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IC\WEB\FOTOS E IMÁGENES PARA WEB\HERRAMIENTA IFR\"/>
    </mc:Choice>
  </mc:AlternateContent>
  <bookViews>
    <workbookView xWindow="0" yWindow="0" windowWidth="16392" windowHeight="6924"/>
  </bookViews>
  <sheets>
    <sheet name="Todos_30-10_sisa" sheetId="14" r:id="rId1"/>
    <sheet name="CyF_Tot" sheetId="7" state="hidden" r:id="rId2"/>
    <sheet name="Fall_Hoy" sheetId="8" state="hidden" r:id="rId3"/>
    <sheet name="Cas_-14" sheetId="9" state="hidden" r:id="rId4"/>
    <sheet name="Cas_Hoy" sheetId="10" state="hidden" r:id="rId5"/>
    <sheet name="Hoja1" sheetId="17" state="hidden" r:id="rId6"/>
  </sheets>
  <definedNames>
    <definedName name="_xlnm._FilterDatabase" localSheetId="0" hidden="1">'Todos_30-10_sisa'!$O$1:$O$980</definedName>
  </definedNames>
  <calcPr calcId="152511"/>
  <fileRecoveryPr autoRecover="0"/>
</workbook>
</file>

<file path=xl/calcChain.xml><?xml version="1.0" encoding="utf-8"?>
<calcChain xmlns="http://schemas.openxmlformats.org/spreadsheetml/2006/main">
  <c r="HJ87" i="14" l="1"/>
  <c r="F87" i="14" s="1"/>
  <c r="X174" i="10" l="1"/>
  <c r="Y174" i="10"/>
  <c r="Z174" i="10"/>
  <c r="AA174" i="10"/>
  <c r="AB174" i="10"/>
  <c r="AC174" i="10"/>
  <c r="AD174" i="10"/>
  <c r="AE174" i="10"/>
  <c r="AF174" i="10"/>
  <c r="AG174" i="10"/>
  <c r="AH174" i="10"/>
  <c r="AI174" i="10"/>
  <c r="AJ174" i="10"/>
  <c r="AK174" i="10"/>
  <c r="AL174" i="10"/>
  <c r="AM174" i="10"/>
  <c r="AN174" i="10"/>
  <c r="AO174" i="10"/>
  <c r="AP174" i="10"/>
  <c r="AQ174" i="10"/>
  <c r="AR174" i="10"/>
  <c r="X175" i="10"/>
  <c r="Y175" i="10"/>
  <c r="Z175" i="10"/>
  <c r="AA175" i="10"/>
  <c r="AB175" i="10"/>
  <c r="AC175" i="10"/>
  <c r="AD175" i="10"/>
  <c r="AE175" i="10"/>
  <c r="AF175" i="10"/>
  <c r="AG175" i="10"/>
  <c r="AH175" i="10"/>
  <c r="AI175" i="10"/>
  <c r="AJ175" i="10"/>
  <c r="AK175" i="10"/>
  <c r="AL175" i="10"/>
  <c r="AM175" i="10"/>
  <c r="AN175" i="10"/>
  <c r="AO175" i="10"/>
  <c r="AP175" i="10"/>
  <c r="AQ175" i="10"/>
  <c r="AR175" i="10"/>
  <c r="X176" i="10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P176" i="10"/>
  <c r="AQ176" i="10"/>
  <c r="AR176" i="10"/>
  <c r="X177" i="10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AR173" i="10"/>
  <c r="AQ173" i="10"/>
  <c r="AP173" i="10"/>
  <c r="AO173" i="10"/>
  <c r="AN173" i="10"/>
  <c r="AM173" i="10"/>
  <c r="AL173" i="10"/>
  <c r="AK173" i="10"/>
  <c r="AJ173" i="10"/>
  <c r="AI173" i="10"/>
  <c r="AH173" i="10"/>
  <c r="AG173" i="10"/>
  <c r="AF173" i="10"/>
  <c r="AE173" i="10"/>
  <c r="AD173" i="10"/>
  <c r="AC173" i="10"/>
  <c r="AB173" i="10"/>
  <c r="AA173" i="10"/>
  <c r="Z173" i="10"/>
  <c r="Y173" i="10"/>
  <c r="X173" i="10"/>
  <c r="X174" i="9"/>
  <c r="Y174" i="9"/>
  <c r="Z174" i="9"/>
  <c r="AA174" i="9"/>
  <c r="AB174" i="9"/>
  <c r="AC174" i="9"/>
  <c r="AD174" i="9"/>
  <c r="AE174" i="9"/>
  <c r="AF174" i="9"/>
  <c r="AG174" i="9"/>
  <c r="AH174" i="9"/>
  <c r="AI174" i="9"/>
  <c r="AJ174" i="9"/>
  <c r="AK174" i="9"/>
  <c r="AL174" i="9"/>
  <c r="AM174" i="9"/>
  <c r="AN174" i="9"/>
  <c r="AO174" i="9"/>
  <c r="AP174" i="9"/>
  <c r="AQ174" i="9"/>
  <c r="AR174" i="9"/>
  <c r="X175" i="9"/>
  <c r="Y175" i="9"/>
  <c r="Z175" i="9"/>
  <c r="AA175" i="9"/>
  <c r="AB175" i="9"/>
  <c r="AC175" i="9"/>
  <c r="AD175" i="9"/>
  <c r="AE175" i="9"/>
  <c r="AF175" i="9"/>
  <c r="AG175" i="9"/>
  <c r="AH175" i="9"/>
  <c r="AI175" i="9"/>
  <c r="AJ175" i="9"/>
  <c r="AK175" i="9"/>
  <c r="AL175" i="9"/>
  <c r="AM175" i="9"/>
  <c r="AN175" i="9"/>
  <c r="AO175" i="9"/>
  <c r="AP175" i="9"/>
  <c r="AQ175" i="9"/>
  <c r="AR175" i="9"/>
  <c r="X176" i="9"/>
  <c r="Y176" i="9"/>
  <c r="Z176" i="9"/>
  <c r="AA176" i="9"/>
  <c r="AB176" i="9"/>
  <c r="AC176" i="9"/>
  <c r="AD176" i="9"/>
  <c r="AE176" i="9"/>
  <c r="AF176" i="9"/>
  <c r="AG176" i="9"/>
  <c r="AH176" i="9"/>
  <c r="AI176" i="9"/>
  <c r="AJ176" i="9"/>
  <c r="AK176" i="9"/>
  <c r="AL176" i="9"/>
  <c r="AM176" i="9"/>
  <c r="AN176" i="9"/>
  <c r="AO176" i="9"/>
  <c r="AP176" i="9"/>
  <c r="AQ176" i="9"/>
  <c r="AR176" i="9"/>
  <c r="X177" i="9"/>
  <c r="Y177" i="9"/>
  <c r="Z177" i="9"/>
  <c r="AA177" i="9"/>
  <c r="AB177" i="9"/>
  <c r="AC177" i="9"/>
  <c r="AD177" i="9"/>
  <c r="AE177" i="9"/>
  <c r="AF177" i="9"/>
  <c r="AG177" i="9"/>
  <c r="AH177" i="9"/>
  <c r="AI177" i="9"/>
  <c r="AJ177" i="9"/>
  <c r="AK177" i="9"/>
  <c r="AL177" i="9"/>
  <c r="AM177" i="9"/>
  <c r="AN177" i="9"/>
  <c r="AO177" i="9"/>
  <c r="AP177" i="9"/>
  <c r="AQ177" i="9"/>
  <c r="AR177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AN178" i="9"/>
  <c r="AO178" i="9"/>
  <c r="AP178" i="9"/>
  <c r="AQ178" i="9"/>
  <c r="AR178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R179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AN181" i="9"/>
  <c r="AO181" i="9"/>
  <c r="AP181" i="9"/>
  <c r="AQ181" i="9"/>
  <c r="AR181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AJ185" i="9"/>
  <c r="AK185" i="9"/>
  <c r="AL185" i="9"/>
  <c r="AM185" i="9"/>
  <c r="AN185" i="9"/>
  <c r="AO185" i="9"/>
  <c r="AP185" i="9"/>
  <c r="AQ185" i="9"/>
  <c r="AR185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AJ186" i="9"/>
  <c r="AK186" i="9"/>
  <c r="AL186" i="9"/>
  <c r="AM186" i="9"/>
  <c r="AN186" i="9"/>
  <c r="AO186" i="9"/>
  <c r="AP186" i="9"/>
  <c r="AQ186" i="9"/>
  <c r="AR186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AJ187" i="9"/>
  <c r="AK187" i="9"/>
  <c r="AL187" i="9"/>
  <c r="AM187" i="9"/>
  <c r="AN187" i="9"/>
  <c r="AO187" i="9"/>
  <c r="AP187" i="9"/>
  <c r="AQ187" i="9"/>
  <c r="AR187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AJ188" i="9"/>
  <c r="AK188" i="9"/>
  <c r="AL188" i="9"/>
  <c r="AM188" i="9"/>
  <c r="AN188" i="9"/>
  <c r="AO188" i="9"/>
  <c r="AP188" i="9"/>
  <c r="AQ188" i="9"/>
  <c r="AR188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AN189" i="9"/>
  <c r="AO189" i="9"/>
  <c r="AP189" i="9"/>
  <c r="AQ189" i="9"/>
  <c r="AR189" i="9"/>
  <c r="AP173" i="9"/>
  <c r="AN173" i="9"/>
  <c r="AL173" i="9"/>
  <c r="AJ173" i="9"/>
  <c r="AH173" i="9"/>
  <c r="AF173" i="9"/>
  <c r="AD173" i="9"/>
  <c r="AB173" i="9"/>
  <c r="Z173" i="9"/>
  <c r="X173" i="9"/>
  <c r="AQ173" i="9"/>
  <c r="AR173" i="9"/>
  <c r="X227" i="8"/>
  <c r="Y227" i="8"/>
  <c r="AA227" i="8"/>
  <c r="AB227" i="8"/>
  <c r="AC227" i="8"/>
  <c r="AD227" i="8"/>
  <c r="AE227" i="8"/>
  <c r="AF227" i="8"/>
  <c r="AG227" i="8"/>
  <c r="AH227" i="8"/>
  <c r="AI227" i="8"/>
  <c r="AJ227" i="8"/>
  <c r="AK227" i="8"/>
  <c r="AL227" i="8"/>
  <c r="AM227" i="8"/>
  <c r="AN227" i="8"/>
  <c r="AO227" i="8"/>
  <c r="AP227" i="8"/>
  <c r="AQ227" i="8"/>
  <c r="AR227" i="8"/>
  <c r="X228" i="8"/>
  <c r="Y228" i="8"/>
  <c r="AA228" i="8"/>
  <c r="AB228" i="8"/>
  <c r="AC228" i="8"/>
  <c r="AD228" i="8"/>
  <c r="AE228" i="8"/>
  <c r="AF228" i="8"/>
  <c r="AG228" i="8"/>
  <c r="AH228" i="8"/>
  <c r="AI228" i="8"/>
  <c r="AJ228" i="8"/>
  <c r="AK228" i="8"/>
  <c r="AL228" i="8"/>
  <c r="AM228" i="8"/>
  <c r="AN228" i="8"/>
  <c r="AO228" i="8"/>
  <c r="AP228" i="8"/>
  <c r="AQ228" i="8"/>
  <c r="AR228" i="8"/>
  <c r="X229" i="8"/>
  <c r="Y229" i="8"/>
  <c r="AA229" i="8"/>
  <c r="AB229" i="8"/>
  <c r="AC229" i="8"/>
  <c r="AD229" i="8"/>
  <c r="AE229" i="8"/>
  <c r="AF229" i="8"/>
  <c r="AG229" i="8"/>
  <c r="AH229" i="8"/>
  <c r="AI229" i="8"/>
  <c r="AJ229" i="8"/>
  <c r="AK229" i="8"/>
  <c r="AL229" i="8"/>
  <c r="AM229" i="8"/>
  <c r="AN229" i="8"/>
  <c r="AO229" i="8"/>
  <c r="AP229" i="8"/>
  <c r="AQ229" i="8"/>
  <c r="AR229" i="8"/>
  <c r="X230" i="8"/>
  <c r="Y230" i="8"/>
  <c r="AA230" i="8"/>
  <c r="AB230" i="8"/>
  <c r="AC230" i="8"/>
  <c r="AD230" i="8"/>
  <c r="AE230" i="8"/>
  <c r="AF230" i="8"/>
  <c r="AG230" i="8"/>
  <c r="AH230" i="8"/>
  <c r="AI230" i="8"/>
  <c r="AJ230" i="8"/>
  <c r="AK230" i="8"/>
  <c r="AL230" i="8"/>
  <c r="AM230" i="8"/>
  <c r="AN230" i="8"/>
  <c r="AO230" i="8"/>
  <c r="AP230" i="8"/>
  <c r="AQ230" i="8"/>
  <c r="AR230" i="8"/>
  <c r="X231" i="8"/>
  <c r="Y231" i="8"/>
  <c r="AA231" i="8"/>
  <c r="AB231" i="8"/>
  <c r="AC231" i="8"/>
  <c r="AD231" i="8"/>
  <c r="AE231" i="8"/>
  <c r="AF231" i="8"/>
  <c r="AG231" i="8"/>
  <c r="AH231" i="8"/>
  <c r="AI231" i="8"/>
  <c r="AJ231" i="8"/>
  <c r="AK231" i="8"/>
  <c r="AL231" i="8"/>
  <c r="AM231" i="8"/>
  <c r="AN231" i="8"/>
  <c r="AO231" i="8"/>
  <c r="AP231" i="8"/>
  <c r="AQ231" i="8"/>
  <c r="AR231" i="8"/>
  <c r="X232" i="8"/>
  <c r="Y232" i="8"/>
  <c r="AA232" i="8"/>
  <c r="AB232" i="8"/>
  <c r="AC232" i="8"/>
  <c r="AD232" i="8"/>
  <c r="AE232" i="8"/>
  <c r="AF232" i="8"/>
  <c r="AG232" i="8"/>
  <c r="AH232" i="8"/>
  <c r="AI232" i="8"/>
  <c r="AJ232" i="8"/>
  <c r="AK232" i="8"/>
  <c r="AL232" i="8"/>
  <c r="AM232" i="8"/>
  <c r="AN232" i="8"/>
  <c r="AO232" i="8"/>
  <c r="AP232" i="8"/>
  <c r="AQ232" i="8"/>
  <c r="AR232" i="8"/>
  <c r="X233" i="8"/>
  <c r="Y233" i="8"/>
  <c r="AA233" i="8"/>
  <c r="AB233" i="8"/>
  <c r="AC233" i="8"/>
  <c r="AD233" i="8"/>
  <c r="AE233" i="8"/>
  <c r="AF233" i="8"/>
  <c r="AG233" i="8"/>
  <c r="AH233" i="8"/>
  <c r="AI233" i="8"/>
  <c r="AJ233" i="8"/>
  <c r="AK233" i="8"/>
  <c r="AL233" i="8"/>
  <c r="AM233" i="8"/>
  <c r="AN233" i="8"/>
  <c r="AO233" i="8"/>
  <c r="AP233" i="8"/>
  <c r="AQ233" i="8"/>
  <c r="AR233" i="8"/>
  <c r="X234" i="8"/>
  <c r="Y234" i="8"/>
  <c r="AA234" i="8"/>
  <c r="AB234" i="8"/>
  <c r="AC234" i="8"/>
  <c r="AD234" i="8"/>
  <c r="AE234" i="8"/>
  <c r="AF234" i="8"/>
  <c r="AG234" i="8"/>
  <c r="AH234" i="8"/>
  <c r="AI234" i="8"/>
  <c r="AJ234" i="8"/>
  <c r="AK234" i="8"/>
  <c r="AL234" i="8"/>
  <c r="AM234" i="8"/>
  <c r="AN234" i="8"/>
  <c r="AO234" i="8"/>
  <c r="AP234" i="8"/>
  <c r="AQ234" i="8"/>
  <c r="AR234" i="8"/>
  <c r="X235" i="8"/>
  <c r="Y235" i="8"/>
  <c r="AA235" i="8"/>
  <c r="AB235" i="8"/>
  <c r="AC235" i="8"/>
  <c r="AD235" i="8"/>
  <c r="AE235" i="8"/>
  <c r="AF235" i="8"/>
  <c r="AG235" i="8"/>
  <c r="AH235" i="8"/>
  <c r="AI235" i="8"/>
  <c r="AJ235" i="8"/>
  <c r="AK235" i="8"/>
  <c r="AL235" i="8"/>
  <c r="AM235" i="8"/>
  <c r="AN235" i="8"/>
  <c r="AO235" i="8"/>
  <c r="AP235" i="8"/>
  <c r="AQ235" i="8"/>
  <c r="AR235" i="8"/>
  <c r="X236" i="8"/>
  <c r="Y236" i="8"/>
  <c r="AA236" i="8"/>
  <c r="AB236" i="8"/>
  <c r="AC236" i="8"/>
  <c r="AD236" i="8"/>
  <c r="AE236" i="8"/>
  <c r="AF236" i="8"/>
  <c r="AG236" i="8"/>
  <c r="AH236" i="8"/>
  <c r="AI236" i="8"/>
  <c r="AJ236" i="8"/>
  <c r="AK236" i="8"/>
  <c r="AL236" i="8"/>
  <c r="AM236" i="8"/>
  <c r="AN236" i="8"/>
  <c r="AO236" i="8"/>
  <c r="AP236" i="8"/>
  <c r="AQ236" i="8"/>
  <c r="AR236" i="8"/>
  <c r="X237" i="8"/>
  <c r="Y237" i="8"/>
  <c r="AA237" i="8"/>
  <c r="AB237" i="8"/>
  <c r="AC237" i="8"/>
  <c r="AD237" i="8"/>
  <c r="AE237" i="8"/>
  <c r="AF237" i="8"/>
  <c r="AG237" i="8"/>
  <c r="AH237" i="8"/>
  <c r="AI237" i="8"/>
  <c r="AJ237" i="8"/>
  <c r="AK237" i="8"/>
  <c r="AL237" i="8"/>
  <c r="AM237" i="8"/>
  <c r="AN237" i="8"/>
  <c r="AO237" i="8"/>
  <c r="AP237" i="8"/>
  <c r="AQ237" i="8"/>
  <c r="AR237" i="8"/>
  <c r="X238" i="8"/>
  <c r="Y238" i="8"/>
  <c r="AA238" i="8"/>
  <c r="AB238" i="8"/>
  <c r="AC238" i="8"/>
  <c r="AD238" i="8"/>
  <c r="AE238" i="8"/>
  <c r="AF238" i="8"/>
  <c r="AG238" i="8"/>
  <c r="AH238" i="8"/>
  <c r="AI238" i="8"/>
  <c r="AJ238" i="8"/>
  <c r="AK238" i="8"/>
  <c r="AL238" i="8"/>
  <c r="AM238" i="8"/>
  <c r="AN238" i="8"/>
  <c r="AO238" i="8"/>
  <c r="AP238" i="8"/>
  <c r="AQ238" i="8"/>
  <c r="AR238" i="8"/>
  <c r="X239" i="8"/>
  <c r="Y239" i="8"/>
  <c r="AA239" i="8"/>
  <c r="AB239" i="8"/>
  <c r="AC239" i="8"/>
  <c r="AD239" i="8"/>
  <c r="AE239" i="8"/>
  <c r="AF239" i="8"/>
  <c r="AG239" i="8"/>
  <c r="AH239" i="8"/>
  <c r="AI239" i="8"/>
  <c r="AJ239" i="8"/>
  <c r="AK239" i="8"/>
  <c r="AL239" i="8"/>
  <c r="AM239" i="8"/>
  <c r="AN239" i="8"/>
  <c r="AO239" i="8"/>
  <c r="AP239" i="8"/>
  <c r="AQ239" i="8"/>
  <c r="AR239" i="8"/>
  <c r="X240" i="8"/>
  <c r="Y240" i="8"/>
  <c r="AA240" i="8"/>
  <c r="AB240" i="8"/>
  <c r="AC240" i="8"/>
  <c r="AD240" i="8"/>
  <c r="AE240" i="8"/>
  <c r="AF240" i="8"/>
  <c r="AG240" i="8"/>
  <c r="AH240" i="8"/>
  <c r="AI240" i="8"/>
  <c r="AJ240" i="8"/>
  <c r="AK240" i="8"/>
  <c r="AL240" i="8"/>
  <c r="AM240" i="8"/>
  <c r="AN240" i="8"/>
  <c r="AO240" i="8"/>
  <c r="AP240" i="8"/>
  <c r="AQ240" i="8"/>
  <c r="AR240" i="8"/>
  <c r="X241" i="8"/>
  <c r="Y241" i="8"/>
  <c r="AA241" i="8"/>
  <c r="AB241" i="8"/>
  <c r="AC241" i="8"/>
  <c r="AD241" i="8"/>
  <c r="AE241" i="8"/>
  <c r="AF241" i="8"/>
  <c r="AG241" i="8"/>
  <c r="AH241" i="8"/>
  <c r="AI241" i="8"/>
  <c r="AJ241" i="8"/>
  <c r="AK241" i="8"/>
  <c r="AL241" i="8"/>
  <c r="AM241" i="8"/>
  <c r="AN241" i="8"/>
  <c r="AO241" i="8"/>
  <c r="AP241" i="8"/>
  <c r="AQ241" i="8"/>
  <c r="AR241" i="8"/>
  <c r="X242" i="8"/>
  <c r="Y242" i="8"/>
  <c r="AA242" i="8"/>
  <c r="AB242" i="8"/>
  <c r="AC242" i="8"/>
  <c r="AD242" i="8"/>
  <c r="AE242" i="8"/>
  <c r="AF242" i="8"/>
  <c r="AG242" i="8"/>
  <c r="AH242" i="8"/>
  <c r="AI242" i="8"/>
  <c r="AJ242" i="8"/>
  <c r="AK242" i="8"/>
  <c r="AL242" i="8"/>
  <c r="AM242" i="8"/>
  <c r="AN242" i="8"/>
  <c r="AO242" i="8"/>
  <c r="AP242" i="8"/>
  <c r="AQ242" i="8"/>
  <c r="AR242" i="8"/>
  <c r="IV1" i="14"/>
  <c r="AR32" i="10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X10" i="10"/>
  <c r="Y10" i="10"/>
  <c r="Z10" i="10"/>
  <c r="AA10" i="10"/>
  <c r="AB10" i="10"/>
  <c r="AC10" i="10"/>
  <c r="AD10" i="10"/>
  <c r="AE10" i="10"/>
  <c r="AF10" i="10"/>
  <c r="AG10" i="10"/>
  <c r="AH10" i="10"/>
  <c r="AI10" i="10"/>
  <c r="AJ10" i="10"/>
  <c r="AK10" i="10"/>
  <c r="AL10" i="10"/>
  <c r="AM10" i="10"/>
  <c r="AN10" i="10"/>
  <c r="AO10" i="10"/>
  <c r="AP10" i="10"/>
  <c r="AQ10" i="10"/>
  <c r="AR10" i="10"/>
  <c r="X11" i="10"/>
  <c r="Y11" i="10"/>
  <c r="Z11" i="10"/>
  <c r="AA11" i="10"/>
  <c r="AB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P11" i="10"/>
  <c r="AQ11" i="10"/>
  <c r="AR11" i="10"/>
  <c r="X12" i="10"/>
  <c r="Y12" i="10"/>
  <c r="Z12" i="10"/>
  <c r="AA12" i="10"/>
  <c r="AB12" i="10"/>
  <c r="AC12" i="10"/>
  <c r="AD12" i="10"/>
  <c r="AE12" i="10"/>
  <c r="AF12" i="10"/>
  <c r="AG12" i="10"/>
  <c r="AH12" i="10"/>
  <c r="AI12" i="10"/>
  <c r="AJ12" i="10"/>
  <c r="AK12" i="10"/>
  <c r="AL12" i="10"/>
  <c r="AM12" i="10"/>
  <c r="AN12" i="10"/>
  <c r="AO12" i="10"/>
  <c r="AP12" i="10"/>
  <c r="AQ12" i="10"/>
  <c r="AR12" i="10"/>
  <c r="X13" i="10"/>
  <c r="Y13" i="10"/>
  <c r="Z13" i="10"/>
  <c r="AA13" i="10"/>
  <c r="AB13" i="10"/>
  <c r="AC13" i="10"/>
  <c r="AD13" i="10"/>
  <c r="AE13" i="10"/>
  <c r="AF13" i="10"/>
  <c r="AG13" i="10"/>
  <c r="AH13" i="10"/>
  <c r="AI13" i="10"/>
  <c r="AJ13" i="10"/>
  <c r="AK13" i="10"/>
  <c r="AL13" i="10"/>
  <c r="AM13" i="10"/>
  <c r="AN13" i="10"/>
  <c r="AO13" i="10"/>
  <c r="AP13" i="10"/>
  <c r="AQ13" i="10"/>
  <c r="AR13" i="10"/>
  <c r="X14" i="10"/>
  <c r="Y14" i="10"/>
  <c r="Z14" i="10"/>
  <c r="AA14" i="10"/>
  <c r="AB14" i="10"/>
  <c r="AC14" i="10"/>
  <c r="AD14" i="10"/>
  <c r="AE14" i="10"/>
  <c r="AF14" i="10"/>
  <c r="AG14" i="10"/>
  <c r="AH14" i="10"/>
  <c r="AI14" i="10"/>
  <c r="AJ14" i="10"/>
  <c r="AK14" i="10"/>
  <c r="AL14" i="10"/>
  <c r="AM14" i="10"/>
  <c r="AN14" i="10"/>
  <c r="AO14" i="10"/>
  <c r="AP14" i="10"/>
  <c r="AQ14" i="10"/>
  <c r="AR14" i="10"/>
  <c r="X15" i="10"/>
  <c r="Y15" i="10"/>
  <c r="Z15" i="10"/>
  <c r="AA15" i="10"/>
  <c r="AB15" i="10"/>
  <c r="AC15" i="10"/>
  <c r="AD15" i="10"/>
  <c r="AE15" i="10"/>
  <c r="AF15" i="10"/>
  <c r="AG15" i="10"/>
  <c r="AH15" i="10"/>
  <c r="AI15" i="10"/>
  <c r="AJ15" i="10"/>
  <c r="AK15" i="10"/>
  <c r="AL15" i="10"/>
  <c r="AM15" i="10"/>
  <c r="AN15" i="10"/>
  <c r="AO15" i="10"/>
  <c r="AP15" i="10"/>
  <c r="AQ15" i="10"/>
  <c r="AR15" i="10"/>
  <c r="X16" i="10"/>
  <c r="Y16" i="10"/>
  <c r="Z16" i="10"/>
  <c r="AA16" i="10"/>
  <c r="AB16" i="10"/>
  <c r="AC16" i="10"/>
  <c r="AD16" i="10"/>
  <c r="AE16" i="10"/>
  <c r="AF16" i="10"/>
  <c r="AG16" i="10"/>
  <c r="AH16" i="10"/>
  <c r="AI16" i="10"/>
  <c r="AJ16" i="10"/>
  <c r="AK16" i="10"/>
  <c r="AL16" i="10"/>
  <c r="AM16" i="10"/>
  <c r="AN16" i="10"/>
  <c r="AO16" i="10"/>
  <c r="AP16" i="10"/>
  <c r="AQ16" i="10"/>
  <c r="AR16" i="10"/>
  <c r="X17" i="10"/>
  <c r="Y17" i="10"/>
  <c r="Z17" i="10"/>
  <c r="AA17" i="10"/>
  <c r="AB17" i="10"/>
  <c r="AC17" i="10"/>
  <c r="AD17" i="10"/>
  <c r="AE17" i="10"/>
  <c r="AF17" i="10"/>
  <c r="AG17" i="10"/>
  <c r="AH17" i="10"/>
  <c r="AI17" i="10"/>
  <c r="AJ17" i="10"/>
  <c r="AK17" i="10"/>
  <c r="AL17" i="10"/>
  <c r="AM17" i="10"/>
  <c r="AN17" i="10"/>
  <c r="AO17" i="10"/>
  <c r="AP17" i="10"/>
  <c r="AQ17" i="10"/>
  <c r="AR17" i="10"/>
  <c r="X18" i="10"/>
  <c r="Y18" i="10"/>
  <c r="Z18" i="10"/>
  <c r="AA18" i="10"/>
  <c r="AB18" i="10"/>
  <c r="AC18" i="10"/>
  <c r="AD18" i="10"/>
  <c r="AE18" i="10"/>
  <c r="AF18" i="10"/>
  <c r="AG18" i="10"/>
  <c r="AH18" i="10"/>
  <c r="AI18" i="10"/>
  <c r="AJ18" i="10"/>
  <c r="AK18" i="10"/>
  <c r="AL18" i="10"/>
  <c r="AM18" i="10"/>
  <c r="AN18" i="10"/>
  <c r="AO18" i="10"/>
  <c r="AP18" i="10"/>
  <c r="AQ18" i="10"/>
  <c r="AR18" i="10"/>
  <c r="X19" i="10"/>
  <c r="Y19" i="10"/>
  <c r="Z19" i="10"/>
  <c r="AA19" i="10"/>
  <c r="AB19" i="10"/>
  <c r="AC19" i="10"/>
  <c r="AD19" i="10"/>
  <c r="AE19" i="10"/>
  <c r="AF19" i="10"/>
  <c r="AG19" i="10"/>
  <c r="AH19" i="10"/>
  <c r="AI19" i="10"/>
  <c r="AJ19" i="10"/>
  <c r="AK19" i="10"/>
  <c r="AL19" i="10"/>
  <c r="AM19" i="10"/>
  <c r="AN19" i="10"/>
  <c r="AO19" i="10"/>
  <c r="AP19" i="10"/>
  <c r="AQ19" i="10"/>
  <c r="AR19" i="10"/>
  <c r="X20" i="10"/>
  <c r="Y20" i="10"/>
  <c r="Z20" i="10"/>
  <c r="AA20" i="10"/>
  <c r="AB20" i="10"/>
  <c r="AC20" i="10"/>
  <c r="AD20" i="10"/>
  <c r="AE20" i="10"/>
  <c r="AF20" i="10"/>
  <c r="AG20" i="10"/>
  <c r="AH20" i="10"/>
  <c r="AI20" i="10"/>
  <c r="AJ20" i="10"/>
  <c r="AK20" i="10"/>
  <c r="AL20" i="10"/>
  <c r="AM20" i="10"/>
  <c r="AN20" i="10"/>
  <c r="AO20" i="10"/>
  <c r="AP20" i="10"/>
  <c r="AQ20" i="10"/>
  <c r="AR20" i="10"/>
  <c r="X21" i="10"/>
  <c r="Y21" i="10"/>
  <c r="Z21" i="10"/>
  <c r="AA21" i="10"/>
  <c r="AB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AR21" i="10"/>
  <c r="X22" i="10"/>
  <c r="Y22" i="10"/>
  <c r="Z22" i="10"/>
  <c r="AA22" i="10"/>
  <c r="AB22" i="10"/>
  <c r="AC22" i="10"/>
  <c r="AD22" i="10"/>
  <c r="AE22" i="10"/>
  <c r="AF22" i="10"/>
  <c r="AG22" i="10"/>
  <c r="AH22" i="10"/>
  <c r="AI22" i="10"/>
  <c r="AJ22" i="10"/>
  <c r="AK22" i="10"/>
  <c r="AL22" i="10"/>
  <c r="AM22" i="10"/>
  <c r="AN22" i="10"/>
  <c r="AO22" i="10"/>
  <c r="AP22" i="10"/>
  <c r="AQ22" i="10"/>
  <c r="AR22" i="10"/>
  <c r="X23" i="10"/>
  <c r="Y23" i="10"/>
  <c r="Z23" i="10"/>
  <c r="AA23" i="10"/>
  <c r="AB23" i="10"/>
  <c r="AC23" i="10"/>
  <c r="AD23" i="10"/>
  <c r="AE23" i="10"/>
  <c r="AF23" i="10"/>
  <c r="AG23" i="10"/>
  <c r="AH23" i="10"/>
  <c r="AI23" i="10"/>
  <c r="AJ23" i="10"/>
  <c r="AK23" i="10"/>
  <c r="AL23" i="10"/>
  <c r="AM23" i="10"/>
  <c r="AN23" i="10"/>
  <c r="AO23" i="10"/>
  <c r="AP23" i="10"/>
  <c r="AQ23" i="10"/>
  <c r="AR23" i="10"/>
  <c r="X24" i="10"/>
  <c r="Y24" i="10"/>
  <c r="Z24" i="10"/>
  <c r="AA24" i="10"/>
  <c r="AB24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R24" i="10"/>
  <c r="X25" i="10"/>
  <c r="Y25" i="10"/>
  <c r="Z25" i="10"/>
  <c r="AA25" i="10"/>
  <c r="AB25" i="10"/>
  <c r="AC25" i="10"/>
  <c r="AD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R25" i="10"/>
  <c r="X26" i="10"/>
  <c r="Y26" i="10"/>
  <c r="Z26" i="10"/>
  <c r="AA26" i="10"/>
  <c r="AB26" i="10"/>
  <c r="AC26" i="10"/>
  <c r="AD26" i="10"/>
  <c r="AE26" i="10"/>
  <c r="AF26" i="10"/>
  <c r="AG26" i="10"/>
  <c r="AH26" i="10"/>
  <c r="AI26" i="10"/>
  <c r="AJ26" i="10"/>
  <c r="AK26" i="10"/>
  <c r="AL26" i="10"/>
  <c r="AM26" i="10"/>
  <c r="AN26" i="10"/>
  <c r="AO26" i="10"/>
  <c r="AP26" i="10"/>
  <c r="AQ26" i="10"/>
  <c r="AR26" i="10"/>
  <c r="X27" i="10"/>
  <c r="Y27" i="10"/>
  <c r="Z27" i="10"/>
  <c r="AA27" i="10"/>
  <c r="AB27" i="10"/>
  <c r="AC27" i="10"/>
  <c r="AD27" i="10"/>
  <c r="AE27" i="10"/>
  <c r="AF27" i="10"/>
  <c r="AG27" i="10"/>
  <c r="AH27" i="10"/>
  <c r="AI27" i="10"/>
  <c r="AJ27" i="10"/>
  <c r="AK27" i="10"/>
  <c r="AL27" i="10"/>
  <c r="AM27" i="10"/>
  <c r="AN27" i="10"/>
  <c r="AO27" i="10"/>
  <c r="AP27" i="10"/>
  <c r="AQ27" i="10"/>
  <c r="AR27" i="10"/>
  <c r="X28" i="10"/>
  <c r="Y28" i="10"/>
  <c r="Z28" i="10"/>
  <c r="AA28" i="10"/>
  <c r="AB28" i="10"/>
  <c r="AC28" i="10"/>
  <c r="AD28" i="10"/>
  <c r="AE28" i="10"/>
  <c r="AF28" i="10"/>
  <c r="AG28" i="10"/>
  <c r="AH28" i="10"/>
  <c r="AI28" i="10"/>
  <c r="AJ28" i="10"/>
  <c r="AK28" i="10"/>
  <c r="AL28" i="10"/>
  <c r="AM28" i="10"/>
  <c r="AN28" i="10"/>
  <c r="AO28" i="10"/>
  <c r="AP28" i="10"/>
  <c r="AQ28" i="10"/>
  <c r="AR28" i="10"/>
  <c r="X29" i="10"/>
  <c r="Y29" i="10"/>
  <c r="Z29" i="10"/>
  <c r="AA29" i="10"/>
  <c r="AB29" i="10"/>
  <c r="AC29" i="10"/>
  <c r="AD29" i="10"/>
  <c r="AE29" i="10"/>
  <c r="AF29" i="10"/>
  <c r="AG29" i="10"/>
  <c r="AH29" i="10"/>
  <c r="AI29" i="10"/>
  <c r="AJ29" i="10"/>
  <c r="AK29" i="10"/>
  <c r="AL29" i="10"/>
  <c r="AM29" i="10"/>
  <c r="AN29" i="10"/>
  <c r="AO29" i="10"/>
  <c r="AP29" i="10"/>
  <c r="AQ29" i="10"/>
  <c r="AR29" i="10"/>
  <c r="AP7" i="10"/>
  <c r="AN7" i="10"/>
  <c r="AL7" i="10"/>
  <c r="AJ7" i="10"/>
  <c r="AH7" i="10"/>
  <c r="AF7" i="10"/>
  <c r="AD7" i="10"/>
  <c r="AB7" i="10"/>
  <c r="Z7" i="10"/>
  <c r="X7" i="10"/>
  <c r="AQ7" i="10"/>
  <c r="AR7" i="10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X34" i="9"/>
  <c r="Y34" i="9"/>
  <c r="Z34" i="9"/>
  <c r="AA34" i="9"/>
  <c r="AB34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X35" i="9"/>
  <c r="Y35" i="9"/>
  <c r="Z35" i="9"/>
  <c r="AA35" i="9"/>
  <c r="AB35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AQ115" i="9"/>
  <c r="AR115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AQ116" i="9"/>
  <c r="AR116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AJ117" i="9"/>
  <c r="AK117" i="9"/>
  <c r="AL117" i="9"/>
  <c r="AM117" i="9"/>
  <c r="AN117" i="9"/>
  <c r="AO117" i="9"/>
  <c r="AP117" i="9"/>
  <c r="AQ117" i="9"/>
  <c r="AR117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AJ118" i="9"/>
  <c r="AK118" i="9"/>
  <c r="AL118" i="9"/>
  <c r="AM118" i="9"/>
  <c r="AN118" i="9"/>
  <c r="AO118" i="9"/>
  <c r="AP118" i="9"/>
  <c r="AQ118" i="9"/>
  <c r="AR118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AM119" i="9"/>
  <c r="AN119" i="9"/>
  <c r="AO119" i="9"/>
  <c r="AP119" i="9"/>
  <c r="AQ119" i="9"/>
  <c r="AR119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AN120" i="9"/>
  <c r="AO120" i="9"/>
  <c r="AP120" i="9"/>
  <c r="AQ120" i="9"/>
  <c r="AR120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AJ121" i="9"/>
  <c r="AK121" i="9"/>
  <c r="AL121" i="9"/>
  <c r="AM121" i="9"/>
  <c r="AN121" i="9"/>
  <c r="AO121" i="9"/>
  <c r="AP121" i="9"/>
  <c r="AQ121" i="9"/>
  <c r="AR121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AJ122" i="9"/>
  <c r="AK122" i="9"/>
  <c r="AL122" i="9"/>
  <c r="AM122" i="9"/>
  <c r="AN122" i="9"/>
  <c r="AO122" i="9"/>
  <c r="AP122" i="9"/>
  <c r="AQ122" i="9"/>
  <c r="AR122" i="9"/>
  <c r="X123" i="9"/>
  <c r="Y123" i="9"/>
  <c r="Z123" i="9"/>
  <c r="AA123" i="9"/>
  <c r="AB123" i="9"/>
  <c r="AC123" i="9"/>
  <c r="AD123" i="9"/>
  <c r="AE123" i="9"/>
  <c r="AF123" i="9"/>
  <c r="AG123" i="9"/>
  <c r="AH123" i="9"/>
  <c r="AI123" i="9"/>
  <c r="AJ123" i="9"/>
  <c r="AK123" i="9"/>
  <c r="AL123" i="9"/>
  <c r="AM123" i="9"/>
  <c r="AN123" i="9"/>
  <c r="AO123" i="9"/>
  <c r="AP123" i="9"/>
  <c r="AQ123" i="9"/>
  <c r="AR123" i="9"/>
  <c r="X124" i="9"/>
  <c r="Y124" i="9"/>
  <c r="Z124" i="9"/>
  <c r="AA124" i="9"/>
  <c r="AB124" i="9"/>
  <c r="AC124" i="9"/>
  <c r="AD124" i="9"/>
  <c r="AE124" i="9"/>
  <c r="AF124" i="9"/>
  <c r="AG124" i="9"/>
  <c r="AH124" i="9"/>
  <c r="AI124" i="9"/>
  <c r="AJ124" i="9"/>
  <c r="AK124" i="9"/>
  <c r="AL124" i="9"/>
  <c r="AM124" i="9"/>
  <c r="AN124" i="9"/>
  <c r="AO124" i="9"/>
  <c r="AP124" i="9"/>
  <c r="AQ124" i="9"/>
  <c r="AR124" i="9"/>
  <c r="X125" i="9"/>
  <c r="Y125" i="9"/>
  <c r="Z125" i="9"/>
  <c r="AA125" i="9"/>
  <c r="AB125" i="9"/>
  <c r="AC125" i="9"/>
  <c r="AD125" i="9"/>
  <c r="AE125" i="9"/>
  <c r="AF125" i="9"/>
  <c r="AG125" i="9"/>
  <c r="AH125" i="9"/>
  <c r="AI125" i="9"/>
  <c r="AJ125" i="9"/>
  <c r="AK125" i="9"/>
  <c r="AL125" i="9"/>
  <c r="AM125" i="9"/>
  <c r="AN125" i="9"/>
  <c r="AO125" i="9"/>
  <c r="AP125" i="9"/>
  <c r="AQ125" i="9"/>
  <c r="AR125" i="9"/>
  <c r="X126" i="9"/>
  <c r="Y126" i="9"/>
  <c r="Z126" i="9"/>
  <c r="AA126" i="9"/>
  <c r="AB126" i="9"/>
  <c r="AC126" i="9"/>
  <c r="AD126" i="9"/>
  <c r="AE126" i="9"/>
  <c r="AF126" i="9"/>
  <c r="AG126" i="9"/>
  <c r="AH126" i="9"/>
  <c r="AI126" i="9"/>
  <c r="AJ126" i="9"/>
  <c r="AK126" i="9"/>
  <c r="AL126" i="9"/>
  <c r="AM126" i="9"/>
  <c r="AN126" i="9"/>
  <c r="AO126" i="9"/>
  <c r="AP126" i="9"/>
  <c r="AQ126" i="9"/>
  <c r="AR126" i="9"/>
  <c r="X127" i="9"/>
  <c r="Y127" i="9"/>
  <c r="Z127" i="9"/>
  <c r="AA127" i="9"/>
  <c r="AB127" i="9"/>
  <c r="AC127" i="9"/>
  <c r="AD127" i="9"/>
  <c r="AE127" i="9"/>
  <c r="AF127" i="9"/>
  <c r="AG127" i="9"/>
  <c r="AH127" i="9"/>
  <c r="AI127" i="9"/>
  <c r="AJ127" i="9"/>
  <c r="AK127" i="9"/>
  <c r="AL127" i="9"/>
  <c r="AM127" i="9"/>
  <c r="AN127" i="9"/>
  <c r="AO127" i="9"/>
  <c r="AP127" i="9"/>
  <c r="AQ127" i="9"/>
  <c r="AR127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AJ128" i="9"/>
  <c r="AK128" i="9"/>
  <c r="AL128" i="9"/>
  <c r="AM128" i="9"/>
  <c r="AN128" i="9"/>
  <c r="AO128" i="9"/>
  <c r="AP128" i="9"/>
  <c r="AQ128" i="9"/>
  <c r="AR128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AJ130" i="9"/>
  <c r="AK130" i="9"/>
  <c r="AL130" i="9"/>
  <c r="AM130" i="9"/>
  <c r="AN130" i="9"/>
  <c r="AO130" i="9"/>
  <c r="AP130" i="9"/>
  <c r="AQ130" i="9"/>
  <c r="AR130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AN134" i="9"/>
  <c r="AO134" i="9"/>
  <c r="AP134" i="9"/>
  <c r="AQ134" i="9"/>
  <c r="AR134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AJ135" i="9"/>
  <c r="AK135" i="9"/>
  <c r="AL135" i="9"/>
  <c r="AM135" i="9"/>
  <c r="AN135" i="9"/>
  <c r="AO135" i="9"/>
  <c r="AP135" i="9"/>
  <c r="AQ135" i="9"/>
  <c r="AR135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AJ136" i="9"/>
  <c r="AK136" i="9"/>
  <c r="AL136" i="9"/>
  <c r="AM136" i="9"/>
  <c r="AN136" i="9"/>
  <c r="AO136" i="9"/>
  <c r="AP136" i="9"/>
  <c r="AQ136" i="9"/>
  <c r="AR136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AJ137" i="9"/>
  <c r="AK137" i="9"/>
  <c r="AL137" i="9"/>
  <c r="AM137" i="9"/>
  <c r="AN137" i="9"/>
  <c r="AO137" i="9"/>
  <c r="AP137" i="9"/>
  <c r="AQ137" i="9"/>
  <c r="AR137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AN138" i="9"/>
  <c r="AO138" i="9"/>
  <c r="AP138" i="9"/>
  <c r="AQ138" i="9"/>
  <c r="AR138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AJ140" i="9"/>
  <c r="AK140" i="9"/>
  <c r="AL140" i="9"/>
  <c r="AM140" i="9"/>
  <c r="AN140" i="9"/>
  <c r="AO140" i="9"/>
  <c r="AP140" i="9"/>
  <c r="AQ140" i="9"/>
  <c r="AR140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AJ141" i="9"/>
  <c r="AK141" i="9"/>
  <c r="AL141" i="9"/>
  <c r="AM141" i="9"/>
  <c r="AN141" i="9"/>
  <c r="AO141" i="9"/>
  <c r="AP141" i="9"/>
  <c r="AQ141" i="9"/>
  <c r="AR141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AN143" i="9"/>
  <c r="AO143" i="9"/>
  <c r="AP143" i="9"/>
  <c r="AQ143" i="9"/>
  <c r="AR143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AN144" i="9"/>
  <c r="AO144" i="9"/>
  <c r="AP144" i="9"/>
  <c r="AQ144" i="9"/>
  <c r="AR144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AJ145" i="9"/>
  <c r="AK145" i="9"/>
  <c r="AL145" i="9"/>
  <c r="AM145" i="9"/>
  <c r="AN145" i="9"/>
  <c r="AO145" i="9"/>
  <c r="AP145" i="9"/>
  <c r="AQ145" i="9"/>
  <c r="AR145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AJ154" i="9"/>
  <c r="AK154" i="9"/>
  <c r="AL154" i="9"/>
  <c r="AM154" i="9"/>
  <c r="AN154" i="9"/>
  <c r="AO154" i="9"/>
  <c r="AP154" i="9"/>
  <c r="AQ154" i="9"/>
  <c r="AR154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AJ155" i="9"/>
  <c r="AK155" i="9"/>
  <c r="AL155" i="9"/>
  <c r="AM155" i="9"/>
  <c r="AN155" i="9"/>
  <c r="AO155" i="9"/>
  <c r="AP155" i="9"/>
  <c r="AQ155" i="9"/>
  <c r="AR155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X164" i="9"/>
  <c r="Y164" i="9"/>
  <c r="Z164" i="9"/>
  <c r="AA164" i="9"/>
  <c r="AB164" i="9"/>
  <c r="AC164" i="9"/>
  <c r="AD164" i="9"/>
  <c r="AE164" i="9"/>
  <c r="AF164" i="9"/>
  <c r="AG164" i="9"/>
  <c r="AH164" i="9"/>
  <c r="AI164" i="9"/>
  <c r="AJ164" i="9"/>
  <c r="AK164" i="9"/>
  <c r="AL164" i="9"/>
  <c r="AM164" i="9"/>
  <c r="AN164" i="9"/>
  <c r="AO164" i="9"/>
  <c r="AP164" i="9"/>
  <c r="AQ164" i="9"/>
  <c r="AR164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AJ165" i="9"/>
  <c r="AK165" i="9"/>
  <c r="AL165" i="9"/>
  <c r="AM165" i="9"/>
  <c r="AN165" i="9"/>
  <c r="AO165" i="9"/>
  <c r="AP165" i="9"/>
  <c r="AQ165" i="9"/>
  <c r="AR165" i="9"/>
  <c r="X166" i="9"/>
  <c r="Y166" i="9"/>
  <c r="Z166" i="9"/>
  <c r="AA166" i="9"/>
  <c r="AB166" i="9"/>
  <c r="AC166" i="9"/>
  <c r="AD166" i="9"/>
  <c r="AE166" i="9"/>
  <c r="AF166" i="9"/>
  <c r="AG166" i="9"/>
  <c r="AH166" i="9"/>
  <c r="AI166" i="9"/>
  <c r="AJ166" i="9"/>
  <c r="AK166" i="9"/>
  <c r="AL166" i="9"/>
  <c r="AM166" i="9"/>
  <c r="AN166" i="9"/>
  <c r="AO166" i="9"/>
  <c r="AP166" i="9"/>
  <c r="AQ166" i="9"/>
  <c r="AR166" i="9"/>
  <c r="X167" i="9"/>
  <c r="Y167" i="9"/>
  <c r="Z167" i="9"/>
  <c r="AA167" i="9"/>
  <c r="AB167" i="9"/>
  <c r="AC167" i="9"/>
  <c r="AD167" i="9"/>
  <c r="AE167" i="9"/>
  <c r="AF167" i="9"/>
  <c r="AG167" i="9"/>
  <c r="AH167" i="9"/>
  <c r="AI167" i="9"/>
  <c r="AJ167" i="9"/>
  <c r="AK167" i="9"/>
  <c r="AL167" i="9"/>
  <c r="AM167" i="9"/>
  <c r="AN167" i="9"/>
  <c r="AO167" i="9"/>
  <c r="AP167" i="9"/>
  <c r="AQ167" i="9"/>
  <c r="AR167" i="9"/>
  <c r="X168" i="9"/>
  <c r="Y168" i="9"/>
  <c r="Z168" i="9"/>
  <c r="AA168" i="9"/>
  <c r="AB168" i="9"/>
  <c r="AC168" i="9"/>
  <c r="AD168" i="9"/>
  <c r="AE168" i="9"/>
  <c r="AF168" i="9"/>
  <c r="AG168" i="9"/>
  <c r="AH168" i="9"/>
  <c r="AI168" i="9"/>
  <c r="AJ168" i="9"/>
  <c r="AK168" i="9"/>
  <c r="AL168" i="9"/>
  <c r="AM168" i="9"/>
  <c r="AN168" i="9"/>
  <c r="AO168" i="9"/>
  <c r="AP168" i="9"/>
  <c r="AQ168" i="9"/>
  <c r="AR168" i="9"/>
  <c r="AR7" i="9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X33" i="8"/>
  <c r="B35" i="8" s="1"/>
  <c r="Y33" i="8"/>
  <c r="C35" i="8" s="1"/>
  <c r="Z33" i="8"/>
  <c r="D35" i="8" s="1"/>
  <c r="AA33" i="8"/>
  <c r="E35" i="8" s="1"/>
  <c r="AB33" i="8"/>
  <c r="F35" i="8" s="1"/>
  <c r="AC33" i="8"/>
  <c r="G35" i="8" s="1"/>
  <c r="AD33" i="8"/>
  <c r="H35" i="8" s="1"/>
  <c r="AE33" i="8"/>
  <c r="I35" i="8" s="1"/>
  <c r="AF33" i="8"/>
  <c r="J35" i="8" s="1"/>
  <c r="AG33" i="8"/>
  <c r="K35" i="8" s="1"/>
  <c r="AH33" i="8"/>
  <c r="L35" i="8" s="1"/>
  <c r="AI33" i="8"/>
  <c r="M35" i="8" s="1"/>
  <c r="AJ33" i="8"/>
  <c r="N35" i="8" s="1"/>
  <c r="AK33" i="8"/>
  <c r="O35" i="8" s="1"/>
  <c r="AL33" i="8"/>
  <c r="P35" i="8" s="1"/>
  <c r="AM33" i="8"/>
  <c r="Q35" i="8" s="1"/>
  <c r="AN33" i="8"/>
  <c r="R35" i="8" s="1"/>
  <c r="AO33" i="8"/>
  <c r="S35" i="8" s="1"/>
  <c r="AP33" i="8"/>
  <c r="T35" i="8" s="1"/>
  <c r="AQ33" i="8"/>
  <c r="U35" i="8" s="1"/>
  <c r="AR33" i="8"/>
  <c r="X34" i="8"/>
  <c r="B37" i="8" s="1"/>
  <c r="Y34" i="8"/>
  <c r="C37" i="8" s="1"/>
  <c r="Z34" i="8"/>
  <c r="D37" i="8" s="1"/>
  <c r="AA34" i="8"/>
  <c r="E37" i="8" s="1"/>
  <c r="AB34" i="8"/>
  <c r="F37" i="8" s="1"/>
  <c r="AC34" i="8"/>
  <c r="G37" i="8" s="1"/>
  <c r="AD34" i="8"/>
  <c r="H37" i="8" s="1"/>
  <c r="AE34" i="8"/>
  <c r="I37" i="8" s="1"/>
  <c r="AF34" i="8"/>
  <c r="J37" i="8" s="1"/>
  <c r="AG34" i="8"/>
  <c r="K37" i="8" s="1"/>
  <c r="AH34" i="8"/>
  <c r="L37" i="8" s="1"/>
  <c r="AI34" i="8"/>
  <c r="M37" i="8" s="1"/>
  <c r="AJ34" i="8"/>
  <c r="N37" i="8" s="1"/>
  <c r="AK34" i="8"/>
  <c r="O37" i="8" s="1"/>
  <c r="AL34" i="8"/>
  <c r="P37" i="8" s="1"/>
  <c r="AM34" i="8"/>
  <c r="Q37" i="8" s="1"/>
  <c r="AN34" i="8"/>
  <c r="R37" i="8" s="1"/>
  <c r="AO34" i="8"/>
  <c r="S37" i="8" s="1"/>
  <c r="AP34" i="8"/>
  <c r="T37" i="8" s="1"/>
  <c r="AQ34" i="8"/>
  <c r="U37" i="8" s="1"/>
  <c r="AR34" i="8"/>
  <c r="X35" i="8"/>
  <c r="B38" i="8" s="1"/>
  <c r="Y35" i="8"/>
  <c r="C38" i="8" s="1"/>
  <c r="Z35" i="8"/>
  <c r="D38" i="8" s="1"/>
  <c r="AA35" i="8"/>
  <c r="E38" i="8" s="1"/>
  <c r="AB35" i="8"/>
  <c r="F38" i="8" s="1"/>
  <c r="AC35" i="8"/>
  <c r="G38" i="8" s="1"/>
  <c r="AD35" i="8"/>
  <c r="H38" i="8" s="1"/>
  <c r="AE35" i="8"/>
  <c r="I38" i="8" s="1"/>
  <c r="AF35" i="8"/>
  <c r="J38" i="8" s="1"/>
  <c r="AG35" i="8"/>
  <c r="K38" i="8" s="1"/>
  <c r="AH35" i="8"/>
  <c r="L38" i="8" s="1"/>
  <c r="AI35" i="8"/>
  <c r="M38" i="8" s="1"/>
  <c r="AJ35" i="8"/>
  <c r="N38" i="8" s="1"/>
  <c r="AK35" i="8"/>
  <c r="O38" i="8" s="1"/>
  <c r="AL35" i="8"/>
  <c r="P38" i="8" s="1"/>
  <c r="AM35" i="8"/>
  <c r="Q38" i="8" s="1"/>
  <c r="AN35" i="8"/>
  <c r="R38" i="8" s="1"/>
  <c r="AO35" i="8"/>
  <c r="S38" i="8" s="1"/>
  <c r="AP35" i="8"/>
  <c r="T38" i="8" s="1"/>
  <c r="AQ35" i="8"/>
  <c r="U38" i="8" s="1"/>
  <c r="AR35" i="8"/>
  <c r="X36" i="8"/>
  <c r="B39" i="8" s="1"/>
  <c r="Y36" i="8"/>
  <c r="C39" i="8" s="1"/>
  <c r="Z36" i="8"/>
  <c r="D39" i="8" s="1"/>
  <c r="AA36" i="8"/>
  <c r="E39" i="8" s="1"/>
  <c r="AB36" i="8"/>
  <c r="F39" i="8" s="1"/>
  <c r="AC36" i="8"/>
  <c r="G39" i="8" s="1"/>
  <c r="AD36" i="8"/>
  <c r="H39" i="8" s="1"/>
  <c r="AE36" i="8"/>
  <c r="I39" i="8" s="1"/>
  <c r="AF36" i="8"/>
  <c r="J39" i="8" s="1"/>
  <c r="AG36" i="8"/>
  <c r="K39" i="8" s="1"/>
  <c r="AH36" i="8"/>
  <c r="L39" i="8" s="1"/>
  <c r="AI36" i="8"/>
  <c r="M39" i="8" s="1"/>
  <c r="AJ36" i="8"/>
  <c r="N39" i="8" s="1"/>
  <c r="AK36" i="8"/>
  <c r="O39" i="8" s="1"/>
  <c r="AL36" i="8"/>
  <c r="P39" i="8" s="1"/>
  <c r="AM36" i="8"/>
  <c r="Q39" i="8" s="1"/>
  <c r="AN36" i="8"/>
  <c r="R39" i="8" s="1"/>
  <c r="AO36" i="8"/>
  <c r="S39" i="8" s="1"/>
  <c r="AP36" i="8"/>
  <c r="T39" i="8" s="1"/>
  <c r="AQ36" i="8"/>
  <c r="U39" i="8" s="1"/>
  <c r="AR36" i="8"/>
  <c r="X37" i="8"/>
  <c r="B40" i="8" s="1"/>
  <c r="Y37" i="8"/>
  <c r="C40" i="8" s="1"/>
  <c r="Z37" i="8"/>
  <c r="D40" i="8" s="1"/>
  <c r="AA37" i="8"/>
  <c r="E40" i="8" s="1"/>
  <c r="AB37" i="8"/>
  <c r="F40" i="8" s="1"/>
  <c r="AC37" i="8"/>
  <c r="G40" i="8" s="1"/>
  <c r="AD37" i="8"/>
  <c r="H40" i="8" s="1"/>
  <c r="AE37" i="8"/>
  <c r="I40" i="8" s="1"/>
  <c r="AF37" i="8"/>
  <c r="J40" i="8" s="1"/>
  <c r="AG37" i="8"/>
  <c r="K40" i="8" s="1"/>
  <c r="AH37" i="8"/>
  <c r="L40" i="8" s="1"/>
  <c r="AI37" i="8"/>
  <c r="M40" i="8" s="1"/>
  <c r="AJ37" i="8"/>
  <c r="N40" i="8" s="1"/>
  <c r="AK37" i="8"/>
  <c r="O40" i="8" s="1"/>
  <c r="AL37" i="8"/>
  <c r="P40" i="8" s="1"/>
  <c r="AM37" i="8"/>
  <c r="Q40" i="8" s="1"/>
  <c r="AN37" i="8"/>
  <c r="R40" i="8" s="1"/>
  <c r="AO37" i="8"/>
  <c r="S40" i="8" s="1"/>
  <c r="AP37" i="8"/>
  <c r="T40" i="8" s="1"/>
  <c r="AQ37" i="8"/>
  <c r="U40" i="8" s="1"/>
  <c r="AR37" i="8"/>
  <c r="X38" i="8"/>
  <c r="B41" i="8" s="1"/>
  <c r="Y38" i="8"/>
  <c r="C41" i="8" s="1"/>
  <c r="Z38" i="8"/>
  <c r="D41" i="8" s="1"/>
  <c r="AA38" i="8"/>
  <c r="E41" i="8" s="1"/>
  <c r="AB38" i="8"/>
  <c r="F41" i="8" s="1"/>
  <c r="AC38" i="8"/>
  <c r="G41" i="8" s="1"/>
  <c r="AD38" i="8"/>
  <c r="H41" i="8" s="1"/>
  <c r="AE38" i="8"/>
  <c r="I41" i="8" s="1"/>
  <c r="AF38" i="8"/>
  <c r="J41" i="8" s="1"/>
  <c r="AG38" i="8"/>
  <c r="K41" i="8" s="1"/>
  <c r="AH38" i="8"/>
  <c r="L41" i="8" s="1"/>
  <c r="AI38" i="8"/>
  <c r="M41" i="8" s="1"/>
  <c r="AJ38" i="8"/>
  <c r="N41" i="8" s="1"/>
  <c r="AK38" i="8"/>
  <c r="O41" i="8" s="1"/>
  <c r="AL38" i="8"/>
  <c r="P41" i="8" s="1"/>
  <c r="AM38" i="8"/>
  <c r="Q41" i="8" s="1"/>
  <c r="AN38" i="8"/>
  <c r="R41" i="8" s="1"/>
  <c r="AO38" i="8"/>
  <c r="S41" i="8" s="1"/>
  <c r="AP38" i="8"/>
  <c r="T41" i="8" s="1"/>
  <c r="AQ38" i="8"/>
  <c r="U41" i="8" s="1"/>
  <c r="AR38" i="8"/>
  <c r="X39" i="8"/>
  <c r="B42" i="8" s="1"/>
  <c r="Y39" i="8"/>
  <c r="C42" i="8" s="1"/>
  <c r="Z39" i="8"/>
  <c r="D42" i="8" s="1"/>
  <c r="AA39" i="8"/>
  <c r="E42" i="8" s="1"/>
  <c r="AB39" i="8"/>
  <c r="F42" i="8" s="1"/>
  <c r="AC39" i="8"/>
  <c r="G42" i="8" s="1"/>
  <c r="AD39" i="8"/>
  <c r="H42" i="8" s="1"/>
  <c r="AE39" i="8"/>
  <c r="I42" i="8" s="1"/>
  <c r="AF39" i="8"/>
  <c r="J42" i="8" s="1"/>
  <c r="AG39" i="8"/>
  <c r="K42" i="8" s="1"/>
  <c r="AH39" i="8"/>
  <c r="L42" i="8" s="1"/>
  <c r="AI39" i="8"/>
  <c r="M42" i="8" s="1"/>
  <c r="AJ39" i="8"/>
  <c r="N42" i="8" s="1"/>
  <c r="AK39" i="8"/>
  <c r="O42" i="8" s="1"/>
  <c r="AL39" i="8"/>
  <c r="P42" i="8" s="1"/>
  <c r="AM39" i="8"/>
  <c r="Q42" i="8" s="1"/>
  <c r="AN39" i="8"/>
  <c r="R42" i="8" s="1"/>
  <c r="AO39" i="8"/>
  <c r="S42" i="8" s="1"/>
  <c r="AP39" i="8"/>
  <c r="T42" i="8" s="1"/>
  <c r="AQ39" i="8"/>
  <c r="U42" i="8" s="1"/>
  <c r="AR39" i="8"/>
  <c r="X40" i="8"/>
  <c r="B43" i="8" s="1"/>
  <c r="Y40" i="8"/>
  <c r="C43" i="8" s="1"/>
  <c r="Z40" i="8"/>
  <c r="D43" i="8" s="1"/>
  <c r="AA40" i="8"/>
  <c r="E43" i="8" s="1"/>
  <c r="AB40" i="8"/>
  <c r="F43" i="8" s="1"/>
  <c r="AC40" i="8"/>
  <c r="G43" i="8" s="1"/>
  <c r="AD40" i="8"/>
  <c r="H43" i="8" s="1"/>
  <c r="AE40" i="8"/>
  <c r="I43" i="8" s="1"/>
  <c r="AF40" i="8"/>
  <c r="J43" i="8" s="1"/>
  <c r="AG40" i="8"/>
  <c r="K43" i="8" s="1"/>
  <c r="AH40" i="8"/>
  <c r="L43" i="8" s="1"/>
  <c r="AI40" i="8"/>
  <c r="M43" i="8" s="1"/>
  <c r="AJ40" i="8"/>
  <c r="N43" i="8" s="1"/>
  <c r="AK40" i="8"/>
  <c r="O43" i="8" s="1"/>
  <c r="AL40" i="8"/>
  <c r="P43" i="8" s="1"/>
  <c r="AM40" i="8"/>
  <c r="Q43" i="8" s="1"/>
  <c r="AN40" i="8"/>
  <c r="R43" i="8" s="1"/>
  <c r="AO40" i="8"/>
  <c r="S43" i="8" s="1"/>
  <c r="AP40" i="8"/>
  <c r="T43" i="8" s="1"/>
  <c r="AQ40" i="8"/>
  <c r="U43" i="8" s="1"/>
  <c r="AR40" i="8"/>
  <c r="X41" i="8"/>
  <c r="B44" i="8" s="1"/>
  <c r="Y41" i="8"/>
  <c r="C44" i="8" s="1"/>
  <c r="Z41" i="8"/>
  <c r="D44" i="8" s="1"/>
  <c r="AA41" i="8"/>
  <c r="E44" i="8" s="1"/>
  <c r="AB41" i="8"/>
  <c r="F44" i="8" s="1"/>
  <c r="AC41" i="8"/>
  <c r="G44" i="8" s="1"/>
  <c r="AD41" i="8"/>
  <c r="H44" i="8" s="1"/>
  <c r="AE41" i="8"/>
  <c r="I44" i="8" s="1"/>
  <c r="AF41" i="8"/>
  <c r="J44" i="8" s="1"/>
  <c r="AG41" i="8"/>
  <c r="K44" i="8" s="1"/>
  <c r="AH41" i="8"/>
  <c r="L44" i="8" s="1"/>
  <c r="AI41" i="8"/>
  <c r="M44" i="8" s="1"/>
  <c r="AJ41" i="8"/>
  <c r="N44" i="8" s="1"/>
  <c r="AK41" i="8"/>
  <c r="O44" i="8" s="1"/>
  <c r="AL41" i="8"/>
  <c r="P44" i="8" s="1"/>
  <c r="AM41" i="8"/>
  <c r="Q44" i="8" s="1"/>
  <c r="AN41" i="8"/>
  <c r="R44" i="8" s="1"/>
  <c r="AO41" i="8"/>
  <c r="S44" i="8" s="1"/>
  <c r="AP41" i="8"/>
  <c r="T44" i="8" s="1"/>
  <c r="AQ41" i="8"/>
  <c r="U44" i="8" s="1"/>
  <c r="AR41" i="8"/>
  <c r="X42" i="8"/>
  <c r="B45" i="8" s="1"/>
  <c r="Y42" i="8"/>
  <c r="C45" i="8" s="1"/>
  <c r="Z42" i="8"/>
  <c r="D45" i="8" s="1"/>
  <c r="AA42" i="8"/>
  <c r="E45" i="8" s="1"/>
  <c r="AB42" i="8"/>
  <c r="F45" i="8" s="1"/>
  <c r="AC42" i="8"/>
  <c r="G45" i="8" s="1"/>
  <c r="AD42" i="8"/>
  <c r="H45" i="8" s="1"/>
  <c r="AE42" i="8"/>
  <c r="I45" i="8" s="1"/>
  <c r="AF42" i="8"/>
  <c r="J45" i="8" s="1"/>
  <c r="AG42" i="8"/>
  <c r="K45" i="8" s="1"/>
  <c r="AH42" i="8"/>
  <c r="L45" i="8" s="1"/>
  <c r="AI42" i="8"/>
  <c r="M45" i="8" s="1"/>
  <c r="AJ42" i="8"/>
  <c r="N45" i="8" s="1"/>
  <c r="AK42" i="8"/>
  <c r="O45" i="8" s="1"/>
  <c r="AL42" i="8"/>
  <c r="P45" i="8" s="1"/>
  <c r="AM42" i="8"/>
  <c r="Q45" i="8" s="1"/>
  <c r="AN42" i="8"/>
  <c r="R45" i="8" s="1"/>
  <c r="AO42" i="8"/>
  <c r="S45" i="8" s="1"/>
  <c r="AP42" i="8"/>
  <c r="T45" i="8" s="1"/>
  <c r="AQ42" i="8"/>
  <c r="U45" i="8" s="1"/>
  <c r="AR42" i="8"/>
  <c r="X43" i="8"/>
  <c r="B46" i="8" s="1"/>
  <c r="Y43" i="8"/>
  <c r="C46" i="8" s="1"/>
  <c r="Z43" i="8"/>
  <c r="D46" i="8" s="1"/>
  <c r="AA43" i="8"/>
  <c r="E46" i="8" s="1"/>
  <c r="AB43" i="8"/>
  <c r="F46" i="8" s="1"/>
  <c r="AC43" i="8"/>
  <c r="G46" i="8" s="1"/>
  <c r="AD43" i="8"/>
  <c r="H46" i="8" s="1"/>
  <c r="AE43" i="8"/>
  <c r="I46" i="8" s="1"/>
  <c r="AF43" i="8"/>
  <c r="J46" i="8" s="1"/>
  <c r="AG43" i="8"/>
  <c r="K46" i="8" s="1"/>
  <c r="AH43" i="8"/>
  <c r="L46" i="8" s="1"/>
  <c r="AI43" i="8"/>
  <c r="M46" i="8" s="1"/>
  <c r="AJ43" i="8"/>
  <c r="N46" i="8" s="1"/>
  <c r="AK43" i="8"/>
  <c r="O46" i="8" s="1"/>
  <c r="AL43" i="8"/>
  <c r="P46" i="8" s="1"/>
  <c r="AM43" i="8"/>
  <c r="Q46" i="8" s="1"/>
  <c r="AN43" i="8"/>
  <c r="R46" i="8" s="1"/>
  <c r="AO43" i="8"/>
  <c r="S46" i="8" s="1"/>
  <c r="AP43" i="8"/>
  <c r="T46" i="8" s="1"/>
  <c r="AQ43" i="8"/>
  <c r="U46" i="8" s="1"/>
  <c r="AR43" i="8"/>
  <c r="X44" i="8"/>
  <c r="B47" i="8" s="1"/>
  <c r="Y44" i="8"/>
  <c r="C47" i="8" s="1"/>
  <c r="Z44" i="8"/>
  <c r="D47" i="8" s="1"/>
  <c r="AA44" i="8"/>
  <c r="E47" i="8" s="1"/>
  <c r="AB44" i="8"/>
  <c r="F47" i="8" s="1"/>
  <c r="AC44" i="8"/>
  <c r="G47" i="8" s="1"/>
  <c r="AD44" i="8"/>
  <c r="H47" i="8" s="1"/>
  <c r="AE44" i="8"/>
  <c r="I47" i="8" s="1"/>
  <c r="AF44" i="8"/>
  <c r="J47" i="8" s="1"/>
  <c r="AG44" i="8"/>
  <c r="K47" i="8" s="1"/>
  <c r="AH44" i="8"/>
  <c r="L47" i="8" s="1"/>
  <c r="AI44" i="8"/>
  <c r="M47" i="8" s="1"/>
  <c r="AJ44" i="8"/>
  <c r="N47" i="8" s="1"/>
  <c r="AK44" i="8"/>
  <c r="O47" i="8" s="1"/>
  <c r="AL44" i="8"/>
  <c r="P47" i="8" s="1"/>
  <c r="AM44" i="8"/>
  <c r="Q47" i="8" s="1"/>
  <c r="AN44" i="8"/>
  <c r="R47" i="8" s="1"/>
  <c r="AO44" i="8"/>
  <c r="S47" i="8" s="1"/>
  <c r="AP44" i="8"/>
  <c r="T47" i="8" s="1"/>
  <c r="AQ44" i="8"/>
  <c r="U47" i="8" s="1"/>
  <c r="AR44" i="8"/>
  <c r="X45" i="8"/>
  <c r="B48" i="8" s="1"/>
  <c r="Y45" i="8"/>
  <c r="C48" i="8" s="1"/>
  <c r="Z45" i="8"/>
  <c r="D48" i="8" s="1"/>
  <c r="AA45" i="8"/>
  <c r="E48" i="8" s="1"/>
  <c r="AB45" i="8"/>
  <c r="F48" i="8" s="1"/>
  <c r="AC45" i="8"/>
  <c r="G48" i="8" s="1"/>
  <c r="AD45" i="8"/>
  <c r="H48" i="8" s="1"/>
  <c r="AE45" i="8"/>
  <c r="I48" i="8" s="1"/>
  <c r="AF45" i="8"/>
  <c r="J48" i="8" s="1"/>
  <c r="AG45" i="8"/>
  <c r="K48" i="8" s="1"/>
  <c r="AH45" i="8"/>
  <c r="L48" i="8" s="1"/>
  <c r="AI45" i="8"/>
  <c r="M48" i="8" s="1"/>
  <c r="AJ45" i="8"/>
  <c r="N48" i="8" s="1"/>
  <c r="AK45" i="8"/>
  <c r="O48" i="8" s="1"/>
  <c r="AL45" i="8"/>
  <c r="P48" i="8" s="1"/>
  <c r="AM45" i="8"/>
  <c r="Q48" i="8" s="1"/>
  <c r="AN45" i="8"/>
  <c r="R48" i="8" s="1"/>
  <c r="AO45" i="8"/>
  <c r="S48" i="8" s="1"/>
  <c r="AP45" i="8"/>
  <c r="T48" i="8" s="1"/>
  <c r="AQ45" i="8"/>
  <c r="U48" i="8" s="1"/>
  <c r="AR45" i="8"/>
  <c r="X46" i="8"/>
  <c r="B49" i="8" s="1"/>
  <c r="Y46" i="8"/>
  <c r="C49" i="8" s="1"/>
  <c r="Z46" i="8"/>
  <c r="D49" i="8" s="1"/>
  <c r="AA46" i="8"/>
  <c r="E49" i="8" s="1"/>
  <c r="AB46" i="8"/>
  <c r="F49" i="8" s="1"/>
  <c r="AC46" i="8"/>
  <c r="G49" i="8" s="1"/>
  <c r="AD46" i="8"/>
  <c r="H49" i="8" s="1"/>
  <c r="AE46" i="8"/>
  <c r="I49" i="8" s="1"/>
  <c r="AF46" i="8"/>
  <c r="J49" i="8" s="1"/>
  <c r="AG46" i="8"/>
  <c r="K49" i="8" s="1"/>
  <c r="AH46" i="8"/>
  <c r="L49" i="8" s="1"/>
  <c r="AI46" i="8"/>
  <c r="M49" i="8" s="1"/>
  <c r="AJ46" i="8"/>
  <c r="N49" i="8" s="1"/>
  <c r="AK46" i="8"/>
  <c r="O49" i="8" s="1"/>
  <c r="AL46" i="8"/>
  <c r="P49" i="8" s="1"/>
  <c r="AM46" i="8"/>
  <c r="Q49" i="8" s="1"/>
  <c r="AN46" i="8"/>
  <c r="R49" i="8" s="1"/>
  <c r="AO46" i="8"/>
  <c r="S49" i="8" s="1"/>
  <c r="AP46" i="8"/>
  <c r="T49" i="8" s="1"/>
  <c r="AQ46" i="8"/>
  <c r="U49" i="8" s="1"/>
  <c r="AR46" i="8"/>
  <c r="X47" i="8"/>
  <c r="B50" i="8" s="1"/>
  <c r="Y47" i="8"/>
  <c r="C50" i="8" s="1"/>
  <c r="Z47" i="8"/>
  <c r="D50" i="8" s="1"/>
  <c r="AA47" i="8"/>
  <c r="E50" i="8" s="1"/>
  <c r="AB47" i="8"/>
  <c r="F50" i="8" s="1"/>
  <c r="AC47" i="8"/>
  <c r="G50" i="8" s="1"/>
  <c r="AD47" i="8"/>
  <c r="H50" i="8" s="1"/>
  <c r="AE47" i="8"/>
  <c r="I50" i="8" s="1"/>
  <c r="AF47" i="8"/>
  <c r="J50" i="8" s="1"/>
  <c r="AG47" i="8"/>
  <c r="K50" i="8" s="1"/>
  <c r="AH47" i="8"/>
  <c r="L50" i="8" s="1"/>
  <c r="AI47" i="8"/>
  <c r="M50" i="8" s="1"/>
  <c r="AJ47" i="8"/>
  <c r="N50" i="8" s="1"/>
  <c r="AK47" i="8"/>
  <c r="O50" i="8" s="1"/>
  <c r="AL47" i="8"/>
  <c r="P50" i="8" s="1"/>
  <c r="AM47" i="8"/>
  <c r="Q50" i="8" s="1"/>
  <c r="AN47" i="8"/>
  <c r="R50" i="8" s="1"/>
  <c r="AO47" i="8"/>
  <c r="S50" i="8" s="1"/>
  <c r="AP47" i="8"/>
  <c r="T50" i="8" s="1"/>
  <c r="AQ47" i="8"/>
  <c r="U50" i="8" s="1"/>
  <c r="AR47" i="8"/>
  <c r="X48" i="8"/>
  <c r="B51" i="8" s="1"/>
  <c r="Y48" i="8"/>
  <c r="C51" i="8" s="1"/>
  <c r="Z48" i="8"/>
  <c r="D51" i="8" s="1"/>
  <c r="AA48" i="8"/>
  <c r="E51" i="8" s="1"/>
  <c r="AB48" i="8"/>
  <c r="F51" i="8" s="1"/>
  <c r="AC48" i="8"/>
  <c r="G51" i="8" s="1"/>
  <c r="AD48" i="8"/>
  <c r="H51" i="8" s="1"/>
  <c r="AE48" i="8"/>
  <c r="I51" i="8" s="1"/>
  <c r="AF48" i="8"/>
  <c r="J51" i="8" s="1"/>
  <c r="AG48" i="8"/>
  <c r="K51" i="8" s="1"/>
  <c r="AH48" i="8"/>
  <c r="L51" i="8" s="1"/>
  <c r="AI48" i="8"/>
  <c r="M51" i="8" s="1"/>
  <c r="AJ48" i="8"/>
  <c r="N51" i="8" s="1"/>
  <c r="AK48" i="8"/>
  <c r="O51" i="8" s="1"/>
  <c r="AL48" i="8"/>
  <c r="P51" i="8" s="1"/>
  <c r="AM48" i="8"/>
  <c r="Q51" i="8" s="1"/>
  <c r="AN48" i="8"/>
  <c r="R51" i="8" s="1"/>
  <c r="AO48" i="8"/>
  <c r="S51" i="8" s="1"/>
  <c r="AP48" i="8"/>
  <c r="T51" i="8" s="1"/>
  <c r="AQ48" i="8"/>
  <c r="U51" i="8" s="1"/>
  <c r="AR48" i="8"/>
  <c r="X49" i="8"/>
  <c r="B52" i="8" s="1"/>
  <c r="Y49" i="8"/>
  <c r="C52" i="8" s="1"/>
  <c r="Z49" i="8"/>
  <c r="D52" i="8" s="1"/>
  <c r="AA49" i="8"/>
  <c r="E52" i="8" s="1"/>
  <c r="AB49" i="8"/>
  <c r="F52" i="8" s="1"/>
  <c r="AC49" i="8"/>
  <c r="G52" i="8" s="1"/>
  <c r="AD49" i="8"/>
  <c r="H52" i="8" s="1"/>
  <c r="AE49" i="8"/>
  <c r="I52" i="8" s="1"/>
  <c r="AF49" i="8"/>
  <c r="J52" i="8" s="1"/>
  <c r="AG49" i="8"/>
  <c r="K52" i="8" s="1"/>
  <c r="AH49" i="8"/>
  <c r="L52" i="8" s="1"/>
  <c r="AI49" i="8"/>
  <c r="M52" i="8" s="1"/>
  <c r="AJ49" i="8"/>
  <c r="N52" i="8" s="1"/>
  <c r="AK49" i="8"/>
  <c r="O52" i="8" s="1"/>
  <c r="AL49" i="8"/>
  <c r="P52" i="8" s="1"/>
  <c r="AM49" i="8"/>
  <c r="Q52" i="8" s="1"/>
  <c r="AN49" i="8"/>
  <c r="R52" i="8" s="1"/>
  <c r="AO49" i="8"/>
  <c r="S52" i="8" s="1"/>
  <c r="AP49" i="8"/>
  <c r="T52" i="8" s="1"/>
  <c r="AQ49" i="8"/>
  <c r="U52" i="8" s="1"/>
  <c r="AR49" i="8"/>
  <c r="X50" i="8"/>
  <c r="B53" i="8" s="1"/>
  <c r="Y50" i="8"/>
  <c r="C53" i="8" s="1"/>
  <c r="Z50" i="8"/>
  <c r="D53" i="8" s="1"/>
  <c r="AA50" i="8"/>
  <c r="E53" i="8" s="1"/>
  <c r="AB50" i="8"/>
  <c r="F53" i="8" s="1"/>
  <c r="AC50" i="8"/>
  <c r="G53" i="8" s="1"/>
  <c r="AD50" i="8"/>
  <c r="H53" i="8" s="1"/>
  <c r="AE50" i="8"/>
  <c r="I53" i="8" s="1"/>
  <c r="AF50" i="8"/>
  <c r="J53" i="8" s="1"/>
  <c r="AG50" i="8"/>
  <c r="K53" i="8" s="1"/>
  <c r="AH50" i="8"/>
  <c r="L53" i="8" s="1"/>
  <c r="AI50" i="8"/>
  <c r="M53" i="8" s="1"/>
  <c r="AJ50" i="8"/>
  <c r="N53" i="8" s="1"/>
  <c r="AK50" i="8"/>
  <c r="O53" i="8" s="1"/>
  <c r="AL50" i="8"/>
  <c r="P53" i="8" s="1"/>
  <c r="AM50" i="8"/>
  <c r="Q53" i="8" s="1"/>
  <c r="AN50" i="8"/>
  <c r="R53" i="8" s="1"/>
  <c r="AO50" i="8"/>
  <c r="S53" i="8" s="1"/>
  <c r="AP50" i="8"/>
  <c r="T53" i="8" s="1"/>
  <c r="AQ50" i="8"/>
  <c r="U53" i="8" s="1"/>
  <c r="AR50" i="8"/>
  <c r="X51" i="8"/>
  <c r="B54" i="8" s="1"/>
  <c r="Y51" i="8"/>
  <c r="C54" i="8" s="1"/>
  <c r="Z51" i="8"/>
  <c r="D54" i="8" s="1"/>
  <c r="AA51" i="8"/>
  <c r="E54" i="8" s="1"/>
  <c r="AB51" i="8"/>
  <c r="F54" i="8" s="1"/>
  <c r="AC51" i="8"/>
  <c r="G54" i="8" s="1"/>
  <c r="AD51" i="8"/>
  <c r="H54" i="8" s="1"/>
  <c r="AE51" i="8"/>
  <c r="I54" i="8" s="1"/>
  <c r="AF51" i="8"/>
  <c r="J54" i="8" s="1"/>
  <c r="AG51" i="8"/>
  <c r="K54" i="8" s="1"/>
  <c r="AH51" i="8"/>
  <c r="L54" i="8" s="1"/>
  <c r="AI51" i="8"/>
  <c r="M54" i="8" s="1"/>
  <c r="AJ51" i="8"/>
  <c r="N54" i="8" s="1"/>
  <c r="AK51" i="8"/>
  <c r="O54" i="8" s="1"/>
  <c r="AL51" i="8"/>
  <c r="P54" i="8" s="1"/>
  <c r="AM51" i="8"/>
  <c r="Q54" i="8" s="1"/>
  <c r="AN51" i="8"/>
  <c r="R54" i="8" s="1"/>
  <c r="AO51" i="8"/>
  <c r="S54" i="8" s="1"/>
  <c r="AP51" i="8"/>
  <c r="T54" i="8" s="1"/>
  <c r="AQ51" i="8"/>
  <c r="U54" i="8" s="1"/>
  <c r="AR51" i="8"/>
  <c r="X52" i="8"/>
  <c r="B55" i="8" s="1"/>
  <c r="Y52" i="8"/>
  <c r="C55" i="8" s="1"/>
  <c r="Z52" i="8"/>
  <c r="D55" i="8" s="1"/>
  <c r="AA52" i="8"/>
  <c r="E55" i="8" s="1"/>
  <c r="AB52" i="8"/>
  <c r="F55" i="8" s="1"/>
  <c r="AC52" i="8"/>
  <c r="G55" i="8" s="1"/>
  <c r="AD52" i="8"/>
  <c r="H55" i="8" s="1"/>
  <c r="AE52" i="8"/>
  <c r="I55" i="8" s="1"/>
  <c r="AF52" i="8"/>
  <c r="J55" i="8" s="1"/>
  <c r="AG52" i="8"/>
  <c r="K55" i="8" s="1"/>
  <c r="AH52" i="8"/>
  <c r="L55" i="8" s="1"/>
  <c r="AI52" i="8"/>
  <c r="M55" i="8" s="1"/>
  <c r="AJ52" i="8"/>
  <c r="N55" i="8" s="1"/>
  <c r="AK52" i="8"/>
  <c r="O55" i="8" s="1"/>
  <c r="AL52" i="8"/>
  <c r="P55" i="8" s="1"/>
  <c r="AM52" i="8"/>
  <c r="Q55" i="8" s="1"/>
  <c r="AN52" i="8"/>
  <c r="R55" i="8" s="1"/>
  <c r="AO52" i="8"/>
  <c r="S55" i="8" s="1"/>
  <c r="AP52" i="8"/>
  <c r="T55" i="8" s="1"/>
  <c r="AQ52" i="8"/>
  <c r="U55" i="8" s="1"/>
  <c r="AR52" i="8"/>
  <c r="X53" i="8"/>
  <c r="B56" i="8" s="1"/>
  <c r="Y53" i="8"/>
  <c r="C56" i="8" s="1"/>
  <c r="Z53" i="8"/>
  <c r="D56" i="8" s="1"/>
  <c r="AA53" i="8"/>
  <c r="E56" i="8" s="1"/>
  <c r="AB53" i="8"/>
  <c r="F56" i="8" s="1"/>
  <c r="AC53" i="8"/>
  <c r="G56" i="8" s="1"/>
  <c r="AD53" i="8"/>
  <c r="H56" i="8" s="1"/>
  <c r="AE53" i="8"/>
  <c r="I56" i="8" s="1"/>
  <c r="AF53" i="8"/>
  <c r="J56" i="8" s="1"/>
  <c r="AG53" i="8"/>
  <c r="K56" i="8" s="1"/>
  <c r="AH53" i="8"/>
  <c r="L56" i="8" s="1"/>
  <c r="AI53" i="8"/>
  <c r="M56" i="8" s="1"/>
  <c r="AJ53" i="8"/>
  <c r="N56" i="8" s="1"/>
  <c r="AK53" i="8"/>
  <c r="O56" i="8" s="1"/>
  <c r="AL53" i="8"/>
  <c r="P56" i="8" s="1"/>
  <c r="AM53" i="8"/>
  <c r="Q56" i="8" s="1"/>
  <c r="AN53" i="8"/>
  <c r="R56" i="8" s="1"/>
  <c r="AO53" i="8"/>
  <c r="S56" i="8" s="1"/>
  <c r="AP53" i="8"/>
  <c r="T56" i="8" s="1"/>
  <c r="AQ53" i="8"/>
  <c r="U56" i="8" s="1"/>
  <c r="AR53" i="8"/>
  <c r="X54" i="8"/>
  <c r="B57" i="8" s="1"/>
  <c r="Y54" i="8"/>
  <c r="C57" i="8" s="1"/>
  <c r="Z54" i="8"/>
  <c r="D57" i="8" s="1"/>
  <c r="AA54" i="8"/>
  <c r="E57" i="8" s="1"/>
  <c r="AB54" i="8"/>
  <c r="F57" i="8" s="1"/>
  <c r="AC54" i="8"/>
  <c r="G57" i="8" s="1"/>
  <c r="AD54" i="8"/>
  <c r="H57" i="8" s="1"/>
  <c r="AE54" i="8"/>
  <c r="I57" i="8" s="1"/>
  <c r="AF54" i="8"/>
  <c r="J57" i="8" s="1"/>
  <c r="AG54" i="8"/>
  <c r="K57" i="8" s="1"/>
  <c r="AH54" i="8"/>
  <c r="L57" i="8" s="1"/>
  <c r="AI54" i="8"/>
  <c r="M57" i="8" s="1"/>
  <c r="AJ54" i="8"/>
  <c r="N57" i="8" s="1"/>
  <c r="AK54" i="8"/>
  <c r="O57" i="8" s="1"/>
  <c r="AL54" i="8"/>
  <c r="P57" i="8" s="1"/>
  <c r="AM54" i="8"/>
  <c r="Q57" i="8" s="1"/>
  <c r="AN54" i="8"/>
  <c r="R57" i="8" s="1"/>
  <c r="AO54" i="8"/>
  <c r="S57" i="8" s="1"/>
  <c r="AP54" i="8"/>
  <c r="T57" i="8" s="1"/>
  <c r="AQ54" i="8"/>
  <c r="U57" i="8" s="1"/>
  <c r="AR54" i="8"/>
  <c r="X55" i="8"/>
  <c r="B58" i="8" s="1"/>
  <c r="Y55" i="8"/>
  <c r="C58" i="8" s="1"/>
  <c r="Z55" i="8"/>
  <c r="D58" i="8" s="1"/>
  <c r="AA55" i="8"/>
  <c r="E58" i="8" s="1"/>
  <c r="AB55" i="8"/>
  <c r="F58" i="8" s="1"/>
  <c r="AC55" i="8"/>
  <c r="G58" i="8" s="1"/>
  <c r="AD55" i="8"/>
  <c r="H58" i="8" s="1"/>
  <c r="AE55" i="8"/>
  <c r="I58" i="8" s="1"/>
  <c r="AF55" i="8"/>
  <c r="J58" i="8" s="1"/>
  <c r="AG55" i="8"/>
  <c r="K58" i="8" s="1"/>
  <c r="AH55" i="8"/>
  <c r="L58" i="8" s="1"/>
  <c r="AI55" i="8"/>
  <c r="M58" i="8" s="1"/>
  <c r="AJ55" i="8"/>
  <c r="N58" i="8" s="1"/>
  <c r="AK55" i="8"/>
  <c r="O58" i="8" s="1"/>
  <c r="AL55" i="8"/>
  <c r="P58" i="8" s="1"/>
  <c r="AM55" i="8"/>
  <c r="Q58" i="8" s="1"/>
  <c r="AN55" i="8"/>
  <c r="R58" i="8" s="1"/>
  <c r="AO55" i="8"/>
  <c r="S58" i="8" s="1"/>
  <c r="AP55" i="8"/>
  <c r="T58" i="8" s="1"/>
  <c r="AQ55" i="8"/>
  <c r="U58" i="8" s="1"/>
  <c r="AR55" i="8"/>
  <c r="X56" i="8"/>
  <c r="B59" i="8" s="1"/>
  <c r="Y56" i="8"/>
  <c r="C59" i="8" s="1"/>
  <c r="Z56" i="8"/>
  <c r="D59" i="8" s="1"/>
  <c r="AA56" i="8"/>
  <c r="E59" i="8" s="1"/>
  <c r="AB56" i="8"/>
  <c r="F59" i="8" s="1"/>
  <c r="AC56" i="8"/>
  <c r="G59" i="8" s="1"/>
  <c r="AD56" i="8"/>
  <c r="H59" i="8" s="1"/>
  <c r="AE56" i="8"/>
  <c r="I59" i="8" s="1"/>
  <c r="AF56" i="8"/>
  <c r="J59" i="8" s="1"/>
  <c r="AG56" i="8"/>
  <c r="K59" i="8" s="1"/>
  <c r="AH56" i="8"/>
  <c r="L59" i="8" s="1"/>
  <c r="AI56" i="8"/>
  <c r="M59" i="8" s="1"/>
  <c r="AJ56" i="8"/>
  <c r="N59" i="8" s="1"/>
  <c r="AK56" i="8"/>
  <c r="O59" i="8" s="1"/>
  <c r="AL56" i="8"/>
  <c r="P59" i="8" s="1"/>
  <c r="AM56" i="8"/>
  <c r="Q59" i="8" s="1"/>
  <c r="AN56" i="8"/>
  <c r="R59" i="8" s="1"/>
  <c r="AO56" i="8"/>
  <c r="S59" i="8" s="1"/>
  <c r="AP56" i="8"/>
  <c r="T59" i="8" s="1"/>
  <c r="AQ56" i="8"/>
  <c r="U59" i="8" s="1"/>
  <c r="AR56" i="8"/>
  <c r="X57" i="8"/>
  <c r="B60" i="8" s="1"/>
  <c r="Y57" i="8"/>
  <c r="C60" i="8" s="1"/>
  <c r="Z57" i="8"/>
  <c r="D60" i="8" s="1"/>
  <c r="AA57" i="8"/>
  <c r="E60" i="8" s="1"/>
  <c r="AB57" i="8"/>
  <c r="F60" i="8" s="1"/>
  <c r="AC57" i="8"/>
  <c r="G60" i="8" s="1"/>
  <c r="AD57" i="8"/>
  <c r="H60" i="8" s="1"/>
  <c r="AE57" i="8"/>
  <c r="I60" i="8" s="1"/>
  <c r="AF57" i="8"/>
  <c r="J60" i="8" s="1"/>
  <c r="AG57" i="8"/>
  <c r="K60" i="8" s="1"/>
  <c r="AH57" i="8"/>
  <c r="L60" i="8" s="1"/>
  <c r="AI57" i="8"/>
  <c r="M60" i="8" s="1"/>
  <c r="AJ57" i="8"/>
  <c r="N60" i="8" s="1"/>
  <c r="AK57" i="8"/>
  <c r="O60" i="8" s="1"/>
  <c r="AL57" i="8"/>
  <c r="P60" i="8" s="1"/>
  <c r="AM57" i="8"/>
  <c r="Q60" i="8" s="1"/>
  <c r="AN57" i="8"/>
  <c r="R60" i="8" s="1"/>
  <c r="AO57" i="8"/>
  <c r="S60" i="8" s="1"/>
  <c r="AP57" i="8"/>
  <c r="T60" i="8" s="1"/>
  <c r="AQ57" i="8"/>
  <c r="U60" i="8" s="1"/>
  <c r="AR57" i="8"/>
  <c r="X58" i="8"/>
  <c r="B61" i="8" s="1"/>
  <c r="Y58" i="8"/>
  <c r="C61" i="8" s="1"/>
  <c r="Z58" i="8"/>
  <c r="D61" i="8" s="1"/>
  <c r="AA58" i="8"/>
  <c r="E61" i="8" s="1"/>
  <c r="AB58" i="8"/>
  <c r="F61" i="8" s="1"/>
  <c r="AC58" i="8"/>
  <c r="G61" i="8" s="1"/>
  <c r="AD58" i="8"/>
  <c r="H61" i="8" s="1"/>
  <c r="AE58" i="8"/>
  <c r="I61" i="8" s="1"/>
  <c r="AF58" i="8"/>
  <c r="J61" i="8" s="1"/>
  <c r="AG58" i="8"/>
  <c r="K61" i="8" s="1"/>
  <c r="AH58" i="8"/>
  <c r="L61" i="8" s="1"/>
  <c r="AI58" i="8"/>
  <c r="M61" i="8" s="1"/>
  <c r="AJ58" i="8"/>
  <c r="N61" i="8" s="1"/>
  <c r="AK58" i="8"/>
  <c r="O61" i="8" s="1"/>
  <c r="AL58" i="8"/>
  <c r="P61" i="8" s="1"/>
  <c r="AM58" i="8"/>
  <c r="Q61" i="8" s="1"/>
  <c r="AN58" i="8"/>
  <c r="R61" i="8" s="1"/>
  <c r="AO58" i="8"/>
  <c r="S61" i="8" s="1"/>
  <c r="AP58" i="8"/>
  <c r="T61" i="8" s="1"/>
  <c r="AQ58" i="8"/>
  <c r="U61" i="8" s="1"/>
  <c r="AR58" i="8"/>
  <c r="X59" i="8"/>
  <c r="B62" i="8" s="1"/>
  <c r="Y59" i="8"/>
  <c r="C62" i="8" s="1"/>
  <c r="Z59" i="8"/>
  <c r="D62" i="8" s="1"/>
  <c r="AA59" i="8"/>
  <c r="E62" i="8" s="1"/>
  <c r="AB59" i="8"/>
  <c r="F62" i="8" s="1"/>
  <c r="AC59" i="8"/>
  <c r="G62" i="8" s="1"/>
  <c r="AD59" i="8"/>
  <c r="H62" i="8" s="1"/>
  <c r="AE59" i="8"/>
  <c r="I62" i="8" s="1"/>
  <c r="AF59" i="8"/>
  <c r="J62" i="8" s="1"/>
  <c r="AG59" i="8"/>
  <c r="K62" i="8" s="1"/>
  <c r="AH59" i="8"/>
  <c r="L62" i="8" s="1"/>
  <c r="AI59" i="8"/>
  <c r="M62" i="8" s="1"/>
  <c r="AJ59" i="8"/>
  <c r="N62" i="8" s="1"/>
  <c r="AK59" i="8"/>
  <c r="O62" i="8" s="1"/>
  <c r="AL59" i="8"/>
  <c r="P62" i="8" s="1"/>
  <c r="AM59" i="8"/>
  <c r="Q62" i="8" s="1"/>
  <c r="AN59" i="8"/>
  <c r="R62" i="8" s="1"/>
  <c r="AO59" i="8"/>
  <c r="S62" i="8" s="1"/>
  <c r="AP59" i="8"/>
  <c r="T62" i="8" s="1"/>
  <c r="AQ59" i="8"/>
  <c r="U62" i="8" s="1"/>
  <c r="AR59" i="8"/>
  <c r="X60" i="8"/>
  <c r="B63" i="8" s="1"/>
  <c r="Y60" i="8"/>
  <c r="C63" i="8" s="1"/>
  <c r="Z60" i="8"/>
  <c r="D63" i="8" s="1"/>
  <c r="AA60" i="8"/>
  <c r="E63" i="8" s="1"/>
  <c r="AB60" i="8"/>
  <c r="F63" i="8" s="1"/>
  <c r="AC60" i="8"/>
  <c r="G63" i="8" s="1"/>
  <c r="AD60" i="8"/>
  <c r="H63" i="8" s="1"/>
  <c r="AE60" i="8"/>
  <c r="I63" i="8" s="1"/>
  <c r="AF60" i="8"/>
  <c r="J63" i="8" s="1"/>
  <c r="AG60" i="8"/>
  <c r="K63" i="8" s="1"/>
  <c r="AH60" i="8"/>
  <c r="L63" i="8" s="1"/>
  <c r="AI60" i="8"/>
  <c r="M63" i="8" s="1"/>
  <c r="AJ60" i="8"/>
  <c r="N63" i="8" s="1"/>
  <c r="AK60" i="8"/>
  <c r="O63" i="8" s="1"/>
  <c r="AL60" i="8"/>
  <c r="P63" i="8" s="1"/>
  <c r="AM60" i="8"/>
  <c r="Q63" i="8" s="1"/>
  <c r="AN60" i="8"/>
  <c r="R63" i="8" s="1"/>
  <c r="AO60" i="8"/>
  <c r="S63" i="8" s="1"/>
  <c r="AP60" i="8"/>
  <c r="T63" i="8" s="1"/>
  <c r="AQ60" i="8"/>
  <c r="U63" i="8" s="1"/>
  <c r="AR60" i="8"/>
  <c r="X61" i="8"/>
  <c r="B64" i="8" s="1"/>
  <c r="Y61" i="8"/>
  <c r="C64" i="8" s="1"/>
  <c r="Z61" i="8"/>
  <c r="D64" i="8" s="1"/>
  <c r="AA61" i="8"/>
  <c r="E64" i="8" s="1"/>
  <c r="AB61" i="8"/>
  <c r="F64" i="8" s="1"/>
  <c r="AC61" i="8"/>
  <c r="G64" i="8" s="1"/>
  <c r="AD61" i="8"/>
  <c r="H64" i="8" s="1"/>
  <c r="AE61" i="8"/>
  <c r="I64" i="8" s="1"/>
  <c r="AF61" i="8"/>
  <c r="J64" i="8" s="1"/>
  <c r="AG61" i="8"/>
  <c r="K64" i="8" s="1"/>
  <c r="AH61" i="8"/>
  <c r="L64" i="8" s="1"/>
  <c r="AI61" i="8"/>
  <c r="M64" i="8" s="1"/>
  <c r="AJ61" i="8"/>
  <c r="N64" i="8" s="1"/>
  <c r="AK61" i="8"/>
  <c r="O64" i="8" s="1"/>
  <c r="AL61" i="8"/>
  <c r="P64" i="8" s="1"/>
  <c r="AM61" i="8"/>
  <c r="Q64" i="8" s="1"/>
  <c r="AN61" i="8"/>
  <c r="R64" i="8" s="1"/>
  <c r="AO61" i="8"/>
  <c r="S64" i="8" s="1"/>
  <c r="AP61" i="8"/>
  <c r="T64" i="8" s="1"/>
  <c r="AQ61" i="8"/>
  <c r="U64" i="8" s="1"/>
  <c r="AR61" i="8"/>
  <c r="X62" i="8"/>
  <c r="B66" i="8" s="1"/>
  <c r="Y62" i="8"/>
  <c r="C66" i="8" s="1"/>
  <c r="Z62" i="8"/>
  <c r="D66" i="8" s="1"/>
  <c r="AA62" i="8"/>
  <c r="E66" i="8" s="1"/>
  <c r="AB62" i="8"/>
  <c r="F66" i="8" s="1"/>
  <c r="AC62" i="8"/>
  <c r="G66" i="8" s="1"/>
  <c r="AD62" i="8"/>
  <c r="H66" i="8" s="1"/>
  <c r="AE62" i="8"/>
  <c r="I66" i="8" s="1"/>
  <c r="AF62" i="8"/>
  <c r="J66" i="8" s="1"/>
  <c r="AG62" i="8"/>
  <c r="K66" i="8" s="1"/>
  <c r="AH62" i="8"/>
  <c r="L66" i="8" s="1"/>
  <c r="AI62" i="8"/>
  <c r="M66" i="8" s="1"/>
  <c r="AJ62" i="8"/>
  <c r="N66" i="8" s="1"/>
  <c r="AK62" i="8"/>
  <c r="O66" i="8" s="1"/>
  <c r="AL62" i="8"/>
  <c r="P66" i="8" s="1"/>
  <c r="AM62" i="8"/>
  <c r="Q66" i="8" s="1"/>
  <c r="AN62" i="8"/>
  <c r="R66" i="8" s="1"/>
  <c r="AO62" i="8"/>
  <c r="S66" i="8" s="1"/>
  <c r="AP62" i="8"/>
  <c r="T66" i="8" s="1"/>
  <c r="AQ62" i="8"/>
  <c r="U66" i="8" s="1"/>
  <c r="AR62" i="8"/>
  <c r="X63" i="8"/>
  <c r="B67" i="8" s="1"/>
  <c r="Y63" i="8"/>
  <c r="C67" i="8" s="1"/>
  <c r="Z63" i="8"/>
  <c r="D67" i="8" s="1"/>
  <c r="AA63" i="8"/>
  <c r="E67" i="8" s="1"/>
  <c r="AB63" i="8"/>
  <c r="F67" i="8" s="1"/>
  <c r="AC63" i="8"/>
  <c r="G67" i="8" s="1"/>
  <c r="AD63" i="8"/>
  <c r="H67" i="8" s="1"/>
  <c r="AE63" i="8"/>
  <c r="I67" i="8" s="1"/>
  <c r="AF63" i="8"/>
  <c r="J67" i="8" s="1"/>
  <c r="AG63" i="8"/>
  <c r="K67" i="8" s="1"/>
  <c r="AH63" i="8"/>
  <c r="L67" i="8" s="1"/>
  <c r="AI63" i="8"/>
  <c r="M67" i="8" s="1"/>
  <c r="AJ63" i="8"/>
  <c r="N67" i="8" s="1"/>
  <c r="AK63" i="8"/>
  <c r="O67" i="8" s="1"/>
  <c r="AL63" i="8"/>
  <c r="P67" i="8" s="1"/>
  <c r="AM63" i="8"/>
  <c r="Q67" i="8" s="1"/>
  <c r="AN63" i="8"/>
  <c r="R67" i="8" s="1"/>
  <c r="AO63" i="8"/>
  <c r="S67" i="8" s="1"/>
  <c r="AP63" i="8"/>
  <c r="T67" i="8" s="1"/>
  <c r="AQ63" i="8"/>
  <c r="U67" i="8" s="1"/>
  <c r="AR63" i="8"/>
  <c r="X64" i="8"/>
  <c r="B69" i="8" s="1"/>
  <c r="Y64" i="8"/>
  <c r="C69" i="8" s="1"/>
  <c r="Z64" i="8"/>
  <c r="D69" i="8" s="1"/>
  <c r="AA64" i="8"/>
  <c r="E69" i="8" s="1"/>
  <c r="AB64" i="8"/>
  <c r="F69" i="8" s="1"/>
  <c r="AC64" i="8"/>
  <c r="G69" i="8" s="1"/>
  <c r="AD64" i="8"/>
  <c r="H69" i="8" s="1"/>
  <c r="AE64" i="8"/>
  <c r="I69" i="8" s="1"/>
  <c r="AF64" i="8"/>
  <c r="J69" i="8" s="1"/>
  <c r="AG64" i="8"/>
  <c r="K69" i="8" s="1"/>
  <c r="AH64" i="8"/>
  <c r="L69" i="8" s="1"/>
  <c r="AI64" i="8"/>
  <c r="M69" i="8" s="1"/>
  <c r="AJ64" i="8"/>
  <c r="N69" i="8" s="1"/>
  <c r="AK64" i="8"/>
  <c r="O69" i="8" s="1"/>
  <c r="AL64" i="8"/>
  <c r="P69" i="8" s="1"/>
  <c r="AM64" i="8"/>
  <c r="Q69" i="8" s="1"/>
  <c r="AN64" i="8"/>
  <c r="R69" i="8" s="1"/>
  <c r="AO64" i="8"/>
  <c r="S69" i="8" s="1"/>
  <c r="AP64" i="8"/>
  <c r="T69" i="8" s="1"/>
  <c r="AQ64" i="8"/>
  <c r="U69" i="8" s="1"/>
  <c r="AR64" i="8"/>
  <c r="X65" i="8"/>
  <c r="B70" i="8" s="1"/>
  <c r="Y65" i="8"/>
  <c r="C70" i="8" s="1"/>
  <c r="Z65" i="8"/>
  <c r="D70" i="8" s="1"/>
  <c r="AA65" i="8"/>
  <c r="E70" i="8" s="1"/>
  <c r="AB65" i="8"/>
  <c r="F70" i="8" s="1"/>
  <c r="AC65" i="8"/>
  <c r="G70" i="8" s="1"/>
  <c r="AD65" i="8"/>
  <c r="H70" i="8" s="1"/>
  <c r="AE65" i="8"/>
  <c r="I70" i="8" s="1"/>
  <c r="AF65" i="8"/>
  <c r="J70" i="8" s="1"/>
  <c r="AG65" i="8"/>
  <c r="K70" i="8" s="1"/>
  <c r="AH65" i="8"/>
  <c r="L70" i="8" s="1"/>
  <c r="AI65" i="8"/>
  <c r="M70" i="8" s="1"/>
  <c r="AJ65" i="8"/>
  <c r="N70" i="8" s="1"/>
  <c r="AK65" i="8"/>
  <c r="O70" i="8" s="1"/>
  <c r="AL65" i="8"/>
  <c r="P70" i="8" s="1"/>
  <c r="AM65" i="8"/>
  <c r="Q70" i="8" s="1"/>
  <c r="AN65" i="8"/>
  <c r="R70" i="8" s="1"/>
  <c r="AO65" i="8"/>
  <c r="S70" i="8" s="1"/>
  <c r="AP65" i="8"/>
  <c r="T70" i="8" s="1"/>
  <c r="AQ65" i="8"/>
  <c r="U70" i="8" s="1"/>
  <c r="AR65" i="8"/>
  <c r="X66" i="8"/>
  <c r="B71" i="8" s="1"/>
  <c r="Y66" i="8"/>
  <c r="C71" i="8" s="1"/>
  <c r="Z66" i="8"/>
  <c r="D71" i="8" s="1"/>
  <c r="AA66" i="8"/>
  <c r="E71" i="8" s="1"/>
  <c r="AB66" i="8"/>
  <c r="F71" i="8" s="1"/>
  <c r="AC66" i="8"/>
  <c r="G71" i="8" s="1"/>
  <c r="AD66" i="8"/>
  <c r="H71" i="8" s="1"/>
  <c r="AE66" i="8"/>
  <c r="I71" i="8" s="1"/>
  <c r="AF66" i="8"/>
  <c r="J71" i="8" s="1"/>
  <c r="AG66" i="8"/>
  <c r="K71" i="8" s="1"/>
  <c r="AH66" i="8"/>
  <c r="L71" i="8" s="1"/>
  <c r="AI66" i="8"/>
  <c r="M71" i="8" s="1"/>
  <c r="AJ66" i="8"/>
  <c r="N71" i="8" s="1"/>
  <c r="AK66" i="8"/>
  <c r="O71" i="8" s="1"/>
  <c r="AL66" i="8"/>
  <c r="P71" i="8" s="1"/>
  <c r="AM66" i="8"/>
  <c r="Q71" i="8" s="1"/>
  <c r="AN66" i="8"/>
  <c r="R71" i="8" s="1"/>
  <c r="AO66" i="8"/>
  <c r="S71" i="8" s="1"/>
  <c r="AP66" i="8"/>
  <c r="T71" i="8" s="1"/>
  <c r="AQ66" i="8"/>
  <c r="U71" i="8" s="1"/>
  <c r="AR66" i="8"/>
  <c r="X67" i="8"/>
  <c r="B72" i="8" s="1"/>
  <c r="Y67" i="8"/>
  <c r="C72" i="8" s="1"/>
  <c r="Z67" i="8"/>
  <c r="D72" i="8" s="1"/>
  <c r="AA67" i="8"/>
  <c r="E72" i="8" s="1"/>
  <c r="AB67" i="8"/>
  <c r="F72" i="8" s="1"/>
  <c r="AC67" i="8"/>
  <c r="G72" i="8" s="1"/>
  <c r="AD67" i="8"/>
  <c r="H72" i="8" s="1"/>
  <c r="AE67" i="8"/>
  <c r="I72" i="8" s="1"/>
  <c r="AF67" i="8"/>
  <c r="J72" i="8" s="1"/>
  <c r="AG67" i="8"/>
  <c r="K72" i="8" s="1"/>
  <c r="AH67" i="8"/>
  <c r="L72" i="8" s="1"/>
  <c r="AI67" i="8"/>
  <c r="M72" i="8" s="1"/>
  <c r="AJ67" i="8"/>
  <c r="N72" i="8" s="1"/>
  <c r="AK67" i="8"/>
  <c r="O72" i="8" s="1"/>
  <c r="AL67" i="8"/>
  <c r="P72" i="8" s="1"/>
  <c r="AM67" i="8"/>
  <c r="Q72" i="8" s="1"/>
  <c r="AN67" i="8"/>
  <c r="R72" i="8" s="1"/>
  <c r="AO67" i="8"/>
  <c r="S72" i="8" s="1"/>
  <c r="AP67" i="8"/>
  <c r="T72" i="8" s="1"/>
  <c r="AQ67" i="8"/>
  <c r="U72" i="8" s="1"/>
  <c r="AR67" i="8"/>
  <c r="X68" i="8"/>
  <c r="B73" i="8" s="1"/>
  <c r="Y68" i="8"/>
  <c r="C73" i="8" s="1"/>
  <c r="Z68" i="8"/>
  <c r="D73" i="8" s="1"/>
  <c r="AA68" i="8"/>
  <c r="E73" i="8" s="1"/>
  <c r="AB68" i="8"/>
  <c r="F73" i="8" s="1"/>
  <c r="AC68" i="8"/>
  <c r="G73" i="8" s="1"/>
  <c r="AD68" i="8"/>
  <c r="H73" i="8" s="1"/>
  <c r="AE68" i="8"/>
  <c r="I73" i="8" s="1"/>
  <c r="AF68" i="8"/>
  <c r="J73" i="8" s="1"/>
  <c r="AG68" i="8"/>
  <c r="K73" i="8" s="1"/>
  <c r="AH68" i="8"/>
  <c r="L73" i="8" s="1"/>
  <c r="AI68" i="8"/>
  <c r="M73" i="8" s="1"/>
  <c r="AJ68" i="8"/>
  <c r="N73" i="8" s="1"/>
  <c r="AK68" i="8"/>
  <c r="O73" i="8" s="1"/>
  <c r="AL68" i="8"/>
  <c r="P73" i="8" s="1"/>
  <c r="AM68" i="8"/>
  <c r="Q73" i="8" s="1"/>
  <c r="AN68" i="8"/>
  <c r="R73" i="8" s="1"/>
  <c r="AO68" i="8"/>
  <c r="S73" i="8" s="1"/>
  <c r="AP68" i="8"/>
  <c r="T73" i="8" s="1"/>
  <c r="AQ68" i="8"/>
  <c r="U73" i="8" s="1"/>
  <c r="AR68" i="8"/>
  <c r="X69" i="8"/>
  <c r="B74" i="8" s="1"/>
  <c r="Y69" i="8"/>
  <c r="C74" i="8" s="1"/>
  <c r="Z69" i="8"/>
  <c r="D74" i="8" s="1"/>
  <c r="AA69" i="8"/>
  <c r="E74" i="8" s="1"/>
  <c r="AB69" i="8"/>
  <c r="F74" i="8" s="1"/>
  <c r="AC69" i="8"/>
  <c r="G74" i="8" s="1"/>
  <c r="AD69" i="8"/>
  <c r="H74" i="8" s="1"/>
  <c r="AE69" i="8"/>
  <c r="I74" i="8" s="1"/>
  <c r="AF69" i="8"/>
  <c r="J74" i="8" s="1"/>
  <c r="AG69" i="8"/>
  <c r="K74" i="8" s="1"/>
  <c r="AH69" i="8"/>
  <c r="L74" i="8" s="1"/>
  <c r="AI69" i="8"/>
  <c r="M74" i="8" s="1"/>
  <c r="AJ69" i="8"/>
  <c r="N74" i="8" s="1"/>
  <c r="AK69" i="8"/>
  <c r="O74" i="8" s="1"/>
  <c r="AL69" i="8"/>
  <c r="P74" i="8" s="1"/>
  <c r="AM69" i="8"/>
  <c r="Q74" i="8" s="1"/>
  <c r="AN69" i="8"/>
  <c r="R74" i="8" s="1"/>
  <c r="AO69" i="8"/>
  <c r="S74" i="8" s="1"/>
  <c r="AP69" i="8"/>
  <c r="T74" i="8" s="1"/>
  <c r="AQ69" i="8"/>
  <c r="U74" i="8" s="1"/>
  <c r="AR69" i="8"/>
  <c r="X70" i="8"/>
  <c r="B75" i="8" s="1"/>
  <c r="Y70" i="8"/>
  <c r="C75" i="8" s="1"/>
  <c r="Z70" i="8"/>
  <c r="D75" i="8" s="1"/>
  <c r="AA70" i="8"/>
  <c r="E75" i="8" s="1"/>
  <c r="AB70" i="8"/>
  <c r="F75" i="8" s="1"/>
  <c r="AC70" i="8"/>
  <c r="G75" i="8" s="1"/>
  <c r="AD70" i="8"/>
  <c r="H75" i="8" s="1"/>
  <c r="AE70" i="8"/>
  <c r="I75" i="8" s="1"/>
  <c r="AF70" i="8"/>
  <c r="J75" i="8" s="1"/>
  <c r="AG70" i="8"/>
  <c r="K75" i="8" s="1"/>
  <c r="AH70" i="8"/>
  <c r="L75" i="8" s="1"/>
  <c r="AI70" i="8"/>
  <c r="M75" i="8" s="1"/>
  <c r="AJ70" i="8"/>
  <c r="N75" i="8" s="1"/>
  <c r="AK70" i="8"/>
  <c r="O75" i="8" s="1"/>
  <c r="AL70" i="8"/>
  <c r="P75" i="8" s="1"/>
  <c r="AM70" i="8"/>
  <c r="Q75" i="8" s="1"/>
  <c r="AN70" i="8"/>
  <c r="R75" i="8" s="1"/>
  <c r="AO70" i="8"/>
  <c r="S75" i="8" s="1"/>
  <c r="AP70" i="8"/>
  <c r="T75" i="8" s="1"/>
  <c r="AQ70" i="8"/>
  <c r="U75" i="8" s="1"/>
  <c r="AR70" i="8"/>
  <c r="X71" i="8"/>
  <c r="B77" i="8" s="1"/>
  <c r="Y71" i="8"/>
  <c r="C77" i="8" s="1"/>
  <c r="Z71" i="8"/>
  <c r="D77" i="8" s="1"/>
  <c r="AA71" i="8"/>
  <c r="E77" i="8" s="1"/>
  <c r="AB71" i="8"/>
  <c r="F77" i="8" s="1"/>
  <c r="AC71" i="8"/>
  <c r="G77" i="8" s="1"/>
  <c r="AD71" i="8"/>
  <c r="H77" i="8" s="1"/>
  <c r="AE71" i="8"/>
  <c r="I77" i="8" s="1"/>
  <c r="AF71" i="8"/>
  <c r="J77" i="8" s="1"/>
  <c r="AG71" i="8"/>
  <c r="K77" i="8" s="1"/>
  <c r="AH71" i="8"/>
  <c r="L77" i="8" s="1"/>
  <c r="AI71" i="8"/>
  <c r="M77" i="8" s="1"/>
  <c r="AJ71" i="8"/>
  <c r="N77" i="8" s="1"/>
  <c r="AK71" i="8"/>
  <c r="O77" i="8" s="1"/>
  <c r="AL71" i="8"/>
  <c r="P77" i="8" s="1"/>
  <c r="AM71" i="8"/>
  <c r="Q77" i="8" s="1"/>
  <c r="AN71" i="8"/>
  <c r="R77" i="8" s="1"/>
  <c r="AO71" i="8"/>
  <c r="S77" i="8" s="1"/>
  <c r="AP71" i="8"/>
  <c r="T77" i="8" s="1"/>
  <c r="AQ71" i="8"/>
  <c r="U77" i="8" s="1"/>
  <c r="AR71" i="8"/>
  <c r="X72" i="8"/>
  <c r="B78" i="8" s="1"/>
  <c r="Y72" i="8"/>
  <c r="C78" i="8" s="1"/>
  <c r="Z72" i="8"/>
  <c r="D78" i="8" s="1"/>
  <c r="AA72" i="8"/>
  <c r="E78" i="8" s="1"/>
  <c r="AB72" i="8"/>
  <c r="F78" i="8" s="1"/>
  <c r="AC72" i="8"/>
  <c r="G78" i="8" s="1"/>
  <c r="AD72" i="8"/>
  <c r="H78" i="8" s="1"/>
  <c r="AE72" i="8"/>
  <c r="I78" i="8" s="1"/>
  <c r="AF72" i="8"/>
  <c r="J78" i="8" s="1"/>
  <c r="AG72" i="8"/>
  <c r="K78" i="8" s="1"/>
  <c r="AH72" i="8"/>
  <c r="L78" i="8" s="1"/>
  <c r="AI72" i="8"/>
  <c r="M78" i="8" s="1"/>
  <c r="AJ72" i="8"/>
  <c r="N78" i="8" s="1"/>
  <c r="AK72" i="8"/>
  <c r="O78" i="8" s="1"/>
  <c r="AL72" i="8"/>
  <c r="P78" i="8" s="1"/>
  <c r="AM72" i="8"/>
  <c r="Q78" i="8" s="1"/>
  <c r="AN72" i="8"/>
  <c r="R78" i="8" s="1"/>
  <c r="AO72" i="8"/>
  <c r="S78" i="8" s="1"/>
  <c r="AP72" i="8"/>
  <c r="T78" i="8" s="1"/>
  <c r="AQ72" i="8"/>
  <c r="U78" i="8" s="1"/>
  <c r="AR72" i="8"/>
  <c r="X73" i="8"/>
  <c r="B79" i="8" s="1"/>
  <c r="Y73" i="8"/>
  <c r="C79" i="8" s="1"/>
  <c r="Z73" i="8"/>
  <c r="D79" i="8" s="1"/>
  <c r="AA73" i="8"/>
  <c r="E79" i="8" s="1"/>
  <c r="AB73" i="8"/>
  <c r="F79" i="8" s="1"/>
  <c r="AC73" i="8"/>
  <c r="G79" i="8" s="1"/>
  <c r="AD73" i="8"/>
  <c r="H79" i="8" s="1"/>
  <c r="AE73" i="8"/>
  <c r="I79" i="8" s="1"/>
  <c r="AF73" i="8"/>
  <c r="J79" i="8" s="1"/>
  <c r="AG73" i="8"/>
  <c r="K79" i="8" s="1"/>
  <c r="AH73" i="8"/>
  <c r="L79" i="8" s="1"/>
  <c r="AI73" i="8"/>
  <c r="M79" i="8" s="1"/>
  <c r="AJ73" i="8"/>
  <c r="N79" i="8" s="1"/>
  <c r="AK73" i="8"/>
  <c r="O79" i="8" s="1"/>
  <c r="AL73" i="8"/>
  <c r="P79" i="8" s="1"/>
  <c r="AM73" i="8"/>
  <c r="Q79" i="8" s="1"/>
  <c r="AN73" i="8"/>
  <c r="R79" i="8" s="1"/>
  <c r="AO73" i="8"/>
  <c r="S79" i="8" s="1"/>
  <c r="AP73" i="8"/>
  <c r="T79" i="8" s="1"/>
  <c r="AQ73" i="8"/>
  <c r="U79" i="8" s="1"/>
  <c r="AR73" i="8"/>
  <c r="X74" i="8"/>
  <c r="B80" i="8" s="1"/>
  <c r="Y74" i="8"/>
  <c r="C80" i="8" s="1"/>
  <c r="Z74" i="8"/>
  <c r="D80" i="8" s="1"/>
  <c r="AA74" i="8"/>
  <c r="E80" i="8" s="1"/>
  <c r="AB74" i="8"/>
  <c r="F80" i="8" s="1"/>
  <c r="AC74" i="8"/>
  <c r="G80" i="8" s="1"/>
  <c r="AD74" i="8"/>
  <c r="H80" i="8" s="1"/>
  <c r="AE74" i="8"/>
  <c r="I80" i="8" s="1"/>
  <c r="AF74" i="8"/>
  <c r="J80" i="8" s="1"/>
  <c r="AG74" i="8"/>
  <c r="K80" i="8" s="1"/>
  <c r="AH74" i="8"/>
  <c r="L80" i="8" s="1"/>
  <c r="AI74" i="8"/>
  <c r="M80" i="8" s="1"/>
  <c r="AJ74" i="8"/>
  <c r="N80" i="8" s="1"/>
  <c r="AK74" i="8"/>
  <c r="O80" i="8" s="1"/>
  <c r="AL74" i="8"/>
  <c r="P80" i="8" s="1"/>
  <c r="AM74" i="8"/>
  <c r="Q80" i="8" s="1"/>
  <c r="AN74" i="8"/>
  <c r="R80" i="8" s="1"/>
  <c r="AO74" i="8"/>
  <c r="S80" i="8" s="1"/>
  <c r="AP74" i="8"/>
  <c r="T80" i="8" s="1"/>
  <c r="AQ74" i="8"/>
  <c r="U80" i="8" s="1"/>
  <c r="AR74" i="8"/>
  <c r="X75" i="8"/>
  <c r="B81" i="8" s="1"/>
  <c r="Y75" i="8"/>
  <c r="C81" i="8" s="1"/>
  <c r="Z75" i="8"/>
  <c r="D81" i="8" s="1"/>
  <c r="AA75" i="8"/>
  <c r="E81" i="8" s="1"/>
  <c r="AB75" i="8"/>
  <c r="F81" i="8" s="1"/>
  <c r="AC75" i="8"/>
  <c r="G81" i="8" s="1"/>
  <c r="AD75" i="8"/>
  <c r="H81" i="8" s="1"/>
  <c r="AE75" i="8"/>
  <c r="I81" i="8" s="1"/>
  <c r="AF75" i="8"/>
  <c r="J81" i="8" s="1"/>
  <c r="AG75" i="8"/>
  <c r="K81" i="8" s="1"/>
  <c r="AH75" i="8"/>
  <c r="L81" i="8" s="1"/>
  <c r="AI75" i="8"/>
  <c r="M81" i="8" s="1"/>
  <c r="AJ75" i="8"/>
  <c r="N81" i="8" s="1"/>
  <c r="AK75" i="8"/>
  <c r="O81" i="8" s="1"/>
  <c r="AL75" i="8"/>
  <c r="P81" i="8" s="1"/>
  <c r="AM75" i="8"/>
  <c r="Q81" i="8" s="1"/>
  <c r="AN75" i="8"/>
  <c r="R81" i="8" s="1"/>
  <c r="AO75" i="8"/>
  <c r="S81" i="8" s="1"/>
  <c r="AP75" i="8"/>
  <c r="T81" i="8" s="1"/>
  <c r="AQ75" i="8"/>
  <c r="U81" i="8" s="1"/>
  <c r="AR75" i="8"/>
  <c r="X76" i="8"/>
  <c r="B82" i="8" s="1"/>
  <c r="Y76" i="8"/>
  <c r="C82" i="8" s="1"/>
  <c r="Z76" i="8"/>
  <c r="D82" i="8" s="1"/>
  <c r="AA76" i="8"/>
  <c r="E82" i="8" s="1"/>
  <c r="AB76" i="8"/>
  <c r="F82" i="8" s="1"/>
  <c r="AC76" i="8"/>
  <c r="G82" i="8" s="1"/>
  <c r="AD76" i="8"/>
  <c r="H82" i="8" s="1"/>
  <c r="AE76" i="8"/>
  <c r="I82" i="8" s="1"/>
  <c r="AF76" i="8"/>
  <c r="J82" i="8" s="1"/>
  <c r="AG76" i="8"/>
  <c r="K82" i="8" s="1"/>
  <c r="AH76" i="8"/>
  <c r="L82" i="8" s="1"/>
  <c r="AI76" i="8"/>
  <c r="M82" i="8" s="1"/>
  <c r="AJ76" i="8"/>
  <c r="N82" i="8" s="1"/>
  <c r="AK76" i="8"/>
  <c r="O82" i="8" s="1"/>
  <c r="AL76" i="8"/>
  <c r="P82" i="8" s="1"/>
  <c r="AM76" i="8"/>
  <c r="Q82" i="8" s="1"/>
  <c r="AN76" i="8"/>
  <c r="R82" i="8" s="1"/>
  <c r="AO76" i="8"/>
  <c r="S82" i="8" s="1"/>
  <c r="AP76" i="8"/>
  <c r="T82" i="8" s="1"/>
  <c r="AQ76" i="8"/>
  <c r="U82" i="8" s="1"/>
  <c r="AR76" i="8"/>
  <c r="X77" i="8"/>
  <c r="B84" i="8" s="1"/>
  <c r="Y77" i="8"/>
  <c r="C84" i="8" s="1"/>
  <c r="Z77" i="8"/>
  <c r="D84" i="8" s="1"/>
  <c r="AA77" i="8"/>
  <c r="E84" i="8" s="1"/>
  <c r="AB77" i="8"/>
  <c r="F84" i="8" s="1"/>
  <c r="AC77" i="8"/>
  <c r="G84" i="8" s="1"/>
  <c r="AD77" i="8"/>
  <c r="H84" i="8" s="1"/>
  <c r="AE77" i="8"/>
  <c r="I84" i="8" s="1"/>
  <c r="AF77" i="8"/>
  <c r="J84" i="8" s="1"/>
  <c r="AG77" i="8"/>
  <c r="K84" i="8" s="1"/>
  <c r="AH77" i="8"/>
  <c r="L84" i="8" s="1"/>
  <c r="AI77" i="8"/>
  <c r="M84" i="8" s="1"/>
  <c r="AJ77" i="8"/>
  <c r="N84" i="8" s="1"/>
  <c r="AK77" i="8"/>
  <c r="O84" i="8" s="1"/>
  <c r="AL77" i="8"/>
  <c r="P84" i="8" s="1"/>
  <c r="AM77" i="8"/>
  <c r="Q84" i="8" s="1"/>
  <c r="AN77" i="8"/>
  <c r="R84" i="8" s="1"/>
  <c r="AO77" i="8"/>
  <c r="S84" i="8" s="1"/>
  <c r="AP77" i="8"/>
  <c r="T84" i="8" s="1"/>
  <c r="AQ77" i="8"/>
  <c r="U84" i="8" s="1"/>
  <c r="AR77" i="8"/>
  <c r="X78" i="8"/>
  <c r="B85" i="8" s="1"/>
  <c r="Y78" i="8"/>
  <c r="C85" i="8" s="1"/>
  <c r="Z78" i="8"/>
  <c r="D85" i="8" s="1"/>
  <c r="AA78" i="8"/>
  <c r="E85" i="8" s="1"/>
  <c r="AB78" i="8"/>
  <c r="F85" i="8" s="1"/>
  <c r="AC78" i="8"/>
  <c r="G85" i="8" s="1"/>
  <c r="AD78" i="8"/>
  <c r="H85" i="8" s="1"/>
  <c r="AE78" i="8"/>
  <c r="I85" i="8" s="1"/>
  <c r="AF78" i="8"/>
  <c r="J85" i="8" s="1"/>
  <c r="AG78" i="8"/>
  <c r="K85" i="8" s="1"/>
  <c r="AH78" i="8"/>
  <c r="L85" i="8" s="1"/>
  <c r="AI78" i="8"/>
  <c r="M85" i="8" s="1"/>
  <c r="AJ78" i="8"/>
  <c r="N85" i="8" s="1"/>
  <c r="AK78" i="8"/>
  <c r="O85" i="8" s="1"/>
  <c r="AL78" i="8"/>
  <c r="P85" i="8" s="1"/>
  <c r="AM78" i="8"/>
  <c r="Q85" i="8" s="1"/>
  <c r="AN78" i="8"/>
  <c r="R85" i="8" s="1"/>
  <c r="AO78" i="8"/>
  <c r="S85" i="8" s="1"/>
  <c r="AP78" i="8"/>
  <c r="T85" i="8" s="1"/>
  <c r="AQ78" i="8"/>
  <c r="U85" i="8" s="1"/>
  <c r="AR78" i="8"/>
  <c r="X79" i="8"/>
  <c r="B86" i="8" s="1"/>
  <c r="Y79" i="8"/>
  <c r="C86" i="8" s="1"/>
  <c r="Z79" i="8"/>
  <c r="D86" i="8" s="1"/>
  <c r="AA79" i="8"/>
  <c r="E86" i="8" s="1"/>
  <c r="AB79" i="8"/>
  <c r="F86" i="8" s="1"/>
  <c r="AC79" i="8"/>
  <c r="G86" i="8" s="1"/>
  <c r="AD79" i="8"/>
  <c r="H86" i="8" s="1"/>
  <c r="AE79" i="8"/>
  <c r="I86" i="8" s="1"/>
  <c r="AF79" i="8"/>
  <c r="J86" i="8" s="1"/>
  <c r="AG79" i="8"/>
  <c r="K86" i="8" s="1"/>
  <c r="AH79" i="8"/>
  <c r="L86" i="8" s="1"/>
  <c r="AI79" i="8"/>
  <c r="M86" i="8" s="1"/>
  <c r="AJ79" i="8"/>
  <c r="N86" i="8" s="1"/>
  <c r="AK79" i="8"/>
  <c r="O86" i="8" s="1"/>
  <c r="AL79" i="8"/>
  <c r="P86" i="8" s="1"/>
  <c r="AM79" i="8"/>
  <c r="Q86" i="8" s="1"/>
  <c r="AN79" i="8"/>
  <c r="R86" i="8" s="1"/>
  <c r="AO79" i="8"/>
  <c r="S86" i="8" s="1"/>
  <c r="AP79" i="8"/>
  <c r="T86" i="8" s="1"/>
  <c r="AQ79" i="8"/>
  <c r="U86" i="8" s="1"/>
  <c r="AR79" i="8"/>
  <c r="X80" i="8"/>
  <c r="B87" i="8" s="1"/>
  <c r="Y80" i="8"/>
  <c r="C87" i="8" s="1"/>
  <c r="Z80" i="8"/>
  <c r="D87" i="8" s="1"/>
  <c r="AA80" i="8"/>
  <c r="E87" i="8" s="1"/>
  <c r="AB80" i="8"/>
  <c r="F87" i="8" s="1"/>
  <c r="AC80" i="8"/>
  <c r="G87" i="8" s="1"/>
  <c r="AD80" i="8"/>
  <c r="H87" i="8" s="1"/>
  <c r="AE80" i="8"/>
  <c r="I87" i="8" s="1"/>
  <c r="AF80" i="8"/>
  <c r="J87" i="8" s="1"/>
  <c r="AG80" i="8"/>
  <c r="K87" i="8" s="1"/>
  <c r="AH80" i="8"/>
  <c r="L87" i="8" s="1"/>
  <c r="AI80" i="8"/>
  <c r="M87" i="8" s="1"/>
  <c r="AJ80" i="8"/>
  <c r="N87" i="8" s="1"/>
  <c r="AK80" i="8"/>
  <c r="O87" i="8" s="1"/>
  <c r="AL80" i="8"/>
  <c r="P87" i="8" s="1"/>
  <c r="AM80" i="8"/>
  <c r="Q87" i="8" s="1"/>
  <c r="AN80" i="8"/>
  <c r="R87" i="8" s="1"/>
  <c r="AO80" i="8"/>
  <c r="S87" i="8" s="1"/>
  <c r="AP80" i="8"/>
  <c r="T87" i="8" s="1"/>
  <c r="AQ80" i="8"/>
  <c r="U87" i="8" s="1"/>
  <c r="AR80" i="8"/>
  <c r="X81" i="8"/>
  <c r="B88" i="8" s="1"/>
  <c r="Y81" i="8"/>
  <c r="C88" i="8" s="1"/>
  <c r="Z81" i="8"/>
  <c r="D88" i="8" s="1"/>
  <c r="AA81" i="8"/>
  <c r="E88" i="8" s="1"/>
  <c r="AB81" i="8"/>
  <c r="F88" i="8" s="1"/>
  <c r="AC81" i="8"/>
  <c r="G88" i="8" s="1"/>
  <c r="AD81" i="8"/>
  <c r="H88" i="8" s="1"/>
  <c r="AE81" i="8"/>
  <c r="I88" i="8" s="1"/>
  <c r="AF81" i="8"/>
  <c r="J88" i="8" s="1"/>
  <c r="AG81" i="8"/>
  <c r="K88" i="8" s="1"/>
  <c r="AH81" i="8"/>
  <c r="L88" i="8" s="1"/>
  <c r="AI81" i="8"/>
  <c r="M88" i="8" s="1"/>
  <c r="AJ81" i="8"/>
  <c r="N88" i="8" s="1"/>
  <c r="AK81" i="8"/>
  <c r="O88" i="8" s="1"/>
  <c r="AL81" i="8"/>
  <c r="P88" i="8" s="1"/>
  <c r="AM81" i="8"/>
  <c r="Q88" i="8" s="1"/>
  <c r="AN81" i="8"/>
  <c r="R88" i="8" s="1"/>
  <c r="AO81" i="8"/>
  <c r="S88" i="8" s="1"/>
  <c r="AP81" i="8"/>
  <c r="T88" i="8" s="1"/>
  <c r="AQ81" i="8"/>
  <c r="U88" i="8" s="1"/>
  <c r="AR81" i="8"/>
  <c r="X82" i="8"/>
  <c r="B89" i="8" s="1"/>
  <c r="Y82" i="8"/>
  <c r="C89" i="8" s="1"/>
  <c r="Z82" i="8"/>
  <c r="D89" i="8" s="1"/>
  <c r="AA82" i="8"/>
  <c r="E89" i="8" s="1"/>
  <c r="AB82" i="8"/>
  <c r="F89" i="8" s="1"/>
  <c r="AC82" i="8"/>
  <c r="G89" i="8" s="1"/>
  <c r="AD82" i="8"/>
  <c r="H89" i="8" s="1"/>
  <c r="AE82" i="8"/>
  <c r="I89" i="8" s="1"/>
  <c r="AF82" i="8"/>
  <c r="J89" i="8" s="1"/>
  <c r="AG82" i="8"/>
  <c r="K89" i="8" s="1"/>
  <c r="AH82" i="8"/>
  <c r="L89" i="8" s="1"/>
  <c r="AI82" i="8"/>
  <c r="M89" i="8" s="1"/>
  <c r="AJ82" i="8"/>
  <c r="N89" i="8" s="1"/>
  <c r="AK82" i="8"/>
  <c r="O89" i="8" s="1"/>
  <c r="AL82" i="8"/>
  <c r="P89" i="8" s="1"/>
  <c r="AM82" i="8"/>
  <c r="Q89" i="8" s="1"/>
  <c r="AN82" i="8"/>
  <c r="R89" i="8" s="1"/>
  <c r="AO82" i="8"/>
  <c r="S89" i="8" s="1"/>
  <c r="AP82" i="8"/>
  <c r="T89" i="8" s="1"/>
  <c r="AQ82" i="8"/>
  <c r="U89" i="8" s="1"/>
  <c r="AR82" i="8"/>
  <c r="X83" i="8"/>
  <c r="B90" i="8" s="1"/>
  <c r="Y83" i="8"/>
  <c r="C90" i="8" s="1"/>
  <c r="Z83" i="8"/>
  <c r="D90" i="8" s="1"/>
  <c r="AA83" i="8"/>
  <c r="E90" i="8" s="1"/>
  <c r="AB83" i="8"/>
  <c r="F90" i="8" s="1"/>
  <c r="AC83" i="8"/>
  <c r="G90" i="8" s="1"/>
  <c r="AD83" i="8"/>
  <c r="H90" i="8" s="1"/>
  <c r="AE83" i="8"/>
  <c r="I90" i="8" s="1"/>
  <c r="AF83" i="8"/>
  <c r="J90" i="8" s="1"/>
  <c r="AG83" i="8"/>
  <c r="K90" i="8" s="1"/>
  <c r="AH83" i="8"/>
  <c r="L90" i="8" s="1"/>
  <c r="AI83" i="8"/>
  <c r="M90" i="8" s="1"/>
  <c r="AJ83" i="8"/>
  <c r="N90" i="8" s="1"/>
  <c r="AK83" i="8"/>
  <c r="O90" i="8" s="1"/>
  <c r="AL83" i="8"/>
  <c r="P90" i="8" s="1"/>
  <c r="AM83" i="8"/>
  <c r="Q90" i="8" s="1"/>
  <c r="AN83" i="8"/>
  <c r="R90" i="8" s="1"/>
  <c r="AO83" i="8"/>
  <c r="S90" i="8" s="1"/>
  <c r="AP83" i="8"/>
  <c r="T90" i="8" s="1"/>
  <c r="AQ83" i="8"/>
  <c r="U90" i="8" s="1"/>
  <c r="AR83" i="8"/>
  <c r="X84" i="8"/>
  <c r="B91" i="8" s="1"/>
  <c r="Y84" i="8"/>
  <c r="C91" i="8" s="1"/>
  <c r="Z84" i="8"/>
  <c r="D91" i="8" s="1"/>
  <c r="AA84" i="8"/>
  <c r="E91" i="8" s="1"/>
  <c r="AB84" i="8"/>
  <c r="F91" i="8" s="1"/>
  <c r="AC84" i="8"/>
  <c r="G91" i="8" s="1"/>
  <c r="AD84" i="8"/>
  <c r="H91" i="8" s="1"/>
  <c r="AE84" i="8"/>
  <c r="I91" i="8" s="1"/>
  <c r="AF84" i="8"/>
  <c r="J91" i="8" s="1"/>
  <c r="AG84" i="8"/>
  <c r="K91" i="8" s="1"/>
  <c r="AH84" i="8"/>
  <c r="L91" i="8" s="1"/>
  <c r="AI84" i="8"/>
  <c r="M91" i="8" s="1"/>
  <c r="AJ84" i="8"/>
  <c r="N91" i="8" s="1"/>
  <c r="AK84" i="8"/>
  <c r="O91" i="8" s="1"/>
  <c r="AL84" i="8"/>
  <c r="P91" i="8" s="1"/>
  <c r="AM84" i="8"/>
  <c r="Q91" i="8" s="1"/>
  <c r="AN84" i="8"/>
  <c r="R91" i="8" s="1"/>
  <c r="AO84" i="8"/>
  <c r="S91" i="8" s="1"/>
  <c r="AP84" i="8"/>
  <c r="T91" i="8" s="1"/>
  <c r="AQ84" i="8"/>
  <c r="U91" i="8" s="1"/>
  <c r="AR84" i="8"/>
  <c r="X85" i="8"/>
  <c r="B92" i="8" s="1"/>
  <c r="Y85" i="8"/>
  <c r="C92" i="8" s="1"/>
  <c r="Z85" i="8"/>
  <c r="D92" i="8" s="1"/>
  <c r="AA85" i="8"/>
  <c r="E92" i="8" s="1"/>
  <c r="AB85" i="8"/>
  <c r="F92" i="8" s="1"/>
  <c r="AC85" i="8"/>
  <c r="G92" i="8" s="1"/>
  <c r="AD85" i="8"/>
  <c r="H92" i="8" s="1"/>
  <c r="AE85" i="8"/>
  <c r="I92" i="8" s="1"/>
  <c r="AF85" i="8"/>
  <c r="J92" i="8" s="1"/>
  <c r="AG85" i="8"/>
  <c r="K92" i="8" s="1"/>
  <c r="AH85" i="8"/>
  <c r="L92" i="8" s="1"/>
  <c r="AI85" i="8"/>
  <c r="M92" i="8" s="1"/>
  <c r="AJ85" i="8"/>
  <c r="N92" i="8" s="1"/>
  <c r="AK85" i="8"/>
  <c r="O92" i="8" s="1"/>
  <c r="AL85" i="8"/>
  <c r="P92" i="8" s="1"/>
  <c r="AM85" i="8"/>
  <c r="Q92" i="8" s="1"/>
  <c r="AN85" i="8"/>
  <c r="R92" i="8" s="1"/>
  <c r="AO85" i="8"/>
  <c r="S92" i="8" s="1"/>
  <c r="AP85" i="8"/>
  <c r="T92" i="8" s="1"/>
  <c r="AQ85" i="8"/>
  <c r="U92" i="8" s="1"/>
  <c r="AR85" i="8"/>
  <c r="X86" i="8"/>
  <c r="B94" i="8" s="1"/>
  <c r="Y86" i="8"/>
  <c r="C94" i="8" s="1"/>
  <c r="Z86" i="8"/>
  <c r="D94" i="8" s="1"/>
  <c r="AA86" i="8"/>
  <c r="E94" i="8" s="1"/>
  <c r="AB86" i="8"/>
  <c r="F94" i="8" s="1"/>
  <c r="AC86" i="8"/>
  <c r="G94" i="8" s="1"/>
  <c r="AD86" i="8"/>
  <c r="H94" i="8" s="1"/>
  <c r="AE86" i="8"/>
  <c r="I94" i="8" s="1"/>
  <c r="AF86" i="8"/>
  <c r="J94" i="8" s="1"/>
  <c r="AG86" i="8"/>
  <c r="K94" i="8" s="1"/>
  <c r="AH86" i="8"/>
  <c r="L94" i="8" s="1"/>
  <c r="AI86" i="8"/>
  <c r="M94" i="8" s="1"/>
  <c r="AJ86" i="8"/>
  <c r="N94" i="8" s="1"/>
  <c r="AK86" i="8"/>
  <c r="O94" i="8" s="1"/>
  <c r="AL86" i="8"/>
  <c r="P94" i="8" s="1"/>
  <c r="AM86" i="8"/>
  <c r="Q94" i="8" s="1"/>
  <c r="AN86" i="8"/>
  <c r="R94" i="8" s="1"/>
  <c r="AO86" i="8"/>
  <c r="S94" i="8" s="1"/>
  <c r="AP86" i="8"/>
  <c r="T94" i="8" s="1"/>
  <c r="AQ86" i="8"/>
  <c r="U94" i="8" s="1"/>
  <c r="AR86" i="8"/>
  <c r="X87" i="8"/>
  <c r="B95" i="8" s="1"/>
  <c r="Y87" i="8"/>
  <c r="C95" i="8" s="1"/>
  <c r="Z87" i="8"/>
  <c r="D95" i="8" s="1"/>
  <c r="AA87" i="8"/>
  <c r="E95" i="8" s="1"/>
  <c r="AB87" i="8"/>
  <c r="F95" i="8" s="1"/>
  <c r="AC87" i="8"/>
  <c r="G95" i="8" s="1"/>
  <c r="AD87" i="8"/>
  <c r="H95" i="8" s="1"/>
  <c r="AE87" i="8"/>
  <c r="I95" i="8" s="1"/>
  <c r="AF87" i="8"/>
  <c r="J95" i="8" s="1"/>
  <c r="AG87" i="8"/>
  <c r="K95" i="8" s="1"/>
  <c r="AH87" i="8"/>
  <c r="L95" i="8" s="1"/>
  <c r="AI87" i="8"/>
  <c r="M95" i="8" s="1"/>
  <c r="AJ87" i="8"/>
  <c r="N95" i="8" s="1"/>
  <c r="AK87" i="8"/>
  <c r="O95" i="8" s="1"/>
  <c r="AL87" i="8"/>
  <c r="P95" i="8" s="1"/>
  <c r="AM87" i="8"/>
  <c r="Q95" i="8" s="1"/>
  <c r="AN87" i="8"/>
  <c r="R95" i="8" s="1"/>
  <c r="AO87" i="8"/>
  <c r="S95" i="8" s="1"/>
  <c r="AP87" i="8"/>
  <c r="T95" i="8" s="1"/>
  <c r="AQ87" i="8"/>
  <c r="U95" i="8" s="1"/>
  <c r="AR87" i="8"/>
  <c r="X88" i="8"/>
  <c r="B96" i="8" s="1"/>
  <c r="Y88" i="8"/>
  <c r="C96" i="8" s="1"/>
  <c r="Z88" i="8"/>
  <c r="D96" i="8" s="1"/>
  <c r="AA88" i="8"/>
  <c r="E96" i="8" s="1"/>
  <c r="AB88" i="8"/>
  <c r="F96" i="8" s="1"/>
  <c r="AC88" i="8"/>
  <c r="G96" i="8" s="1"/>
  <c r="AD88" i="8"/>
  <c r="H96" i="8" s="1"/>
  <c r="AE88" i="8"/>
  <c r="I96" i="8" s="1"/>
  <c r="AF88" i="8"/>
  <c r="J96" i="8" s="1"/>
  <c r="AG88" i="8"/>
  <c r="K96" i="8" s="1"/>
  <c r="AH88" i="8"/>
  <c r="L96" i="8" s="1"/>
  <c r="AI88" i="8"/>
  <c r="M96" i="8" s="1"/>
  <c r="AJ88" i="8"/>
  <c r="N96" i="8" s="1"/>
  <c r="AK88" i="8"/>
  <c r="O96" i="8" s="1"/>
  <c r="AL88" i="8"/>
  <c r="P96" i="8" s="1"/>
  <c r="AM88" i="8"/>
  <c r="Q96" i="8" s="1"/>
  <c r="AN88" i="8"/>
  <c r="R96" i="8" s="1"/>
  <c r="AO88" i="8"/>
  <c r="S96" i="8" s="1"/>
  <c r="AP88" i="8"/>
  <c r="T96" i="8" s="1"/>
  <c r="AQ88" i="8"/>
  <c r="U96" i="8" s="1"/>
  <c r="AR88" i="8"/>
  <c r="X89" i="8"/>
  <c r="B97" i="8" s="1"/>
  <c r="Y89" i="8"/>
  <c r="C97" i="8" s="1"/>
  <c r="Z89" i="8"/>
  <c r="D97" i="8" s="1"/>
  <c r="AA89" i="8"/>
  <c r="E97" i="8" s="1"/>
  <c r="AB89" i="8"/>
  <c r="F97" i="8" s="1"/>
  <c r="AC89" i="8"/>
  <c r="G97" i="8" s="1"/>
  <c r="AD89" i="8"/>
  <c r="H97" i="8" s="1"/>
  <c r="AE89" i="8"/>
  <c r="I97" i="8" s="1"/>
  <c r="AF89" i="8"/>
  <c r="J97" i="8" s="1"/>
  <c r="AG89" i="8"/>
  <c r="K97" i="8" s="1"/>
  <c r="AH89" i="8"/>
  <c r="L97" i="8" s="1"/>
  <c r="AI89" i="8"/>
  <c r="M97" i="8" s="1"/>
  <c r="AJ89" i="8"/>
  <c r="N97" i="8" s="1"/>
  <c r="AK89" i="8"/>
  <c r="O97" i="8" s="1"/>
  <c r="AL89" i="8"/>
  <c r="P97" i="8" s="1"/>
  <c r="AM89" i="8"/>
  <c r="Q97" i="8" s="1"/>
  <c r="AN89" i="8"/>
  <c r="R97" i="8" s="1"/>
  <c r="AO89" i="8"/>
  <c r="S97" i="8" s="1"/>
  <c r="AP89" i="8"/>
  <c r="T97" i="8" s="1"/>
  <c r="AQ89" i="8"/>
  <c r="U97" i="8" s="1"/>
  <c r="AR89" i="8"/>
  <c r="X90" i="8"/>
  <c r="B98" i="8" s="1"/>
  <c r="Y90" i="8"/>
  <c r="C98" i="8" s="1"/>
  <c r="Z90" i="8"/>
  <c r="D98" i="8" s="1"/>
  <c r="AA90" i="8"/>
  <c r="E98" i="8" s="1"/>
  <c r="AB90" i="8"/>
  <c r="F98" i="8" s="1"/>
  <c r="AC90" i="8"/>
  <c r="G98" i="8" s="1"/>
  <c r="AD90" i="8"/>
  <c r="H98" i="8" s="1"/>
  <c r="AE90" i="8"/>
  <c r="I98" i="8" s="1"/>
  <c r="AF90" i="8"/>
  <c r="J98" i="8" s="1"/>
  <c r="AG90" i="8"/>
  <c r="K98" i="8" s="1"/>
  <c r="AH90" i="8"/>
  <c r="L98" i="8" s="1"/>
  <c r="AI90" i="8"/>
  <c r="M98" i="8" s="1"/>
  <c r="AJ90" i="8"/>
  <c r="N98" i="8" s="1"/>
  <c r="AK90" i="8"/>
  <c r="O98" i="8" s="1"/>
  <c r="AL90" i="8"/>
  <c r="P98" i="8" s="1"/>
  <c r="AM90" i="8"/>
  <c r="Q98" i="8" s="1"/>
  <c r="AN90" i="8"/>
  <c r="R98" i="8" s="1"/>
  <c r="AO90" i="8"/>
  <c r="S98" i="8" s="1"/>
  <c r="AP90" i="8"/>
  <c r="T98" i="8" s="1"/>
  <c r="AQ90" i="8"/>
  <c r="U98" i="8" s="1"/>
  <c r="AR90" i="8"/>
  <c r="X91" i="8"/>
  <c r="B99" i="8" s="1"/>
  <c r="Y91" i="8"/>
  <c r="C99" i="8" s="1"/>
  <c r="Z91" i="8"/>
  <c r="D99" i="8" s="1"/>
  <c r="AA91" i="8"/>
  <c r="E99" i="8" s="1"/>
  <c r="AB91" i="8"/>
  <c r="F99" i="8" s="1"/>
  <c r="AC91" i="8"/>
  <c r="G99" i="8" s="1"/>
  <c r="AD91" i="8"/>
  <c r="H99" i="8" s="1"/>
  <c r="AE91" i="8"/>
  <c r="I99" i="8" s="1"/>
  <c r="AF91" i="8"/>
  <c r="J99" i="8" s="1"/>
  <c r="AG91" i="8"/>
  <c r="K99" i="8" s="1"/>
  <c r="AH91" i="8"/>
  <c r="L99" i="8" s="1"/>
  <c r="AI91" i="8"/>
  <c r="M99" i="8" s="1"/>
  <c r="AJ91" i="8"/>
  <c r="N99" i="8" s="1"/>
  <c r="AK91" i="8"/>
  <c r="O99" i="8" s="1"/>
  <c r="AL91" i="8"/>
  <c r="P99" i="8" s="1"/>
  <c r="AM91" i="8"/>
  <c r="Q99" i="8" s="1"/>
  <c r="AN91" i="8"/>
  <c r="R99" i="8" s="1"/>
  <c r="AO91" i="8"/>
  <c r="S99" i="8" s="1"/>
  <c r="AP91" i="8"/>
  <c r="T99" i="8" s="1"/>
  <c r="AQ91" i="8"/>
  <c r="U99" i="8" s="1"/>
  <c r="AR91" i="8"/>
  <c r="X92" i="8"/>
  <c r="B100" i="8" s="1"/>
  <c r="Y92" i="8"/>
  <c r="C100" i="8" s="1"/>
  <c r="Z92" i="8"/>
  <c r="D100" i="8" s="1"/>
  <c r="AA92" i="8"/>
  <c r="E100" i="8" s="1"/>
  <c r="AB92" i="8"/>
  <c r="F100" i="8" s="1"/>
  <c r="AC92" i="8"/>
  <c r="G100" i="8" s="1"/>
  <c r="AD92" i="8"/>
  <c r="H100" i="8" s="1"/>
  <c r="AE92" i="8"/>
  <c r="I100" i="8" s="1"/>
  <c r="AF92" i="8"/>
  <c r="J100" i="8" s="1"/>
  <c r="AG92" i="8"/>
  <c r="K100" i="8" s="1"/>
  <c r="AH92" i="8"/>
  <c r="L100" i="8" s="1"/>
  <c r="AI92" i="8"/>
  <c r="M100" i="8" s="1"/>
  <c r="AJ92" i="8"/>
  <c r="N100" i="8" s="1"/>
  <c r="AK92" i="8"/>
  <c r="O100" i="8" s="1"/>
  <c r="AL92" i="8"/>
  <c r="P100" i="8" s="1"/>
  <c r="AM92" i="8"/>
  <c r="Q100" i="8" s="1"/>
  <c r="AN92" i="8"/>
  <c r="R100" i="8" s="1"/>
  <c r="AO92" i="8"/>
  <c r="S100" i="8" s="1"/>
  <c r="AP92" i="8"/>
  <c r="T100" i="8" s="1"/>
  <c r="AQ92" i="8"/>
  <c r="U100" i="8" s="1"/>
  <c r="AR92" i="8"/>
  <c r="X93" i="8"/>
  <c r="B101" i="8" s="1"/>
  <c r="Y93" i="8"/>
  <c r="C101" i="8" s="1"/>
  <c r="Z93" i="8"/>
  <c r="D101" i="8" s="1"/>
  <c r="AA93" i="8"/>
  <c r="E101" i="8" s="1"/>
  <c r="AB93" i="8"/>
  <c r="F101" i="8" s="1"/>
  <c r="AC93" i="8"/>
  <c r="G101" i="8" s="1"/>
  <c r="AD93" i="8"/>
  <c r="H101" i="8" s="1"/>
  <c r="AE93" i="8"/>
  <c r="I101" i="8" s="1"/>
  <c r="AF93" i="8"/>
  <c r="J101" i="8" s="1"/>
  <c r="AG93" i="8"/>
  <c r="K101" i="8" s="1"/>
  <c r="AH93" i="8"/>
  <c r="L101" i="8" s="1"/>
  <c r="AI93" i="8"/>
  <c r="M101" i="8" s="1"/>
  <c r="AJ93" i="8"/>
  <c r="N101" i="8" s="1"/>
  <c r="AK93" i="8"/>
  <c r="O101" i="8" s="1"/>
  <c r="AL93" i="8"/>
  <c r="P101" i="8" s="1"/>
  <c r="AM93" i="8"/>
  <c r="Q101" i="8" s="1"/>
  <c r="AN93" i="8"/>
  <c r="R101" i="8" s="1"/>
  <c r="AO93" i="8"/>
  <c r="S101" i="8" s="1"/>
  <c r="AP93" i="8"/>
  <c r="T101" i="8" s="1"/>
  <c r="AQ93" i="8"/>
  <c r="U101" i="8" s="1"/>
  <c r="AR93" i="8"/>
  <c r="X94" i="8"/>
  <c r="B102" i="8" s="1"/>
  <c r="Y94" i="8"/>
  <c r="C102" i="8" s="1"/>
  <c r="Z94" i="8"/>
  <c r="D102" i="8" s="1"/>
  <c r="AA94" i="8"/>
  <c r="E102" i="8" s="1"/>
  <c r="AB94" i="8"/>
  <c r="F102" i="8" s="1"/>
  <c r="AC94" i="8"/>
  <c r="G102" i="8" s="1"/>
  <c r="AD94" i="8"/>
  <c r="H102" i="8" s="1"/>
  <c r="AE94" i="8"/>
  <c r="I102" i="8" s="1"/>
  <c r="AF94" i="8"/>
  <c r="J102" i="8" s="1"/>
  <c r="AG94" i="8"/>
  <c r="K102" i="8" s="1"/>
  <c r="AH94" i="8"/>
  <c r="L102" i="8" s="1"/>
  <c r="AI94" i="8"/>
  <c r="M102" i="8" s="1"/>
  <c r="AJ94" i="8"/>
  <c r="N102" i="8" s="1"/>
  <c r="AK94" i="8"/>
  <c r="O102" i="8" s="1"/>
  <c r="AL94" i="8"/>
  <c r="P102" i="8" s="1"/>
  <c r="AM94" i="8"/>
  <c r="Q102" i="8" s="1"/>
  <c r="AN94" i="8"/>
  <c r="R102" i="8" s="1"/>
  <c r="AO94" i="8"/>
  <c r="S102" i="8" s="1"/>
  <c r="AP94" i="8"/>
  <c r="T102" i="8" s="1"/>
  <c r="AQ94" i="8"/>
  <c r="U102" i="8" s="1"/>
  <c r="AR94" i="8"/>
  <c r="X95" i="8"/>
  <c r="B103" i="8" s="1"/>
  <c r="Y95" i="8"/>
  <c r="C103" i="8" s="1"/>
  <c r="Z95" i="8"/>
  <c r="D103" i="8" s="1"/>
  <c r="AA95" i="8"/>
  <c r="E103" i="8" s="1"/>
  <c r="AB95" i="8"/>
  <c r="F103" i="8" s="1"/>
  <c r="AC95" i="8"/>
  <c r="G103" i="8" s="1"/>
  <c r="AD95" i="8"/>
  <c r="H103" i="8" s="1"/>
  <c r="AE95" i="8"/>
  <c r="I103" i="8" s="1"/>
  <c r="AF95" i="8"/>
  <c r="J103" i="8" s="1"/>
  <c r="AG95" i="8"/>
  <c r="K103" i="8" s="1"/>
  <c r="AH95" i="8"/>
  <c r="L103" i="8" s="1"/>
  <c r="AI95" i="8"/>
  <c r="M103" i="8" s="1"/>
  <c r="AJ95" i="8"/>
  <c r="N103" i="8" s="1"/>
  <c r="AK95" i="8"/>
  <c r="O103" i="8" s="1"/>
  <c r="AL95" i="8"/>
  <c r="P103" i="8" s="1"/>
  <c r="AM95" i="8"/>
  <c r="Q103" i="8" s="1"/>
  <c r="AN95" i="8"/>
  <c r="R103" i="8" s="1"/>
  <c r="AO95" i="8"/>
  <c r="S103" i="8" s="1"/>
  <c r="AP95" i="8"/>
  <c r="T103" i="8" s="1"/>
  <c r="AQ95" i="8"/>
  <c r="U103" i="8" s="1"/>
  <c r="AR95" i="8"/>
  <c r="X96" i="8"/>
  <c r="B104" i="8" s="1"/>
  <c r="Y96" i="8"/>
  <c r="C104" i="8" s="1"/>
  <c r="Z96" i="8"/>
  <c r="D104" i="8" s="1"/>
  <c r="AA96" i="8"/>
  <c r="E104" i="8" s="1"/>
  <c r="AB96" i="8"/>
  <c r="F104" i="8" s="1"/>
  <c r="AC96" i="8"/>
  <c r="G104" i="8" s="1"/>
  <c r="AD96" i="8"/>
  <c r="H104" i="8" s="1"/>
  <c r="AE96" i="8"/>
  <c r="I104" i="8" s="1"/>
  <c r="AF96" i="8"/>
  <c r="J104" i="8" s="1"/>
  <c r="AG96" i="8"/>
  <c r="K104" i="8" s="1"/>
  <c r="AH96" i="8"/>
  <c r="L104" i="8" s="1"/>
  <c r="AI96" i="8"/>
  <c r="M104" i="8" s="1"/>
  <c r="AJ96" i="8"/>
  <c r="N104" i="8" s="1"/>
  <c r="AK96" i="8"/>
  <c r="O104" i="8" s="1"/>
  <c r="AL96" i="8"/>
  <c r="P104" i="8" s="1"/>
  <c r="AM96" i="8"/>
  <c r="Q104" i="8" s="1"/>
  <c r="AN96" i="8"/>
  <c r="R104" i="8" s="1"/>
  <c r="AO96" i="8"/>
  <c r="S104" i="8" s="1"/>
  <c r="AP96" i="8"/>
  <c r="T104" i="8" s="1"/>
  <c r="AQ96" i="8"/>
  <c r="U104" i="8" s="1"/>
  <c r="AR96" i="8"/>
  <c r="X97" i="8"/>
  <c r="B105" i="8" s="1"/>
  <c r="Y97" i="8"/>
  <c r="C105" i="8" s="1"/>
  <c r="Z97" i="8"/>
  <c r="D105" i="8" s="1"/>
  <c r="AA97" i="8"/>
  <c r="E105" i="8" s="1"/>
  <c r="AB97" i="8"/>
  <c r="F105" i="8" s="1"/>
  <c r="AC97" i="8"/>
  <c r="G105" i="8" s="1"/>
  <c r="AD97" i="8"/>
  <c r="H105" i="8" s="1"/>
  <c r="AE97" i="8"/>
  <c r="I105" i="8" s="1"/>
  <c r="AF97" i="8"/>
  <c r="J105" i="8" s="1"/>
  <c r="AG97" i="8"/>
  <c r="K105" i="8" s="1"/>
  <c r="AH97" i="8"/>
  <c r="L105" i="8" s="1"/>
  <c r="AI97" i="8"/>
  <c r="M105" i="8" s="1"/>
  <c r="AJ97" i="8"/>
  <c r="N105" i="8" s="1"/>
  <c r="AK97" i="8"/>
  <c r="O105" i="8" s="1"/>
  <c r="AL97" i="8"/>
  <c r="P105" i="8" s="1"/>
  <c r="AM97" i="8"/>
  <c r="Q105" i="8" s="1"/>
  <c r="AN97" i="8"/>
  <c r="R105" i="8" s="1"/>
  <c r="AO97" i="8"/>
  <c r="S105" i="8" s="1"/>
  <c r="AP97" i="8"/>
  <c r="T105" i="8" s="1"/>
  <c r="AQ97" i="8"/>
  <c r="U105" i="8" s="1"/>
  <c r="AR97" i="8"/>
  <c r="X98" i="8"/>
  <c r="B169" i="8" s="1"/>
  <c r="Y98" i="8"/>
  <c r="C169" i="8" s="1"/>
  <c r="Z98" i="8"/>
  <c r="D169" i="8" s="1"/>
  <c r="AA98" i="8"/>
  <c r="E169" i="8" s="1"/>
  <c r="AB98" i="8"/>
  <c r="F169" i="8" s="1"/>
  <c r="AC98" i="8"/>
  <c r="G169" i="8" s="1"/>
  <c r="AD98" i="8"/>
  <c r="H169" i="8" s="1"/>
  <c r="AE98" i="8"/>
  <c r="I169" i="8" s="1"/>
  <c r="AF98" i="8"/>
  <c r="J169" i="8" s="1"/>
  <c r="AG98" i="8"/>
  <c r="K169" i="8" s="1"/>
  <c r="AH98" i="8"/>
  <c r="L169" i="8" s="1"/>
  <c r="AI98" i="8"/>
  <c r="M169" i="8" s="1"/>
  <c r="AJ98" i="8"/>
  <c r="N169" i="8" s="1"/>
  <c r="AK98" i="8"/>
  <c r="O169" i="8" s="1"/>
  <c r="AL98" i="8"/>
  <c r="P169" i="8" s="1"/>
  <c r="AM98" i="8"/>
  <c r="Q169" i="8" s="1"/>
  <c r="AN98" i="8"/>
  <c r="R169" i="8" s="1"/>
  <c r="AO98" i="8"/>
  <c r="S169" i="8" s="1"/>
  <c r="AP98" i="8"/>
  <c r="T169" i="8" s="1"/>
  <c r="AQ98" i="8"/>
  <c r="U169" i="8" s="1"/>
  <c r="AR98" i="8"/>
  <c r="X99" i="8"/>
  <c r="B106" i="8" s="1"/>
  <c r="Y99" i="8"/>
  <c r="C106" i="8" s="1"/>
  <c r="Z99" i="8"/>
  <c r="D106" i="8" s="1"/>
  <c r="AA99" i="8"/>
  <c r="E106" i="8" s="1"/>
  <c r="AB99" i="8"/>
  <c r="F106" i="8" s="1"/>
  <c r="AC99" i="8"/>
  <c r="G106" i="8" s="1"/>
  <c r="AD99" i="8"/>
  <c r="H106" i="8" s="1"/>
  <c r="AE99" i="8"/>
  <c r="I106" i="8" s="1"/>
  <c r="AF99" i="8"/>
  <c r="J106" i="8" s="1"/>
  <c r="AG99" i="8"/>
  <c r="K106" i="8" s="1"/>
  <c r="AH99" i="8"/>
  <c r="L106" i="8" s="1"/>
  <c r="AI99" i="8"/>
  <c r="M106" i="8" s="1"/>
  <c r="AJ99" i="8"/>
  <c r="N106" i="8" s="1"/>
  <c r="AK99" i="8"/>
  <c r="O106" i="8" s="1"/>
  <c r="AL99" i="8"/>
  <c r="P106" i="8" s="1"/>
  <c r="AM99" i="8"/>
  <c r="Q106" i="8" s="1"/>
  <c r="AN99" i="8"/>
  <c r="R106" i="8" s="1"/>
  <c r="AO99" i="8"/>
  <c r="S106" i="8" s="1"/>
  <c r="AP99" i="8"/>
  <c r="T106" i="8" s="1"/>
  <c r="AQ99" i="8"/>
  <c r="U106" i="8" s="1"/>
  <c r="AR99" i="8"/>
  <c r="X100" i="8"/>
  <c r="B107" i="8" s="1"/>
  <c r="Y100" i="8"/>
  <c r="C107" i="8" s="1"/>
  <c r="Z100" i="8"/>
  <c r="D107" i="8" s="1"/>
  <c r="AA100" i="8"/>
  <c r="E107" i="8" s="1"/>
  <c r="AB100" i="8"/>
  <c r="F107" i="8" s="1"/>
  <c r="AC100" i="8"/>
  <c r="G107" i="8" s="1"/>
  <c r="AD100" i="8"/>
  <c r="H107" i="8" s="1"/>
  <c r="AE100" i="8"/>
  <c r="I107" i="8" s="1"/>
  <c r="AF100" i="8"/>
  <c r="J107" i="8" s="1"/>
  <c r="AG100" i="8"/>
  <c r="K107" i="8" s="1"/>
  <c r="AH100" i="8"/>
  <c r="L107" i="8" s="1"/>
  <c r="AI100" i="8"/>
  <c r="M107" i="8" s="1"/>
  <c r="AJ100" i="8"/>
  <c r="N107" i="8" s="1"/>
  <c r="AK100" i="8"/>
  <c r="O107" i="8" s="1"/>
  <c r="AL100" i="8"/>
  <c r="P107" i="8" s="1"/>
  <c r="AM100" i="8"/>
  <c r="Q107" i="8" s="1"/>
  <c r="AN100" i="8"/>
  <c r="R107" i="8" s="1"/>
  <c r="AO100" i="8"/>
  <c r="S107" i="8" s="1"/>
  <c r="AP100" i="8"/>
  <c r="T107" i="8" s="1"/>
  <c r="AQ100" i="8"/>
  <c r="U107" i="8" s="1"/>
  <c r="AR100" i="8"/>
  <c r="X101" i="8"/>
  <c r="B108" i="8" s="1"/>
  <c r="Y101" i="8"/>
  <c r="C108" i="8" s="1"/>
  <c r="Z101" i="8"/>
  <c r="D108" i="8" s="1"/>
  <c r="AA101" i="8"/>
  <c r="E108" i="8" s="1"/>
  <c r="AB101" i="8"/>
  <c r="F108" i="8" s="1"/>
  <c r="AC101" i="8"/>
  <c r="G108" i="8" s="1"/>
  <c r="AD101" i="8"/>
  <c r="H108" i="8" s="1"/>
  <c r="AE101" i="8"/>
  <c r="I108" i="8" s="1"/>
  <c r="AF101" i="8"/>
  <c r="J108" i="8" s="1"/>
  <c r="AG101" i="8"/>
  <c r="K108" i="8" s="1"/>
  <c r="AH101" i="8"/>
  <c r="L108" i="8" s="1"/>
  <c r="AI101" i="8"/>
  <c r="M108" i="8" s="1"/>
  <c r="AJ101" i="8"/>
  <c r="N108" i="8" s="1"/>
  <c r="AK101" i="8"/>
  <c r="O108" i="8" s="1"/>
  <c r="AL101" i="8"/>
  <c r="P108" i="8" s="1"/>
  <c r="AM101" i="8"/>
  <c r="Q108" i="8" s="1"/>
  <c r="AN101" i="8"/>
  <c r="R108" i="8" s="1"/>
  <c r="AO101" i="8"/>
  <c r="S108" i="8" s="1"/>
  <c r="AP101" i="8"/>
  <c r="T108" i="8" s="1"/>
  <c r="AQ101" i="8"/>
  <c r="U108" i="8" s="1"/>
  <c r="AR101" i="8"/>
  <c r="X102" i="8"/>
  <c r="B109" i="8" s="1"/>
  <c r="Y102" i="8"/>
  <c r="C109" i="8" s="1"/>
  <c r="Z102" i="8"/>
  <c r="D109" i="8" s="1"/>
  <c r="AA102" i="8"/>
  <c r="E109" i="8" s="1"/>
  <c r="AB102" i="8"/>
  <c r="F109" i="8" s="1"/>
  <c r="AC102" i="8"/>
  <c r="G109" i="8" s="1"/>
  <c r="AD102" i="8"/>
  <c r="H109" i="8" s="1"/>
  <c r="AE102" i="8"/>
  <c r="I109" i="8" s="1"/>
  <c r="AF102" i="8"/>
  <c r="J109" i="8" s="1"/>
  <c r="AG102" i="8"/>
  <c r="K109" i="8" s="1"/>
  <c r="AH102" i="8"/>
  <c r="L109" i="8" s="1"/>
  <c r="AI102" i="8"/>
  <c r="M109" i="8" s="1"/>
  <c r="AJ102" i="8"/>
  <c r="N109" i="8" s="1"/>
  <c r="AK102" i="8"/>
  <c r="O109" i="8" s="1"/>
  <c r="AL102" i="8"/>
  <c r="P109" i="8" s="1"/>
  <c r="AM102" i="8"/>
  <c r="Q109" i="8" s="1"/>
  <c r="AN102" i="8"/>
  <c r="R109" i="8" s="1"/>
  <c r="AO102" i="8"/>
  <c r="S109" i="8" s="1"/>
  <c r="AP102" i="8"/>
  <c r="T109" i="8" s="1"/>
  <c r="AQ102" i="8"/>
  <c r="U109" i="8" s="1"/>
  <c r="AR102" i="8"/>
  <c r="X103" i="8"/>
  <c r="B110" i="8" s="1"/>
  <c r="Y103" i="8"/>
  <c r="C110" i="8" s="1"/>
  <c r="Z103" i="8"/>
  <c r="D110" i="8" s="1"/>
  <c r="AA103" i="8"/>
  <c r="E110" i="8" s="1"/>
  <c r="AB103" i="8"/>
  <c r="F110" i="8" s="1"/>
  <c r="AC103" i="8"/>
  <c r="G110" i="8" s="1"/>
  <c r="AD103" i="8"/>
  <c r="H110" i="8" s="1"/>
  <c r="AE103" i="8"/>
  <c r="I110" i="8" s="1"/>
  <c r="AF103" i="8"/>
  <c r="J110" i="8" s="1"/>
  <c r="AG103" i="8"/>
  <c r="K110" i="8" s="1"/>
  <c r="AH103" i="8"/>
  <c r="L110" i="8" s="1"/>
  <c r="AI103" i="8"/>
  <c r="M110" i="8" s="1"/>
  <c r="AJ103" i="8"/>
  <c r="N110" i="8" s="1"/>
  <c r="AK103" i="8"/>
  <c r="O110" i="8" s="1"/>
  <c r="AL103" i="8"/>
  <c r="P110" i="8" s="1"/>
  <c r="AM103" i="8"/>
  <c r="Q110" i="8" s="1"/>
  <c r="AN103" i="8"/>
  <c r="R110" i="8" s="1"/>
  <c r="AO103" i="8"/>
  <c r="S110" i="8" s="1"/>
  <c r="AP103" i="8"/>
  <c r="T110" i="8" s="1"/>
  <c r="AQ103" i="8"/>
  <c r="U110" i="8" s="1"/>
  <c r="AR103" i="8"/>
  <c r="X104" i="8"/>
  <c r="B111" i="8" s="1"/>
  <c r="Y104" i="8"/>
  <c r="C111" i="8" s="1"/>
  <c r="Z104" i="8"/>
  <c r="D111" i="8" s="1"/>
  <c r="AA104" i="8"/>
  <c r="E111" i="8" s="1"/>
  <c r="AB104" i="8"/>
  <c r="F111" i="8" s="1"/>
  <c r="AC104" i="8"/>
  <c r="G111" i="8" s="1"/>
  <c r="AD104" i="8"/>
  <c r="H111" i="8" s="1"/>
  <c r="AE104" i="8"/>
  <c r="I111" i="8" s="1"/>
  <c r="AF104" i="8"/>
  <c r="J111" i="8" s="1"/>
  <c r="AG104" i="8"/>
  <c r="K111" i="8" s="1"/>
  <c r="AH104" i="8"/>
  <c r="L111" i="8" s="1"/>
  <c r="AI104" i="8"/>
  <c r="M111" i="8" s="1"/>
  <c r="AJ104" i="8"/>
  <c r="N111" i="8" s="1"/>
  <c r="AK104" i="8"/>
  <c r="O111" i="8" s="1"/>
  <c r="AL104" i="8"/>
  <c r="P111" i="8" s="1"/>
  <c r="AM104" i="8"/>
  <c r="Q111" i="8" s="1"/>
  <c r="AN104" i="8"/>
  <c r="R111" i="8" s="1"/>
  <c r="AO104" i="8"/>
  <c r="S111" i="8" s="1"/>
  <c r="AP104" i="8"/>
  <c r="T111" i="8" s="1"/>
  <c r="AQ104" i="8"/>
  <c r="U111" i="8" s="1"/>
  <c r="AR104" i="8"/>
  <c r="X105" i="8"/>
  <c r="B112" i="8" s="1"/>
  <c r="Y105" i="8"/>
  <c r="C112" i="8" s="1"/>
  <c r="Z105" i="8"/>
  <c r="D112" i="8" s="1"/>
  <c r="AA105" i="8"/>
  <c r="E112" i="8" s="1"/>
  <c r="AB105" i="8"/>
  <c r="F112" i="8" s="1"/>
  <c r="AC105" i="8"/>
  <c r="G112" i="8" s="1"/>
  <c r="AD105" i="8"/>
  <c r="H112" i="8" s="1"/>
  <c r="AE105" i="8"/>
  <c r="I112" i="8" s="1"/>
  <c r="AF105" i="8"/>
  <c r="J112" i="8" s="1"/>
  <c r="AG105" i="8"/>
  <c r="K112" i="8" s="1"/>
  <c r="AH105" i="8"/>
  <c r="L112" i="8" s="1"/>
  <c r="AI105" i="8"/>
  <c r="M112" i="8" s="1"/>
  <c r="AJ105" i="8"/>
  <c r="N112" i="8" s="1"/>
  <c r="AK105" i="8"/>
  <c r="O112" i="8" s="1"/>
  <c r="AL105" i="8"/>
  <c r="P112" i="8" s="1"/>
  <c r="AM105" i="8"/>
  <c r="Q112" i="8" s="1"/>
  <c r="AN105" i="8"/>
  <c r="R112" i="8" s="1"/>
  <c r="AO105" i="8"/>
  <c r="S112" i="8" s="1"/>
  <c r="AP105" i="8"/>
  <c r="T112" i="8" s="1"/>
  <c r="AQ105" i="8"/>
  <c r="U112" i="8" s="1"/>
  <c r="AR105" i="8"/>
  <c r="X106" i="8"/>
  <c r="B113" i="8" s="1"/>
  <c r="Y106" i="8"/>
  <c r="C113" i="8" s="1"/>
  <c r="Z106" i="8"/>
  <c r="D113" i="8" s="1"/>
  <c r="AA106" i="8"/>
  <c r="E113" i="8" s="1"/>
  <c r="AB106" i="8"/>
  <c r="F113" i="8" s="1"/>
  <c r="AC106" i="8"/>
  <c r="G113" i="8" s="1"/>
  <c r="AD106" i="8"/>
  <c r="H113" i="8" s="1"/>
  <c r="AE106" i="8"/>
  <c r="I113" i="8" s="1"/>
  <c r="AF106" i="8"/>
  <c r="J113" i="8" s="1"/>
  <c r="AG106" i="8"/>
  <c r="K113" i="8" s="1"/>
  <c r="AH106" i="8"/>
  <c r="L113" i="8" s="1"/>
  <c r="AI106" i="8"/>
  <c r="M113" i="8" s="1"/>
  <c r="AJ106" i="8"/>
  <c r="N113" i="8" s="1"/>
  <c r="AK106" i="8"/>
  <c r="O113" i="8" s="1"/>
  <c r="AL106" i="8"/>
  <c r="P113" i="8" s="1"/>
  <c r="AM106" i="8"/>
  <c r="Q113" i="8" s="1"/>
  <c r="AN106" i="8"/>
  <c r="R113" i="8" s="1"/>
  <c r="AO106" i="8"/>
  <c r="S113" i="8" s="1"/>
  <c r="AP106" i="8"/>
  <c r="T113" i="8" s="1"/>
  <c r="AQ106" i="8"/>
  <c r="U113" i="8" s="1"/>
  <c r="AR106" i="8"/>
  <c r="X107" i="8"/>
  <c r="B114" i="8" s="1"/>
  <c r="Y107" i="8"/>
  <c r="C114" i="8" s="1"/>
  <c r="Z107" i="8"/>
  <c r="D114" i="8" s="1"/>
  <c r="AA107" i="8"/>
  <c r="E114" i="8" s="1"/>
  <c r="AB107" i="8"/>
  <c r="F114" i="8" s="1"/>
  <c r="AC107" i="8"/>
  <c r="G114" i="8" s="1"/>
  <c r="AD107" i="8"/>
  <c r="H114" i="8" s="1"/>
  <c r="AE107" i="8"/>
  <c r="I114" i="8" s="1"/>
  <c r="AF107" i="8"/>
  <c r="J114" i="8" s="1"/>
  <c r="AG107" i="8"/>
  <c r="K114" i="8" s="1"/>
  <c r="AH107" i="8"/>
  <c r="L114" i="8" s="1"/>
  <c r="AI107" i="8"/>
  <c r="M114" i="8" s="1"/>
  <c r="AJ107" i="8"/>
  <c r="N114" i="8" s="1"/>
  <c r="AK107" i="8"/>
  <c r="O114" i="8" s="1"/>
  <c r="AL107" i="8"/>
  <c r="P114" i="8" s="1"/>
  <c r="AM107" i="8"/>
  <c r="Q114" i="8" s="1"/>
  <c r="AN107" i="8"/>
  <c r="R114" i="8" s="1"/>
  <c r="AO107" i="8"/>
  <c r="S114" i="8" s="1"/>
  <c r="AP107" i="8"/>
  <c r="T114" i="8" s="1"/>
  <c r="AQ107" i="8"/>
  <c r="U114" i="8" s="1"/>
  <c r="AR107" i="8"/>
  <c r="X108" i="8"/>
  <c r="B115" i="8" s="1"/>
  <c r="Y108" i="8"/>
  <c r="C115" i="8" s="1"/>
  <c r="Z108" i="8"/>
  <c r="D115" i="8" s="1"/>
  <c r="AA108" i="8"/>
  <c r="E115" i="8" s="1"/>
  <c r="AB108" i="8"/>
  <c r="F115" i="8" s="1"/>
  <c r="AC108" i="8"/>
  <c r="G115" i="8" s="1"/>
  <c r="AD108" i="8"/>
  <c r="H115" i="8" s="1"/>
  <c r="AE108" i="8"/>
  <c r="I115" i="8" s="1"/>
  <c r="AF108" i="8"/>
  <c r="J115" i="8" s="1"/>
  <c r="AG108" i="8"/>
  <c r="K115" i="8" s="1"/>
  <c r="AH108" i="8"/>
  <c r="L115" i="8" s="1"/>
  <c r="AI108" i="8"/>
  <c r="M115" i="8" s="1"/>
  <c r="AJ108" i="8"/>
  <c r="N115" i="8" s="1"/>
  <c r="AK108" i="8"/>
  <c r="O115" i="8" s="1"/>
  <c r="AL108" i="8"/>
  <c r="P115" i="8" s="1"/>
  <c r="AM108" i="8"/>
  <c r="Q115" i="8" s="1"/>
  <c r="AN108" i="8"/>
  <c r="R115" i="8" s="1"/>
  <c r="AO108" i="8"/>
  <c r="S115" i="8" s="1"/>
  <c r="AP108" i="8"/>
  <c r="T115" i="8" s="1"/>
  <c r="AQ108" i="8"/>
  <c r="U115" i="8" s="1"/>
  <c r="AR108" i="8"/>
  <c r="X109" i="8"/>
  <c r="B116" i="8" s="1"/>
  <c r="Y109" i="8"/>
  <c r="C116" i="8" s="1"/>
  <c r="Z109" i="8"/>
  <c r="D116" i="8" s="1"/>
  <c r="AA109" i="8"/>
  <c r="E116" i="8" s="1"/>
  <c r="AB109" i="8"/>
  <c r="F116" i="8" s="1"/>
  <c r="AC109" i="8"/>
  <c r="G116" i="8" s="1"/>
  <c r="AD109" i="8"/>
  <c r="H116" i="8" s="1"/>
  <c r="AE109" i="8"/>
  <c r="I116" i="8" s="1"/>
  <c r="AF109" i="8"/>
  <c r="J116" i="8" s="1"/>
  <c r="AG109" i="8"/>
  <c r="K116" i="8" s="1"/>
  <c r="AH109" i="8"/>
  <c r="L116" i="8" s="1"/>
  <c r="AI109" i="8"/>
  <c r="M116" i="8" s="1"/>
  <c r="AJ109" i="8"/>
  <c r="N116" i="8" s="1"/>
  <c r="AK109" i="8"/>
  <c r="O116" i="8" s="1"/>
  <c r="AL109" i="8"/>
  <c r="P116" i="8" s="1"/>
  <c r="AM109" i="8"/>
  <c r="Q116" i="8" s="1"/>
  <c r="AN109" i="8"/>
  <c r="R116" i="8" s="1"/>
  <c r="AO109" i="8"/>
  <c r="S116" i="8" s="1"/>
  <c r="AP109" i="8"/>
  <c r="T116" i="8" s="1"/>
  <c r="AQ109" i="8"/>
  <c r="U116" i="8" s="1"/>
  <c r="AR109" i="8"/>
  <c r="X110" i="8"/>
  <c r="B117" i="8" s="1"/>
  <c r="Y110" i="8"/>
  <c r="C117" i="8" s="1"/>
  <c r="Z110" i="8"/>
  <c r="D117" i="8" s="1"/>
  <c r="AA110" i="8"/>
  <c r="E117" i="8" s="1"/>
  <c r="AB110" i="8"/>
  <c r="F117" i="8" s="1"/>
  <c r="AC110" i="8"/>
  <c r="G117" i="8" s="1"/>
  <c r="AD110" i="8"/>
  <c r="H117" i="8" s="1"/>
  <c r="AE110" i="8"/>
  <c r="I117" i="8" s="1"/>
  <c r="AF110" i="8"/>
  <c r="J117" i="8" s="1"/>
  <c r="AG110" i="8"/>
  <c r="K117" i="8" s="1"/>
  <c r="AH110" i="8"/>
  <c r="L117" i="8" s="1"/>
  <c r="AI110" i="8"/>
  <c r="M117" i="8" s="1"/>
  <c r="AJ110" i="8"/>
  <c r="N117" i="8" s="1"/>
  <c r="AK110" i="8"/>
  <c r="O117" i="8" s="1"/>
  <c r="AL110" i="8"/>
  <c r="P117" i="8" s="1"/>
  <c r="AM110" i="8"/>
  <c r="Q117" i="8" s="1"/>
  <c r="AN110" i="8"/>
  <c r="R117" i="8" s="1"/>
  <c r="AO110" i="8"/>
  <c r="S117" i="8" s="1"/>
  <c r="AP110" i="8"/>
  <c r="T117" i="8" s="1"/>
  <c r="AQ110" i="8"/>
  <c r="U117" i="8" s="1"/>
  <c r="AR110" i="8"/>
  <c r="X111" i="8"/>
  <c r="B118" i="8" s="1"/>
  <c r="Y111" i="8"/>
  <c r="C118" i="8" s="1"/>
  <c r="Z111" i="8"/>
  <c r="D118" i="8" s="1"/>
  <c r="AA111" i="8"/>
  <c r="E118" i="8" s="1"/>
  <c r="AB111" i="8"/>
  <c r="F118" i="8" s="1"/>
  <c r="AC111" i="8"/>
  <c r="G118" i="8" s="1"/>
  <c r="AD111" i="8"/>
  <c r="H118" i="8" s="1"/>
  <c r="AE111" i="8"/>
  <c r="I118" i="8" s="1"/>
  <c r="AF111" i="8"/>
  <c r="J118" i="8" s="1"/>
  <c r="AG111" i="8"/>
  <c r="K118" i="8" s="1"/>
  <c r="AH111" i="8"/>
  <c r="L118" i="8" s="1"/>
  <c r="AI111" i="8"/>
  <c r="M118" i="8" s="1"/>
  <c r="AJ111" i="8"/>
  <c r="N118" i="8" s="1"/>
  <c r="AK111" i="8"/>
  <c r="O118" i="8" s="1"/>
  <c r="AL111" i="8"/>
  <c r="P118" i="8" s="1"/>
  <c r="AM111" i="8"/>
  <c r="Q118" i="8" s="1"/>
  <c r="AN111" i="8"/>
  <c r="R118" i="8" s="1"/>
  <c r="AO111" i="8"/>
  <c r="S118" i="8" s="1"/>
  <c r="AP111" i="8"/>
  <c r="T118" i="8" s="1"/>
  <c r="AQ111" i="8"/>
  <c r="U118" i="8" s="1"/>
  <c r="AR111" i="8"/>
  <c r="X112" i="8"/>
  <c r="B120" i="8" s="1"/>
  <c r="Y112" i="8"/>
  <c r="C120" i="8" s="1"/>
  <c r="Z112" i="8"/>
  <c r="D120" i="8" s="1"/>
  <c r="AA112" i="8"/>
  <c r="E120" i="8" s="1"/>
  <c r="AB112" i="8"/>
  <c r="F120" i="8" s="1"/>
  <c r="AC112" i="8"/>
  <c r="G120" i="8" s="1"/>
  <c r="AD112" i="8"/>
  <c r="H120" i="8" s="1"/>
  <c r="AE112" i="8"/>
  <c r="I120" i="8" s="1"/>
  <c r="AF112" i="8"/>
  <c r="J120" i="8" s="1"/>
  <c r="AG112" i="8"/>
  <c r="K120" i="8" s="1"/>
  <c r="AH112" i="8"/>
  <c r="L120" i="8" s="1"/>
  <c r="AI112" i="8"/>
  <c r="M120" i="8" s="1"/>
  <c r="AJ112" i="8"/>
  <c r="N120" i="8" s="1"/>
  <c r="AK112" i="8"/>
  <c r="O120" i="8" s="1"/>
  <c r="AL112" i="8"/>
  <c r="P120" i="8" s="1"/>
  <c r="AM112" i="8"/>
  <c r="Q120" i="8" s="1"/>
  <c r="AN112" i="8"/>
  <c r="R120" i="8" s="1"/>
  <c r="AO112" i="8"/>
  <c r="S120" i="8" s="1"/>
  <c r="AP112" i="8"/>
  <c r="T120" i="8" s="1"/>
  <c r="AQ112" i="8"/>
  <c r="U120" i="8" s="1"/>
  <c r="AR112" i="8"/>
  <c r="X113" i="8"/>
  <c r="B121" i="8" s="1"/>
  <c r="Y113" i="8"/>
  <c r="C121" i="8" s="1"/>
  <c r="Z113" i="8"/>
  <c r="D121" i="8" s="1"/>
  <c r="AA113" i="8"/>
  <c r="E121" i="8" s="1"/>
  <c r="AB113" i="8"/>
  <c r="F121" i="8" s="1"/>
  <c r="AC113" i="8"/>
  <c r="G121" i="8" s="1"/>
  <c r="AD113" i="8"/>
  <c r="H121" i="8" s="1"/>
  <c r="AE113" i="8"/>
  <c r="I121" i="8" s="1"/>
  <c r="AF113" i="8"/>
  <c r="J121" i="8" s="1"/>
  <c r="AG113" i="8"/>
  <c r="K121" i="8" s="1"/>
  <c r="AH113" i="8"/>
  <c r="L121" i="8" s="1"/>
  <c r="AI113" i="8"/>
  <c r="M121" i="8" s="1"/>
  <c r="AJ113" i="8"/>
  <c r="N121" i="8" s="1"/>
  <c r="AK113" i="8"/>
  <c r="O121" i="8" s="1"/>
  <c r="AL113" i="8"/>
  <c r="P121" i="8" s="1"/>
  <c r="AM113" i="8"/>
  <c r="Q121" i="8" s="1"/>
  <c r="AN113" i="8"/>
  <c r="R121" i="8" s="1"/>
  <c r="AO113" i="8"/>
  <c r="S121" i="8" s="1"/>
  <c r="AP113" i="8"/>
  <c r="T121" i="8" s="1"/>
  <c r="AQ113" i="8"/>
  <c r="U121" i="8" s="1"/>
  <c r="AR113" i="8"/>
  <c r="X114" i="8"/>
  <c r="B122" i="8" s="1"/>
  <c r="Y114" i="8"/>
  <c r="C122" i="8" s="1"/>
  <c r="Z114" i="8"/>
  <c r="D122" i="8" s="1"/>
  <c r="AA114" i="8"/>
  <c r="E122" i="8" s="1"/>
  <c r="AB114" i="8"/>
  <c r="F122" i="8" s="1"/>
  <c r="AC114" i="8"/>
  <c r="G122" i="8" s="1"/>
  <c r="AD114" i="8"/>
  <c r="H122" i="8" s="1"/>
  <c r="AE114" i="8"/>
  <c r="I122" i="8" s="1"/>
  <c r="AF114" i="8"/>
  <c r="J122" i="8" s="1"/>
  <c r="AG114" i="8"/>
  <c r="K122" i="8" s="1"/>
  <c r="AH114" i="8"/>
  <c r="L122" i="8" s="1"/>
  <c r="AI114" i="8"/>
  <c r="M122" i="8" s="1"/>
  <c r="AJ114" i="8"/>
  <c r="N122" i="8" s="1"/>
  <c r="AK114" i="8"/>
  <c r="O122" i="8" s="1"/>
  <c r="AL114" i="8"/>
  <c r="P122" i="8" s="1"/>
  <c r="AM114" i="8"/>
  <c r="Q122" i="8" s="1"/>
  <c r="AN114" i="8"/>
  <c r="R122" i="8" s="1"/>
  <c r="AO114" i="8"/>
  <c r="S122" i="8" s="1"/>
  <c r="AP114" i="8"/>
  <c r="T122" i="8" s="1"/>
  <c r="AQ114" i="8"/>
  <c r="U122" i="8" s="1"/>
  <c r="AR114" i="8"/>
  <c r="X115" i="8"/>
  <c r="B123" i="8" s="1"/>
  <c r="Y115" i="8"/>
  <c r="C123" i="8" s="1"/>
  <c r="Z115" i="8"/>
  <c r="D123" i="8" s="1"/>
  <c r="AA115" i="8"/>
  <c r="E123" i="8" s="1"/>
  <c r="AB115" i="8"/>
  <c r="F123" i="8" s="1"/>
  <c r="AC115" i="8"/>
  <c r="G123" i="8" s="1"/>
  <c r="AD115" i="8"/>
  <c r="H123" i="8" s="1"/>
  <c r="AE115" i="8"/>
  <c r="I123" i="8" s="1"/>
  <c r="AF115" i="8"/>
  <c r="J123" i="8" s="1"/>
  <c r="AG115" i="8"/>
  <c r="K123" i="8" s="1"/>
  <c r="AH115" i="8"/>
  <c r="L123" i="8" s="1"/>
  <c r="AI115" i="8"/>
  <c r="M123" i="8" s="1"/>
  <c r="AJ115" i="8"/>
  <c r="N123" i="8" s="1"/>
  <c r="AK115" i="8"/>
  <c r="O123" i="8" s="1"/>
  <c r="AL115" i="8"/>
  <c r="P123" i="8" s="1"/>
  <c r="AM115" i="8"/>
  <c r="Q123" i="8" s="1"/>
  <c r="AN115" i="8"/>
  <c r="R123" i="8" s="1"/>
  <c r="AO115" i="8"/>
  <c r="S123" i="8" s="1"/>
  <c r="AP115" i="8"/>
  <c r="T123" i="8" s="1"/>
  <c r="AQ115" i="8"/>
  <c r="U123" i="8" s="1"/>
  <c r="AR115" i="8"/>
  <c r="X116" i="8"/>
  <c r="B124" i="8" s="1"/>
  <c r="Y116" i="8"/>
  <c r="C124" i="8" s="1"/>
  <c r="Z116" i="8"/>
  <c r="D124" i="8" s="1"/>
  <c r="AA116" i="8"/>
  <c r="E124" i="8" s="1"/>
  <c r="AB116" i="8"/>
  <c r="F124" i="8" s="1"/>
  <c r="AC116" i="8"/>
  <c r="G124" i="8" s="1"/>
  <c r="AD116" i="8"/>
  <c r="H124" i="8" s="1"/>
  <c r="AE116" i="8"/>
  <c r="I124" i="8" s="1"/>
  <c r="AF116" i="8"/>
  <c r="J124" i="8" s="1"/>
  <c r="AG116" i="8"/>
  <c r="K124" i="8" s="1"/>
  <c r="AH116" i="8"/>
  <c r="L124" i="8" s="1"/>
  <c r="AI116" i="8"/>
  <c r="M124" i="8" s="1"/>
  <c r="AJ116" i="8"/>
  <c r="N124" i="8" s="1"/>
  <c r="AK116" i="8"/>
  <c r="O124" i="8" s="1"/>
  <c r="AL116" i="8"/>
  <c r="P124" i="8" s="1"/>
  <c r="AM116" i="8"/>
  <c r="Q124" i="8" s="1"/>
  <c r="AN116" i="8"/>
  <c r="R124" i="8" s="1"/>
  <c r="AO116" i="8"/>
  <c r="S124" i="8" s="1"/>
  <c r="AP116" i="8"/>
  <c r="T124" i="8" s="1"/>
  <c r="AQ116" i="8"/>
  <c r="U124" i="8" s="1"/>
  <c r="AR116" i="8"/>
  <c r="X117" i="8"/>
  <c r="B125" i="8" s="1"/>
  <c r="Y117" i="8"/>
  <c r="C125" i="8" s="1"/>
  <c r="Z117" i="8"/>
  <c r="D125" i="8" s="1"/>
  <c r="AA117" i="8"/>
  <c r="E125" i="8" s="1"/>
  <c r="AB117" i="8"/>
  <c r="F125" i="8" s="1"/>
  <c r="AC117" i="8"/>
  <c r="G125" i="8" s="1"/>
  <c r="AD117" i="8"/>
  <c r="H125" i="8" s="1"/>
  <c r="AE117" i="8"/>
  <c r="I125" i="8" s="1"/>
  <c r="AF117" i="8"/>
  <c r="J125" i="8" s="1"/>
  <c r="AG117" i="8"/>
  <c r="K125" i="8" s="1"/>
  <c r="AH117" i="8"/>
  <c r="L125" i="8" s="1"/>
  <c r="AI117" i="8"/>
  <c r="M125" i="8" s="1"/>
  <c r="AJ117" i="8"/>
  <c r="N125" i="8" s="1"/>
  <c r="AK117" i="8"/>
  <c r="O125" i="8" s="1"/>
  <c r="AL117" i="8"/>
  <c r="P125" i="8" s="1"/>
  <c r="AM117" i="8"/>
  <c r="Q125" i="8" s="1"/>
  <c r="AN117" i="8"/>
  <c r="R125" i="8" s="1"/>
  <c r="AO117" i="8"/>
  <c r="S125" i="8" s="1"/>
  <c r="AP117" i="8"/>
  <c r="T125" i="8" s="1"/>
  <c r="AQ117" i="8"/>
  <c r="U125" i="8" s="1"/>
  <c r="AR117" i="8"/>
  <c r="X118" i="8"/>
  <c r="B126" i="8" s="1"/>
  <c r="Y118" i="8"/>
  <c r="C126" i="8" s="1"/>
  <c r="Z118" i="8"/>
  <c r="D126" i="8" s="1"/>
  <c r="AA118" i="8"/>
  <c r="E126" i="8" s="1"/>
  <c r="AB118" i="8"/>
  <c r="F126" i="8" s="1"/>
  <c r="AC118" i="8"/>
  <c r="G126" i="8" s="1"/>
  <c r="AD118" i="8"/>
  <c r="H126" i="8" s="1"/>
  <c r="AE118" i="8"/>
  <c r="I126" i="8" s="1"/>
  <c r="AF118" i="8"/>
  <c r="J126" i="8" s="1"/>
  <c r="AG118" i="8"/>
  <c r="K126" i="8" s="1"/>
  <c r="AH118" i="8"/>
  <c r="L126" i="8" s="1"/>
  <c r="AI118" i="8"/>
  <c r="M126" i="8" s="1"/>
  <c r="AJ118" i="8"/>
  <c r="N126" i="8" s="1"/>
  <c r="AK118" i="8"/>
  <c r="O126" i="8" s="1"/>
  <c r="AL118" i="8"/>
  <c r="P126" i="8" s="1"/>
  <c r="AM118" i="8"/>
  <c r="Q126" i="8" s="1"/>
  <c r="AN118" i="8"/>
  <c r="R126" i="8" s="1"/>
  <c r="AO118" i="8"/>
  <c r="S126" i="8" s="1"/>
  <c r="AP118" i="8"/>
  <c r="T126" i="8" s="1"/>
  <c r="AQ118" i="8"/>
  <c r="U126" i="8" s="1"/>
  <c r="AR118" i="8"/>
  <c r="X119" i="8"/>
  <c r="B127" i="8" s="1"/>
  <c r="Y119" i="8"/>
  <c r="C127" i="8" s="1"/>
  <c r="Z119" i="8"/>
  <c r="D127" i="8" s="1"/>
  <c r="AA119" i="8"/>
  <c r="E127" i="8" s="1"/>
  <c r="AB119" i="8"/>
  <c r="F127" i="8" s="1"/>
  <c r="AC119" i="8"/>
  <c r="G127" i="8" s="1"/>
  <c r="AD119" i="8"/>
  <c r="H127" i="8" s="1"/>
  <c r="AE119" i="8"/>
  <c r="I127" i="8" s="1"/>
  <c r="AF119" i="8"/>
  <c r="J127" i="8" s="1"/>
  <c r="AG119" i="8"/>
  <c r="K127" i="8" s="1"/>
  <c r="AH119" i="8"/>
  <c r="L127" i="8" s="1"/>
  <c r="AI119" i="8"/>
  <c r="M127" i="8" s="1"/>
  <c r="AJ119" i="8"/>
  <c r="N127" i="8" s="1"/>
  <c r="AK119" i="8"/>
  <c r="O127" i="8" s="1"/>
  <c r="AL119" i="8"/>
  <c r="P127" i="8" s="1"/>
  <c r="AM119" i="8"/>
  <c r="Q127" i="8" s="1"/>
  <c r="AN119" i="8"/>
  <c r="R127" i="8" s="1"/>
  <c r="AO119" i="8"/>
  <c r="S127" i="8" s="1"/>
  <c r="AP119" i="8"/>
  <c r="T127" i="8" s="1"/>
  <c r="AQ119" i="8"/>
  <c r="U127" i="8" s="1"/>
  <c r="AR119" i="8"/>
  <c r="X120" i="8"/>
  <c r="B128" i="8" s="1"/>
  <c r="Y120" i="8"/>
  <c r="C128" i="8" s="1"/>
  <c r="Z120" i="8"/>
  <c r="D128" i="8" s="1"/>
  <c r="AA120" i="8"/>
  <c r="E128" i="8" s="1"/>
  <c r="AB120" i="8"/>
  <c r="F128" i="8" s="1"/>
  <c r="AC120" i="8"/>
  <c r="G128" i="8" s="1"/>
  <c r="AD120" i="8"/>
  <c r="H128" i="8" s="1"/>
  <c r="AE120" i="8"/>
  <c r="I128" i="8" s="1"/>
  <c r="AF120" i="8"/>
  <c r="J128" i="8" s="1"/>
  <c r="AG120" i="8"/>
  <c r="K128" i="8" s="1"/>
  <c r="AH120" i="8"/>
  <c r="L128" i="8" s="1"/>
  <c r="AI120" i="8"/>
  <c r="M128" i="8" s="1"/>
  <c r="AJ120" i="8"/>
  <c r="N128" i="8" s="1"/>
  <c r="AK120" i="8"/>
  <c r="O128" i="8" s="1"/>
  <c r="AL120" i="8"/>
  <c r="P128" i="8" s="1"/>
  <c r="AM120" i="8"/>
  <c r="Q128" i="8" s="1"/>
  <c r="AN120" i="8"/>
  <c r="R128" i="8" s="1"/>
  <c r="AO120" i="8"/>
  <c r="S128" i="8" s="1"/>
  <c r="AP120" i="8"/>
  <c r="T128" i="8" s="1"/>
  <c r="AQ120" i="8"/>
  <c r="U128" i="8" s="1"/>
  <c r="AR120" i="8"/>
  <c r="X121" i="8"/>
  <c r="B129" i="8" s="1"/>
  <c r="Y121" i="8"/>
  <c r="C129" i="8" s="1"/>
  <c r="Z121" i="8"/>
  <c r="D129" i="8" s="1"/>
  <c r="AA121" i="8"/>
  <c r="E129" i="8" s="1"/>
  <c r="AB121" i="8"/>
  <c r="F129" i="8" s="1"/>
  <c r="AC121" i="8"/>
  <c r="G129" i="8" s="1"/>
  <c r="AD121" i="8"/>
  <c r="H129" i="8" s="1"/>
  <c r="AE121" i="8"/>
  <c r="I129" i="8" s="1"/>
  <c r="AF121" i="8"/>
  <c r="J129" i="8" s="1"/>
  <c r="AG121" i="8"/>
  <c r="K129" i="8" s="1"/>
  <c r="AH121" i="8"/>
  <c r="L129" i="8" s="1"/>
  <c r="AI121" i="8"/>
  <c r="M129" i="8" s="1"/>
  <c r="AJ121" i="8"/>
  <c r="N129" i="8" s="1"/>
  <c r="AK121" i="8"/>
  <c r="O129" i="8" s="1"/>
  <c r="AL121" i="8"/>
  <c r="P129" i="8" s="1"/>
  <c r="AM121" i="8"/>
  <c r="Q129" i="8" s="1"/>
  <c r="AN121" i="8"/>
  <c r="R129" i="8" s="1"/>
  <c r="AO121" i="8"/>
  <c r="S129" i="8" s="1"/>
  <c r="AP121" i="8"/>
  <c r="T129" i="8" s="1"/>
  <c r="AQ121" i="8"/>
  <c r="U129" i="8" s="1"/>
  <c r="AR121" i="8"/>
  <c r="X122" i="8"/>
  <c r="B130" i="8" s="1"/>
  <c r="Y122" i="8"/>
  <c r="C130" i="8" s="1"/>
  <c r="Z122" i="8"/>
  <c r="D130" i="8" s="1"/>
  <c r="AA122" i="8"/>
  <c r="E130" i="8" s="1"/>
  <c r="AB122" i="8"/>
  <c r="F130" i="8" s="1"/>
  <c r="AC122" i="8"/>
  <c r="G130" i="8" s="1"/>
  <c r="AD122" i="8"/>
  <c r="H130" i="8" s="1"/>
  <c r="AE122" i="8"/>
  <c r="I130" i="8" s="1"/>
  <c r="AF122" i="8"/>
  <c r="J130" i="8" s="1"/>
  <c r="AG122" i="8"/>
  <c r="K130" i="8" s="1"/>
  <c r="AH122" i="8"/>
  <c r="L130" i="8" s="1"/>
  <c r="AI122" i="8"/>
  <c r="M130" i="8" s="1"/>
  <c r="AJ122" i="8"/>
  <c r="N130" i="8" s="1"/>
  <c r="AK122" i="8"/>
  <c r="O130" i="8" s="1"/>
  <c r="AL122" i="8"/>
  <c r="P130" i="8" s="1"/>
  <c r="AM122" i="8"/>
  <c r="Q130" i="8" s="1"/>
  <c r="AN122" i="8"/>
  <c r="R130" i="8" s="1"/>
  <c r="AO122" i="8"/>
  <c r="S130" i="8" s="1"/>
  <c r="AP122" i="8"/>
  <c r="T130" i="8" s="1"/>
  <c r="AQ122" i="8"/>
  <c r="U130" i="8" s="1"/>
  <c r="AR122" i="8"/>
  <c r="X123" i="8"/>
  <c r="B131" i="8" s="1"/>
  <c r="Y123" i="8"/>
  <c r="C131" i="8" s="1"/>
  <c r="Z123" i="8"/>
  <c r="D131" i="8" s="1"/>
  <c r="AA123" i="8"/>
  <c r="E131" i="8" s="1"/>
  <c r="AB123" i="8"/>
  <c r="F131" i="8" s="1"/>
  <c r="AC123" i="8"/>
  <c r="G131" i="8" s="1"/>
  <c r="AD123" i="8"/>
  <c r="H131" i="8" s="1"/>
  <c r="AE123" i="8"/>
  <c r="I131" i="8" s="1"/>
  <c r="AF123" i="8"/>
  <c r="J131" i="8" s="1"/>
  <c r="AG123" i="8"/>
  <c r="K131" i="8" s="1"/>
  <c r="AH123" i="8"/>
  <c r="L131" i="8" s="1"/>
  <c r="AI123" i="8"/>
  <c r="M131" i="8" s="1"/>
  <c r="AJ123" i="8"/>
  <c r="N131" i="8" s="1"/>
  <c r="AK123" i="8"/>
  <c r="O131" i="8" s="1"/>
  <c r="AL123" i="8"/>
  <c r="P131" i="8" s="1"/>
  <c r="AM123" i="8"/>
  <c r="Q131" i="8" s="1"/>
  <c r="AN123" i="8"/>
  <c r="R131" i="8" s="1"/>
  <c r="AO123" i="8"/>
  <c r="S131" i="8" s="1"/>
  <c r="AP123" i="8"/>
  <c r="T131" i="8" s="1"/>
  <c r="AQ123" i="8"/>
  <c r="U131" i="8" s="1"/>
  <c r="AR123" i="8"/>
  <c r="X124" i="8"/>
  <c r="B132" i="8" s="1"/>
  <c r="Y124" i="8"/>
  <c r="C132" i="8" s="1"/>
  <c r="Z124" i="8"/>
  <c r="D132" i="8" s="1"/>
  <c r="AA124" i="8"/>
  <c r="E132" i="8" s="1"/>
  <c r="AB124" i="8"/>
  <c r="F132" i="8" s="1"/>
  <c r="AC124" i="8"/>
  <c r="G132" i="8" s="1"/>
  <c r="AD124" i="8"/>
  <c r="H132" i="8" s="1"/>
  <c r="AE124" i="8"/>
  <c r="I132" i="8" s="1"/>
  <c r="AF124" i="8"/>
  <c r="J132" i="8" s="1"/>
  <c r="AG124" i="8"/>
  <c r="K132" i="8" s="1"/>
  <c r="AH124" i="8"/>
  <c r="L132" i="8" s="1"/>
  <c r="AI124" i="8"/>
  <c r="M132" i="8" s="1"/>
  <c r="AJ124" i="8"/>
  <c r="N132" i="8" s="1"/>
  <c r="AK124" i="8"/>
  <c r="O132" i="8" s="1"/>
  <c r="AL124" i="8"/>
  <c r="P132" i="8" s="1"/>
  <c r="AM124" i="8"/>
  <c r="Q132" i="8" s="1"/>
  <c r="AN124" i="8"/>
  <c r="R132" i="8" s="1"/>
  <c r="AO124" i="8"/>
  <c r="S132" i="8" s="1"/>
  <c r="AP124" i="8"/>
  <c r="T132" i="8" s="1"/>
  <c r="AQ124" i="8"/>
  <c r="U132" i="8" s="1"/>
  <c r="AR124" i="8"/>
  <c r="X125" i="8"/>
  <c r="B133" i="8" s="1"/>
  <c r="Y125" i="8"/>
  <c r="C133" i="8" s="1"/>
  <c r="Z125" i="8"/>
  <c r="D133" i="8" s="1"/>
  <c r="AA125" i="8"/>
  <c r="E133" i="8" s="1"/>
  <c r="AB125" i="8"/>
  <c r="F133" i="8" s="1"/>
  <c r="AC125" i="8"/>
  <c r="G133" i="8" s="1"/>
  <c r="AD125" i="8"/>
  <c r="H133" i="8" s="1"/>
  <c r="AE125" i="8"/>
  <c r="I133" i="8" s="1"/>
  <c r="AF125" i="8"/>
  <c r="J133" i="8" s="1"/>
  <c r="AG125" i="8"/>
  <c r="K133" i="8" s="1"/>
  <c r="AH125" i="8"/>
  <c r="L133" i="8" s="1"/>
  <c r="AI125" i="8"/>
  <c r="M133" i="8" s="1"/>
  <c r="AJ125" i="8"/>
  <c r="N133" i="8" s="1"/>
  <c r="AK125" i="8"/>
  <c r="O133" i="8" s="1"/>
  <c r="AL125" i="8"/>
  <c r="P133" i="8" s="1"/>
  <c r="AM125" i="8"/>
  <c r="Q133" i="8" s="1"/>
  <c r="AN125" i="8"/>
  <c r="R133" i="8" s="1"/>
  <c r="AO125" i="8"/>
  <c r="S133" i="8" s="1"/>
  <c r="AP125" i="8"/>
  <c r="T133" i="8" s="1"/>
  <c r="AQ125" i="8"/>
  <c r="U133" i="8" s="1"/>
  <c r="AR125" i="8"/>
  <c r="X126" i="8"/>
  <c r="B135" i="8" s="1"/>
  <c r="Y126" i="8"/>
  <c r="C135" i="8" s="1"/>
  <c r="Z126" i="8"/>
  <c r="D135" i="8" s="1"/>
  <c r="AA126" i="8"/>
  <c r="E135" i="8" s="1"/>
  <c r="AB126" i="8"/>
  <c r="F135" i="8" s="1"/>
  <c r="AC126" i="8"/>
  <c r="G135" i="8" s="1"/>
  <c r="AD126" i="8"/>
  <c r="H135" i="8" s="1"/>
  <c r="AE126" i="8"/>
  <c r="I135" i="8" s="1"/>
  <c r="AF126" i="8"/>
  <c r="J135" i="8" s="1"/>
  <c r="AG126" i="8"/>
  <c r="K135" i="8" s="1"/>
  <c r="AH126" i="8"/>
  <c r="L135" i="8" s="1"/>
  <c r="AI126" i="8"/>
  <c r="M135" i="8" s="1"/>
  <c r="AJ126" i="8"/>
  <c r="N135" i="8" s="1"/>
  <c r="AK126" i="8"/>
  <c r="O135" i="8" s="1"/>
  <c r="AL126" i="8"/>
  <c r="P135" i="8" s="1"/>
  <c r="AM126" i="8"/>
  <c r="Q135" i="8" s="1"/>
  <c r="AN126" i="8"/>
  <c r="R135" i="8" s="1"/>
  <c r="AO126" i="8"/>
  <c r="S135" i="8" s="1"/>
  <c r="AP126" i="8"/>
  <c r="T135" i="8" s="1"/>
  <c r="AQ126" i="8"/>
  <c r="U135" i="8" s="1"/>
  <c r="AR126" i="8"/>
  <c r="X127" i="8"/>
  <c r="B136" i="8" s="1"/>
  <c r="Y127" i="8"/>
  <c r="C136" i="8" s="1"/>
  <c r="Z127" i="8"/>
  <c r="D136" i="8" s="1"/>
  <c r="AA127" i="8"/>
  <c r="E136" i="8" s="1"/>
  <c r="AB127" i="8"/>
  <c r="F136" i="8" s="1"/>
  <c r="AC127" i="8"/>
  <c r="G136" i="8" s="1"/>
  <c r="AD127" i="8"/>
  <c r="H136" i="8" s="1"/>
  <c r="AE127" i="8"/>
  <c r="I136" i="8" s="1"/>
  <c r="AF127" i="8"/>
  <c r="J136" i="8" s="1"/>
  <c r="AG127" i="8"/>
  <c r="K136" i="8" s="1"/>
  <c r="AH127" i="8"/>
  <c r="L136" i="8" s="1"/>
  <c r="AI127" i="8"/>
  <c r="M136" i="8" s="1"/>
  <c r="AJ127" i="8"/>
  <c r="N136" i="8" s="1"/>
  <c r="AK127" i="8"/>
  <c r="O136" i="8" s="1"/>
  <c r="AL127" i="8"/>
  <c r="P136" i="8" s="1"/>
  <c r="AM127" i="8"/>
  <c r="Q136" i="8" s="1"/>
  <c r="AN127" i="8"/>
  <c r="R136" i="8" s="1"/>
  <c r="AO127" i="8"/>
  <c r="S136" i="8" s="1"/>
  <c r="AP127" i="8"/>
  <c r="T136" i="8" s="1"/>
  <c r="AQ127" i="8"/>
  <c r="U136" i="8" s="1"/>
  <c r="AR127" i="8"/>
  <c r="X128" i="8"/>
  <c r="B137" i="8" s="1"/>
  <c r="Y128" i="8"/>
  <c r="C137" i="8" s="1"/>
  <c r="Z128" i="8"/>
  <c r="D137" i="8" s="1"/>
  <c r="AA128" i="8"/>
  <c r="E137" i="8" s="1"/>
  <c r="AB128" i="8"/>
  <c r="F137" i="8" s="1"/>
  <c r="AC128" i="8"/>
  <c r="G137" i="8" s="1"/>
  <c r="AD128" i="8"/>
  <c r="H137" i="8" s="1"/>
  <c r="AE128" i="8"/>
  <c r="I137" i="8" s="1"/>
  <c r="AF128" i="8"/>
  <c r="J137" i="8" s="1"/>
  <c r="AG128" i="8"/>
  <c r="K137" i="8" s="1"/>
  <c r="AH128" i="8"/>
  <c r="L137" i="8" s="1"/>
  <c r="AI128" i="8"/>
  <c r="M137" i="8" s="1"/>
  <c r="AJ128" i="8"/>
  <c r="N137" i="8" s="1"/>
  <c r="AK128" i="8"/>
  <c r="O137" i="8" s="1"/>
  <c r="AL128" i="8"/>
  <c r="P137" i="8" s="1"/>
  <c r="AM128" i="8"/>
  <c r="Q137" i="8" s="1"/>
  <c r="AN128" i="8"/>
  <c r="R137" i="8" s="1"/>
  <c r="AO128" i="8"/>
  <c r="S137" i="8" s="1"/>
  <c r="AP128" i="8"/>
  <c r="T137" i="8" s="1"/>
  <c r="AQ128" i="8"/>
  <c r="U137" i="8" s="1"/>
  <c r="AR128" i="8"/>
  <c r="X129" i="8"/>
  <c r="B139" i="8" s="1"/>
  <c r="Y129" i="8"/>
  <c r="C139" i="8" s="1"/>
  <c r="Z129" i="8"/>
  <c r="D139" i="8" s="1"/>
  <c r="AA129" i="8"/>
  <c r="E139" i="8" s="1"/>
  <c r="AB129" i="8"/>
  <c r="F139" i="8" s="1"/>
  <c r="AC129" i="8"/>
  <c r="G139" i="8" s="1"/>
  <c r="AD129" i="8"/>
  <c r="H139" i="8" s="1"/>
  <c r="AE129" i="8"/>
  <c r="I139" i="8" s="1"/>
  <c r="AF129" i="8"/>
  <c r="J139" i="8" s="1"/>
  <c r="AG129" i="8"/>
  <c r="K139" i="8" s="1"/>
  <c r="AH129" i="8"/>
  <c r="L139" i="8" s="1"/>
  <c r="AI129" i="8"/>
  <c r="M139" i="8" s="1"/>
  <c r="AJ129" i="8"/>
  <c r="N139" i="8" s="1"/>
  <c r="AK129" i="8"/>
  <c r="O139" i="8" s="1"/>
  <c r="AL129" i="8"/>
  <c r="P139" i="8" s="1"/>
  <c r="AM129" i="8"/>
  <c r="Q139" i="8" s="1"/>
  <c r="AN129" i="8"/>
  <c r="R139" i="8" s="1"/>
  <c r="AO129" i="8"/>
  <c r="S139" i="8" s="1"/>
  <c r="AP129" i="8"/>
  <c r="T139" i="8" s="1"/>
  <c r="AQ129" i="8"/>
  <c r="U139" i="8" s="1"/>
  <c r="AR129" i="8"/>
  <c r="X130" i="8"/>
  <c r="B140" i="8" s="1"/>
  <c r="Y130" i="8"/>
  <c r="C140" i="8" s="1"/>
  <c r="Z130" i="8"/>
  <c r="D140" i="8" s="1"/>
  <c r="AA130" i="8"/>
  <c r="E140" i="8" s="1"/>
  <c r="AB130" i="8"/>
  <c r="F140" i="8" s="1"/>
  <c r="AC130" i="8"/>
  <c r="G140" i="8" s="1"/>
  <c r="AD130" i="8"/>
  <c r="H140" i="8" s="1"/>
  <c r="AE130" i="8"/>
  <c r="I140" i="8" s="1"/>
  <c r="AF130" i="8"/>
  <c r="J140" i="8" s="1"/>
  <c r="AG130" i="8"/>
  <c r="K140" i="8" s="1"/>
  <c r="AH130" i="8"/>
  <c r="L140" i="8" s="1"/>
  <c r="AI130" i="8"/>
  <c r="M140" i="8" s="1"/>
  <c r="AJ130" i="8"/>
  <c r="N140" i="8" s="1"/>
  <c r="AK130" i="8"/>
  <c r="O140" i="8" s="1"/>
  <c r="AL130" i="8"/>
  <c r="P140" i="8" s="1"/>
  <c r="AM130" i="8"/>
  <c r="Q140" i="8" s="1"/>
  <c r="AN130" i="8"/>
  <c r="R140" i="8" s="1"/>
  <c r="AO130" i="8"/>
  <c r="S140" i="8" s="1"/>
  <c r="AP130" i="8"/>
  <c r="T140" i="8" s="1"/>
  <c r="AQ130" i="8"/>
  <c r="U140" i="8" s="1"/>
  <c r="AR130" i="8"/>
  <c r="X131" i="8"/>
  <c r="B141" i="8" s="1"/>
  <c r="Y131" i="8"/>
  <c r="C141" i="8" s="1"/>
  <c r="Z131" i="8"/>
  <c r="D141" i="8" s="1"/>
  <c r="AA131" i="8"/>
  <c r="E141" i="8" s="1"/>
  <c r="AB131" i="8"/>
  <c r="F141" i="8" s="1"/>
  <c r="AC131" i="8"/>
  <c r="G141" i="8" s="1"/>
  <c r="AD131" i="8"/>
  <c r="H141" i="8" s="1"/>
  <c r="AE131" i="8"/>
  <c r="I141" i="8" s="1"/>
  <c r="AF131" i="8"/>
  <c r="J141" i="8" s="1"/>
  <c r="AG131" i="8"/>
  <c r="K141" i="8" s="1"/>
  <c r="AH131" i="8"/>
  <c r="L141" i="8" s="1"/>
  <c r="AI131" i="8"/>
  <c r="M141" i="8" s="1"/>
  <c r="AJ131" i="8"/>
  <c r="N141" i="8" s="1"/>
  <c r="AK131" i="8"/>
  <c r="O141" i="8" s="1"/>
  <c r="AL131" i="8"/>
  <c r="P141" i="8" s="1"/>
  <c r="AM131" i="8"/>
  <c r="Q141" i="8" s="1"/>
  <c r="AN131" i="8"/>
  <c r="R141" i="8" s="1"/>
  <c r="AO131" i="8"/>
  <c r="S141" i="8" s="1"/>
  <c r="AP131" i="8"/>
  <c r="T141" i="8" s="1"/>
  <c r="AQ131" i="8"/>
  <c r="U141" i="8" s="1"/>
  <c r="AR131" i="8"/>
  <c r="X132" i="8"/>
  <c r="B142" i="8" s="1"/>
  <c r="Y132" i="8"/>
  <c r="C142" i="8" s="1"/>
  <c r="Z132" i="8"/>
  <c r="D142" i="8" s="1"/>
  <c r="AA132" i="8"/>
  <c r="E142" i="8" s="1"/>
  <c r="AB132" i="8"/>
  <c r="F142" i="8" s="1"/>
  <c r="AC132" i="8"/>
  <c r="G142" i="8" s="1"/>
  <c r="AD132" i="8"/>
  <c r="H142" i="8" s="1"/>
  <c r="AE132" i="8"/>
  <c r="I142" i="8" s="1"/>
  <c r="AF132" i="8"/>
  <c r="J142" i="8" s="1"/>
  <c r="AG132" i="8"/>
  <c r="K142" i="8" s="1"/>
  <c r="AH132" i="8"/>
  <c r="L142" i="8" s="1"/>
  <c r="AI132" i="8"/>
  <c r="M142" i="8" s="1"/>
  <c r="AJ132" i="8"/>
  <c r="N142" i="8" s="1"/>
  <c r="AK132" i="8"/>
  <c r="O142" i="8" s="1"/>
  <c r="AL132" i="8"/>
  <c r="P142" i="8" s="1"/>
  <c r="AM132" i="8"/>
  <c r="Q142" i="8" s="1"/>
  <c r="AN132" i="8"/>
  <c r="R142" i="8" s="1"/>
  <c r="AO132" i="8"/>
  <c r="S142" i="8" s="1"/>
  <c r="AP132" i="8"/>
  <c r="T142" i="8" s="1"/>
  <c r="AQ132" i="8"/>
  <c r="U142" i="8" s="1"/>
  <c r="AR132" i="8"/>
  <c r="X133" i="8"/>
  <c r="B144" i="8" s="1"/>
  <c r="Y133" i="8"/>
  <c r="C144" i="8" s="1"/>
  <c r="Z133" i="8"/>
  <c r="D144" i="8" s="1"/>
  <c r="AA133" i="8"/>
  <c r="E144" i="8" s="1"/>
  <c r="AB133" i="8"/>
  <c r="F144" i="8" s="1"/>
  <c r="AC133" i="8"/>
  <c r="G144" i="8" s="1"/>
  <c r="AD133" i="8"/>
  <c r="H144" i="8" s="1"/>
  <c r="AE133" i="8"/>
  <c r="I144" i="8" s="1"/>
  <c r="AF133" i="8"/>
  <c r="J144" i="8" s="1"/>
  <c r="AG133" i="8"/>
  <c r="K144" i="8" s="1"/>
  <c r="AH133" i="8"/>
  <c r="L144" i="8" s="1"/>
  <c r="AI133" i="8"/>
  <c r="M144" i="8" s="1"/>
  <c r="AJ133" i="8"/>
  <c r="N144" i="8" s="1"/>
  <c r="AK133" i="8"/>
  <c r="O144" i="8" s="1"/>
  <c r="AL133" i="8"/>
  <c r="P144" i="8" s="1"/>
  <c r="AM133" i="8"/>
  <c r="Q144" i="8" s="1"/>
  <c r="AN133" i="8"/>
  <c r="R144" i="8" s="1"/>
  <c r="AO133" i="8"/>
  <c r="S144" i="8" s="1"/>
  <c r="AP133" i="8"/>
  <c r="T144" i="8" s="1"/>
  <c r="AQ133" i="8"/>
  <c r="U144" i="8" s="1"/>
  <c r="AR133" i="8"/>
  <c r="X134" i="8"/>
  <c r="B145" i="8" s="1"/>
  <c r="Y134" i="8"/>
  <c r="C145" i="8" s="1"/>
  <c r="Z134" i="8"/>
  <c r="D145" i="8" s="1"/>
  <c r="AA134" i="8"/>
  <c r="E145" i="8" s="1"/>
  <c r="AB134" i="8"/>
  <c r="F145" i="8" s="1"/>
  <c r="AC134" i="8"/>
  <c r="G145" i="8" s="1"/>
  <c r="AD134" i="8"/>
  <c r="H145" i="8" s="1"/>
  <c r="AE134" i="8"/>
  <c r="I145" i="8" s="1"/>
  <c r="AF134" i="8"/>
  <c r="J145" i="8" s="1"/>
  <c r="AG134" i="8"/>
  <c r="K145" i="8" s="1"/>
  <c r="AH134" i="8"/>
  <c r="L145" i="8" s="1"/>
  <c r="AI134" i="8"/>
  <c r="M145" i="8" s="1"/>
  <c r="AJ134" i="8"/>
  <c r="N145" i="8" s="1"/>
  <c r="AK134" i="8"/>
  <c r="O145" i="8" s="1"/>
  <c r="AL134" i="8"/>
  <c r="P145" i="8" s="1"/>
  <c r="AM134" i="8"/>
  <c r="Q145" i="8" s="1"/>
  <c r="AN134" i="8"/>
  <c r="R145" i="8" s="1"/>
  <c r="AO134" i="8"/>
  <c r="S145" i="8" s="1"/>
  <c r="AP134" i="8"/>
  <c r="T145" i="8" s="1"/>
  <c r="AQ134" i="8"/>
  <c r="U145" i="8" s="1"/>
  <c r="AR134" i="8"/>
  <c r="X135" i="8"/>
  <c r="B146" i="8" s="1"/>
  <c r="Y135" i="8"/>
  <c r="C146" i="8" s="1"/>
  <c r="Z135" i="8"/>
  <c r="D146" i="8" s="1"/>
  <c r="AA135" i="8"/>
  <c r="E146" i="8" s="1"/>
  <c r="AB135" i="8"/>
  <c r="F146" i="8" s="1"/>
  <c r="AC135" i="8"/>
  <c r="G146" i="8" s="1"/>
  <c r="AD135" i="8"/>
  <c r="H146" i="8" s="1"/>
  <c r="AE135" i="8"/>
  <c r="I146" i="8" s="1"/>
  <c r="AF135" i="8"/>
  <c r="J146" i="8" s="1"/>
  <c r="AG135" i="8"/>
  <c r="K146" i="8" s="1"/>
  <c r="AH135" i="8"/>
  <c r="L146" i="8" s="1"/>
  <c r="AI135" i="8"/>
  <c r="M146" i="8" s="1"/>
  <c r="AJ135" i="8"/>
  <c r="N146" i="8" s="1"/>
  <c r="AK135" i="8"/>
  <c r="O146" i="8" s="1"/>
  <c r="AL135" i="8"/>
  <c r="P146" i="8" s="1"/>
  <c r="AM135" i="8"/>
  <c r="Q146" i="8" s="1"/>
  <c r="AN135" i="8"/>
  <c r="R146" i="8" s="1"/>
  <c r="AO135" i="8"/>
  <c r="S146" i="8" s="1"/>
  <c r="AP135" i="8"/>
  <c r="T146" i="8" s="1"/>
  <c r="AQ135" i="8"/>
  <c r="U146" i="8" s="1"/>
  <c r="AR135" i="8"/>
  <c r="X136" i="8"/>
  <c r="B147" i="8" s="1"/>
  <c r="Y136" i="8"/>
  <c r="C147" i="8" s="1"/>
  <c r="Z136" i="8"/>
  <c r="D147" i="8" s="1"/>
  <c r="AA136" i="8"/>
  <c r="E147" i="8" s="1"/>
  <c r="AB136" i="8"/>
  <c r="F147" i="8" s="1"/>
  <c r="AC136" i="8"/>
  <c r="G147" i="8" s="1"/>
  <c r="AD136" i="8"/>
  <c r="H147" i="8" s="1"/>
  <c r="AE136" i="8"/>
  <c r="I147" i="8" s="1"/>
  <c r="AF136" i="8"/>
  <c r="J147" i="8" s="1"/>
  <c r="AG136" i="8"/>
  <c r="K147" i="8" s="1"/>
  <c r="AH136" i="8"/>
  <c r="L147" i="8" s="1"/>
  <c r="AI136" i="8"/>
  <c r="M147" i="8" s="1"/>
  <c r="AJ136" i="8"/>
  <c r="N147" i="8" s="1"/>
  <c r="AK136" i="8"/>
  <c r="O147" i="8" s="1"/>
  <c r="AL136" i="8"/>
  <c r="P147" i="8" s="1"/>
  <c r="AM136" i="8"/>
  <c r="Q147" i="8" s="1"/>
  <c r="AN136" i="8"/>
  <c r="R147" i="8" s="1"/>
  <c r="AO136" i="8"/>
  <c r="S147" i="8" s="1"/>
  <c r="AP136" i="8"/>
  <c r="T147" i="8" s="1"/>
  <c r="AQ136" i="8"/>
  <c r="U147" i="8" s="1"/>
  <c r="AR136" i="8"/>
  <c r="X137" i="8"/>
  <c r="B148" i="8" s="1"/>
  <c r="Y137" i="8"/>
  <c r="C148" i="8" s="1"/>
  <c r="Z137" i="8"/>
  <c r="D148" i="8" s="1"/>
  <c r="AA137" i="8"/>
  <c r="E148" i="8" s="1"/>
  <c r="AB137" i="8"/>
  <c r="F148" i="8" s="1"/>
  <c r="AC137" i="8"/>
  <c r="G148" i="8" s="1"/>
  <c r="AD137" i="8"/>
  <c r="H148" i="8" s="1"/>
  <c r="AE137" i="8"/>
  <c r="I148" i="8" s="1"/>
  <c r="AF137" i="8"/>
  <c r="J148" i="8" s="1"/>
  <c r="AG137" i="8"/>
  <c r="K148" i="8" s="1"/>
  <c r="AH137" i="8"/>
  <c r="L148" i="8" s="1"/>
  <c r="AI137" i="8"/>
  <c r="M148" i="8" s="1"/>
  <c r="AJ137" i="8"/>
  <c r="N148" i="8" s="1"/>
  <c r="AK137" i="8"/>
  <c r="O148" i="8" s="1"/>
  <c r="AL137" i="8"/>
  <c r="P148" i="8" s="1"/>
  <c r="AM137" i="8"/>
  <c r="Q148" i="8" s="1"/>
  <c r="AN137" i="8"/>
  <c r="R148" i="8" s="1"/>
  <c r="AO137" i="8"/>
  <c r="S148" i="8" s="1"/>
  <c r="AP137" i="8"/>
  <c r="T148" i="8" s="1"/>
  <c r="AQ137" i="8"/>
  <c r="U148" i="8" s="1"/>
  <c r="AR137" i="8"/>
  <c r="X138" i="8"/>
  <c r="B149" i="8" s="1"/>
  <c r="Y138" i="8"/>
  <c r="C149" i="8" s="1"/>
  <c r="Z138" i="8"/>
  <c r="D149" i="8" s="1"/>
  <c r="AA138" i="8"/>
  <c r="E149" i="8" s="1"/>
  <c r="AB138" i="8"/>
  <c r="F149" i="8" s="1"/>
  <c r="AC138" i="8"/>
  <c r="G149" i="8" s="1"/>
  <c r="AD138" i="8"/>
  <c r="H149" i="8" s="1"/>
  <c r="AE138" i="8"/>
  <c r="I149" i="8" s="1"/>
  <c r="AF138" i="8"/>
  <c r="J149" i="8" s="1"/>
  <c r="AG138" i="8"/>
  <c r="K149" i="8" s="1"/>
  <c r="AH138" i="8"/>
  <c r="L149" i="8" s="1"/>
  <c r="AI138" i="8"/>
  <c r="M149" i="8" s="1"/>
  <c r="AJ138" i="8"/>
  <c r="N149" i="8" s="1"/>
  <c r="AK138" i="8"/>
  <c r="O149" i="8" s="1"/>
  <c r="AL138" i="8"/>
  <c r="P149" i="8" s="1"/>
  <c r="AM138" i="8"/>
  <c r="Q149" i="8" s="1"/>
  <c r="AN138" i="8"/>
  <c r="R149" i="8" s="1"/>
  <c r="AO138" i="8"/>
  <c r="S149" i="8" s="1"/>
  <c r="AP138" i="8"/>
  <c r="T149" i="8" s="1"/>
  <c r="AQ138" i="8"/>
  <c r="U149" i="8" s="1"/>
  <c r="AR138" i="8"/>
  <c r="X139" i="8"/>
  <c r="B150" i="8" s="1"/>
  <c r="Y139" i="8"/>
  <c r="C150" i="8" s="1"/>
  <c r="Z139" i="8"/>
  <c r="D150" i="8" s="1"/>
  <c r="AA139" i="8"/>
  <c r="E150" i="8" s="1"/>
  <c r="AB139" i="8"/>
  <c r="F150" i="8" s="1"/>
  <c r="AC139" i="8"/>
  <c r="G150" i="8" s="1"/>
  <c r="AD139" i="8"/>
  <c r="H150" i="8" s="1"/>
  <c r="AE139" i="8"/>
  <c r="I150" i="8" s="1"/>
  <c r="AF139" i="8"/>
  <c r="J150" i="8" s="1"/>
  <c r="AG139" i="8"/>
  <c r="K150" i="8" s="1"/>
  <c r="AH139" i="8"/>
  <c r="L150" i="8" s="1"/>
  <c r="AI139" i="8"/>
  <c r="M150" i="8" s="1"/>
  <c r="AJ139" i="8"/>
  <c r="N150" i="8" s="1"/>
  <c r="AK139" i="8"/>
  <c r="O150" i="8" s="1"/>
  <c r="AL139" i="8"/>
  <c r="P150" i="8" s="1"/>
  <c r="AM139" i="8"/>
  <c r="Q150" i="8" s="1"/>
  <c r="AN139" i="8"/>
  <c r="R150" i="8" s="1"/>
  <c r="AO139" i="8"/>
  <c r="S150" i="8" s="1"/>
  <c r="AP139" i="8"/>
  <c r="T150" i="8" s="1"/>
  <c r="AQ139" i="8"/>
  <c r="U150" i="8" s="1"/>
  <c r="AR139" i="8"/>
  <c r="X140" i="8"/>
  <c r="B151" i="8" s="1"/>
  <c r="Y140" i="8"/>
  <c r="C151" i="8" s="1"/>
  <c r="Z140" i="8"/>
  <c r="D151" i="8" s="1"/>
  <c r="AA140" i="8"/>
  <c r="E151" i="8" s="1"/>
  <c r="AB140" i="8"/>
  <c r="F151" i="8" s="1"/>
  <c r="AC140" i="8"/>
  <c r="G151" i="8" s="1"/>
  <c r="AD140" i="8"/>
  <c r="H151" i="8" s="1"/>
  <c r="AE140" i="8"/>
  <c r="I151" i="8" s="1"/>
  <c r="AF140" i="8"/>
  <c r="J151" i="8" s="1"/>
  <c r="AG140" i="8"/>
  <c r="K151" i="8" s="1"/>
  <c r="AH140" i="8"/>
  <c r="L151" i="8" s="1"/>
  <c r="AI140" i="8"/>
  <c r="M151" i="8" s="1"/>
  <c r="AJ140" i="8"/>
  <c r="N151" i="8" s="1"/>
  <c r="AK140" i="8"/>
  <c r="O151" i="8" s="1"/>
  <c r="AL140" i="8"/>
  <c r="P151" i="8" s="1"/>
  <c r="AM140" i="8"/>
  <c r="Q151" i="8" s="1"/>
  <c r="AN140" i="8"/>
  <c r="R151" i="8" s="1"/>
  <c r="AO140" i="8"/>
  <c r="S151" i="8" s="1"/>
  <c r="AP140" i="8"/>
  <c r="T151" i="8" s="1"/>
  <c r="AQ140" i="8"/>
  <c r="U151" i="8" s="1"/>
  <c r="AR140" i="8"/>
  <c r="X141" i="8"/>
  <c r="B152" i="8" s="1"/>
  <c r="Y141" i="8"/>
  <c r="C152" i="8" s="1"/>
  <c r="Z141" i="8"/>
  <c r="D152" i="8" s="1"/>
  <c r="AA141" i="8"/>
  <c r="E152" i="8" s="1"/>
  <c r="AB141" i="8"/>
  <c r="F152" i="8" s="1"/>
  <c r="AC141" i="8"/>
  <c r="G152" i="8" s="1"/>
  <c r="AD141" i="8"/>
  <c r="H152" i="8" s="1"/>
  <c r="AE141" i="8"/>
  <c r="I152" i="8" s="1"/>
  <c r="AF141" i="8"/>
  <c r="J152" i="8" s="1"/>
  <c r="AG141" i="8"/>
  <c r="K152" i="8" s="1"/>
  <c r="AH141" i="8"/>
  <c r="L152" i="8" s="1"/>
  <c r="AI141" i="8"/>
  <c r="M152" i="8" s="1"/>
  <c r="AJ141" i="8"/>
  <c r="N152" i="8" s="1"/>
  <c r="AK141" i="8"/>
  <c r="O152" i="8" s="1"/>
  <c r="AL141" i="8"/>
  <c r="P152" i="8" s="1"/>
  <c r="AM141" i="8"/>
  <c r="Q152" i="8" s="1"/>
  <c r="AN141" i="8"/>
  <c r="R152" i="8" s="1"/>
  <c r="AO141" i="8"/>
  <c r="S152" i="8" s="1"/>
  <c r="AP141" i="8"/>
  <c r="T152" i="8" s="1"/>
  <c r="AQ141" i="8"/>
  <c r="U152" i="8" s="1"/>
  <c r="AR141" i="8"/>
  <c r="X142" i="8"/>
  <c r="B153" i="8" s="1"/>
  <c r="Y142" i="8"/>
  <c r="C153" i="8" s="1"/>
  <c r="Z142" i="8"/>
  <c r="D153" i="8" s="1"/>
  <c r="AA142" i="8"/>
  <c r="E153" i="8" s="1"/>
  <c r="AB142" i="8"/>
  <c r="F153" i="8" s="1"/>
  <c r="AC142" i="8"/>
  <c r="G153" i="8" s="1"/>
  <c r="AD142" i="8"/>
  <c r="H153" i="8" s="1"/>
  <c r="AE142" i="8"/>
  <c r="I153" i="8" s="1"/>
  <c r="AF142" i="8"/>
  <c r="J153" i="8" s="1"/>
  <c r="AG142" i="8"/>
  <c r="K153" i="8" s="1"/>
  <c r="AH142" i="8"/>
  <c r="L153" i="8" s="1"/>
  <c r="AI142" i="8"/>
  <c r="M153" i="8" s="1"/>
  <c r="AJ142" i="8"/>
  <c r="N153" i="8" s="1"/>
  <c r="AK142" i="8"/>
  <c r="O153" i="8" s="1"/>
  <c r="AL142" i="8"/>
  <c r="P153" i="8" s="1"/>
  <c r="AM142" i="8"/>
  <c r="Q153" i="8" s="1"/>
  <c r="AN142" i="8"/>
  <c r="R153" i="8" s="1"/>
  <c r="AO142" i="8"/>
  <c r="S153" i="8" s="1"/>
  <c r="AP142" i="8"/>
  <c r="T153" i="8" s="1"/>
  <c r="AQ142" i="8"/>
  <c r="U153" i="8" s="1"/>
  <c r="AR142" i="8"/>
  <c r="X143" i="8"/>
  <c r="B154" i="8" s="1"/>
  <c r="Y143" i="8"/>
  <c r="C154" i="8" s="1"/>
  <c r="Z143" i="8"/>
  <c r="D154" i="8" s="1"/>
  <c r="AA143" i="8"/>
  <c r="E154" i="8" s="1"/>
  <c r="AB143" i="8"/>
  <c r="F154" i="8" s="1"/>
  <c r="AC143" i="8"/>
  <c r="G154" i="8" s="1"/>
  <c r="AD143" i="8"/>
  <c r="H154" i="8" s="1"/>
  <c r="AE143" i="8"/>
  <c r="I154" i="8" s="1"/>
  <c r="AF143" i="8"/>
  <c r="J154" i="8" s="1"/>
  <c r="AG143" i="8"/>
  <c r="K154" i="8" s="1"/>
  <c r="AH143" i="8"/>
  <c r="L154" i="8" s="1"/>
  <c r="AI143" i="8"/>
  <c r="M154" i="8" s="1"/>
  <c r="AJ143" i="8"/>
  <c r="N154" i="8" s="1"/>
  <c r="AK143" i="8"/>
  <c r="O154" i="8" s="1"/>
  <c r="AL143" i="8"/>
  <c r="P154" i="8" s="1"/>
  <c r="AM143" i="8"/>
  <c r="Q154" i="8" s="1"/>
  <c r="AN143" i="8"/>
  <c r="R154" i="8" s="1"/>
  <c r="AO143" i="8"/>
  <c r="S154" i="8" s="1"/>
  <c r="AP143" i="8"/>
  <c r="T154" i="8" s="1"/>
  <c r="AQ143" i="8"/>
  <c r="U154" i="8" s="1"/>
  <c r="AR143" i="8"/>
  <c r="X144" i="8"/>
  <c r="B155" i="8" s="1"/>
  <c r="Y144" i="8"/>
  <c r="C155" i="8" s="1"/>
  <c r="Z144" i="8"/>
  <c r="D155" i="8" s="1"/>
  <c r="AA144" i="8"/>
  <c r="E155" i="8" s="1"/>
  <c r="AB144" i="8"/>
  <c r="F155" i="8" s="1"/>
  <c r="AC144" i="8"/>
  <c r="G155" i="8" s="1"/>
  <c r="AD144" i="8"/>
  <c r="H155" i="8" s="1"/>
  <c r="AE144" i="8"/>
  <c r="I155" i="8" s="1"/>
  <c r="AF144" i="8"/>
  <c r="J155" i="8" s="1"/>
  <c r="AG144" i="8"/>
  <c r="K155" i="8" s="1"/>
  <c r="AH144" i="8"/>
  <c r="L155" i="8" s="1"/>
  <c r="AI144" i="8"/>
  <c r="M155" i="8" s="1"/>
  <c r="AJ144" i="8"/>
  <c r="N155" i="8" s="1"/>
  <c r="AK144" i="8"/>
  <c r="O155" i="8" s="1"/>
  <c r="AL144" i="8"/>
  <c r="P155" i="8" s="1"/>
  <c r="AM144" i="8"/>
  <c r="Q155" i="8" s="1"/>
  <c r="AN144" i="8"/>
  <c r="R155" i="8" s="1"/>
  <c r="AO144" i="8"/>
  <c r="S155" i="8" s="1"/>
  <c r="AP144" i="8"/>
  <c r="T155" i="8" s="1"/>
  <c r="AQ144" i="8"/>
  <c r="U155" i="8" s="1"/>
  <c r="AR144" i="8"/>
  <c r="X145" i="8"/>
  <c r="B156" i="8" s="1"/>
  <c r="Y145" i="8"/>
  <c r="C156" i="8" s="1"/>
  <c r="Z145" i="8"/>
  <c r="D156" i="8" s="1"/>
  <c r="AA145" i="8"/>
  <c r="E156" i="8" s="1"/>
  <c r="AB145" i="8"/>
  <c r="F156" i="8" s="1"/>
  <c r="AC145" i="8"/>
  <c r="G156" i="8" s="1"/>
  <c r="AD145" i="8"/>
  <c r="H156" i="8" s="1"/>
  <c r="AE145" i="8"/>
  <c r="I156" i="8" s="1"/>
  <c r="AF145" i="8"/>
  <c r="J156" i="8" s="1"/>
  <c r="AG145" i="8"/>
  <c r="K156" i="8" s="1"/>
  <c r="AH145" i="8"/>
  <c r="L156" i="8" s="1"/>
  <c r="AI145" i="8"/>
  <c r="M156" i="8" s="1"/>
  <c r="AJ145" i="8"/>
  <c r="N156" i="8" s="1"/>
  <c r="AK145" i="8"/>
  <c r="O156" i="8" s="1"/>
  <c r="AL145" i="8"/>
  <c r="P156" i="8" s="1"/>
  <c r="AM145" i="8"/>
  <c r="Q156" i="8" s="1"/>
  <c r="AN145" i="8"/>
  <c r="R156" i="8" s="1"/>
  <c r="AO145" i="8"/>
  <c r="S156" i="8" s="1"/>
  <c r="AP145" i="8"/>
  <c r="T156" i="8" s="1"/>
  <c r="AQ145" i="8"/>
  <c r="U156" i="8" s="1"/>
  <c r="AR145" i="8"/>
  <c r="X146" i="8"/>
  <c r="B157" i="8" s="1"/>
  <c r="Y146" i="8"/>
  <c r="C157" i="8" s="1"/>
  <c r="Z146" i="8"/>
  <c r="D157" i="8" s="1"/>
  <c r="AA146" i="8"/>
  <c r="E157" i="8" s="1"/>
  <c r="AB146" i="8"/>
  <c r="F157" i="8" s="1"/>
  <c r="AC146" i="8"/>
  <c r="G157" i="8" s="1"/>
  <c r="AD146" i="8"/>
  <c r="H157" i="8" s="1"/>
  <c r="AE146" i="8"/>
  <c r="I157" i="8" s="1"/>
  <c r="AF146" i="8"/>
  <c r="J157" i="8" s="1"/>
  <c r="AG146" i="8"/>
  <c r="K157" i="8" s="1"/>
  <c r="AH146" i="8"/>
  <c r="L157" i="8" s="1"/>
  <c r="AI146" i="8"/>
  <c r="M157" i="8" s="1"/>
  <c r="AJ146" i="8"/>
  <c r="N157" i="8" s="1"/>
  <c r="AK146" i="8"/>
  <c r="O157" i="8" s="1"/>
  <c r="AL146" i="8"/>
  <c r="P157" i="8" s="1"/>
  <c r="AM146" i="8"/>
  <c r="Q157" i="8" s="1"/>
  <c r="AN146" i="8"/>
  <c r="R157" i="8" s="1"/>
  <c r="AO146" i="8"/>
  <c r="S157" i="8" s="1"/>
  <c r="AP146" i="8"/>
  <c r="T157" i="8" s="1"/>
  <c r="AQ146" i="8"/>
  <c r="U157" i="8" s="1"/>
  <c r="AR146" i="8"/>
  <c r="X147" i="8"/>
  <c r="B158" i="8" s="1"/>
  <c r="Y147" i="8"/>
  <c r="C158" i="8" s="1"/>
  <c r="Z147" i="8"/>
  <c r="D158" i="8" s="1"/>
  <c r="AA147" i="8"/>
  <c r="E158" i="8" s="1"/>
  <c r="AB147" i="8"/>
  <c r="F158" i="8" s="1"/>
  <c r="AC147" i="8"/>
  <c r="G158" i="8" s="1"/>
  <c r="AD147" i="8"/>
  <c r="H158" i="8" s="1"/>
  <c r="AE147" i="8"/>
  <c r="I158" i="8" s="1"/>
  <c r="AF147" i="8"/>
  <c r="J158" i="8" s="1"/>
  <c r="AG147" i="8"/>
  <c r="K158" i="8" s="1"/>
  <c r="AH147" i="8"/>
  <c r="L158" i="8" s="1"/>
  <c r="AI147" i="8"/>
  <c r="M158" i="8" s="1"/>
  <c r="AJ147" i="8"/>
  <c r="N158" i="8" s="1"/>
  <c r="AK147" i="8"/>
  <c r="O158" i="8" s="1"/>
  <c r="AL147" i="8"/>
  <c r="P158" i="8" s="1"/>
  <c r="AM147" i="8"/>
  <c r="Q158" i="8" s="1"/>
  <c r="AN147" i="8"/>
  <c r="R158" i="8" s="1"/>
  <c r="AO147" i="8"/>
  <c r="S158" i="8" s="1"/>
  <c r="AP147" i="8"/>
  <c r="T158" i="8" s="1"/>
  <c r="AQ147" i="8"/>
  <c r="U158" i="8" s="1"/>
  <c r="AR147" i="8"/>
  <c r="X148" i="8"/>
  <c r="B160" i="8" s="1"/>
  <c r="Y148" i="8"/>
  <c r="C160" i="8" s="1"/>
  <c r="Z148" i="8"/>
  <c r="D160" i="8" s="1"/>
  <c r="AA148" i="8"/>
  <c r="E160" i="8" s="1"/>
  <c r="AB148" i="8"/>
  <c r="F160" i="8" s="1"/>
  <c r="AC148" i="8"/>
  <c r="G160" i="8" s="1"/>
  <c r="AD148" i="8"/>
  <c r="H160" i="8" s="1"/>
  <c r="AE148" i="8"/>
  <c r="I160" i="8" s="1"/>
  <c r="AF148" i="8"/>
  <c r="J160" i="8" s="1"/>
  <c r="AG148" i="8"/>
  <c r="K160" i="8" s="1"/>
  <c r="AH148" i="8"/>
  <c r="L160" i="8" s="1"/>
  <c r="AI148" i="8"/>
  <c r="M160" i="8" s="1"/>
  <c r="AJ148" i="8"/>
  <c r="N160" i="8" s="1"/>
  <c r="AK148" i="8"/>
  <c r="O160" i="8" s="1"/>
  <c r="AL148" i="8"/>
  <c r="P160" i="8" s="1"/>
  <c r="AM148" i="8"/>
  <c r="Q160" i="8" s="1"/>
  <c r="AN148" i="8"/>
  <c r="R160" i="8" s="1"/>
  <c r="AO148" i="8"/>
  <c r="S160" i="8" s="1"/>
  <c r="AP148" i="8"/>
  <c r="T160" i="8" s="1"/>
  <c r="AQ148" i="8"/>
  <c r="U160" i="8" s="1"/>
  <c r="AR148" i="8"/>
  <c r="X149" i="8"/>
  <c r="B161" i="8" s="1"/>
  <c r="Y149" i="8"/>
  <c r="C161" i="8" s="1"/>
  <c r="Z149" i="8"/>
  <c r="D161" i="8" s="1"/>
  <c r="AA149" i="8"/>
  <c r="E161" i="8" s="1"/>
  <c r="AB149" i="8"/>
  <c r="F161" i="8" s="1"/>
  <c r="AC149" i="8"/>
  <c r="G161" i="8" s="1"/>
  <c r="AD149" i="8"/>
  <c r="H161" i="8" s="1"/>
  <c r="AE149" i="8"/>
  <c r="I161" i="8" s="1"/>
  <c r="AF149" i="8"/>
  <c r="J161" i="8" s="1"/>
  <c r="AG149" i="8"/>
  <c r="K161" i="8" s="1"/>
  <c r="AH149" i="8"/>
  <c r="L161" i="8" s="1"/>
  <c r="AI149" i="8"/>
  <c r="M161" i="8" s="1"/>
  <c r="AJ149" i="8"/>
  <c r="N161" i="8" s="1"/>
  <c r="AK149" i="8"/>
  <c r="O161" i="8" s="1"/>
  <c r="AL149" i="8"/>
  <c r="P161" i="8" s="1"/>
  <c r="AM149" i="8"/>
  <c r="Q161" i="8" s="1"/>
  <c r="AN149" i="8"/>
  <c r="R161" i="8" s="1"/>
  <c r="AO149" i="8"/>
  <c r="S161" i="8" s="1"/>
  <c r="AP149" i="8"/>
  <c r="T161" i="8" s="1"/>
  <c r="AQ149" i="8"/>
  <c r="U161" i="8" s="1"/>
  <c r="AR149" i="8"/>
  <c r="X150" i="8"/>
  <c r="B162" i="8" s="1"/>
  <c r="Y150" i="8"/>
  <c r="C162" i="8" s="1"/>
  <c r="Z150" i="8"/>
  <c r="D162" i="8" s="1"/>
  <c r="AA150" i="8"/>
  <c r="E162" i="8" s="1"/>
  <c r="AB150" i="8"/>
  <c r="F162" i="8" s="1"/>
  <c r="AC150" i="8"/>
  <c r="G162" i="8" s="1"/>
  <c r="AD150" i="8"/>
  <c r="H162" i="8" s="1"/>
  <c r="AE150" i="8"/>
  <c r="I162" i="8" s="1"/>
  <c r="AF150" i="8"/>
  <c r="J162" i="8" s="1"/>
  <c r="AG150" i="8"/>
  <c r="K162" i="8" s="1"/>
  <c r="AH150" i="8"/>
  <c r="L162" i="8" s="1"/>
  <c r="AI150" i="8"/>
  <c r="M162" i="8" s="1"/>
  <c r="AJ150" i="8"/>
  <c r="N162" i="8" s="1"/>
  <c r="AK150" i="8"/>
  <c r="O162" i="8" s="1"/>
  <c r="AL150" i="8"/>
  <c r="P162" i="8" s="1"/>
  <c r="AM150" i="8"/>
  <c r="Q162" i="8" s="1"/>
  <c r="AN150" i="8"/>
  <c r="R162" i="8" s="1"/>
  <c r="AO150" i="8"/>
  <c r="S162" i="8" s="1"/>
  <c r="AP150" i="8"/>
  <c r="T162" i="8" s="1"/>
  <c r="AQ150" i="8"/>
  <c r="U162" i="8" s="1"/>
  <c r="AR150" i="8"/>
  <c r="X151" i="8"/>
  <c r="B163" i="8" s="1"/>
  <c r="Y151" i="8"/>
  <c r="C163" i="8" s="1"/>
  <c r="Z151" i="8"/>
  <c r="D163" i="8" s="1"/>
  <c r="AA151" i="8"/>
  <c r="E163" i="8" s="1"/>
  <c r="AB151" i="8"/>
  <c r="F163" i="8" s="1"/>
  <c r="AC151" i="8"/>
  <c r="G163" i="8" s="1"/>
  <c r="AD151" i="8"/>
  <c r="H163" i="8" s="1"/>
  <c r="AE151" i="8"/>
  <c r="I163" i="8" s="1"/>
  <c r="AF151" i="8"/>
  <c r="J163" i="8" s="1"/>
  <c r="AG151" i="8"/>
  <c r="K163" i="8" s="1"/>
  <c r="AH151" i="8"/>
  <c r="L163" i="8" s="1"/>
  <c r="AI151" i="8"/>
  <c r="M163" i="8" s="1"/>
  <c r="AJ151" i="8"/>
  <c r="N163" i="8" s="1"/>
  <c r="AK151" i="8"/>
  <c r="O163" i="8" s="1"/>
  <c r="AL151" i="8"/>
  <c r="P163" i="8" s="1"/>
  <c r="AM151" i="8"/>
  <c r="Q163" i="8" s="1"/>
  <c r="AN151" i="8"/>
  <c r="R163" i="8" s="1"/>
  <c r="AO151" i="8"/>
  <c r="S163" i="8" s="1"/>
  <c r="AP151" i="8"/>
  <c r="T163" i="8" s="1"/>
  <c r="AQ151" i="8"/>
  <c r="U163" i="8" s="1"/>
  <c r="AR151" i="8"/>
  <c r="X152" i="8"/>
  <c r="B165" i="8" s="1"/>
  <c r="Y152" i="8"/>
  <c r="C165" i="8" s="1"/>
  <c r="Z152" i="8"/>
  <c r="D165" i="8" s="1"/>
  <c r="AA152" i="8"/>
  <c r="E165" i="8" s="1"/>
  <c r="AB152" i="8"/>
  <c r="F165" i="8" s="1"/>
  <c r="AC152" i="8"/>
  <c r="G165" i="8" s="1"/>
  <c r="AD152" i="8"/>
  <c r="H165" i="8" s="1"/>
  <c r="AE152" i="8"/>
  <c r="I165" i="8" s="1"/>
  <c r="AF152" i="8"/>
  <c r="J165" i="8" s="1"/>
  <c r="AG152" i="8"/>
  <c r="K165" i="8" s="1"/>
  <c r="AH152" i="8"/>
  <c r="L165" i="8" s="1"/>
  <c r="AI152" i="8"/>
  <c r="M165" i="8" s="1"/>
  <c r="AJ152" i="8"/>
  <c r="N165" i="8" s="1"/>
  <c r="AK152" i="8"/>
  <c r="O165" i="8" s="1"/>
  <c r="AL152" i="8"/>
  <c r="P165" i="8" s="1"/>
  <c r="AM152" i="8"/>
  <c r="Q165" i="8" s="1"/>
  <c r="AN152" i="8"/>
  <c r="R165" i="8" s="1"/>
  <c r="AO152" i="8"/>
  <c r="S165" i="8" s="1"/>
  <c r="AP152" i="8"/>
  <c r="T165" i="8" s="1"/>
  <c r="AQ152" i="8"/>
  <c r="U165" i="8" s="1"/>
  <c r="AR152" i="8"/>
  <c r="X153" i="8"/>
  <c r="B166" i="8" s="1"/>
  <c r="Y153" i="8"/>
  <c r="C166" i="8" s="1"/>
  <c r="Z153" i="8"/>
  <c r="D166" i="8" s="1"/>
  <c r="AA153" i="8"/>
  <c r="E166" i="8" s="1"/>
  <c r="AB153" i="8"/>
  <c r="F166" i="8" s="1"/>
  <c r="AC153" i="8"/>
  <c r="G166" i="8" s="1"/>
  <c r="AD153" i="8"/>
  <c r="H166" i="8" s="1"/>
  <c r="AE153" i="8"/>
  <c r="I166" i="8" s="1"/>
  <c r="AF153" i="8"/>
  <c r="J166" i="8" s="1"/>
  <c r="AG153" i="8"/>
  <c r="K166" i="8" s="1"/>
  <c r="AH153" i="8"/>
  <c r="L166" i="8" s="1"/>
  <c r="AI153" i="8"/>
  <c r="M166" i="8" s="1"/>
  <c r="AJ153" i="8"/>
  <c r="N166" i="8" s="1"/>
  <c r="AK153" i="8"/>
  <c r="O166" i="8" s="1"/>
  <c r="AL153" i="8"/>
  <c r="P166" i="8" s="1"/>
  <c r="AM153" i="8"/>
  <c r="Q166" i="8" s="1"/>
  <c r="AN153" i="8"/>
  <c r="R166" i="8" s="1"/>
  <c r="AO153" i="8"/>
  <c r="S166" i="8" s="1"/>
  <c r="AP153" i="8"/>
  <c r="T166" i="8" s="1"/>
  <c r="AQ153" i="8"/>
  <c r="U166" i="8" s="1"/>
  <c r="AR153" i="8"/>
  <c r="X154" i="8"/>
  <c r="B167" i="8" s="1"/>
  <c r="Y154" i="8"/>
  <c r="C167" i="8" s="1"/>
  <c r="Z154" i="8"/>
  <c r="D167" i="8" s="1"/>
  <c r="AA154" i="8"/>
  <c r="E167" i="8" s="1"/>
  <c r="AB154" i="8"/>
  <c r="F167" i="8" s="1"/>
  <c r="AC154" i="8"/>
  <c r="G167" i="8" s="1"/>
  <c r="AD154" i="8"/>
  <c r="H167" i="8" s="1"/>
  <c r="AE154" i="8"/>
  <c r="I167" i="8" s="1"/>
  <c r="AF154" i="8"/>
  <c r="J167" i="8" s="1"/>
  <c r="AG154" i="8"/>
  <c r="K167" i="8" s="1"/>
  <c r="AH154" i="8"/>
  <c r="L167" i="8" s="1"/>
  <c r="AI154" i="8"/>
  <c r="M167" i="8" s="1"/>
  <c r="AJ154" i="8"/>
  <c r="N167" i="8" s="1"/>
  <c r="AK154" i="8"/>
  <c r="O167" i="8" s="1"/>
  <c r="AL154" i="8"/>
  <c r="P167" i="8" s="1"/>
  <c r="AM154" i="8"/>
  <c r="Q167" i="8" s="1"/>
  <c r="AN154" i="8"/>
  <c r="R167" i="8" s="1"/>
  <c r="AO154" i="8"/>
  <c r="S167" i="8" s="1"/>
  <c r="AP154" i="8"/>
  <c r="T167" i="8" s="1"/>
  <c r="AQ154" i="8"/>
  <c r="U167" i="8" s="1"/>
  <c r="AR154" i="8"/>
  <c r="X155" i="8"/>
  <c r="B168" i="8" s="1"/>
  <c r="Y155" i="8"/>
  <c r="C168" i="8" s="1"/>
  <c r="Z155" i="8"/>
  <c r="D168" i="8" s="1"/>
  <c r="AA155" i="8"/>
  <c r="E168" i="8" s="1"/>
  <c r="AB155" i="8"/>
  <c r="F168" i="8" s="1"/>
  <c r="AC155" i="8"/>
  <c r="G168" i="8" s="1"/>
  <c r="AD155" i="8"/>
  <c r="H168" i="8" s="1"/>
  <c r="AE155" i="8"/>
  <c r="I168" i="8" s="1"/>
  <c r="AF155" i="8"/>
  <c r="J168" i="8" s="1"/>
  <c r="AG155" i="8"/>
  <c r="K168" i="8" s="1"/>
  <c r="AH155" i="8"/>
  <c r="L168" i="8" s="1"/>
  <c r="AI155" i="8"/>
  <c r="M168" i="8" s="1"/>
  <c r="AJ155" i="8"/>
  <c r="N168" i="8" s="1"/>
  <c r="AK155" i="8"/>
  <c r="O168" i="8" s="1"/>
  <c r="AL155" i="8"/>
  <c r="P168" i="8" s="1"/>
  <c r="AM155" i="8"/>
  <c r="Q168" i="8" s="1"/>
  <c r="AN155" i="8"/>
  <c r="R168" i="8" s="1"/>
  <c r="AO155" i="8"/>
  <c r="S168" i="8" s="1"/>
  <c r="AP155" i="8"/>
  <c r="T168" i="8" s="1"/>
  <c r="AQ155" i="8"/>
  <c r="U168" i="8" s="1"/>
  <c r="AR155" i="8"/>
  <c r="AP31" i="8"/>
  <c r="AN31" i="8"/>
  <c r="AL31" i="8"/>
  <c r="AJ31" i="8"/>
  <c r="AH31" i="8"/>
  <c r="AF31" i="8"/>
  <c r="AD31" i="8"/>
  <c r="AB31" i="8"/>
  <c r="Z31" i="8"/>
  <c r="X31" i="8"/>
  <c r="Y31" i="8"/>
  <c r="AA31" i="8"/>
  <c r="AC31" i="8"/>
  <c r="AE31" i="8"/>
  <c r="AG31" i="8"/>
  <c r="AI31" i="8"/>
  <c r="AK31" i="8"/>
  <c r="AM31" i="8"/>
  <c r="AO31" i="8"/>
  <c r="AQ31" i="8"/>
  <c r="AR31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AQ6" i="8"/>
  <c r="AR6" i="8"/>
  <c r="X7" i="8"/>
  <c r="Y7" i="8"/>
  <c r="Z7" i="8"/>
  <c r="AA7" i="8"/>
  <c r="AB7" i="8"/>
  <c r="AC7" i="8"/>
  <c r="AD7" i="8"/>
  <c r="AE7" i="8"/>
  <c r="AF7" i="8"/>
  <c r="AG7" i="8"/>
  <c r="AH7" i="8"/>
  <c r="AI7" i="8"/>
  <c r="AJ7" i="8"/>
  <c r="AK7" i="8"/>
  <c r="AL7" i="8"/>
  <c r="AM7" i="8"/>
  <c r="AN7" i="8"/>
  <c r="AO7" i="8"/>
  <c r="AP7" i="8"/>
  <c r="AQ7" i="8"/>
  <c r="AR7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P5" i="8"/>
  <c r="AN5" i="8"/>
  <c r="AL5" i="8"/>
  <c r="AJ5" i="8"/>
  <c r="AH5" i="8"/>
  <c r="AF5" i="8"/>
  <c r="AD5" i="8"/>
  <c r="AB5" i="8"/>
  <c r="Z5" i="8"/>
  <c r="X5" i="8"/>
  <c r="AQ5" i="8"/>
  <c r="AR5" i="8"/>
  <c r="HQ36" i="14"/>
  <c r="HR36" i="14"/>
  <c r="HS36" i="14"/>
  <c r="HT36" i="14"/>
  <c r="HU36" i="14"/>
  <c r="HV36" i="14"/>
  <c r="HW36" i="14"/>
  <c r="HX36" i="14"/>
  <c r="HY36" i="14"/>
  <c r="HZ36" i="14"/>
  <c r="IA36" i="14"/>
  <c r="IB36" i="14"/>
  <c r="IC36" i="14"/>
  <c r="ID36" i="14"/>
  <c r="IE36" i="14"/>
  <c r="IF36" i="14"/>
  <c r="IG36" i="14"/>
  <c r="IH36" i="14"/>
  <c r="II36" i="14"/>
  <c r="IJ36" i="14"/>
  <c r="HQ37" i="14"/>
  <c r="HR37" i="14"/>
  <c r="HS37" i="14"/>
  <c r="HT37" i="14"/>
  <c r="HU37" i="14"/>
  <c r="HV37" i="14"/>
  <c r="HW37" i="14"/>
  <c r="HX37" i="14"/>
  <c r="HY37" i="14"/>
  <c r="HZ37" i="14"/>
  <c r="IA37" i="14"/>
  <c r="IB37" i="14"/>
  <c r="IC37" i="14"/>
  <c r="ID37" i="14"/>
  <c r="IE37" i="14"/>
  <c r="IF37" i="14"/>
  <c r="IG37" i="14"/>
  <c r="IH37" i="14"/>
  <c r="II37" i="14"/>
  <c r="IJ37" i="14"/>
  <c r="HQ38" i="14"/>
  <c r="HR38" i="14"/>
  <c r="HS38" i="14"/>
  <c r="HT38" i="14"/>
  <c r="HU38" i="14"/>
  <c r="HV38" i="14"/>
  <c r="HW38" i="14"/>
  <c r="HX38" i="14"/>
  <c r="HY38" i="14"/>
  <c r="HZ38" i="14"/>
  <c r="IA38" i="14"/>
  <c r="IB38" i="14"/>
  <c r="IC38" i="14"/>
  <c r="ID38" i="14"/>
  <c r="IE38" i="14"/>
  <c r="IF38" i="14"/>
  <c r="IG38" i="14"/>
  <c r="IH38" i="14"/>
  <c r="II38" i="14"/>
  <c r="IJ38" i="14"/>
  <c r="HQ39" i="14"/>
  <c r="HR39" i="14"/>
  <c r="HS39" i="14"/>
  <c r="HT39" i="14"/>
  <c r="HU39" i="14"/>
  <c r="HV39" i="14"/>
  <c r="HW39" i="14"/>
  <c r="HX39" i="14"/>
  <c r="HY39" i="14"/>
  <c r="HZ39" i="14"/>
  <c r="IA39" i="14"/>
  <c r="IB39" i="14"/>
  <c r="IC39" i="14"/>
  <c r="ID39" i="14"/>
  <c r="IE39" i="14"/>
  <c r="IF39" i="14"/>
  <c r="IG39" i="14"/>
  <c r="IH39" i="14"/>
  <c r="II39" i="14"/>
  <c r="IJ39" i="14"/>
  <c r="HQ40" i="14"/>
  <c r="HR40" i="14"/>
  <c r="HS40" i="14"/>
  <c r="HT40" i="14"/>
  <c r="HU40" i="14"/>
  <c r="HV40" i="14"/>
  <c r="HW40" i="14"/>
  <c r="HX40" i="14"/>
  <c r="HY40" i="14"/>
  <c r="HZ40" i="14"/>
  <c r="IA40" i="14"/>
  <c r="IB40" i="14"/>
  <c r="IC40" i="14"/>
  <c r="ID40" i="14"/>
  <c r="IE40" i="14"/>
  <c r="IF40" i="14"/>
  <c r="IG40" i="14"/>
  <c r="IH40" i="14"/>
  <c r="II40" i="14"/>
  <c r="IJ40" i="14"/>
  <c r="HQ41" i="14"/>
  <c r="HR41" i="14"/>
  <c r="HS41" i="14"/>
  <c r="HT41" i="14"/>
  <c r="HU41" i="14"/>
  <c r="HV41" i="14"/>
  <c r="HW41" i="14"/>
  <c r="HX41" i="14"/>
  <c r="HY41" i="14"/>
  <c r="HZ41" i="14"/>
  <c r="IA41" i="14"/>
  <c r="IB41" i="14"/>
  <c r="IC41" i="14"/>
  <c r="ID41" i="14"/>
  <c r="IE41" i="14"/>
  <c r="IF41" i="14"/>
  <c r="IG41" i="14"/>
  <c r="IH41" i="14"/>
  <c r="II41" i="14"/>
  <c r="IJ41" i="14"/>
  <c r="HQ42" i="14"/>
  <c r="HR42" i="14"/>
  <c r="HS42" i="14"/>
  <c r="HT42" i="14"/>
  <c r="HU42" i="14"/>
  <c r="HV42" i="14"/>
  <c r="HW42" i="14"/>
  <c r="HX42" i="14"/>
  <c r="HY42" i="14"/>
  <c r="HZ42" i="14"/>
  <c r="IA42" i="14"/>
  <c r="IB42" i="14"/>
  <c r="IC42" i="14"/>
  <c r="ID42" i="14"/>
  <c r="IE42" i="14"/>
  <c r="IF42" i="14"/>
  <c r="IG42" i="14"/>
  <c r="IH42" i="14"/>
  <c r="II42" i="14"/>
  <c r="IJ42" i="14"/>
  <c r="HQ43" i="14"/>
  <c r="HR43" i="14"/>
  <c r="HS43" i="14"/>
  <c r="HT43" i="14"/>
  <c r="HU43" i="14"/>
  <c r="HV43" i="14"/>
  <c r="HW43" i="14"/>
  <c r="HX43" i="14"/>
  <c r="HY43" i="14"/>
  <c r="HZ43" i="14"/>
  <c r="IA43" i="14"/>
  <c r="IB43" i="14"/>
  <c r="IC43" i="14"/>
  <c r="ID43" i="14"/>
  <c r="IE43" i="14"/>
  <c r="IF43" i="14"/>
  <c r="IG43" i="14"/>
  <c r="IH43" i="14"/>
  <c r="II43" i="14"/>
  <c r="IJ43" i="14"/>
  <c r="HQ44" i="14"/>
  <c r="HR44" i="14"/>
  <c r="HS44" i="14"/>
  <c r="HT44" i="14"/>
  <c r="HU44" i="14"/>
  <c r="HV44" i="14"/>
  <c r="HW44" i="14"/>
  <c r="HX44" i="14"/>
  <c r="HY44" i="14"/>
  <c r="HZ44" i="14"/>
  <c r="IA44" i="14"/>
  <c r="IB44" i="14"/>
  <c r="IC44" i="14"/>
  <c r="ID44" i="14"/>
  <c r="IE44" i="14"/>
  <c r="IF44" i="14"/>
  <c r="IG44" i="14"/>
  <c r="IH44" i="14"/>
  <c r="II44" i="14"/>
  <c r="IJ44" i="14"/>
  <c r="HQ45" i="14"/>
  <c r="HR45" i="14"/>
  <c r="HS45" i="14"/>
  <c r="HT45" i="14"/>
  <c r="HU45" i="14"/>
  <c r="HV45" i="14"/>
  <c r="HW45" i="14"/>
  <c r="HX45" i="14"/>
  <c r="HY45" i="14"/>
  <c r="HZ45" i="14"/>
  <c r="IA45" i="14"/>
  <c r="IB45" i="14"/>
  <c r="IC45" i="14"/>
  <c r="ID45" i="14"/>
  <c r="IE45" i="14"/>
  <c r="IF45" i="14"/>
  <c r="IG45" i="14"/>
  <c r="IH45" i="14"/>
  <c r="II45" i="14"/>
  <c r="IJ45" i="14"/>
  <c r="HQ46" i="14"/>
  <c r="HR46" i="14"/>
  <c r="HS46" i="14"/>
  <c r="HT46" i="14"/>
  <c r="HU46" i="14"/>
  <c r="HV46" i="14"/>
  <c r="HW46" i="14"/>
  <c r="HX46" i="14"/>
  <c r="HY46" i="14"/>
  <c r="HZ46" i="14"/>
  <c r="IA46" i="14"/>
  <c r="IB46" i="14"/>
  <c r="IC46" i="14"/>
  <c r="ID46" i="14"/>
  <c r="IE46" i="14"/>
  <c r="IF46" i="14"/>
  <c r="IG46" i="14"/>
  <c r="IH46" i="14"/>
  <c r="II46" i="14"/>
  <c r="IJ46" i="14"/>
  <c r="HQ47" i="14"/>
  <c r="HR47" i="14"/>
  <c r="HS47" i="14"/>
  <c r="HT47" i="14"/>
  <c r="HU47" i="14"/>
  <c r="HV47" i="14"/>
  <c r="HW47" i="14"/>
  <c r="HX47" i="14"/>
  <c r="HY47" i="14"/>
  <c r="HZ47" i="14"/>
  <c r="IA47" i="14"/>
  <c r="IB47" i="14"/>
  <c r="IC47" i="14"/>
  <c r="ID47" i="14"/>
  <c r="IE47" i="14"/>
  <c r="IF47" i="14"/>
  <c r="IG47" i="14"/>
  <c r="IH47" i="14"/>
  <c r="II47" i="14"/>
  <c r="IJ47" i="14"/>
  <c r="HQ48" i="14"/>
  <c r="HR48" i="14"/>
  <c r="HS48" i="14"/>
  <c r="HT48" i="14"/>
  <c r="HU48" i="14"/>
  <c r="HV48" i="14"/>
  <c r="HW48" i="14"/>
  <c r="HX48" i="14"/>
  <c r="HY48" i="14"/>
  <c r="HZ48" i="14"/>
  <c r="IA48" i="14"/>
  <c r="IB48" i="14"/>
  <c r="IC48" i="14"/>
  <c r="ID48" i="14"/>
  <c r="IE48" i="14"/>
  <c r="IF48" i="14"/>
  <c r="IG48" i="14"/>
  <c r="IH48" i="14"/>
  <c r="II48" i="14"/>
  <c r="IJ48" i="14"/>
  <c r="HQ49" i="14"/>
  <c r="HR49" i="14"/>
  <c r="HS49" i="14"/>
  <c r="HT49" i="14"/>
  <c r="HU49" i="14"/>
  <c r="HV49" i="14"/>
  <c r="HW49" i="14"/>
  <c r="HX49" i="14"/>
  <c r="HY49" i="14"/>
  <c r="HZ49" i="14"/>
  <c r="IA49" i="14"/>
  <c r="IB49" i="14"/>
  <c r="IC49" i="14"/>
  <c r="ID49" i="14"/>
  <c r="IE49" i="14"/>
  <c r="IF49" i="14"/>
  <c r="IG49" i="14"/>
  <c r="IH49" i="14"/>
  <c r="II49" i="14"/>
  <c r="IJ49" i="14"/>
  <c r="HQ50" i="14"/>
  <c r="HR50" i="14"/>
  <c r="HS50" i="14"/>
  <c r="HT50" i="14"/>
  <c r="HU50" i="14"/>
  <c r="HV50" i="14"/>
  <c r="HW50" i="14"/>
  <c r="HX50" i="14"/>
  <c r="HY50" i="14"/>
  <c r="HZ50" i="14"/>
  <c r="IA50" i="14"/>
  <c r="IB50" i="14"/>
  <c r="IC50" i="14"/>
  <c r="ID50" i="14"/>
  <c r="IE50" i="14"/>
  <c r="IF50" i="14"/>
  <c r="IG50" i="14"/>
  <c r="IH50" i="14"/>
  <c r="II50" i="14"/>
  <c r="IJ50" i="14"/>
  <c r="HQ51" i="14"/>
  <c r="HR51" i="14"/>
  <c r="HS51" i="14"/>
  <c r="HT51" i="14"/>
  <c r="HU51" i="14"/>
  <c r="HV51" i="14"/>
  <c r="HW51" i="14"/>
  <c r="HX51" i="14"/>
  <c r="HY51" i="14"/>
  <c r="HZ51" i="14"/>
  <c r="IA51" i="14"/>
  <c r="IB51" i="14"/>
  <c r="IC51" i="14"/>
  <c r="ID51" i="14"/>
  <c r="IE51" i="14"/>
  <c r="IF51" i="14"/>
  <c r="IG51" i="14"/>
  <c r="IH51" i="14"/>
  <c r="II51" i="14"/>
  <c r="IJ51" i="14"/>
  <c r="HQ52" i="14"/>
  <c r="HR52" i="14"/>
  <c r="HS52" i="14"/>
  <c r="HT52" i="14"/>
  <c r="HU52" i="14"/>
  <c r="HV52" i="14"/>
  <c r="HW52" i="14"/>
  <c r="HX52" i="14"/>
  <c r="HY52" i="14"/>
  <c r="HZ52" i="14"/>
  <c r="IA52" i="14"/>
  <c r="IB52" i="14"/>
  <c r="IC52" i="14"/>
  <c r="ID52" i="14"/>
  <c r="IE52" i="14"/>
  <c r="IF52" i="14"/>
  <c r="IG52" i="14"/>
  <c r="IH52" i="14"/>
  <c r="II52" i="14"/>
  <c r="IJ52" i="14"/>
  <c r="HQ53" i="14"/>
  <c r="HR53" i="14"/>
  <c r="HS53" i="14"/>
  <c r="HT53" i="14"/>
  <c r="HU53" i="14"/>
  <c r="HV53" i="14"/>
  <c r="HW53" i="14"/>
  <c r="HX53" i="14"/>
  <c r="HY53" i="14"/>
  <c r="HZ53" i="14"/>
  <c r="IA53" i="14"/>
  <c r="IB53" i="14"/>
  <c r="IC53" i="14"/>
  <c r="ID53" i="14"/>
  <c r="IE53" i="14"/>
  <c r="IF53" i="14"/>
  <c r="IG53" i="14"/>
  <c r="IH53" i="14"/>
  <c r="II53" i="14"/>
  <c r="IJ53" i="14"/>
  <c r="HQ54" i="14"/>
  <c r="HR54" i="14"/>
  <c r="HS54" i="14"/>
  <c r="HT54" i="14"/>
  <c r="HU54" i="14"/>
  <c r="HV54" i="14"/>
  <c r="HW54" i="14"/>
  <c r="HX54" i="14"/>
  <c r="HY54" i="14"/>
  <c r="HZ54" i="14"/>
  <c r="IA54" i="14"/>
  <c r="IB54" i="14"/>
  <c r="IC54" i="14"/>
  <c r="ID54" i="14"/>
  <c r="IE54" i="14"/>
  <c r="IF54" i="14"/>
  <c r="IG54" i="14"/>
  <c r="IH54" i="14"/>
  <c r="II54" i="14"/>
  <c r="IJ54" i="14"/>
  <c r="HQ55" i="14"/>
  <c r="HR55" i="14"/>
  <c r="HS55" i="14"/>
  <c r="HT55" i="14"/>
  <c r="HU55" i="14"/>
  <c r="HV55" i="14"/>
  <c r="HW55" i="14"/>
  <c r="HX55" i="14"/>
  <c r="HY55" i="14"/>
  <c r="HZ55" i="14"/>
  <c r="IA55" i="14"/>
  <c r="IB55" i="14"/>
  <c r="IC55" i="14"/>
  <c r="ID55" i="14"/>
  <c r="IE55" i="14"/>
  <c r="IF55" i="14"/>
  <c r="IG55" i="14"/>
  <c r="IH55" i="14"/>
  <c r="II55" i="14"/>
  <c r="IJ55" i="14"/>
  <c r="HQ56" i="14"/>
  <c r="HR56" i="14"/>
  <c r="HS56" i="14"/>
  <c r="HT56" i="14"/>
  <c r="HU56" i="14"/>
  <c r="HV56" i="14"/>
  <c r="HW56" i="14"/>
  <c r="HX56" i="14"/>
  <c r="HY56" i="14"/>
  <c r="HZ56" i="14"/>
  <c r="IA56" i="14"/>
  <c r="IB56" i="14"/>
  <c r="IC56" i="14"/>
  <c r="ID56" i="14"/>
  <c r="IE56" i="14"/>
  <c r="IF56" i="14"/>
  <c r="IG56" i="14"/>
  <c r="IH56" i="14"/>
  <c r="II56" i="14"/>
  <c r="IJ56" i="14"/>
  <c r="HQ57" i="14"/>
  <c r="HR57" i="14"/>
  <c r="HS57" i="14"/>
  <c r="HT57" i="14"/>
  <c r="HU57" i="14"/>
  <c r="HV57" i="14"/>
  <c r="HW57" i="14"/>
  <c r="HX57" i="14"/>
  <c r="HY57" i="14"/>
  <c r="HZ57" i="14"/>
  <c r="IA57" i="14"/>
  <c r="IB57" i="14"/>
  <c r="IC57" i="14"/>
  <c r="ID57" i="14"/>
  <c r="IE57" i="14"/>
  <c r="IF57" i="14"/>
  <c r="IG57" i="14"/>
  <c r="IH57" i="14"/>
  <c r="II57" i="14"/>
  <c r="IJ57" i="14"/>
  <c r="HQ58" i="14"/>
  <c r="HR58" i="14"/>
  <c r="HS58" i="14"/>
  <c r="HT58" i="14"/>
  <c r="HU58" i="14"/>
  <c r="HV58" i="14"/>
  <c r="HW58" i="14"/>
  <c r="HX58" i="14"/>
  <c r="HY58" i="14"/>
  <c r="HZ58" i="14"/>
  <c r="IA58" i="14"/>
  <c r="IB58" i="14"/>
  <c r="IC58" i="14"/>
  <c r="ID58" i="14"/>
  <c r="IE58" i="14"/>
  <c r="IF58" i="14"/>
  <c r="IG58" i="14"/>
  <c r="IH58" i="14"/>
  <c r="II58" i="14"/>
  <c r="IJ58" i="14"/>
  <c r="HQ59" i="14"/>
  <c r="HR59" i="14"/>
  <c r="HS59" i="14"/>
  <c r="HT59" i="14"/>
  <c r="HU59" i="14"/>
  <c r="HV59" i="14"/>
  <c r="HW59" i="14"/>
  <c r="HX59" i="14"/>
  <c r="HY59" i="14"/>
  <c r="HZ59" i="14"/>
  <c r="IA59" i="14"/>
  <c r="IB59" i="14"/>
  <c r="IC59" i="14"/>
  <c r="ID59" i="14"/>
  <c r="IE59" i="14"/>
  <c r="IF59" i="14"/>
  <c r="IG59" i="14"/>
  <c r="IH59" i="14"/>
  <c r="II59" i="14"/>
  <c r="IJ59" i="14"/>
  <c r="HQ60" i="14"/>
  <c r="HR60" i="14"/>
  <c r="HS60" i="14"/>
  <c r="HT60" i="14"/>
  <c r="HU60" i="14"/>
  <c r="HV60" i="14"/>
  <c r="HW60" i="14"/>
  <c r="HX60" i="14"/>
  <c r="HY60" i="14"/>
  <c r="HZ60" i="14"/>
  <c r="IA60" i="14"/>
  <c r="IB60" i="14"/>
  <c r="IC60" i="14"/>
  <c r="ID60" i="14"/>
  <c r="IE60" i="14"/>
  <c r="IF60" i="14"/>
  <c r="IG60" i="14"/>
  <c r="IH60" i="14"/>
  <c r="II60" i="14"/>
  <c r="IJ60" i="14"/>
  <c r="HQ61" i="14"/>
  <c r="HR61" i="14"/>
  <c r="HS61" i="14"/>
  <c r="HT61" i="14"/>
  <c r="HU61" i="14"/>
  <c r="HV61" i="14"/>
  <c r="HW61" i="14"/>
  <c r="HX61" i="14"/>
  <c r="HY61" i="14"/>
  <c r="HZ61" i="14"/>
  <c r="IA61" i="14"/>
  <c r="IB61" i="14"/>
  <c r="IC61" i="14"/>
  <c r="ID61" i="14"/>
  <c r="IE61" i="14"/>
  <c r="IF61" i="14"/>
  <c r="IG61" i="14"/>
  <c r="IH61" i="14"/>
  <c r="II61" i="14"/>
  <c r="IJ61" i="14"/>
  <c r="HQ62" i="14"/>
  <c r="HR62" i="14"/>
  <c r="HS62" i="14"/>
  <c r="HT62" i="14"/>
  <c r="HU62" i="14"/>
  <c r="HV62" i="14"/>
  <c r="HW62" i="14"/>
  <c r="HX62" i="14"/>
  <c r="HY62" i="14"/>
  <c r="HZ62" i="14"/>
  <c r="IA62" i="14"/>
  <c r="IB62" i="14"/>
  <c r="IC62" i="14"/>
  <c r="ID62" i="14"/>
  <c r="IE62" i="14"/>
  <c r="IF62" i="14"/>
  <c r="IG62" i="14"/>
  <c r="IH62" i="14"/>
  <c r="II62" i="14"/>
  <c r="IJ62" i="14"/>
  <c r="HQ63" i="14"/>
  <c r="HR63" i="14"/>
  <c r="HS63" i="14"/>
  <c r="HT63" i="14"/>
  <c r="HU63" i="14"/>
  <c r="HV63" i="14"/>
  <c r="HW63" i="14"/>
  <c r="HX63" i="14"/>
  <c r="HY63" i="14"/>
  <c r="HZ63" i="14"/>
  <c r="IA63" i="14"/>
  <c r="IB63" i="14"/>
  <c r="IC63" i="14"/>
  <c r="ID63" i="14"/>
  <c r="IE63" i="14"/>
  <c r="IF63" i="14"/>
  <c r="IG63" i="14"/>
  <c r="IH63" i="14"/>
  <c r="II63" i="14"/>
  <c r="IJ63" i="14"/>
  <c r="HQ64" i="14"/>
  <c r="HR64" i="14"/>
  <c r="HS64" i="14"/>
  <c r="HT64" i="14"/>
  <c r="HU64" i="14"/>
  <c r="HV64" i="14"/>
  <c r="HW64" i="14"/>
  <c r="HX64" i="14"/>
  <c r="HY64" i="14"/>
  <c r="HZ64" i="14"/>
  <c r="IA64" i="14"/>
  <c r="IB64" i="14"/>
  <c r="IC64" i="14"/>
  <c r="ID64" i="14"/>
  <c r="IE64" i="14"/>
  <c r="IF64" i="14"/>
  <c r="IG64" i="14"/>
  <c r="IH64" i="14"/>
  <c r="II64" i="14"/>
  <c r="IJ64" i="14"/>
  <c r="HQ65" i="14"/>
  <c r="HR65" i="14"/>
  <c r="HS65" i="14"/>
  <c r="HT65" i="14"/>
  <c r="HU65" i="14"/>
  <c r="HV65" i="14"/>
  <c r="HW65" i="14"/>
  <c r="HX65" i="14"/>
  <c r="HY65" i="14"/>
  <c r="HZ65" i="14"/>
  <c r="IA65" i="14"/>
  <c r="IB65" i="14"/>
  <c r="IC65" i="14"/>
  <c r="ID65" i="14"/>
  <c r="IE65" i="14"/>
  <c r="IF65" i="14"/>
  <c r="IG65" i="14"/>
  <c r="IH65" i="14"/>
  <c r="II65" i="14"/>
  <c r="IJ65" i="14"/>
  <c r="HQ66" i="14"/>
  <c r="HR66" i="14"/>
  <c r="HS66" i="14"/>
  <c r="HT66" i="14"/>
  <c r="HU66" i="14"/>
  <c r="HV66" i="14"/>
  <c r="HW66" i="14"/>
  <c r="HX66" i="14"/>
  <c r="HY66" i="14"/>
  <c r="HZ66" i="14"/>
  <c r="IA66" i="14"/>
  <c r="IB66" i="14"/>
  <c r="IC66" i="14"/>
  <c r="ID66" i="14"/>
  <c r="IE66" i="14"/>
  <c r="IF66" i="14"/>
  <c r="IG66" i="14"/>
  <c r="IH66" i="14"/>
  <c r="II66" i="14"/>
  <c r="IJ66" i="14"/>
  <c r="HQ67" i="14"/>
  <c r="HR67" i="14"/>
  <c r="HS67" i="14"/>
  <c r="HT67" i="14"/>
  <c r="HU67" i="14"/>
  <c r="HV67" i="14"/>
  <c r="HW67" i="14"/>
  <c r="HX67" i="14"/>
  <c r="HY67" i="14"/>
  <c r="HZ67" i="14"/>
  <c r="IA67" i="14"/>
  <c r="IB67" i="14"/>
  <c r="IC67" i="14"/>
  <c r="ID67" i="14"/>
  <c r="IE67" i="14"/>
  <c r="IF67" i="14"/>
  <c r="IG67" i="14"/>
  <c r="IH67" i="14"/>
  <c r="II67" i="14"/>
  <c r="IJ67" i="14"/>
  <c r="HQ68" i="14"/>
  <c r="HR68" i="14"/>
  <c r="HS68" i="14"/>
  <c r="HT68" i="14"/>
  <c r="HU68" i="14"/>
  <c r="HV68" i="14"/>
  <c r="HW68" i="14"/>
  <c r="HX68" i="14"/>
  <c r="HY68" i="14"/>
  <c r="HZ68" i="14"/>
  <c r="IA68" i="14"/>
  <c r="IB68" i="14"/>
  <c r="IC68" i="14"/>
  <c r="ID68" i="14"/>
  <c r="IE68" i="14"/>
  <c r="IF68" i="14"/>
  <c r="IG68" i="14"/>
  <c r="IH68" i="14"/>
  <c r="II68" i="14"/>
  <c r="IJ68" i="14"/>
  <c r="HQ69" i="14"/>
  <c r="HR69" i="14"/>
  <c r="HS69" i="14"/>
  <c r="HT69" i="14"/>
  <c r="HU69" i="14"/>
  <c r="HV69" i="14"/>
  <c r="HW69" i="14"/>
  <c r="HX69" i="14"/>
  <c r="HY69" i="14"/>
  <c r="HZ69" i="14"/>
  <c r="IA69" i="14"/>
  <c r="IB69" i="14"/>
  <c r="IC69" i="14"/>
  <c r="ID69" i="14"/>
  <c r="IE69" i="14"/>
  <c r="IF69" i="14"/>
  <c r="IG69" i="14"/>
  <c r="IH69" i="14"/>
  <c r="II69" i="14"/>
  <c r="IJ69" i="14"/>
  <c r="HQ70" i="14"/>
  <c r="HR70" i="14"/>
  <c r="HS70" i="14"/>
  <c r="HT70" i="14"/>
  <c r="HU70" i="14"/>
  <c r="HV70" i="14"/>
  <c r="HW70" i="14"/>
  <c r="HX70" i="14"/>
  <c r="HY70" i="14"/>
  <c r="HZ70" i="14"/>
  <c r="IA70" i="14"/>
  <c r="IB70" i="14"/>
  <c r="IC70" i="14"/>
  <c r="ID70" i="14"/>
  <c r="IE70" i="14"/>
  <c r="IF70" i="14"/>
  <c r="IG70" i="14"/>
  <c r="IH70" i="14"/>
  <c r="II70" i="14"/>
  <c r="IJ70" i="14"/>
  <c r="HQ71" i="14"/>
  <c r="HR71" i="14"/>
  <c r="HS71" i="14"/>
  <c r="HT71" i="14"/>
  <c r="HU71" i="14"/>
  <c r="HV71" i="14"/>
  <c r="HW71" i="14"/>
  <c r="HX71" i="14"/>
  <c r="HY71" i="14"/>
  <c r="HZ71" i="14"/>
  <c r="IA71" i="14"/>
  <c r="IB71" i="14"/>
  <c r="IC71" i="14"/>
  <c r="ID71" i="14"/>
  <c r="IE71" i="14"/>
  <c r="IF71" i="14"/>
  <c r="IG71" i="14"/>
  <c r="IH71" i="14"/>
  <c r="II71" i="14"/>
  <c r="IJ71" i="14"/>
  <c r="HQ72" i="14"/>
  <c r="HR72" i="14"/>
  <c r="HS72" i="14"/>
  <c r="HT72" i="14"/>
  <c r="HU72" i="14"/>
  <c r="HV72" i="14"/>
  <c r="HW72" i="14"/>
  <c r="HX72" i="14"/>
  <c r="HY72" i="14"/>
  <c r="HZ72" i="14"/>
  <c r="IA72" i="14"/>
  <c r="IB72" i="14"/>
  <c r="IC72" i="14"/>
  <c r="ID72" i="14"/>
  <c r="IE72" i="14"/>
  <c r="IF72" i="14"/>
  <c r="IG72" i="14"/>
  <c r="IH72" i="14"/>
  <c r="II72" i="14"/>
  <c r="IJ72" i="14"/>
  <c r="HQ73" i="14"/>
  <c r="HR73" i="14"/>
  <c r="HS73" i="14"/>
  <c r="HT73" i="14"/>
  <c r="HU73" i="14"/>
  <c r="HV73" i="14"/>
  <c r="HW73" i="14"/>
  <c r="HX73" i="14"/>
  <c r="HY73" i="14"/>
  <c r="HZ73" i="14"/>
  <c r="IA73" i="14"/>
  <c r="IB73" i="14"/>
  <c r="IC73" i="14"/>
  <c r="ID73" i="14"/>
  <c r="IE73" i="14"/>
  <c r="IF73" i="14"/>
  <c r="IG73" i="14"/>
  <c r="IH73" i="14"/>
  <c r="II73" i="14"/>
  <c r="IJ73" i="14"/>
  <c r="HQ74" i="14"/>
  <c r="HR74" i="14"/>
  <c r="HS74" i="14"/>
  <c r="HT74" i="14"/>
  <c r="HU74" i="14"/>
  <c r="HV74" i="14"/>
  <c r="HW74" i="14"/>
  <c r="HX74" i="14"/>
  <c r="HY74" i="14"/>
  <c r="HZ74" i="14"/>
  <c r="IA74" i="14"/>
  <c r="IB74" i="14"/>
  <c r="IC74" i="14"/>
  <c r="ID74" i="14"/>
  <c r="IE74" i="14"/>
  <c r="IF74" i="14"/>
  <c r="IG74" i="14"/>
  <c r="IH74" i="14"/>
  <c r="II74" i="14"/>
  <c r="IJ74" i="14"/>
  <c r="HQ75" i="14"/>
  <c r="HR75" i="14"/>
  <c r="HS75" i="14"/>
  <c r="HT75" i="14"/>
  <c r="HU75" i="14"/>
  <c r="HV75" i="14"/>
  <c r="HW75" i="14"/>
  <c r="HX75" i="14"/>
  <c r="HY75" i="14"/>
  <c r="HZ75" i="14"/>
  <c r="IA75" i="14"/>
  <c r="IB75" i="14"/>
  <c r="IC75" i="14"/>
  <c r="ID75" i="14"/>
  <c r="IE75" i="14"/>
  <c r="IF75" i="14"/>
  <c r="IG75" i="14"/>
  <c r="IH75" i="14"/>
  <c r="II75" i="14"/>
  <c r="IJ75" i="14"/>
  <c r="HQ76" i="14"/>
  <c r="HR76" i="14"/>
  <c r="HS76" i="14"/>
  <c r="HT76" i="14"/>
  <c r="HU76" i="14"/>
  <c r="HV76" i="14"/>
  <c r="HW76" i="14"/>
  <c r="HX76" i="14"/>
  <c r="HY76" i="14"/>
  <c r="HZ76" i="14"/>
  <c r="IA76" i="14"/>
  <c r="IB76" i="14"/>
  <c r="IC76" i="14"/>
  <c r="ID76" i="14"/>
  <c r="IE76" i="14"/>
  <c r="IF76" i="14"/>
  <c r="IG76" i="14"/>
  <c r="IH76" i="14"/>
  <c r="II76" i="14"/>
  <c r="IJ76" i="14"/>
  <c r="HQ77" i="14"/>
  <c r="HR77" i="14"/>
  <c r="HS77" i="14"/>
  <c r="HT77" i="14"/>
  <c r="HU77" i="14"/>
  <c r="HV77" i="14"/>
  <c r="HW77" i="14"/>
  <c r="HX77" i="14"/>
  <c r="HY77" i="14"/>
  <c r="HZ77" i="14"/>
  <c r="IA77" i="14"/>
  <c r="IB77" i="14"/>
  <c r="IC77" i="14"/>
  <c r="ID77" i="14"/>
  <c r="IE77" i="14"/>
  <c r="IF77" i="14"/>
  <c r="IG77" i="14"/>
  <c r="IH77" i="14"/>
  <c r="II77" i="14"/>
  <c r="IJ77" i="14"/>
  <c r="HQ78" i="14"/>
  <c r="HR78" i="14"/>
  <c r="HS78" i="14"/>
  <c r="HT78" i="14"/>
  <c r="HU78" i="14"/>
  <c r="HV78" i="14"/>
  <c r="HW78" i="14"/>
  <c r="HX78" i="14"/>
  <c r="HY78" i="14"/>
  <c r="HZ78" i="14"/>
  <c r="IA78" i="14"/>
  <c r="IB78" i="14"/>
  <c r="IC78" i="14"/>
  <c r="ID78" i="14"/>
  <c r="IE78" i="14"/>
  <c r="IF78" i="14"/>
  <c r="IG78" i="14"/>
  <c r="IH78" i="14"/>
  <c r="II78" i="14"/>
  <c r="IJ78" i="14"/>
  <c r="HQ79" i="14"/>
  <c r="HR79" i="14"/>
  <c r="HS79" i="14"/>
  <c r="HT79" i="14"/>
  <c r="HU79" i="14"/>
  <c r="HV79" i="14"/>
  <c r="HW79" i="14"/>
  <c r="HX79" i="14"/>
  <c r="HY79" i="14"/>
  <c r="HZ79" i="14"/>
  <c r="IA79" i="14"/>
  <c r="IB79" i="14"/>
  <c r="IC79" i="14"/>
  <c r="ID79" i="14"/>
  <c r="IE79" i="14"/>
  <c r="IF79" i="14"/>
  <c r="IG79" i="14"/>
  <c r="IH79" i="14"/>
  <c r="II79" i="14"/>
  <c r="IJ79" i="14"/>
  <c r="HQ80" i="14"/>
  <c r="HR80" i="14"/>
  <c r="HS80" i="14"/>
  <c r="HT80" i="14"/>
  <c r="HU80" i="14"/>
  <c r="HV80" i="14"/>
  <c r="HW80" i="14"/>
  <c r="HX80" i="14"/>
  <c r="HY80" i="14"/>
  <c r="HZ80" i="14"/>
  <c r="IA80" i="14"/>
  <c r="IB80" i="14"/>
  <c r="IC80" i="14"/>
  <c r="ID80" i="14"/>
  <c r="IE80" i="14"/>
  <c r="IF80" i="14"/>
  <c r="IG80" i="14"/>
  <c r="IH80" i="14"/>
  <c r="II80" i="14"/>
  <c r="IJ80" i="14"/>
  <c r="HQ81" i="14"/>
  <c r="HR81" i="14"/>
  <c r="HS81" i="14"/>
  <c r="HT81" i="14"/>
  <c r="HU81" i="14"/>
  <c r="HV81" i="14"/>
  <c r="HW81" i="14"/>
  <c r="HX81" i="14"/>
  <c r="HY81" i="14"/>
  <c r="HZ81" i="14"/>
  <c r="IA81" i="14"/>
  <c r="IB81" i="14"/>
  <c r="IC81" i="14"/>
  <c r="ID81" i="14"/>
  <c r="IE81" i="14"/>
  <c r="IF81" i="14"/>
  <c r="IG81" i="14"/>
  <c r="IH81" i="14"/>
  <c r="II81" i="14"/>
  <c r="IJ81" i="14"/>
  <c r="HQ82" i="14"/>
  <c r="HR82" i="14"/>
  <c r="HS82" i="14"/>
  <c r="HT82" i="14"/>
  <c r="HU82" i="14"/>
  <c r="HV82" i="14"/>
  <c r="HW82" i="14"/>
  <c r="HX82" i="14"/>
  <c r="HY82" i="14"/>
  <c r="HZ82" i="14"/>
  <c r="IA82" i="14"/>
  <c r="IB82" i="14"/>
  <c r="IC82" i="14"/>
  <c r="ID82" i="14"/>
  <c r="IE82" i="14"/>
  <c r="IF82" i="14"/>
  <c r="IG82" i="14"/>
  <c r="IH82" i="14"/>
  <c r="II82" i="14"/>
  <c r="IJ82" i="14"/>
  <c r="HQ83" i="14"/>
  <c r="HR83" i="14"/>
  <c r="HS83" i="14"/>
  <c r="HT83" i="14"/>
  <c r="HU83" i="14"/>
  <c r="HV83" i="14"/>
  <c r="HW83" i="14"/>
  <c r="HX83" i="14"/>
  <c r="HY83" i="14"/>
  <c r="HZ83" i="14"/>
  <c r="IA83" i="14"/>
  <c r="IB83" i="14"/>
  <c r="IC83" i="14"/>
  <c r="ID83" i="14"/>
  <c r="IE83" i="14"/>
  <c r="IF83" i="14"/>
  <c r="IG83" i="14"/>
  <c r="IH83" i="14"/>
  <c r="II83" i="14"/>
  <c r="IJ83" i="14"/>
  <c r="HQ84" i="14"/>
  <c r="HR84" i="14"/>
  <c r="HS84" i="14"/>
  <c r="HT84" i="14"/>
  <c r="HU84" i="14"/>
  <c r="HV84" i="14"/>
  <c r="HW84" i="14"/>
  <c r="HX84" i="14"/>
  <c r="HY84" i="14"/>
  <c r="HZ84" i="14"/>
  <c r="IA84" i="14"/>
  <c r="IB84" i="14"/>
  <c r="IC84" i="14"/>
  <c r="ID84" i="14"/>
  <c r="IE84" i="14"/>
  <c r="IF84" i="14"/>
  <c r="IG84" i="14"/>
  <c r="IH84" i="14"/>
  <c r="II84" i="14"/>
  <c r="IJ84" i="14"/>
  <c r="HQ85" i="14"/>
  <c r="HR85" i="14"/>
  <c r="HS85" i="14"/>
  <c r="HT85" i="14"/>
  <c r="HU85" i="14"/>
  <c r="HV85" i="14"/>
  <c r="HW85" i="14"/>
  <c r="HX85" i="14"/>
  <c r="HY85" i="14"/>
  <c r="HZ85" i="14"/>
  <c r="IA85" i="14"/>
  <c r="IB85" i="14"/>
  <c r="IC85" i="14"/>
  <c r="ID85" i="14"/>
  <c r="IE85" i="14"/>
  <c r="IF85" i="14"/>
  <c r="IG85" i="14"/>
  <c r="IH85" i="14"/>
  <c r="II85" i="14"/>
  <c r="IJ85" i="14"/>
  <c r="HQ86" i="14"/>
  <c r="HR86" i="14"/>
  <c r="HS86" i="14"/>
  <c r="HT86" i="14"/>
  <c r="HU86" i="14"/>
  <c r="HV86" i="14"/>
  <c r="HW86" i="14"/>
  <c r="HX86" i="14"/>
  <c r="HY86" i="14"/>
  <c r="HZ86" i="14"/>
  <c r="IA86" i="14"/>
  <c r="IB86" i="14"/>
  <c r="IC86" i="14"/>
  <c r="ID86" i="14"/>
  <c r="IE86" i="14"/>
  <c r="IF86" i="14"/>
  <c r="IG86" i="14"/>
  <c r="IH86" i="14"/>
  <c r="II86" i="14"/>
  <c r="IJ86" i="14"/>
  <c r="HQ87" i="14"/>
  <c r="HR87" i="14"/>
  <c r="HS87" i="14"/>
  <c r="HT87" i="14"/>
  <c r="HU87" i="14"/>
  <c r="HV87" i="14"/>
  <c r="HW87" i="14"/>
  <c r="HX87" i="14"/>
  <c r="HY87" i="14"/>
  <c r="HZ87" i="14"/>
  <c r="IA87" i="14"/>
  <c r="IB87" i="14"/>
  <c r="IC87" i="14"/>
  <c r="ID87" i="14"/>
  <c r="IE87" i="14"/>
  <c r="IF87" i="14"/>
  <c r="IG87" i="14"/>
  <c r="IH87" i="14"/>
  <c r="II87" i="14"/>
  <c r="IJ87" i="14"/>
  <c r="HQ88" i="14"/>
  <c r="HR88" i="14"/>
  <c r="HS88" i="14"/>
  <c r="HT88" i="14"/>
  <c r="HU88" i="14"/>
  <c r="HV88" i="14"/>
  <c r="HW88" i="14"/>
  <c r="HX88" i="14"/>
  <c r="HY88" i="14"/>
  <c r="HZ88" i="14"/>
  <c r="IA88" i="14"/>
  <c r="IB88" i="14"/>
  <c r="IC88" i="14"/>
  <c r="ID88" i="14"/>
  <c r="IE88" i="14"/>
  <c r="IF88" i="14"/>
  <c r="IG88" i="14"/>
  <c r="IH88" i="14"/>
  <c r="II88" i="14"/>
  <c r="IJ88" i="14"/>
  <c r="HQ89" i="14"/>
  <c r="HR89" i="14"/>
  <c r="HS89" i="14"/>
  <c r="HT89" i="14"/>
  <c r="HU89" i="14"/>
  <c r="HV89" i="14"/>
  <c r="HW89" i="14"/>
  <c r="HX89" i="14"/>
  <c r="HY89" i="14"/>
  <c r="HZ89" i="14"/>
  <c r="IA89" i="14"/>
  <c r="IB89" i="14"/>
  <c r="IC89" i="14"/>
  <c r="ID89" i="14"/>
  <c r="IE89" i="14"/>
  <c r="IF89" i="14"/>
  <c r="IG89" i="14"/>
  <c r="IH89" i="14"/>
  <c r="II89" i="14"/>
  <c r="IJ89" i="14"/>
  <c r="HQ90" i="14"/>
  <c r="HR90" i="14"/>
  <c r="HS90" i="14"/>
  <c r="HT90" i="14"/>
  <c r="HU90" i="14"/>
  <c r="HV90" i="14"/>
  <c r="HW90" i="14"/>
  <c r="HX90" i="14"/>
  <c r="HY90" i="14"/>
  <c r="HZ90" i="14"/>
  <c r="IA90" i="14"/>
  <c r="IB90" i="14"/>
  <c r="IC90" i="14"/>
  <c r="ID90" i="14"/>
  <c r="IE90" i="14"/>
  <c r="IF90" i="14"/>
  <c r="IG90" i="14"/>
  <c r="IH90" i="14"/>
  <c r="II90" i="14"/>
  <c r="IJ90" i="14"/>
  <c r="HQ91" i="14"/>
  <c r="HR91" i="14"/>
  <c r="HS91" i="14"/>
  <c r="HT91" i="14"/>
  <c r="HU91" i="14"/>
  <c r="HV91" i="14"/>
  <c r="HW91" i="14"/>
  <c r="HX91" i="14"/>
  <c r="HY91" i="14"/>
  <c r="HZ91" i="14"/>
  <c r="IA91" i="14"/>
  <c r="IB91" i="14"/>
  <c r="IC91" i="14"/>
  <c r="ID91" i="14"/>
  <c r="IE91" i="14"/>
  <c r="IF91" i="14"/>
  <c r="IG91" i="14"/>
  <c r="IH91" i="14"/>
  <c r="II91" i="14"/>
  <c r="IJ91" i="14"/>
  <c r="HQ92" i="14"/>
  <c r="HR92" i="14"/>
  <c r="HS92" i="14"/>
  <c r="HT92" i="14"/>
  <c r="HU92" i="14"/>
  <c r="HV92" i="14"/>
  <c r="HW92" i="14"/>
  <c r="HX92" i="14"/>
  <c r="HY92" i="14"/>
  <c r="HZ92" i="14"/>
  <c r="IA92" i="14"/>
  <c r="IB92" i="14"/>
  <c r="IC92" i="14"/>
  <c r="ID92" i="14"/>
  <c r="IE92" i="14"/>
  <c r="IF92" i="14"/>
  <c r="IG92" i="14"/>
  <c r="IH92" i="14"/>
  <c r="II92" i="14"/>
  <c r="IJ92" i="14"/>
  <c r="HQ93" i="14"/>
  <c r="HR93" i="14"/>
  <c r="HS93" i="14"/>
  <c r="HT93" i="14"/>
  <c r="HU93" i="14"/>
  <c r="HV93" i="14"/>
  <c r="HW93" i="14"/>
  <c r="HX93" i="14"/>
  <c r="HY93" i="14"/>
  <c r="HZ93" i="14"/>
  <c r="IA93" i="14"/>
  <c r="IB93" i="14"/>
  <c r="IC93" i="14"/>
  <c r="ID93" i="14"/>
  <c r="IE93" i="14"/>
  <c r="IF93" i="14"/>
  <c r="IG93" i="14"/>
  <c r="IH93" i="14"/>
  <c r="II93" i="14"/>
  <c r="IJ93" i="14"/>
  <c r="HQ94" i="14"/>
  <c r="HR94" i="14"/>
  <c r="HS94" i="14"/>
  <c r="HT94" i="14"/>
  <c r="HU94" i="14"/>
  <c r="HV94" i="14"/>
  <c r="HW94" i="14"/>
  <c r="HX94" i="14"/>
  <c r="HY94" i="14"/>
  <c r="HZ94" i="14"/>
  <c r="IA94" i="14"/>
  <c r="IB94" i="14"/>
  <c r="IC94" i="14"/>
  <c r="ID94" i="14"/>
  <c r="IE94" i="14"/>
  <c r="IF94" i="14"/>
  <c r="IG94" i="14"/>
  <c r="IH94" i="14"/>
  <c r="II94" i="14"/>
  <c r="IJ94" i="14"/>
  <c r="HQ95" i="14"/>
  <c r="HR95" i="14"/>
  <c r="HS95" i="14"/>
  <c r="HT95" i="14"/>
  <c r="HU95" i="14"/>
  <c r="HV95" i="14"/>
  <c r="HW95" i="14"/>
  <c r="HX95" i="14"/>
  <c r="HY95" i="14"/>
  <c r="HZ95" i="14"/>
  <c r="IA95" i="14"/>
  <c r="IB95" i="14"/>
  <c r="IC95" i="14"/>
  <c r="ID95" i="14"/>
  <c r="IE95" i="14"/>
  <c r="IF95" i="14"/>
  <c r="IG95" i="14"/>
  <c r="IH95" i="14"/>
  <c r="II95" i="14"/>
  <c r="IJ95" i="14"/>
  <c r="HQ96" i="14"/>
  <c r="HR96" i="14"/>
  <c r="HS96" i="14"/>
  <c r="HT96" i="14"/>
  <c r="HU96" i="14"/>
  <c r="HV96" i="14"/>
  <c r="HW96" i="14"/>
  <c r="HX96" i="14"/>
  <c r="HY96" i="14"/>
  <c r="HZ96" i="14"/>
  <c r="IA96" i="14"/>
  <c r="IB96" i="14"/>
  <c r="IC96" i="14"/>
  <c r="ID96" i="14"/>
  <c r="IE96" i="14"/>
  <c r="IF96" i="14"/>
  <c r="IG96" i="14"/>
  <c r="IH96" i="14"/>
  <c r="II96" i="14"/>
  <c r="IJ96" i="14"/>
  <c r="HQ97" i="14"/>
  <c r="HR97" i="14"/>
  <c r="HS97" i="14"/>
  <c r="HT97" i="14"/>
  <c r="HU97" i="14"/>
  <c r="HV97" i="14"/>
  <c r="HW97" i="14"/>
  <c r="HX97" i="14"/>
  <c r="HY97" i="14"/>
  <c r="HZ97" i="14"/>
  <c r="IA97" i="14"/>
  <c r="IB97" i="14"/>
  <c r="IC97" i="14"/>
  <c r="ID97" i="14"/>
  <c r="IE97" i="14"/>
  <c r="IF97" i="14"/>
  <c r="IG97" i="14"/>
  <c r="IH97" i="14"/>
  <c r="II97" i="14"/>
  <c r="IJ97" i="14"/>
  <c r="HQ98" i="14"/>
  <c r="HR98" i="14"/>
  <c r="HS98" i="14"/>
  <c r="HT98" i="14"/>
  <c r="HU98" i="14"/>
  <c r="HV98" i="14"/>
  <c r="HW98" i="14"/>
  <c r="HX98" i="14"/>
  <c r="HY98" i="14"/>
  <c r="HZ98" i="14"/>
  <c r="IA98" i="14"/>
  <c r="IB98" i="14"/>
  <c r="IC98" i="14"/>
  <c r="ID98" i="14"/>
  <c r="IE98" i="14"/>
  <c r="IF98" i="14"/>
  <c r="IG98" i="14"/>
  <c r="IH98" i="14"/>
  <c r="II98" i="14"/>
  <c r="IJ98" i="14"/>
  <c r="HQ99" i="14"/>
  <c r="HR99" i="14"/>
  <c r="HS99" i="14"/>
  <c r="HT99" i="14"/>
  <c r="HU99" i="14"/>
  <c r="HV99" i="14"/>
  <c r="HW99" i="14"/>
  <c r="HX99" i="14"/>
  <c r="HY99" i="14"/>
  <c r="HZ99" i="14"/>
  <c r="IA99" i="14"/>
  <c r="IB99" i="14"/>
  <c r="IC99" i="14"/>
  <c r="ID99" i="14"/>
  <c r="IE99" i="14"/>
  <c r="IF99" i="14"/>
  <c r="IG99" i="14"/>
  <c r="IH99" i="14"/>
  <c r="II99" i="14"/>
  <c r="IJ99" i="14"/>
  <c r="HQ100" i="14"/>
  <c r="HR100" i="14"/>
  <c r="HS100" i="14"/>
  <c r="HT100" i="14"/>
  <c r="HU100" i="14"/>
  <c r="HV100" i="14"/>
  <c r="HW100" i="14"/>
  <c r="HX100" i="14"/>
  <c r="HY100" i="14"/>
  <c r="HZ100" i="14"/>
  <c r="IA100" i="14"/>
  <c r="IB100" i="14"/>
  <c r="IC100" i="14"/>
  <c r="ID100" i="14"/>
  <c r="IE100" i="14"/>
  <c r="IF100" i="14"/>
  <c r="IG100" i="14"/>
  <c r="IH100" i="14"/>
  <c r="II100" i="14"/>
  <c r="IJ100" i="14"/>
  <c r="HQ101" i="14"/>
  <c r="HR101" i="14"/>
  <c r="HS101" i="14"/>
  <c r="HT101" i="14"/>
  <c r="HU101" i="14"/>
  <c r="HV101" i="14"/>
  <c r="HW101" i="14"/>
  <c r="HX101" i="14"/>
  <c r="HY101" i="14"/>
  <c r="HZ101" i="14"/>
  <c r="IA101" i="14"/>
  <c r="IB101" i="14"/>
  <c r="IC101" i="14"/>
  <c r="ID101" i="14"/>
  <c r="IE101" i="14"/>
  <c r="IF101" i="14"/>
  <c r="IG101" i="14"/>
  <c r="IH101" i="14"/>
  <c r="II101" i="14"/>
  <c r="IJ101" i="14"/>
  <c r="HQ102" i="14"/>
  <c r="HR102" i="14"/>
  <c r="HS102" i="14"/>
  <c r="HT102" i="14"/>
  <c r="HU102" i="14"/>
  <c r="HV102" i="14"/>
  <c r="HW102" i="14"/>
  <c r="HX102" i="14"/>
  <c r="HY102" i="14"/>
  <c r="HZ102" i="14"/>
  <c r="IA102" i="14"/>
  <c r="IB102" i="14"/>
  <c r="IC102" i="14"/>
  <c r="ID102" i="14"/>
  <c r="IE102" i="14"/>
  <c r="IF102" i="14"/>
  <c r="IG102" i="14"/>
  <c r="IH102" i="14"/>
  <c r="II102" i="14"/>
  <c r="IJ102" i="14"/>
  <c r="HQ103" i="14"/>
  <c r="HR103" i="14"/>
  <c r="HS103" i="14"/>
  <c r="HT103" i="14"/>
  <c r="HU103" i="14"/>
  <c r="HV103" i="14"/>
  <c r="HW103" i="14"/>
  <c r="HX103" i="14"/>
  <c r="HY103" i="14"/>
  <c r="HZ103" i="14"/>
  <c r="IA103" i="14"/>
  <c r="IB103" i="14"/>
  <c r="IC103" i="14"/>
  <c r="ID103" i="14"/>
  <c r="IE103" i="14"/>
  <c r="IF103" i="14"/>
  <c r="IG103" i="14"/>
  <c r="IH103" i="14"/>
  <c r="II103" i="14"/>
  <c r="IJ103" i="14"/>
  <c r="HQ104" i="14"/>
  <c r="HR104" i="14"/>
  <c r="HS104" i="14"/>
  <c r="HT104" i="14"/>
  <c r="HU104" i="14"/>
  <c r="HV104" i="14"/>
  <c r="HW104" i="14"/>
  <c r="HX104" i="14"/>
  <c r="HY104" i="14"/>
  <c r="HZ104" i="14"/>
  <c r="IA104" i="14"/>
  <c r="IB104" i="14"/>
  <c r="IC104" i="14"/>
  <c r="ID104" i="14"/>
  <c r="IE104" i="14"/>
  <c r="IF104" i="14"/>
  <c r="IG104" i="14"/>
  <c r="IH104" i="14"/>
  <c r="II104" i="14"/>
  <c r="IJ104" i="14"/>
  <c r="HQ105" i="14"/>
  <c r="HR105" i="14"/>
  <c r="HS105" i="14"/>
  <c r="HT105" i="14"/>
  <c r="HU105" i="14"/>
  <c r="HV105" i="14"/>
  <c r="HW105" i="14"/>
  <c r="HX105" i="14"/>
  <c r="HY105" i="14"/>
  <c r="HZ105" i="14"/>
  <c r="IA105" i="14"/>
  <c r="IB105" i="14"/>
  <c r="IC105" i="14"/>
  <c r="ID105" i="14"/>
  <c r="IE105" i="14"/>
  <c r="IF105" i="14"/>
  <c r="IG105" i="14"/>
  <c r="IH105" i="14"/>
  <c r="II105" i="14"/>
  <c r="IJ105" i="14"/>
  <c r="HQ106" i="14"/>
  <c r="HR106" i="14"/>
  <c r="HS106" i="14"/>
  <c r="HT106" i="14"/>
  <c r="HU106" i="14"/>
  <c r="HV106" i="14"/>
  <c r="HW106" i="14"/>
  <c r="HX106" i="14"/>
  <c r="HY106" i="14"/>
  <c r="HZ106" i="14"/>
  <c r="IA106" i="14"/>
  <c r="IB106" i="14"/>
  <c r="IC106" i="14"/>
  <c r="ID106" i="14"/>
  <c r="IE106" i="14"/>
  <c r="IF106" i="14"/>
  <c r="IG106" i="14"/>
  <c r="IH106" i="14"/>
  <c r="II106" i="14"/>
  <c r="IJ106" i="14"/>
  <c r="HQ107" i="14"/>
  <c r="HR107" i="14"/>
  <c r="HS107" i="14"/>
  <c r="HT107" i="14"/>
  <c r="HU107" i="14"/>
  <c r="HV107" i="14"/>
  <c r="HW107" i="14"/>
  <c r="HX107" i="14"/>
  <c r="HY107" i="14"/>
  <c r="HZ107" i="14"/>
  <c r="IA107" i="14"/>
  <c r="IB107" i="14"/>
  <c r="IC107" i="14"/>
  <c r="ID107" i="14"/>
  <c r="IE107" i="14"/>
  <c r="IF107" i="14"/>
  <c r="IG107" i="14"/>
  <c r="IH107" i="14"/>
  <c r="II107" i="14"/>
  <c r="IJ107" i="14"/>
  <c r="HQ108" i="14"/>
  <c r="HR108" i="14"/>
  <c r="HS108" i="14"/>
  <c r="HT108" i="14"/>
  <c r="HU108" i="14"/>
  <c r="HV108" i="14"/>
  <c r="HW108" i="14"/>
  <c r="HX108" i="14"/>
  <c r="HY108" i="14"/>
  <c r="HZ108" i="14"/>
  <c r="IA108" i="14"/>
  <c r="IB108" i="14"/>
  <c r="IC108" i="14"/>
  <c r="ID108" i="14"/>
  <c r="IE108" i="14"/>
  <c r="IF108" i="14"/>
  <c r="IG108" i="14"/>
  <c r="IH108" i="14"/>
  <c r="II108" i="14"/>
  <c r="IJ108" i="14"/>
  <c r="HQ109" i="14"/>
  <c r="HR109" i="14"/>
  <c r="HS109" i="14"/>
  <c r="HT109" i="14"/>
  <c r="HU109" i="14"/>
  <c r="HV109" i="14"/>
  <c r="HW109" i="14"/>
  <c r="HX109" i="14"/>
  <c r="HY109" i="14"/>
  <c r="HZ109" i="14"/>
  <c r="IA109" i="14"/>
  <c r="IB109" i="14"/>
  <c r="IC109" i="14"/>
  <c r="ID109" i="14"/>
  <c r="IE109" i="14"/>
  <c r="IF109" i="14"/>
  <c r="IG109" i="14"/>
  <c r="IH109" i="14"/>
  <c r="II109" i="14"/>
  <c r="IJ109" i="14"/>
  <c r="HQ110" i="14"/>
  <c r="HR110" i="14"/>
  <c r="HS110" i="14"/>
  <c r="HT110" i="14"/>
  <c r="HU110" i="14"/>
  <c r="HV110" i="14"/>
  <c r="HW110" i="14"/>
  <c r="HX110" i="14"/>
  <c r="HY110" i="14"/>
  <c r="HZ110" i="14"/>
  <c r="IA110" i="14"/>
  <c r="IB110" i="14"/>
  <c r="IC110" i="14"/>
  <c r="ID110" i="14"/>
  <c r="IE110" i="14"/>
  <c r="IF110" i="14"/>
  <c r="IG110" i="14"/>
  <c r="IH110" i="14"/>
  <c r="II110" i="14"/>
  <c r="IJ110" i="14"/>
  <c r="HQ111" i="14"/>
  <c r="HR111" i="14"/>
  <c r="HS111" i="14"/>
  <c r="HT111" i="14"/>
  <c r="HU111" i="14"/>
  <c r="HV111" i="14"/>
  <c r="HW111" i="14"/>
  <c r="HX111" i="14"/>
  <c r="HY111" i="14"/>
  <c r="HZ111" i="14"/>
  <c r="IA111" i="14"/>
  <c r="IB111" i="14"/>
  <c r="IC111" i="14"/>
  <c r="ID111" i="14"/>
  <c r="IE111" i="14"/>
  <c r="IF111" i="14"/>
  <c r="IG111" i="14"/>
  <c r="IH111" i="14"/>
  <c r="II111" i="14"/>
  <c r="IJ111" i="14"/>
  <c r="HQ112" i="14"/>
  <c r="HR112" i="14"/>
  <c r="HS112" i="14"/>
  <c r="HT112" i="14"/>
  <c r="HU112" i="14"/>
  <c r="HV112" i="14"/>
  <c r="HW112" i="14"/>
  <c r="HX112" i="14"/>
  <c r="HY112" i="14"/>
  <c r="HZ112" i="14"/>
  <c r="IA112" i="14"/>
  <c r="IB112" i="14"/>
  <c r="IC112" i="14"/>
  <c r="ID112" i="14"/>
  <c r="IE112" i="14"/>
  <c r="IF112" i="14"/>
  <c r="IG112" i="14"/>
  <c r="IH112" i="14"/>
  <c r="II112" i="14"/>
  <c r="IJ112" i="14"/>
  <c r="HQ113" i="14"/>
  <c r="HR113" i="14"/>
  <c r="HS113" i="14"/>
  <c r="HT113" i="14"/>
  <c r="HU113" i="14"/>
  <c r="HV113" i="14"/>
  <c r="HW113" i="14"/>
  <c r="HX113" i="14"/>
  <c r="HY113" i="14"/>
  <c r="HZ113" i="14"/>
  <c r="IA113" i="14"/>
  <c r="IB113" i="14"/>
  <c r="IC113" i="14"/>
  <c r="ID113" i="14"/>
  <c r="IE113" i="14"/>
  <c r="IF113" i="14"/>
  <c r="IG113" i="14"/>
  <c r="IH113" i="14"/>
  <c r="II113" i="14"/>
  <c r="IJ113" i="14"/>
  <c r="HQ114" i="14"/>
  <c r="HR114" i="14"/>
  <c r="HS114" i="14"/>
  <c r="HT114" i="14"/>
  <c r="HU114" i="14"/>
  <c r="HV114" i="14"/>
  <c r="HW114" i="14"/>
  <c r="HX114" i="14"/>
  <c r="HY114" i="14"/>
  <c r="HZ114" i="14"/>
  <c r="IA114" i="14"/>
  <c r="IB114" i="14"/>
  <c r="IC114" i="14"/>
  <c r="ID114" i="14"/>
  <c r="IE114" i="14"/>
  <c r="IF114" i="14"/>
  <c r="IG114" i="14"/>
  <c r="IH114" i="14"/>
  <c r="II114" i="14"/>
  <c r="IJ114" i="14"/>
  <c r="HQ115" i="14"/>
  <c r="HR115" i="14"/>
  <c r="HS115" i="14"/>
  <c r="HT115" i="14"/>
  <c r="HU115" i="14"/>
  <c r="HV115" i="14"/>
  <c r="HW115" i="14"/>
  <c r="HX115" i="14"/>
  <c r="HY115" i="14"/>
  <c r="HZ115" i="14"/>
  <c r="IA115" i="14"/>
  <c r="IB115" i="14"/>
  <c r="IC115" i="14"/>
  <c r="ID115" i="14"/>
  <c r="IE115" i="14"/>
  <c r="IF115" i="14"/>
  <c r="IG115" i="14"/>
  <c r="IH115" i="14"/>
  <c r="II115" i="14"/>
  <c r="IJ115" i="14"/>
  <c r="HQ116" i="14"/>
  <c r="HR116" i="14"/>
  <c r="HS116" i="14"/>
  <c r="HT116" i="14"/>
  <c r="HU116" i="14"/>
  <c r="HV116" i="14"/>
  <c r="HW116" i="14"/>
  <c r="HX116" i="14"/>
  <c r="HY116" i="14"/>
  <c r="HZ116" i="14"/>
  <c r="IA116" i="14"/>
  <c r="IB116" i="14"/>
  <c r="IC116" i="14"/>
  <c r="ID116" i="14"/>
  <c r="IE116" i="14"/>
  <c r="IF116" i="14"/>
  <c r="IG116" i="14"/>
  <c r="IH116" i="14"/>
  <c r="II116" i="14"/>
  <c r="IJ116" i="14"/>
  <c r="HQ117" i="14"/>
  <c r="HR117" i="14"/>
  <c r="HS117" i="14"/>
  <c r="HT117" i="14"/>
  <c r="HU117" i="14"/>
  <c r="HV117" i="14"/>
  <c r="HW117" i="14"/>
  <c r="HX117" i="14"/>
  <c r="HY117" i="14"/>
  <c r="HZ117" i="14"/>
  <c r="IA117" i="14"/>
  <c r="IB117" i="14"/>
  <c r="IC117" i="14"/>
  <c r="ID117" i="14"/>
  <c r="IE117" i="14"/>
  <c r="IF117" i="14"/>
  <c r="IG117" i="14"/>
  <c r="IH117" i="14"/>
  <c r="II117" i="14"/>
  <c r="IJ117" i="14"/>
  <c r="HQ118" i="14"/>
  <c r="HR118" i="14"/>
  <c r="HS118" i="14"/>
  <c r="HT118" i="14"/>
  <c r="HU118" i="14"/>
  <c r="HV118" i="14"/>
  <c r="HW118" i="14"/>
  <c r="HX118" i="14"/>
  <c r="HY118" i="14"/>
  <c r="HZ118" i="14"/>
  <c r="IA118" i="14"/>
  <c r="IB118" i="14"/>
  <c r="IC118" i="14"/>
  <c r="ID118" i="14"/>
  <c r="IE118" i="14"/>
  <c r="IF118" i="14"/>
  <c r="IG118" i="14"/>
  <c r="IH118" i="14"/>
  <c r="II118" i="14"/>
  <c r="IJ118" i="14"/>
  <c r="HQ119" i="14"/>
  <c r="HR119" i="14"/>
  <c r="HS119" i="14"/>
  <c r="HT119" i="14"/>
  <c r="HU119" i="14"/>
  <c r="HV119" i="14"/>
  <c r="HW119" i="14"/>
  <c r="HX119" i="14"/>
  <c r="HY119" i="14"/>
  <c r="HZ119" i="14"/>
  <c r="IA119" i="14"/>
  <c r="IB119" i="14"/>
  <c r="IC119" i="14"/>
  <c r="ID119" i="14"/>
  <c r="IE119" i="14"/>
  <c r="IF119" i="14"/>
  <c r="IG119" i="14"/>
  <c r="IH119" i="14"/>
  <c r="II119" i="14"/>
  <c r="IJ119" i="14"/>
  <c r="HQ120" i="14"/>
  <c r="HR120" i="14"/>
  <c r="HS120" i="14"/>
  <c r="HT120" i="14"/>
  <c r="HU120" i="14"/>
  <c r="HV120" i="14"/>
  <c r="HW120" i="14"/>
  <c r="HX120" i="14"/>
  <c r="HY120" i="14"/>
  <c r="HZ120" i="14"/>
  <c r="IA120" i="14"/>
  <c r="IB120" i="14"/>
  <c r="IC120" i="14"/>
  <c r="ID120" i="14"/>
  <c r="IE120" i="14"/>
  <c r="IF120" i="14"/>
  <c r="IG120" i="14"/>
  <c r="IH120" i="14"/>
  <c r="II120" i="14"/>
  <c r="IJ120" i="14"/>
  <c r="HQ121" i="14"/>
  <c r="HR121" i="14"/>
  <c r="HS121" i="14"/>
  <c r="HT121" i="14"/>
  <c r="HU121" i="14"/>
  <c r="HV121" i="14"/>
  <c r="HW121" i="14"/>
  <c r="HX121" i="14"/>
  <c r="HY121" i="14"/>
  <c r="HZ121" i="14"/>
  <c r="IA121" i="14"/>
  <c r="IB121" i="14"/>
  <c r="IC121" i="14"/>
  <c r="ID121" i="14"/>
  <c r="IE121" i="14"/>
  <c r="IF121" i="14"/>
  <c r="IG121" i="14"/>
  <c r="IH121" i="14"/>
  <c r="II121" i="14"/>
  <c r="IJ121" i="14"/>
  <c r="HQ122" i="14"/>
  <c r="HR122" i="14"/>
  <c r="HS122" i="14"/>
  <c r="HT122" i="14"/>
  <c r="HU122" i="14"/>
  <c r="HV122" i="14"/>
  <c r="HW122" i="14"/>
  <c r="HX122" i="14"/>
  <c r="HY122" i="14"/>
  <c r="HZ122" i="14"/>
  <c r="IA122" i="14"/>
  <c r="IB122" i="14"/>
  <c r="IC122" i="14"/>
  <c r="ID122" i="14"/>
  <c r="IE122" i="14"/>
  <c r="IF122" i="14"/>
  <c r="IG122" i="14"/>
  <c r="IH122" i="14"/>
  <c r="II122" i="14"/>
  <c r="IJ122" i="14"/>
  <c r="HQ123" i="14"/>
  <c r="HR123" i="14"/>
  <c r="HS123" i="14"/>
  <c r="HT123" i="14"/>
  <c r="HU123" i="14"/>
  <c r="HV123" i="14"/>
  <c r="HW123" i="14"/>
  <c r="HX123" i="14"/>
  <c r="HY123" i="14"/>
  <c r="HZ123" i="14"/>
  <c r="IA123" i="14"/>
  <c r="IB123" i="14"/>
  <c r="IC123" i="14"/>
  <c r="ID123" i="14"/>
  <c r="IE123" i="14"/>
  <c r="IF123" i="14"/>
  <c r="IG123" i="14"/>
  <c r="IH123" i="14"/>
  <c r="II123" i="14"/>
  <c r="IJ123" i="14"/>
  <c r="HQ124" i="14"/>
  <c r="HR124" i="14"/>
  <c r="HS124" i="14"/>
  <c r="HT124" i="14"/>
  <c r="HU124" i="14"/>
  <c r="HV124" i="14"/>
  <c r="HW124" i="14"/>
  <c r="HX124" i="14"/>
  <c r="HY124" i="14"/>
  <c r="HZ124" i="14"/>
  <c r="IA124" i="14"/>
  <c r="IB124" i="14"/>
  <c r="IC124" i="14"/>
  <c r="ID124" i="14"/>
  <c r="IE124" i="14"/>
  <c r="IF124" i="14"/>
  <c r="IG124" i="14"/>
  <c r="IH124" i="14"/>
  <c r="II124" i="14"/>
  <c r="IJ124" i="14"/>
  <c r="HQ125" i="14"/>
  <c r="HR125" i="14"/>
  <c r="HS125" i="14"/>
  <c r="HT125" i="14"/>
  <c r="HU125" i="14"/>
  <c r="HV125" i="14"/>
  <c r="HW125" i="14"/>
  <c r="HX125" i="14"/>
  <c r="HY125" i="14"/>
  <c r="HZ125" i="14"/>
  <c r="IA125" i="14"/>
  <c r="IB125" i="14"/>
  <c r="IC125" i="14"/>
  <c r="ID125" i="14"/>
  <c r="IE125" i="14"/>
  <c r="IF125" i="14"/>
  <c r="IG125" i="14"/>
  <c r="IH125" i="14"/>
  <c r="II125" i="14"/>
  <c r="IJ125" i="14"/>
  <c r="HQ126" i="14"/>
  <c r="HR126" i="14"/>
  <c r="HS126" i="14"/>
  <c r="HT126" i="14"/>
  <c r="HU126" i="14"/>
  <c r="HV126" i="14"/>
  <c r="HW126" i="14"/>
  <c r="HX126" i="14"/>
  <c r="HY126" i="14"/>
  <c r="HZ126" i="14"/>
  <c r="IA126" i="14"/>
  <c r="IB126" i="14"/>
  <c r="IC126" i="14"/>
  <c r="ID126" i="14"/>
  <c r="IE126" i="14"/>
  <c r="IF126" i="14"/>
  <c r="IG126" i="14"/>
  <c r="IH126" i="14"/>
  <c r="II126" i="14"/>
  <c r="IJ126" i="14"/>
  <c r="HQ127" i="14"/>
  <c r="HR127" i="14"/>
  <c r="HS127" i="14"/>
  <c r="HT127" i="14"/>
  <c r="HU127" i="14"/>
  <c r="HV127" i="14"/>
  <c r="HW127" i="14"/>
  <c r="HX127" i="14"/>
  <c r="HY127" i="14"/>
  <c r="HZ127" i="14"/>
  <c r="IA127" i="14"/>
  <c r="IB127" i="14"/>
  <c r="IC127" i="14"/>
  <c r="ID127" i="14"/>
  <c r="IE127" i="14"/>
  <c r="IF127" i="14"/>
  <c r="IG127" i="14"/>
  <c r="IH127" i="14"/>
  <c r="II127" i="14"/>
  <c r="IJ127" i="14"/>
  <c r="HQ128" i="14"/>
  <c r="HR128" i="14"/>
  <c r="HS128" i="14"/>
  <c r="HT128" i="14"/>
  <c r="HU128" i="14"/>
  <c r="HV128" i="14"/>
  <c r="HW128" i="14"/>
  <c r="HX128" i="14"/>
  <c r="HY128" i="14"/>
  <c r="HZ128" i="14"/>
  <c r="IA128" i="14"/>
  <c r="IB128" i="14"/>
  <c r="IC128" i="14"/>
  <c r="ID128" i="14"/>
  <c r="IE128" i="14"/>
  <c r="IF128" i="14"/>
  <c r="IG128" i="14"/>
  <c r="IH128" i="14"/>
  <c r="II128" i="14"/>
  <c r="IJ128" i="14"/>
  <c r="HQ129" i="14"/>
  <c r="HR129" i="14"/>
  <c r="HS129" i="14"/>
  <c r="HT129" i="14"/>
  <c r="HU129" i="14"/>
  <c r="HV129" i="14"/>
  <c r="HW129" i="14"/>
  <c r="HX129" i="14"/>
  <c r="HY129" i="14"/>
  <c r="HZ129" i="14"/>
  <c r="IA129" i="14"/>
  <c r="IB129" i="14"/>
  <c r="IC129" i="14"/>
  <c r="ID129" i="14"/>
  <c r="IE129" i="14"/>
  <c r="IF129" i="14"/>
  <c r="IG129" i="14"/>
  <c r="IH129" i="14"/>
  <c r="II129" i="14"/>
  <c r="IJ129" i="14"/>
  <c r="HQ130" i="14"/>
  <c r="HR130" i="14"/>
  <c r="HS130" i="14"/>
  <c r="HT130" i="14"/>
  <c r="HU130" i="14"/>
  <c r="HV130" i="14"/>
  <c r="HW130" i="14"/>
  <c r="HX130" i="14"/>
  <c r="HY130" i="14"/>
  <c r="HZ130" i="14"/>
  <c r="IA130" i="14"/>
  <c r="IB130" i="14"/>
  <c r="IC130" i="14"/>
  <c r="ID130" i="14"/>
  <c r="IE130" i="14"/>
  <c r="IF130" i="14"/>
  <c r="IG130" i="14"/>
  <c r="IH130" i="14"/>
  <c r="II130" i="14"/>
  <c r="IJ130" i="14"/>
  <c r="HQ131" i="14"/>
  <c r="HR131" i="14"/>
  <c r="HS131" i="14"/>
  <c r="HT131" i="14"/>
  <c r="HU131" i="14"/>
  <c r="HV131" i="14"/>
  <c r="HW131" i="14"/>
  <c r="HX131" i="14"/>
  <c r="HY131" i="14"/>
  <c r="HZ131" i="14"/>
  <c r="IA131" i="14"/>
  <c r="IB131" i="14"/>
  <c r="IC131" i="14"/>
  <c r="ID131" i="14"/>
  <c r="IE131" i="14"/>
  <c r="IF131" i="14"/>
  <c r="IG131" i="14"/>
  <c r="IH131" i="14"/>
  <c r="II131" i="14"/>
  <c r="IJ131" i="14"/>
  <c r="HQ132" i="14"/>
  <c r="HR132" i="14"/>
  <c r="HS132" i="14"/>
  <c r="HT132" i="14"/>
  <c r="HU132" i="14"/>
  <c r="HV132" i="14"/>
  <c r="HW132" i="14"/>
  <c r="HX132" i="14"/>
  <c r="HY132" i="14"/>
  <c r="HZ132" i="14"/>
  <c r="IA132" i="14"/>
  <c r="IB132" i="14"/>
  <c r="IC132" i="14"/>
  <c r="ID132" i="14"/>
  <c r="IE132" i="14"/>
  <c r="IF132" i="14"/>
  <c r="IG132" i="14"/>
  <c r="IH132" i="14"/>
  <c r="II132" i="14"/>
  <c r="IJ132" i="14"/>
  <c r="HQ133" i="14"/>
  <c r="HR133" i="14"/>
  <c r="HS133" i="14"/>
  <c r="HT133" i="14"/>
  <c r="HU133" i="14"/>
  <c r="HV133" i="14"/>
  <c r="HW133" i="14"/>
  <c r="HX133" i="14"/>
  <c r="HY133" i="14"/>
  <c r="HZ133" i="14"/>
  <c r="IA133" i="14"/>
  <c r="IB133" i="14"/>
  <c r="IC133" i="14"/>
  <c r="ID133" i="14"/>
  <c r="IE133" i="14"/>
  <c r="IF133" i="14"/>
  <c r="IG133" i="14"/>
  <c r="IH133" i="14"/>
  <c r="II133" i="14"/>
  <c r="IJ133" i="14"/>
  <c r="HQ134" i="14"/>
  <c r="HR134" i="14"/>
  <c r="HS134" i="14"/>
  <c r="HT134" i="14"/>
  <c r="HU134" i="14"/>
  <c r="HV134" i="14"/>
  <c r="HW134" i="14"/>
  <c r="HX134" i="14"/>
  <c r="HY134" i="14"/>
  <c r="HZ134" i="14"/>
  <c r="IA134" i="14"/>
  <c r="IB134" i="14"/>
  <c r="IC134" i="14"/>
  <c r="ID134" i="14"/>
  <c r="IE134" i="14"/>
  <c r="IF134" i="14"/>
  <c r="IG134" i="14"/>
  <c r="IH134" i="14"/>
  <c r="II134" i="14"/>
  <c r="IJ134" i="14"/>
  <c r="HQ135" i="14"/>
  <c r="HR135" i="14"/>
  <c r="HS135" i="14"/>
  <c r="HT135" i="14"/>
  <c r="HU135" i="14"/>
  <c r="HV135" i="14"/>
  <c r="HW135" i="14"/>
  <c r="HX135" i="14"/>
  <c r="HY135" i="14"/>
  <c r="HZ135" i="14"/>
  <c r="IA135" i="14"/>
  <c r="IB135" i="14"/>
  <c r="IC135" i="14"/>
  <c r="ID135" i="14"/>
  <c r="IE135" i="14"/>
  <c r="IF135" i="14"/>
  <c r="IG135" i="14"/>
  <c r="IH135" i="14"/>
  <c r="II135" i="14"/>
  <c r="IJ135" i="14"/>
  <c r="HQ136" i="14"/>
  <c r="HR136" i="14"/>
  <c r="HS136" i="14"/>
  <c r="HT136" i="14"/>
  <c r="HU136" i="14"/>
  <c r="HV136" i="14"/>
  <c r="HW136" i="14"/>
  <c r="HX136" i="14"/>
  <c r="HY136" i="14"/>
  <c r="HZ136" i="14"/>
  <c r="IA136" i="14"/>
  <c r="IB136" i="14"/>
  <c r="IC136" i="14"/>
  <c r="ID136" i="14"/>
  <c r="IE136" i="14"/>
  <c r="IF136" i="14"/>
  <c r="IG136" i="14"/>
  <c r="IH136" i="14"/>
  <c r="II136" i="14"/>
  <c r="IJ136" i="14"/>
  <c r="HQ137" i="14"/>
  <c r="HR137" i="14"/>
  <c r="HS137" i="14"/>
  <c r="HT137" i="14"/>
  <c r="HU137" i="14"/>
  <c r="HV137" i="14"/>
  <c r="HW137" i="14"/>
  <c r="HX137" i="14"/>
  <c r="HY137" i="14"/>
  <c r="HZ137" i="14"/>
  <c r="IA137" i="14"/>
  <c r="IB137" i="14"/>
  <c r="IC137" i="14"/>
  <c r="ID137" i="14"/>
  <c r="IE137" i="14"/>
  <c r="IF137" i="14"/>
  <c r="IG137" i="14"/>
  <c r="IH137" i="14"/>
  <c r="II137" i="14"/>
  <c r="IJ137" i="14"/>
  <c r="HQ138" i="14"/>
  <c r="HR138" i="14"/>
  <c r="HS138" i="14"/>
  <c r="HT138" i="14"/>
  <c r="HU138" i="14"/>
  <c r="HV138" i="14"/>
  <c r="HW138" i="14"/>
  <c r="HX138" i="14"/>
  <c r="HY138" i="14"/>
  <c r="HZ138" i="14"/>
  <c r="IA138" i="14"/>
  <c r="IB138" i="14"/>
  <c r="IC138" i="14"/>
  <c r="ID138" i="14"/>
  <c r="IE138" i="14"/>
  <c r="IF138" i="14"/>
  <c r="IG138" i="14"/>
  <c r="IH138" i="14"/>
  <c r="II138" i="14"/>
  <c r="IJ138" i="14"/>
  <c r="HQ139" i="14"/>
  <c r="HR139" i="14"/>
  <c r="HS139" i="14"/>
  <c r="HT139" i="14"/>
  <c r="HU139" i="14"/>
  <c r="HV139" i="14"/>
  <c r="HW139" i="14"/>
  <c r="HX139" i="14"/>
  <c r="HY139" i="14"/>
  <c r="HZ139" i="14"/>
  <c r="IA139" i="14"/>
  <c r="IB139" i="14"/>
  <c r="IC139" i="14"/>
  <c r="ID139" i="14"/>
  <c r="IE139" i="14"/>
  <c r="IF139" i="14"/>
  <c r="IG139" i="14"/>
  <c r="IH139" i="14"/>
  <c r="II139" i="14"/>
  <c r="IJ139" i="14"/>
  <c r="HQ140" i="14"/>
  <c r="HR140" i="14"/>
  <c r="HS140" i="14"/>
  <c r="HT140" i="14"/>
  <c r="HU140" i="14"/>
  <c r="HV140" i="14"/>
  <c r="HW140" i="14"/>
  <c r="HX140" i="14"/>
  <c r="HY140" i="14"/>
  <c r="HZ140" i="14"/>
  <c r="IA140" i="14"/>
  <c r="IB140" i="14"/>
  <c r="IC140" i="14"/>
  <c r="ID140" i="14"/>
  <c r="IE140" i="14"/>
  <c r="IF140" i="14"/>
  <c r="IG140" i="14"/>
  <c r="IH140" i="14"/>
  <c r="II140" i="14"/>
  <c r="IJ140" i="14"/>
  <c r="HQ141" i="14"/>
  <c r="HR141" i="14"/>
  <c r="HS141" i="14"/>
  <c r="HT141" i="14"/>
  <c r="HU141" i="14"/>
  <c r="HV141" i="14"/>
  <c r="HW141" i="14"/>
  <c r="HX141" i="14"/>
  <c r="HY141" i="14"/>
  <c r="HZ141" i="14"/>
  <c r="IA141" i="14"/>
  <c r="IB141" i="14"/>
  <c r="IC141" i="14"/>
  <c r="ID141" i="14"/>
  <c r="IE141" i="14"/>
  <c r="IF141" i="14"/>
  <c r="IG141" i="14"/>
  <c r="IH141" i="14"/>
  <c r="II141" i="14"/>
  <c r="IJ141" i="14"/>
  <c r="HQ142" i="14"/>
  <c r="HR142" i="14"/>
  <c r="HS142" i="14"/>
  <c r="HT142" i="14"/>
  <c r="HU142" i="14"/>
  <c r="HV142" i="14"/>
  <c r="HW142" i="14"/>
  <c r="HX142" i="14"/>
  <c r="HY142" i="14"/>
  <c r="HZ142" i="14"/>
  <c r="IA142" i="14"/>
  <c r="IB142" i="14"/>
  <c r="IC142" i="14"/>
  <c r="ID142" i="14"/>
  <c r="IE142" i="14"/>
  <c r="IF142" i="14"/>
  <c r="IG142" i="14"/>
  <c r="IH142" i="14"/>
  <c r="II142" i="14"/>
  <c r="IJ142" i="14"/>
  <c r="HQ143" i="14"/>
  <c r="HR143" i="14"/>
  <c r="HS143" i="14"/>
  <c r="HT143" i="14"/>
  <c r="HU143" i="14"/>
  <c r="HV143" i="14"/>
  <c r="HW143" i="14"/>
  <c r="HX143" i="14"/>
  <c r="HY143" i="14"/>
  <c r="HZ143" i="14"/>
  <c r="IA143" i="14"/>
  <c r="IB143" i="14"/>
  <c r="IC143" i="14"/>
  <c r="ID143" i="14"/>
  <c r="IE143" i="14"/>
  <c r="IF143" i="14"/>
  <c r="IG143" i="14"/>
  <c r="IH143" i="14"/>
  <c r="II143" i="14"/>
  <c r="IJ143" i="14"/>
  <c r="HQ144" i="14"/>
  <c r="HR144" i="14"/>
  <c r="HS144" i="14"/>
  <c r="HT144" i="14"/>
  <c r="HU144" i="14"/>
  <c r="HV144" i="14"/>
  <c r="HW144" i="14"/>
  <c r="HX144" i="14"/>
  <c r="HY144" i="14"/>
  <c r="HZ144" i="14"/>
  <c r="IA144" i="14"/>
  <c r="IB144" i="14"/>
  <c r="IC144" i="14"/>
  <c r="ID144" i="14"/>
  <c r="IE144" i="14"/>
  <c r="IF144" i="14"/>
  <c r="IG144" i="14"/>
  <c r="IH144" i="14"/>
  <c r="II144" i="14"/>
  <c r="IJ144" i="14"/>
  <c r="HQ145" i="14"/>
  <c r="HR145" i="14"/>
  <c r="HS145" i="14"/>
  <c r="HT145" i="14"/>
  <c r="HU145" i="14"/>
  <c r="HV145" i="14"/>
  <c r="HW145" i="14"/>
  <c r="HX145" i="14"/>
  <c r="HY145" i="14"/>
  <c r="HZ145" i="14"/>
  <c r="IA145" i="14"/>
  <c r="IB145" i="14"/>
  <c r="IC145" i="14"/>
  <c r="ID145" i="14"/>
  <c r="IE145" i="14"/>
  <c r="IF145" i="14"/>
  <c r="IG145" i="14"/>
  <c r="IH145" i="14"/>
  <c r="II145" i="14"/>
  <c r="IJ145" i="14"/>
  <c r="HQ146" i="14"/>
  <c r="HR146" i="14"/>
  <c r="HS146" i="14"/>
  <c r="HT146" i="14"/>
  <c r="HU146" i="14"/>
  <c r="HV146" i="14"/>
  <c r="HW146" i="14"/>
  <c r="HX146" i="14"/>
  <c r="HY146" i="14"/>
  <c r="HZ146" i="14"/>
  <c r="IA146" i="14"/>
  <c r="IB146" i="14"/>
  <c r="IC146" i="14"/>
  <c r="ID146" i="14"/>
  <c r="IE146" i="14"/>
  <c r="IF146" i="14"/>
  <c r="IG146" i="14"/>
  <c r="IH146" i="14"/>
  <c r="II146" i="14"/>
  <c r="IJ146" i="14"/>
  <c r="HQ147" i="14"/>
  <c r="HR147" i="14"/>
  <c r="HS147" i="14"/>
  <c r="HT147" i="14"/>
  <c r="HU147" i="14"/>
  <c r="HV147" i="14"/>
  <c r="HW147" i="14"/>
  <c r="HX147" i="14"/>
  <c r="HY147" i="14"/>
  <c r="HZ147" i="14"/>
  <c r="IA147" i="14"/>
  <c r="IB147" i="14"/>
  <c r="IC147" i="14"/>
  <c r="ID147" i="14"/>
  <c r="IE147" i="14"/>
  <c r="IF147" i="14"/>
  <c r="IG147" i="14"/>
  <c r="IH147" i="14"/>
  <c r="II147" i="14"/>
  <c r="IJ147" i="14"/>
  <c r="HQ148" i="14"/>
  <c r="HR148" i="14"/>
  <c r="HS148" i="14"/>
  <c r="HT148" i="14"/>
  <c r="HU148" i="14"/>
  <c r="HV148" i="14"/>
  <c r="HW148" i="14"/>
  <c r="HX148" i="14"/>
  <c r="HY148" i="14"/>
  <c r="HZ148" i="14"/>
  <c r="IA148" i="14"/>
  <c r="IB148" i="14"/>
  <c r="IC148" i="14"/>
  <c r="ID148" i="14"/>
  <c r="IE148" i="14"/>
  <c r="IF148" i="14"/>
  <c r="IG148" i="14"/>
  <c r="IH148" i="14"/>
  <c r="II148" i="14"/>
  <c r="IJ148" i="14"/>
  <c r="HQ149" i="14"/>
  <c r="HR149" i="14"/>
  <c r="HS149" i="14"/>
  <c r="HT149" i="14"/>
  <c r="HU149" i="14"/>
  <c r="HV149" i="14"/>
  <c r="HW149" i="14"/>
  <c r="HX149" i="14"/>
  <c r="HY149" i="14"/>
  <c r="HZ149" i="14"/>
  <c r="IA149" i="14"/>
  <c r="IB149" i="14"/>
  <c r="IC149" i="14"/>
  <c r="ID149" i="14"/>
  <c r="IE149" i="14"/>
  <c r="IF149" i="14"/>
  <c r="IG149" i="14"/>
  <c r="IH149" i="14"/>
  <c r="II149" i="14"/>
  <c r="IJ149" i="14"/>
  <c r="HQ150" i="14"/>
  <c r="HR150" i="14"/>
  <c r="HS150" i="14"/>
  <c r="HT150" i="14"/>
  <c r="HU150" i="14"/>
  <c r="HV150" i="14"/>
  <c r="HW150" i="14"/>
  <c r="HX150" i="14"/>
  <c r="HY150" i="14"/>
  <c r="HZ150" i="14"/>
  <c r="IA150" i="14"/>
  <c r="IB150" i="14"/>
  <c r="IC150" i="14"/>
  <c r="ID150" i="14"/>
  <c r="IE150" i="14"/>
  <c r="IF150" i="14"/>
  <c r="IG150" i="14"/>
  <c r="IH150" i="14"/>
  <c r="II150" i="14"/>
  <c r="IJ150" i="14"/>
  <c r="HQ151" i="14"/>
  <c r="HR151" i="14"/>
  <c r="HS151" i="14"/>
  <c r="HT151" i="14"/>
  <c r="HU151" i="14"/>
  <c r="HV151" i="14"/>
  <c r="HW151" i="14"/>
  <c r="HX151" i="14"/>
  <c r="HY151" i="14"/>
  <c r="HZ151" i="14"/>
  <c r="IA151" i="14"/>
  <c r="IB151" i="14"/>
  <c r="IC151" i="14"/>
  <c r="ID151" i="14"/>
  <c r="IE151" i="14"/>
  <c r="IF151" i="14"/>
  <c r="IG151" i="14"/>
  <c r="IH151" i="14"/>
  <c r="II151" i="14"/>
  <c r="IJ151" i="14"/>
  <c r="HQ152" i="14"/>
  <c r="HR152" i="14"/>
  <c r="HS152" i="14"/>
  <c r="HT152" i="14"/>
  <c r="HU152" i="14"/>
  <c r="HV152" i="14"/>
  <c r="HW152" i="14"/>
  <c r="HX152" i="14"/>
  <c r="HY152" i="14"/>
  <c r="HZ152" i="14"/>
  <c r="IA152" i="14"/>
  <c r="IB152" i="14"/>
  <c r="IC152" i="14"/>
  <c r="ID152" i="14"/>
  <c r="IE152" i="14"/>
  <c r="IF152" i="14"/>
  <c r="IG152" i="14"/>
  <c r="IH152" i="14"/>
  <c r="II152" i="14"/>
  <c r="IJ152" i="14"/>
  <c r="HQ153" i="14"/>
  <c r="HR153" i="14"/>
  <c r="HS153" i="14"/>
  <c r="HT153" i="14"/>
  <c r="HU153" i="14"/>
  <c r="HV153" i="14"/>
  <c r="HW153" i="14"/>
  <c r="HX153" i="14"/>
  <c r="HY153" i="14"/>
  <c r="HZ153" i="14"/>
  <c r="IA153" i="14"/>
  <c r="IB153" i="14"/>
  <c r="IC153" i="14"/>
  <c r="ID153" i="14"/>
  <c r="IE153" i="14"/>
  <c r="IF153" i="14"/>
  <c r="IG153" i="14"/>
  <c r="IH153" i="14"/>
  <c r="II153" i="14"/>
  <c r="IJ153" i="14"/>
  <c r="HQ154" i="14"/>
  <c r="HR154" i="14"/>
  <c r="HS154" i="14"/>
  <c r="HT154" i="14"/>
  <c r="HU154" i="14"/>
  <c r="HV154" i="14"/>
  <c r="HW154" i="14"/>
  <c r="HX154" i="14"/>
  <c r="HY154" i="14"/>
  <c r="HZ154" i="14"/>
  <c r="IA154" i="14"/>
  <c r="IB154" i="14"/>
  <c r="IC154" i="14"/>
  <c r="ID154" i="14"/>
  <c r="IE154" i="14"/>
  <c r="IF154" i="14"/>
  <c r="IG154" i="14"/>
  <c r="IH154" i="14"/>
  <c r="II154" i="14"/>
  <c r="IJ154" i="14"/>
  <c r="HQ155" i="14"/>
  <c r="HR155" i="14"/>
  <c r="HS155" i="14"/>
  <c r="HT155" i="14"/>
  <c r="HU155" i="14"/>
  <c r="HV155" i="14"/>
  <c r="HW155" i="14"/>
  <c r="HX155" i="14"/>
  <c r="HY155" i="14"/>
  <c r="HZ155" i="14"/>
  <c r="IA155" i="14"/>
  <c r="IB155" i="14"/>
  <c r="IC155" i="14"/>
  <c r="ID155" i="14"/>
  <c r="IE155" i="14"/>
  <c r="IF155" i="14"/>
  <c r="IG155" i="14"/>
  <c r="IH155" i="14"/>
  <c r="II155" i="14"/>
  <c r="IJ155" i="14"/>
  <c r="HQ156" i="14"/>
  <c r="HR156" i="14"/>
  <c r="HS156" i="14"/>
  <c r="HT156" i="14"/>
  <c r="HU156" i="14"/>
  <c r="HV156" i="14"/>
  <c r="HW156" i="14"/>
  <c r="HX156" i="14"/>
  <c r="HY156" i="14"/>
  <c r="HZ156" i="14"/>
  <c r="IA156" i="14"/>
  <c r="IB156" i="14"/>
  <c r="IC156" i="14"/>
  <c r="ID156" i="14"/>
  <c r="IE156" i="14"/>
  <c r="IF156" i="14"/>
  <c r="IG156" i="14"/>
  <c r="IH156" i="14"/>
  <c r="II156" i="14"/>
  <c r="IJ156" i="14"/>
  <c r="HQ157" i="14"/>
  <c r="HR157" i="14"/>
  <c r="HS157" i="14"/>
  <c r="HT157" i="14"/>
  <c r="HU157" i="14"/>
  <c r="HV157" i="14"/>
  <c r="HW157" i="14"/>
  <c r="HX157" i="14"/>
  <c r="HY157" i="14"/>
  <c r="HZ157" i="14"/>
  <c r="IA157" i="14"/>
  <c r="IB157" i="14"/>
  <c r="IC157" i="14"/>
  <c r="ID157" i="14"/>
  <c r="IE157" i="14"/>
  <c r="IF157" i="14"/>
  <c r="IG157" i="14"/>
  <c r="IH157" i="14"/>
  <c r="II157" i="14"/>
  <c r="IJ157" i="14"/>
  <c r="HQ158" i="14"/>
  <c r="HR158" i="14"/>
  <c r="HS158" i="14"/>
  <c r="HT158" i="14"/>
  <c r="HU158" i="14"/>
  <c r="HV158" i="14"/>
  <c r="HW158" i="14"/>
  <c r="HX158" i="14"/>
  <c r="HY158" i="14"/>
  <c r="HZ158" i="14"/>
  <c r="IA158" i="14"/>
  <c r="IB158" i="14"/>
  <c r="IC158" i="14"/>
  <c r="ID158" i="14"/>
  <c r="IE158" i="14"/>
  <c r="IF158" i="14"/>
  <c r="IG158" i="14"/>
  <c r="IH158" i="14"/>
  <c r="II158" i="14"/>
  <c r="IJ158" i="14"/>
  <c r="HQ159" i="14"/>
  <c r="HR159" i="14"/>
  <c r="HS159" i="14"/>
  <c r="HT159" i="14"/>
  <c r="HU159" i="14"/>
  <c r="HV159" i="14"/>
  <c r="HW159" i="14"/>
  <c r="HX159" i="14"/>
  <c r="HY159" i="14"/>
  <c r="HZ159" i="14"/>
  <c r="IA159" i="14"/>
  <c r="IB159" i="14"/>
  <c r="IC159" i="14"/>
  <c r="ID159" i="14"/>
  <c r="IE159" i="14"/>
  <c r="IF159" i="14"/>
  <c r="IG159" i="14"/>
  <c r="IH159" i="14"/>
  <c r="II159" i="14"/>
  <c r="IJ159" i="14"/>
  <c r="HQ160" i="14"/>
  <c r="HR160" i="14"/>
  <c r="HS160" i="14"/>
  <c r="HT160" i="14"/>
  <c r="HU160" i="14"/>
  <c r="HV160" i="14"/>
  <c r="HW160" i="14"/>
  <c r="HX160" i="14"/>
  <c r="HY160" i="14"/>
  <c r="HZ160" i="14"/>
  <c r="IA160" i="14"/>
  <c r="IB160" i="14"/>
  <c r="IC160" i="14"/>
  <c r="ID160" i="14"/>
  <c r="IE160" i="14"/>
  <c r="IF160" i="14"/>
  <c r="IG160" i="14"/>
  <c r="IH160" i="14"/>
  <c r="II160" i="14"/>
  <c r="IJ160" i="14"/>
  <c r="HQ161" i="14"/>
  <c r="HR161" i="14"/>
  <c r="HS161" i="14"/>
  <c r="HT161" i="14"/>
  <c r="HU161" i="14"/>
  <c r="HV161" i="14"/>
  <c r="HW161" i="14"/>
  <c r="HX161" i="14"/>
  <c r="HY161" i="14"/>
  <c r="HZ161" i="14"/>
  <c r="IA161" i="14"/>
  <c r="IB161" i="14"/>
  <c r="IC161" i="14"/>
  <c r="ID161" i="14"/>
  <c r="IE161" i="14"/>
  <c r="IF161" i="14"/>
  <c r="IG161" i="14"/>
  <c r="IH161" i="14"/>
  <c r="II161" i="14"/>
  <c r="IJ161" i="14"/>
  <c r="HQ162" i="14"/>
  <c r="HR162" i="14"/>
  <c r="HS162" i="14"/>
  <c r="HT162" i="14"/>
  <c r="HU162" i="14"/>
  <c r="HV162" i="14"/>
  <c r="HW162" i="14"/>
  <c r="HX162" i="14"/>
  <c r="HY162" i="14"/>
  <c r="HZ162" i="14"/>
  <c r="IA162" i="14"/>
  <c r="IB162" i="14"/>
  <c r="IC162" i="14"/>
  <c r="ID162" i="14"/>
  <c r="IE162" i="14"/>
  <c r="IF162" i="14"/>
  <c r="IG162" i="14"/>
  <c r="IH162" i="14"/>
  <c r="II162" i="14"/>
  <c r="IJ162" i="14"/>
  <c r="HQ163" i="14"/>
  <c r="HR163" i="14"/>
  <c r="HS163" i="14"/>
  <c r="HT163" i="14"/>
  <c r="HU163" i="14"/>
  <c r="HV163" i="14"/>
  <c r="HW163" i="14"/>
  <c r="HX163" i="14"/>
  <c r="HY163" i="14"/>
  <c r="HZ163" i="14"/>
  <c r="IA163" i="14"/>
  <c r="IB163" i="14"/>
  <c r="IC163" i="14"/>
  <c r="ID163" i="14"/>
  <c r="IE163" i="14"/>
  <c r="IF163" i="14"/>
  <c r="IG163" i="14"/>
  <c r="IH163" i="14"/>
  <c r="II163" i="14"/>
  <c r="IJ163" i="14"/>
  <c r="HQ164" i="14"/>
  <c r="HR164" i="14"/>
  <c r="HS164" i="14"/>
  <c r="HT164" i="14"/>
  <c r="HU164" i="14"/>
  <c r="HV164" i="14"/>
  <c r="HW164" i="14"/>
  <c r="HX164" i="14"/>
  <c r="HY164" i="14"/>
  <c r="HZ164" i="14"/>
  <c r="IA164" i="14"/>
  <c r="IB164" i="14"/>
  <c r="IC164" i="14"/>
  <c r="ID164" i="14"/>
  <c r="IE164" i="14"/>
  <c r="IF164" i="14"/>
  <c r="IG164" i="14"/>
  <c r="IH164" i="14"/>
  <c r="II164" i="14"/>
  <c r="IJ164" i="14"/>
  <c r="HQ165" i="14"/>
  <c r="HR165" i="14"/>
  <c r="HS165" i="14"/>
  <c r="HT165" i="14"/>
  <c r="HU165" i="14"/>
  <c r="HV165" i="14"/>
  <c r="HW165" i="14"/>
  <c r="HX165" i="14"/>
  <c r="HY165" i="14"/>
  <c r="HZ165" i="14"/>
  <c r="IA165" i="14"/>
  <c r="IB165" i="14"/>
  <c r="IC165" i="14"/>
  <c r="ID165" i="14"/>
  <c r="IE165" i="14"/>
  <c r="IF165" i="14"/>
  <c r="IG165" i="14"/>
  <c r="IH165" i="14"/>
  <c r="II165" i="14"/>
  <c r="IJ165" i="14"/>
  <c r="HQ166" i="14"/>
  <c r="HR166" i="14"/>
  <c r="HS166" i="14"/>
  <c r="HT166" i="14"/>
  <c r="HU166" i="14"/>
  <c r="HV166" i="14"/>
  <c r="HW166" i="14"/>
  <c r="HX166" i="14"/>
  <c r="HY166" i="14"/>
  <c r="HZ166" i="14"/>
  <c r="IA166" i="14"/>
  <c r="IB166" i="14"/>
  <c r="IC166" i="14"/>
  <c r="ID166" i="14"/>
  <c r="IE166" i="14"/>
  <c r="IF166" i="14"/>
  <c r="IG166" i="14"/>
  <c r="IH166" i="14"/>
  <c r="II166" i="14"/>
  <c r="IJ166" i="14"/>
  <c r="HQ167" i="14"/>
  <c r="HR167" i="14"/>
  <c r="HS167" i="14"/>
  <c r="HT167" i="14"/>
  <c r="HU167" i="14"/>
  <c r="HV167" i="14"/>
  <c r="HW167" i="14"/>
  <c r="HX167" i="14"/>
  <c r="HY167" i="14"/>
  <c r="HZ167" i="14"/>
  <c r="IA167" i="14"/>
  <c r="IB167" i="14"/>
  <c r="IC167" i="14"/>
  <c r="ID167" i="14"/>
  <c r="IE167" i="14"/>
  <c r="IF167" i="14"/>
  <c r="IG167" i="14"/>
  <c r="IH167" i="14"/>
  <c r="II167" i="14"/>
  <c r="IJ167" i="14"/>
  <c r="HQ168" i="14"/>
  <c r="HR168" i="14"/>
  <c r="HS168" i="14"/>
  <c r="HT168" i="14"/>
  <c r="HU168" i="14"/>
  <c r="HV168" i="14"/>
  <c r="HW168" i="14"/>
  <c r="HX168" i="14"/>
  <c r="HY168" i="14"/>
  <c r="HZ168" i="14"/>
  <c r="IA168" i="14"/>
  <c r="IB168" i="14"/>
  <c r="IC168" i="14"/>
  <c r="ID168" i="14"/>
  <c r="IE168" i="14"/>
  <c r="IF168" i="14"/>
  <c r="IG168" i="14"/>
  <c r="IH168" i="14"/>
  <c r="II168" i="14"/>
  <c r="IJ168" i="14"/>
  <c r="HQ169" i="14"/>
  <c r="HR169" i="14"/>
  <c r="HS169" i="14"/>
  <c r="HT169" i="14"/>
  <c r="HU169" i="14"/>
  <c r="HV169" i="14"/>
  <c r="HW169" i="14"/>
  <c r="HX169" i="14"/>
  <c r="HY169" i="14"/>
  <c r="HZ169" i="14"/>
  <c r="IA169" i="14"/>
  <c r="IB169" i="14"/>
  <c r="IC169" i="14"/>
  <c r="ID169" i="14"/>
  <c r="IE169" i="14"/>
  <c r="IF169" i="14"/>
  <c r="IG169" i="14"/>
  <c r="IH169" i="14"/>
  <c r="II169" i="14"/>
  <c r="IJ169" i="14"/>
  <c r="HQ35" i="14"/>
  <c r="HR35" i="14"/>
  <c r="HS35" i="14"/>
  <c r="HT35" i="14"/>
  <c r="HU35" i="14"/>
  <c r="HV35" i="14"/>
  <c r="HW35" i="14"/>
  <c r="HX35" i="14"/>
  <c r="HY35" i="14"/>
  <c r="HZ35" i="14"/>
  <c r="IA35" i="14"/>
  <c r="IB35" i="14"/>
  <c r="IC35" i="14"/>
  <c r="ID35" i="14"/>
  <c r="IE35" i="14"/>
  <c r="IF35" i="14"/>
  <c r="IG35" i="14"/>
  <c r="IH35" i="14"/>
  <c r="II35" i="14"/>
  <c r="IJ35" i="14"/>
  <c r="IJ34" i="14"/>
  <c r="II34" i="14"/>
  <c r="IH34" i="14"/>
  <c r="IG34" i="14"/>
  <c r="IF34" i="14"/>
  <c r="IE34" i="14"/>
  <c r="ID34" i="14"/>
  <c r="IC34" i="14"/>
  <c r="IB34" i="14"/>
  <c r="IA34" i="14"/>
  <c r="HZ34" i="14"/>
  <c r="HY34" i="14"/>
  <c r="HX34" i="14"/>
  <c r="HW34" i="14"/>
  <c r="HV34" i="14"/>
  <c r="HU34" i="14"/>
  <c r="HT34" i="14"/>
  <c r="HS34" i="14"/>
  <c r="HR34" i="14"/>
  <c r="HQ34" i="14"/>
  <c r="C181" i="10" l="1"/>
  <c r="E181" i="10"/>
  <c r="G181" i="10"/>
  <c r="I181" i="10"/>
  <c r="K181" i="10"/>
  <c r="M181" i="10"/>
  <c r="O181" i="10"/>
  <c r="Q181" i="10"/>
  <c r="S181" i="10"/>
  <c r="U181" i="10"/>
  <c r="C183" i="10"/>
  <c r="E183" i="10"/>
  <c r="G183" i="10"/>
  <c r="I183" i="10"/>
  <c r="K183" i="10"/>
  <c r="M183" i="10"/>
  <c r="O183" i="10"/>
  <c r="Q183" i="10"/>
  <c r="S183" i="10"/>
  <c r="U183" i="10"/>
  <c r="C185" i="10"/>
  <c r="E185" i="10"/>
  <c r="G185" i="10"/>
  <c r="I185" i="10"/>
  <c r="K185" i="10"/>
  <c r="M185" i="10"/>
  <c r="O185" i="10"/>
  <c r="Q185" i="10"/>
  <c r="S185" i="10"/>
  <c r="U185" i="10"/>
  <c r="D180" i="10"/>
  <c r="F180" i="10"/>
  <c r="H180" i="10"/>
  <c r="J180" i="10"/>
  <c r="L180" i="10"/>
  <c r="N180" i="10"/>
  <c r="P180" i="10"/>
  <c r="R180" i="10"/>
  <c r="T180" i="10"/>
  <c r="B180" i="10"/>
  <c r="C173" i="10"/>
  <c r="E173" i="10"/>
  <c r="G173" i="10"/>
  <c r="I173" i="10"/>
  <c r="K173" i="10"/>
  <c r="M173" i="10"/>
  <c r="O173" i="10"/>
  <c r="Q173" i="10"/>
  <c r="S173" i="10"/>
  <c r="U173" i="10"/>
  <c r="C175" i="10"/>
  <c r="E175" i="10"/>
  <c r="G175" i="10"/>
  <c r="I175" i="10"/>
  <c r="K175" i="10"/>
  <c r="M175" i="10"/>
  <c r="O175" i="10"/>
  <c r="Q175" i="10"/>
  <c r="S175" i="10"/>
  <c r="U175" i="10"/>
  <c r="C177" i="10"/>
  <c r="E177" i="10"/>
  <c r="G177" i="10"/>
  <c r="I177" i="10"/>
  <c r="K177" i="10"/>
  <c r="M177" i="10"/>
  <c r="O177" i="10"/>
  <c r="Q177" i="10"/>
  <c r="S177" i="10"/>
  <c r="U177" i="10"/>
  <c r="C179" i="10"/>
  <c r="E179" i="10"/>
  <c r="G179" i="10"/>
  <c r="I179" i="10"/>
  <c r="K179" i="10"/>
  <c r="M179" i="10"/>
  <c r="O179" i="10"/>
  <c r="Q179" i="10"/>
  <c r="S179" i="10"/>
  <c r="U179" i="10"/>
  <c r="D172" i="10"/>
  <c r="F172" i="10"/>
  <c r="H172" i="10"/>
  <c r="J172" i="10"/>
  <c r="L172" i="10"/>
  <c r="N172" i="10"/>
  <c r="P172" i="10"/>
  <c r="R172" i="10"/>
  <c r="T172" i="10"/>
  <c r="B172" i="10"/>
  <c r="D171" i="10"/>
  <c r="H171" i="10"/>
  <c r="L171" i="10"/>
  <c r="P171" i="10"/>
  <c r="T171" i="10"/>
  <c r="B171" i="10"/>
  <c r="C171" i="10"/>
  <c r="E171" i="10"/>
  <c r="F171" i="10"/>
  <c r="G171" i="10"/>
  <c r="I171" i="10"/>
  <c r="J171" i="10"/>
  <c r="K171" i="10"/>
  <c r="M171" i="10"/>
  <c r="N171" i="10"/>
  <c r="O171" i="10"/>
  <c r="Q171" i="10"/>
  <c r="R171" i="10"/>
  <c r="S171" i="10"/>
  <c r="U171" i="10"/>
  <c r="C180" i="10"/>
  <c r="E180" i="10"/>
  <c r="G180" i="10"/>
  <c r="I180" i="10"/>
  <c r="K180" i="10"/>
  <c r="M180" i="10"/>
  <c r="O180" i="10"/>
  <c r="Q180" i="10"/>
  <c r="S180" i="10"/>
  <c r="U180" i="10"/>
  <c r="B181" i="10"/>
  <c r="D181" i="10"/>
  <c r="F181" i="10"/>
  <c r="H181" i="10"/>
  <c r="J181" i="10"/>
  <c r="L181" i="10"/>
  <c r="N181" i="10"/>
  <c r="P181" i="10"/>
  <c r="R181" i="10"/>
  <c r="T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B183" i="10"/>
  <c r="D183" i="10"/>
  <c r="F183" i="10"/>
  <c r="H183" i="10"/>
  <c r="J183" i="10"/>
  <c r="L183" i="10"/>
  <c r="N183" i="10"/>
  <c r="P183" i="10"/>
  <c r="R183" i="10"/>
  <c r="T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B185" i="10"/>
  <c r="D185" i="10"/>
  <c r="F185" i="10"/>
  <c r="H185" i="10"/>
  <c r="J185" i="10"/>
  <c r="L185" i="10"/>
  <c r="N185" i="10"/>
  <c r="P185" i="10"/>
  <c r="R185" i="10"/>
  <c r="T185" i="10"/>
  <c r="C172" i="10"/>
  <c r="E172" i="10"/>
  <c r="G172" i="10"/>
  <c r="I172" i="10"/>
  <c r="K172" i="10"/>
  <c r="M172" i="10"/>
  <c r="O172" i="10"/>
  <c r="Q172" i="10"/>
  <c r="S172" i="10"/>
  <c r="U172" i="10"/>
  <c r="B173" i="10"/>
  <c r="D173" i="10"/>
  <c r="F173" i="10"/>
  <c r="H173" i="10"/>
  <c r="J173" i="10"/>
  <c r="L173" i="10"/>
  <c r="N173" i="10"/>
  <c r="P173" i="10"/>
  <c r="R173" i="10"/>
  <c r="T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B175" i="10"/>
  <c r="D175" i="10"/>
  <c r="F175" i="10"/>
  <c r="H175" i="10"/>
  <c r="J175" i="10"/>
  <c r="L175" i="10"/>
  <c r="N175" i="10"/>
  <c r="P175" i="10"/>
  <c r="R175" i="10"/>
  <c r="T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B177" i="10"/>
  <c r="D177" i="10"/>
  <c r="F177" i="10"/>
  <c r="H177" i="10"/>
  <c r="J177" i="10"/>
  <c r="L177" i="10"/>
  <c r="N177" i="10"/>
  <c r="P177" i="10"/>
  <c r="R177" i="10"/>
  <c r="T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B179" i="10"/>
  <c r="D179" i="10"/>
  <c r="F179" i="10"/>
  <c r="H179" i="10"/>
  <c r="J179" i="10"/>
  <c r="L179" i="10"/>
  <c r="N179" i="10"/>
  <c r="P179" i="10"/>
  <c r="R179" i="10"/>
  <c r="T179" i="10"/>
  <c r="T187" i="10"/>
  <c r="U187" i="10"/>
  <c r="T187" i="9"/>
  <c r="B224" i="8"/>
  <c r="AR226" i="8"/>
  <c r="AP226" i="8"/>
  <c r="T222" i="8" s="1"/>
  <c r="AQ226" i="8"/>
  <c r="U222" i="8" s="1"/>
  <c r="X33" i="10"/>
  <c r="Y33" i="10"/>
  <c r="Z33" i="10"/>
  <c r="AA33" i="10"/>
  <c r="AB33" i="10"/>
  <c r="AC33" i="10"/>
  <c r="AD33" i="10"/>
  <c r="AE33" i="10"/>
  <c r="AF33" i="10"/>
  <c r="AG33" i="10"/>
  <c r="AH33" i="10"/>
  <c r="AI33" i="10"/>
  <c r="AJ33" i="10"/>
  <c r="AK33" i="10"/>
  <c r="AL33" i="10"/>
  <c r="AM33" i="10"/>
  <c r="AN33" i="10"/>
  <c r="AO33" i="10"/>
  <c r="AP33" i="10"/>
  <c r="AQ33" i="10"/>
  <c r="AR33" i="10"/>
  <c r="X34" i="10"/>
  <c r="Y34" i="10"/>
  <c r="Z34" i="10"/>
  <c r="AA34" i="10"/>
  <c r="AB34" i="10"/>
  <c r="AC34" i="10"/>
  <c r="AD34" i="10"/>
  <c r="AE34" i="10"/>
  <c r="AF34" i="10"/>
  <c r="AG34" i="10"/>
  <c r="AH34" i="10"/>
  <c r="AI34" i="10"/>
  <c r="AJ34" i="10"/>
  <c r="AK34" i="10"/>
  <c r="AL34" i="10"/>
  <c r="AM34" i="10"/>
  <c r="AN34" i="10"/>
  <c r="AO34" i="10"/>
  <c r="AP34" i="10"/>
  <c r="AQ34" i="10"/>
  <c r="AR34" i="10"/>
  <c r="X35" i="10"/>
  <c r="Y35" i="10"/>
  <c r="Z35" i="10"/>
  <c r="AA35" i="10"/>
  <c r="AB35" i="10"/>
  <c r="AC35" i="10"/>
  <c r="AD35" i="10"/>
  <c r="AE35" i="10"/>
  <c r="AF35" i="10"/>
  <c r="AG35" i="10"/>
  <c r="AH35" i="10"/>
  <c r="AI35" i="10"/>
  <c r="AJ35" i="10"/>
  <c r="AK35" i="10"/>
  <c r="AL35" i="10"/>
  <c r="AM35" i="10"/>
  <c r="AN35" i="10"/>
  <c r="AO35" i="10"/>
  <c r="AP35" i="10"/>
  <c r="AQ35" i="10"/>
  <c r="AR35" i="10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AP43" i="10"/>
  <c r="AQ43" i="10"/>
  <c r="AR43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K54" i="10"/>
  <c r="AL54" i="10"/>
  <c r="AM54" i="10"/>
  <c r="AN54" i="10"/>
  <c r="AO54" i="10"/>
  <c r="AP54" i="10"/>
  <c r="AQ54" i="10"/>
  <c r="AR54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K55" i="10"/>
  <c r="AL55" i="10"/>
  <c r="AM55" i="10"/>
  <c r="AN55" i="10"/>
  <c r="AO55" i="10"/>
  <c r="AP55" i="10"/>
  <c r="AQ55" i="10"/>
  <c r="AR55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AP32" i="10"/>
  <c r="AQ32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AO7" i="10"/>
  <c r="AM7" i="10"/>
  <c r="AK7" i="10"/>
  <c r="AI7" i="10"/>
  <c r="AG7" i="10"/>
  <c r="AE7" i="10"/>
  <c r="AC7" i="10"/>
  <c r="AA7" i="10"/>
  <c r="Y7" i="10"/>
  <c r="AR32" i="9"/>
  <c r="AP32" i="9"/>
  <c r="AB32" i="9"/>
  <c r="Z32" i="9"/>
  <c r="X32" i="9"/>
  <c r="AQ32" i="9"/>
  <c r="Y32" i="9"/>
  <c r="AA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X10" i="9"/>
  <c r="Y10" i="9"/>
  <c r="Z10" i="9"/>
  <c r="AA10" i="9"/>
  <c r="AB10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X11" i="9"/>
  <c r="Y11" i="9"/>
  <c r="Z11" i="9"/>
  <c r="AA11" i="9"/>
  <c r="AB11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X13" i="9"/>
  <c r="Y13" i="9"/>
  <c r="Z13" i="9"/>
  <c r="AA13" i="9"/>
  <c r="AB13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P7" i="9"/>
  <c r="AN7" i="9"/>
  <c r="AL7" i="9"/>
  <c r="AJ7" i="9"/>
  <c r="AH7" i="9"/>
  <c r="AF7" i="9"/>
  <c r="AD7" i="9"/>
  <c r="AB7" i="9"/>
  <c r="Z7" i="9"/>
  <c r="X7" i="9"/>
  <c r="AQ7" i="9"/>
  <c r="Y7" i="9"/>
  <c r="B171" i="9"/>
  <c r="AO5" i="8"/>
  <c r="AM5" i="8"/>
  <c r="AK5" i="8"/>
  <c r="AI5" i="8"/>
  <c r="AG5" i="8"/>
  <c r="AE5" i="8"/>
  <c r="AC5" i="8"/>
  <c r="AA5" i="8"/>
  <c r="Y5" i="8"/>
  <c r="H7" i="17"/>
  <c r="H4" i="17"/>
  <c r="A30" i="17"/>
  <c r="A20" i="17"/>
  <c r="A21" i="17"/>
  <c r="A22" i="17"/>
  <c r="A23" i="17"/>
  <c r="A24" i="17"/>
  <c r="A25" i="17"/>
  <c r="A26" i="17"/>
  <c r="A27" i="17"/>
  <c r="A28" i="17"/>
  <c r="A29" i="17"/>
  <c r="A3" i="17"/>
  <c r="A4" i="17"/>
  <c r="A5" i="17"/>
  <c r="A6" i="17"/>
  <c r="A8" i="17"/>
  <c r="A7" i="17"/>
  <c r="A9" i="17"/>
  <c r="A10" i="17"/>
  <c r="A11" i="17"/>
  <c r="A12" i="17"/>
  <c r="A13" i="17"/>
  <c r="A14" i="17"/>
  <c r="A15" i="17"/>
  <c r="A16" i="17"/>
  <c r="A17" i="17"/>
  <c r="A18" i="17"/>
  <c r="A19" i="17"/>
  <c r="A2" i="17"/>
  <c r="C33" i="14"/>
  <c r="D33" i="14"/>
  <c r="U187" i="9"/>
  <c r="AO173" i="9"/>
  <c r="S187" i="9" s="1"/>
  <c r="R187" i="9"/>
  <c r="P187" i="9"/>
  <c r="N187" i="9"/>
  <c r="L187" i="9"/>
  <c r="J187" i="9"/>
  <c r="F187" i="9"/>
  <c r="B187" i="9"/>
  <c r="M188" i="7"/>
  <c r="H188" i="7" s="1"/>
  <c r="O188" i="7"/>
  <c r="G188" i="7" s="1"/>
  <c r="Q188" i="7"/>
  <c r="F188" i="7" s="1"/>
  <c r="S188" i="7"/>
  <c r="B188" i="7" s="1"/>
  <c r="T188" i="7"/>
  <c r="C188" i="7" s="1"/>
  <c r="U188" i="7"/>
  <c r="D188" i="7" s="1"/>
  <c r="V188" i="7"/>
  <c r="E188" i="7" s="1"/>
  <c r="K188" i="7"/>
  <c r="I188" i="7" s="1"/>
  <c r="H187" i="9"/>
  <c r="D187" i="9"/>
  <c r="AC173" i="9"/>
  <c r="G187" i="9" s="1"/>
  <c r="AA173" i="9"/>
  <c r="E187" i="9" s="1"/>
  <c r="Y173" i="9"/>
  <c r="C187" i="9" s="1"/>
  <c r="AE173" i="9"/>
  <c r="I187" i="9" s="1"/>
  <c r="AG173" i="9"/>
  <c r="K187" i="9" s="1"/>
  <c r="AI173" i="9"/>
  <c r="M187" i="9" s="1"/>
  <c r="AK173" i="9"/>
  <c r="O187" i="9" s="1"/>
  <c r="AM173" i="9"/>
  <c r="Q187" i="9" s="1"/>
  <c r="X226" i="8"/>
  <c r="B222" i="8" s="1"/>
  <c r="Y226" i="8"/>
  <c r="C222" i="8" s="1"/>
  <c r="AA226" i="8"/>
  <c r="E222" i="8" s="1"/>
  <c r="AB226" i="8"/>
  <c r="F222" i="8" s="1"/>
  <c r="AC226" i="8"/>
  <c r="G222" i="8" s="1"/>
  <c r="AD226" i="8"/>
  <c r="H222" i="8" s="1"/>
  <c r="AE226" i="8"/>
  <c r="I222" i="8" s="1"/>
  <c r="AF226" i="8"/>
  <c r="J222" i="8" s="1"/>
  <c r="AG226" i="8"/>
  <c r="K222" i="8" s="1"/>
  <c r="AH226" i="8"/>
  <c r="L222" i="8" s="1"/>
  <c r="AI226" i="8"/>
  <c r="M222" i="8" s="1"/>
  <c r="AJ226" i="8"/>
  <c r="N222" i="8" s="1"/>
  <c r="AK226" i="8"/>
  <c r="O222" i="8" s="1"/>
  <c r="AL226" i="8"/>
  <c r="P222" i="8" s="1"/>
  <c r="AM226" i="8"/>
  <c r="Q222" i="8" s="1"/>
  <c r="AN226" i="8"/>
  <c r="R222" i="8" s="1"/>
  <c r="AO226" i="8"/>
  <c r="S222" i="8" s="1"/>
  <c r="D222" i="8"/>
  <c r="B6" i="7"/>
  <c r="C6" i="7"/>
  <c r="D6" i="7"/>
  <c r="E6" i="7"/>
  <c r="F6" i="7"/>
  <c r="G6" i="7"/>
  <c r="H6" i="7"/>
  <c r="I6" i="7"/>
  <c r="B171" i="7"/>
  <c r="C171" i="7"/>
  <c r="D171" i="7"/>
  <c r="E171" i="7"/>
  <c r="F171" i="7"/>
  <c r="G171" i="7"/>
  <c r="H171" i="7"/>
  <c r="I171" i="7"/>
  <c r="AA7" i="9" l="1"/>
  <c r="A3" i="10"/>
  <c r="A3" i="9"/>
  <c r="A3" i="8"/>
  <c r="A3" i="7"/>
  <c r="F182" i="7"/>
  <c r="G182" i="7"/>
  <c r="H182" i="7"/>
  <c r="I182" i="7"/>
  <c r="F183" i="7"/>
  <c r="G183" i="7"/>
  <c r="H183" i="7"/>
  <c r="I183" i="7"/>
  <c r="F184" i="7"/>
  <c r="G184" i="7"/>
  <c r="H184" i="7"/>
  <c r="I184" i="7"/>
  <c r="F185" i="7"/>
  <c r="G185" i="7"/>
  <c r="H185" i="7"/>
  <c r="I185" i="7"/>
  <c r="F186" i="7"/>
  <c r="G186" i="7"/>
  <c r="H186" i="7"/>
  <c r="I186" i="7"/>
  <c r="I181" i="7"/>
  <c r="H181" i="7"/>
  <c r="G181" i="7"/>
  <c r="F181" i="7"/>
  <c r="F174" i="7"/>
  <c r="G174" i="7"/>
  <c r="H174" i="7"/>
  <c r="I174" i="7"/>
  <c r="F175" i="7"/>
  <c r="G175" i="7"/>
  <c r="H175" i="7"/>
  <c r="I175" i="7"/>
  <c r="F176" i="7"/>
  <c r="G176" i="7"/>
  <c r="H176" i="7"/>
  <c r="I176" i="7"/>
  <c r="F177" i="7"/>
  <c r="G177" i="7"/>
  <c r="H177" i="7"/>
  <c r="I177" i="7"/>
  <c r="F178" i="7"/>
  <c r="G178" i="7"/>
  <c r="H178" i="7"/>
  <c r="I178" i="7"/>
  <c r="F179" i="7"/>
  <c r="G179" i="7"/>
  <c r="H179" i="7"/>
  <c r="I179" i="7"/>
  <c r="F180" i="7"/>
  <c r="G180" i="7"/>
  <c r="H180" i="7"/>
  <c r="I180" i="7"/>
  <c r="I173" i="7"/>
  <c r="H173" i="7"/>
  <c r="G173" i="7"/>
  <c r="F173" i="7"/>
  <c r="I172" i="7"/>
  <c r="H172" i="7"/>
  <c r="G172" i="7"/>
  <c r="F172" i="7"/>
  <c r="B182" i="7"/>
  <c r="C182" i="7"/>
  <c r="D182" i="7"/>
  <c r="E182" i="7"/>
  <c r="B183" i="7"/>
  <c r="C183" i="7"/>
  <c r="D183" i="7"/>
  <c r="E183" i="7"/>
  <c r="B184" i="7"/>
  <c r="C184" i="7"/>
  <c r="D184" i="7"/>
  <c r="E184" i="7"/>
  <c r="B185" i="7"/>
  <c r="C185" i="7"/>
  <c r="D185" i="7"/>
  <c r="E185" i="7"/>
  <c r="B186" i="7"/>
  <c r="C186" i="7"/>
  <c r="D186" i="7"/>
  <c r="E186" i="7"/>
  <c r="C181" i="7"/>
  <c r="D181" i="7"/>
  <c r="E181" i="7"/>
  <c r="B181" i="7"/>
  <c r="B174" i="7"/>
  <c r="C174" i="7"/>
  <c r="D174" i="7"/>
  <c r="E174" i="7"/>
  <c r="B175" i="7"/>
  <c r="C175" i="7"/>
  <c r="D175" i="7"/>
  <c r="E175" i="7"/>
  <c r="B176" i="7"/>
  <c r="C176" i="7"/>
  <c r="D176" i="7"/>
  <c r="E176" i="7"/>
  <c r="B177" i="7"/>
  <c r="C177" i="7"/>
  <c r="D177" i="7"/>
  <c r="E177" i="7"/>
  <c r="B178" i="7"/>
  <c r="C178" i="7"/>
  <c r="D178" i="7"/>
  <c r="E178" i="7"/>
  <c r="B179" i="7"/>
  <c r="C179" i="7"/>
  <c r="D179" i="7"/>
  <c r="E179" i="7"/>
  <c r="B180" i="7"/>
  <c r="C180" i="7"/>
  <c r="D180" i="7"/>
  <c r="E180" i="7"/>
  <c r="C173" i="7"/>
  <c r="D173" i="7"/>
  <c r="E173" i="7"/>
  <c r="B173" i="7"/>
  <c r="C172" i="7"/>
  <c r="D172" i="7"/>
  <c r="E172" i="7"/>
  <c r="B172" i="7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T171" i="9"/>
  <c r="R171" i="9"/>
  <c r="P171" i="9"/>
  <c r="N171" i="9"/>
  <c r="L171" i="9"/>
  <c r="J171" i="9"/>
  <c r="H171" i="9"/>
  <c r="F171" i="9"/>
  <c r="D171" i="9"/>
  <c r="U171" i="9"/>
  <c r="S171" i="9"/>
  <c r="Q171" i="9"/>
  <c r="O171" i="9"/>
  <c r="M171" i="9"/>
  <c r="K171" i="9"/>
  <c r="I171" i="9"/>
  <c r="G171" i="9"/>
  <c r="E171" i="9"/>
  <c r="C171" i="9"/>
  <c r="D224" i="8"/>
  <c r="D225" i="8"/>
  <c r="E225" i="8"/>
  <c r="I225" i="8"/>
  <c r="M225" i="8"/>
  <c r="Q225" i="8"/>
  <c r="U225" i="8"/>
  <c r="D226" i="8"/>
  <c r="E226" i="8"/>
  <c r="F226" i="8"/>
  <c r="I226" i="8"/>
  <c r="J226" i="8"/>
  <c r="M226" i="8"/>
  <c r="N226" i="8"/>
  <c r="Q226" i="8"/>
  <c r="R226" i="8"/>
  <c r="U226" i="8"/>
  <c r="D227" i="8"/>
  <c r="E227" i="8"/>
  <c r="F227" i="8"/>
  <c r="G227" i="8"/>
  <c r="I227" i="8"/>
  <c r="J227" i="8"/>
  <c r="K227" i="8"/>
  <c r="M227" i="8"/>
  <c r="N227" i="8"/>
  <c r="O227" i="8"/>
  <c r="Q227" i="8"/>
  <c r="R227" i="8"/>
  <c r="S227" i="8"/>
  <c r="U227" i="8"/>
  <c r="D228" i="8"/>
  <c r="D229" i="8"/>
  <c r="E229" i="8"/>
  <c r="I229" i="8"/>
  <c r="M229" i="8"/>
  <c r="Q229" i="8"/>
  <c r="U229" i="8"/>
  <c r="D230" i="8"/>
  <c r="E230" i="8"/>
  <c r="F230" i="8"/>
  <c r="I230" i="8"/>
  <c r="J230" i="8"/>
  <c r="M230" i="8"/>
  <c r="N230" i="8"/>
  <c r="Q230" i="8"/>
  <c r="R230" i="8"/>
  <c r="U230" i="8"/>
  <c r="D231" i="8"/>
  <c r="E231" i="8"/>
  <c r="F231" i="8"/>
  <c r="G231" i="8"/>
  <c r="I231" i="8"/>
  <c r="J231" i="8"/>
  <c r="K231" i="8"/>
  <c r="M231" i="8"/>
  <c r="N231" i="8"/>
  <c r="O231" i="8"/>
  <c r="Q231" i="8"/>
  <c r="R231" i="8"/>
  <c r="S231" i="8"/>
  <c r="U231" i="8"/>
  <c r="D232" i="8"/>
  <c r="D233" i="8"/>
  <c r="E233" i="8"/>
  <c r="I233" i="8"/>
  <c r="M233" i="8"/>
  <c r="Q233" i="8"/>
  <c r="U233" i="8"/>
  <c r="D234" i="8"/>
  <c r="E234" i="8"/>
  <c r="F234" i="8"/>
  <c r="I234" i="8"/>
  <c r="J234" i="8"/>
  <c r="M234" i="8"/>
  <c r="N234" i="8"/>
  <c r="Q234" i="8"/>
  <c r="R234" i="8"/>
  <c r="U234" i="8"/>
  <c r="D235" i="8"/>
  <c r="E235" i="8"/>
  <c r="F235" i="8"/>
  <c r="G235" i="8"/>
  <c r="I235" i="8"/>
  <c r="J235" i="8"/>
  <c r="K235" i="8"/>
  <c r="M235" i="8"/>
  <c r="N235" i="8"/>
  <c r="O235" i="8"/>
  <c r="Q235" i="8"/>
  <c r="R235" i="8"/>
  <c r="S235" i="8"/>
  <c r="U235" i="8"/>
  <c r="D236" i="8"/>
  <c r="D237" i="8"/>
  <c r="E237" i="8"/>
  <c r="I237" i="8"/>
  <c r="M237" i="8"/>
  <c r="Q237" i="8"/>
  <c r="U237" i="8"/>
  <c r="D238" i="8"/>
  <c r="E238" i="8"/>
  <c r="F238" i="8"/>
  <c r="I238" i="8"/>
  <c r="J238" i="8"/>
  <c r="M238" i="8"/>
  <c r="N238" i="8"/>
  <c r="Q238" i="8"/>
  <c r="R238" i="8"/>
  <c r="U238" i="8"/>
  <c r="B232" i="8"/>
  <c r="B229" i="8"/>
  <c r="B238" i="8"/>
  <c r="B237" i="8"/>
  <c r="C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B233" i="8"/>
  <c r="C233" i="8"/>
  <c r="F233" i="8"/>
  <c r="G233" i="8"/>
  <c r="H233" i="8"/>
  <c r="J233" i="8"/>
  <c r="K233" i="8"/>
  <c r="L233" i="8"/>
  <c r="N233" i="8"/>
  <c r="O233" i="8"/>
  <c r="P233" i="8"/>
  <c r="R233" i="8"/>
  <c r="S233" i="8"/>
  <c r="T233" i="8"/>
  <c r="B234" i="8"/>
  <c r="C234" i="8"/>
  <c r="G234" i="8"/>
  <c r="H234" i="8"/>
  <c r="K234" i="8"/>
  <c r="L234" i="8"/>
  <c r="O234" i="8"/>
  <c r="P234" i="8"/>
  <c r="S234" i="8"/>
  <c r="T234" i="8"/>
  <c r="B235" i="8"/>
  <c r="C235" i="8"/>
  <c r="H235" i="8"/>
  <c r="L235" i="8"/>
  <c r="P235" i="8"/>
  <c r="T235" i="8"/>
  <c r="B236" i="8"/>
  <c r="C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C237" i="8"/>
  <c r="F237" i="8"/>
  <c r="G237" i="8"/>
  <c r="H237" i="8"/>
  <c r="J237" i="8"/>
  <c r="K237" i="8"/>
  <c r="L237" i="8"/>
  <c r="N237" i="8"/>
  <c r="O237" i="8"/>
  <c r="P237" i="8"/>
  <c r="R237" i="8"/>
  <c r="S237" i="8"/>
  <c r="T237" i="8"/>
  <c r="C238" i="8"/>
  <c r="G238" i="8"/>
  <c r="H238" i="8"/>
  <c r="K238" i="8"/>
  <c r="L238" i="8"/>
  <c r="O238" i="8"/>
  <c r="P238" i="8"/>
  <c r="S238" i="8"/>
  <c r="T238" i="8"/>
  <c r="B225" i="8"/>
  <c r="C225" i="8"/>
  <c r="F225" i="8"/>
  <c r="G225" i="8"/>
  <c r="H225" i="8"/>
  <c r="J225" i="8"/>
  <c r="K225" i="8"/>
  <c r="L225" i="8"/>
  <c r="N225" i="8"/>
  <c r="O225" i="8"/>
  <c r="P225" i="8"/>
  <c r="R225" i="8"/>
  <c r="S225" i="8"/>
  <c r="T225" i="8"/>
  <c r="B226" i="8"/>
  <c r="C226" i="8"/>
  <c r="G226" i="8"/>
  <c r="H226" i="8"/>
  <c r="K226" i="8"/>
  <c r="L226" i="8"/>
  <c r="O226" i="8"/>
  <c r="P226" i="8"/>
  <c r="S226" i="8"/>
  <c r="T226" i="8"/>
  <c r="B227" i="8"/>
  <c r="C227" i="8"/>
  <c r="H227" i="8"/>
  <c r="L227" i="8"/>
  <c r="P227" i="8"/>
  <c r="T227" i="8"/>
  <c r="B228" i="8"/>
  <c r="C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C229" i="8"/>
  <c r="F229" i="8"/>
  <c r="G229" i="8"/>
  <c r="H229" i="8"/>
  <c r="J229" i="8"/>
  <c r="K229" i="8"/>
  <c r="L229" i="8"/>
  <c r="N229" i="8"/>
  <c r="O229" i="8"/>
  <c r="P229" i="8"/>
  <c r="R229" i="8"/>
  <c r="S229" i="8"/>
  <c r="T229" i="8"/>
  <c r="B230" i="8"/>
  <c r="C230" i="8"/>
  <c r="G230" i="8"/>
  <c r="H230" i="8"/>
  <c r="K230" i="8"/>
  <c r="L230" i="8"/>
  <c r="O230" i="8"/>
  <c r="P230" i="8"/>
  <c r="S230" i="8"/>
  <c r="T230" i="8"/>
  <c r="B231" i="8"/>
  <c r="C231" i="8"/>
  <c r="H231" i="8"/>
  <c r="L231" i="8"/>
  <c r="P231" i="8"/>
  <c r="T231" i="8"/>
  <c r="C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E168" i="14" l="1"/>
  <c r="E167" i="14"/>
  <c r="E166" i="14"/>
  <c r="E165" i="14"/>
  <c r="CR164" i="14"/>
  <c r="CQ164" i="14"/>
  <c r="CP164" i="14"/>
  <c r="CO164" i="14"/>
  <c r="CN164" i="14"/>
  <c r="CM164" i="14"/>
  <c r="CL164" i="14"/>
  <c r="CK164" i="14"/>
  <c r="CJ164" i="14"/>
  <c r="CI164" i="14"/>
  <c r="CH164" i="14"/>
  <c r="CG164" i="14"/>
  <c r="CF164" i="14"/>
  <c r="CE164" i="14"/>
  <c r="CD164" i="14"/>
  <c r="CC164" i="14"/>
  <c r="CB164" i="14"/>
  <c r="CA164" i="14"/>
  <c r="BZ164" i="14"/>
  <c r="BY164" i="14"/>
  <c r="E164" i="14"/>
  <c r="E163" i="14"/>
  <c r="E162" i="14"/>
  <c r="E161" i="14"/>
  <c r="E160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E159" i="14"/>
  <c r="E158" i="14"/>
  <c r="E157" i="14"/>
  <c r="E156" i="14"/>
  <c r="E155" i="14"/>
  <c r="E153" i="14"/>
  <c r="E152" i="14"/>
  <c r="E151" i="14"/>
  <c r="E150" i="14"/>
  <c r="E149" i="14"/>
  <c r="E148" i="14"/>
  <c r="CR147" i="14"/>
  <c r="CQ147" i="14"/>
  <c r="CP147" i="14"/>
  <c r="CO147" i="14"/>
  <c r="CN147" i="14"/>
  <c r="CM147" i="14"/>
  <c r="CL147" i="14"/>
  <c r="CK147" i="14"/>
  <c r="CJ147" i="14"/>
  <c r="CI147" i="14"/>
  <c r="CH147" i="14"/>
  <c r="CG147" i="14"/>
  <c r="CF147" i="14"/>
  <c r="CE147" i="14"/>
  <c r="CD147" i="14"/>
  <c r="CC147" i="14"/>
  <c r="CB147" i="14"/>
  <c r="CA147" i="14"/>
  <c r="BZ147" i="14"/>
  <c r="BY147" i="14"/>
  <c r="E147" i="14"/>
  <c r="E146" i="14"/>
  <c r="E145" i="14"/>
  <c r="E144" i="14"/>
  <c r="CR143" i="14"/>
  <c r="CQ143" i="14"/>
  <c r="CP143" i="14"/>
  <c r="CO143" i="14"/>
  <c r="CN143" i="14"/>
  <c r="CM143" i="14"/>
  <c r="CL143" i="14"/>
  <c r="CK143" i="14"/>
  <c r="CJ143" i="14"/>
  <c r="CI143" i="14"/>
  <c r="CH143" i="14"/>
  <c r="CG143" i="14"/>
  <c r="CF143" i="14"/>
  <c r="CE143" i="14"/>
  <c r="CD143" i="14"/>
  <c r="CC143" i="14"/>
  <c r="CB143" i="14"/>
  <c r="CA143" i="14"/>
  <c r="BZ143" i="14"/>
  <c r="BY143" i="14"/>
  <c r="E143" i="14"/>
  <c r="E142" i="14"/>
  <c r="E141" i="14"/>
  <c r="E140" i="14"/>
  <c r="E139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D138" i="14"/>
  <c r="CC138" i="14"/>
  <c r="CB138" i="14"/>
  <c r="CA138" i="14"/>
  <c r="BZ138" i="14"/>
  <c r="BY138" i="14"/>
  <c r="E138" i="14"/>
  <c r="E137" i="14"/>
  <c r="E136" i="14"/>
  <c r="E135" i="14"/>
  <c r="CR134" i="14"/>
  <c r="CQ134" i="14"/>
  <c r="CP134" i="14"/>
  <c r="CO134" i="14"/>
  <c r="CN134" i="14"/>
  <c r="CM134" i="14"/>
  <c r="CL134" i="14"/>
  <c r="CK134" i="14"/>
  <c r="CJ134" i="14"/>
  <c r="CI134" i="14"/>
  <c r="CH134" i="14"/>
  <c r="CG134" i="14"/>
  <c r="CF134" i="14"/>
  <c r="CE134" i="14"/>
  <c r="CD134" i="14"/>
  <c r="CC134" i="14"/>
  <c r="CB134" i="14"/>
  <c r="CA134" i="14"/>
  <c r="BZ134" i="14"/>
  <c r="BY134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CR119" i="14"/>
  <c r="CQ119" i="14"/>
  <c r="CP119" i="14"/>
  <c r="CO119" i="14"/>
  <c r="CN119" i="14"/>
  <c r="CM119" i="14"/>
  <c r="CL119" i="14"/>
  <c r="CK119" i="14"/>
  <c r="CJ119" i="14"/>
  <c r="CI119" i="14"/>
  <c r="CH119" i="14"/>
  <c r="CG119" i="14"/>
  <c r="CF119" i="14"/>
  <c r="CE119" i="14"/>
  <c r="CD119" i="14"/>
  <c r="CC119" i="14"/>
  <c r="CB119" i="14"/>
  <c r="CA119" i="14"/>
  <c r="BZ119" i="14"/>
  <c r="BY119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CR93" i="14"/>
  <c r="CQ93" i="14"/>
  <c r="CP93" i="14"/>
  <c r="CO93" i="14"/>
  <c r="CN93" i="14"/>
  <c r="CM93" i="14"/>
  <c r="CL93" i="14"/>
  <c r="CK93" i="14"/>
  <c r="CJ93" i="14"/>
  <c r="CI93" i="14"/>
  <c r="CH93" i="14"/>
  <c r="CG93" i="14"/>
  <c r="CF93" i="14"/>
  <c r="CE93" i="14"/>
  <c r="CD93" i="14"/>
  <c r="CC93" i="14"/>
  <c r="CB93" i="14"/>
  <c r="CA93" i="14"/>
  <c r="BZ93" i="14"/>
  <c r="BY93" i="14"/>
  <c r="E93" i="14"/>
  <c r="E92" i="14"/>
  <c r="E91" i="14"/>
  <c r="E90" i="14"/>
  <c r="E89" i="14"/>
  <c r="E88" i="14"/>
  <c r="HI87" i="14"/>
  <c r="CR87" i="14"/>
  <c r="CQ87" i="14"/>
  <c r="CP87" i="14"/>
  <c r="CO87" i="14"/>
  <c r="CN87" i="14"/>
  <c r="CM87" i="14"/>
  <c r="CL87" i="14"/>
  <c r="CK87" i="14"/>
  <c r="CJ87" i="14"/>
  <c r="CI87" i="14"/>
  <c r="CH87" i="14"/>
  <c r="CG87" i="14"/>
  <c r="CF87" i="14"/>
  <c r="CE87" i="14"/>
  <c r="CD87" i="14"/>
  <c r="CC87" i="14"/>
  <c r="CB87" i="14"/>
  <c r="CA87" i="14"/>
  <c r="BZ87" i="14"/>
  <c r="BY87" i="14"/>
  <c r="E87" i="14"/>
  <c r="E86" i="14"/>
  <c r="E85" i="14"/>
  <c r="E84" i="14"/>
  <c r="CR83" i="14"/>
  <c r="CQ83" i="14"/>
  <c r="CP83" i="14"/>
  <c r="CO83" i="14"/>
  <c r="CN83" i="14"/>
  <c r="CM83" i="14"/>
  <c r="CL83" i="14"/>
  <c r="CK83" i="14"/>
  <c r="CJ83" i="14"/>
  <c r="CI83" i="14"/>
  <c r="CH83" i="14"/>
  <c r="CG83" i="14"/>
  <c r="CF83" i="14"/>
  <c r="CE83" i="14"/>
  <c r="CD83" i="14"/>
  <c r="CC83" i="14"/>
  <c r="CB83" i="14"/>
  <c r="CA83" i="14"/>
  <c r="BZ83" i="14"/>
  <c r="BY83" i="14"/>
  <c r="E83" i="14"/>
  <c r="E82" i="14"/>
  <c r="E81" i="14"/>
  <c r="E80" i="14"/>
  <c r="E79" i="14"/>
  <c r="E78" i="14"/>
  <c r="E77" i="14"/>
  <c r="CR76" i="14"/>
  <c r="CQ76" i="14"/>
  <c r="CP76" i="14"/>
  <c r="CO76" i="14"/>
  <c r="CN76" i="14"/>
  <c r="CM76" i="14"/>
  <c r="CL76" i="14"/>
  <c r="CK76" i="14"/>
  <c r="CJ76" i="14"/>
  <c r="CI76" i="14"/>
  <c r="CH76" i="14"/>
  <c r="CG76" i="14"/>
  <c r="CF76" i="14"/>
  <c r="CE76" i="14"/>
  <c r="CD76" i="14"/>
  <c r="CC76" i="14"/>
  <c r="CB76" i="14"/>
  <c r="CA76" i="14"/>
  <c r="BZ76" i="14"/>
  <c r="BY76" i="14"/>
  <c r="E76" i="14"/>
  <c r="E75" i="14"/>
  <c r="E74" i="14"/>
  <c r="E73" i="14"/>
  <c r="E72" i="14"/>
  <c r="E71" i="14"/>
  <c r="E70" i="14"/>
  <c r="E69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E68" i="14"/>
  <c r="E67" i="14"/>
  <c r="E66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E36" i="14"/>
  <c r="E35" i="14"/>
  <c r="E34" i="14"/>
  <c r="CR33" i="14"/>
  <c r="CQ33" i="14"/>
  <c r="CP33" i="14"/>
  <c r="CO33" i="14"/>
  <c r="CN33" i="14"/>
  <c r="DH33" i="14" s="1"/>
  <c r="CM33" i="14"/>
  <c r="DG33" i="14" s="1"/>
  <c r="CL33" i="14"/>
  <c r="DF33" i="14" s="1"/>
  <c r="CK33" i="14"/>
  <c r="DE33" i="14" s="1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E33" i="14"/>
  <c r="IJ32" i="14"/>
  <c r="II32" i="14"/>
  <c r="IH32" i="14"/>
  <c r="IG32" i="14"/>
  <c r="IF32" i="14"/>
  <c r="IE32" i="14"/>
  <c r="ID32" i="14"/>
  <c r="IC32" i="14"/>
  <c r="IB32" i="14"/>
  <c r="IA32" i="14"/>
  <c r="HZ32" i="14"/>
  <c r="HY32" i="14"/>
  <c r="HX32" i="14"/>
  <c r="HW32" i="14"/>
  <c r="HV32" i="14"/>
  <c r="HU32" i="14"/>
  <c r="HT32" i="14"/>
  <c r="HS32" i="14"/>
  <c r="HR32" i="14"/>
  <c r="HQ32" i="14"/>
  <c r="IJ31" i="14"/>
  <c r="II31" i="14"/>
  <c r="IH31" i="14"/>
  <c r="IG31" i="14"/>
  <c r="IF31" i="14"/>
  <c r="IE31" i="14"/>
  <c r="ID31" i="14"/>
  <c r="IC31" i="14"/>
  <c r="IB31" i="14"/>
  <c r="IA31" i="14"/>
  <c r="HZ31" i="14"/>
  <c r="HY31" i="14"/>
  <c r="HX31" i="14"/>
  <c r="HW31" i="14"/>
  <c r="HV31" i="14"/>
  <c r="HU31" i="14"/>
  <c r="HT31" i="14"/>
  <c r="HS31" i="14"/>
  <c r="HR31" i="14"/>
  <c r="HQ31" i="14"/>
  <c r="IJ30" i="14"/>
  <c r="II30" i="14"/>
  <c r="IH30" i="14"/>
  <c r="IG30" i="14"/>
  <c r="IF30" i="14"/>
  <c r="IE30" i="14"/>
  <c r="ID30" i="14"/>
  <c r="IC30" i="14"/>
  <c r="IB30" i="14"/>
  <c r="IA30" i="14"/>
  <c r="HZ30" i="14"/>
  <c r="HY30" i="14"/>
  <c r="HX30" i="14"/>
  <c r="HW30" i="14"/>
  <c r="HV30" i="14"/>
  <c r="HU30" i="14"/>
  <c r="HT30" i="14"/>
  <c r="HS30" i="14"/>
  <c r="HR30" i="14"/>
  <c r="HQ30" i="14"/>
  <c r="IJ29" i="14"/>
  <c r="II29" i="14"/>
  <c r="IH29" i="14"/>
  <c r="IG29" i="14"/>
  <c r="IF29" i="14"/>
  <c r="IE29" i="14"/>
  <c r="ID29" i="14"/>
  <c r="IC29" i="14"/>
  <c r="IB29" i="14"/>
  <c r="IA29" i="14"/>
  <c r="HZ29" i="14"/>
  <c r="HY29" i="14"/>
  <c r="HX29" i="14"/>
  <c r="HW29" i="14"/>
  <c r="HV29" i="14"/>
  <c r="HU29" i="14"/>
  <c r="HT29" i="14"/>
  <c r="HS29" i="14"/>
  <c r="HR29" i="14"/>
  <c r="HQ29" i="14"/>
  <c r="IJ28" i="14"/>
  <c r="II28" i="14"/>
  <c r="IH28" i="14"/>
  <c r="IG28" i="14"/>
  <c r="IF28" i="14"/>
  <c r="IE28" i="14"/>
  <c r="ID28" i="14"/>
  <c r="IC28" i="14"/>
  <c r="IB28" i="14"/>
  <c r="IA28" i="14"/>
  <c r="HZ28" i="14"/>
  <c r="HY28" i="14"/>
  <c r="HX28" i="14"/>
  <c r="HW28" i="14"/>
  <c r="HV28" i="14"/>
  <c r="HU28" i="14"/>
  <c r="HT28" i="14"/>
  <c r="HS28" i="14"/>
  <c r="HR28" i="14"/>
  <c r="HQ28" i="14"/>
  <c r="IJ27" i="14"/>
  <c r="II27" i="14"/>
  <c r="IH27" i="14"/>
  <c r="IG27" i="14"/>
  <c r="IF27" i="14"/>
  <c r="IE27" i="14"/>
  <c r="ID27" i="14"/>
  <c r="IC27" i="14"/>
  <c r="IB27" i="14"/>
  <c r="IA27" i="14"/>
  <c r="HZ27" i="14"/>
  <c r="HY27" i="14"/>
  <c r="HX27" i="14"/>
  <c r="HW27" i="14"/>
  <c r="HV27" i="14"/>
  <c r="HU27" i="14"/>
  <c r="HT27" i="14"/>
  <c r="HS27" i="14"/>
  <c r="HR27" i="14"/>
  <c r="HQ27" i="14"/>
  <c r="IJ26" i="14"/>
  <c r="II26" i="14"/>
  <c r="IH26" i="14"/>
  <c r="IG26" i="14"/>
  <c r="IF26" i="14"/>
  <c r="IE26" i="14"/>
  <c r="ID26" i="14"/>
  <c r="IC26" i="14"/>
  <c r="IB26" i="14"/>
  <c r="IA26" i="14"/>
  <c r="HZ26" i="14"/>
  <c r="HY26" i="14"/>
  <c r="HX26" i="14"/>
  <c r="HW26" i="14"/>
  <c r="HV26" i="14"/>
  <c r="HU26" i="14"/>
  <c r="HT26" i="14"/>
  <c r="HS26" i="14"/>
  <c r="HR26" i="14"/>
  <c r="HQ26" i="14"/>
  <c r="IJ25" i="14"/>
  <c r="II25" i="14"/>
  <c r="IH25" i="14"/>
  <c r="IG25" i="14"/>
  <c r="IF25" i="14"/>
  <c r="IE25" i="14"/>
  <c r="ID25" i="14"/>
  <c r="IC25" i="14"/>
  <c r="IB25" i="14"/>
  <c r="IA25" i="14"/>
  <c r="HZ25" i="14"/>
  <c r="HY25" i="14"/>
  <c r="HX25" i="14"/>
  <c r="HW25" i="14"/>
  <c r="HV25" i="14"/>
  <c r="HU25" i="14"/>
  <c r="HT25" i="14"/>
  <c r="HS25" i="14"/>
  <c r="HR25" i="14"/>
  <c r="HQ25" i="14"/>
  <c r="IJ24" i="14"/>
  <c r="II24" i="14"/>
  <c r="IH24" i="14"/>
  <c r="IG24" i="14"/>
  <c r="IF24" i="14"/>
  <c r="IE24" i="14"/>
  <c r="ID24" i="14"/>
  <c r="IC24" i="14"/>
  <c r="IB24" i="14"/>
  <c r="IA24" i="14"/>
  <c r="HZ24" i="14"/>
  <c r="HY24" i="14"/>
  <c r="HX24" i="14"/>
  <c r="HW24" i="14"/>
  <c r="HV24" i="14"/>
  <c r="HU24" i="14"/>
  <c r="HT24" i="14"/>
  <c r="HS24" i="14"/>
  <c r="HR24" i="14"/>
  <c r="HQ24" i="14"/>
  <c r="IJ23" i="14"/>
  <c r="II23" i="14"/>
  <c r="IH23" i="14"/>
  <c r="IG23" i="14"/>
  <c r="IF23" i="14"/>
  <c r="IE23" i="14"/>
  <c r="ID23" i="14"/>
  <c r="IC23" i="14"/>
  <c r="IB23" i="14"/>
  <c r="IA23" i="14"/>
  <c r="HZ23" i="14"/>
  <c r="HY23" i="14"/>
  <c r="HX23" i="14"/>
  <c r="HW23" i="14"/>
  <c r="HV23" i="14"/>
  <c r="HU23" i="14"/>
  <c r="HT23" i="14"/>
  <c r="HS23" i="14"/>
  <c r="HR23" i="14"/>
  <c r="HQ23" i="14"/>
  <c r="IJ22" i="14"/>
  <c r="II22" i="14"/>
  <c r="IH22" i="14"/>
  <c r="IG22" i="14"/>
  <c r="IF22" i="14"/>
  <c r="IE22" i="14"/>
  <c r="ID22" i="14"/>
  <c r="IC22" i="14"/>
  <c r="IB22" i="14"/>
  <c r="IA22" i="14"/>
  <c r="HZ22" i="14"/>
  <c r="HY22" i="14"/>
  <c r="HX22" i="14"/>
  <c r="HW22" i="14"/>
  <c r="HV22" i="14"/>
  <c r="HU22" i="14"/>
  <c r="HT22" i="14"/>
  <c r="HS22" i="14"/>
  <c r="HR22" i="14"/>
  <c r="HQ22" i="14"/>
  <c r="IJ21" i="14"/>
  <c r="II21" i="14"/>
  <c r="IH21" i="14"/>
  <c r="IG21" i="14"/>
  <c r="IF21" i="14"/>
  <c r="IE21" i="14"/>
  <c r="ID21" i="14"/>
  <c r="IC21" i="14"/>
  <c r="IB21" i="14"/>
  <c r="IA21" i="14"/>
  <c r="HZ21" i="14"/>
  <c r="HY21" i="14"/>
  <c r="HX21" i="14"/>
  <c r="HW21" i="14"/>
  <c r="HV21" i="14"/>
  <c r="HU21" i="14"/>
  <c r="HT21" i="14"/>
  <c r="HS21" i="14"/>
  <c r="HR21" i="14"/>
  <c r="HQ21" i="14"/>
  <c r="IJ20" i="14"/>
  <c r="II20" i="14"/>
  <c r="IH20" i="14"/>
  <c r="IG20" i="14"/>
  <c r="IF20" i="14"/>
  <c r="IE20" i="14"/>
  <c r="ID20" i="14"/>
  <c r="IC20" i="14"/>
  <c r="IB20" i="14"/>
  <c r="IA20" i="14"/>
  <c r="HZ20" i="14"/>
  <c r="HY20" i="14"/>
  <c r="HX20" i="14"/>
  <c r="HW20" i="14"/>
  <c r="HV20" i="14"/>
  <c r="HU20" i="14"/>
  <c r="HT20" i="14"/>
  <c r="HS20" i="14"/>
  <c r="HR20" i="14"/>
  <c r="HQ20" i="14"/>
  <c r="IJ19" i="14"/>
  <c r="II19" i="14"/>
  <c r="IH19" i="14"/>
  <c r="IG19" i="14"/>
  <c r="IF19" i="14"/>
  <c r="IE19" i="14"/>
  <c r="ID19" i="14"/>
  <c r="IC19" i="14"/>
  <c r="IB19" i="14"/>
  <c r="IA19" i="14"/>
  <c r="HZ19" i="14"/>
  <c r="HY19" i="14"/>
  <c r="HX19" i="14"/>
  <c r="HW19" i="14"/>
  <c r="HV19" i="14"/>
  <c r="HU19" i="14"/>
  <c r="HT19" i="14"/>
  <c r="HS19" i="14"/>
  <c r="HR19" i="14"/>
  <c r="HQ19" i="14"/>
  <c r="IJ18" i="14"/>
  <c r="II18" i="14"/>
  <c r="IH18" i="14"/>
  <c r="IG18" i="14"/>
  <c r="IF18" i="14"/>
  <c r="IE18" i="14"/>
  <c r="ID18" i="14"/>
  <c r="IC18" i="14"/>
  <c r="IB18" i="14"/>
  <c r="IA18" i="14"/>
  <c r="HZ18" i="14"/>
  <c r="HY18" i="14"/>
  <c r="HX18" i="14"/>
  <c r="HW18" i="14"/>
  <c r="HV18" i="14"/>
  <c r="HU18" i="14"/>
  <c r="HT18" i="14"/>
  <c r="HS18" i="14"/>
  <c r="HR18" i="14"/>
  <c r="HQ18" i="14"/>
  <c r="IJ17" i="14"/>
  <c r="II17" i="14"/>
  <c r="IH17" i="14"/>
  <c r="IG17" i="14"/>
  <c r="IF17" i="14"/>
  <c r="IE17" i="14"/>
  <c r="ID17" i="14"/>
  <c r="IC17" i="14"/>
  <c r="IB17" i="14"/>
  <c r="IA17" i="14"/>
  <c r="HZ17" i="14"/>
  <c r="HY17" i="14"/>
  <c r="HX17" i="14"/>
  <c r="HW17" i="14"/>
  <c r="HV17" i="14"/>
  <c r="HU17" i="14"/>
  <c r="HT17" i="14"/>
  <c r="HS17" i="14"/>
  <c r="HR17" i="14"/>
  <c r="HQ17" i="14"/>
  <c r="IJ16" i="14"/>
  <c r="II16" i="14"/>
  <c r="IH16" i="14"/>
  <c r="IG16" i="14"/>
  <c r="IF16" i="14"/>
  <c r="IE16" i="14"/>
  <c r="ID16" i="14"/>
  <c r="IC16" i="14"/>
  <c r="IB16" i="14"/>
  <c r="IA16" i="14"/>
  <c r="HZ16" i="14"/>
  <c r="HY16" i="14"/>
  <c r="HX16" i="14"/>
  <c r="HW16" i="14"/>
  <c r="HV16" i="14"/>
  <c r="HU16" i="14"/>
  <c r="HT16" i="14"/>
  <c r="HS16" i="14"/>
  <c r="HR16" i="14"/>
  <c r="HQ16" i="14"/>
  <c r="IJ15" i="14"/>
  <c r="II15" i="14"/>
  <c r="IH15" i="14"/>
  <c r="IG15" i="14"/>
  <c r="IF15" i="14"/>
  <c r="IE15" i="14"/>
  <c r="ID15" i="14"/>
  <c r="IC15" i="14"/>
  <c r="IB15" i="14"/>
  <c r="IA15" i="14"/>
  <c r="HZ15" i="14"/>
  <c r="HY15" i="14"/>
  <c r="HX15" i="14"/>
  <c r="HW15" i="14"/>
  <c r="HV15" i="14"/>
  <c r="HU15" i="14"/>
  <c r="HT15" i="14"/>
  <c r="HS15" i="14"/>
  <c r="HR15" i="14"/>
  <c r="HQ15" i="14"/>
  <c r="IJ14" i="14"/>
  <c r="II14" i="14"/>
  <c r="IH14" i="14"/>
  <c r="IG14" i="14"/>
  <c r="IF14" i="14"/>
  <c r="IE14" i="14"/>
  <c r="ID14" i="14"/>
  <c r="IC14" i="14"/>
  <c r="IB14" i="14"/>
  <c r="IA14" i="14"/>
  <c r="HZ14" i="14"/>
  <c r="HY14" i="14"/>
  <c r="HX14" i="14"/>
  <c r="HW14" i="14"/>
  <c r="HV14" i="14"/>
  <c r="HU14" i="14"/>
  <c r="HT14" i="14"/>
  <c r="HS14" i="14"/>
  <c r="HR14" i="14"/>
  <c r="HQ14" i="14"/>
  <c r="IJ13" i="14"/>
  <c r="II13" i="14"/>
  <c r="IH13" i="14"/>
  <c r="IG13" i="14"/>
  <c r="IF13" i="14"/>
  <c r="IE13" i="14"/>
  <c r="ID13" i="14"/>
  <c r="IC13" i="14"/>
  <c r="IB13" i="14"/>
  <c r="IA13" i="14"/>
  <c r="HZ13" i="14"/>
  <c r="HY13" i="14"/>
  <c r="HX13" i="14"/>
  <c r="HW13" i="14"/>
  <c r="HV13" i="14"/>
  <c r="HU13" i="14"/>
  <c r="HT13" i="14"/>
  <c r="HS13" i="14"/>
  <c r="HR13" i="14"/>
  <c r="HQ13" i="14"/>
  <c r="IJ12" i="14"/>
  <c r="II12" i="14"/>
  <c r="IH12" i="14"/>
  <c r="IG12" i="14"/>
  <c r="IF12" i="14"/>
  <c r="IE12" i="14"/>
  <c r="ID12" i="14"/>
  <c r="IC12" i="14"/>
  <c r="IB12" i="14"/>
  <c r="IA12" i="14"/>
  <c r="HZ12" i="14"/>
  <c r="HY12" i="14"/>
  <c r="HX12" i="14"/>
  <c r="HW12" i="14"/>
  <c r="HV12" i="14"/>
  <c r="HU12" i="14"/>
  <c r="HT12" i="14"/>
  <c r="HS12" i="14"/>
  <c r="HR12" i="14"/>
  <c r="HQ12" i="14"/>
  <c r="CR12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C12" i="14"/>
  <c r="CB12" i="14"/>
  <c r="CA12" i="14"/>
  <c r="BZ12" i="14"/>
  <c r="BY12" i="14"/>
  <c r="IJ11" i="14"/>
  <c r="II11" i="14"/>
  <c r="IH11" i="14"/>
  <c r="IG11" i="14"/>
  <c r="IF11" i="14"/>
  <c r="IE11" i="14"/>
  <c r="ID11" i="14"/>
  <c r="IC11" i="14"/>
  <c r="IB11" i="14"/>
  <c r="IA11" i="14"/>
  <c r="HZ11" i="14"/>
  <c r="HY11" i="14"/>
  <c r="HX11" i="14"/>
  <c r="HW11" i="14"/>
  <c r="HV11" i="14"/>
  <c r="HU11" i="14"/>
  <c r="HT11" i="14"/>
  <c r="HS11" i="14"/>
  <c r="HR11" i="14"/>
  <c r="HQ11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B10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HT9" i="14" s="1"/>
  <c r="AM9" i="14"/>
  <c r="HS9" i="14" s="1"/>
  <c r="AL9" i="14"/>
  <c r="HR9" i="14" s="1"/>
  <c r="AK9" i="14"/>
  <c r="HQ9" i="14" s="1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HT8" i="14" s="1"/>
  <c r="AM8" i="14"/>
  <c r="HS8" i="14" s="1"/>
  <c r="AL8" i="14"/>
  <c r="HR8" i="14" s="1"/>
  <c r="AK8" i="14"/>
  <c r="HQ8" i="14" s="1"/>
  <c r="AZ7" i="14"/>
  <c r="B6" i="14"/>
  <c r="ID6" i="14" s="1"/>
  <c r="IJ5" i="14"/>
  <c r="II5" i="14"/>
  <c r="IH5" i="14"/>
  <c r="IG5" i="14"/>
  <c r="IF5" i="14"/>
  <c r="IE5" i="14"/>
  <c r="ID5" i="14"/>
  <c r="IC5" i="14"/>
  <c r="IB5" i="14"/>
  <c r="IA5" i="14"/>
  <c r="HZ5" i="14"/>
  <c r="HY5" i="14"/>
  <c r="HX5" i="14"/>
  <c r="HW5" i="14"/>
  <c r="HV5" i="14"/>
  <c r="HU5" i="14"/>
  <c r="HT5" i="14"/>
  <c r="HS5" i="14"/>
  <c r="HR5" i="14"/>
  <c r="HQ5" i="14"/>
  <c r="IJ4" i="14"/>
  <c r="II4" i="14"/>
  <c r="IH4" i="14"/>
  <c r="IG4" i="14"/>
  <c r="IF4" i="14"/>
  <c r="IE4" i="14"/>
  <c r="ID4" i="14"/>
  <c r="IC4" i="14"/>
  <c r="IB4" i="14"/>
  <c r="IA4" i="14"/>
  <c r="HZ4" i="14"/>
  <c r="HY4" i="14"/>
  <c r="HX4" i="14"/>
  <c r="HW4" i="14"/>
  <c r="HV4" i="14"/>
  <c r="HU4" i="14"/>
  <c r="HT4" i="14"/>
  <c r="HS4" i="14"/>
  <c r="HR4" i="14"/>
  <c r="HQ4" i="14"/>
  <c r="HP3" i="14"/>
  <c r="HO3" i="14"/>
  <c r="HN3" i="14"/>
  <c r="HM3" i="14"/>
  <c r="HL3" i="14"/>
  <c r="HK3" i="14"/>
  <c r="HJ3" i="14"/>
  <c r="HI3" i="14"/>
  <c r="AA3" i="14"/>
  <c r="S3" i="14"/>
  <c r="M3" i="14"/>
  <c r="J3" i="14"/>
  <c r="I3" i="14"/>
  <c r="H3" i="14"/>
  <c r="F3" i="14"/>
  <c r="GZ1" i="14"/>
  <c r="GE1" i="14"/>
  <c r="DW1" i="14"/>
  <c r="DD1" i="14"/>
  <c r="CI1" i="14"/>
  <c r="E30" i="14" l="1"/>
  <c r="CW33" i="14"/>
  <c r="FE33" i="14" s="1"/>
  <c r="DA33" i="14"/>
  <c r="FI33" i="14" s="1"/>
  <c r="DI33" i="14"/>
  <c r="FQ33" i="14" s="1"/>
  <c r="CZ33" i="14"/>
  <c r="FH33" i="14" s="1"/>
  <c r="DD33" i="14"/>
  <c r="FL33" i="14" s="1"/>
  <c r="DL33" i="14"/>
  <c r="FT33" i="14" s="1"/>
  <c r="CY33" i="14"/>
  <c r="FG33" i="14" s="1"/>
  <c r="DC33" i="14"/>
  <c r="FK33" i="14" s="1"/>
  <c r="DK33" i="14"/>
  <c r="FS33" i="14" s="1"/>
  <c r="CX33" i="14"/>
  <c r="FF33" i="14" s="1"/>
  <c r="DB33" i="14"/>
  <c r="FJ33" i="14" s="1"/>
  <c r="DJ33" i="14"/>
  <c r="FR33" i="14" s="1"/>
  <c r="BA7" i="14"/>
  <c r="E15" i="14"/>
  <c r="E23" i="14"/>
  <c r="E11" i="14"/>
  <c r="E5" i="14"/>
  <c r="CT33" i="14"/>
  <c r="FP33" i="14"/>
  <c r="FO33" i="14"/>
  <c r="CS33" i="14"/>
  <c r="CV33" i="14"/>
  <c r="FN33" i="14"/>
  <c r="CU33" i="14"/>
  <c r="FM33" i="14"/>
  <c r="E4" i="14"/>
  <c r="E17" i="14"/>
  <c r="E28" i="14"/>
  <c r="E13" i="14"/>
  <c r="E21" i="14"/>
  <c r="E31" i="14"/>
  <c r="E19" i="14"/>
  <c r="E29" i="14"/>
  <c r="IA8" i="14"/>
  <c r="IE8" i="14"/>
  <c r="HY9" i="14"/>
  <c r="HW10" i="14"/>
  <c r="IA10" i="14"/>
  <c r="HY8" i="14"/>
  <c r="IF7" i="14"/>
  <c r="HX8" i="14"/>
  <c r="IB8" i="14"/>
  <c r="IF8" i="14"/>
  <c r="IJ8" i="14"/>
  <c r="HV9" i="14"/>
  <c r="HZ9" i="14"/>
  <c r="ID9" i="14"/>
  <c r="IH9" i="14"/>
  <c r="HX10" i="14"/>
  <c r="IB10" i="14"/>
  <c r="IF10" i="14"/>
  <c r="IJ10" i="14"/>
  <c r="HT10" i="14"/>
  <c r="E12" i="14"/>
  <c r="E14" i="14"/>
  <c r="E16" i="14"/>
  <c r="E18" i="14"/>
  <c r="E20" i="14"/>
  <c r="E22" i="14"/>
  <c r="E24" i="14"/>
  <c r="E25" i="14"/>
  <c r="HU9" i="14"/>
  <c r="HW8" i="14"/>
  <c r="II8" i="14"/>
  <c r="IG9" i="14"/>
  <c r="II10" i="14"/>
  <c r="HV8" i="14"/>
  <c r="HZ8" i="14"/>
  <c r="ID8" i="14"/>
  <c r="IH8" i="14"/>
  <c r="HX9" i="14"/>
  <c r="IB9" i="14"/>
  <c r="IF9" i="14"/>
  <c r="IJ9" i="14"/>
  <c r="HV10" i="14"/>
  <c r="HZ10" i="14"/>
  <c r="ID10" i="14"/>
  <c r="IH10" i="14"/>
  <c r="HS10" i="14"/>
  <c r="HR10" i="14"/>
  <c r="E27" i="14"/>
  <c r="IC9" i="14"/>
  <c r="IE10" i="14"/>
  <c r="HU8" i="14"/>
  <c r="IC8" i="14"/>
  <c r="IG8" i="14"/>
  <c r="HW9" i="14"/>
  <c r="IA9" i="14"/>
  <c r="IE9" i="14"/>
  <c r="II9" i="14"/>
  <c r="HU10" i="14"/>
  <c r="HY10" i="14"/>
  <c r="IC10" i="14"/>
  <c r="IG10" i="14"/>
  <c r="HQ10" i="14"/>
  <c r="E26" i="14"/>
  <c r="AO7" i="14"/>
  <c r="AW7" i="14"/>
  <c r="AS7" i="14"/>
  <c r="AK7" i="14"/>
  <c r="HQ7" i="14" s="1"/>
  <c r="E169" i="14"/>
  <c r="AN7" i="14"/>
  <c r="HT7" i="14" s="1"/>
  <c r="AV7" i="14"/>
  <c r="AR7" i="14"/>
  <c r="BD7" i="14"/>
  <c r="BB7" i="14"/>
  <c r="HR6" i="14"/>
  <c r="HV6" i="14"/>
  <c r="HZ6" i="14"/>
  <c r="IH6" i="14"/>
  <c r="HQ6" i="14"/>
  <c r="HU6" i="14"/>
  <c r="HY6" i="14"/>
  <c r="IC6" i="14"/>
  <c r="IG6" i="14"/>
  <c r="AM7" i="14"/>
  <c r="HS7" i="14" s="1"/>
  <c r="AQ7" i="14"/>
  <c r="AU7" i="14"/>
  <c r="AY7" i="14"/>
  <c r="BC7" i="14"/>
  <c r="HT6" i="14"/>
  <c r="HX6" i="14"/>
  <c r="IB6" i="14"/>
  <c r="IF6" i="14"/>
  <c r="IJ6" i="14"/>
  <c r="AL7" i="14"/>
  <c r="HR7" i="14" s="1"/>
  <c r="AP7" i="14"/>
  <c r="AT7" i="14"/>
  <c r="AX7" i="14"/>
  <c r="HS6" i="14"/>
  <c r="HW6" i="14"/>
  <c r="IA6" i="14"/>
  <c r="IE6" i="14"/>
  <c r="II6" i="14"/>
  <c r="E32" i="14"/>
  <c r="FC33" i="14" l="1"/>
  <c r="FD33" i="14"/>
  <c r="FB33" i="14"/>
  <c r="FA33" i="14"/>
  <c r="IG7" i="14"/>
  <c r="E10" i="14"/>
  <c r="E9" i="14"/>
  <c r="E8" i="14"/>
  <c r="HX7" i="14"/>
  <c r="ID7" i="14"/>
  <c r="IE7" i="14"/>
  <c r="IH7" i="14"/>
  <c r="IB7" i="14"/>
  <c r="HY7" i="14"/>
  <c r="HV7" i="14"/>
  <c r="HW7" i="14"/>
  <c r="IJ7" i="14"/>
  <c r="HU7" i="14"/>
  <c r="II7" i="14"/>
  <c r="HZ7" i="14"/>
  <c r="IA7" i="14"/>
  <c r="IC7" i="14"/>
  <c r="E6" i="14"/>
  <c r="E7" i="14" l="1"/>
  <c r="C11" i="10" l="1"/>
  <c r="G11" i="10"/>
  <c r="K11" i="10"/>
  <c r="B6" i="10"/>
  <c r="F6" i="10"/>
  <c r="J6" i="10"/>
  <c r="N6" i="10"/>
  <c r="R6" i="10"/>
  <c r="E12" i="10"/>
  <c r="I12" i="10"/>
  <c r="M12" i="10"/>
  <c r="Q12" i="10"/>
  <c r="U12" i="10"/>
  <c r="D13" i="10"/>
  <c r="H13" i="10"/>
  <c r="L13" i="10"/>
  <c r="P13" i="10"/>
  <c r="T13" i="10"/>
  <c r="C14" i="10"/>
  <c r="G14" i="10"/>
  <c r="K14" i="10"/>
  <c r="O14" i="10"/>
  <c r="S14" i="10"/>
  <c r="F15" i="10"/>
  <c r="J15" i="10"/>
  <c r="N15" i="10"/>
  <c r="R15" i="10"/>
  <c r="M16" i="10"/>
  <c r="Q16" i="10"/>
  <c r="U16" i="10"/>
  <c r="D17" i="10"/>
  <c r="H17" i="10"/>
  <c r="L17" i="10"/>
  <c r="P17" i="10"/>
  <c r="T17" i="10"/>
  <c r="C18" i="10"/>
  <c r="G18" i="10"/>
  <c r="S18" i="10"/>
  <c r="B19" i="10"/>
  <c r="F19" i="10"/>
  <c r="R19" i="10"/>
  <c r="E20" i="10"/>
  <c r="I20" i="10"/>
  <c r="M20" i="10"/>
  <c r="Q20" i="10"/>
  <c r="U20" i="10"/>
  <c r="D21" i="10"/>
  <c r="H21" i="10"/>
  <c r="T21" i="10"/>
  <c r="C22" i="10"/>
  <c r="O22" i="10"/>
  <c r="S22" i="10"/>
  <c r="F23" i="10"/>
  <c r="J23" i="10"/>
  <c r="E24" i="10"/>
  <c r="I24" i="10"/>
  <c r="M24" i="10"/>
  <c r="Q24" i="10"/>
  <c r="U24" i="10"/>
  <c r="D25" i="10"/>
  <c r="H25" i="10"/>
  <c r="T25" i="10"/>
  <c r="C26" i="10"/>
  <c r="O26" i="10"/>
  <c r="S26" i="10"/>
  <c r="F27" i="10"/>
  <c r="J27" i="10"/>
  <c r="E28" i="10"/>
  <c r="I28" i="10"/>
  <c r="M28" i="10"/>
  <c r="Q28" i="10"/>
  <c r="U28" i="10"/>
  <c r="D29" i="10"/>
  <c r="H29" i="10"/>
  <c r="T29" i="10"/>
  <c r="C30" i="10"/>
  <c r="O30" i="10"/>
  <c r="S30" i="10"/>
  <c r="E31" i="10"/>
  <c r="I31" i="10"/>
  <c r="M31" i="10"/>
  <c r="Q31" i="10"/>
  <c r="U31" i="10"/>
  <c r="H32" i="10"/>
  <c r="L32" i="10"/>
  <c r="P32" i="10"/>
  <c r="T32" i="10"/>
  <c r="C34" i="10"/>
  <c r="K34" i="10"/>
  <c r="O34" i="10"/>
  <c r="B35" i="10"/>
  <c r="F35" i="10"/>
  <c r="R35" i="10"/>
  <c r="E36" i="10"/>
  <c r="I36" i="10"/>
  <c r="M36" i="10"/>
  <c r="Q36" i="10"/>
  <c r="U36" i="10"/>
  <c r="D37" i="10"/>
  <c r="H37" i="10"/>
  <c r="T37" i="10"/>
  <c r="C38" i="10"/>
  <c r="O38" i="10"/>
  <c r="S38" i="10"/>
  <c r="F39" i="10"/>
  <c r="J39" i="10"/>
  <c r="E40" i="10"/>
  <c r="I40" i="10"/>
  <c r="M40" i="10"/>
  <c r="Q40" i="10"/>
  <c r="U40" i="10"/>
  <c r="D41" i="10"/>
  <c r="H41" i="10"/>
  <c r="T41" i="10"/>
  <c r="C42" i="10"/>
  <c r="O42" i="10"/>
  <c r="S42" i="10"/>
  <c r="F43" i="10"/>
  <c r="J43" i="10"/>
  <c r="E44" i="10"/>
  <c r="I44" i="10"/>
  <c r="M44" i="10"/>
  <c r="Q44" i="10"/>
  <c r="U44" i="10"/>
  <c r="D45" i="10"/>
  <c r="H45" i="10"/>
  <c r="T45" i="10"/>
  <c r="C46" i="10"/>
  <c r="O46" i="10"/>
  <c r="S46" i="10"/>
  <c r="F47" i="10"/>
  <c r="J47" i="10"/>
  <c r="E48" i="10"/>
  <c r="I48" i="10"/>
  <c r="M48" i="10"/>
  <c r="Q48" i="10"/>
  <c r="U48" i="10"/>
  <c r="D49" i="10"/>
  <c r="H49" i="10"/>
  <c r="T49" i="10"/>
  <c r="C50" i="10"/>
  <c r="O50" i="10"/>
  <c r="S50" i="10"/>
  <c r="F51" i="10"/>
  <c r="J51" i="10"/>
  <c r="E52" i="10"/>
  <c r="I52" i="10"/>
  <c r="M52" i="10"/>
  <c r="Q52" i="10"/>
  <c r="U52" i="10"/>
  <c r="D53" i="10"/>
  <c r="H53" i="10"/>
  <c r="T53" i="10"/>
  <c r="C54" i="10"/>
  <c r="O54" i="10"/>
  <c r="S54" i="10"/>
  <c r="F55" i="10"/>
  <c r="J55" i="10"/>
  <c r="E56" i="10"/>
  <c r="I56" i="10"/>
  <c r="M56" i="10"/>
  <c r="Q56" i="10"/>
  <c r="U56" i="10"/>
  <c r="D57" i="10"/>
  <c r="H57" i="10"/>
  <c r="T57" i="10"/>
  <c r="C58" i="10"/>
  <c r="O58" i="10"/>
  <c r="S58" i="10"/>
  <c r="F59" i="10"/>
  <c r="J59" i="10"/>
  <c r="E60" i="10"/>
  <c r="I60" i="10"/>
  <c r="M60" i="10"/>
  <c r="Q60" i="10"/>
  <c r="U60" i="10"/>
  <c r="D61" i="10"/>
  <c r="H61" i="10"/>
  <c r="T61" i="10"/>
  <c r="C62" i="10"/>
  <c r="O62" i="10"/>
  <c r="S62" i="10"/>
  <c r="F63" i="10"/>
  <c r="J63" i="10"/>
  <c r="N63" i="10"/>
  <c r="D65" i="10"/>
  <c r="H65" i="10"/>
  <c r="L65" i="10"/>
  <c r="P65" i="10"/>
  <c r="T65" i="10"/>
  <c r="C66" i="10"/>
  <c r="G66" i="10"/>
  <c r="B67" i="10"/>
  <c r="N67" i="10"/>
  <c r="E68" i="10"/>
  <c r="I68" i="10"/>
  <c r="Q68" i="10"/>
  <c r="U68" i="10"/>
  <c r="D69" i="10"/>
  <c r="H69" i="10"/>
  <c r="C70" i="10"/>
  <c r="G70" i="10"/>
  <c r="K70" i="10"/>
  <c r="B71" i="10"/>
  <c r="F71" i="10"/>
  <c r="N71" i="10"/>
  <c r="R71" i="10"/>
  <c r="I72" i="10"/>
  <c r="M72" i="10"/>
  <c r="Q72" i="10"/>
  <c r="D73" i="10"/>
  <c r="H73" i="10"/>
  <c r="P73" i="10"/>
  <c r="T73" i="10"/>
  <c r="C74" i="10"/>
  <c r="G74" i="10"/>
  <c r="O74" i="10"/>
  <c r="S74" i="10"/>
  <c r="B75" i="10"/>
  <c r="F75" i="10"/>
  <c r="J75" i="10"/>
  <c r="N75" i="10"/>
  <c r="R75" i="10"/>
  <c r="I76" i="10"/>
  <c r="M76" i="10"/>
  <c r="Q76" i="10"/>
  <c r="D77" i="10"/>
  <c r="L77" i="10"/>
  <c r="P77" i="10"/>
  <c r="T77" i="10"/>
  <c r="C78" i="10"/>
  <c r="G78" i="10"/>
  <c r="O78" i="10"/>
  <c r="S78" i="10"/>
  <c r="B79" i="10"/>
  <c r="F79" i="10"/>
  <c r="J79" i="10"/>
  <c r="N79" i="10"/>
  <c r="R79" i="10"/>
  <c r="I80" i="10"/>
  <c r="M80" i="10"/>
  <c r="Q80" i="10"/>
  <c r="D81" i="10"/>
  <c r="L81" i="10"/>
  <c r="P81" i="10"/>
  <c r="T81" i="10"/>
  <c r="C82" i="10"/>
  <c r="G82" i="10"/>
  <c r="O82" i="10"/>
  <c r="S82" i="10"/>
  <c r="B83" i="10"/>
  <c r="F83" i="10"/>
  <c r="J83" i="10"/>
  <c r="N83" i="10"/>
  <c r="R83" i="10"/>
  <c r="E84" i="10"/>
  <c r="I84" i="10"/>
  <c r="M84" i="10"/>
  <c r="Q84" i="10"/>
  <c r="U84" i="10"/>
  <c r="D85" i="10"/>
  <c r="L85" i="10"/>
  <c r="P85" i="10"/>
  <c r="T85" i="10"/>
  <c r="C86" i="10"/>
  <c r="G86" i="10"/>
  <c r="B87" i="10"/>
  <c r="F87" i="10"/>
  <c r="J87" i="10"/>
  <c r="N87" i="10"/>
  <c r="R87" i="10"/>
  <c r="E88" i="10"/>
  <c r="I88" i="10"/>
  <c r="M88" i="10"/>
  <c r="Q88" i="10"/>
  <c r="U88" i="10"/>
  <c r="H89" i="10"/>
  <c r="L89" i="10"/>
  <c r="P89" i="10"/>
  <c r="T89" i="10"/>
  <c r="K90" i="10"/>
  <c r="O90" i="10"/>
  <c r="S90" i="10"/>
  <c r="B91" i="10"/>
  <c r="F91" i="10"/>
  <c r="N91" i="10"/>
  <c r="R91" i="10"/>
  <c r="E92" i="10"/>
  <c r="I92" i="10"/>
  <c r="M92" i="10"/>
  <c r="Q92" i="10"/>
  <c r="U92" i="10"/>
  <c r="D93" i="10"/>
  <c r="L93" i="10"/>
  <c r="T93" i="10"/>
  <c r="C94" i="10"/>
  <c r="G94" i="10"/>
  <c r="K94" i="10"/>
  <c r="O94" i="10"/>
  <c r="S94" i="10"/>
  <c r="J95" i="10"/>
  <c r="N95" i="10"/>
  <c r="R95" i="10"/>
  <c r="E96" i="10"/>
  <c r="I96" i="10"/>
  <c r="M96" i="10"/>
  <c r="Q96" i="10"/>
  <c r="U96" i="10"/>
  <c r="L97" i="10"/>
  <c r="P97" i="10"/>
  <c r="T97" i="10"/>
  <c r="K98" i="10"/>
  <c r="O98" i="10"/>
  <c r="S98" i="10"/>
  <c r="B99" i="10"/>
  <c r="F99" i="10"/>
  <c r="J99" i="10"/>
  <c r="N99" i="10"/>
  <c r="R99" i="10"/>
  <c r="E100" i="10"/>
  <c r="I100" i="10"/>
  <c r="M100" i="10"/>
  <c r="Q100" i="10"/>
  <c r="U100" i="10"/>
  <c r="H101" i="10"/>
  <c r="L101" i="10"/>
  <c r="T101" i="10"/>
  <c r="K102" i="10"/>
  <c r="O102" i="10"/>
  <c r="S102" i="10"/>
  <c r="F103" i="10"/>
  <c r="J103" i="10"/>
  <c r="N103" i="10"/>
  <c r="R103" i="10"/>
  <c r="E104" i="10"/>
  <c r="I104" i="10"/>
  <c r="M104" i="10"/>
  <c r="Q104" i="10"/>
  <c r="U104" i="10"/>
  <c r="D105" i="10"/>
  <c r="H105" i="10"/>
  <c r="L105" i="10"/>
  <c r="P105" i="10"/>
  <c r="C169" i="10"/>
  <c r="G169" i="10"/>
  <c r="K169" i="10"/>
  <c r="O169" i="10"/>
  <c r="S169" i="10"/>
  <c r="B106" i="10"/>
  <c r="J106" i="10"/>
  <c r="N106" i="10"/>
  <c r="R106" i="10"/>
  <c r="M107" i="10"/>
  <c r="Q107" i="10"/>
  <c r="U107" i="10"/>
  <c r="D108" i="10"/>
  <c r="H108" i="10"/>
  <c r="L108" i="10"/>
  <c r="P108" i="10"/>
  <c r="T108" i="10"/>
  <c r="C109" i="10"/>
  <c r="G109" i="10"/>
  <c r="K109" i="10"/>
  <c r="O109" i="10"/>
  <c r="S109" i="10"/>
  <c r="B110" i="10"/>
  <c r="N110" i="10"/>
  <c r="R110" i="10"/>
  <c r="E111" i="10"/>
  <c r="I111" i="10"/>
  <c r="M111" i="10"/>
  <c r="Q111" i="10"/>
  <c r="U111" i="10"/>
  <c r="D112" i="10"/>
  <c r="H112" i="10"/>
  <c r="L112" i="10"/>
  <c r="P112" i="10"/>
  <c r="T112" i="10"/>
  <c r="C113" i="10"/>
  <c r="G113" i="10"/>
  <c r="K113" i="10"/>
  <c r="O113" i="10"/>
  <c r="S113" i="10"/>
  <c r="B114" i="10"/>
  <c r="J114" i="10"/>
  <c r="N114" i="10"/>
  <c r="R114" i="10"/>
  <c r="M115" i="10"/>
  <c r="Q115" i="10"/>
  <c r="U115" i="10"/>
  <c r="D116" i="10"/>
  <c r="H116" i="10"/>
  <c r="L116" i="10"/>
  <c r="P116" i="10"/>
  <c r="T116" i="10"/>
  <c r="C117" i="10"/>
  <c r="G117" i="10"/>
  <c r="K117" i="10"/>
  <c r="B118" i="10"/>
  <c r="F118" i="10"/>
  <c r="J118" i="10"/>
  <c r="E119" i="10"/>
  <c r="I119" i="10"/>
  <c r="M119" i="10"/>
  <c r="Q119" i="10"/>
  <c r="U119" i="10"/>
  <c r="D120" i="10"/>
  <c r="H120" i="10"/>
  <c r="T120" i="10"/>
  <c r="G121" i="10"/>
  <c r="K121" i="10"/>
  <c r="O121" i="10"/>
  <c r="S121" i="10"/>
  <c r="B122" i="10"/>
  <c r="F122" i="10"/>
  <c r="J122" i="10"/>
  <c r="N122" i="10"/>
  <c r="R122" i="10"/>
  <c r="E123" i="10"/>
  <c r="I123" i="10"/>
  <c r="M123" i="10"/>
  <c r="Q123" i="10"/>
  <c r="U123" i="10"/>
  <c r="D124" i="10"/>
  <c r="H124" i="10"/>
  <c r="L124" i="10"/>
  <c r="P124" i="10"/>
  <c r="T124" i="10"/>
  <c r="C125" i="10"/>
  <c r="G125" i="10"/>
  <c r="K125" i="10"/>
  <c r="O125" i="10"/>
  <c r="S125" i="10"/>
  <c r="B126" i="10"/>
  <c r="F126" i="10"/>
  <c r="J126" i="10"/>
  <c r="N126" i="10"/>
  <c r="R126" i="10"/>
  <c r="E127" i="10"/>
  <c r="I127" i="10"/>
  <c r="M127" i="10"/>
  <c r="Q127" i="10"/>
  <c r="U127" i="10"/>
  <c r="D128" i="10"/>
  <c r="H128" i="10"/>
  <c r="L128" i="10"/>
  <c r="P128" i="10"/>
  <c r="T128" i="10"/>
  <c r="C129" i="10"/>
  <c r="G129" i="10"/>
  <c r="K129" i="10"/>
  <c r="O129" i="10"/>
  <c r="S129" i="10"/>
  <c r="B130" i="10"/>
  <c r="F130" i="10"/>
  <c r="J130" i="10"/>
  <c r="N130" i="10"/>
  <c r="R130" i="10"/>
  <c r="E131" i="10"/>
  <c r="I131" i="10"/>
  <c r="M131" i="10"/>
  <c r="Q131" i="10"/>
  <c r="U131" i="10"/>
  <c r="D132" i="10"/>
  <c r="H132" i="10"/>
  <c r="L132" i="10"/>
  <c r="P132" i="10"/>
  <c r="T132" i="10"/>
  <c r="C133" i="10"/>
  <c r="G133" i="10"/>
  <c r="K133" i="10"/>
  <c r="O133" i="10"/>
  <c r="S133" i="10"/>
  <c r="B134" i="10"/>
  <c r="F134" i="10"/>
  <c r="J134" i="10"/>
  <c r="N134" i="10"/>
  <c r="R134" i="10"/>
  <c r="E135" i="10"/>
  <c r="I135" i="10"/>
  <c r="M135" i="10"/>
  <c r="Q135" i="10"/>
  <c r="U135" i="10"/>
  <c r="D136" i="10"/>
  <c r="H136" i="10"/>
  <c r="L136" i="10"/>
  <c r="P136" i="10"/>
  <c r="T136" i="10"/>
  <c r="C137" i="10"/>
  <c r="G137" i="10"/>
  <c r="K137" i="10"/>
  <c r="O137" i="10"/>
  <c r="S137" i="10"/>
  <c r="B138" i="10"/>
  <c r="F138" i="10"/>
  <c r="J138" i="10"/>
  <c r="N138" i="10"/>
  <c r="R138" i="10"/>
  <c r="E139" i="10"/>
  <c r="I139" i="10"/>
  <c r="M139" i="10"/>
  <c r="Q139" i="10"/>
  <c r="U139" i="10"/>
  <c r="D140" i="10"/>
  <c r="H140" i="10"/>
  <c r="L140" i="10"/>
  <c r="P140" i="10"/>
  <c r="T140" i="10"/>
  <c r="C141" i="10"/>
  <c r="G141" i="10"/>
  <c r="K141" i="10"/>
  <c r="O141" i="10"/>
  <c r="S141" i="10"/>
  <c r="B142" i="10"/>
  <c r="F142" i="10"/>
  <c r="J142" i="10"/>
  <c r="N142" i="10"/>
  <c r="R142" i="10"/>
  <c r="E143" i="10"/>
  <c r="I143" i="10"/>
  <c r="M143" i="10"/>
  <c r="Q143" i="10"/>
  <c r="U143" i="10"/>
  <c r="D144" i="10"/>
  <c r="H144" i="10"/>
  <c r="L144" i="10"/>
  <c r="P144" i="10"/>
  <c r="T144" i="10"/>
  <c r="C145" i="10"/>
  <c r="G145" i="10"/>
  <c r="K145" i="10"/>
  <c r="O145" i="10"/>
  <c r="S145" i="10"/>
  <c r="B146" i="10"/>
  <c r="F146" i="10"/>
  <c r="J146" i="10"/>
  <c r="N146" i="10"/>
  <c r="R146" i="10"/>
  <c r="E147" i="10"/>
  <c r="I147" i="10"/>
  <c r="M147" i="10"/>
  <c r="Q147" i="10"/>
  <c r="U147" i="10"/>
  <c r="D148" i="10"/>
  <c r="H148" i="10"/>
  <c r="L148" i="10"/>
  <c r="P148" i="10"/>
  <c r="T148" i="10"/>
  <c r="C149" i="10"/>
  <c r="G149" i="10"/>
  <c r="K149" i="10"/>
  <c r="O149" i="10"/>
  <c r="S149" i="10"/>
  <c r="B150" i="10"/>
  <c r="F150" i="10"/>
  <c r="J150" i="10"/>
  <c r="N150" i="10"/>
  <c r="R150" i="10"/>
  <c r="E151" i="10"/>
  <c r="I151" i="10"/>
  <c r="M151" i="10"/>
  <c r="Q151" i="10"/>
  <c r="U151" i="10"/>
  <c r="D152" i="10"/>
  <c r="H152" i="10"/>
  <c r="L152" i="10"/>
  <c r="P152" i="10"/>
  <c r="T152" i="10"/>
  <c r="C153" i="10"/>
  <c r="G153" i="10"/>
  <c r="K153" i="10"/>
  <c r="O153" i="10"/>
  <c r="S153" i="10"/>
  <c r="B154" i="10"/>
  <c r="F154" i="10"/>
  <c r="J154" i="10"/>
  <c r="N154" i="10"/>
  <c r="R154" i="10"/>
  <c r="E155" i="10"/>
  <c r="I155" i="10"/>
  <c r="M155" i="10"/>
  <c r="Q155" i="10"/>
  <c r="U155" i="10"/>
  <c r="D156" i="10"/>
  <c r="H156" i="10"/>
  <c r="L156" i="10"/>
  <c r="P156" i="10"/>
  <c r="T156" i="10"/>
  <c r="C157" i="10"/>
  <c r="G157" i="10"/>
  <c r="K157" i="10"/>
  <c r="O157" i="10"/>
  <c r="S157" i="10"/>
  <c r="B158" i="10"/>
  <c r="F158" i="10"/>
  <c r="J158" i="10"/>
  <c r="N158" i="10"/>
  <c r="R158" i="10"/>
  <c r="E159" i="10"/>
  <c r="I159" i="10"/>
  <c r="M159" i="10"/>
  <c r="Q159" i="10"/>
  <c r="U159" i="10"/>
  <c r="D160" i="10"/>
  <c r="H160" i="10"/>
  <c r="L160" i="10"/>
  <c r="P160" i="10"/>
  <c r="T160" i="10"/>
  <c r="C161" i="10"/>
  <c r="G161" i="10"/>
  <c r="K161" i="10"/>
  <c r="O161" i="10"/>
  <c r="S161" i="10"/>
  <c r="B162" i="10"/>
  <c r="F162" i="10"/>
  <c r="J162" i="10"/>
  <c r="N162" i="10"/>
  <c r="R162" i="10"/>
  <c r="E163" i="10"/>
  <c r="I163" i="10"/>
  <c r="M163" i="10"/>
  <c r="Q163" i="10"/>
  <c r="U163" i="10"/>
  <c r="D164" i="10"/>
  <c r="H164" i="10"/>
  <c r="L164" i="10"/>
  <c r="P164" i="10"/>
  <c r="T164" i="10"/>
  <c r="C165" i="10"/>
  <c r="G165" i="10"/>
  <c r="K165" i="10"/>
  <c r="O165" i="10"/>
  <c r="S165" i="10"/>
  <c r="B166" i="10"/>
  <c r="F166" i="10"/>
  <c r="J166" i="10"/>
  <c r="N166" i="10"/>
  <c r="R166" i="10"/>
  <c r="E167" i="10"/>
  <c r="I167" i="10"/>
  <c r="M167" i="10"/>
  <c r="Q167" i="10"/>
  <c r="U167" i="10"/>
  <c r="D168" i="10"/>
  <c r="H168" i="10"/>
  <c r="L168" i="10"/>
  <c r="P168" i="10"/>
  <c r="T168" i="10"/>
  <c r="B5" i="10"/>
  <c r="Q87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R87" i="9"/>
  <c r="S87" i="9"/>
  <c r="T87" i="9"/>
  <c r="U87" i="9"/>
  <c r="D169" i="9"/>
  <c r="E169" i="9"/>
  <c r="I169" i="9"/>
  <c r="L169" i="9"/>
  <c r="M169" i="9"/>
  <c r="P169" i="9"/>
  <c r="Q169" i="9"/>
  <c r="T169" i="9"/>
  <c r="U169" i="9"/>
  <c r="AO7" i="9"/>
  <c r="AM7" i="9"/>
  <c r="AK7" i="9"/>
  <c r="AI7" i="9"/>
  <c r="AG7" i="9"/>
  <c r="AE7" i="9"/>
  <c r="AC7" i="9"/>
  <c r="B6" i="8"/>
  <c r="BY6" i="14" s="1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E87" i="10"/>
  <c r="I87" i="10"/>
  <c r="M87" i="10"/>
  <c r="Q87" i="10"/>
  <c r="U87" i="10"/>
  <c r="C87" i="10"/>
  <c r="D87" i="10"/>
  <c r="G87" i="10"/>
  <c r="H87" i="10"/>
  <c r="K87" i="10"/>
  <c r="L87" i="10"/>
  <c r="O87" i="10"/>
  <c r="P87" i="10"/>
  <c r="S87" i="10"/>
  <c r="T87" i="10"/>
  <c r="B169" i="10"/>
  <c r="D169" i="10"/>
  <c r="E169" i="10"/>
  <c r="F169" i="10"/>
  <c r="H169" i="10"/>
  <c r="I169" i="10"/>
  <c r="J169" i="10"/>
  <c r="L169" i="10"/>
  <c r="M169" i="10"/>
  <c r="N169" i="10"/>
  <c r="P169" i="10"/>
  <c r="Q169" i="10"/>
  <c r="R169" i="10"/>
  <c r="T169" i="10"/>
  <c r="U169" i="10"/>
  <c r="N163" i="10"/>
  <c r="R163" i="10"/>
  <c r="B167" i="10"/>
  <c r="F167" i="10"/>
  <c r="J167" i="10"/>
  <c r="N167" i="10"/>
  <c r="R167" i="10"/>
  <c r="B168" i="10"/>
  <c r="F168" i="10"/>
  <c r="J168" i="10"/>
  <c r="N168" i="10"/>
  <c r="Q168" i="10"/>
  <c r="U168" i="10"/>
  <c r="S168" i="10"/>
  <c r="R168" i="10"/>
  <c r="O168" i="10"/>
  <c r="M168" i="10"/>
  <c r="K168" i="10"/>
  <c r="I168" i="10"/>
  <c r="G168" i="10"/>
  <c r="E168" i="10"/>
  <c r="C168" i="10"/>
  <c r="T167" i="10"/>
  <c r="S167" i="10"/>
  <c r="P167" i="10"/>
  <c r="O167" i="10"/>
  <c r="L167" i="10"/>
  <c r="K167" i="10"/>
  <c r="H167" i="10"/>
  <c r="G167" i="10"/>
  <c r="D167" i="10"/>
  <c r="C167" i="10"/>
  <c r="U166" i="10"/>
  <c r="T166" i="10"/>
  <c r="S166" i="10"/>
  <c r="Q166" i="10"/>
  <c r="P166" i="10"/>
  <c r="O166" i="10"/>
  <c r="M166" i="10"/>
  <c r="L166" i="10"/>
  <c r="K166" i="10"/>
  <c r="I166" i="10"/>
  <c r="H166" i="10"/>
  <c r="G166" i="10"/>
  <c r="E166" i="10"/>
  <c r="D166" i="10"/>
  <c r="C166" i="10"/>
  <c r="U165" i="10"/>
  <c r="T165" i="10"/>
  <c r="R165" i="10"/>
  <c r="Q165" i="10"/>
  <c r="P165" i="10"/>
  <c r="N165" i="10"/>
  <c r="M165" i="10"/>
  <c r="L165" i="10"/>
  <c r="J165" i="10"/>
  <c r="I165" i="10"/>
  <c r="H165" i="10"/>
  <c r="F165" i="10"/>
  <c r="E165" i="10"/>
  <c r="D165" i="10"/>
  <c r="B165" i="10"/>
  <c r="U164" i="10"/>
  <c r="S164" i="10"/>
  <c r="R164" i="10"/>
  <c r="Q164" i="10"/>
  <c r="O164" i="10"/>
  <c r="N164" i="10"/>
  <c r="M164" i="10"/>
  <c r="K164" i="10"/>
  <c r="J164" i="10"/>
  <c r="I164" i="10"/>
  <c r="G164" i="10"/>
  <c r="F164" i="10"/>
  <c r="E164" i="10"/>
  <c r="C164" i="10"/>
  <c r="B164" i="10"/>
  <c r="T163" i="10"/>
  <c r="S163" i="10"/>
  <c r="P163" i="10"/>
  <c r="O163" i="10"/>
  <c r="L163" i="10"/>
  <c r="K163" i="10"/>
  <c r="J163" i="10"/>
  <c r="H163" i="10"/>
  <c r="G163" i="10"/>
  <c r="F163" i="10"/>
  <c r="D163" i="10"/>
  <c r="C163" i="10"/>
  <c r="B163" i="10"/>
  <c r="U162" i="10"/>
  <c r="T162" i="10"/>
  <c r="S162" i="10"/>
  <c r="Q162" i="10"/>
  <c r="P162" i="10"/>
  <c r="O162" i="10"/>
  <c r="M162" i="10"/>
  <c r="L162" i="10"/>
  <c r="K162" i="10"/>
  <c r="I162" i="10"/>
  <c r="H162" i="10"/>
  <c r="G162" i="10"/>
  <c r="E162" i="10"/>
  <c r="D162" i="10"/>
  <c r="C162" i="10"/>
  <c r="U161" i="10"/>
  <c r="T161" i="10"/>
  <c r="R161" i="10"/>
  <c r="Q161" i="10"/>
  <c r="P161" i="10"/>
  <c r="N161" i="10"/>
  <c r="M161" i="10"/>
  <c r="L161" i="10"/>
  <c r="J161" i="10"/>
  <c r="I161" i="10"/>
  <c r="H161" i="10"/>
  <c r="F161" i="10"/>
  <c r="E161" i="10"/>
  <c r="D161" i="10"/>
  <c r="B161" i="10"/>
  <c r="U160" i="10"/>
  <c r="S160" i="10"/>
  <c r="R160" i="10"/>
  <c r="Q160" i="10"/>
  <c r="O160" i="10"/>
  <c r="N160" i="10"/>
  <c r="M160" i="10"/>
  <c r="K160" i="10"/>
  <c r="J160" i="10"/>
  <c r="I160" i="10"/>
  <c r="G160" i="10"/>
  <c r="F160" i="10"/>
  <c r="E160" i="10"/>
  <c r="C160" i="10"/>
  <c r="B160" i="10"/>
  <c r="T159" i="10"/>
  <c r="S159" i="10"/>
  <c r="R159" i="10"/>
  <c r="P159" i="10"/>
  <c r="O159" i="10"/>
  <c r="N159" i="10"/>
  <c r="L159" i="10"/>
  <c r="K159" i="10"/>
  <c r="J159" i="10"/>
  <c r="H159" i="10"/>
  <c r="G159" i="10"/>
  <c r="F159" i="10"/>
  <c r="D159" i="10"/>
  <c r="C159" i="10"/>
  <c r="B159" i="10"/>
  <c r="U158" i="10"/>
  <c r="T158" i="10"/>
  <c r="S158" i="10"/>
  <c r="Q158" i="10"/>
  <c r="P158" i="10"/>
  <c r="O158" i="10"/>
  <c r="M158" i="10"/>
  <c r="L158" i="10"/>
  <c r="K158" i="10"/>
  <c r="I158" i="10"/>
  <c r="H158" i="10"/>
  <c r="G158" i="10"/>
  <c r="E158" i="10"/>
  <c r="D158" i="10"/>
  <c r="C158" i="10"/>
  <c r="U157" i="10"/>
  <c r="T157" i="10"/>
  <c r="R157" i="10"/>
  <c r="Q157" i="10"/>
  <c r="P157" i="10"/>
  <c r="N157" i="10"/>
  <c r="M157" i="10"/>
  <c r="L157" i="10"/>
  <c r="J157" i="10"/>
  <c r="I157" i="10"/>
  <c r="H157" i="10"/>
  <c r="F157" i="10"/>
  <c r="E157" i="10"/>
  <c r="D157" i="10"/>
  <c r="B157" i="10"/>
  <c r="U156" i="10"/>
  <c r="S156" i="10"/>
  <c r="R156" i="10"/>
  <c r="Q156" i="10"/>
  <c r="O156" i="10"/>
  <c r="N156" i="10"/>
  <c r="M156" i="10"/>
  <c r="K156" i="10"/>
  <c r="J156" i="10"/>
  <c r="I156" i="10"/>
  <c r="G156" i="10"/>
  <c r="F156" i="10"/>
  <c r="E156" i="10"/>
  <c r="C156" i="10"/>
  <c r="B156" i="10"/>
  <c r="T155" i="10"/>
  <c r="S155" i="10"/>
  <c r="R155" i="10"/>
  <c r="P155" i="10"/>
  <c r="O155" i="10"/>
  <c r="N155" i="10"/>
  <c r="L155" i="10"/>
  <c r="K155" i="10"/>
  <c r="J155" i="10"/>
  <c r="H155" i="10"/>
  <c r="G155" i="10"/>
  <c r="F155" i="10"/>
  <c r="D155" i="10"/>
  <c r="C155" i="10"/>
  <c r="B155" i="10"/>
  <c r="U154" i="10"/>
  <c r="T154" i="10"/>
  <c r="S154" i="10"/>
  <c r="Q154" i="10"/>
  <c r="P154" i="10"/>
  <c r="O154" i="10"/>
  <c r="M154" i="10"/>
  <c r="L154" i="10"/>
  <c r="K154" i="10"/>
  <c r="I154" i="10"/>
  <c r="H154" i="10"/>
  <c r="G154" i="10"/>
  <c r="E154" i="10"/>
  <c r="D154" i="10"/>
  <c r="C154" i="10"/>
  <c r="U153" i="10"/>
  <c r="T153" i="10"/>
  <c r="R153" i="10"/>
  <c r="Q153" i="10"/>
  <c r="P153" i="10"/>
  <c r="N153" i="10"/>
  <c r="M153" i="10"/>
  <c r="L153" i="10"/>
  <c r="J153" i="10"/>
  <c r="I153" i="10"/>
  <c r="H153" i="10"/>
  <c r="F153" i="10"/>
  <c r="E153" i="10"/>
  <c r="D153" i="10"/>
  <c r="B153" i="10"/>
  <c r="U152" i="10"/>
  <c r="S152" i="10"/>
  <c r="R152" i="10"/>
  <c r="Q152" i="10"/>
  <c r="O152" i="10"/>
  <c r="N152" i="10"/>
  <c r="M152" i="10"/>
  <c r="K152" i="10"/>
  <c r="J152" i="10"/>
  <c r="I152" i="10"/>
  <c r="G152" i="10"/>
  <c r="F152" i="10"/>
  <c r="E152" i="10"/>
  <c r="C152" i="10"/>
  <c r="B152" i="10"/>
  <c r="T151" i="10"/>
  <c r="S151" i="10"/>
  <c r="R151" i="10"/>
  <c r="P151" i="10"/>
  <c r="O151" i="10"/>
  <c r="N151" i="10"/>
  <c r="L151" i="10"/>
  <c r="K151" i="10"/>
  <c r="J151" i="10"/>
  <c r="H151" i="10"/>
  <c r="G151" i="10"/>
  <c r="F151" i="10"/>
  <c r="D151" i="10"/>
  <c r="C151" i="10"/>
  <c r="B151" i="10"/>
  <c r="U150" i="10"/>
  <c r="T150" i="10"/>
  <c r="S150" i="10"/>
  <c r="Q150" i="10"/>
  <c r="P150" i="10"/>
  <c r="O150" i="10"/>
  <c r="M150" i="10"/>
  <c r="L150" i="10"/>
  <c r="K150" i="10"/>
  <c r="I150" i="10"/>
  <c r="H150" i="10"/>
  <c r="G150" i="10"/>
  <c r="E150" i="10"/>
  <c r="D150" i="10"/>
  <c r="C150" i="10"/>
  <c r="U149" i="10"/>
  <c r="T149" i="10"/>
  <c r="R149" i="10"/>
  <c r="Q149" i="10"/>
  <c r="P149" i="10"/>
  <c r="N149" i="10"/>
  <c r="M149" i="10"/>
  <c r="L149" i="10"/>
  <c r="J149" i="10"/>
  <c r="I149" i="10"/>
  <c r="H149" i="10"/>
  <c r="F149" i="10"/>
  <c r="E149" i="10"/>
  <c r="D149" i="10"/>
  <c r="B149" i="10"/>
  <c r="U148" i="10"/>
  <c r="S148" i="10"/>
  <c r="R148" i="10"/>
  <c r="Q148" i="10"/>
  <c r="O148" i="10"/>
  <c r="N148" i="10"/>
  <c r="M148" i="10"/>
  <c r="K148" i="10"/>
  <c r="J148" i="10"/>
  <c r="I148" i="10"/>
  <c r="G148" i="10"/>
  <c r="F148" i="10"/>
  <c r="E148" i="10"/>
  <c r="C148" i="10"/>
  <c r="B148" i="10"/>
  <c r="T147" i="10"/>
  <c r="S147" i="10"/>
  <c r="R147" i="10"/>
  <c r="P147" i="10"/>
  <c r="O147" i="10"/>
  <c r="N147" i="10"/>
  <c r="L147" i="10"/>
  <c r="K147" i="10"/>
  <c r="J147" i="10"/>
  <c r="H147" i="10"/>
  <c r="G147" i="10"/>
  <c r="F147" i="10"/>
  <c r="D147" i="10"/>
  <c r="C147" i="10"/>
  <c r="B147" i="10"/>
  <c r="U146" i="10"/>
  <c r="T146" i="10"/>
  <c r="S146" i="10"/>
  <c r="Q146" i="10"/>
  <c r="P146" i="10"/>
  <c r="O146" i="10"/>
  <c r="M146" i="10"/>
  <c r="L146" i="10"/>
  <c r="K146" i="10"/>
  <c r="I146" i="10"/>
  <c r="H146" i="10"/>
  <c r="G146" i="10"/>
  <c r="E146" i="10"/>
  <c r="D146" i="10"/>
  <c r="C146" i="10"/>
  <c r="U145" i="10"/>
  <c r="T145" i="10"/>
  <c r="R145" i="10"/>
  <c r="Q145" i="10"/>
  <c r="P145" i="10"/>
  <c r="N145" i="10"/>
  <c r="M145" i="10"/>
  <c r="L145" i="10"/>
  <c r="J145" i="10"/>
  <c r="I145" i="10"/>
  <c r="H145" i="10"/>
  <c r="F145" i="10"/>
  <c r="E145" i="10"/>
  <c r="D145" i="10"/>
  <c r="B145" i="10"/>
  <c r="U144" i="10"/>
  <c r="S144" i="10"/>
  <c r="R144" i="10"/>
  <c r="Q144" i="10"/>
  <c r="O144" i="10"/>
  <c r="N144" i="10"/>
  <c r="M144" i="10"/>
  <c r="K144" i="10"/>
  <c r="J144" i="10"/>
  <c r="I144" i="10"/>
  <c r="G144" i="10"/>
  <c r="F144" i="10"/>
  <c r="E144" i="10"/>
  <c r="C144" i="10"/>
  <c r="B144" i="10"/>
  <c r="T143" i="10"/>
  <c r="S143" i="10"/>
  <c r="R143" i="10"/>
  <c r="P143" i="10"/>
  <c r="O143" i="10"/>
  <c r="N143" i="10"/>
  <c r="L143" i="10"/>
  <c r="K143" i="10"/>
  <c r="J143" i="10"/>
  <c r="H143" i="10"/>
  <c r="G143" i="10"/>
  <c r="F143" i="10"/>
  <c r="D143" i="10"/>
  <c r="C143" i="10"/>
  <c r="B143" i="10"/>
  <c r="U142" i="10"/>
  <c r="T142" i="10"/>
  <c r="S142" i="10"/>
  <c r="Q142" i="10"/>
  <c r="P142" i="10"/>
  <c r="O142" i="10"/>
  <c r="M142" i="10"/>
  <c r="L142" i="10"/>
  <c r="K142" i="10"/>
  <c r="I142" i="10"/>
  <c r="H142" i="10"/>
  <c r="G142" i="10"/>
  <c r="E142" i="10"/>
  <c r="D142" i="10"/>
  <c r="C142" i="10"/>
  <c r="U141" i="10"/>
  <c r="T141" i="10"/>
  <c r="R141" i="10"/>
  <c r="Q141" i="10"/>
  <c r="P141" i="10"/>
  <c r="N141" i="10"/>
  <c r="M141" i="10"/>
  <c r="L141" i="10"/>
  <c r="J141" i="10"/>
  <c r="I141" i="10"/>
  <c r="H141" i="10"/>
  <c r="F141" i="10"/>
  <c r="E141" i="10"/>
  <c r="D141" i="10"/>
  <c r="B141" i="10"/>
  <c r="U140" i="10"/>
  <c r="S140" i="10"/>
  <c r="R140" i="10"/>
  <c r="Q140" i="10"/>
  <c r="O140" i="10"/>
  <c r="N140" i="10"/>
  <c r="M140" i="10"/>
  <c r="K140" i="10"/>
  <c r="J140" i="10"/>
  <c r="I140" i="10"/>
  <c r="G140" i="10"/>
  <c r="F140" i="10"/>
  <c r="E140" i="10"/>
  <c r="C140" i="10"/>
  <c r="B140" i="10"/>
  <c r="T139" i="10"/>
  <c r="S139" i="10"/>
  <c r="R139" i="10"/>
  <c r="P139" i="10"/>
  <c r="O139" i="10"/>
  <c r="N139" i="10"/>
  <c r="L139" i="10"/>
  <c r="K139" i="10"/>
  <c r="J139" i="10"/>
  <c r="H139" i="10"/>
  <c r="G139" i="10"/>
  <c r="F139" i="10"/>
  <c r="D139" i="10"/>
  <c r="C139" i="10"/>
  <c r="B139" i="10"/>
  <c r="U138" i="10"/>
  <c r="T138" i="10"/>
  <c r="S138" i="10"/>
  <c r="Q138" i="10"/>
  <c r="P138" i="10"/>
  <c r="O138" i="10"/>
  <c r="M138" i="10"/>
  <c r="L138" i="10"/>
  <c r="K138" i="10"/>
  <c r="I138" i="10"/>
  <c r="H138" i="10"/>
  <c r="G138" i="10"/>
  <c r="E138" i="10"/>
  <c r="D138" i="10"/>
  <c r="C138" i="10"/>
  <c r="U137" i="10"/>
  <c r="T137" i="10"/>
  <c r="R137" i="10"/>
  <c r="Q137" i="10"/>
  <c r="P137" i="10"/>
  <c r="N137" i="10"/>
  <c r="M137" i="10"/>
  <c r="L137" i="10"/>
  <c r="J137" i="10"/>
  <c r="I137" i="10"/>
  <c r="H137" i="10"/>
  <c r="F137" i="10"/>
  <c r="E137" i="10"/>
  <c r="D137" i="10"/>
  <c r="B137" i="10"/>
  <c r="U136" i="10"/>
  <c r="S136" i="10"/>
  <c r="R136" i="10"/>
  <c r="Q136" i="10"/>
  <c r="O136" i="10"/>
  <c r="N136" i="10"/>
  <c r="M136" i="10"/>
  <c r="K136" i="10"/>
  <c r="J136" i="10"/>
  <c r="I136" i="10"/>
  <c r="G136" i="10"/>
  <c r="F136" i="10"/>
  <c r="E136" i="10"/>
  <c r="C136" i="10"/>
  <c r="B136" i="10"/>
  <c r="I134" i="10"/>
  <c r="E134" i="10"/>
  <c r="T135" i="10"/>
  <c r="S135" i="10"/>
  <c r="R135" i="10"/>
  <c r="P135" i="10"/>
  <c r="O135" i="10"/>
  <c r="N135" i="10"/>
  <c r="L135" i="10"/>
  <c r="K135" i="10"/>
  <c r="J135" i="10"/>
  <c r="H135" i="10"/>
  <c r="G135" i="10"/>
  <c r="F135" i="10"/>
  <c r="D135" i="10"/>
  <c r="C135" i="10"/>
  <c r="B135" i="10"/>
  <c r="J133" i="10"/>
  <c r="B133" i="10"/>
  <c r="U134" i="10"/>
  <c r="T134" i="10"/>
  <c r="S134" i="10"/>
  <c r="Q134" i="10"/>
  <c r="P134" i="10"/>
  <c r="O134" i="10"/>
  <c r="M134" i="10"/>
  <c r="L134" i="10"/>
  <c r="K134" i="10"/>
  <c r="H134" i="10"/>
  <c r="G134" i="10"/>
  <c r="D134" i="10"/>
  <c r="C134" i="10"/>
  <c r="U133" i="10"/>
  <c r="T133" i="10"/>
  <c r="R133" i="10"/>
  <c r="Q133" i="10"/>
  <c r="P133" i="10"/>
  <c r="N133" i="10"/>
  <c r="M133" i="10"/>
  <c r="L133" i="10"/>
  <c r="I133" i="10"/>
  <c r="H133" i="10"/>
  <c r="F133" i="10"/>
  <c r="E133" i="10"/>
  <c r="D133" i="10"/>
  <c r="T131" i="10"/>
  <c r="D131" i="10"/>
  <c r="U132" i="10"/>
  <c r="S132" i="10"/>
  <c r="R132" i="10"/>
  <c r="Q132" i="10"/>
  <c r="O132" i="10"/>
  <c r="N132" i="10"/>
  <c r="M132" i="10"/>
  <c r="K132" i="10"/>
  <c r="J132" i="10"/>
  <c r="I132" i="10"/>
  <c r="G132" i="10"/>
  <c r="F132" i="10"/>
  <c r="E132" i="10"/>
  <c r="C132" i="10"/>
  <c r="B132" i="10"/>
  <c r="M130" i="10"/>
  <c r="S131" i="10"/>
  <c r="R131" i="10"/>
  <c r="P131" i="10"/>
  <c r="O131" i="10"/>
  <c r="N131" i="10"/>
  <c r="L131" i="10"/>
  <c r="K131" i="10"/>
  <c r="J131" i="10"/>
  <c r="H131" i="10"/>
  <c r="G131" i="10"/>
  <c r="F131" i="10"/>
  <c r="C131" i="10"/>
  <c r="B131" i="10"/>
  <c r="R129" i="10"/>
  <c r="U130" i="10"/>
  <c r="T130" i="10"/>
  <c r="S130" i="10"/>
  <c r="Q130" i="10"/>
  <c r="P130" i="10"/>
  <c r="O130" i="10"/>
  <c r="L130" i="10"/>
  <c r="K130" i="10"/>
  <c r="I130" i="10"/>
  <c r="H130" i="10"/>
  <c r="G130" i="10"/>
  <c r="E130" i="10"/>
  <c r="D130" i="10"/>
  <c r="C130" i="10"/>
  <c r="O128" i="10"/>
  <c r="G128" i="10"/>
  <c r="U129" i="10"/>
  <c r="T129" i="10"/>
  <c r="Q129" i="10"/>
  <c r="P129" i="10"/>
  <c r="N129" i="10"/>
  <c r="M129" i="10"/>
  <c r="L129" i="10"/>
  <c r="J129" i="10"/>
  <c r="I129" i="10"/>
  <c r="H129" i="10"/>
  <c r="F129" i="10"/>
  <c r="E129" i="10"/>
  <c r="D129" i="10"/>
  <c r="B129" i="10"/>
  <c r="T127" i="10"/>
  <c r="H127" i="10"/>
  <c r="U128" i="10"/>
  <c r="S128" i="10"/>
  <c r="R128" i="10"/>
  <c r="Q128" i="10"/>
  <c r="N128" i="10"/>
  <c r="M128" i="10"/>
  <c r="K128" i="10"/>
  <c r="J128" i="10"/>
  <c r="I128" i="10"/>
  <c r="F128" i="10"/>
  <c r="E128" i="10"/>
  <c r="C128" i="10"/>
  <c r="B128" i="10"/>
  <c r="U126" i="10"/>
  <c r="S127" i="10"/>
  <c r="R127" i="10"/>
  <c r="P127" i="10"/>
  <c r="O127" i="10"/>
  <c r="N127" i="10"/>
  <c r="L127" i="10"/>
  <c r="K127" i="10"/>
  <c r="J127" i="10"/>
  <c r="G127" i="10"/>
  <c r="F127" i="10"/>
  <c r="D127" i="10"/>
  <c r="C127" i="10"/>
  <c r="B127" i="10"/>
  <c r="T126" i="10"/>
  <c r="S126" i="10"/>
  <c r="Q126" i="10"/>
  <c r="P126" i="10"/>
  <c r="O126" i="10"/>
  <c r="M126" i="10"/>
  <c r="L126" i="10"/>
  <c r="K126" i="10"/>
  <c r="I126" i="10"/>
  <c r="H126" i="10"/>
  <c r="G126" i="10"/>
  <c r="E126" i="10"/>
  <c r="D126" i="10"/>
  <c r="C126" i="10"/>
  <c r="U125" i="10"/>
  <c r="T125" i="10"/>
  <c r="R125" i="10"/>
  <c r="Q125" i="10"/>
  <c r="P125" i="10"/>
  <c r="N125" i="10"/>
  <c r="M125" i="10"/>
  <c r="L125" i="10"/>
  <c r="J125" i="10"/>
  <c r="I125" i="10"/>
  <c r="H125" i="10"/>
  <c r="F125" i="10"/>
  <c r="E125" i="10"/>
  <c r="D125" i="10"/>
  <c r="B125" i="10"/>
  <c r="H123" i="10"/>
  <c r="U124" i="10"/>
  <c r="S124" i="10"/>
  <c r="R124" i="10"/>
  <c r="Q124" i="10"/>
  <c r="O124" i="10"/>
  <c r="N124" i="10"/>
  <c r="M124" i="10"/>
  <c r="K124" i="10"/>
  <c r="J124" i="10"/>
  <c r="I124" i="10"/>
  <c r="G124" i="10"/>
  <c r="F124" i="10"/>
  <c r="E124" i="10"/>
  <c r="C124" i="10"/>
  <c r="B124" i="10"/>
  <c r="T123" i="10"/>
  <c r="S123" i="10"/>
  <c r="R123" i="10"/>
  <c r="P123" i="10"/>
  <c r="O123" i="10"/>
  <c r="N123" i="10"/>
  <c r="L123" i="10"/>
  <c r="K123" i="10"/>
  <c r="J123" i="10"/>
  <c r="G123" i="10"/>
  <c r="F123" i="10"/>
  <c r="D123" i="10"/>
  <c r="C123" i="10"/>
  <c r="B123" i="10"/>
  <c r="R121" i="10"/>
  <c r="F121" i="10"/>
  <c r="U122" i="10"/>
  <c r="T122" i="10"/>
  <c r="S122" i="10"/>
  <c r="Q122" i="10"/>
  <c r="P122" i="10"/>
  <c r="O122" i="10"/>
  <c r="M122" i="10"/>
  <c r="L122" i="10"/>
  <c r="K122" i="10"/>
  <c r="I122" i="10"/>
  <c r="H122" i="10"/>
  <c r="G122" i="10"/>
  <c r="E122" i="10"/>
  <c r="D122" i="10"/>
  <c r="C122" i="10"/>
  <c r="S120" i="10"/>
  <c r="K120" i="10"/>
  <c r="C120" i="10"/>
  <c r="U121" i="10"/>
  <c r="T121" i="10"/>
  <c r="Q121" i="10"/>
  <c r="P121" i="10"/>
  <c r="N121" i="10"/>
  <c r="M121" i="10"/>
  <c r="L121" i="10"/>
  <c r="J121" i="10"/>
  <c r="I121" i="10"/>
  <c r="H121" i="10"/>
  <c r="E121" i="10"/>
  <c r="D121" i="10"/>
  <c r="C121" i="10"/>
  <c r="B121" i="10"/>
  <c r="D119" i="10"/>
  <c r="U120" i="10"/>
  <c r="R120" i="10"/>
  <c r="Q120" i="10"/>
  <c r="P120" i="10"/>
  <c r="O120" i="10"/>
  <c r="N120" i="10"/>
  <c r="M120" i="10"/>
  <c r="L120" i="10"/>
  <c r="J120" i="10"/>
  <c r="I120" i="10"/>
  <c r="G120" i="10"/>
  <c r="F120" i="10"/>
  <c r="E120" i="10"/>
  <c r="B120" i="10"/>
  <c r="T119" i="10"/>
  <c r="S119" i="10"/>
  <c r="R119" i="10"/>
  <c r="P119" i="10"/>
  <c r="O119" i="10"/>
  <c r="N119" i="10"/>
  <c r="L119" i="10"/>
  <c r="K119" i="10"/>
  <c r="J119" i="10"/>
  <c r="H119" i="10"/>
  <c r="G119" i="10"/>
  <c r="F119" i="10"/>
  <c r="C119" i="10"/>
  <c r="B119" i="10"/>
  <c r="L117" i="10"/>
  <c r="U118" i="10"/>
  <c r="T118" i="10"/>
  <c r="S118" i="10"/>
  <c r="R118" i="10"/>
  <c r="Q118" i="10"/>
  <c r="P118" i="10"/>
  <c r="O118" i="10"/>
  <c r="N118" i="10"/>
  <c r="M118" i="10"/>
  <c r="L118" i="10"/>
  <c r="K118" i="10"/>
  <c r="I118" i="10"/>
  <c r="H118" i="10"/>
  <c r="G118" i="10"/>
  <c r="E118" i="10"/>
  <c r="D118" i="10"/>
  <c r="C118" i="10"/>
  <c r="U116" i="10"/>
  <c r="E116" i="10"/>
  <c r="U117" i="10"/>
  <c r="T117" i="10"/>
  <c r="S117" i="10"/>
  <c r="R117" i="10"/>
  <c r="Q117" i="10"/>
  <c r="P117" i="10"/>
  <c r="O117" i="10"/>
  <c r="N117" i="10"/>
  <c r="M117" i="10"/>
  <c r="J117" i="10"/>
  <c r="I117" i="10"/>
  <c r="H117" i="10"/>
  <c r="F117" i="10"/>
  <c r="E117" i="10"/>
  <c r="D117" i="10"/>
  <c r="B117" i="10"/>
  <c r="J115" i="10"/>
  <c r="B115" i="10"/>
  <c r="S116" i="10"/>
  <c r="R116" i="10"/>
  <c r="Q116" i="10"/>
  <c r="O116" i="10"/>
  <c r="N116" i="10"/>
  <c r="M116" i="10"/>
  <c r="K116" i="10"/>
  <c r="J116" i="10"/>
  <c r="I116" i="10"/>
  <c r="G116" i="10"/>
  <c r="F116" i="10"/>
  <c r="C116" i="10"/>
  <c r="B116" i="10"/>
  <c r="S114" i="10"/>
  <c r="K114" i="10"/>
  <c r="G114" i="10"/>
  <c r="C114" i="10"/>
  <c r="T115" i="10"/>
  <c r="S115" i="10"/>
  <c r="R115" i="10"/>
  <c r="P115" i="10"/>
  <c r="O115" i="10"/>
  <c r="N115" i="10"/>
  <c r="L115" i="10"/>
  <c r="K115" i="10"/>
  <c r="I115" i="10"/>
  <c r="H115" i="10"/>
  <c r="G115" i="10"/>
  <c r="F115" i="10"/>
  <c r="E115" i="10"/>
  <c r="D115" i="10"/>
  <c r="C115" i="10"/>
  <c r="P113" i="10"/>
  <c r="U114" i="10"/>
  <c r="T114" i="10"/>
  <c r="Q114" i="10"/>
  <c r="P114" i="10"/>
  <c r="O114" i="10"/>
  <c r="M114" i="10"/>
  <c r="L114" i="10"/>
  <c r="I114" i="10"/>
  <c r="H114" i="10"/>
  <c r="F114" i="10"/>
  <c r="E114" i="10"/>
  <c r="D114" i="10"/>
  <c r="I112" i="10"/>
  <c r="U113" i="10"/>
  <c r="T113" i="10"/>
  <c r="R113" i="10"/>
  <c r="Q113" i="10"/>
  <c r="N113" i="10"/>
  <c r="M113" i="10"/>
  <c r="L113" i="10"/>
  <c r="J113" i="10"/>
  <c r="I113" i="10"/>
  <c r="H113" i="10"/>
  <c r="F113" i="10"/>
  <c r="E113" i="10"/>
  <c r="D113" i="10"/>
  <c r="B113" i="10"/>
  <c r="R111" i="10"/>
  <c r="B111" i="10"/>
  <c r="U112" i="10"/>
  <c r="S112" i="10"/>
  <c r="R112" i="10"/>
  <c r="Q112" i="10"/>
  <c r="O112" i="10"/>
  <c r="N112" i="10"/>
  <c r="M112" i="10"/>
  <c r="K112" i="10"/>
  <c r="J112" i="10"/>
  <c r="G112" i="10"/>
  <c r="F112" i="10"/>
  <c r="E112" i="10"/>
  <c r="C112" i="10"/>
  <c r="B112" i="10"/>
  <c r="K110" i="10"/>
  <c r="T111" i="10"/>
  <c r="S111" i="10"/>
  <c r="P111" i="10"/>
  <c r="O111" i="10"/>
  <c r="N111" i="10"/>
  <c r="L111" i="10"/>
  <c r="K111" i="10"/>
  <c r="J111" i="10"/>
  <c r="H111" i="10"/>
  <c r="G111" i="10"/>
  <c r="F111" i="10"/>
  <c r="D111" i="10"/>
  <c r="C111" i="10"/>
  <c r="L109" i="10"/>
  <c r="U110" i="10"/>
  <c r="T110" i="10"/>
  <c r="S110" i="10"/>
  <c r="Q110" i="10"/>
  <c r="P110" i="10"/>
  <c r="O110" i="10"/>
  <c r="M110" i="10"/>
  <c r="L110" i="10"/>
  <c r="J110" i="10"/>
  <c r="I110" i="10"/>
  <c r="H110" i="10"/>
  <c r="G110" i="10"/>
  <c r="F110" i="10"/>
  <c r="E110" i="10"/>
  <c r="D110" i="10"/>
  <c r="C110" i="10"/>
  <c r="U109" i="10"/>
  <c r="T109" i="10"/>
  <c r="R109" i="10"/>
  <c r="Q109" i="10"/>
  <c r="P109" i="10"/>
  <c r="N109" i="10"/>
  <c r="M109" i="10"/>
  <c r="J109" i="10"/>
  <c r="I109" i="10"/>
  <c r="H109" i="10"/>
  <c r="F109" i="10"/>
  <c r="E109" i="10"/>
  <c r="D109" i="10"/>
  <c r="B109" i="10"/>
  <c r="J107" i="10"/>
  <c r="U108" i="10"/>
  <c r="S108" i="10"/>
  <c r="R108" i="10"/>
  <c r="Q108" i="10"/>
  <c r="O108" i="10"/>
  <c r="N108" i="10"/>
  <c r="M108" i="10"/>
  <c r="K108" i="10"/>
  <c r="J108" i="10"/>
  <c r="I108" i="10"/>
  <c r="G108" i="10"/>
  <c r="F108" i="10"/>
  <c r="E108" i="10"/>
  <c r="C108" i="10"/>
  <c r="B108" i="10"/>
  <c r="F106" i="10"/>
  <c r="T107" i="10"/>
  <c r="S107" i="10"/>
  <c r="R107" i="10"/>
  <c r="P107" i="10"/>
  <c r="O107" i="10"/>
  <c r="N107" i="10"/>
  <c r="L107" i="10"/>
  <c r="K107" i="10"/>
  <c r="I107" i="10"/>
  <c r="H107" i="10"/>
  <c r="G107" i="10"/>
  <c r="F107" i="10"/>
  <c r="E107" i="10"/>
  <c r="D107" i="10"/>
  <c r="C107" i="10"/>
  <c r="B107" i="10"/>
  <c r="T105" i="10"/>
  <c r="U106" i="10"/>
  <c r="T106" i="10"/>
  <c r="S106" i="10"/>
  <c r="Q106" i="10"/>
  <c r="P106" i="10"/>
  <c r="O106" i="10"/>
  <c r="M106" i="10"/>
  <c r="L106" i="10"/>
  <c r="K106" i="10"/>
  <c r="I106" i="10"/>
  <c r="H106" i="10"/>
  <c r="G106" i="10"/>
  <c r="E106" i="10"/>
  <c r="D106" i="10"/>
  <c r="C106" i="10"/>
  <c r="B103" i="10"/>
  <c r="U105" i="10"/>
  <c r="S105" i="10"/>
  <c r="R105" i="10"/>
  <c r="Q105" i="10"/>
  <c r="O105" i="10"/>
  <c r="N105" i="10"/>
  <c r="M105" i="10"/>
  <c r="K105" i="10"/>
  <c r="J105" i="10"/>
  <c r="I105" i="10"/>
  <c r="G105" i="10"/>
  <c r="F105" i="10"/>
  <c r="E105" i="10"/>
  <c r="C105" i="10"/>
  <c r="B105" i="10"/>
  <c r="T104" i="10"/>
  <c r="S104" i="10"/>
  <c r="R104" i="10"/>
  <c r="P104" i="10"/>
  <c r="O104" i="10"/>
  <c r="N104" i="10"/>
  <c r="L104" i="10"/>
  <c r="K104" i="10"/>
  <c r="J104" i="10"/>
  <c r="H104" i="10"/>
  <c r="G104" i="10"/>
  <c r="F104" i="10"/>
  <c r="D104" i="10"/>
  <c r="C104" i="10"/>
  <c r="B104" i="10"/>
  <c r="D101" i="10"/>
  <c r="U103" i="10"/>
  <c r="T103" i="10"/>
  <c r="S103" i="10"/>
  <c r="Q103" i="10"/>
  <c r="P103" i="10"/>
  <c r="O103" i="10"/>
  <c r="M103" i="10"/>
  <c r="L103" i="10"/>
  <c r="K103" i="10"/>
  <c r="I103" i="10"/>
  <c r="H103" i="10"/>
  <c r="G103" i="10"/>
  <c r="E103" i="10"/>
  <c r="D103" i="10"/>
  <c r="C103" i="10"/>
  <c r="U102" i="10"/>
  <c r="T102" i="10"/>
  <c r="R102" i="10"/>
  <c r="Q102" i="10"/>
  <c r="P102" i="10"/>
  <c r="N102" i="10"/>
  <c r="M102" i="10"/>
  <c r="L102" i="10"/>
  <c r="J102" i="10"/>
  <c r="I102" i="10"/>
  <c r="H102" i="10"/>
  <c r="G102" i="10"/>
  <c r="F102" i="10"/>
  <c r="E102" i="10"/>
  <c r="D102" i="10"/>
  <c r="C102" i="10"/>
  <c r="B102" i="10"/>
  <c r="U101" i="10"/>
  <c r="S101" i="10"/>
  <c r="R101" i="10"/>
  <c r="Q101" i="10"/>
  <c r="P101" i="10"/>
  <c r="O101" i="10"/>
  <c r="N101" i="10"/>
  <c r="M101" i="10"/>
  <c r="K101" i="10"/>
  <c r="J101" i="10"/>
  <c r="I101" i="10"/>
  <c r="G101" i="10"/>
  <c r="F101" i="10"/>
  <c r="E101" i="10"/>
  <c r="C101" i="10"/>
  <c r="B101" i="10"/>
  <c r="T100" i="10"/>
  <c r="S100" i="10"/>
  <c r="R100" i="10"/>
  <c r="P100" i="10"/>
  <c r="O100" i="10"/>
  <c r="N100" i="10"/>
  <c r="L100" i="10"/>
  <c r="K100" i="10"/>
  <c r="J100" i="10"/>
  <c r="H100" i="10"/>
  <c r="G100" i="10"/>
  <c r="F100" i="10"/>
  <c r="D100" i="10"/>
  <c r="C100" i="10"/>
  <c r="B100" i="10"/>
  <c r="D97" i="10"/>
  <c r="U99" i="10"/>
  <c r="T99" i="10"/>
  <c r="S99" i="10"/>
  <c r="Q99" i="10"/>
  <c r="P99" i="10"/>
  <c r="O99" i="10"/>
  <c r="M99" i="10"/>
  <c r="L99" i="10"/>
  <c r="K99" i="10"/>
  <c r="I99" i="10"/>
  <c r="H99" i="10"/>
  <c r="G99" i="10"/>
  <c r="E99" i="10"/>
  <c r="D99" i="10"/>
  <c r="C99" i="10"/>
  <c r="U98" i="10"/>
  <c r="T98" i="10"/>
  <c r="R98" i="10"/>
  <c r="Q98" i="10"/>
  <c r="P98" i="10"/>
  <c r="N98" i="10"/>
  <c r="M98" i="10"/>
  <c r="L98" i="10"/>
  <c r="J98" i="10"/>
  <c r="I98" i="10"/>
  <c r="H98" i="10"/>
  <c r="G98" i="10"/>
  <c r="F98" i="10"/>
  <c r="E98" i="10"/>
  <c r="D98" i="10"/>
  <c r="C98" i="10"/>
  <c r="B98" i="10"/>
  <c r="B95" i="10"/>
  <c r="U97" i="10"/>
  <c r="S97" i="10"/>
  <c r="R97" i="10"/>
  <c r="Q97" i="10"/>
  <c r="O97" i="10"/>
  <c r="N97" i="10"/>
  <c r="M97" i="10"/>
  <c r="K97" i="10"/>
  <c r="J97" i="10"/>
  <c r="I97" i="10"/>
  <c r="H97" i="10"/>
  <c r="G97" i="10"/>
  <c r="F97" i="10"/>
  <c r="E97" i="10"/>
  <c r="C97" i="10"/>
  <c r="B97" i="10"/>
  <c r="T96" i="10"/>
  <c r="S96" i="10"/>
  <c r="R96" i="10"/>
  <c r="P96" i="10"/>
  <c r="O96" i="10"/>
  <c r="N96" i="10"/>
  <c r="L96" i="10"/>
  <c r="K96" i="10"/>
  <c r="J96" i="10"/>
  <c r="H96" i="10"/>
  <c r="G96" i="10"/>
  <c r="F96" i="10"/>
  <c r="D96" i="10"/>
  <c r="C96" i="10"/>
  <c r="B96" i="10"/>
  <c r="P93" i="10"/>
  <c r="U95" i="10"/>
  <c r="T95" i="10"/>
  <c r="S95" i="10"/>
  <c r="Q95" i="10"/>
  <c r="P95" i="10"/>
  <c r="O95" i="10"/>
  <c r="M95" i="10"/>
  <c r="L95" i="10"/>
  <c r="K95" i="10"/>
  <c r="I95" i="10"/>
  <c r="H95" i="10"/>
  <c r="G95" i="10"/>
  <c r="F95" i="10"/>
  <c r="E95" i="10"/>
  <c r="D95" i="10"/>
  <c r="C95" i="10"/>
  <c r="U94" i="10"/>
  <c r="T94" i="10"/>
  <c r="R94" i="10"/>
  <c r="Q94" i="10"/>
  <c r="P94" i="10"/>
  <c r="N94" i="10"/>
  <c r="M94" i="10"/>
  <c r="L94" i="10"/>
  <c r="J94" i="10"/>
  <c r="I94" i="10"/>
  <c r="H94" i="10"/>
  <c r="F94" i="10"/>
  <c r="E94" i="10"/>
  <c r="D94" i="10"/>
  <c r="B94" i="10"/>
  <c r="J91" i="10"/>
  <c r="U93" i="10"/>
  <c r="S93" i="10"/>
  <c r="R93" i="10"/>
  <c r="Q93" i="10"/>
  <c r="O93" i="10"/>
  <c r="N93" i="10"/>
  <c r="M93" i="10"/>
  <c r="K93" i="10"/>
  <c r="J93" i="10"/>
  <c r="I93" i="10"/>
  <c r="H93" i="10"/>
  <c r="G93" i="10"/>
  <c r="F93" i="10"/>
  <c r="E93" i="10"/>
  <c r="C93" i="10"/>
  <c r="B93" i="10"/>
  <c r="T92" i="10"/>
  <c r="S92" i="10"/>
  <c r="R92" i="10"/>
  <c r="P92" i="10"/>
  <c r="O92" i="10"/>
  <c r="N92" i="10"/>
  <c r="L92" i="10"/>
  <c r="K92" i="10"/>
  <c r="J92" i="10"/>
  <c r="H92" i="10"/>
  <c r="G92" i="10"/>
  <c r="F92" i="10"/>
  <c r="D92" i="10"/>
  <c r="C92" i="10"/>
  <c r="B92" i="10"/>
  <c r="D89" i="10"/>
  <c r="U91" i="10"/>
  <c r="T91" i="10"/>
  <c r="S91" i="10"/>
  <c r="Q91" i="10"/>
  <c r="P91" i="10"/>
  <c r="O91" i="10"/>
  <c r="M91" i="10"/>
  <c r="L91" i="10"/>
  <c r="K91" i="10"/>
  <c r="I91" i="10"/>
  <c r="H91" i="10"/>
  <c r="G91" i="10"/>
  <c r="E91" i="10"/>
  <c r="D91" i="10"/>
  <c r="C91" i="10"/>
  <c r="U90" i="10"/>
  <c r="T90" i="10"/>
  <c r="R90" i="10"/>
  <c r="Q90" i="10"/>
  <c r="P90" i="10"/>
  <c r="N90" i="10"/>
  <c r="M90" i="10"/>
  <c r="L90" i="10"/>
  <c r="J90" i="10"/>
  <c r="I90" i="10"/>
  <c r="H90" i="10"/>
  <c r="G90" i="10"/>
  <c r="F90" i="10"/>
  <c r="E90" i="10"/>
  <c r="D90" i="10"/>
  <c r="C90" i="10"/>
  <c r="B90" i="10"/>
  <c r="U89" i="10"/>
  <c r="S89" i="10"/>
  <c r="R89" i="10"/>
  <c r="Q89" i="10"/>
  <c r="O89" i="10"/>
  <c r="N89" i="10"/>
  <c r="M89" i="10"/>
  <c r="K89" i="10"/>
  <c r="J89" i="10"/>
  <c r="I89" i="10"/>
  <c r="G89" i="10"/>
  <c r="F89" i="10"/>
  <c r="E89" i="10"/>
  <c r="C89" i="10"/>
  <c r="B89" i="10"/>
  <c r="J86" i="10"/>
  <c r="F86" i="10"/>
  <c r="B86" i="10"/>
  <c r="T88" i="10"/>
  <c r="S88" i="10"/>
  <c r="R88" i="10"/>
  <c r="P88" i="10"/>
  <c r="O88" i="10"/>
  <c r="N88" i="10"/>
  <c r="L88" i="10"/>
  <c r="K88" i="10"/>
  <c r="J88" i="10"/>
  <c r="H88" i="10"/>
  <c r="G88" i="10"/>
  <c r="F88" i="10"/>
  <c r="D88" i="10"/>
  <c r="C88" i="10"/>
  <c r="B88" i="10"/>
  <c r="O85" i="10"/>
  <c r="K85" i="10"/>
  <c r="G85" i="10"/>
  <c r="C85" i="10"/>
  <c r="U86" i="10"/>
  <c r="T86" i="10"/>
  <c r="S86" i="10"/>
  <c r="R86" i="10"/>
  <c r="Q86" i="10"/>
  <c r="P86" i="10"/>
  <c r="O86" i="10"/>
  <c r="N86" i="10"/>
  <c r="M86" i="10"/>
  <c r="L86" i="10"/>
  <c r="K86" i="10"/>
  <c r="I86" i="10"/>
  <c r="H86" i="10"/>
  <c r="E86" i="10"/>
  <c r="D86" i="10"/>
  <c r="T84" i="10"/>
  <c r="L84" i="10"/>
  <c r="D84" i="10"/>
  <c r="U85" i="10"/>
  <c r="S85" i="10"/>
  <c r="R85" i="10"/>
  <c r="Q85" i="10"/>
  <c r="N85" i="10"/>
  <c r="M85" i="10"/>
  <c r="J85" i="10"/>
  <c r="I85" i="10"/>
  <c r="H85" i="10"/>
  <c r="F85" i="10"/>
  <c r="E85" i="10"/>
  <c r="B85" i="10"/>
  <c r="S84" i="10"/>
  <c r="R84" i="10"/>
  <c r="P84" i="10"/>
  <c r="O84" i="10"/>
  <c r="N84" i="10"/>
  <c r="K84" i="10"/>
  <c r="J84" i="10"/>
  <c r="H84" i="10"/>
  <c r="G84" i="10"/>
  <c r="F84" i="10"/>
  <c r="C84" i="10"/>
  <c r="B84" i="10"/>
  <c r="N82" i="10"/>
  <c r="F82" i="10"/>
  <c r="U83" i="10"/>
  <c r="T83" i="10"/>
  <c r="S83" i="10"/>
  <c r="Q83" i="10"/>
  <c r="P83" i="10"/>
  <c r="O83" i="10"/>
  <c r="M83" i="10"/>
  <c r="L83" i="10"/>
  <c r="K83" i="10"/>
  <c r="I83" i="10"/>
  <c r="H83" i="10"/>
  <c r="G83" i="10"/>
  <c r="E83" i="10"/>
  <c r="D83" i="10"/>
  <c r="C83" i="10"/>
  <c r="S81" i="10"/>
  <c r="O81" i="10"/>
  <c r="K81" i="10"/>
  <c r="G81" i="10"/>
  <c r="C81" i="10"/>
  <c r="U82" i="10"/>
  <c r="T82" i="10"/>
  <c r="R82" i="10"/>
  <c r="Q82" i="10"/>
  <c r="P82" i="10"/>
  <c r="M82" i="10"/>
  <c r="L82" i="10"/>
  <c r="K82" i="10"/>
  <c r="J82" i="10"/>
  <c r="I82" i="10"/>
  <c r="H82" i="10"/>
  <c r="E82" i="10"/>
  <c r="D82" i="10"/>
  <c r="B82" i="10"/>
  <c r="U80" i="10"/>
  <c r="T80" i="10"/>
  <c r="L80" i="10"/>
  <c r="E80" i="10"/>
  <c r="D80" i="10"/>
  <c r="U81" i="10"/>
  <c r="R81" i="10"/>
  <c r="Q81" i="10"/>
  <c r="N81" i="10"/>
  <c r="M81" i="10"/>
  <c r="J81" i="10"/>
  <c r="I81" i="10"/>
  <c r="H81" i="10"/>
  <c r="F81" i="10"/>
  <c r="E81" i="10"/>
  <c r="B81" i="10"/>
  <c r="S80" i="10"/>
  <c r="R80" i="10"/>
  <c r="P80" i="10"/>
  <c r="O80" i="10"/>
  <c r="N80" i="10"/>
  <c r="K80" i="10"/>
  <c r="J80" i="10"/>
  <c r="H80" i="10"/>
  <c r="G80" i="10"/>
  <c r="F80" i="10"/>
  <c r="C80" i="10"/>
  <c r="B80" i="10"/>
  <c r="N78" i="10"/>
  <c r="F78" i="10"/>
  <c r="U79" i="10"/>
  <c r="T79" i="10"/>
  <c r="S79" i="10"/>
  <c r="Q79" i="10"/>
  <c r="P79" i="10"/>
  <c r="O79" i="10"/>
  <c r="M79" i="10"/>
  <c r="L79" i="10"/>
  <c r="K79" i="10"/>
  <c r="I79" i="10"/>
  <c r="H79" i="10"/>
  <c r="G79" i="10"/>
  <c r="E79" i="10"/>
  <c r="D79" i="10"/>
  <c r="C79" i="10"/>
  <c r="S77" i="10"/>
  <c r="O77" i="10"/>
  <c r="K77" i="10"/>
  <c r="G77" i="10"/>
  <c r="C77" i="10"/>
  <c r="U78" i="10"/>
  <c r="T78" i="10"/>
  <c r="R78" i="10"/>
  <c r="Q78" i="10"/>
  <c r="P78" i="10"/>
  <c r="M78" i="10"/>
  <c r="L78" i="10"/>
  <c r="K78" i="10"/>
  <c r="J78" i="10"/>
  <c r="I78" i="10"/>
  <c r="H78" i="10"/>
  <c r="E78" i="10"/>
  <c r="D78" i="10"/>
  <c r="B78" i="10"/>
  <c r="U76" i="10"/>
  <c r="T76" i="10"/>
  <c r="L76" i="10"/>
  <c r="E76" i="10"/>
  <c r="D76" i="10"/>
  <c r="U77" i="10"/>
  <c r="R77" i="10"/>
  <c r="Q77" i="10"/>
  <c r="N77" i="10"/>
  <c r="M77" i="10"/>
  <c r="J77" i="10"/>
  <c r="I77" i="10"/>
  <c r="H77" i="10"/>
  <c r="F77" i="10"/>
  <c r="E77" i="10"/>
  <c r="B77" i="10"/>
  <c r="S76" i="10"/>
  <c r="R76" i="10"/>
  <c r="P76" i="10"/>
  <c r="O76" i="10"/>
  <c r="N76" i="10"/>
  <c r="K76" i="10"/>
  <c r="J76" i="10"/>
  <c r="H76" i="10"/>
  <c r="G76" i="10"/>
  <c r="F76" i="10"/>
  <c r="C76" i="10"/>
  <c r="B76" i="10"/>
  <c r="N74" i="10"/>
  <c r="F74" i="10"/>
  <c r="U75" i="10"/>
  <c r="T75" i="10"/>
  <c r="S75" i="10"/>
  <c r="Q75" i="10"/>
  <c r="P75" i="10"/>
  <c r="O75" i="10"/>
  <c r="M75" i="10"/>
  <c r="L75" i="10"/>
  <c r="K75" i="10"/>
  <c r="I75" i="10"/>
  <c r="H75" i="10"/>
  <c r="G75" i="10"/>
  <c r="E75" i="10"/>
  <c r="D75" i="10"/>
  <c r="C75" i="10"/>
  <c r="S73" i="10"/>
  <c r="O73" i="10"/>
  <c r="K73" i="10"/>
  <c r="G73" i="10"/>
  <c r="C73" i="10"/>
  <c r="U74" i="10"/>
  <c r="T74" i="10"/>
  <c r="R74" i="10"/>
  <c r="Q74" i="10"/>
  <c r="P74" i="10"/>
  <c r="M74" i="10"/>
  <c r="L74" i="10"/>
  <c r="K74" i="10"/>
  <c r="J74" i="10"/>
  <c r="I74" i="10"/>
  <c r="H74" i="10"/>
  <c r="E74" i="10"/>
  <c r="D74" i="10"/>
  <c r="B74" i="10"/>
  <c r="U72" i="10"/>
  <c r="E72" i="10"/>
  <c r="U73" i="10"/>
  <c r="R73" i="10"/>
  <c r="Q73" i="10"/>
  <c r="N73" i="10"/>
  <c r="M73" i="10"/>
  <c r="L73" i="10"/>
  <c r="J73" i="10"/>
  <c r="I73" i="10"/>
  <c r="F73" i="10"/>
  <c r="E73" i="10"/>
  <c r="B73" i="10"/>
  <c r="Q71" i="10"/>
  <c r="M71" i="10"/>
  <c r="I71" i="10"/>
  <c r="E71" i="10"/>
  <c r="T72" i="10"/>
  <c r="S72" i="10"/>
  <c r="R72" i="10"/>
  <c r="P72" i="10"/>
  <c r="O72" i="10"/>
  <c r="N72" i="10"/>
  <c r="L72" i="10"/>
  <c r="K72" i="10"/>
  <c r="J72" i="10"/>
  <c r="H72" i="10"/>
  <c r="G72" i="10"/>
  <c r="F72" i="10"/>
  <c r="D72" i="10"/>
  <c r="C72" i="10"/>
  <c r="B72" i="10"/>
  <c r="J70" i="10"/>
  <c r="B70" i="10"/>
  <c r="U71" i="10"/>
  <c r="T71" i="10"/>
  <c r="S71" i="10"/>
  <c r="P71" i="10"/>
  <c r="O71" i="10"/>
  <c r="L71" i="10"/>
  <c r="K71" i="10"/>
  <c r="J71" i="10"/>
  <c r="H71" i="10"/>
  <c r="G71" i="10"/>
  <c r="D71" i="10"/>
  <c r="C71" i="10"/>
  <c r="K69" i="10"/>
  <c r="G69" i="10"/>
  <c r="C69" i="10"/>
  <c r="U70" i="10"/>
  <c r="T70" i="10"/>
  <c r="S70" i="10"/>
  <c r="R70" i="10"/>
  <c r="Q70" i="10"/>
  <c r="P70" i="10"/>
  <c r="O70" i="10"/>
  <c r="N70" i="10"/>
  <c r="M70" i="10"/>
  <c r="L70" i="10"/>
  <c r="I70" i="10"/>
  <c r="H70" i="10"/>
  <c r="F70" i="10"/>
  <c r="E70" i="10"/>
  <c r="D70" i="10"/>
  <c r="T68" i="10"/>
  <c r="P68" i="10"/>
  <c r="L68" i="10"/>
  <c r="H68" i="10"/>
  <c r="U69" i="10"/>
  <c r="T69" i="10"/>
  <c r="S69" i="10"/>
  <c r="R69" i="10"/>
  <c r="Q69" i="10"/>
  <c r="P69" i="10"/>
  <c r="O69" i="10"/>
  <c r="N69" i="10"/>
  <c r="M69" i="10"/>
  <c r="L69" i="10"/>
  <c r="J69" i="10"/>
  <c r="I69" i="10"/>
  <c r="F69" i="10"/>
  <c r="E69" i="10"/>
  <c r="B69" i="10"/>
  <c r="R67" i="10"/>
  <c r="S68" i="10"/>
  <c r="R68" i="10"/>
  <c r="O68" i="10"/>
  <c r="N68" i="10"/>
  <c r="M68" i="10"/>
  <c r="K68" i="10"/>
  <c r="J68" i="10"/>
  <c r="G68" i="10"/>
  <c r="F68" i="10"/>
  <c r="D68" i="10"/>
  <c r="C68" i="10"/>
  <c r="B68" i="10"/>
  <c r="U67" i="10"/>
  <c r="T67" i="10"/>
  <c r="S67" i="10"/>
  <c r="Q67" i="10"/>
  <c r="P67" i="10"/>
  <c r="O67" i="10"/>
  <c r="M67" i="10"/>
  <c r="L67" i="10"/>
  <c r="K67" i="10"/>
  <c r="J67" i="10"/>
  <c r="I67" i="10"/>
  <c r="H67" i="10"/>
  <c r="G67" i="10"/>
  <c r="F67" i="10"/>
  <c r="E67" i="10"/>
  <c r="D67" i="10"/>
  <c r="C67" i="10"/>
  <c r="U65" i="10"/>
  <c r="M65" i="10"/>
  <c r="E65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F66" i="10"/>
  <c r="E66" i="10"/>
  <c r="D66" i="10"/>
  <c r="B66" i="10"/>
  <c r="B64" i="10"/>
  <c r="S65" i="10"/>
  <c r="R65" i="10"/>
  <c r="Q65" i="10"/>
  <c r="O65" i="10"/>
  <c r="N65" i="10"/>
  <c r="K65" i="10"/>
  <c r="J65" i="10"/>
  <c r="I65" i="10"/>
  <c r="G65" i="10"/>
  <c r="F65" i="10"/>
  <c r="C65" i="10"/>
  <c r="B65" i="10"/>
  <c r="O63" i="10"/>
  <c r="G63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G62" i="10"/>
  <c r="U63" i="10"/>
  <c r="T63" i="10"/>
  <c r="S63" i="10"/>
  <c r="R63" i="10"/>
  <c r="Q63" i="10"/>
  <c r="P63" i="10"/>
  <c r="M63" i="10"/>
  <c r="L63" i="10"/>
  <c r="K63" i="10"/>
  <c r="I63" i="10"/>
  <c r="H63" i="10"/>
  <c r="E63" i="10"/>
  <c r="D63" i="10"/>
  <c r="C63" i="10"/>
  <c r="B63" i="10"/>
  <c r="U61" i="10"/>
  <c r="M61" i="10"/>
  <c r="L61" i="10"/>
  <c r="E61" i="10"/>
  <c r="U62" i="10"/>
  <c r="T62" i="10"/>
  <c r="R62" i="10"/>
  <c r="Q62" i="10"/>
  <c r="P62" i="10"/>
  <c r="N62" i="10"/>
  <c r="M62" i="10"/>
  <c r="L62" i="10"/>
  <c r="K62" i="10"/>
  <c r="J62" i="10"/>
  <c r="I62" i="10"/>
  <c r="H62" i="10"/>
  <c r="F62" i="10"/>
  <c r="E62" i="10"/>
  <c r="D62" i="10"/>
  <c r="B62" i="10"/>
  <c r="S61" i="10"/>
  <c r="R61" i="10"/>
  <c r="Q61" i="10"/>
  <c r="P61" i="10"/>
  <c r="O61" i="10"/>
  <c r="N61" i="10"/>
  <c r="K61" i="10"/>
  <c r="J61" i="10"/>
  <c r="I61" i="10"/>
  <c r="G61" i="10"/>
  <c r="F61" i="10"/>
  <c r="C61" i="10"/>
  <c r="B61" i="10"/>
  <c r="O59" i="10"/>
  <c r="N59" i="10"/>
  <c r="G59" i="10"/>
  <c r="T60" i="10"/>
  <c r="S60" i="10"/>
  <c r="R60" i="10"/>
  <c r="P60" i="10"/>
  <c r="O60" i="10"/>
  <c r="N60" i="10"/>
  <c r="L60" i="10"/>
  <c r="K60" i="10"/>
  <c r="J60" i="10"/>
  <c r="H60" i="10"/>
  <c r="G60" i="10"/>
  <c r="F60" i="10"/>
  <c r="D60" i="10"/>
  <c r="C60" i="10"/>
  <c r="B60" i="10"/>
  <c r="G58" i="10"/>
  <c r="U59" i="10"/>
  <c r="T59" i="10"/>
  <c r="S59" i="10"/>
  <c r="R59" i="10"/>
  <c r="Q59" i="10"/>
  <c r="P59" i="10"/>
  <c r="M59" i="10"/>
  <c r="L59" i="10"/>
  <c r="K59" i="10"/>
  <c r="I59" i="10"/>
  <c r="H59" i="10"/>
  <c r="E59" i="10"/>
  <c r="D59" i="10"/>
  <c r="C59" i="10"/>
  <c r="B59" i="10"/>
  <c r="U57" i="10"/>
  <c r="M57" i="10"/>
  <c r="L57" i="10"/>
  <c r="E57" i="10"/>
  <c r="U58" i="10"/>
  <c r="T58" i="10"/>
  <c r="R58" i="10"/>
  <c r="Q58" i="10"/>
  <c r="P58" i="10"/>
  <c r="N58" i="10"/>
  <c r="M58" i="10"/>
  <c r="L58" i="10"/>
  <c r="K58" i="10"/>
  <c r="J58" i="10"/>
  <c r="I58" i="10"/>
  <c r="H58" i="10"/>
  <c r="F58" i="10"/>
  <c r="E58" i="10"/>
  <c r="D58" i="10"/>
  <c r="B58" i="10"/>
  <c r="S57" i="10"/>
  <c r="R57" i="10"/>
  <c r="Q57" i="10"/>
  <c r="P57" i="10"/>
  <c r="O57" i="10"/>
  <c r="N57" i="10"/>
  <c r="K57" i="10"/>
  <c r="J57" i="10"/>
  <c r="I57" i="10"/>
  <c r="G57" i="10"/>
  <c r="F57" i="10"/>
  <c r="C57" i="10"/>
  <c r="B57" i="10"/>
  <c r="O55" i="10"/>
  <c r="N55" i="10"/>
  <c r="G55" i="10"/>
  <c r="T56" i="10"/>
  <c r="S56" i="10"/>
  <c r="R56" i="10"/>
  <c r="P56" i="10"/>
  <c r="O56" i="10"/>
  <c r="N56" i="10"/>
  <c r="L56" i="10"/>
  <c r="K56" i="10"/>
  <c r="J56" i="10"/>
  <c r="H56" i="10"/>
  <c r="G56" i="10"/>
  <c r="F56" i="10"/>
  <c r="D56" i="10"/>
  <c r="C56" i="10"/>
  <c r="B56" i="10"/>
  <c r="G54" i="10"/>
  <c r="U55" i="10"/>
  <c r="T55" i="10"/>
  <c r="S55" i="10"/>
  <c r="R55" i="10"/>
  <c r="Q55" i="10"/>
  <c r="P55" i="10"/>
  <c r="M55" i="10"/>
  <c r="L55" i="10"/>
  <c r="K55" i="10"/>
  <c r="I55" i="10"/>
  <c r="H55" i="10"/>
  <c r="E55" i="10"/>
  <c r="D55" i="10"/>
  <c r="C55" i="10"/>
  <c r="B55" i="10"/>
  <c r="U53" i="10"/>
  <c r="M53" i="10"/>
  <c r="L53" i="10"/>
  <c r="E53" i="10"/>
  <c r="U54" i="10"/>
  <c r="T54" i="10"/>
  <c r="R54" i="10"/>
  <c r="Q54" i="10"/>
  <c r="P54" i="10"/>
  <c r="N54" i="10"/>
  <c r="M54" i="10"/>
  <c r="L54" i="10"/>
  <c r="K54" i="10"/>
  <c r="J54" i="10"/>
  <c r="I54" i="10"/>
  <c r="H54" i="10"/>
  <c r="F54" i="10"/>
  <c r="E54" i="10"/>
  <c r="D54" i="10"/>
  <c r="B54" i="10"/>
  <c r="S53" i="10"/>
  <c r="R53" i="10"/>
  <c r="Q53" i="10"/>
  <c r="P53" i="10"/>
  <c r="O53" i="10"/>
  <c r="N53" i="10"/>
  <c r="K53" i="10"/>
  <c r="J53" i="10"/>
  <c r="I53" i="10"/>
  <c r="G53" i="10"/>
  <c r="F53" i="10"/>
  <c r="C53" i="10"/>
  <c r="B53" i="10"/>
  <c r="O51" i="10"/>
  <c r="N51" i="10"/>
  <c r="G51" i="10"/>
  <c r="T52" i="10"/>
  <c r="S52" i="10"/>
  <c r="R52" i="10"/>
  <c r="P52" i="10"/>
  <c r="O52" i="10"/>
  <c r="N52" i="10"/>
  <c r="L52" i="10"/>
  <c r="K52" i="10"/>
  <c r="J52" i="10"/>
  <c r="H52" i="10"/>
  <c r="G52" i="10"/>
  <c r="F52" i="10"/>
  <c r="D52" i="10"/>
  <c r="C52" i="10"/>
  <c r="B52" i="10"/>
  <c r="G50" i="10"/>
  <c r="U51" i="10"/>
  <c r="T51" i="10"/>
  <c r="S51" i="10"/>
  <c r="R51" i="10"/>
  <c r="Q51" i="10"/>
  <c r="P51" i="10"/>
  <c r="M51" i="10"/>
  <c r="L51" i="10"/>
  <c r="K51" i="10"/>
  <c r="I51" i="10"/>
  <c r="H51" i="10"/>
  <c r="E51" i="10"/>
  <c r="D51" i="10"/>
  <c r="C51" i="10"/>
  <c r="B51" i="10"/>
  <c r="U49" i="10"/>
  <c r="M49" i="10"/>
  <c r="L49" i="10"/>
  <c r="E49" i="10"/>
  <c r="U50" i="10"/>
  <c r="T50" i="10"/>
  <c r="R50" i="10"/>
  <c r="Q50" i="10"/>
  <c r="P50" i="10"/>
  <c r="N50" i="10"/>
  <c r="M50" i="10"/>
  <c r="L50" i="10"/>
  <c r="K50" i="10"/>
  <c r="J50" i="10"/>
  <c r="I50" i="10"/>
  <c r="H50" i="10"/>
  <c r="F50" i="10"/>
  <c r="E50" i="10"/>
  <c r="D50" i="10"/>
  <c r="B50" i="10"/>
  <c r="S49" i="10"/>
  <c r="R49" i="10"/>
  <c r="Q49" i="10"/>
  <c r="P49" i="10"/>
  <c r="O49" i="10"/>
  <c r="N49" i="10"/>
  <c r="K49" i="10"/>
  <c r="J49" i="10"/>
  <c r="I49" i="10"/>
  <c r="G49" i="10"/>
  <c r="F49" i="10"/>
  <c r="C49" i="10"/>
  <c r="B49" i="10"/>
  <c r="O47" i="10"/>
  <c r="N47" i="10"/>
  <c r="G47" i="10"/>
  <c r="T48" i="10"/>
  <c r="S48" i="10"/>
  <c r="R48" i="10"/>
  <c r="P48" i="10"/>
  <c r="O48" i="10"/>
  <c r="N48" i="10"/>
  <c r="L48" i="10"/>
  <c r="K48" i="10"/>
  <c r="J48" i="10"/>
  <c r="H48" i="10"/>
  <c r="G48" i="10"/>
  <c r="F48" i="10"/>
  <c r="D48" i="10"/>
  <c r="C48" i="10"/>
  <c r="B48" i="10"/>
  <c r="G46" i="10"/>
  <c r="U47" i="10"/>
  <c r="T47" i="10"/>
  <c r="S47" i="10"/>
  <c r="R47" i="10"/>
  <c r="Q47" i="10"/>
  <c r="P47" i="10"/>
  <c r="M47" i="10"/>
  <c r="L47" i="10"/>
  <c r="K47" i="10"/>
  <c r="I47" i="10"/>
  <c r="H47" i="10"/>
  <c r="E47" i="10"/>
  <c r="D47" i="10"/>
  <c r="C47" i="10"/>
  <c r="B47" i="10"/>
  <c r="U45" i="10"/>
  <c r="M45" i="10"/>
  <c r="L45" i="10"/>
  <c r="E45" i="10"/>
  <c r="U46" i="10"/>
  <c r="T46" i="10"/>
  <c r="R46" i="10"/>
  <c r="Q46" i="10"/>
  <c r="P46" i="10"/>
  <c r="N46" i="10"/>
  <c r="M46" i="10"/>
  <c r="L46" i="10"/>
  <c r="K46" i="10"/>
  <c r="J46" i="10"/>
  <c r="I46" i="10"/>
  <c r="H46" i="10"/>
  <c r="F46" i="10"/>
  <c r="E46" i="10"/>
  <c r="D46" i="10"/>
  <c r="B46" i="10"/>
  <c r="S45" i="10"/>
  <c r="R45" i="10"/>
  <c r="Q45" i="10"/>
  <c r="P45" i="10"/>
  <c r="O45" i="10"/>
  <c r="N45" i="10"/>
  <c r="K45" i="10"/>
  <c r="J45" i="10"/>
  <c r="I45" i="10"/>
  <c r="G45" i="10"/>
  <c r="F45" i="10"/>
  <c r="C45" i="10"/>
  <c r="B45" i="10"/>
  <c r="O43" i="10"/>
  <c r="N43" i="10"/>
  <c r="G43" i="10"/>
  <c r="T44" i="10"/>
  <c r="S44" i="10"/>
  <c r="R44" i="10"/>
  <c r="P44" i="10"/>
  <c r="O44" i="10"/>
  <c r="N44" i="10"/>
  <c r="L44" i="10"/>
  <c r="K44" i="10"/>
  <c r="J44" i="10"/>
  <c r="H44" i="10"/>
  <c r="G44" i="10"/>
  <c r="F44" i="10"/>
  <c r="D44" i="10"/>
  <c r="C44" i="10"/>
  <c r="B44" i="10"/>
  <c r="G42" i="10"/>
  <c r="U43" i="10"/>
  <c r="T43" i="10"/>
  <c r="S43" i="10"/>
  <c r="R43" i="10"/>
  <c r="Q43" i="10"/>
  <c r="P43" i="10"/>
  <c r="M43" i="10"/>
  <c r="L43" i="10"/>
  <c r="K43" i="10"/>
  <c r="I43" i="10"/>
  <c r="H43" i="10"/>
  <c r="E43" i="10"/>
  <c r="D43" i="10"/>
  <c r="C43" i="10"/>
  <c r="B43" i="10"/>
  <c r="U41" i="10"/>
  <c r="M41" i="10"/>
  <c r="L41" i="10"/>
  <c r="E41" i="10"/>
  <c r="U42" i="10"/>
  <c r="T42" i="10"/>
  <c r="R42" i="10"/>
  <c r="Q42" i="10"/>
  <c r="P42" i="10"/>
  <c r="N42" i="10"/>
  <c r="M42" i="10"/>
  <c r="L42" i="10"/>
  <c r="K42" i="10"/>
  <c r="J42" i="10"/>
  <c r="I42" i="10"/>
  <c r="H42" i="10"/>
  <c r="F42" i="10"/>
  <c r="E42" i="10"/>
  <c r="D42" i="10"/>
  <c r="B42" i="10"/>
  <c r="S41" i="10"/>
  <c r="R41" i="10"/>
  <c r="Q41" i="10"/>
  <c r="P41" i="10"/>
  <c r="O41" i="10"/>
  <c r="N41" i="10"/>
  <c r="K41" i="10"/>
  <c r="J41" i="10"/>
  <c r="I41" i="10"/>
  <c r="G41" i="10"/>
  <c r="F41" i="10"/>
  <c r="C41" i="10"/>
  <c r="B41" i="10"/>
  <c r="O39" i="10"/>
  <c r="N39" i="10"/>
  <c r="G39" i="10"/>
  <c r="T40" i="10"/>
  <c r="S40" i="10"/>
  <c r="R40" i="10"/>
  <c r="P40" i="10"/>
  <c r="O40" i="10"/>
  <c r="N40" i="10"/>
  <c r="L40" i="10"/>
  <c r="K40" i="10"/>
  <c r="J40" i="10"/>
  <c r="H40" i="10"/>
  <c r="G40" i="10"/>
  <c r="F40" i="10"/>
  <c r="D40" i="10"/>
  <c r="C40" i="10"/>
  <c r="B40" i="10"/>
  <c r="G38" i="10"/>
  <c r="U39" i="10"/>
  <c r="T39" i="10"/>
  <c r="S39" i="10"/>
  <c r="R39" i="10"/>
  <c r="Q39" i="10"/>
  <c r="P39" i="10"/>
  <c r="M39" i="10"/>
  <c r="L39" i="10"/>
  <c r="K39" i="10"/>
  <c r="I39" i="10"/>
  <c r="H39" i="10"/>
  <c r="E39" i="10"/>
  <c r="D39" i="10"/>
  <c r="C39" i="10"/>
  <c r="B39" i="10"/>
  <c r="U37" i="10"/>
  <c r="M37" i="10"/>
  <c r="L37" i="10"/>
  <c r="E37" i="10"/>
  <c r="U38" i="10"/>
  <c r="T38" i="10"/>
  <c r="R38" i="10"/>
  <c r="Q38" i="10"/>
  <c r="P38" i="10"/>
  <c r="N38" i="10"/>
  <c r="M38" i="10"/>
  <c r="L38" i="10"/>
  <c r="K38" i="10"/>
  <c r="J38" i="10"/>
  <c r="I38" i="10"/>
  <c r="H38" i="10"/>
  <c r="F38" i="10"/>
  <c r="E38" i="10"/>
  <c r="D38" i="10"/>
  <c r="B38" i="10"/>
  <c r="S37" i="10"/>
  <c r="R37" i="10"/>
  <c r="Q37" i="10"/>
  <c r="P37" i="10"/>
  <c r="O37" i="10"/>
  <c r="N37" i="10"/>
  <c r="K37" i="10"/>
  <c r="J37" i="10"/>
  <c r="I37" i="10"/>
  <c r="G37" i="10"/>
  <c r="F37" i="10"/>
  <c r="C37" i="10"/>
  <c r="B37" i="10"/>
  <c r="O35" i="10"/>
  <c r="N35" i="10"/>
  <c r="G35" i="10"/>
  <c r="T36" i="10"/>
  <c r="S36" i="10"/>
  <c r="R36" i="10"/>
  <c r="P36" i="10"/>
  <c r="O36" i="10"/>
  <c r="N36" i="10"/>
  <c r="L36" i="10"/>
  <c r="K36" i="10"/>
  <c r="J36" i="10"/>
  <c r="H36" i="10"/>
  <c r="G36" i="10"/>
  <c r="F36" i="10"/>
  <c r="D36" i="10"/>
  <c r="C36" i="10"/>
  <c r="B36" i="10"/>
  <c r="T34" i="10"/>
  <c r="S34" i="10"/>
  <c r="L34" i="10"/>
  <c r="G34" i="10"/>
  <c r="D34" i="10"/>
  <c r="U35" i="10"/>
  <c r="T35" i="10"/>
  <c r="S35" i="10"/>
  <c r="Q35" i="10"/>
  <c r="P35" i="10"/>
  <c r="M35" i="10"/>
  <c r="L35" i="10"/>
  <c r="K35" i="10"/>
  <c r="J35" i="10"/>
  <c r="I35" i="10"/>
  <c r="H35" i="10"/>
  <c r="E35" i="10"/>
  <c r="D35" i="10"/>
  <c r="C35" i="10"/>
  <c r="U34" i="10"/>
  <c r="R34" i="10"/>
  <c r="Q34" i="10"/>
  <c r="P34" i="10"/>
  <c r="N34" i="10"/>
  <c r="M34" i="10"/>
  <c r="J34" i="10"/>
  <c r="I34" i="10"/>
  <c r="H34" i="10"/>
  <c r="F34" i="10"/>
  <c r="E34" i="10"/>
  <c r="B34" i="10"/>
  <c r="U32" i="10"/>
  <c r="Q32" i="10"/>
  <c r="I32" i="10"/>
  <c r="E32" i="10"/>
  <c r="S32" i="10"/>
  <c r="R32" i="10"/>
  <c r="O32" i="10"/>
  <c r="N32" i="10"/>
  <c r="M32" i="10"/>
  <c r="K32" i="10"/>
  <c r="J32" i="10"/>
  <c r="G32" i="10"/>
  <c r="F32" i="10"/>
  <c r="D32" i="10"/>
  <c r="C32" i="10"/>
  <c r="B32" i="10"/>
  <c r="T31" i="10"/>
  <c r="S31" i="10"/>
  <c r="R31" i="10"/>
  <c r="P31" i="10"/>
  <c r="O31" i="10"/>
  <c r="N31" i="10"/>
  <c r="L31" i="10"/>
  <c r="K31" i="10"/>
  <c r="J31" i="10"/>
  <c r="H31" i="10"/>
  <c r="G31" i="10"/>
  <c r="F31" i="10"/>
  <c r="D31" i="10"/>
  <c r="C31" i="10"/>
  <c r="B31" i="10"/>
  <c r="G30" i="10"/>
  <c r="U29" i="10"/>
  <c r="M29" i="10"/>
  <c r="L29" i="10"/>
  <c r="E29" i="10"/>
  <c r="U30" i="10"/>
  <c r="T30" i="10"/>
  <c r="R30" i="10"/>
  <c r="Q30" i="10"/>
  <c r="P30" i="10"/>
  <c r="N30" i="10"/>
  <c r="M30" i="10"/>
  <c r="L30" i="10"/>
  <c r="K30" i="10"/>
  <c r="J30" i="10"/>
  <c r="I30" i="10"/>
  <c r="H30" i="10"/>
  <c r="F30" i="10"/>
  <c r="E30" i="10"/>
  <c r="D30" i="10"/>
  <c r="B30" i="10"/>
  <c r="S29" i="10"/>
  <c r="R29" i="10"/>
  <c r="Q29" i="10"/>
  <c r="P29" i="10"/>
  <c r="O29" i="10"/>
  <c r="N29" i="10"/>
  <c r="K29" i="10"/>
  <c r="J29" i="10"/>
  <c r="I29" i="10"/>
  <c r="G29" i="10"/>
  <c r="F29" i="10"/>
  <c r="C29" i="10"/>
  <c r="B29" i="10"/>
  <c r="O27" i="10"/>
  <c r="N27" i="10"/>
  <c r="G27" i="10"/>
  <c r="T28" i="10"/>
  <c r="S28" i="10"/>
  <c r="R28" i="10"/>
  <c r="P28" i="10"/>
  <c r="O28" i="10"/>
  <c r="N28" i="10"/>
  <c r="L28" i="10"/>
  <c r="K28" i="10"/>
  <c r="J28" i="10"/>
  <c r="H28" i="10"/>
  <c r="G28" i="10"/>
  <c r="F28" i="10"/>
  <c r="D28" i="10"/>
  <c r="C28" i="10"/>
  <c r="B28" i="10"/>
  <c r="G26" i="10"/>
  <c r="U27" i="10"/>
  <c r="T27" i="10"/>
  <c r="S27" i="10"/>
  <c r="R27" i="10"/>
  <c r="Q27" i="10"/>
  <c r="P27" i="10"/>
  <c r="M27" i="10"/>
  <c r="L27" i="10"/>
  <c r="K27" i="10"/>
  <c r="I27" i="10"/>
  <c r="H27" i="10"/>
  <c r="E27" i="10"/>
  <c r="D27" i="10"/>
  <c r="C27" i="10"/>
  <c r="B27" i="10"/>
  <c r="U25" i="10"/>
  <c r="M25" i="10"/>
  <c r="L25" i="10"/>
  <c r="E25" i="10"/>
  <c r="U26" i="10"/>
  <c r="T26" i="10"/>
  <c r="R26" i="10"/>
  <c r="Q26" i="10"/>
  <c r="P26" i="10"/>
  <c r="N26" i="10"/>
  <c r="M26" i="10"/>
  <c r="L26" i="10"/>
  <c r="K26" i="10"/>
  <c r="J26" i="10"/>
  <c r="I26" i="10"/>
  <c r="H26" i="10"/>
  <c r="F26" i="10"/>
  <c r="E26" i="10"/>
  <c r="D26" i="10"/>
  <c r="B26" i="10"/>
  <c r="S25" i="10"/>
  <c r="R25" i="10"/>
  <c r="Q25" i="10"/>
  <c r="P25" i="10"/>
  <c r="O25" i="10"/>
  <c r="N25" i="10"/>
  <c r="K25" i="10"/>
  <c r="J25" i="10"/>
  <c r="I25" i="10"/>
  <c r="G25" i="10"/>
  <c r="F25" i="10"/>
  <c r="C25" i="10"/>
  <c r="B25" i="10"/>
  <c r="O23" i="10"/>
  <c r="N23" i="10"/>
  <c r="G23" i="10"/>
  <c r="T24" i="10"/>
  <c r="S24" i="10"/>
  <c r="R24" i="10"/>
  <c r="P24" i="10"/>
  <c r="O24" i="10"/>
  <c r="N24" i="10"/>
  <c r="L24" i="10"/>
  <c r="K24" i="10"/>
  <c r="J24" i="10"/>
  <c r="H24" i="10"/>
  <c r="G24" i="10"/>
  <c r="F24" i="10"/>
  <c r="D24" i="10"/>
  <c r="C24" i="10"/>
  <c r="B24" i="10"/>
  <c r="G22" i="10"/>
  <c r="U23" i="10"/>
  <c r="T23" i="10"/>
  <c r="S23" i="10"/>
  <c r="R23" i="10"/>
  <c r="Q23" i="10"/>
  <c r="P23" i="10"/>
  <c r="M23" i="10"/>
  <c r="L23" i="10"/>
  <c r="K23" i="10"/>
  <c r="I23" i="10"/>
  <c r="H23" i="10"/>
  <c r="E23" i="10"/>
  <c r="D23" i="10"/>
  <c r="C23" i="10"/>
  <c r="B23" i="10"/>
  <c r="U21" i="10"/>
  <c r="M21" i="10"/>
  <c r="L21" i="10"/>
  <c r="E21" i="10"/>
  <c r="U22" i="10"/>
  <c r="T22" i="10"/>
  <c r="R22" i="10"/>
  <c r="Q22" i="10"/>
  <c r="P22" i="10"/>
  <c r="N22" i="10"/>
  <c r="M22" i="10"/>
  <c r="L22" i="10"/>
  <c r="K22" i="10"/>
  <c r="J22" i="10"/>
  <c r="I22" i="10"/>
  <c r="H22" i="10"/>
  <c r="F22" i="10"/>
  <c r="E22" i="10"/>
  <c r="D22" i="10"/>
  <c r="B22" i="10"/>
  <c r="S21" i="10"/>
  <c r="R21" i="10"/>
  <c r="Q21" i="10"/>
  <c r="P21" i="10"/>
  <c r="O21" i="10"/>
  <c r="N21" i="10"/>
  <c r="K21" i="10"/>
  <c r="J21" i="10"/>
  <c r="I21" i="10"/>
  <c r="G21" i="10"/>
  <c r="F21" i="10"/>
  <c r="C21" i="10"/>
  <c r="B21" i="10"/>
  <c r="O19" i="10"/>
  <c r="N19" i="10"/>
  <c r="G19" i="10"/>
  <c r="T20" i="10"/>
  <c r="S20" i="10"/>
  <c r="R20" i="10"/>
  <c r="P20" i="10"/>
  <c r="O20" i="10"/>
  <c r="N20" i="10"/>
  <c r="L20" i="10"/>
  <c r="K20" i="10"/>
  <c r="J20" i="10"/>
  <c r="H20" i="10"/>
  <c r="G20" i="10"/>
  <c r="F20" i="10"/>
  <c r="D20" i="10"/>
  <c r="C20" i="10"/>
  <c r="B20" i="10"/>
  <c r="T18" i="10"/>
  <c r="P18" i="10"/>
  <c r="H18" i="10"/>
  <c r="D18" i="10"/>
  <c r="U19" i="10"/>
  <c r="T19" i="10"/>
  <c r="S19" i="10"/>
  <c r="Q19" i="10"/>
  <c r="P19" i="10"/>
  <c r="M19" i="10"/>
  <c r="L19" i="10"/>
  <c r="K19" i="10"/>
  <c r="J19" i="10"/>
  <c r="I19" i="10"/>
  <c r="H19" i="10"/>
  <c r="E19" i="10"/>
  <c r="D19" i="10"/>
  <c r="C19" i="10"/>
  <c r="B17" i="10"/>
  <c r="U18" i="10"/>
  <c r="R18" i="10"/>
  <c r="Q18" i="10"/>
  <c r="O18" i="10"/>
  <c r="N18" i="10"/>
  <c r="M18" i="10"/>
  <c r="L18" i="10"/>
  <c r="K18" i="10"/>
  <c r="J18" i="10"/>
  <c r="I18" i="10"/>
  <c r="F18" i="10"/>
  <c r="E18" i="10"/>
  <c r="B18" i="10"/>
  <c r="J16" i="10"/>
  <c r="U17" i="10"/>
  <c r="S17" i="10"/>
  <c r="R17" i="10"/>
  <c r="Q17" i="10"/>
  <c r="O17" i="10"/>
  <c r="N17" i="10"/>
  <c r="M17" i="10"/>
  <c r="K17" i="10"/>
  <c r="J17" i="10"/>
  <c r="I17" i="10"/>
  <c r="G17" i="10"/>
  <c r="F17" i="10"/>
  <c r="E17" i="10"/>
  <c r="C17" i="10"/>
  <c r="S15" i="10"/>
  <c r="K15" i="10"/>
  <c r="B15" i="10"/>
  <c r="T16" i="10"/>
  <c r="S16" i="10"/>
  <c r="R16" i="10"/>
  <c r="P16" i="10"/>
  <c r="O16" i="10"/>
  <c r="N16" i="10"/>
  <c r="L16" i="10"/>
  <c r="K16" i="10"/>
  <c r="I16" i="10"/>
  <c r="H16" i="10"/>
  <c r="G16" i="10"/>
  <c r="F16" i="10"/>
  <c r="E16" i="10"/>
  <c r="D16" i="10"/>
  <c r="C16" i="10"/>
  <c r="B16" i="10"/>
  <c r="L14" i="10"/>
  <c r="H14" i="10"/>
  <c r="U15" i="10"/>
  <c r="T15" i="10"/>
  <c r="Q15" i="10"/>
  <c r="P15" i="10"/>
  <c r="O15" i="10"/>
  <c r="M15" i="10"/>
  <c r="L15" i="10"/>
  <c r="I15" i="10"/>
  <c r="H15" i="10"/>
  <c r="G15" i="10"/>
  <c r="E15" i="10"/>
  <c r="D15" i="10"/>
  <c r="C15" i="10"/>
  <c r="U14" i="10"/>
  <c r="T14" i="10"/>
  <c r="R14" i="10"/>
  <c r="Q14" i="10"/>
  <c r="P14" i="10"/>
  <c r="N14" i="10"/>
  <c r="M14" i="10"/>
  <c r="J14" i="10"/>
  <c r="I14" i="10"/>
  <c r="F14" i="10"/>
  <c r="E14" i="10"/>
  <c r="D14" i="10"/>
  <c r="B14" i="10"/>
  <c r="D12" i="10"/>
  <c r="U13" i="10"/>
  <c r="S13" i="10"/>
  <c r="R13" i="10"/>
  <c r="Q13" i="10"/>
  <c r="O13" i="10"/>
  <c r="N13" i="10"/>
  <c r="M13" i="10"/>
  <c r="K13" i="10"/>
  <c r="J13" i="10"/>
  <c r="I13" i="10"/>
  <c r="G13" i="10"/>
  <c r="F13" i="10"/>
  <c r="E13" i="10"/>
  <c r="C13" i="10"/>
  <c r="B13" i="10"/>
  <c r="N11" i="10"/>
  <c r="J11" i="10"/>
  <c r="T12" i="10"/>
  <c r="S12" i="10"/>
  <c r="R12" i="10"/>
  <c r="P12" i="10"/>
  <c r="O12" i="10"/>
  <c r="N12" i="10"/>
  <c r="L12" i="10"/>
  <c r="K12" i="10"/>
  <c r="J12" i="10"/>
  <c r="H12" i="10"/>
  <c r="G12" i="10"/>
  <c r="F12" i="10"/>
  <c r="C12" i="10"/>
  <c r="B12" i="10"/>
  <c r="S6" i="10"/>
  <c r="Q6" i="10"/>
  <c r="O6" i="10"/>
  <c r="K6" i="10"/>
  <c r="G6" i="10"/>
  <c r="C6" i="10"/>
  <c r="U11" i="10"/>
  <c r="T11" i="10"/>
  <c r="S11" i="10"/>
  <c r="R11" i="10"/>
  <c r="Q11" i="10"/>
  <c r="P11" i="10"/>
  <c r="O11" i="10"/>
  <c r="M11" i="10"/>
  <c r="L11" i="10"/>
  <c r="I11" i="10"/>
  <c r="H11" i="10"/>
  <c r="F11" i="10"/>
  <c r="E11" i="10"/>
  <c r="D11" i="10"/>
  <c r="B11" i="10"/>
  <c r="U5" i="10"/>
  <c r="S5" i="10"/>
  <c r="R5" i="10"/>
  <c r="Q5" i="10"/>
  <c r="P5" i="10"/>
  <c r="O5" i="10"/>
  <c r="N5" i="10"/>
  <c r="M5" i="10"/>
  <c r="L5" i="10"/>
  <c r="I5" i="10"/>
  <c r="H5" i="10"/>
  <c r="G5" i="10"/>
  <c r="E5" i="10"/>
  <c r="D5" i="10"/>
  <c r="C5" i="10"/>
  <c r="U6" i="10"/>
  <c r="T6" i="10"/>
  <c r="P6" i="10"/>
  <c r="M6" i="10"/>
  <c r="L6" i="10"/>
  <c r="I6" i="10"/>
  <c r="H6" i="10"/>
  <c r="E6" i="10"/>
  <c r="D6" i="10"/>
  <c r="T5" i="10"/>
  <c r="K5" i="10"/>
  <c r="J5" i="10"/>
  <c r="F5" i="10"/>
  <c r="L1" i="10"/>
  <c r="B169" i="9"/>
  <c r="C169" i="9"/>
  <c r="F169" i="9"/>
  <c r="G169" i="9"/>
  <c r="H169" i="9"/>
  <c r="J169" i="9"/>
  <c r="K169" i="9"/>
  <c r="N169" i="9"/>
  <c r="O169" i="9"/>
  <c r="R169" i="9"/>
  <c r="S169" i="9"/>
  <c r="D87" i="7"/>
  <c r="E87" i="7"/>
  <c r="B169" i="7"/>
  <c r="C169" i="7"/>
  <c r="D169" i="7"/>
  <c r="E169" i="7"/>
  <c r="F169" i="7"/>
  <c r="G169" i="7"/>
  <c r="H169" i="7"/>
  <c r="I169" i="7"/>
  <c r="F87" i="7"/>
  <c r="G87" i="7"/>
  <c r="H87" i="7"/>
  <c r="I87" i="7"/>
  <c r="F106" i="7"/>
  <c r="G168" i="7"/>
  <c r="F5" i="7"/>
  <c r="E5" i="7"/>
  <c r="HJ169" i="14" l="1"/>
  <c r="F169" i="14" s="1"/>
  <c r="HK169" i="14"/>
  <c r="HK87" i="14"/>
  <c r="HL87" i="14"/>
  <c r="HL169" i="14"/>
  <c r="HI169" i="14"/>
  <c r="HP87" i="14"/>
  <c r="HO87" i="14"/>
  <c r="HO169" i="14"/>
  <c r="HP169" i="14"/>
  <c r="HM106" i="14"/>
  <c r="HM87" i="14"/>
  <c r="HM169" i="14"/>
  <c r="HN168" i="14"/>
  <c r="HN87" i="14"/>
  <c r="HN169" i="14"/>
  <c r="HM5" i="14"/>
  <c r="GC5" i="14"/>
  <c r="FU5" i="14"/>
  <c r="FU11" i="14"/>
  <c r="FZ6" i="14"/>
  <c r="GK12" i="14"/>
  <c r="GJ13" i="14"/>
  <c r="GM14" i="14"/>
  <c r="GE14" i="14"/>
  <c r="GM16" i="14"/>
  <c r="GL17" i="14"/>
  <c r="FU17" i="14"/>
  <c r="GA18" i="14"/>
  <c r="GL20" i="14"/>
  <c r="GK21" i="14"/>
  <c r="GM22" i="14"/>
  <c r="GD23" i="14"/>
  <c r="GC24" i="14"/>
  <c r="GB25" i="14"/>
  <c r="GD26" i="14"/>
  <c r="GN25" i="14"/>
  <c r="GK27" i="14"/>
  <c r="GD28" i="14"/>
  <c r="FV29" i="14"/>
  <c r="FU30" i="14"/>
  <c r="GJ30" i="14"/>
  <c r="FY33" i="14"/>
  <c r="GS33" i="14" s="1"/>
  <c r="GK33" i="14"/>
  <c r="HE33" i="14" s="1"/>
  <c r="GD31" i="14"/>
  <c r="FZ32" i="14"/>
  <c r="FU34" i="14"/>
  <c r="GB35" i="14"/>
  <c r="FV36" i="14"/>
  <c r="GH35" i="14"/>
  <c r="FX38" i="14"/>
  <c r="GF37" i="14"/>
  <c r="GN39" i="14"/>
  <c r="GM40" i="14"/>
  <c r="GL41" i="14"/>
  <c r="GN42" i="14"/>
  <c r="GK43" i="14"/>
  <c r="FZ43" i="14"/>
  <c r="FU46" i="14"/>
  <c r="FX45" i="14"/>
  <c r="GL47" i="14"/>
  <c r="GE48" i="14"/>
  <c r="GD49" i="14"/>
  <c r="GF50" i="14"/>
  <c r="GB51" i="14"/>
  <c r="GA52" i="14"/>
  <c r="FZ53" i="14"/>
  <c r="GC54" i="14"/>
  <c r="FW55" i="14"/>
  <c r="FW56" i="14"/>
  <c r="FU57" i="14"/>
  <c r="FY58" i="14"/>
  <c r="FX59" i="14"/>
  <c r="FY60" i="14"/>
  <c r="FV61" i="14"/>
  <c r="GA62" i="14"/>
  <c r="FU63" i="14"/>
  <c r="FV64" i="14"/>
  <c r="GL64" i="14"/>
  <c r="GL65" i="14"/>
  <c r="GK66" i="14"/>
  <c r="GA67" i="14"/>
  <c r="FZ68" i="14"/>
  <c r="GK69" i="14"/>
  <c r="GH70" i="14"/>
  <c r="GE71" i="14"/>
  <c r="GE72" i="14"/>
  <c r="GE73" i="14"/>
  <c r="GF74" i="14"/>
  <c r="GB75" i="14"/>
  <c r="GA76" i="14"/>
  <c r="GJ77" i="14"/>
  <c r="GF78" i="14"/>
  <c r="FW79" i="14"/>
  <c r="FU80" i="14"/>
  <c r="GB81" i="14"/>
  <c r="GF82" i="14"/>
  <c r="GB83" i="14"/>
  <c r="GA84" i="14"/>
  <c r="GJ85" i="14"/>
  <c r="GM86" i="14"/>
  <c r="GC88" i="14"/>
  <c r="GF89" i="14"/>
  <c r="GE90" i="14"/>
  <c r="GA91" i="14"/>
  <c r="FZ92" i="14"/>
  <c r="GA93" i="14"/>
  <c r="GF94" i="14"/>
  <c r="GF95" i="14"/>
  <c r="GE96" i="14"/>
  <c r="GF97" i="14"/>
  <c r="GC98" i="14"/>
  <c r="GE99" i="14"/>
  <c r="GD100" i="14"/>
  <c r="GF101" i="14"/>
  <c r="GC102" i="14"/>
  <c r="GE103" i="14"/>
  <c r="GD104" i="14"/>
  <c r="GF105" i="14"/>
  <c r="GF106" i="14"/>
  <c r="GD107" i="14"/>
  <c r="GD108" i="14"/>
  <c r="FY109" i="14"/>
  <c r="GA110" i="14"/>
  <c r="GA111" i="14"/>
  <c r="GD112" i="14"/>
  <c r="GB112" i="14"/>
  <c r="FX115" i="14"/>
  <c r="GL114" i="14"/>
  <c r="FU117" i="14"/>
  <c r="FX116" i="14"/>
  <c r="GL118" i="14"/>
  <c r="FY120" i="14"/>
  <c r="FW119" i="14"/>
  <c r="GD120" i="14"/>
  <c r="GM122" i="14"/>
  <c r="GK123" i="14"/>
  <c r="GK124" i="14"/>
  <c r="GK125" i="14"/>
  <c r="GL126" i="14"/>
  <c r="GG127" i="14"/>
  <c r="GJ128" i="14"/>
  <c r="GE129" i="14"/>
  <c r="GA130" i="14"/>
  <c r="GA131" i="14"/>
  <c r="GC132" i="14"/>
  <c r="GJ133" i="14"/>
  <c r="GM134" i="14"/>
  <c r="GK135" i="14"/>
  <c r="GF136" i="14"/>
  <c r="GE137" i="14"/>
  <c r="GF138" i="14"/>
  <c r="GG139" i="14"/>
  <c r="FW140" i="14"/>
  <c r="FX141" i="14"/>
  <c r="FZ142" i="14"/>
  <c r="FZ143" i="14"/>
  <c r="GK143" i="14"/>
  <c r="GH144" i="14"/>
  <c r="GG145" i="14"/>
  <c r="GI146" i="14"/>
  <c r="GN146" i="14"/>
  <c r="FU148" i="14"/>
  <c r="GK148" i="14"/>
  <c r="GK149" i="14"/>
  <c r="GH150" i="14"/>
  <c r="GH151" i="14"/>
  <c r="GF152" i="14"/>
  <c r="GE153" i="14"/>
  <c r="FV154" i="14"/>
  <c r="GL154" i="14"/>
  <c r="GL155" i="14"/>
  <c r="GI156" i="14"/>
  <c r="GI157" i="14"/>
  <c r="GJ158" i="14"/>
  <c r="GE159" i="14"/>
  <c r="GD160" i="14"/>
  <c r="GB161" i="14"/>
  <c r="GM161" i="14"/>
  <c r="GI162" i="14"/>
  <c r="GJ163" i="14"/>
  <c r="GG164" i="14"/>
  <c r="FX165" i="14"/>
  <c r="GN165" i="14"/>
  <c r="GJ166" i="14"/>
  <c r="FX168" i="14"/>
  <c r="FU167" i="14"/>
  <c r="GF169" i="14"/>
  <c r="GM87" i="14"/>
  <c r="FZ87" i="14"/>
  <c r="GN167" i="14"/>
  <c r="GK166" i="14"/>
  <c r="FY166" i="14"/>
  <c r="GH165" i="14"/>
  <c r="FY5" i="14"/>
  <c r="GN6" i="14"/>
  <c r="GI5" i="14"/>
  <c r="FY11" i="14"/>
  <c r="FV6" i="14"/>
  <c r="GD12" i="14"/>
  <c r="FX13" i="14"/>
  <c r="GH13" i="14"/>
  <c r="GB6" i="14"/>
  <c r="FW5" i="14"/>
  <c r="GH5" i="14"/>
  <c r="FX11" i="14"/>
  <c r="GJ11" i="14"/>
  <c r="GN11" i="14"/>
  <c r="FV12" i="14"/>
  <c r="GH12" i="14"/>
  <c r="GM12" i="14"/>
  <c r="GB13" i="14"/>
  <c r="GL13" i="14"/>
  <c r="GC14" i="14"/>
  <c r="FV15" i="14"/>
  <c r="GH15" i="14"/>
  <c r="FV16" i="14"/>
  <c r="GE16" i="14"/>
  <c r="GD15" i="14"/>
  <c r="FY17" i="14"/>
  <c r="GJ17" i="14"/>
  <c r="GB18" i="14"/>
  <c r="GK18" i="14"/>
  <c r="GC19" i="14"/>
  <c r="GN19" i="14"/>
  <c r="GD20" i="14"/>
  <c r="GD5" i="14"/>
  <c r="GA6" i="14"/>
  <c r="GI6" i="14"/>
  <c r="FV5" i="14"/>
  <c r="GA5" i="14"/>
  <c r="GG5" i="14"/>
  <c r="GK5" i="14"/>
  <c r="FW11" i="14"/>
  <c r="GB11" i="14"/>
  <c r="GI11" i="14"/>
  <c r="GM11" i="14"/>
  <c r="GD6" i="14"/>
  <c r="FU12" i="14"/>
  <c r="GA12" i="14"/>
  <c r="GG12" i="14"/>
  <c r="GL12" i="14"/>
  <c r="FU13" i="14"/>
  <c r="FZ13" i="14"/>
  <c r="GF13" i="14"/>
  <c r="GK13" i="14"/>
  <c r="FU14" i="14"/>
  <c r="GB14" i="14"/>
  <c r="GI14" i="14"/>
  <c r="GN14" i="14"/>
  <c r="FZ15" i="14"/>
  <c r="GF15" i="14"/>
  <c r="GM15" i="14"/>
  <c r="FU16" i="14"/>
  <c r="FY16" i="14"/>
  <c r="GD16" i="14"/>
  <c r="GI16" i="14"/>
  <c r="FU15" i="14"/>
  <c r="FX17" i="14"/>
  <c r="GC17" i="14"/>
  <c r="GH17" i="14"/>
  <c r="GN17" i="14"/>
  <c r="FY18" i="14"/>
  <c r="GE18" i="14"/>
  <c r="GJ18" i="14"/>
  <c r="FV19" i="14"/>
  <c r="GB19" i="14"/>
  <c r="GF19" i="14"/>
  <c r="GM19" i="14"/>
  <c r="GI18" i="14"/>
  <c r="FW20" i="14"/>
  <c r="GC20" i="14"/>
  <c r="GH20" i="14"/>
  <c r="GM20" i="14"/>
  <c r="FU21" i="14"/>
  <c r="GB21" i="14"/>
  <c r="GH21" i="14"/>
  <c r="GL21" i="14"/>
  <c r="FY22" i="14"/>
  <c r="GD22" i="14"/>
  <c r="FZ5" i="14"/>
  <c r="GA11" i="14"/>
  <c r="GL6" i="14"/>
  <c r="GG11" i="14"/>
  <c r="FW12" i="14"/>
  <c r="GE15" i="14"/>
  <c r="GB16" i="14"/>
  <c r="GB17" i="14"/>
  <c r="GD18" i="14"/>
  <c r="GL19" i="14"/>
  <c r="GG20" i="14"/>
  <c r="GG21" i="14"/>
  <c r="GG22" i="14"/>
  <c r="GJ23" i="14"/>
  <c r="GH24" i="14"/>
  <c r="FY26" i="14"/>
  <c r="GB34" i="14"/>
  <c r="GF35" i="14"/>
  <c r="GA36" i="14"/>
  <c r="FZ37" i="14"/>
  <c r="GC38" i="14"/>
  <c r="FW39" i="14"/>
  <c r="GC40" i="14"/>
  <c r="GB41" i="14"/>
  <c r="GI42" i="14"/>
  <c r="GE43" i="14"/>
  <c r="GD44" i="14"/>
  <c r="GC45" i="14"/>
  <c r="GE46" i="14"/>
  <c r="GA47" i="14"/>
  <c r="FZ48" i="14"/>
  <c r="GG47" i="14"/>
  <c r="GB50" i="14"/>
  <c r="FV51" i="14"/>
  <c r="FV52" i="14"/>
  <c r="GH51" i="14"/>
  <c r="FX54" i="14"/>
  <c r="GF53" i="14"/>
  <c r="GN55" i="14"/>
  <c r="GM56" i="14"/>
  <c r="GL57" i="14"/>
  <c r="GN58" i="14"/>
  <c r="GK59" i="14"/>
  <c r="GI60" i="14"/>
  <c r="GI61" i="14"/>
  <c r="GJ62" i="14"/>
  <c r="GF63" i="14"/>
  <c r="GD64" i="14"/>
  <c r="FZ65" i="14"/>
  <c r="GC66" i="14"/>
  <c r="FW67" i="14"/>
  <c r="FU68" i="14"/>
  <c r="GB69" i="14"/>
  <c r="FW70" i="14"/>
  <c r="FZ69" i="14"/>
  <c r="FU72" i="14"/>
  <c r="GK72" i="14"/>
  <c r="GK73" i="14"/>
  <c r="GM74" i="14"/>
  <c r="GH75" i="14"/>
  <c r="GH76" i="14"/>
  <c r="FX76" i="14"/>
  <c r="GM78" i="14"/>
  <c r="GM79" i="14"/>
  <c r="FU81" i="14"/>
  <c r="FU82" i="14"/>
  <c r="GD81" i="14"/>
  <c r="GM83" i="14"/>
  <c r="FU85" i="14"/>
  <c r="FX86" i="14"/>
  <c r="GD85" i="14"/>
  <c r="GM88" i="14"/>
  <c r="GK89" i="14"/>
  <c r="FV91" i="14"/>
  <c r="FU92" i="14"/>
  <c r="FV93" i="14"/>
  <c r="FU94" i="14"/>
  <c r="GA95" i="14"/>
  <c r="FZ96" i="14"/>
  <c r="GA97" i="14"/>
  <c r="FY98" i="14"/>
  <c r="FZ99" i="14"/>
  <c r="FY100" i="14"/>
  <c r="FZ101" i="14"/>
  <c r="FY102" i="14"/>
  <c r="FZ103" i="14"/>
  <c r="FY104" i="14"/>
  <c r="FZ105" i="14"/>
  <c r="GA106" i="14"/>
  <c r="FY107" i="14"/>
  <c r="FY108" i="14"/>
  <c r="GF109" i="14"/>
  <c r="GF110" i="14"/>
  <c r="GG111" i="14"/>
  <c r="GJ112" i="14"/>
  <c r="GC113" i="14"/>
  <c r="GH114" i="14"/>
  <c r="GH115" i="14"/>
  <c r="GF116" i="14"/>
  <c r="GG117" i="14"/>
  <c r="GD118" i="14"/>
  <c r="GA119" i="14"/>
  <c r="GL119" i="14"/>
  <c r="FX121" i="14"/>
  <c r="FW122" i="14"/>
  <c r="FU123" i="14"/>
  <c r="FU124" i="14"/>
  <c r="FU125" i="14"/>
  <c r="GA126" i="14"/>
  <c r="FX128" i="14"/>
  <c r="FW129" i="14"/>
  <c r="FZ128" i="14"/>
  <c r="GL130" i="14"/>
  <c r="GL131" i="14"/>
  <c r="FX133" i="14"/>
  <c r="GA134" i="14"/>
  <c r="FZ135" i="14"/>
  <c r="FX136" i="14"/>
  <c r="GN136" i="14"/>
  <c r="FV138" i="14"/>
  <c r="FV139" i="14"/>
  <c r="GI140" i="14"/>
  <c r="GI141" i="14"/>
  <c r="GJ142" i="14"/>
  <c r="FZ144" i="14"/>
  <c r="FW145" i="14"/>
  <c r="GM145" i="14"/>
  <c r="GI147" i="14"/>
  <c r="GG148" i="14"/>
  <c r="GF149" i="14"/>
  <c r="FW151" i="14"/>
  <c r="FX152" i="14"/>
  <c r="GN152" i="14"/>
  <c r="FV155" i="14"/>
  <c r="FW156" i="14"/>
  <c r="FX157" i="14"/>
  <c r="GE158" i="14"/>
  <c r="GK159" i="14"/>
  <c r="GH160" i="14"/>
  <c r="GN162" i="14"/>
  <c r="FZ166" i="14"/>
  <c r="GB167" i="14"/>
  <c r="GL168" i="14"/>
  <c r="GB169" i="14"/>
  <c r="GE168" i="14"/>
  <c r="GJ167" i="14"/>
  <c r="GC166" i="14"/>
  <c r="FU166" i="14"/>
  <c r="GL165" i="14"/>
  <c r="GD165" i="14"/>
  <c r="FZ165" i="14"/>
  <c r="FV165" i="14"/>
  <c r="GM164" i="14"/>
  <c r="GI164" i="14"/>
  <c r="GE164" i="14"/>
  <c r="GA164" i="14"/>
  <c r="FW164" i="14"/>
  <c r="GN163" i="14"/>
  <c r="GF163" i="14"/>
  <c r="FX163" i="14"/>
  <c r="GG162" i="14"/>
  <c r="GC162" i="14"/>
  <c r="FY162" i="14"/>
  <c r="FU162" i="14"/>
  <c r="GL161" i="14"/>
  <c r="GH161" i="14"/>
  <c r="GD161" i="14"/>
  <c r="FZ161" i="14"/>
  <c r="FV161" i="14"/>
  <c r="FX6" i="14"/>
  <c r="GF5" i="14"/>
  <c r="GH11" i="14"/>
  <c r="FZ12" i="14"/>
  <c r="FY13" i="14"/>
  <c r="FY14" i="14"/>
  <c r="FX15" i="14"/>
  <c r="FX16" i="14"/>
  <c r="FV17" i="14"/>
  <c r="FX18" i="14"/>
  <c r="GA19" i="14"/>
  <c r="GA20" i="14"/>
  <c r="FZ21" i="14"/>
  <c r="GC22" i="14"/>
  <c r="FW23" i="14"/>
  <c r="FW24" i="14"/>
  <c r="FU25" i="14"/>
  <c r="GL25" i="14"/>
  <c r="GN26" i="14"/>
  <c r="GE27" i="14"/>
  <c r="FY28" i="14"/>
  <c r="FZ27" i="14"/>
  <c r="GI29" i="14"/>
  <c r="GE30" i="14"/>
  <c r="FU33" i="14"/>
  <c r="GO33" i="14" s="1"/>
  <c r="GG33" i="14"/>
  <c r="HA33" i="14" s="1"/>
  <c r="FY31" i="14"/>
  <c r="GI31" i="14"/>
  <c r="GG32" i="14"/>
  <c r="GI34" i="14"/>
  <c r="GM35" i="14"/>
  <c r="GL36" i="14"/>
  <c r="GK37" i="14"/>
  <c r="GM38" i="14"/>
  <c r="GJ39" i="14"/>
  <c r="GH40" i="14"/>
  <c r="GH41" i="14"/>
  <c r="GD42" i="14"/>
  <c r="FX43" i="14"/>
  <c r="FY44" i="14"/>
  <c r="FV45" i="14"/>
  <c r="GA46" i="14"/>
  <c r="FU47" i="14"/>
  <c r="FU48" i="14"/>
  <c r="GK48" i="14"/>
  <c r="GJ49" i="14"/>
  <c r="GE49" i="14"/>
  <c r="GM51" i="14"/>
  <c r="GL52" i="14"/>
  <c r="GK53" i="14"/>
  <c r="GM54" i="14"/>
  <c r="GJ55" i="14"/>
  <c r="GH56" i="14"/>
  <c r="GH57" i="14"/>
  <c r="GI58" i="14"/>
  <c r="GN57" i="14"/>
  <c r="FZ58" i="14"/>
  <c r="FZ59" i="14"/>
  <c r="FU62" i="14"/>
  <c r="FX61" i="14"/>
  <c r="GL63" i="14"/>
  <c r="GH64" i="14"/>
  <c r="GG65" i="14"/>
  <c r="GG66" i="14"/>
  <c r="GE67" i="14"/>
  <c r="GG68" i="14"/>
  <c r="GG69" i="14"/>
  <c r="GB70" i="14"/>
  <c r="FZ71" i="14"/>
  <c r="FZ72" i="14"/>
  <c r="FX73" i="14"/>
  <c r="GB74" i="14"/>
  <c r="FW75" i="14"/>
  <c r="FU76" i="14"/>
  <c r="GB77" i="14"/>
  <c r="GB78" i="14"/>
  <c r="GB79" i="14"/>
  <c r="GA80" i="14"/>
  <c r="GJ81" i="14"/>
  <c r="GB82" i="14"/>
  <c r="FW83" i="14"/>
  <c r="FU84" i="14"/>
  <c r="GB85" i="14"/>
  <c r="GI86" i="14"/>
  <c r="GH88" i="14"/>
  <c r="FZ89" i="14"/>
  <c r="FZ90" i="14"/>
  <c r="GF91" i="14"/>
  <c r="GE92" i="14"/>
  <c r="GF93" i="14"/>
  <c r="GA94" i="14"/>
  <c r="GK94" i="14"/>
  <c r="GL95" i="14"/>
  <c r="GK96" i="14"/>
  <c r="GK97" i="14"/>
  <c r="GI98" i="14"/>
  <c r="GJ99" i="14"/>
  <c r="GI100" i="14"/>
  <c r="GJ101" i="14"/>
  <c r="GI102" i="14"/>
  <c r="GJ103" i="14"/>
  <c r="GI104" i="14"/>
  <c r="FV106" i="14"/>
  <c r="FU107" i="14"/>
  <c r="FY106" i="14"/>
  <c r="GC107" i="14"/>
  <c r="GK109" i="14"/>
  <c r="GL110" i="14"/>
  <c r="GM111" i="14"/>
  <c r="FU111" i="14"/>
  <c r="GJ113" i="14"/>
  <c r="GN114" i="14"/>
  <c r="GM115" i="14"/>
  <c r="GK116" i="14"/>
  <c r="GK117" i="14"/>
  <c r="GH118" i="14"/>
  <c r="GG119" i="14"/>
  <c r="GI120" i="14"/>
  <c r="GJ121" i="14"/>
  <c r="GH122" i="14"/>
  <c r="GE123" i="14"/>
  <c r="GF124" i="14"/>
  <c r="GF125" i="14"/>
  <c r="GF126" i="14"/>
  <c r="FZ127" i="14"/>
  <c r="GD128" i="14"/>
  <c r="GA129" i="14"/>
  <c r="FW130" i="14"/>
  <c r="FU131" i="14"/>
  <c r="FX132" i="14"/>
  <c r="GE133" i="14"/>
  <c r="GH134" i="14"/>
  <c r="GE135" i="14"/>
  <c r="GB136" i="14"/>
  <c r="FY137" i="14"/>
  <c r="GA138" i="14"/>
  <c r="GA139" i="14"/>
  <c r="GE140" i="14"/>
  <c r="GC141" i="14"/>
  <c r="GE142" i="14"/>
  <c r="FV144" i="14"/>
  <c r="GL144" i="14"/>
  <c r="FX146" i="14"/>
  <c r="GD147" i="14"/>
  <c r="GC148" i="14"/>
  <c r="GA149" i="14"/>
  <c r="GB150" i="14"/>
  <c r="GC151" i="14"/>
  <c r="GB152" i="14"/>
  <c r="FY153" i="14"/>
  <c r="GF154" i="14"/>
  <c r="GG155" i="14"/>
  <c r="GE156" i="14"/>
  <c r="GC157" i="14"/>
  <c r="GN157" i="14"/>
  <c r="FZ159" i="14"/>
  <c r="FZ160" i="14"/>
  <c r="FW161" i="14"/>
  <c r="FX162" i="14"/>
  <c r="FY163" i="14"/>
  <c r="FV164" i="14"/>
  <c r="GC165" i="14"/>
  <c r="GE166" i="14"/>
  <c r="GI167" i="14"/>
  <c r="GG168" i="14"/>
  <c r="GN169" i="14"/>
  <c r="FX169" i="14"/>
  <c r="GN87" i="14"/>
  <c r="FW168" i="14"/>
  <c r="GF167" i="14"/>
  <c r="GB163" i="14"/>
  <c r="FW6" i="14"/>
  <c r="FX5" i="14"/>
  <c r="GF11" i="14"/>
  <c r="GJ6" i="14"/>
  <c r="GI12" i="14"/>
  <c r="GC13" i="14"/>
  <c r="GN13" i="14"/>
  <c r="FX14" i="14"/>
  <c r="GF14" i="14"/>
  <c r="GK14" i="14"/>
  <c r="FW15" i="14"/>
  <c r="GB15" i="14"/>
  <c r="GI15" i="14"/>
  <c r="GA14" i="14"/>
  <c r="FW16" i="14"/>
  <c r="GA16" i="14"/>
  <c r="GG16" i="14"/>
  <c r="GL16" i="14"/>
  <c r="GL15" i="14"/>
  <c r="FZ17" i="14"/>
  <c r="GF17" i="14"/>
  <c r="GK17" i="14"/>
  <c r="FU18" i="14"/>
  <c r="GC18" i="14"/>
  <c r="GG18" i="14"/>
  <c r="GN18" i="14"/>
  <c r="FX19" i="14"/>
  <c r="GD19" i="14"/>
  <c r="GJ19" i="14"/>
  <c r="FW18" i="14"/>
  <c r="FU20" i="14"/>
  <c r="FZ20" i="14"/>
  <c r="GE20" i="14"/>
  <c r="GK20" i="14"/>
  <c r="GG19" i="14"/>
  <c r="FY21" i="14"/>
  <c r="GD21" i="14"/>
  <c r="GJ21" i="14"/>
  <c r="FW22" i="14"/>
  <c r="GB22" i="14"/>
  <c r="GF22" i="14"/>
  <c r="GK22" i="14"/>
  <c r="GE21" i="14"/>
  <c r="FV23" i="14"/>
  <c r="GB23" i="14"/>
  <c r="GI23" i="14"/>
  <c r="GM23" i="14"/>
  <c r="FV24" i="14"/>
  <c r="GA24" i="14"/>
  <c r="GG24" i="14"/>
  <c r="GL24" i="14"/>
  <c r="GH23" i="14"/>
  <c r="FZ25" i="14"/>
  <c r="GG25" i="14"/>
  <c r="GK25" i="14"/>
  <c r="FX26" i="14"/>
  <c r="GC26" i="14"/>
  <c r="GG26" i="14"/>
  <c r="GM26" i="14"/>
  <c r="GF25" i="14"/>
  <c r="GF6" i="14"/>
  <c r="GJ5" i="14"/>
  <c r="GL11" i="14"/>
  <c r="GE12" i="14"/>
  <c r="GD13" i="14"/>
  <c r="GG14" i="14"/>
  <c r="GJ15" i="14"/>
  <c r="GH16" i="14"/>
  <c r="GG17" i="14"/>
  <c r="GH18" i="14"/>
  <c r="GE19" i="14"/>
  <c r="FV20" i="14"/>
  <c r="GH19" i="14"/>
  <c r="FX22" i="14"/>
  <c r="GF21" i="14"/>
  <c r="GN23" i="14"/>
  <c r="GM24" i="14"/>
  <c r="GH25" i="14"/>
  <c r="GI26" i="14"/>
  <c r="FX27" i="14"/>
  <c r="FZ26" i="14"/>
  <c r="GI28" i="14"/>
  <c r="GC29" i="14"/>
  <c r="GA30" i="14"/>
  <c r="FX29" i="14"/>
  <c r="GC33" i="14"/>
  <c r="GW33" i="14" s="1"/>
  <c r="FZ30" i="14"/>
  <c r="FU32" i="14"/>
  <c r="FX32" i="14"/>
  <c r="FV35" i="14"/>
  <c r="GE34" i="14"/>
  <c r="GG36" i="14"/>
  <c r="GG37" i="14"/>
  <c r="GG38" i="14"/>
  <c r="GD39" i="14"/>
  <c r="FW40" i="14"/>
  <c r="FU41" i="14"/>
  <c r="FY42" i="14"/>
  <c r="GN41" i="14"/>
  <c r="FZ42" i="14"/>
  <c r="GI44" i="14"/>
  <c r="GI45" i="14"/>
  <c r="GJ46" i="14"/>
  <c r="GF47" i="14"/>
  <c r="FY49" i="14"/>
  <c r="FW50" i="14"/>
  <c r="GK50" i="14"/>
  <c r="GI51" i="14"/>
  <c r="GG52" i="14"/>
  <c r="GG53" i="14"/>
  <c r="GG54" i="14"/>
  <c r="GD55" i="14"/>
  <c r="GC56" i="14"/>
  <c r="GB57" i="14"/>
  <c r="GD58" i="14"/>
  <c r="GE59" i="14"/>
  <c r="GD60" i="14"/>
  <c r="GC61" i="14"/>
  <c r="GE62" i="14"/>
  <c r="GA63" i="14"/>
  <c r="FZ64" i="14"/>
  <c r="GH63" i="14"/>
  <c r="FX66" i="14"/>
  <c r="FX65" i="14"/>
  <c r="GJ67" i="14"/>
  <c r="GK67" i="14"/>
  <c r="GA68" i="14"/>
  <c r="GL70" i="14"/>
  <c r="GM71" i="14"/>
  <c r="GB71" i="14"/>
  <c r="FU74" i="14"/>
  <c r="GD73" i="14"/>
  <c r="GM75" i="14"/>
  <c r="FU77" i="14"/>
  <c r="FU78" i="14"/>
  <c r="GD77" i="14"/>
  <c r="GH79" i="14"/>
  <c r="GH80" i="14"/>
  <c r="FX80" i="14"/>
  <c r="GM82" i="14"/>
  <c r="GH83" i="14"/>
  <c r="GH84" i="14"/>
  <c r="FW84" i="14"/>
  <c r="GE86" i="14"/>
  <c r="FW88" i="14"/>
  <c r="FU89" i="14"/>
  <c r="FV90" i="14"/>
  <c r="GJ90" i="14"/>
  <c r="GL91" i="14"/>
  <c r="GK92" i="14"/>
  <c r="GK93" i="14"/>
  <c r="FW95" i="14"/>
  <c r="FU96" i="14"/>
  <c r="FV97" i="14"/>
  <c r="FU98" i="14"/>
  <c r="GN98" i="14"/>
  <c r="FW97" i="14"/>
  <c r="FU101" i="14"/>
  <c r="FU102" i="14"/>
  <c r="GN102" i="14"/>
  <c r="FW101" i="14"/>
  <c r="FU105" i="14"/>
  <c r="GK105" i="14"/>
  <c r="GL106" i="14"/>
  <c r="GI107" i="14"/>
  <c r="GJ108" i="14"/>
  <c r="FW110" i="14"/>
  <c r="FV111" i="14"/>
  <c r="FX112" i="14"/>
  <c r="FX113" i="14"/>
  <c r="GA114" i="14"/>
  <c r="GB115" i="14"/>
  <c r="FZ116" i="14"/>
  <c r="GA117" i="14"/>
  <c r="FX118" i="14"/>
  <c r="FU119" i="14"/>
  <c r="GE120" i="14"/>
  <c r="GE121" i="14"/>
  <c r="GB122" i="14"/>
  <c r="FY123" i="14"/>
  <c r="FZ124" i="14"/>
  <c r="GA125" i="14"/>
  <c r="FV126" i="14"/>
  <c r="FV127" i="14"/>
  <c r="GL127" i="14"/>
  <c r="GN128" i="14"/>
  <c r="GI129" i="14"/>
  <c r="GE130" i="14"/>
  <c r="GG131" i="14"/>
  <c r="GH132" i="14"/>
  <c r="GN132" i="14"/>
  <c r="FU134" i="14"/>
  <c r="FU135" i="14"/>
  <c r="GB134" i="14"/>
  <c r="GJ136" i="14"/>
  <c r="GJ137" i="14"/>
  <c r="GL138" i="14"/>
  <c r="GL139" i="14"/>
  <c r="GA140" i="14"/>
  <c r="GM140" i="14"/>
  <c r="GN141" i="14"/>
  <c r="FU143" i="14"/>
  <c r="GE143" i="14"/>
  <c r="GD144" i="14"/>
  <c r="GB145" i="14"/>
  <c r="GD146" i="14"/>
  <c r="FY147" i="14"/>
  <c r="FY148" i="14"/>
  <c r="FU149" i="14"/>
  <c r="FW150" i="14"/>
  <c r="GM150" i="14"/>
  <c r="GM151" i="14"/>
  <c r="GJ152" i="14"/>
  <c r="GJ153" i="14"/>
  <c r="GA154" i="14"/>
  <c r="GA155" i="14"/>
  <c r="GA156" i="14"/>
  <c r="GM156" i="14"/>
  <c r="FZ158" i="14"/>
  <c r="FU159" i="14"/>
  <c r="FV160" i="14"/>
  <c r="GL160" i="14"/>
  <c r="GG161" i="14"/>
  <c r="GD162" i="14"/>
  <c r="GD163" i="14"/>
  <c r="GB164" i="14"/>
  <c r="GL164" i="14"/>
  <c r="GI165" i="14"/>
  <c r="FV167" i="14"/>
  <c r="GF168" i="14"/>
  <c r="GK167" i="14"/>
  <c r="GJ169" i="14"/>
  <c r="GH87" i="14"/>
  <c r="FX87" i="14"/>
  <c r="GA168" i="14"/>
  <c r="FX167" i="14"/>
  <c r="GK162" i="14"/>
  <c r="GE6" i="14"/>
  <c r="GE5" i="14"/>
  <c r="GN5" i="14"/>
  <c r="GK11" i="14"/>
  <c r="FY12" i="14"/>
  <c r="GC11" i="14"/>
  <c r="GM5" i="14"/>
  <c r="GM6" i="14"/>
  <c r="GB5" i="14"/>
  <c r="GL5" i="14"/>
  <c r="GE11" i="14"/>
  <c r="GH6" i="14"/>
  <c r="GC12" i="14"/>
  <c r="FV13" i="14"/>
  <c r="GG13" i="14"/>
  <c r="FW14" i="14"/>
  <c r="GJ14" i="14"/>
  <c r="GA15" i="14"/>
  <c r="GN15" i="14"/>
  <c r="FZ16" i="14"/>
  <c r="GK16" i="14"/>
  <c r="GD17" i="14"/>
  <c r="GC16" i="14"/>
  <c r="GF18" i="14"/>
  <c r="FW19" i="14"/>
  <c r="GI19" i="14"/>
  <c r="GM18" i="14"/>
  <c r="FY20" i="14"/>
  <c r="GI20" i="14"/>
  <c r="FZ19" i="14"/>
  <c r="FV21" i="14"/>
  <c r="GC21" i="14"/>
  <c r="GI21" i="14"/>
  <c r="FU22" i="14"/>
  <c r="GA22" i="14"/>
  <c r="GE22" i="14"/>
  <c r="GJ22" i="14"/>
  <c r="FX21" i="14"/>
  <c r="FU23" i="14"/>
  <c r="GA23" i="14"/>
  <c r="GF23" i="14"/>
  <c r="GL23" i="14"/>
  <c r="FU24" i="14"/>
  <c r="FZ24" i="14"/>
  <c r="GE24" i="14"/>
  <c r="GK24" i="14"/>
  <c r="GG23" i="14"/>
  <c r="FY25" i="14"/>
  <c r="GD25" i="14"/>
  <c r="GJ25" i="14"/>
  <c r="FW26" i="14"/>
  <c r="GB26" i="14"/>
  <c r="GF26" i="14"/>
  <c r="GK26" i="14"/>
  <c r="GE25" i="14"/>
  <c r="FV27" i="14"/>
  <c r="GB27" i="14"/>
  <c r="GI27" i="14"/>
  <c r="GM27" i="14"/>
  <c r="GI22" i="14"/>
  <c r="GN22" i="14"/>
  <c r="GN21" i="14"/>
  <c r="FX23" i="14"/>
  <c r="GE23" i="14"/>
  <c r="GK23" i="14"/>
  <c r="FZ22" i="14"/>
  <c r="FY24" i="14"/>
  <c r="GD24" i="14"/>
  <c r="GI24" i="14"/>
  <c r="FZ23" i="14"/>
  <c r="FV25" i="14"/>
  <c r="GC25" i="14"/>
  <c r="GI25" i="14"/>
  <c r="FU26" i="14"/>
  <c r="GA26" i="14"/>
  <c r="GE26" i="14"/>
  <c r="GJ26" i="14"/>
  <c r="FX25" i="14"/>
  <c r="FU27" i="14"/>
  <c r="GA27" i="14"/>
  <c r="GF27" i="14"/>
  <c r="GL27" i="14"/>
  <c r="FU28" i="14"/>
  <c r="FZ28" i="14"/>
  <c r="GE28" i="14"/>
  <c r="GK28" i="14"/>
  <c r="GG27" i="14"/>
  <c r="FY29" i="14"/>
  <c r="GD29" i="14"/>
  <c r="GJ29" i="14"/>
  <c r="FW30" i="14"/>
  <c r="GB30" i="14"/>
  <c r="GF30" i="14"/>
  <c r="GK30" i="14"/>
  <c r="GE29" i="14"/>
  <c r="FV33" i="14"/>
  <c r="GP33" i="14" s="1"/>
  <c r="FZ33" i="14"/>
  <c r="GT33" i="14" s="1"/>
  <c r="GD33" i="14"/>
  <c r="GX33" i="14" s="1"/>
  <c r="GH33" i="14"/>
  <c r="HB33" i="14" s="1"/>
  <c r="GL33" i="14"/>
  <c r="HF33" i="14" s="1"/>
  <c r="FU31" i="14"/>
  <c r="FZ31" i="14"/>
  <c r="GE31" i="14"/>
  <c r="GK31" i="14"/>
  <c r="FV32" i="14"/>
  <c r="GC32" i="14"/>
  <c r="GH32" i="14"/>
  <c r="GB32" i="14"/>
  <c r="FX34" i="14"/>
  <c r="GC34" i="14"/>
  <c r="GJ34" i="14"/>
  <c r="FW35" i="14"/>
  <c r="GC35" i="14"/>
  <c r="GI35" i="14"/>
  <c r="GN35" i="14"/>
  <c r="GL34" i="14"/>
  <c r="FW36" i="14"/>
  <c r="GC36" i="14"/>
  <c r="GH36" i="14"/>
  <c r="GM36" i="14"/>
  <c r="FU37" i="14"/>
  <c r="GB37" i="14"/>
  <c r="GH37" i="14"/>
  <c r="GL37" i="14"/>
  <c r="FY38" i="14"/>
  <c r="GD38" i="14"/>
  <c r="GI38" i="14"/>
  <c r="GN38" i="14"/>
  <c r="GN37" i="14"/>
  <c r="FX39" i="14"/>
  <c r="GE39" i="14"/>
  <c r="GK39" i="14"/>
  <c r="FZ38" i="14"/>
  <c r="FY40" i="14"/>
  <c r="GD40" i="14"/>
  <c r="GI40" i="14"/>
  <c r="FZ39" i="14"/>
  <c r="FV41" i="14"/>
  <c r="GC41" i="14"/>
  <c r="GI41" i="14"/>
  <c r="FU42" i="14"/>
  <c r="GA42" i="14"/>
  <c r="GE42" i="14"/>
  <c r="GJ42" i="14"/>
  <c r="FX41" i="14"/>
  <c r="FU43" i="14"/>
  <c r="GA43" i="14"/>
  <c r="GF43" i="14"/>
  <c r="GL43" i="14"/>
  <c r="FU44" i="14"/>
  <c r="FZ44" i="14"/>
  <c r="GE44" i="14"/>
  <c r="GK44" i="14"/>
  <c r="GG43" i="14"/>
  <c r="FY45" i="14"/>
  <c r="GD45" i="14"/>
  <c r="GJ45" i="14"/>
  <c r="FW46" i="14"/>
  <c r="GB46" i="14"/>
  <c r="GF46" i="14"/>
  <c r="GK46" i="14"/>
  <c r="GE45" i="14"/>
  <c r="FV47" i="14"/>
  <c r="GB47" i="14"/>
  <c r="GI47" i="14"/>
  <c r="GM47" i="14"/>
  <c r="FV48" i="14"/>
  <c r="GA48" i="14"/>
  <c r="GG48" i="14"/>
  <c r="GL48" i="14"/>
  <c r="GH47" i="14"/>
  <c r="FZ49" i="14"/>
  <c r="GG49" i="14"/>
  <c r="GK49" i="14"/>
  <c r="FX50" i="14"/>
  <c r="GC50" i="14"/>
  <c r="GG50" i="14"/>
  <c r="GM50" i="14"/>
  <c r="GF49" i="14"/>
  <c r="FW51" i="14"/>
  <c r="GD51" i="14"/>
  <c r="GJ51" i="14"/>
  <c r="GN51" i="14"/>
  <c r="FW52" i="14"/>
  <c r="GC52" i="14"/>
  <c r="GH52" i="14"/>
  <c r="GM52" i="14"/>
  <c r="FU53" i="14"/>
  <c r="GB53" i="14"/>
  <c r="GH53" i="14"/>
  <c r="GL53" i="14"/>
  <c r="FY54" i="14"/>
  <c r="GD54" i="14"/>
  <c r="GI54" i="14"/>
  <c r="GN54" i="14"/>
  <c r="GN53" i="14"/>
  <c r="FX55" i="14"/>
  <c r="GE55" i="14"/>
  <c r="GK55" i="14"/>
  <c r="FZ54" i="14"/>
  <c r="FY56" i="14"/>
  <c r="GD56" i="14"/>
  <c r="GI56" i="14"/>
  <c r="FZ55" i="14"/>
  <c r="FV57" i="14"/>
  <c r="GC57" i="14"/>
  <c r="GI57" i="14"/>
  <c r="FU58" i="14"/>
  <c r="GA58" i="14"/>
  <c r="GE58" i="14"/>
  <c r="GJ58" i="14"/>
  <c r="FX57" i="14"/>
  <c r="FU59" i="14"/>
  <c r="GA59" i="14"/>
  <c r="GF59" i="14"/>
  <c r="GL59" i="14"/>
  <c r="FU60" i="14"/>
  <c r="FZ60" i="14"/>
  <c r="GE60" i="14"/>
  <c r="GK60" i="14"/>
  <c r="GG59" i="14"/>
  <c r="FY61" i="14"/>
  <c r="GD61" i="14"/>
  <c r="GJ61" i="14"/>
  <c r="FW62" i="14"/>
  <c r="GB62" i="14"/>
  <c r="GF62" i="14"/>
  <c r="GK62" i="14"/>
  <c r="GE61" i="14"/>
  <c r="FV63" i="14"/>
  <c r="GB63" i="14"/>
  <c r="GI63" i="14"/>
  <c r="GM63" i="14"/>
  <c r="FW64" i="14"/>
  <c r="GA64" i="14"/>
  <c r="GE64" i="14"/>
  <c r="GI64" i="14"/>
  <c r="GM64" i="14"/>
  <c r="FU65" i="14"/>
  <c r="GB65" i="14"/>
  <c r="GH65" i="14"/>
  <c r="FU64" i="14"/>
  <c r="FY66" i="14"/>
  <c r="GD66" i="14"/>
  <c r="GH66" i="14"/>
  <c r="GL66" i="14"/>
  <c r="GF65" i="14"/>
  <c r="FX67" i="14"/>
  <c r="GB67" i="14"/>
  <c r="GF67" i="14"/>
  <c r="GL67" i="14"/>
  <c r="FV68" i="14"/>
  <c r="GC68" i="14"/>
  <c r="GH68" i="14"/>
  <c r="FU69" i="14"/>
  <c r="GC69" i="14"/>
  <c r="GH69" i="14"/>
  <c r="GL69" i="14"/>
  <c r="GE68" i="14"/>
  <c r="FX70" i="14"/>
  <c r="GE70" i="14"/>
  <c r="GI70" i="14"/>
  <c r="GM70" i="14"/>
  <c r="GD69" i="14"/>
  <c r="GA71" i="14"/>
  <c r="GH71" i="14"/>
  <c r="GN71" i="14"/>
  <c r="FV72" i="14"/>
  <c r="GA72" i="14"/>
  <c r="GG72" i="14"/>
  <c r="GL72" i="14"/>
  <c r="GF71" i="14"/>
  <c r="FY73" i="14"/>
  <c r="GF73" i="14"/>
  <c r="GN73" i="14"/>
  <c r="FW74" i="14"/>
  <c r="GC74" i="14"/>
  <c r="GI74" i="14"/>
  <c r="GN74" i="14"/>
  <c r="GH73" i="14"/>
  <c r="FX75" i="14"/>
  <c r="GD75" i="14"/>
  <c r="GI75" i="14"/>
  <c r="GN75" i="14"/>
  <c r="FV76" i="14"/>
  <c r="GC76" i="14"/>
  <c r="GI76" i="14"/>
  <c r="FX77" i="14"/>
  <c r="GC77" i="14"/>
  <c r="GK77" i="14"/>
  <c r="GE76" i="14"/>
  <c r="FW78" i="14"/>
  <c r="GC78" i="14"/>
  <c r="GI78" i="14"/>
  <c r="GN78" i="14"/>
  <c r="GH77" i="14"/>
  <c r="FX79" i="14"/>
  <c r="GD79" i="14"/>
  <c r="GI79" i="14"/>
  <c r="GN79" i="14"/>
  <c r="FV80" i="14"/>
  <c r="GC80" i="14"/>
  <c r="GI80" i="14"/>
  <c r="FX81" i="14"/>
  <c r="GC81" i="14"/>
  <c r="GK81" i="14"/>
  <c r="GE80" i="14"/>
  <c r="FW82" i="14"/>
  <c r="GC82" i="14"/>
  <c r="GI82" i="14"/>
  <c r="GN82" i="14"/>
  <c r="GH81" i="14"/>
  <c r="FX83" i="14"/>
  <c r="GD83" i="14"/>
  <c r="GI83" i="14"/>
  <c r="GN83" i="14"/>
  <c r="FV84" i="14"/>
  <c r="GC84" i="14"/>
  <c r="GI84" i="14"/>
  <c r="FX85" i="14"/>
  <c r="GC85" i="14"/>
  <c r="GK85" i="14"/>
  <c r="GE84" i="14"/>
  <c r="GA86" i="14"/>
  <c r="GF86" i="14"/>
  <c r="GJ86" i="14"/>
  <c r="GN86" i="14"/>
  <c r="GH85" i="14"/>
  <c r="FY88" i="14"/>
  <c r="GD88" i="14"/>
  <c r="GN159" i="14"/>
  <c r="GJ159" i="14"/>
  <c r="GF159" i="14"/>
  <c r="GB159" i="14"/>
  <c r="FX159" i="14"/>
  <c r="GK158" i="14"/>
  <c r="GG158" i="14"/>
  <c r="GC158" i="14"/>
  <c r="FY158" i="14"/>
  <c r="FU158" i="14"/>
  <c r="GL157" i="14"/>
  <c r="GH157" i="14"/>
  <c r="GD157" i="14"/>
  <c r="FZ157" i="14"/>
  <c r="FV157" i="14"/>
  <c r="GN155" i="14"/>
  <c r="GJ155" i="14"/>
  <c r="GF155" i="14"/>
  <c r="GB155" i="14"/>
  <c r="FX155" i="14"/>
  <c r="GK154" i="14"/>
  <c r="GG154" i="14"/>
  <c r="GC154" i="14"/>
  <c r="FY154" i="14"/>
  <c r="FU154" i="14"/>
  <c r="GL153" i="14"/>
  <c r="GH153" i="14"/>
  <c r="GD153" i="14"/>
  <c r="FZ153" i="14"/>
  <c r="FV153" i="14"/>
  <c r="GN151" i="14"/>
  <c r="GJ151" i="14"/>
  <c r="GF151" i="14"/>
  <c r="FW27" i="14"/>
  <c r="GD27" i="14"/>
  <c r="GJ27" i="14"/>
  <c r="GN27" i="14"/>
  <c r="FW28" i="14"/>
  <c r="GC28" i="14"/>
  <c r="GH28" i="14"/>
  <c r="GM28" i="14"/>
  <c r="FU29" i="14"/>
  <c r="GB29" i="14"/>
  <c r="GH29" i="14"/>
  <c r="GL29" i="14"/>
  <c r="FY30" i="14"/>
  <c r="GD30" i="14"/>
  <c r="GI30" i="14"/>
  <c r="GN30" i="14"/>
  <c r="GN29" i="14"/>
  <c r="FX33" i="14"/>
  <c r="GR33" i="14" s="1"/>
  <c r="GB33" i="14"/>
  <c r="GV33" i="14" s="1"/>
  <c r="GF33" i="14"/>
  <c r="GZ33" i="14" s="1"/>
  <c r="GJ33" i="14"/>
  <c r="HD33" i="14" s="1"/>
  <c r="GN33" i="14"/>
  <c r="HH33" i="14" s="1"/>
  <c r="FW31" i="14"/>
  <c r="GC31" i="14"/>
  <c r="GH31" i="14"/>
  <c r="GM31" i="14"/>
  <c r="FY32" i="14"/>
  <c r="GF32" i="14"/>
  <c r="GL32" i="14"/>
  <c r="GN32" i="14"/>
  <c r="GA34" i="14"/>
  <c r="GG34" i="14"/>
  <c r="GN34" i="14"/>
  <c r="GA35" i="14"/>
  <c r="GE35" i="14"/>
  <c r="GL35" i="14"/>
  <c r="FZ34" i="14"/>
  <c r="FU36" i="14"/>
  <c r="FZ36" i="14"/>
  <c r="GE36" i="14"/>
  <c r="GK36" i="14"/>
  <c r="GG35" i="14"/>
  <c r="FY37" i="14"/>
  <c r="GD37" i="14"/>
  <c r="GJ37" i="14"/>
  <c r="FW38" i="14"/>
  <c r="GB38" i="14"/>
  <c r="GF38" i="14"/>
  <c r="GK38" i="14"/>
  <c r="GE37" i="14"/>
  <c r="FV39" i="14"/>
  <c r="GB39" i="14"/>
  <c r="GI39" i="14"/>
  <c r="GM39" i="14"/>
  <c r="FV40" i="14"/>
  <c r="GA40" i="14"/>
  <c r="GG40" i="14"/>
  <c r="GL40" i="14"/>
  <c r="GH39" i="14"/>
  <c r="FZ41" i="14"/>
  <c r="GG41" i="14"/>
  <c r="GK41" i="14"/>
  <c r="FX42" i="14"/>
  <c r="GC42" i="14"/>
  <c r="GG42" i="14"/>
  <c r="GM42" i="14"/>
  <c r="GF41" i="14"/>
  <c r="FW43" i="14"/>
  <c r="GD43" i="14"/>
  <c r="GJ43" i="14"/>
  <c r="GN43" i="14"/>
  <c r="FW44" i="14"/>
  <c r="GC44" i="14"/>
  <c r="GH44" i="14"/>
  <c r="GM44" i="14"/>
  <c r="FU45" i="14"/>
  <c r="GB45" i="14"/>
  <c r="GH45" i="14"/>
  <c r="GL45" i="14"/>
  <c r="FY46" i="14"/>
  <c r="GD46" i="14"/>
  <c r="GI46" i="14"/>
  <c r="GN46" i="14"/>
  <c r="GN45" i="14"/>
  <c r="FX47" i="14"/>
  <c r="GE47" i="14"/>
  <c r="GK47" i="14"/>
  <c r="FZ46" i="14"/>
  <c r="FY48" i="14"/>
  <c r="GD48" i="14"/>
  <c r="GI48" i="14"/>
  <c r="FZ47" i="14"/>
  <c r="FV49" i="14"/>
  <c r="GC49" i="14"/>
  <c r="GI49" i="14"/>
  <c r="FU50" i="14"/>
  <c r="GA50" i="14"/>
  <c r="GE50" i="14"/>
  <c r="GJ50" i="14"/>
  <c r="FX49" i="14"/>
  <c r="FU51" i="14"/>
  <c r="GA51" i="14"/>
  <c r="GF51" i="14"/>
  <c r="GL51" i="14"/>
  <c r="FU52" i="14"/>
  <c r="FZ52" i="14"/>
  <c r="GE52" i="14"/>
  <c r="GK52" i="14"/>
  <c r="GG51" i="14"/>
  <c r="FY53" i="14"/>
  <c r="GD53" i="14"/>
  <c r="GJ53" i="14"/>
  <c r="FW54" i="14"/>
  <c r="GB54" i="14"/>
  <c r="GF54" i="14"/>
  <c r="GK54" i="14"/>
  <c r="GE53" i="14"/>
  <c r="FV55" i="14"/>
  <c r="GB55" i="14"/>
  <c r="GI55" i="14"/>
  <c r="GM55" i="14"/>
  <c r="FV56" i="14"/>
  <c r="GA56" i="14"/>
  <c r="GG56" i="14"/>
  <c r="GL56" i="14"/>
  <c r="GH55" i="14"/>
  <c r="FZ57" i="14"/>
  <c r="GG57" i="14"/>
  <c r="GK57" i="14"/>
  <c r="FX58" i="14"/>
  <c r="GC58" i="14"/>
  <c r="GG58" i="14"/>
  <c r="GM58" i="14"/>
  <c r="GF57" i="14"/>
  <c r="FW59" i="14"/>
  <c r="GD59" i="14"/>
  <c r="GJ59" i="14"/>
  <c r="GN59" i="14"/>
  <c r="FW60" i="14"/>
  <c r="GC60" i="14"/>
  <c r="GH60" i="14"/>
  <c r="GM60" i="14"/>
  <c r="FU61" i="14"/>
  <c r="GB61" i="14"/>
  <c r="GH61" i="14"/>
  <c r="GL61" i="14"/>
  <c r="FY62" i="14"/>
  <c r="GD62" i="14"/>
  <c r="GI62" i="14"/>
  <c r="GN62" i="14"/>
  <c r="GN61" i="14"/>
  <c r="FX63" i="14"/>
  <c r="GE63" i="14"/>
  <c r="GK63" i="14"/>
  <c r="FZ62" i="14"/>
  <c r="FY64" i="14"/>
  <c r="GC64" i="14"/>
  <c r="GG64" i="14"/>
  <c r="GK64" i="14"/>
  <c r="FZ63" i="14"/>
  <c r="FY65" i="14"/>
  <c r="GD65" i="14"/>
  <c r="GK65" i="14"/>
  <c r="FW66" i="14"/>
  <c r="GB66" i="14"/>
  <c r="GF66" i="14"/>
  <c r="GJ66" i="14"/>
  <c r="GN66" i="14"/>
  <c r="FV67" i="14"/>
  <c r="FZ67" i="14"/>
  <c r="GD67" i="14"/>
  <c r="GI67" i="14"/>
  <c r="GN67" i="14"/>
  <c r="FY68" i="14"/>
  <c r="GF68" i="14"/>
  <c r="GL68" i="14"/>
  <c r="FY69" i="14"/>
  <c r="GF69" i="14"/>
  <c r="GJ69" i="14"/>
  <c r="GN69" i="14"/>
  <c r="GM68" i="14"/>
  <c r="GA70" i="14"/>
  <c r="GG70" i="14"/>
  <c r="GK70" i="14"/>
  <c r="FV69" i="14"/>
  <c r="FW71" i="14"/>
  <c r="GD71" i="14"/>
  <c r="GL71" i="14"/>
  <c r="GC70" i="14"/>
  <c r="FY72" i="14"/>
  <c r="GD72" i="14"/>
  <c r="GI72" i="14"/>
  <c r="FX71" i="14"/>
  <c r="FU73" i="14"/>
  <c r="GC73" i="14"/>
  <c r="GJ73" i="14"/>
  <c r="GN72" i="14"/>
  <c r="GA74" i="14"/>
  <c r="GE74" i="14"/>
  <c r="GK74" i="14"/>
  <c r="FZ73" i="14"/>
  <c r="FV75" i="14"/>
  <c r="GA75" i="14"/>
  <c r="GF75" i="14"/>
  <c r="GL75" i="14"/>
  <c r="GG74" i="14"/>
  <c r="FZ76" i="14"/>
  <c r="GG76" i="14"/>
  <c r="GL76" i="14"/>
  <c r="GA77" i="14"/>
  <c r="GG77" i="14"/>
  <c r="FW76" i="14"/>
  <c r="GN76" i="14"/>
  <c r="GA78" i="14"/>
  <c r="GE78" i="14"/>
  <c r="GK78" i="14"/>
  <c r="FZ77" i="14"/>
  <c r="FV79" i="14"/>
  <c r="GA79" i="14"/>
  <c r="GF79" i="14"/>
  <c r="GL79" i="14"/>
  <c r="GG78" i="14"/>
  <c r="FZ80" i="14"/>
  <c r="GG80" i="14"/>
  <c r="GL80" i="14"/>
  <c r="GA81" i="14"/>
  <c r="GG81" i="14"/>
  <c r="FW80" i="14"/>
  <c r="GN80" i="14"/>
  <c r="GA82" i="14"/>
  <c r="GE82" i="14"/>
  <c r="GK82" i="14"/>
  <c r="FZ81" i="14"/>
  <c r="FV83" i="14"/>
  <c r="GA83" i="14"/>
  <c r="GF83" i="14"/>
  <c r="GL83" i="14"/>
  <c r="GG82" i="14"/>
  <c r="FZ84" i="14"/>
  <c r="GG84" i="14"/>
  <c r="GL84" i="14"/>
  <c r="GA85" i="14"/>
  <c r="GG85" i="14"/>
  <c r="GN85" i="14"/>
  <c r="FW86" i="14"/>
  <c r="GD86" i="14"/>
  <c r="GH86" i="14"/>
  <c r="GL86" i="14"/>
  <c r="FZ85" i="14"/>
  <c r="FV88" i="14"/>
  <c r="GA88" i="14"/>
  <c r="GG88" i="14"/>
  <c r="GL88" i="14"/>
  <c r="GC86" i="14"/>
  <c r="FY89" i="14"/>
  <c r="GD89" i="14"/>
  <c r="FV28" i="14"/>
  <c r="GA28" i="14"/>
  <c r="GG28" i="14"/>
  <c r="GL28" i="14"/>
  <c r="GH27" i="14"/>
  <c r="FZ29" i="14"/>
  <c r="GG29" i="14"/>
  <c r="GK29" i="14"/>
  <c r="FX30" i="14"/>
  <c r="GC30" i="14"/>
  <c r="GG30" i="14"/>
  <c r="GM30" i="14"/>
  <c r="GF29" i="14"/>
  <c r="FW33" i="14"/>
  <c r="GQ33" i="14" s="1"/>
  <c r="GA33" i="14"/>
  <c r="GU33" i="14" s="1"/>
  <c r="GE33" i="14"/>
  <c r="GY33" i="14" s="1"/>
  <c r="GI33" i="14"/>
  <c r="HC33" i="14" s="1"/>
  <c r="GM33" i="14"/>
  <c r="HG33" i="14" s="1"/>
  <c r="FV31" i="14"/>
  <c r="GA31" i="14"/>
  <c r="GG31" i="14"/>
  <c r="GL31" i="14"/>
  <c r="FW32" i="14"/>
  <c r="GD32" i="14"/>
  <c r="GK32" i="14"/>
  <c r="GJ32" i="14"/>
  <c r="FY34" i="14"/>
  <c r="GF34" i="14"/>
  <c r="GK34" i="14"/>
  <c r="FX35" i="14"/>
  <c r="GD35" i="14"/>
  <c r="GJ35" i="14"/>
  <c r="FW34" i="14"/>
  <c r="GM34" i="14"/>
  <c r="FY36" i="14"/>
  <c r="GD36" i="14"/>
  <c r="GI36" i="14"/>
  <c r="FZ35" i="14"/>
  <c r="FV37" i="14"/>
  <c r="GC37" i="14"/>
  <c r="GI37" i="14"/>
  <c r="FU38" i="14"/>
  <c r="GA38" i="14"/>
  <c r="GE38" i="14"/>
  <c r="GJ38" i="14"/>
  <c r="FX37" i="14"/>
  <c r="FU39" i="14"/>
  <c r="GA39" i="14"/>
  <c r="GF39" i="14"/>
  <c r="GL39" i="14"/>
  <c r="FU40" i="14"/>
  <c r="FZ40" i="14"/>
  <c r="GE40" i="14"/>
  <c r="GK40" i="14"/>
  <c r="GG39" i="14"/>
  <c r="FY41" i="14"/>
  <c r="GD41" i="14"/>
  <c r="GJ41" i="14"/>
  <c r="FW42" i="14"/>
  <c r="GB42" i="14"/>
  <c r="GF42" i="14"/>
  <c r="GK42" i="14"/>
  <c r="GE41" i="14"/>
  <c r="FV43" i="14"/>
  <c r="GB43" i="14"/>
  <c r="GI43" i="14"/>
  <c r="GM43" i="14"/>
  <c r="FV44" i="14"/>
  <c r="GA44" i="14"/>
  <c r="GG44" i="14"/>
  <c r="GL44" i="14"/>
  <c r="GH43" i="14"/>
  <c r="FZ45" i="14"/>
  <c r="GG45" i="14"/>
  <c r="GK45" i="14"/>
  <c r="FX46" i="14"/>
  <c r="GC46" i="14"/>
  <c r="GG46" i="14"/>
  <c r="GM46" i="14"/>
  <c r="GF45" i="14"/>
  <c r="FW47" i="14"/>
  <c r="GD47" i="14"/>
  <c r="GJ47" i="14"/>
  <c r="GN47" i="14"/>
  <c r="FW48" i="14"/>
  <c r="GC48" i="14"/>
  <c r="GH48" i="14"/>
  <c r="GM48" i="14"/>
  <c r="FU49" i="14"/>
  <c r="GB49" i="14"/>
  <c r="GH49" i="14"/>
  <c r="GL49" i="14"/>
  <c r="FY50" i="14"/>
  <c r="GD50" i="14"/>
  <c r="GI50" i="14"/>
  <c r="GN50" i="14"/>
  <c r="GN49" i="14"/>
  <c r="FX51" i="14"/>
  <c r="GE51" i="14"/>
  <c r="GK51" i="14"/>
  <c r="FZ50" i="14"/>
  <c r="FY52" i="14"/>
  <c r="GD52" i="14"/>
  <c r="GI52" i="14"/>
  <c r="FZ51" i="14"/>
  <c r="FV53" i="14"/>
  <c r="GC53" i="14"/>
  <c r="GI53" i="14"/>
  <c r="FU54" i="14"/>
  <c r="GA54" i="14"/>
  <c r="GE54" i="14"/>
  <c r="GJ54" i="14"/>
  <c r="FX53" i="14"/>
  <c r="FU55" i="14"/>
  <c r="GA55" i="14"/>
  <c r="GF55" i="14"/>
  <c r="GL55" i="14"/>
  <c r="FU56" i="14"/>
  <c r="FZ56" i="14"/>
  <c r="GE56" i="14"/>
  <c r="GK56" i="14"/>
  <c r="GG55" i="14"/>
  <c r="FY57" i="14"/>
  <c r="GD57" i="14"/>
  <c r="GJ57" i="14"/>
  <c r="FW58" i="14"/>
  <c r="GB58" i="14"/>
  <c r="GF58" i="14"/>
  <c r="GK58" i="14"/>
  <c r="GE57" i="14"/>
  <c r="FV59" i="14"/>
  <c r="GB59" i="14"/>
  <c r="GI59" i="14"/>
  <c r="GM59" i="14"/>
  <c r="FV60" i="14"/>
  <c r="GA60" i="14"/>
  <c r="GG60" i="14"/>
  <c r="GL60" i="14"/>
  <c r="GH59" i="14"/>
  <c r="FZ61" i="14"/>
  <c r="GG61" i="14"/>
  <c r="GK61" i="14"/>
  <c r="FX62" i="14"/>
  <c r="GC62" i="14"/>
  <c r="GG62" i="14"/>
  <c r="GM62" i="14"/>
  <c r="GF61" i="14"/>
  <c r="FW63" i="14"/>
  <c r="GD63" i="14"/>
  <c r="GJ63" i="14"/>
  <c r="GN63" i="14"/>
  <c r="FX64" i="14"/>
  <c r="GB64" i="14"/>
  <c r="GF64" i="14"/>
  <c r="GJ64" i="14"/>
  <c r="GN64" i="14"/>
  <c r="FV65" i="14"/>
  <c r="GC65" i="14"/>
  <c r="GJ65" i="14"/>
  <c r="FU66" i="14"/>
  <c r="GA66" i="14"/>
  <c r="GE66" i="14"/>
  <c r="GI66" i="14"/>
  <c r="GM66" i="14"/>
  <c r="GN65" i="14"/>
  <c r="FY67" i="14"/>
  <c r="GC67" i="14"/>
  <c r="GH67" i="14"/>
  <c r="GM67" i="14"/>
  <c r="FW68" i="14"/>
  <c r="GD68" i="14"/>
  <c r="GK68" i="14"/>
  <c r="FX69" i="14"/>
  <c r="GE69" i="14"/>
  <c r="GI69" i="14"/>
  <c r="GM69" i="14"/>
  <c r="GI68" i="14"/>
  <c r="FY70" i="14"/>
  <c r="GF70" i="14"/>
  <c r="GJ70" i="14"/>
  <c r="GN70" i="14"/>
  <c r="FV71" i="14"/>
  <c r="GC71" i="14"/>
  <c r="GI71" i="14"/>
  <c r="FU70" i="14"/>
  <c r="FW72" i="14"/>
  <c r="GC72" i="14"/>
  <c r="GH72" i="14"/>
  <c r="GM72" i="14"/>
  <c r="GJ71" i="14"/>
  <c r="GB73" i="14"/>
  <c r="GG73" i="14"/>
  <c r="FX72" i="14"/>
  <c r="FX74" i="14"/>
  <c r="GD74" i="14"/>
  <c r="GJ74" i="14"/>
  <c r="FV73" i="14"/>
  <c r="GL73" i="14"/>
  <c r="FZ75" i="14"/>
  <c r="GE75" i="14"/>
  <c r="GJ75" i="14"/>
  <c r="FY74" i="14"/>
  <c r="FY76" i="14"/>
  <c r="GD76" i="14"/>
  <c r="GK76" i="14"/>
  <c r="FY77" i="14"/>
  <c r="GF77" i="14"/>
  <c r="GN77" i="14"/>
  <c r="GM76" i="14"/>
  <c r="FX78" i="14"/>
  <c r="GD78" i="14"/>
  <c r="GJ78" i="14"/>
  <c r="FV77" i="14"/>
  <c r="GL77" i="14"/>
  <c r="FZ79" i="14"/>
  <c r="GE79" i="14"/>
  <c r="GJ79" i="14"/>
  <c r="FY78" i="14"/>
  <c r="FY80" i="14"/>
  <c r="GD80" i="14"/>
  <c r="GK80" i="14"/>
  <c r="FY81" i="14"/>
  <c r="GF81" i="14"/>
  <c r="GN81" i="14"/>
  <c r="GM80" i="14"/>
  <c r="FX82" i="14"/>
  <c r="GD82" i="14"/>
  <c r="GJ82" i="14"/>
  <c r="FV81" i="14"/>
  <c r="GL81" i="14"/>
  <c r="FZ83" i="14"/>
  <c r="GE83" i="14"/>
  <c r="GJ83" i="14"/>
  <c r="FY82" i="14"/>
  <c r="FY84" i="14"/>
  <c r="GD84" i="14"/>
  <c r="GK84" i="14"/>
  <c r="FY85" i="14"/>
  <c r="GF85" i="14"/>
  <c r="GL85" i="14"/>
  <c r="GM84" i="14"/>
  <c r="GB86" i="14"/>
  <c r="GG86" i="14"/>
  <c r="GK86" i="14"/>
  <c r="FV85" i="14"/>
  <c r="FU88" i="14"/>
  <c r="FZ88" i="14"/>
  <c r="GE88" i="14"/>
  <c r="GK88" i="14"/>
  <c r="FY86" i="14"/>
  <c r="FX89" i="14"/>
  <c r="GC89" i="14"/>
  <c r="GH89" i="14"/>
  <c r="GN89" i="14"/>
  <c r="FX90" i="14"/>
  <c r="GI88" i="14"/>
  <c r="FU86" i="14"/>
  <c r="FV89" i="14"/>
  <c r="GB89" i="14"/>
  <c r="GG89" i="14"/>
  <c r="GL89" i="14"/>
  <c r="FW90" i="14"/>
  <c r="GA90" i="14"/>
  <c r="GF90" i="14"/>
  <c r="GK90" i="14"/>
  <c r="FW91" i="14"/>
  <c r="GB91" i="14"/>
  <c r="GH91" i="14"/>
  <c r="GM91" i="14"/>
  <c r="FV92" i="14"/>
  <c r="GA92" i="14"/>
  <c r="GG92" i="14"/>
  <c r="GL92" i="14"/>
  <c r="FX93" i="14"/>
  <c r="GB93" i="14"/>
  <c r="GG93" i="14"/>
  <c r="GL93" i="14"/>
  <c r="FW94" i="14"/>
  <c r="GB94" i="14"/>
  <c r="GG94" i="14"/>
  <c r="GM94" i="14"/>
  <c r="FX95" i="14"/>
  <c r="GB95" i="14"/>
  <c r="GH95" i="14"/>
  <c r="GM95" i="14"/>
  <c r="FV96" i="14"/>
  <c r="GA96" i="14"/>
  <c r="GG96" i="14"/>
  <c r="GL96" i="14"/>
  <c r="FX97" i="14"/>
  <c r="GB97" i="14"/>
  <c r="GG97" i="14"/>
  <c r="GL97" i="14"/>
  <c r="FV98" i="14"/>
  <c r="FZ98" i="14"/>
  <c r="GE98" i="14"/>
  <c r="GJ98" i="14"/>
  <c r="FV99" i="14"/>
  <c r="GA99" i="14"/>
  <c r="GF99" i="14"/>
  <c r="GL99" i="14"/>
  <c r="FU100" i="14"/>
  <c r="FZ100" i="14"/>
  <c r="GE100" i="14"/>
  <c r="GK100" i="14"/>
  <c r="FV101" i="14"/>
  <c r="GB101" i="14"/>
  <c r="GG101" i="14"/>
  <c r="GK101" i="14"/>
  <c r="FV102" i="14"/>
  <c r="FZ102" i="14"/>
  <c r="GE102" i="14"/>
  <c r="GJ102" i="14"/>
  <c r="FV103" i="14"/>
  <c r="GA103" i="14"/>
  <c r="GF103" i="14"/>
  <c r="GL103" i="14"/>
  <c r="FU104" i="14"/>
  <c r="FZ104" i="14"/>
  <c r="GE104" i="14"/>
  <c r="GK104" i="14"/>
  <c r="FV105" i="14"/>
  <c r="GB105" i="14"/>
  <c r="GG105" i="14"/>
  <c r="GL105" i="14"/>
  <c r="FW106" i="14"/>
  <c r="GB106" i="14"/>
  <c r="GH106" i="14"/>
  <c r="GM106" i="14"/>
  <c r="FV107" i="14"/>
  <c r="FZ107" i="14"/>
  <c r="GE107" i="14"/>
  <c r="GK107" i="14"/>
  <c r="FU108" i="14"/>
  <c r="FZ108" i="14"/>
  <c r="GF108" i="14"/>
  <c r="GK108" i="14"/>
  <c r="FU109" i="14"/>
  <c r="GA109" i="14"/>
  <c r="GG109" i="14"/>
  <c r="GM109" i="14"/>
  <c r="FX110" i="14"/>
  <c r="GB110" i="14"/>
  <c r="GH110" i="14"/>
  <c r="GM110" i="14"/>
  <c r="FW111" i="14"/>
  <c r="GC111" i="14"/>
  <c r="GH111" i="14"/>
  <c r="GD110" i="14"/>
  <c r="FY112" i="14"/>
  <c r="GF112" i="14"/>
  <c r="GK112" i="14"/>
  <c r="GK111" i="14"/>
  <c r="FY113" i="14"/>
  <c r="GE113" i="14"/>
  <c r="GK113" i="14"/>
  <c r="FW114" i="14"/>
  <c r="GB114" i="14"/>
  <c r="GI114" i="14"/>
  <c r="GI113" i="14"/>
  <c r="FY115" i="14"/>
  <c r="GD115" i="14"/>
  <c r="GI115" i="14"/>
  <c r="FV114" i="14"/>
  <c r="FU116" i="14"/>
  <c r="GB116" i="14"/>
  <c r="GG116" i="14"/>
  <c r="GL116" i="14"/>
  <c r="FW117" i="14"/>
  <c r="GB117" i="14"/>
  <c r="GH117" i="14"/>
  <c r="GL117" i="14"/>
  <c r="GN116" i="14"/>
  <c r="FZ118" i="14"/>
  <c r="GE118" i="14"/>
  <c r="GI118" i="14"/>
  <c r="GM118" i="14"/>
  <c r="FV119" i="14"/>
  <c r="GC119" i="14"/>
  <c r="GH119" i="14"/>
  <c r="GM119" i="14"/>
  <c r="FZ120" i="14"/>
  <c r="GF120" i="14"/>
  <c r="GJ120" i="14"/>
  <c r="FU121" i="14"/>
  <c r="GA121" i="14"/>
  <c r="GF121" i="14"/>
  <c r="GM121" i="14"/>
  <c r="GL120" i="14"/>
  <c r="FX122" i="14"/>
  <c r="GD122" i="14"/>
  <c r="GI122" i="14"/>
  <c r="GN122" i="14"/>
  <c r="FV123" i="14"/>
  <c r="FZ123" i="14"/>
  <c r="GG123" i="14"/>
  <c r="GL123" i="14"/>
  <c r="FV124" i="14"/>
  <c r="GB124" i="14"/>
  <c r="GG124" i="14"/>
  <c r="GL124" i="14"/>
  <c r="FW125" i="14"/>
  <c r="GB125" i="14"/>
  <c r="GG125" i="14"/>
  <c r="GM125" i="14"/>
  <c r="FW126" i="14"/>
  <c r="GB126" i="14"/>
  <c r="GH126" i="14"/>
  <c r="GM126" i="14"/>
  <c r="FW127" i="14"/>
  <c r="GC127" i="14"/>
  <c r="GH127" i="14"/>
  <c r="GN126" i="14"/>
  <c r="FY128" i="14"/>
  <c r="GF128" i="14"/>
  <c r="GK128" i="14"/>
  <c r="GA127" i="14"/>
  <c r="FX129" i="14"/>
  <c r="GB129" i="14"/>
  <c r="GF129" i="14"/>
  <c r="GJ129" i="14"/>
  <c r="GH128" i="14"/>
  <c r="FX130" i="14"/>
  <c r="GB130" i="14"/>
  <c r="GH130" i="14"/>
  <c r="GM130" i="14"/>
  <c r="FV131" i="14"/>
  <c r="GC131" i="14"/>
  <c r="GH131" i="14"/>
  <c r="GF130" i="14"/>
  <c r="FY132" i="14"/>
  <c r="GD132" i="14"/>
  <c r="GJ132" i="14"/>
  <c r="FW131" i="14"/>
  <c r="FY133" i="14"/>
  <c r="GF133" i="14"/>
  <c r="GK133" i="14"/>
  <c r="FV134" i="14"/>
  <c r="GD134" i="14"/>
  <c r="GI134" i="14"/>
  <c r="GN134" i="14"/>
  <c r="FV135" i="14"/>
  <c r="GA135" i="14"/>
  <c r="GG135" i="14"/>
  <c r="GL135" i="14"/>
  <c r="FU136" i="14"/>
  <c r="FY136" i="14"/>
  <c r="GC136" i="14"/>
  <c r="GG136" i="14"/>
  <c r="GK136" i="14"/>
  <c r="FU137" i="14"/>
  <c r="GA137" i="14"/>
  <c r="GF137" i="14"/>
  <c r="GK137" i="14"/>
  <c r="FW138" i="14"/>
  <c r="GB138" i="14"/>
  <c r="GH138" i="14"/>
  <c r="GM138" i="14"/>
  <c r="FW139" i="14"/>
  <c r="GC139" i="14"/>
  <c r="GH139" i="14"/>
  <c r="GM139" i="14"/>
  <c r="FX140" i="14"/>
  <c r="GB140" i="14"/>
  <c r="GF140" i="14"/>
  <c r="GJ140" i="14"/>
  <c r="GN140" i="14"/>
  <c r="FY141" i="14"/>
  <c r="GE141" i="14"/>
  <c r="GJ141" i="14"/>
  <c r="FV142" i="14"/>
  <c r="GA142" i="14"/>
  <c r="GF142" i="14"/>
  <c r="GL142" i="14"/>
  <c r="FV143" i="14"/>
  <c r="GA143" i="14"/>
  <c r="GG143" i="14"/>
  <c r="GL143" i="14"/>
  <c r="FW144" i="14"/>
  <c r="GA144" i="14"/>
  <c r="GE144" i="14"/>
  <c r="GI144" i="14"/>
  <c r="GM144" i="14"/>
  <c r="FX145" i="14"/>
  <c r="GC145" i="14"/>
  <c r="GI145" i="14"/>
  <c r="GN145" i="14"/>
  <c r="FZ146" i="14"/>
  <c r="GE146" i="14"/>
  <c r="GJ146" i="14"/>
  <c r="FU147" i="14"/>
  <c r="FZ147" i="14"/>
  <c r="GE147" i="14"/>
  <c r="GK147" i="14"/>
  <c r="FV148" i="14"/>
  <c r="FZ148" i="14"/>
  <c r="GD148" i="14"/>
  <c r="GH148" i="14"/>
  <c r="GL148" i="14"/>
  <c r="FW149" i="14"/>
  <c r="GB149" i="14"/>
  <c r="GG149" i="14"/>
  <c r="GM149" i="14"/>
  <c r="FX150" i="14"/>
  <c r="GD150" i="14"/>
  <c r="GI150" i="14"/>
  <c r="GN150" i="14"/>
  <c r="FY151" i="14"/>
  <c r="GD151" i="14"/>
  <c r="GI151" i="14"/>
  <c r="FU152" i="14"/>
  <c r="GB151" i="14"/>
  <c r="FX151" i="14"/>
  <c r="GK150" i="14"/>
  <c r="GG150" i="14"/>
  <c r="GC150" i="14"/>
  <c r="FY150" i="14"/>
  <c r="FU150" i="14"/>
  <c r="GL149" i="14"/>
  <c r="GH149" i="14"/>
  <c r="GD149" i="14"/>
  <c r="FZ149" i="14"/>
  <c r="FV149" i="14"/>
  <c r="GN147" i="14"/>
  <c r="GJ147" i="14"/>
  <c r="GF147" i="14"/>
  <c r="GB147" i="14"/>
  <c r="FX147" i="14"/>
  <c r="GK146" i="14"/>
  <c r="GG146" i="14"/>
  <c r="GC146" i="14"/>
  <c r="FY146" i="14"/>
  <c r="FU146" i="14"/>
  <c r="GL145" i="14"/>
  <c r="GH145" i="14"/>
  <c r="GD145" i="14"/>
  <c r="FZ145" i="14"/>
  <c r="FV145" i="14"/>
  <c r="GN143" i="14"/>
  <c r="GJ143" i="14"/>
  <c r="GF143" i="14"/>
  <c r="GB143" i="14"/>
  <c r="FX143" i="14"/>
  <c r="GK142" i="14"/>
  <c r="GG142" i="14"/>
  <c r="GC142" i="14"/>
  <c r="FY142" i="14"/>
  <c r="FU142" i="14"/>
  <c r="GL141" i="14"/>
  <c r="GH141" i="14"/>
  <c r="GD141" i="14"/>
  <c r="FZ141" i="14"/>
  <c r="FV141" i="14"/>
  <c r="GN139" i="14"/>
  <c r="GJ139" i="14"/>
  <c r="GF139" i="14"/>
  <c r="GB139" i="14"/>
  <c r="FX139" i="14"/>
  <c r="GK138" i="14"/>
  <c r="GG138" i="14"/>
  <c r="GC138" i="14"/>
  <c r="FY138" i="14"/>
  <c r="FU138" i="14"/>
  <c r="GL137" i="14"/>
  <c r="GH137" i="14"/>
  <c r="GD137" i="14"/>
  <c r="FZ137" i="14"/>
  <c r="FV137" i="14"/>
  <c r="GN135" i="14"/>
  <c r="GJ135" i="14"/>
  <c r="GF135" i="14"/>
  <c r="GB135" i="14"/>
  <c r="FX135" i="14"/>
  <c r="GK134" i="14"/>
  <c r="GG134" i="14"/>
  <c r="GC134" i="14"/>
  <c r="FY134" i="14"/>
  <c r="GL133" i="14"/>
  <c r="GH133" i="14"/>
  <c r="GD133" i="14"/>
  <c r="FZ133" i="14"/>
  <c r="FV133" i="14"/>
  <c r="GM132" i="14"/>
  <c r="GI132" i="14"/>
  <c r="GE132" i="14"/>
  <c r="GA132" i="14"/>
  <c r="FW132" i="14"/>
  <c r="GN131" i="14"/>
  <c r="GJ131" i="14"/>
  <c r="GF131" i="14"/>
  <c r="GB131" i="14"/>
  <c r="FX131" i="14"/>
  <c r="GK130" i="14"/>
  <c r="GG130" i="14"/>
  <c r="GL129" i="14"/>
  <c r="FV129" i="14"/>
  <c r="GE128" i="14"/>
  <c r="GA128" i="14"/>
  <c r="FW128" i="14"/>
  <c r="GN127" i="14"/>
  <c r="GJ127" i="14"/>
  <c r="GF127" i="14"/>
  <c r="GB127" i="14"/>
  <c r="GK126" i="14"/>
  <c r="GG126" i="14"/>
  <c r="GC126" i="14"/>
  <c r="FY126" i="14"/>
  <c r="FU126" i="14"/>
  <c r="GL125" i="14"/>
  <c r="GH125" i="14"/>
  <c r="GD125" i="14"/>
  <c r="FV125" i="14"/>
  <c r="GM124" i="14"/>
  <c r="GI124" i="14"/>
  <c r="GE124" i="14"/>
  <c r="FW124" i="14"/>
  <c r="GN123" i="14"/>
  <c r="GJ123" i="14"/>
  <c r="GF123" i="14"/>
  <c r="GB123" i="14"/>
  <c r="GK122" i="14"/>
  <c r="GG122" i="14"/>
  <c r="GC122" i="14"/>
  <c r="GL121" i="14"/>
  <c r="GH121" i="14"/>
  <c r="GD121" i="14"/>
  <c r="FZ121" i="14"/>
  <c r="GM120" i="14"/>
  <c r="GA120" i="14"/>
  <c r="FW120" i="14"/>
  <c r="GN119" i="14"/>
  <c r="GJ119" i="14"/>
  <c r="GF119" i="14"/>
  <c r="GB119" i="14"/>
  <c r="FX119" i="14"/>
  <c r="GC118" i="14"/>
  <c r="FY118" i="14"/>
  <c r="FU118" i="14"/>
  <c r="GD117" i="14"/>
  <c r="FZ117" i="14"/>
  <c r="FV117" i="14"/>
  <c r="GM116" i="14"/>
  <c r="GI116" i="14"/>
  <c r="GE116" i="14"/>
  <c r="GA116" i="14"/>
  <c r="FW116" i="14"/>
  <c r="GN115" i="14"/>
  <c r="GJ115" i="14"/>
  <c r="GF115" i="14"/>
  <c r="GK114" i="14"/>
  <c r="GG114" i="14"/>
  <c r="GC114" i="14"/>
  <c r="FU114" i="14"/>
  <c r="GL113" i="14"/>
  <c r="GH113" i="14"/>
  <c r="GD113" i="14"/>
  <c r="FZ113" i="14"/>
  <c r="FV113" i="14"/>
  <c r="GM112" i="14"/>
  <c r="GI112" i="14"/>
  <c r="GE112" i="14"/>
  <c r="GA112" i="14"/>
  <c r="FW112" i="14"/>
  <c r="GN111" i="14"/>
  <c r="GJ111" i="14"/>
  <c r="GF111" i="14"/>
  <c r="GB111" i="14"/>
  <c r="FX111" i="14"/>
  <c r="GK110" i="14"/>
  <c r="GG110" i="14"/>
  <c r="FU110" i="14"/>
  <c r="GL109" i="14"/>
  <c r="GH109" i="14"/>
  <c r="GD109" i="14"/>
  <c r="FZ109" i="14"/>
  <c r="FV109" i="14"/>
  <c r="GM108" i="14"/>
  <c r="GI108" i="14"/>
  <c r="GE108" i="14"/>
  <c r="GA108" i="14"/>
  <c r="FW108" i="14"/>
  <c r="GN107" i="14"/>
  <c r="GJ107" i="14"/>
  <c r="GF107" i="14"/>
  <c r="GK106" i="14"/>
  <c r="GG106" i="14"/>
  <c r="GC106" i="14"/>
  <c r="FU106" i="14"/>
  <c r="GI105" i="14"/>
  <c r="GE105" i="14"/>
  <c r="GA105" i="14"/>
  <c r="FW105" i="14"/>
  <c r="GN104" i="14"/>
  <c r="GJ104" i="14"/>
  <c r="GF104" i="14"/>
  <c r="GB104" i="14"/>
  <c r="FX104" i="14"/>
  <c r="GK103" i="14"/>
  <c r="GG103" i="14"/>
  <c r="GC103" i="14"/>
  <c r="FY103" i="14"/>
  <c r="GL102" i="14"/>
  <c r="GH102" i="14"/>
  <c r="GD102" i="14"/>
  <c r="GM101" i="14"/>
  <c r="GE101" i="14"/>
  <c r="GA101" i="14"/>
  <c r="GN100" i="14"/>
  <c r="GJ100" i="14"/>
  <c r="GF100" i="14"/>
  <c r="GB100" i="14"/>
  <c r="FX100" i="14"/>
  <c r="GK99" i="14"/>
  <c r="GG99" i="14"/>
  <c r="GC99" i="14"/>
  <c r="FY99" i="14"/>
  <c r="FU99" i="14"/>
  <c r="GL98" i="14"/>
  <c r="GH98" i="14"/>
  <c r="GD98" i="14"/>
  <c r="GM97" i="14"/>
  <c r="GI97" i="14"/>
  <c r="GE97" i="14"/>
  <c r="GN96" i="14"/>
  <c r="GJ96" i="14"/>
  <c r="GF96" i="14"/>
  <c r="GB96" i="14"/>
  <c r="FX96" i="14"/>
  <c r="GK95" i="14"/>
  <c r="GG95" i="14"/>
  <c r="GC95" i="14"/>
  <c r="GL94" i="14"/>
  <c r="GH94" i="14"/>
  <c r="GD94" i="14"/>
  <c r="FZ94" i="14"/>
  <c r="FV94" i="14"/>
  <c r="GM93" i="14"/>
  <c r="GE93" i="14"/>
  <c r="FW93" i="14"/>
  <c r="GN92" i="14"/>
  <c r="GJ92" i="14"/>
  <c r="GF92" i="14"/>
  <c r="GB92" i="14"/>
  <c r="FX92" i="14"/>
  <c r="GK91" i="14"/>
  <c r="GG91" i="14"/>
  <c r="FY91" i="14"/>
  <c r="FU91" i="14"/>
  <c r="GL90" i="14"/>
  <c r="GH90" i="14"/>
  <c r="GD90" i="14"/>
  <c r="GM89" i="14"/>
  <c r="GI89" i="14"/>
  <c r="GE89" i="14"/>
  <c r="GA89" i="14"/>
  <c r="GN88" i="14"/>
  <c r="GJ88" i="14"/>
  <c r="GF88" i="14"/>
  <c r="GB88" i="14"/>
  <c r="FX88" i="14"/>
  <c r="GG87" i="14"/>
  <c r="GC87" i="14"/>
  <c r="FY87" i="14"/>
  <c r="FZ86" i="14"/>
  <c r="FV86" i="14"/>
  <c r="GM85" i="14"/>
  <c r="GI85" i="14"/>
  <c r="GE85" i="14"/>
  <c r="FW85" i="14"/>
  <c r="GN84" i="14"/>
  <c r="GJ84" i="14"/>
  <c r="GF84" i="14"/>
  <c r="GB84" i="14"/>
  <c r="GJ89" i="14"/>
  <c r="FU90" i="14"/>
  <c r="FY90" i="14"/>
  <c r="GC90" i="14"/>
  <c r="GI90" i="14"/>
  <c r="GN90" i="14"/>
  <c r="FZ91" i="14"/>
  <c r="GE91" i="14"/>
  <c r="GJ91" i="14"/>
  <c r="FW89" i="14"/>
  <c r="FY92" i="14"/>
  <c r="GD92" i="14"/>
  <c r="GI92" i="14"/>
  <c r="FU93" i="14"/>
  <c r="FZ93" i="14"/>
  <c r="GD93" i="14"/>
  <c r="GJ93" i="14"/>
  <c r="GC91" i="14"/>
  <c r="FY94" i="14"/>
  <c r="GE94" i="14"/>
  <c r="GJ94" i="14"/>
  <c r="FV95" i="14"/>
  <c r="FZ95" i="14"/>
  <c r="GE95" i="14"/>
  <c r="GJ95" i="14"/>
  <c r="GI93" i="14"/>
  <c r="FY96" i="14"/>
  <c r="GD96" i="14"/>
  <c r="GI96" i="14"/>
  <c r="FU97" i="14"/>
  <c r="FZ97" i="14"/>
  <c r="GD97" i="14"/>
  <c r="GJ97" i="14"/>
  <c r="FU95" i="14"/>
  <c r="FX98" i="14"/>
  <c r="GB98" i="14"/>
  <c r="GG98" i="14"/>
  <c r="GM98" i="14"/>
  <c r="FX99" i="14"/>
  <c r="GD99" i="14"/>
  <c r="GI99" i="14"/>
  <c r="GN99" i="14"/>
  <c r="FW100" i="14"/>
  <c r="GC100" i="14"/>
  <c r="GH100" i="14"/>
  <c r="GM100" i="14"/>
  <c r="FY101" i="14"/>
  <c r="GD101" i="14"/>
  <c r="GI101" i="14"/>
  <c r="GN101" i="14"/>
  <c r="FX102" i="14"/>
  <c r="GB102" i="14"/>
  <c r="GG102" i="14"/>
  <c r="GM102" i="14"/>
  <c r="FX103" i="14"/>
  <c r="GD103" i="14"/>
  <c r="GI103" i="14"/>
  <c r="GN103" i="14"/>
  <c r="FW104" i="14"/>
  <c r="GC104" i="14"/>
  <c r="GH104" i="14"/>
  <c r="GM104" i="14"/>
  <c r="FY105" i="14"/>
  <c r="GD105" i="14"/>
  <c r="GJ105" i="14"/>
  <c r="FU103" i="14"/>
  <c r="FZ106" i="14"/>
  <c r="GE106" i="14"/>
  <c r="GJ106" i="14"/>
  <c r="GM105" i="14"/>
  <c r="FX107" i="14"/>
  <c r="GB107" i="14"/>
  <c r="GH107" i="14"/>
  <c r="GM107" i="14"/>
  <c r="FX108" i="14"/>
  <c r="GC108" i="14"/>
  <c r="GH108" i="14"/>
  <c r="GN108" i="14"/>
  <c r="FX109" i="14"/>
  <c r="GC109" i="14"/>
  <c r="GJ109" i="14"/>
  <c r="FV110" i="14"/>
  <c r="FZ110" i="14"/>
  <c r="GE110" i="14"/>
  <c r="GJ110" i="14"/>
  <c r="GE109" i="14"/>
  <c r="FZ111" i="14"/>
  <c r="GE111" i="14"/>
  <c r="GL111" i="14"/>
  <c r="FV112" i="14"/>
  <c r="GC112" i="14"/>
  <c r="GH112" i="14"/>
  <c r="GN112" i="14"/>
  <c r="FW113" i="14"/>
  <c r="GB113" i="14"/>
  <c r="GG113" i="14"/>
  <c r="GN113" i="14"/>
  <c r="FY114" i="14"/>
  <c r="GF114" i="14"/>
  <c r="GM114" i="14"/>
  <c r="FW115" i="14"/>
  <c r="GA115" i="14"/>
  <c r="GG115" i="14"/>
  <c r="GL115" i="14"/>
  <c r="GD114" i="14"/>
  <c r="FY116" i="14"/>
  <c r="GD116" i="14"/>
  <c r="GJ116" i="14"/>
  <c r="GC115" i="14"/>
  <c r="FY117" i="14"/>
  <c r="GF117" i="14"/>
  <c r="GJ117" i="14"/>
  <c r="GN117" i="14"/>
  <c r="FW118" i="14"/>
  <c r="GB118" i="14"/>
  <c r="GG118" i="14"/>
  <c r="GK118" i="14"/>
  <c r="GE117" i="14"/>
  <c r="FZ119" i="14"/>
  <c r="GE119" i="14"/>
  <c r="GK119" i="14"/>
  <c r="FX120" i="14"/>
  <c r="GC120" i="14"/>
  <c r="GH120" i="14"/>
  <c r="GN120" i="14"/>
  <c r="FW121" i="14"/>
  <c r="GC121" i="14"/>
  <c r="GI121" i="14"/>
  <c r="FV120" i="14"/>
  <c r="FV122" i="14"/>
  <c r="GA122" i="14"/>
  <c r="GF122" i="14"/>
  <c r="GL122" i="14"/>
  <c r="GK121" i="14"/>
  <c r="FX123" i="14"/>
  <c r="GD123" i="14"/>
  <c r="GI123" i="14"/>
  <c r="FY122" i="14"/>
  <c r="FY124" i="14"/>
  <c r="GD124" i="14"/>
  <c r="GJ124" i="14"/>
  <c r="GA123" i="14"/>
  <c r="FY125" i="14"/>
  <c r="GE125" i="14"/>
  <c r="GJ125" i="14"/>
  <c r="GA124" i="14"/>
  <c r="FZ126" i="14"/>
  <c r="GE126" i="14"/>
  <c r="GJ126" i="14"/>
  <c r="FU127" i="14"/>
  <c r="FY127" i="14"/>
  <c r="GE127" i="14"/>
  <c r="GK127" i="14"/>
  <c r="FV128" i="14"/>
  <c r="GC128" i="14"/>
  <c r="GI128" i="14"/>
  <c r="GM128" i="14"/>
  <c r="FU129" i="14"/>
  <c r="FZ129" i="14"/>
  <c r="GD129" i="14"/>
  <c r="GH129" i="14"/>
  <c r="GN129" i="14"/>
  <c r="FV130" i="14"/>
  <c r="FZ130" i="14"/>
  <c r="GD130" i="14"/>
  <c r="GJ130" i="14"/>
  <c r="GK129" i="14"/>
  <c r="FZ131" i="14"/>
  <c r="GE131" i="14"/>
  <c r="GK131" i="14"/>
  <c r="FV132" i="14"/>
  <c r="GB132" i="14"/>
  <c r="GG132" i="14"/>
  <c r="GL132" i="14"/>
  <c r="FW133" i="14"/>
  <c r="GB133" i="14"/>
  <c r="GI133" i="14"/>
  <c r="GN133" i="14"/>
  <c r="FZ134" i="14"/>
  <c r="GF134" i="14"/>
  <c r="GL134" i="14"/>
  <c r="GC133" i="14"/>
  <c r="FY135" i="14"/>
  <c r="GD135" i="14"/>
  <c r="GI135" i="14"/>
  <c r="FX134" i="14"/>
  <c r="FW136" i="14"/>
  <c r="GA136" i="14"/>
  <c r="GE136" i="14"/>
  <c r="GI136" i="14"/>
  <c r="GM136" i="14"/>
  <c r="FX137" i="14"/>
  <c r="GC137" i="14"/>
  <c r="GI137" i="14"/>
  <c r="GN137" i="14"/>
  <c r="FZ138" i="14"/>
  <c r="GE138" i="14"/>
  <c r="GJ138" i="14"/>
  <c r="FU139" i="14"/>
  <c r="FZ139" i="14"/>
  <c r="GE139" i="14"/>
  <c r="GK139" i="14"/>
  <c r="FV140" i="14"/>
  <c r="FZ140" i="14"/>
  <c r="GD140" i="14"/>
  <c r="GH140" i="14"/>
  <c r="GL140" i="14"/>
  <c r="FW141" i="14"/>
  <c r="GB141" i="14"/>
  <c r="GG141" i="14"/>
  <c r="GM141" i="14"/>
  <c r="FX142" i="14"/>
  <c r="GD142" i="14"/>
  <c r="GI142" i="14"/>
  <c r="GN142" i="14"/>
  <c r="FY143" i="14"/>
  <c r="GD143" i="14"/>
  <c r="GI143" i="14"/>
  <c r="FU144" i="14"/>
  <c r="FY144" i="14"/>
  <c r="GC144" i="14"/>
  <c r="GG144" i="14"/>
  <c r="GK144" i="14"/>
  <c r="FU145" i="14"/>
  <c r="GA145" i="14"/>
  <c r="GF145" i="14"/>
  <c r="GK145" i="14"/>
  <c r="FW146" i="14"/>
  <c r="GB146" i="14"/>
  <c r="GH146" i="14"/>
  <c r="GM146" i="14"/>
  <c r="FW147" i="14"/>
  <c r="GC147" i="14"/>
  <c r="GH147" i="14"/>
  <c r="GM147" i="14"/>
  <c r="FX148" i="14"/>
  <c r="GB148" i="14"/>
  <c r="GF148" i="14"/>
  <c r="GJ148" i="14"/>
  <c r="GN148" i="14"/>
  <c r="FY149" i="14"/>
  <c r="GE149" i="14"/>
  <c r="GJ149" i="14"/>
  <c r="FV150" i="14"/>
  <c r="GA150" i="14"/>
  <c r="GF150" i="14"/>
  <c r="GL150" i="14"/>
  <c r="FV151" i="14"/>
  <c r="GA151" i="14"/>
  <c r="GG151" i="14"/>
  <c r="GL151" i="14"/>
  <c r="FW152" i="14"/>
  <c r="GB90" i="14"/>
  <c r="GG90" i="14"/>
  <c r="GM90" i="14"/>
  <c r="FX91" i="14"/>
  <c r="GD91" i="14"/>
  <c r="GI91" i="14"/>
  <c r="GN91" i="14"/>
  <c r="FW92" i="14"/>
  <c r="GC92" i="14"/>
  <c r="GH92" i="14"/>
  <c r="GM92" i="14"/>
  <c r="FY93" i="14"/>
  <c r="GC93" i="14"/>
  <c r="GH93" i="14"/>
  <c r="GN93" i="14"/>
  <c r="FX94" i="14"/>
  <c r="GC94" i="14"/>
  <c r="GI94" i="14"/>
  <c r="GN94" i="14"/>
  <c r="FY95" i="14"/>
  <c r="GD95" i="14"/>
  <c r="GI95" i="14"/>
  <c r="GN95" i="14"/>
  <c r="FW96" i="14"/>
  <c r="GC96" i="14"/>
  <c r="GH96" i="14"/>
  <c r="GM96" i="14"/>
  <c r="FY97" i="14"/>
  <c r="GC97" i="14"/>
  <c r="GH97" i="14"/>
  <c r="GN97" i="14"/>
  <c r="FW98" i="14"/>
  <c r="GA98" i="14"/>
  <c r="GF98" i="14"/>
  <c r="GK98" i="14"/>
  <c r="FW99" i="14"/>
  <c r="GB99" i="14"/>
  <c r="GH99" i="14"/>
  <c r="GM99" i="14"/>
  <c r="FV100" i="14"/>
  <c r="GA100" i="14"/>
  <c r="GG100" i="14"/>
  <c r="GL100" i="14"/>
  <c r="FX101" i="14"/>
  <c r="GC101" i="14"/>
  <c r="GH101" i="14"/>
  <c r="GL101" i="14"/>
  <c r="FW102" i="14"/>
  <c r="GA102" i="14"/>
  <c r="GF102" i="14"/>
  <c r="GK102" i="14"/>
  <c r="FW103" i="14"/>
  <c r="GB103" i="14"/>
  <c r="GH103" i="14"/>
  <c r="GM103" i="14"/>
  <c r="FV104" i="14"/>
  <c r="GA104" i="14"/>
  <c r="GG104" i="14"/>
  <c r="GL104" i="14"/>
  <c r="FX105" i="14"/>
  <c r="GC105" i="14"/>
  <c r="GH105" i="14"/>
  <c r="GN105" i="14"/>
  <c r="FX106" i="14"/>
  <c r="GD106" i="14"/>
  <c r="GI106" i="14"/>
  <c r="GN106" i="14"/>
  <c r="FW107" i="14"/>
  <c r="GA107" i="14"/>
  <c r="GG107" i="14"/>
  <c r="GL107" i="14"/>
  <c r="FV108" i="14"/>
  <c r="GB108" i="14"/>
  <c r="GG108" i="14"/>
  <c r="GL108" i="14"/>
  <c r="FW109" i="14"/>
  <c r="GB109" i="14"/>
  <c r="GI109" i="14"/>
  <c r="GN109" i="14"/>
  <c r="FY110" i="14"/>
  <c r="GC110" i="14"/>
  <c r="GI110" i="14"/>
  <c r="GN110" i="14"/>
  <c r="FY111" i="14"/>
  <c r="GD111" i="14"/>
  <c r="GI111" i="14"/>
  <c r="FU112" i="14"/>
  <c r="FZ112" i="14"/>
  <c r="GG112" i="14"/>
  <c r="GL112" i="14"/>
  <c r="FU113" i="14"/>
  <c r="GA113" i="14"/>
  <c r="GF113" i="14"/>
  <c r="GM113" i="14"/>
  <c r="FX114" i="14"/>
  <c r="GE114" i="14"/>
  <c r="GJ114" i="14"/>
  <c r="FV115" i="14"/>
  <c r="FZ115" i="14"/>
  <c r="GE115" i="14"/>
  <c r="GK115" i="14"/>
  <c r="FZ114" i="14"/>
  <c r="FV116" i="14"/>
  <c r="GC116" i="14"/>
  <c r="GH116" i="14"/>
  <c r="FU115" i="14"/>
  <c r="FX117" i="14"/>
  <c r="GC117" i="14"/>
  <c r="GI117" i="14"/>
  <c r="GM117" i="14"/>
  <c r="FV118" i="14"/>
  <c r="GA118" i="14"/>
  <c r="GF118" i="14"/>
  <c r="GJ118" i="14"/>
  <c r="GN118" i="14"/>
  <c r="FY119" i="14"/>
  <c r="GD119" i="14"/>
  <c r="GI119" i="14"/>
  <c r="FU120" i="14"/>
  <c r="GB120" i="14"/>
  <c r="GG120" i="14"/>
  <c r="GK120" i="14"/>
  <c r="FV121" i="14"/>
  <c r="GB121" i="14"/>
  <c r="GG121" i="14"/>
  <c r="GN121" i="14"/>
  <c r="FU122" i="14"/>
  <c r="FZ122" i="14"/>
  <c r="GE122" i="14"/>
  <c r="GJ122" i="14"/>
  <c r="FY121" i="14"/>
  <c r="FW123" i="14"/>
  <c r="GC123" i="14"/>
  <c r="GH123" i="14"/>
  <c r="GM123" i="14"/>
  <c r="FX124" i="14"/>
  <c r="GC124" i="14"/>
  <c r="GH124" i="14"/>
  <c r="GN124" i="14"/>
  <c r="FX125" i="14"/>
  <c r="GC125" i="14"/>
  <c r="GI125" i="14"/>
  <c r="GN125" i="14"/>
  <c r="FX126" i="14"/>
  <c r="GD126" i="14"/>
  <c r="GI126" i="14"/>
  <c r="FZ125" i="14"/>
  <c r="FX127" i="14"/>
  <c r="GD127" i="14"/>
  <c r="GI127" i="14"/>
  <c r="FU128" i="14"/>
  <c r="GB128" i="14"/>
  <c r="GG128" i="14"/>
  <c r="GL128" i="14"/>
  <c r="GM127" i="14"/>
  <c r="FY129" i="14"/>
  <c r="GC129" i="14"/>
  <c r="GG129" i="14"/>
  <c r="GM129" i="14"/>
  <c r="FU130" i="14"/>
  <c r="FY130" i="14"/>
  <c r="GC130" i="14"/>
  <c r="GI130" i="14"/>
  <c r="GN130" i="14"/>
  <c r="FY131" i="14"/>
  <c r="GD131" i="14"/>
  <c r="GI131" i="14"/>
  <c r="FU132" i="14"/>
  <c r="FZ132" i="14"/>
  <c r="GF132" i="14"/>
  <c r="GK132" i="14"/>
  <c r="GM131" i="14"/>
  <c r="GA133" i="14"/>
  <c r="GG133" i="14"/>
  <c r="GM133" i="14"/>
  <c r="FW134" i="14"/>
  <c r="GE134" i="14"/>
  <c r="GJ134" i="14"/>
  <c r="FU133" i="14"/>
  <c r="FW135" i="14"/>
  <c r="GC135" i="14"/>
  <c r="GH135" i="14"/>
  <c r="GM135" i="14"/>
  <c r="FV136" i="14"/>
  <c r="FZ136" i="14"/>
  <c r="GD136" i="14"/>
  <c r="GH136" i="14"/>
  <c r="GL136" i="14"/>
  <c r="FW137" i="14"/>
  <c r="GB137" i="14"/>
  <c r="GG137" i="14"/>
  <c r="GM137" i="14"/>
  <c r="FX138" i="14"/>
  <c r="GD138" i="14"/>
  <c r="GI138" i="14"/>
  <c r="GN138" i="14"/>
  <c r="FY139" i="14"/>
  <c r="GD139" i="14"/>
  <c r="GI139" i="14"/>
  <c r="FU140" i="14"/>
  <c r="FY140" i="14"/>
  <c r="GC140" i="14"/>
  <c r="GG140" i="14"/>
  <c r="GK140" i="14"/>
  <c r="FU141" i="14"/>
  <c r="GA141" i="14"/>
  <c r="GF141" i="14"/>
  <c r="GK141" i="14"/>
  <c r="FW142" i="14"/>
  <c r="GB142" i="14"/>
  <c r="GH142" i="14"/>
  <c r="GM142" i="14"/>
  <c r="FW143" i="14"/>
  <c r="GC143" i="14"/>
  <c r="GH143" i="14"/>
  <c r="GM143" i="14"/>
  <c r="FX144" i="14"/>
  <c r="GB144" i="14"/>
  <c r="GF144" i="14"/>
  <c r="GJ144" i="14"/>
  <c r="GN144" i="14"/>
  <c r="FY145" i="14"/>
  <c r="GE145" i="14"/>
  <c r="GJ145" i="14"/>
  <c r="FV146" i="14"/>
  <c r="GA146" i="14"/>
  <c r="GF146" i="14"/>
  <c r="GL146" i="14"/>
  <c r="FV147" i="14"/>
  <c r="GA147" i="14"/>
  <c r="GG147" i="14"/>
  <c r="GL147" i="14"/>
  <c r="FW148" i="14"/>
  <c r="GA148" i="14"/>
  <c r="GE148" i="14"/>
  <c r="GI148" i="14"/>
  <c r="GM148" i="14"/>
  <c r="FX149" i="14"/>
  <c r="GC149" i="14"/>
  <c r="GI149" i="14"/>
  <c r="GN149" i="14"/>
  <c r="FZ150" i="14"/>
  <c r="GE150" i="14"/>
  <c r="GJ150" i="14"/>
  <c r="FU151" i="14"/>
  <c r="FZ151" i="14"/>
  <c r="GE151" i="14"/>
  <c r="GK151" i="14"/>
  <c r="FV152" i="14"/>
  <c r="FY152" i="14"/>
  <c r="GC152" i="14"/>
  <c r="GG152" i="14"/>
  <c r="GK152" i="14"/>
  <c r="FU153" i="14"/>
  <c r="GA153" i="14"/>
  <c r="GF153" i="14"/>
  <c r="GK153" i="14"/>
  <c r="FW154" i="14"/>
  <c r="GB154" i="14"/>
  <c r="GH154" i="14"/>
  <c r="GM154" i="14"/>
  <c r="FW155" i="14"/>
  <c r="GC155" i="14"/>
  <c r="GH155" i="14"/>
  <c r="GM155" i="14"/>
  <c r="FX156" i="14"/>
  <c r="GB156" i="14"/>
  <c r="GF156" i="14"/>
  <c r="GJ156" i="14"/>
  <c r="GN156" i="14"/>
  <c r="FY157" i="14"/>
  <c r="GE157" i="14"/>
  <c r="GJ157" i="14"/>
  <c r="FV158" i="14"/>
  <c r="GA158" i="14"/>
  <c r="GF158" i="14"/>
  <c r="GL158" i="14"/>
  <c r="FV159" i="14"/>
  <c r="GA159" i="14"/>
  <c r="GG159" i="14"/>
  <c r="GL159" i="14"/>
  <c r="FW160" i="14"/>
  <c r="GA160" i="14"/>
  <c r="GE160" i="14"/>
  <c r="GI160" i="14"/>
  <c r="GM160" i="14"/>
  <c r="FX161" i="14"/>
  <c r="GC161" i="14"/>
  <c r="GI161" i="14"/>
  <c r="GN161" i="14"/>
  <c r="FZ162" i="14"/>
  <c r="GE162" i="14"/>
  <c r="GJ162" i="14"/>
  <c r="FU163" i="14"/>
  <c r="FZ163" i="14"/>
  <c r="GE163" i="14"/>
  <c r="GL163" i="14"/>
  <c r="FX164" i="14"/>
  <c r="GC164" i="14"/>
  <c r="GH164" i="14"/>
  <c r="GN164" i="14"/>
  <c r="FY165" i="14"/>
  <c r="GE165" i="14"/>
  <c r="GJ165" i="14"/>
  <c r="FV166" i="14"/>
  <c r="GA166" i="14"/>
  <c r="GF166" i="14"/>
  <c r="GL166" i="14"/>
  <c r="FW167" i="14"/>
  <c r="GD167" i="14"/>
  <c r="GL167" i="14"/>
  <c r="FZ168" i="14"/>
  <c r="GH168" i="14"/>
  <c r="GN168" i="14"/>
  <c r="GC168" i="14"/>
  <c r="GG167" i="14"/>
  <c r="GG166" i="14"/>
  <c r="GM169" i="14"/>
  <c r="GI169" i="14"/>
  <c r="GE169" i="14"/>
  <c r="GA169" i="14"/>
  <c r="FW169" i="14"/>
  <c r="GL87" i="14"/>
  <c r="GE87" i="14"/>
  <c r="FW87" i="14"/>
  <c r="GJ87" i="14"/>
  <c r="FX84" i="14"/>
  <c r="GK83" i="14"/>
  <c r="GG83" i="14"/>
  <c r="GC83" i="14"/>
  <c r="FY83" i="14"/>
  <c r="FU83" i="14"/>
  <c r="GL82" i="14"/>
  <c r="GH82" i="14"/>
  <c r="FZ82" i="14"/>
  <c r="FV82" i="14"/>
  <c r="GM81" i="14"/>
  <c r="GI81" i="14"/>
  <c r="GE81" i="14"/>
  <c r="FW81" i="14"/>
  <c r="GJ80" i="14"/>
  <c r="GF80" i="14"/>
  <c r="GB80" i="14"/>
  <c r="GK79" i="14"/>
  <c r="GG79" i="14"/>
  <c r="GC79" i="14"/>
  <c r="FY79" i="14"/>
  <c r="FU79" i="14"/>
  <c r="GL78" i="14"/>
  <c r="GH78" i="14"/>
  <c r="FZ78" i="14"/>
  <c r="FV78" i="14"/>
  <c r="GM77" i="14"/>
  <c r="GI77" i="14"/>
  <c r="GE77" i="14"/>
  <c r="FW77" i="14"/>
  <c r="GJ76" i="14"/>
  <c r="GF76" i="14"/>
  <c r="GB76" i="14"/>
  <c r="GK75" i="14"/>
  <c r="GG75" i="14"/>
  <c r="GC75" i="14"/>
  <c r="FY75" i="14"/>
  <c r="FU75" i="14"/>
  <c r="GL74" i="14"/>
  <c r="GH74" i="14"/>
  <c r="FZ74" i="14"/>
  <c r="FV74" i="14"/>
  <c r="GM73" i="14"/>
  <c r="GI73" i="14"/>
  <c r="GA73" i="14"/>
  <c r="FW73" i="14"/>
  <c r="GJ72" i="14"/>
  <c r="GF72" i="14"/>
  <c r="GB72" i="14"/>
  <c r="GK71" i="14"/>
  <c r="GG71" i="14"/>
  <c r="FY71" i="14"/>
  <c r="FU71" i="14"/>
  <c r="GD70" i="14"/>
  <c r="FZ70" i="14"/>
  <c r="FV70" i="14"/>
  <c r="GA69" i="14"/>
  <c r="FW69" i="14"/>
  <c r="GN68" i="14"/>
  <c r="GJ68" i="14"/>
  <c r="GB68" i="14"/>
  <c r="FX68" i="14"/>
  <c r="GG67" i="14"/>
  <c r="FU67" i="14"/>
  <c r="FZ66" i="14"/>
  <c r="FV66" i="14"/>
  <c r="GM65" i="14"/>
  <c r="GI65" i="14"/>
  <c r="GE65" i="14"/>
  <c r="GA65" i="14"/>
  <c r="FW65" i="14"/>
  <c r="GG63" i="14"/>
  <c r="GC63" i="14"/>
  <c r="FY63" i="14"/>
  <c r="GL62" i="14"/>
  <c r="GH62" i="14"/>
  <c r="FV62" i="14"/>
  <c r="GM61" i="14"/>
  <c r="GA61" i="14"/>
  <c r="FW61" i="14"/>
  <c r="GN60" i="14"/>
  <c r="GJ60" i="14"/>
  <c r="GF60" i="14"/>
  <c r="GB60" i="14"/>
  <c r="FX60" i="14"/>
  <c r="GC59" i="14"/>
  <c r="FY59" i="14"/>
  <c r="GL58" i="14"/>
  <c r="GH58" i="14"/>
  <c r="FV58" i="14"/>
  <c r="GM57" i="14"/>
  <c r="GA57" i="14"/>
  <c r="FW57" i="14"/>
  <c r="GN56" i="14"/>
  <c r="GJ56" i="14"/>
  <c r="GF56" i="14"/>
  <c r="GB56" i="14"/>
  <c r="FX56" i="14"/>
  <c r="GC55" i="14"/>
  <c r="FY55" i="14"/>
  <c r="GL54" i="14"/>
  <c r="GH54" i="14"/>
  <c r="FV54" i="14"/>
  <c r="GM53" i="14"/>
  <c r="GA53" i="14"/>
  <c r="FW53" i="14"/>
  <c r="GN52" i="14"/>
  <c r="GJ52" i="14"/>
  <c r="GF52" i="14"/>
  <c r="GB52" i="14"/>
  <c r="FX52" i="14"/>
  <c r="GC51" i="14"/>
  <c r="FY51" i="14"/>
  <c r="GL50" i="14"/>
  <c r="GH50" i="14"/>
  <c r="FV50" i="14"/>
  <c r="GM49" i="14"/>
  <c r="GA49" i="14"/>
  <c r="FW49" i="14"/>
  <c r="GN48" i="14"/>
  <c r="GJ48" i="14"/>
  <c r="GF48" i="14"/>
  <c r="GB48" i="14"/>
  <c r="FX48" i="14"/>
  <c r="GC47" i="14"/>
  <c r="FY47" i="14"/>
  <c r="GL46" i="14"/>
  <c r="GH46" i="14"/>
  <c r="FV46" i="14"/>
  <c r="GM45" i="14"/>
  <c r="GA45" i="14"/>
  <c r="FW45" i="14"/>
  <c r="GN44" i="14"/>
  <c r="GJ44" i="14"/>
  <c r="GF44" i="14"/>
  <c r="GB44" i="14"/>
  <c r="FX44" i="14"/>
  <c r="GC43" i="14"/>
  <c r="FY43" i="14"/>
  <c r="GL42" i="14"/>
  <c r="GH42" i="14"/>
  <c r="FV42" i="14"/>
  <c r="GM41" i="14"/>
  <c r="GA41" i="14"/>
  <c r="FW41" i="14"/>
  <c r="GN40" i="14"/>
  <c r="GJ40" i="14"/>
  <c r="GF40" i="14"/>
  <c r="GB40" i="14"/>
  <c r="FX40" i="14"/>
  <c r="GC39" i="14"/>
  <c r="FY39" i="14"/>
  <c r="GL38" i="14"/>
  <c r="GH38" i="14"/>
  <c r="FV38" i="14"/>
  <c r="GM37" i="14"/>
  <c r="GA37" i="14"/>
  <c r="FW37" i="14"/>
  <c r="GN36" i="14"/>
  <c r="GJ36" i="14"/>
  <c r="GF36" i="14"/>
  <c r="GB36" i="14"/>
  <c r="FX36" i="14"/>
  <c r="GK35" i="14"/>
  <c r="FY35" i="14"/>
  <c r="FU35" i="14"/>
  <c r="GH34" i="14"/>
  <c r="GD34" i="14"/>
  <c r="FV34" i="14"/>
  <c r="GM32" i="14"/>
  <c r="GI32" i="14"/>
  <c r="GE32" i="14"/>
  <c r="GA32" i="14"/>
  <c r="GN31" i="14"/>
  <c r="GJ31" i="14"/>
  <c r="GF31" i="14"/>
  <c r="GB31" i="14"/>
  <c r="FX31" i="14"/>
  <c r="GL30" i="14"/>
  <c r="GH30" i="14"/>
  <c r="FV30" i="14"/>
  <c r="GM29" i="14"/>
  <c r="GA29" i="14"/>
  <c r="FW29" i="14"/>
  <c r="GN28" i="14"/>
  <c r="GJ28" i="14"/>
  <c r="GF28" i="14"/>
  <c r="GB28" i="14"/>
  <c r="FX28" i="14"/>
  <c r="GC27" i="14"/>
  <c r="FY27" i="14"/>
  <c r="GL26" i="14"/>
  <c r="GH26" i="14"/>
  <c r="FV26" i="14"/>
  <c r="GM25" i="14"/>
  <c r="GA25" i="14"/>
  <c r="FW25" i="14"/>
  <c r="GN24" i="14"/>
  <c r="GJ24" i="14"/>
  <c r="GF24" i="14"/>
  <c r="GB24" i="14"/>
  <c r="FX24" i="14"/>
  <c r="GC23" i="14"/>
  <c r="FY23" i="14"/>
  <c r="GL22" i="14"/>
  <c r="GH22" i="14"/>
  <c r="FV22" i="14"/>
  <c r="GM21" i="14"/>
  <c r="GA21" i="14"/>
  <c r="FW21" i="14"/>
  <c r="GN20" i="14"/>
  <c r="GJ20" i="14"/>
  <c r="GF20" i="14"/>
  <c r="GB20" i="14"/>
  <c r="FX20" i="14"/>
  <c r="GK19" i="14"/>
  <c r="FY19" i="14"/>
  <c r="FU19" i="14"/>
  <c r="GL18" i="14"/>
  <c r="FZ18" i="14"/>
  <c r="FV18" i="14"/>
  <c r="GM17" i="14"/>
  <c r="GI17" i="14"/>
  <c r="GE17" i="14"/>
  <c r="GA17" i="14"/>
  <c r="FW17" i="14"/>
  <c r="GN16" i="14"/>
  <c r="GJ16" i="14"/>
  <c r="GF16" i="14"/>
  <c r="GK15" i="14"/>
  <c r="GG15" i="14"/>
  <c r="GC15" i="14"/>
  <c r="FY15" i="14"/>
  <c r="GL14" i="14"/>
  <c r="GH14" i="14"/>
  <c r="GD14" i="14"/>
  <c r="FZ14" i="14"/>
  <c r="FV14" i="14"/>
  <c r="GM13" i="14"/>
  <c r="GI13" i="14"/>
  <c r="GE13" i="14"/>
  <c r="GA13" i="14"/>
  <c r="FW13" i="14"/>
  <c r="GN12" i="14"/>
  <c r="GJ12" i="14"/>
  <c r="GF12" i="14"/>
  <c r="GB12" i="14"/>
  <c r="FX12" i="14"/>
  <c r="GK6" i="14"/>
  <c r="GG6" i="14"/>
  <c r="GC6" i="14"/>
  <c r="FY6" i="14"/>
  <c r="FU6" i="14"/>
  <c r="GD11" i="14"/>
  <c r="FZ11" i="14"/>
  <c r="FV11" i="14"/>
  <c r="GA152" i="14"/>
  <c r="GE152" i="14"/>
  <c r="GI152" i="14"/>
  <c r="GM152" i="14"/>
  <c r="FX153" i="14"/>
  <c r="GC153" i="14"/>
  <c r="GI153" i="14"/>
  <c r="GN153" i="14"/>
  <c r="FZ154" i="14"/>
  <c r="GE154" i="14"/>
  <c r="GJ154" i="14"/>
  <c r="FU155" i="14"/>
  <c r="FZ155" i="14"/>
  <c r="GE155" i="14"/>
  <c r="GK155" i="14"/>
  <c r="FV156" i="14"/>
  <c r="FZ156" i="14"/>
  <c r="GD156" i="14"/>
  <c r="GH156" i="14"/>
  <c r="GL156" i="14"/>
  <c r="FW157" i="14"/>
  <c r="GB157" i="14"/>
  <c r="GG157" i="14"/>
  <c r="GM157" i="14"/>
  <c r="FX158" i="14"/>
  <c r="GD158" i="14"/>
  <c r="GI158" i="14"/>
  <c r="GN158" i="14"/>
  <c r="FY159" i="14"/>
  <c r="GD159" i="14"/>
  <c r="GI159" i="14"/>
  <c r="FU160" i="14"/>
  <c r="FY160" i="14"/>
  <c r="GC160" i="14"/>
  <c r="GG160" i="14"/>
  <c r="GK160" i="14"/>
  <c r="FU161" i="14"/>
  <c r="GA161" i="14"/>
  <c r="GF161" i="14"/>
  <c r="GK161" i="14"/>
  <c r="FW162" i="14"/>
  <c r="GB162" i="14"/>
  <c r="GH162" i="14"/>
  <c r="GM162" i="14"/>
  <c r="FW163" i="14"/>
  <c r="GC163" i="14"/>
  <c r="GI163" i="14"/>
  <c r="FU164" i="14"/>
  <c r="FZ164" i="14"/>
  <c r="GF164" i="14"/>
  <c r="GK164" i="14"/>
  <c r="FW165" i="14"/>
  <c r="GB165" i="14"/>
  <c r="GG165" i="14"/>
  <c r="GM165" i="14"/>
  <c r="FX166" i="14"/>
  <c r="GD166" i="14"/>
  <c r="GI166" i="14"/>
  <c r="GN166" i="14"/>
  <c r="GA167" i="14"/>
  <c r="GH167" i="14"/>
  <c r="FV168" i="14"/>
  <c r="GD168" i="14"/>
  <c r="GK168" i="14"/>
  <c r="GJ168" i="14"/>
  <c r="FU168" i="14"/>
  <c r="FY167" i="14"/>
  <c r="GG163" i="14"/>
  <c r="GK169" i="14"/>
  <c r="GG169" i="14"/>
  <c r="GC169" i="14"/>
  <c r="FY169" i="14"/>
  <c r="FU169" i="14"/>
  <c r="GI87" i="14"/>
  <c r="GA87" i="14"/>
  <c r="FU87" i="14"/>
  <c r="GB87" i="14"/>
  <c r="FZ152" i="14"/>
  <c r="GD152" i="14"/>
  <c r="GH152" i="14"/>
  <c r="GL152" i="14"/>
  <c r="FW153" i="14"/>
  <c r="GB153" i="14"/>
  <c r="GG153" i="14"/>
  <c r="GM153" i="14"/>
  <c r="FX154" i="14"/>
  <c r="GD154" i="14"/>
  <c r="GI154" i="14"/>
  <c r="GN154" i="14"/>
  <c r="FY155" i="14"/>
  <c r="GD155" i="14"/>
  <c r="GI155" i="14"/>
  <c r="FU156" i="14"/>
  <c r="FY156" i="14"/>
  <c r="GC156" i="14"/>
  <c r="GG156" i="14"/>
  <c r="GK156" i="14"/>
  <c r="FU157" i="14"/>
  <c r="GA157" i="14"/>
  <c r="GF157" i="14"/>
  <c r="GK157" i="14"/>
  <c r="FW158" i="14"/>
  <c r="GB158" i="14"/>
  <c r="GH158" i="14"/>
  <c r="GM158" i="14"/>
  <c r="FW159" i="14"/>
  <c r="GC159" i="14"/>
  <c r="GH159" i="14"/>
  <c r="GM159" i="14"/>
  <c r="FX160" i="14"/>
  <c r="GB160" i="14"/>
  <c r="GF160" i="14"/>
  <c r="GJ160" i="14"/>
  <c r="GN160" i="14"/>
  <c r="FY161" i="14"/>
  <c r="GE161" i="14"/>
  <c r="GJ161" i="14"/>
  <c r="FV162" i="14"/>
  <c r="GA162" i="14"/>
  <c r="GF162" i="14"/>
  <c r="GL162" i="14"/>
  <c r="FV163" i="14"/>
  <c r="GA163" i="14"/>
  <c r="GH163" i="14"/>
  <c r="GM163" i="14"/>
  <c r="FY164" i="14"/>
  <c r="GD164" i="14"/>
  <c r="GJ164" i="14"/>
  <c r="FU165" i="14"/>
  <c r="GA165" i="14"/>
  <c r="GF165" i="14"/>
  <c r="GK165" i="14"/>
  <c r="FW166" i="14"/>
  <c r="GB166" i="14"/>
  <c r="GH166" i="14"/>
  <c r="GM166" i="14"/>
  <c r="FZ167" i="14"/>
  <c r="GE167" i="14"/>
  <c r="GM167" i="14"/>
  <c r="GB168" i="14"/>
  <c r="GI168" i="14"/>
  <c r="GM168" i="14"/>
  <c r="FY168" i="14"/>
  <c r="GC167" i="14"/>
  <c r="GK163" i="14"/>
  <c r="GL169" i="14"/>
  <c r="GH169" i="14"/>
  <c r="GD169" i="14"/>
  <c r="FZ169" i="14"/>
  <c r="FV169" i="14"/>
  <c r="GK87" i="14"/>
  <c r="GD87" i="14"/>
  <c r="FV87" i="14"/>
  <c r="GF87" i="14"/>
  <c r="EC169" i="14"/>
  <c r="EW169" i="14" s="1"/>
  <c r="DQ169" i="14"/>
  <c r="EK169" i="14" s="1"/>
  <c r="EE169" i="14"/>
  <c r="EY169" i="14" s="1"/>
  <c r="EF169" i="14"/>
  <c r="EZ169" i="14" s="1"/>
  <c r="EB169" i="14"/>
  <c r="EV169" i="14" s="1"/>
  <c r="DX169" i="14"/>
  <c r="ER169" i="14" s="1"/>
  <c r="DT169" i="14"/>
  <c r="EN169" i="14" s="1"/>
  <c r="DP169" i="14"/>
  <c r="EJ169" i="14" s="1"/>
  <c r="EE87" i="14"/>
  <c r="EA87" i="14"/>
  <c r="DW87" i="14"/>
  <c r="DS87" i="14"/>
  <c r="DO87" i="14"/>
  <c r="EI87" i="14" s="1"/>
  <c r="DY169" i="14"/>
  <c r="ES169" i="14" s="1"/>
  <c r="EF87" i="14"/>
  <c r="EB87" i="14"/>
  <c r="DX87" i="14"/>
  <c r="DT87" i="14"/>
  <c r="DP87" i="14"/>
  <c r="EJ87" i="14" s="1"/>
  <c r="DU169" i="14"/>
  <c r="EO169" i="14" s="1"/>
  <c r="DZ169" i="14"/>
  <c r="ET169" i="14" s="1"/>
  <c r="DV169" i="14"/>
  <c r="EP169" i="14" s="1"/>
  <c r="DR169" i="14"/>
  <c r="EL169" i="14" s="1"/>
  <c r="DN169" i="14"/>
  <c r="EH169" i="14" s="1"/>
  <c r="EC87" i="14"/>
  <c r="DY87" i="14"/>
  <c r="DU87" i="14"/>
  <c r="DQ87" i="14"/>
  <c r="DM87" i="14"/>
  <c r="DM169" i="14"/>
  <c r="EG169" i="14" s="1"/>
  <c r="ED169" i="14"/>
  <c r="EX169" i="14" s="1"/>
  <c r="EA169" i="14"/>
  <c r="EU169" i="14" s="1"/>
  <c r="DW169" i="14"/>
  <c r="EQ169" i="14" s="1"/>
  <c r="DS169" i="14"/>
  <c r="EM169" i="14" s="1"/>
  <c r="DO169" i="14"/>
  <c r="EI169" i="14" s="1"/>
  <c r="ED87" i="14"/>
  <c r="DZ87" i="14"/>
  <c r="DV87" i="14"/>
  <c r="DR87" i="14"/>
  <c r="DN87" i="14"/>
  <c r="EH87" i="14" s="1"/>
  <c r="HL5" i="14"/>
  <c r="S5" i="14" s="1"/>
  <c r="C5" i="14" s="1"/>
  <c r="CK168" i="14"/>
  <c r="DE168" i="14" s="1"/>
  <c r="CU168" i="14" s="1"/>
  <c r="CP168" i="14"/>
  <c r="DJ168" i="14" s="1"/>
  <c r="CL168" i="14"/>
  <c r="CH168" i="14"/>
  <c r="DB168" i="14" s="1"/>
  <c r="CD168" i="14"/>
  <c r="BZ168" i="14"/>
  <c r="CP167" i="14"/>
  <c r="DJ167" i="14" s="1"/>
  <c r="CL167" i="14"/>
  <c r="CH167" i="14"/>
  <c r="CD167" i="14"/>
  <c r="BZ167" i="14"/>
  <c r="CP166" i="14"/>
  <c r="CL166" i="14"/>
  <c r="CH166" i="14"/>
  <c r="CD166" i="14"/>
  <c r="BZ166" i="14"/>
  <c r="CP165" i="14"/>
  <c r="DJ165" i="14" s="1"/>
  <c r="CL165" i="14"/>
  <c r="CH165" i="14"/>
  <c r="DB165" i="14" s="1"/>
  <c r="CD165" i="14"/>
  <c r="BZ165" i="14"/>
  <c r="CP163" i="14"/>
  <c r="DJ163" i="14" s="1"/>
  <c r="CL163" i="14"/>
  <c r="CH163" i="14"/>
  <c r="DB163" i="14" s="1"/>
  <c r="CD163" i="14"/>
  <c r="CX163" i="14" s="1"/>
  <c r="BZ163" i="14"/>
  <c r="CP162" i="14"/>
  <c r="CL162" i="14"/>
  <c r="CH162" i="14"/>
  <c r="CD162" i="14"/>
  <c r="BZ162" i="14"/>
  <c r="CP161" i="14"/>
  <c r="DJ161" i="14" s="1"/>
  <c r="CL161" i="14"/>
  <c r="CH161" i="14"/>
  <c r="CD161" i="14"/>
  <c r="BZ161" i="14"/>
  <c r="CP160" i="14"/>
  <c r="CL160" i="14"/>
  <c r="CH160" i="14"/>
  <c r="CD160" i="14"/>
  <c r="BZ160" i="14"/>
  <c r="CP158" i="14"/>
  <c r="DJ158" i="14" s="1"/>
  <c r="CL158" i="14"/>
  <c r="CH158" i="14"/>
  <c r="DB158" i="14" s="1"/>
  <c r="CD158" i="14"/>
  <c r="CX158" i="14" s="1"/>
  <c r="BZ158" i="14"/>
  <c r="CP157" i="14"/>
  <c r="DJ157" i="14" s="1"/>
  <c r="CL157" i="14"/>
  <c r="CH157" i="14"/>
  <c r="CD157" i="14"/>
  <c r="BZ157" i="14"/>
  <c r="CP156" i="14"/>
  <c r="DJ156" i="14" s="1"/>
  <c r="CL156" i="14"/>
  <c r="CH156" i="14"/>
  <c r="CD156" i="14"/>
  <c r="BZ156" i="14"/>
  <c r="CP155" i="14"/>
  <c r="DJ155" i="14" s="1"/>
  <c r="CL155" i="14"/>
  <c r="CH155" i="14"/>
  <c r="CD155" i="14"/>
  <c r="BZ155" i="14"/>
  <c r="CP154" i="14"/>
  <c r="CL154" i="14"/>
  <c r="CH154" i="14"/>
  <c r="CD154" i="14"/>
  <c r="BZ154" i="14"/>
  <c r="CP153" i="14"/>
  <c r="DJ153" i="14" s="1"/>
  <c r="CL153" i="14"/>
  <c r="DF153" i="14" s="1"/>
  <c r="CV153" i="14" s="1"/>
  <c r="CH153" i="14"/>
  <c r="DB153" i="14" s="1"/>
  <c r="CD153" i="14"/>
  <c r="BZ153" i="14"/>
  <c r="CP152" i="14"/>
  <c r="DJ152" i="14" s="1"/>
  <c r="CL152" i="14"/>
  <c r="CH152" i="14"/>
  <c r="CD152" i="14"/>
  <c r="BZ152" i="14"/>
  <c r="CP151" i="14"/>
  <c r="DJ151" i="14" s="1"/>
  <c r="CL151" i="14"/>
  <c r="CH151" i="14"/>
  <c r="DB151" i="14" s="1"/>
  <c r="CD151" i="14"/>
  <c r="BZ151" i="14"/>
  <c r="CP150" i="14"/>
  <c r="DJ150" i="14" s="1"/>
  <c r="CL150" i="14"/>
  <c r="CH150" i="14"/>
  <c r="DB150" i="14" s="1"/>
  <c r="CD150" i="14"/>
  <c r="CX150" i="14" s="1"/>
  <c r="BZ150" i="14"/>
  <c r="CP149" i="14"/>
  <c r="DJ149" i="14" s="1"/>
  <c r="CQ168" i="14"/>
  <c r="DK168" i="14" s="1"/>
  <c r="CM168" i="14"/>
  <c r="CI168" i="14"/>
  <c r="DC168" i="14" s="1"/>
  <c r="CE168" i="14"/>
  <c r="CY168" i="14" s="1"/>
  <c r="CA168" i="14"/>
  <c r="CQ167" i="14"/>
  <c r="DK167" i="14" s="1"/>
  <c r="CM167" i="14"/>
  <c r="CI167" i="14"/>
  <c r="DC167" i="14" s="1"/>
  <c r="CE167" i="14"/>
  <c r="CA167" i="14"/>
  <c r="CQ166" i="14"/>
  <c r="CM166" i="14"/>
  <c r="CI166" i="14"/>
  <c r="CE166" i="14"/>
  <c r="CA166" i="14"/>
  <c r="CQ165" i="14"/>
  <c r="DK165" i="14" s="1"/>
  <c r="CM165" i="14"/>
  <c r="CI165" i="14"/>
  <c r="DC165" i="14" s="1"/>
  <c r="CE165" i="14"/>
  <c r="CY165" i="14" s="1"/>
  <c r="CA165" i="14"/>
  <c r="CQ163" i="14"/>
  <c r="DK163" i="14" s="1"/>
  <c r="CM163" i="14"/>
  <c r="CI163" i="14"/>
  <c r="DC163" i="14" s="1"/>
  <c r="CE163" i="14"/>
  <c r="CY163" i="14" s="1"/>
  <c r="CA163" i="14"/>
  <c r="CQ162" i="14"/>
  <c r="CM162" i="14"/>
  <c r="CI162" i="14"/>
  <c r="CE162" i="14"/>
  <c r="CA162" i="14"/>
  <c r="CQ161" i="14"/>
  <c r="CM161" i="14"/>
  <c r="CI161" i="14"/>
  <c r="DC161" i="14" s="1"/>
  <c r="CE161" i="14"/>
  <c r="CA161" i="14"/>
  <c r="CQ160" i="14"/>
  <c r="CM160" i="14"/>
  <c r="CI160" i="14"/>
  <c r="CE160" i="14"/>
  <c r="CA160" i="14"/>
  <c r="CQ158" i="14"/>
  <c r="DK158" i="14" s="1"/>
  <c r="CM158" i="14"/>
  <c r="CI158" i="14"/>
  <c r="DC158" i="14" s="1"/>
  <c r="CE158" i="14"/>
  <c r="CA158" i="14"/>
  <c r="CQ157" i="14"/>
  <c r="CM157" i="14"/>
  <c r="CI157" i="14"/>
  <c r="DC157" i="14" s="1"/>
  <c r="CE157" i="14"/>
  <c r="CA157" i="14"/>
  <c r="CQ156" i="14"/>
  <c r="DK156" i="14" s="1"/>
  <c r="CM156" i="14"/>
  <c r="CI156" i="14"/>
  <c r="DC156" i="14" s="1"/>
  <c r="CE156" i="14"/>
  <c r="CA156" i="14"/>
  <c r="CQ155" i="14"/>
  <c r="CM155" i="14"/>
  <c r="CI155" i="14"/>
  <c r="CE155" i="14"/>
  <c r="CA155" i="14"/>
  <c r="CQ154" i="14"/>
  <c r="CM154" i="14"/>
  <c r="CI154" i="14"/>
  <c r="CE154" i="14"/>
  <c r="CA154" i="14"/>
  <c r="CQ153" i="14"/>
  <c r="CM153" i="14"/>
  <c r="DG153" i="14" s="1"/>
  <c r="CS153" i="14" s="1"/>
  <c r="CI153" i="14"/>
  <c r="DC153" i="14" s="1"/>
  <c r="CE153" i="14"/>
  <c r="CY153" i="14" s="1"/>
  <c r="CA153" i="14"/>
  <c r="CQ152" i="14"/>
  <c r="DK152" i="14" s="1"/>
  <c r="CM152" i="14"/>
  <c r="CI152" i="14"/>
  <c r="DC152" i="14" s="1"/>
  <c r="CE152" i="14"/>
  <c r="CY152" i="14" s="1"/>
  <c r="CA152" i="14"/>
  <c r="CQ151" i="14"/>
  <c r="DK151" i="14" s="1"/>
  <c r="CM151" i="14"/>
  <c r="CI151" i="14"/>
  <c r="DC151" i="14" s="1"/>
  <c r="CE151" i="14"/>
  <c r="CA151" i="14"/>
  <c r="CQ150" i="14"/>
  <c r="DK150" i="14" s="1"/>
  <c r="CM150" i="14"/>
  <c r="CI150" i="14"/>
  <c r="DC150" i="14" s="1"/>
  <c r="CE150" i="14"/>
  <c r="CY150" i="14" s="1"/>
  <c r="CA150" i="14"/>
  <c r="CQ149" i="14"/>
  <c r="DK149" i="14" s="1"/>
  <c r="CM149" i="14"/>
  <c r="CI149" i="14"/>
  <c r="DC149" i="14" s="1"/>
  <c r="CE149" i="14"/>
  <c r="CY149" i="14" s="1"/>
  <c r="CA149" i="14"/>
  <c r="CO168" i="14"/>
  <c r="DI168" i="14" s="1"/>
  <c r="CR168" i="14"/>
  <c r="DL168" i="14" s="1"/>
  <c r="CN168" i="14"/>
  <c r="CJ168" i="14"/>
  <c r="DD168" i="14" s="1"/>
  <c r="CF168" i="14"/>
  <c r="CB168" i="14"/>
  <c r="CR167" i="14"/>
  <c r="CN167" i="14"/>
  <c r="CJ167" i="14"/>
  <c r="CF167" i="14"/>
  <c r="CB167" i="14"/>
  <c r="CR166" i="14"/>
  <c r="DL166" i="14" s="1"/>
  <c r="CN166" i="14"/>
  <c r="CJ166" i="14"/>
  <c r="CF166" i="14"/>
  <c r="CB166" i="14"/>
  <c r="CR165" i="14"/>
  <c r="DL165" i="14" s="1"/>
  <c r="CN165" i="14"/>
  <c r="CJ165" i="14"/>
  <c r="DD165" i="14" s="1"/>
  <c r="CF165" i="14"/>
  <c r="CZ165" i="14" s="1"/>
  <c r="CB165" i="14"/>
  <c r="CR163" i="14"/>
  <c r="DL163" i="14" s="1"/>
  <c r="CN163" i="14"/>
  <c r="CJ163" i="14"/>
  <c r="DD163" i="14" s="1"/>
  <c r="CF163" i="14"/>
  <c r="CZ163" i="14" s="1"/>
  <c r="CB163" i="14"/>
  <c r="CR162" i="14"/>
  <c r="CN162" i="14"/>
  <c r="CJ162" i="14"/>
  <c r="CF162" i="14"/>
  <c r="CB162" i="14"/>
  <c r="CR161" i="14"/>
  <c r="CN161" i="14"/>
  <c r="DH161" i="14" s="1"/>
  <c r="CT161" i="14" s="1"/>
  <c r="CJ161" i="14"/>
  <c r="CF161" i="14"/>
  <c r="CB161" i="14"/>
  <c r="CR160" i="14"/>
  <c r="CN160" i="14"/>
  <c r="CJ160" i="14"/>
  <c r="CF160" i="14"/>
  <c r="CB160" i="14"/>
  <c r="CR158" i="14"/>
  <c r="DL158" i="14" s="1"/>
  <c r="CN158" i="14"/>
  <c r="CJ158" i="14"/>
  <c r="DD158" i="14" s="1"/>
  <c r="CF158" i="14"/>
  <c r="CB158" i="14"/>
  <c r="CR157" i="14"/>
  <c r="CN157" i="14"/>
  <c r="CJ157" i="14"/>
  <c r="CF157" i="14"/>
  <c r="CB157" i="14"/>
  <c r="CR156" i="14"/>
  <c r="DL156" i="14" s="1"/>
  <c r="CN156" i="14"/>
  <c r="CJ156" i="14"/>
  <c r="CF156" i="14"/>
  <c r="CB156" i="14"/>
  <c r="CR155" i="14"/>
  <c r="CN155" i="14"/>
  <c r="CJ155" i="14"/>
  <c r="CF155" i="14"/>
  <c r="CB155" i="14"/>
  <c r="CR154" i="14"/>
  <c r="CN154" i="14"/>
  <c r="CJ154" i="14"/>
  <c r="CF154" i="14"/>
  <c r="CB154" i="14"/>
  <c r="CR153" i="14"/>
  <c r="DL153" i="14" s="1"/>
  <c r="CN153" i="14"/>
  <c r="CJ153" i="14"/>
  <c r="DD153" i="14" s="1"/>
  <c r="CF153" i="14"/>
  <c r="CB153" i="14"/>
  <c r="CR152" i="14"/>
  <c r="DL152" i="14" s="1"/>
  <c r="CN152" i="14"/>
  <c r="CJ152" i="14"/>
  <c r="CF152" i="14"/>
  <c r="CB152" i="14"/>
  <c r="CR151" i="14"/>
  <c r="DL151" i="14" s="1"/>
  <c r="CN151" i="14"/>
  <c r="CJ151" i="14"/>
  <c r="DD151" i="14" s="1"/>
  <c r="CF151" i="14"/>
  <c r="CZ151" i="14" s="1"/>
  <c r="CB151" i="14"/>
  <c r="CR150" i="14"/>
  <c r="DL150" i="14" s="1"/>
  <c r="CN150" i="14"/>
  <c r="CJ150" i="14"/>
  <c r="DD150" i="14" s="1"/>
  <c r="CG168" i="14"/>
  <c r="DA168" i="14" s="1"/>
  <c r="CC168" i="14"/>
  <c r="CW168" i="14" s="1"/>
  <c r="BY168" i="14"/>
  <c r="CO167" i="14"/>
  <c r="DI167" i="14" s="1"/>
  <c r="CK167" i="14"/>
  <c r="CG167" i="14"/>
  <c r="DA167" i="14" s="1"/>
  <c r="CC167" i="14"/>
  <c r="BY167" i="14"/>
  <c r="CO166" i="14"/>
  <c r="CK166" i="14"/>
  <c r="CG166" i="14"/>
  <c r="CC166" i="14"/>
  <c r="BY166" i="14"/>
  <c r="CO165" i="14"/>
  <c r="DI165" i="14" s="1"/>
  <c r="CK165" i="14"/>
  <c r="CG165" i="14"/>
  <c r="DA165" i="14" s="1"/>
  <c r="CC165" i="14"/>
  <c r="CW165" i="14" s="1"/>
  <c r="BY165" i="14"/>
  <c r="CO163" i="14"/>
  <c r="DI163" i="14" s="1"/>
  <c r="CK163" i="14"/>
  <c r="CG163" i="14"/>
  <c r="DA163" i="14" s="1"/>
  <c r="CC163" i="14"/>
  <c r="CW163" i="14" s="1"/>
  <c r="BY163" i="14"/>
  <c r="CO162" i="14"/>
  <c r="CK162" i="14"/>
  <c r="CG162" i="14"/>
  <c r="CC162" i="14"/>
  <c r="BY162" i="14"/>
  <c r="CO161" i="14"/>
  <c r="DI161" i="14" s="1"/>
  <c r="CK161" i="14"/>
  <c r="CG161" i="14"/>
  <c r="CC161" i="14"/>
  <c r="CW161" i="14" s="1"/>
  <c r="BY161" i="14"/>
  <c r="CO160" i="14"/>
  <c r="DI160" i="14" s="1"/>
  <c r="CK160" i="14"/>
  <c r="CG160" i="14"/>
  <c r="CC160" i="14"/>
  <c r="BY160" i="14"/>
  <c r="CO158" i="14"/>
  <c r="DI158" i="14" s="1"/>
  <c r="CK158" i="14"/>
  <c r="CG158" i="14"/>
  <c r="DA158" i="14" s="1"/>
  <c r="CC158" i="14"/>
  <c r="BY158" i="14"/>
  <c r="CO157" i="14"/>
  <c r="DI157" i="14" s="1"/>
  <c r="CK157" i="14"/>
  <c r="CG157" i="14"/>
  <c r="CC157" i="14"/>
  <c r="BY157" i="14"/>
  <c r="CO156" i="14"/>
  <c r="DI156" i="14" s="1"/>
  <c r="CK156" i="14"/>
  <c r="CG156" i="14"/>
  <c r="CC156" i="14"/>
  <c r="BY156" i="14"/>
  <c r="CO155" i="14"/>
  <c r="DI155" i="14" s="1"/>
  <c r="CK155" i="14"/>
  <c r="CG155" i="14"/>
  <c r="CC155" i="14"/>
  <c r="BY155" i="14"/>
  <c r="CO154" i="14"/>
  <c r="CK154" i="14"/>
  <c r="CG154" i="14"/>
  <c r="CC154" i="14"/>
  <c r="BY154" i="14"/>
  <c r="CO153" i="14"/>
  <c r="DI153" i="14" s="1"/>
  <c r="CK153" i="14"/>
  <c r="DE153" i="14" s="1"/>
  <c r="CU153" i="14" s="1"/>
  <c r="CG153" i="14"/>
  <c r="DA153" i="14" s="1"/>
  <c r="CC153" i="14"/>
  <c r="BY153" i="14"/>
  <c r="CO152" i="14"/>
  <c r="DI152" i="14" s="1"/>
  <c r="CK152" i="14"/>
  <c r="CG152" i="14"/>
  <c r="DA152" i="14" s="1"/>
  <c r="CC152" i="14"/>
  <c r="CW152" i="14" s="1"/>
  <c r="BY152" i="14"/>
  <c r="CO151" i="14"/>
  <c r="DI151" i="14" s="1"/>
  <c r="CK151" i="14"/>
  <c r="CG151" i="14"/>
  <c r="DA151" i="14" s="1"/>
  <c r="CC151" i="14"/>
  <c r="BY151" i="14"/>
  <c r="CO150" i="14"/>
  <c r="DI150" i="14" s="1"/>
  <c r="CK150" i="14"/>
  <c r="CG150" i="14"/>
  <c r="DA150" i="14" s="1"/>
  <c r="CC150" i="14"/>
  <c r="CW150" i="14" s="1"/>
  <c r="BY150" i="14"/>
  <c r="CO149" i="14"/>
  <c r="DI149" i="14" s="1"/>
  <c r="CK149" i="14"/>
  <c r="CG149" i="14"/>
  <c r="DA149" i="14" s="1"/>
  <c r="CC149" i="14"/>
  <c r="CW149" i="14" s="1"/>
  <c r="BY149" i="14"/>
  <c r="CL149" i="14"/>
  <c r="CH149" i="14"/>
  <c r="CD149" i="14"/>
  <c r="BZ149" i="14"/>
  <c r="CP148" i="14"/>
  <c r="DJ148" i="14" s="1"/>
  <c r="CL148" i="14"/>
  <c r="CH148" i="14"/>
  <c r="DB148" i="14" s="1"/>
  <c r="CD148" i="14"/>
  <c r="CX148" i="14" s="1"/>
  <c r="BZ148" i="14"/>
  <c r="CP146" i="14"/>
  <c r="DJ146" i="14" s="1"/>
  <c r="CL146" i="14"/>
  <c r="CH146" i="14"/>
  <c r="CD146" i="14"/>
  <c r="BZ146" i="14"/>
  <c r="CP145" i="14"/>
  <c r="DJ145" i="14" s="1"/>
  <c r="CL145" i="14"/>
  <c r="CH145" i="14"/>
  <c r="CD145" i="14"/>
  <c r="BZ145" i="14"/>
  <c r="CP144" i="14"/>
  <c r="DJ144" i="14" s="1"/>
  <c r="CL144" i="14"/>
  <c r="CH144" i="14"/>
  <c r="CD144" i="14"/>
  <c r="BZ144" i="14"/>
  <c r="CP142" i="14"/>
  <c r="DJ142" i="14" s="1"/>
  <c r="CL142" i="14"/>
  <c r="CH142" i="14"/>
  <c r="CD142" i="14"/>
  <c r="BZ142" i="14"/>
  <c r="CP141" i="14"/>
  <c r="CL141" i="14"/>
  <c r="CH141" i="14"/>
  <c r="DB141" i="14" s="1"/>
  <c r="CD141" i="14"/>
  <c r="BZ141" i="14"/>
  <c r="CP140" i="14"/>
  <c r="DJ140" i="14" s="1"/>
  <c r="CL140" i="14"/>
  <c r="CH140" i="14"/>
  <c r="CD140" i="14"/>
  <c r="BZ140" i="14"/>
  <c r="CP139" i="14"/>
  <c r="CL139" i="14"/>
  <c r="CH139" i="14"/>
  <c r="CD139" i="14"/>
  <c r="BZ139" i="14"/>
  <c r="CP137" i="14"/>
  <c r="CL137" i="14"/>
  <c r="CH137" i="14"/>
  <c r="CD137" i="14"/>
  <c r="BZ137" i="14"/>
  <c r="CP136" i="14"/>
  <c r="DJ136" i="14" s="1"/>
  <c r="CL136" i="14"/>
  <c r="CH136" i="14"/>
  <c r="CD136" i="14"/>
  <c r="BZ136" i="14"/>
  <c r="CP135" i="14"/>
  <c r="DJ135" i="14" s="1"/>
  <c r="CL135" i="14"/>
  <c r="CH135" i="14"/>
  <c r="DB135" i="14" s="1"/>
  <c r="CD135" i="14"/>
  <c r="CX135" i="14" s="1"/>
  <c r="BZ135" i="14"/>
  <c r="CP133" i="14"/>
  <c r="CL133" i="14"/>
  <c r="CH133" i="14"/>
  <c r="CD133" i="14"/>
  <c r="BZ133" i="14"/>
  <c r="CP132" i="14"/>
  <c r="DJ132" i="14" s="1"/>
  <c r="CL132" i="14"/>
  <c r="CH132" i="14"/>
  <c r="DB132" i="14" s="1"/>
  <c r="CD132" i="14"/>
  <c r="BZ132" i="14"/>
  <c r="CP131" i="14"/>
  <c r="DJ131" i="14" s="1"/>
  <c r="CL131" i="14"/>
  <c r="CH131" i="14"/>
  <c r="CD131" i="14"/>
  <c r="BZ131" i="14"/>
  <c r="CP130" i="14"/>
  <c r="DJ130" i="14" s="1"/>
  <c r="CL130" i="14"/>
  <c r="CH130" i="14"/>
  <c r="DB130" i="14" s="1"/>
  <c r="CD130" i="14"/>
  <c r="CX130" i="14" s="1"/>
  <c r="BZ130" i="14"/>
  <c r="CP129" i="14"/>
  <c r="DJ129" i="14" s="1"/>
  <c r="CL129" i="14"/>
  <c r="CH129" i="14"/>
  <c r="CD129" i="14"/>
  <c r="BZ129" i="14"/>
  <c r="CP128" i="14"/>
  <c r="DJ128" i="14" s="1"/>
  <c r="CL128" i="14"/>
  <c r="CH128" i="14"/>
  <c r="CD128" i="14"/>
  <c r="BZ128" i="14"/>
  <c r="CP127" i="14"/>
  <c r="DJ127" i="14" s="1"/>
  <c r="CL127" i="14"/>
  <c r="CH127" i="14"/>
  <c r="CD127" i="14"/>
  <c r="BZ127" i="14"/>
  <c r="CP126" i="14"/>
  <c r="DJ126" i="14" s="1"/>
  <c r="CL126" i="14"/>
  <c r="CH126" i="14"/>
  <c r="CD126" i="14"/>
  <c r="BZ126" i="14"/>
  <c r="CP125" i="14"/>
  <c r="DJ125" i="14" s="1"/>
  <c r="CL125" i="14"/>
  <c r="CH125" i="14"/>
  <c r="CD125" i="14"/>
  <c r="BZ125" i="14"/>
  <c r="CP124" i="14"/>
  <c r="DJ124" i="14" s="1"/>
  <c r="CL124" i="14"/>
  <c r="CH124" i="14"/>
  <c r="CD124" i="14"/>
  <c r="BZ124" i="14"/>
  <c r="CP123" i="14"/>
  <c r="DJ123" i="14" s="1"/>
  <c r="CL123" i="14"/>
  <c r="CH123" i="14"/>
  <c r="CD123" i="14"/>
  <c r="BZ123" i="14"/>
  <c r="CP122" i="14"/>
  <c r="DJ122" i="14" s="1"/>
  <c r="CL122" i="14"/>
  <c r="CH122" i="14"/>
  <c r="CD122" i="14"/>
  <c r="BZ122" i="14"/>
  <c r="CP121" i="14"/>
  <c r="DJ121" i="14" s="1"/>
  <c r="CL121" i="14"/>
  <c r="CH121" i="14"/>
  <c r="DB121" i="14" s="1"/>
  <c r="CD121" i="14"/>
  <c r="CX121" i="14" s="1"/>
  <c r="BZ121" i="14"/>
  <c r="CP120" i="14"/>
  <c r="DJ120" i="14" s="1"/>
  <c r="CL120" i="14"/>
  <c r="CH120" i="14"/>
  <c r="DB120" i="14" s="1"/>
  <c r="CD120" i="14"/>
  <c r="CX120" i="14" s="1"/>
  <c r="BZ120" i="14"/>
  <c r="CP118" i="14"/>
  <c r="DJ118" i="14" s="1"/>
  <c r="CL118" i="14"/>
  <c r="CH118" i="14"/>
  <c r="CD118" i="14"/>
  <c r="BZ118" i="14"/>
  <c r="CP117" i="14"/>
  <c r="DJ117" i="14" s="1"/>
  <c r="CL117" i="14"/>
  <c r="CH117" i="14"/>
  <c r="DB117" i="14" s="1"/>
  <c r="CD117" i="14"/>
  <c r="CX117" i="14" s="1"/>
  <c r="BZ117" i="14"/>
  <c r="CP116" i="14"/>
  <c r="DJ116" i="14" s="1"/>
  <c r="CL116" i="14"/>
  <c r="CH116" i="14"/>
  <c r="DB116" i="14" s="1"/>
  <c r="CD116" i="14"/>
  <c r="BZ116" i="14"/>
  <c r="CP115" i="14"/>
  <c r="DJ115" i="14" s="1"/>
  <c r="CL115" i="14"/>
  <c r="CH115" i="14"/>
  <c r="DB115" i="14" s="1"/>
  <c r="CD115" i="14"/>
  <c r="BZ115" i="14"/>
  <c r="CP114" i="14"/>
  <c r="DJ114" i="14" s="1"/>
  <c r="CL114" i="14"/>
  <c r="CH114" i="14"/>
  <c r="CD114" i="14"/>
  <c r="BZ114" i="14"/>
  <c r="CP113" i="14"/>
  <c r="DJ113" i="14" s="1"/>
  <c r="CL113" i="14"/>
  <c r="CH113" i="14"/>
  <c r="DB113" i="14" s="1"/>
  <c r="CD113" i="14"/>
  <c r="CX113" i="14" s="1"/>
  <c r="BZ113" i="14"/>
  <c r="CP112" i="14"/>
  <c r="DJ112" i="14" s="1"/>
  <c r="CL112" i="14"/>
  <c r="CH112" i="14"/>
  <c r="CD112" i="14"/>
  <c r="BZ112" i="14"/>
  <c r="CP111" i="14"/>
  <c r="CL111" i="14"/>
  <c r="CH111" i="14"/>
  <c r="CD111" i="14"/>
  <c r="BZ111" i="14"/>
  <c r="CP110" i="14"/>
  <c r="DJ110" i="14" s="1"/>
  <c r="CL110" i="14"/>
  <c r="DF110" i="14" s="1"/>
  <c r="CV110" i="14" s="1"/>
  <c r="CH110" i="14"/>
  <c r="CD110" i="14"/>
  <c r="BZ110" i="14"/>
  <c r="CP109" i="14"/>
  <c r="DJ109" i="14" s="1"/>
  <c r="CL109" i="14"/>
  <c r="CH109" i="14"/>
  <c r="DB109" i="14" s="1"/>
  <c r="CD109" i="14"/>
  <c r="CX109" i="14" s="1"/>
  <c r="BZ109" i="14"/>
  <c r="CP108" i="14"/>
  <c r="DJ108" i="14" s="1"/>
  <c r="CL108" i="14"/>
  <c r="CH108" i="14"/>
  <c r="CD108" i="14"/>
  <c r="BZ108" i="14"/>
  <c r="CP107" i="14"/>
  <c r="CL107" i="14"/>
  <c r="CH107" i="14"/>
  <c r="CD107" i="14"/>
  <c r="BZ107" i="14"/>
  <c r="CP106" i="14"/>
  <c r="DJ106" i="14" s="1"/>
  <c r="CL106" i="14"/>
  <c r="CH106" i="14"/>
  <c r="CD106" i="14"/>
  <c r="BZ106" i="14"/>
  <c r="CP105" i="14"/>
  <c r="DJ105" i="14" s="1"/>
  <c r="CL105" i="14"/>
  <c r="CH105" i="14"/>
  <c r="CD105" i="14"/>
  <c r="BZ105" i="14"/>
  <c r="CP104" i="14"/>
  <c r="CL104" i="14"/>
  <c r="CH104" i="14"/>
  <c r="CD104" i="14"/>
  <c r="BZ104" i="14"/>
  <c r="CP103" i="14"/>
  <c r="CL103" i="14"/>
  <c r="CH103" i="14"/>
  <c r="CD103" i="14"/>
  <c r="BZ103" i="14"/>
  <c r="CP102" i="14"/>
  <c r="DJ102" i="14" s="1"/>
  <c r="CL102" i="14"/>
  <c r="CH102" i="14"/>
  <c r="DB102" i="14" s="1"/>
  <c r="CD102" i="14"/>
  <c r="CX102" i="14" s="1"/>
  <c r="BZ102" i="14"/>
  <c r="CP101" i="14"/>
  <c r="DJ101" i="14" s="1"/>
  <c r="CL101" i="14"/>
  <c r="CH101" i="14"/>
  <c r="DB101" i="14" s="1"/>
  <c r="CD101" i="14"/>
  <c r="BZ101" i="14"/>
  <c r="CP100" i="14"/>
  <c r="DJ100" i="14" s="1"/>
  <c r="CL100" i="14"/>
  <c r="CH100" i="14"/>
  <c r="DB100" i="14" s="1"/>
  <c r="CD100" i="14"/>
  <c r="CX100" i="14" s="1"/>
  <c r="BZ100" i="14"/>
  <c r="CP99" i="14"/>
  <c r="DJ99" i="14" s="1"/>
  <c r="CL99" i="14"/>
  <c r="CH99" i="14"/>
  <c r="CD99" i="14"/>
  <c r="BZ99" i="14"/>
  <c r="CP98" i="14"/>
  <c r="DJ98" i="14" s="1"/>
  <c r="CL98" i="14"/>
  <c r="CH98" i="14"/>
  <c r="DB98" i="14" s="1"/>
  <c r="CD98" i="14"/>
  <c r="BZ98" i="14"/>
  <c r="CP97" i="14"/>
  <c r="DJ97" i="14" s="1"/>
  <c r="CL97" i="14"/>
  <c r="CH97" i="14"/>
  <c r="DB97" i="14" s="1"/>
  <c r="CD97" i="14"/>
  <c r="BZ97" i="14"/>
  <c r="CP96" i="14"/>
  <c r="DJ96" i="14" s="1"/>
  <c r="CL96" i="14"/>
  <c r="CH96" i="14"/>
  <c r="CD96" i="14"/>
  <c r="BZ96" i="14"/>
  <c r="CP95" i="14"/>
  <c r="DJ95" i="14" s="1"/>
  <c r="CL95" i="14"/>
  <c r="CH95" i="14"/>
  <c r="DB95" i="14" s="1"/>
  <c r="CD95" i="14"/>
  <c r="CX95" i="14" s="1"/>
  <c r="BZ95" i="14"/>
  <c r="CP94" i="14"/>
  <c r="CL94" i="14"/>
  <c r="CH94" i="14"/>
  <c r="DB94" i="14" s="1"/>
  <c r="CD94" i="14"/>
  <c r="BZ94" i="14"/>
  <c r="CP92" i="14"/>
  <c r="CL92" i="14"/>
  <c r="CH92" i="14"/>
  <c r="DB92" i="14" s="1"/>
  <c r="CD92" i="14"/>
  <c r="BZ92" i="14"/>
  <c r="CQ148" i="14"/>
  <c r="DK148" i="14" s="1"/>
  <c r="CM148" i="14"/>
  <c r="CI148" i="14"/>
  <c r="DC148" i="14" s="1"/>
  <c r="CE148" i="14"/>
  <c r="CY148" i="14" s="1"/>
  <c r="CA148" i="14"/>
  <c r="CQ146" i="14"/>
  <c r="CM146" i="14"/>
  <c r="CI146" i="14"/>
  <c r="DC146" i="14" s="1"/>
  <c r="CE146" i="14"/>
  <c r="CA146" i="14"/>
  <c r="CQ145" i="14"/>
  <c r="CM145" i="14"/>
  <c r="CI145" i="14"/>
  <c r="CE145" i="14"/>
  <c r="CA145" i="14"/>
  <c r="CQ144" i="14"/>
  <c r="DK144" i="14" s="1"/>
  <c r="CM144" i="14"/>
  <c r="CI144" i="14"/>
  <c r="DC144" i="14" s="1"/>
  <c r="CE144" i="14"/>
  <c r="CA144" i="14"/>
  <c r="CQ142" i="14"/>
  <c r="DK142" i="14" s="1"/>
  <c r="CM142" i="14"/>
  <c r="CI142" i="14"/>
  <c r="DC142" i="14" s="1"/>
  <c r="CE142" i="14"/>
  <c r="CY142" i="14" s="1"/>
  <c r="CA142" i="14"/>
  <c r="CQ141" i="14"/>
  <c r="CM141" i="14"/>
  <c r="CI141" i="14"/>
  <c r="CE141" i="14"/>
  <c r="CA141" i="14"/>
  <c r="CQ140" i="14"/>
  <c r="CM140" i="14"/>
  <c r="CI140" i="14"/>
  <c r="CE140" i="14"/>
  <c r="CA140" i="14"/>
  <c r="CQ139" i="14"/>
  <c r="CM139" i="14"/>
  <c r="CI139" i="14"/>
  <c r="CE139" i="14"/>
  <c r="CA139" i="14"/>
  <c r="CQ137" i="14"/>
  <c r="CM137" i="14"/>
  <c r="CI137" i="14"/>
  <c r="CE137" i="14"/>
  <c r="CA137" i="14"/>
  <c r="CQ136" i="14"/>
  <c r="CM136" i="14"/>
  <c r="CI136" i="14"/>
  <c r="DC136" i="14" s="1"/>
  <c r="CE136" i="14"/>
  <c r="CA136" i="14"/>
  <c r="CQ135" i="14"/>
  <c r="DK135" i="14" s="1"/>
  <c r="CM135" i="14"/>
  <c r="CI135" i="14"/>
  <c r="DC135" i="14" s="1"/>
  <c r="CE135" i="14"/>
  <c r="CY135" i="14" s="1"/>
  <c r="CA135" i="14"/>
  <c r="CQ133" i="14"/>
  <c r="CM133" i="14"/>
  <c r="CI133" i="14"/>
  <c r="CE133" i="14"/>
  <c r="CA133" i="14"/>
  <c r="CQ132" i="14"/>
  <c r="DK132" i="14" s="1"/>
  <c r="CM132" i="14"/>
  <c r="CI132" i="14"/>
  <c r="DC132" i="14" s="1"/>
  <c r="CE132" i="14"/>
  <c r="CA132" i="14"/>
  <c r="CQ131" i="14"/>
  <c r="DK131" i="14" s="1"/>
  <c r="CM131" i="14"/>
  <c r="CI131" i="14"/>
  <c r="DC131" i="14" s="1"/>
  <c r="CE131" i="14"/>
  <c r="CA131" i="14"/>
  <c r="CQ130" i="14"/>
  <c r="DK130" i="14" s="1"/>
  <c r="CM130" i="14"/>
  <c r="CI130" i="14"/>
  <c r="DC130" i="14" s="1"/>
  <c r="CE130" i="14"/>
  <c r="CY130" i="14" s="1"/>
  <c r="CA130" i="14"/>
  <c r="CQ129" i="14"/>
  <c r="CM129" i="14"/>
  <c r="CI129" i="14"/>
  <c r="CE129" i="14"/>
  <c r="CA129" i="14"/>
  <c r="CQ128" i="14"/>
  <c r="DK128" i="14" s="1"/>
  <c r="CM128" i="14"/>
  <c r="CI128" i="14"/>
  <c r="DC128" i="14" s="1"/>
  <c r="CE128" i="14"/>
  <c r="CY128" i="14" s="1"/>
  <c r="CA128" i="14"/>
  <c r="CQ127" i="14"/>
  <c r="CM127" i="14"/>
  <c r="CI127" i="14"/>
  <c r="CE127" i="14"/>
  <c r="CA127" i="14"/>
  <c r="CQ126" i="14"/>
  <c r="CM126" i="14"/>
  <c r="CI126" i="14"/>
  <c r="CE126" i="14"/>
  <c r="CA126" i="14"/>
  <c r="CQ125" i="14"/>
  <c r="DK125" i="14" s="1"/>
  <c r="CM125" i="14"/>
  <c r="CI125" i="14"/>
  <c r="DC125" i="14" s="1"/>
  <c r="CE125" i="14"/>
  <c r="CA125" i="14"/>
  <c r="CQ124" i="14"/>
  <c r="DK124" i="14" s="1"/>
  <c r="CM124" i="14"/>
  <c r="CI124" i="14"/>
  <c r="DC124" i="14" s="1"/>
  <c r="CE124" i="14"/>
  <c r="CA124" i="14"/>
  <c r="CQ123" i="14"/>
  <c r="DK123" i="14" s="1"/>
  <c r="CM123" i="14"/>
  <c r="CI123" i="14"/>
  <c r="CE123" i="14"/>
  <c r="CA123" i="14"/>
  <c r="CQ122" i="14"/>
  <c r="CM122" i="14"/>
  <c r="CI122" i="14"/>
  <c r="DC122" i="14" s="1"/>
  <c r="CE122" i="14"/>
  <c r="CA122" i="14"/>
  <c r="CQ121" i="14"/>
  <c r="DK121" i="14" s="1"/>
  <c r="CM121" i="14"/>
  <c r="CI121" i="14"/>
  <c r="DC121" i="14" s="1"/>
  <c r="CE121" i="14"/>
  <c r="CY121" i="14" s="1"/>
  <c r="CA121" i="14"/>
  <c r="CQ120" i="14"/>
  <c r="DK120" i="14" s="1"/>
  <c r="CM120" i="14"/>
  <c r="CI120" i="14"/>
  <c r="DC120" i="14" s="1"/>
  <c r="CE120" i="14"/>
  <c r="CY120" i="14" s="1"/>
  <c r="CA120" i="14"/>
  <c r="CQ118" i="14"/>
  <c r="CM118" i="14"/>
  <c r="CI118" i="14"/>
  <c r="CE118" i="14"/>
  <c r="CA118" i="14"/>
  <c r="CQ117" i="14"/>
  <c r="DK117" i="14" s="1"/>
  <c r="CM117" i="14"/>
  <c r="CI117" i="14"/>
  <c r="DC117" i="14" s="1"/>
  <c r="CE117" i="14"/>
  <c r="CY117" i="14" s="1"/>
  <c r="CA117" i="14"/>
  <c r="CQ116" i="14"/>
  <c r="DK116" i="14" s="1"/>
  <c r="CM116" i="14"/>
  <c r="CI116" i="14"/>
  <c r="CE116" i="14"/>
  <c r="CA116" i="14"/>
  <c r="CQ115" i="14"/>
  <c r="DK115" i="14" s="1"/>
  <c r="CM115" i="14"/>
  <c r="CI115" i="14"/>
  <c r="DC115" i="14" s="1"/>
  <c r="CE115" i="14"/>
  <c r="CY115" i="14" s="1"/>
  <c r="CA115" i="14"/>
  <c r="CQ114" i="14"/>
  <c r="DK114" i="14" s="1"/>
  <c r="CM114" i="14"/>
  <c r="CI114" i="14"/>
  <c r="DC114" i="14" s="1"/>
  <c r="CE114" i="14"/>
  <c r="CY114" i="14" s="1"/>
  <c r="CA114" i="14"/>
  <c r="CQ113" i="14"/>
  <c r="DK113" i="14" s="1"/>
  <c r="CM113" i="14"/>
  <c r="CI113" i="14"/>
  <c r="DC113" i="14" s="1"/>
  <c r="CE113" i="14"/>
  <c r="CY113" i="14" s="1"/>
  <c r="CA113" i="14"/>
  <c r="CQ112" i="14"/>
  <c r="CM112" i="14"/>
  <c r="CI112" i="14"/>
  <c r="CE112" i="14"/>
  <c r="CA112" i="14"/>
  <c r="CQ111" i="14"/>
  <c r="CM111" i="14"/>
  <c r="CI111" i="14"/>
  <c r="DC111" i="14" s="1"/>
  <c r="CE111" i="14"/>
  <c r="CA111" i="14"/>
  <c r="CQ110" i="14"/>
  <c r="DK110" i="14" s="1"/>
  <c r="CM110" i="14"/>
  <c r="CI110" i="14"/>
  <c r="DC110" i="14" s="1"/>
  <c r="CE110" i="14"/>
  <c r="CA110" i="14"/>
  <c r="CQ109" i="14"/>
  <c r="DK109" i="14" s="1"/>
  <c r="CM109" i="14"/>
  <c r="CI109" i="14"/>
  <c r="DC109" i="14" s="1"/>
  <c r="CE109" i="14"/>
  <c r="CY109" i="14" s="1"/>
  <c r="CA109" i="14"/>
  <c r="CQ108" i="14"/>
  <c r="CM108" i="14"/>
  <c r="CI108" i="14"/>
  <c r="CE108" i="14"/>
  <c r="CA108" i="14"/>
  <c r="CQ107" i="14"/>
  <c r="CM107" i="14"/>
  <c r="CI107" i="14"/>
  <c r="CE107" i="14"/>
  <c r="CY107" i="14" s="1"/>
  <c r="CA107" i="14"/>
  <c r="CQ106" i="14"/>
  <c r="CM106" i="14"/>
  <c r="CI106" i="14"/>
  <c r="CE106" i="14"/>
  <c r="CA106" i="14"/>
  <c r="CQ105" i="14"/>
  <c r="CM105" i="14"/>
  <c r="CI105" i="14"/>
  <c r="CE105" i="14"/>
  <c r="CA105" i="14"/>
  <c r="CQ104" i="14"/>
  <c r="CM104" i="14"/>
  <c r="CI104" i="14"/>
  <c r="CE104" i="14"/>
  <c r="CA104" i="14"/>
  <c r="CQ103" i="14"/>
  <c r="CM103" i="14"/>
  <c r="CI103" i="14"/>
  <c r="CE103" i="14"/>
  <c r="CA103" i="14"/>
  <c r="CQ102" i="14"/>
  <c r="DK102" i="14" s="1"/>
  <c r="CM102" i="14"/>
  <c r="CI102" i="14"/>
  <c r="DC102" i="14" s="1"/>
  <c r="CE102" i="14"/>
  <c r="CY102" i="14" s="1"/>
  <c r="CA102" i="14"/>
  <c r="CQ101" i="14"/>
  <c r="DK101" i="14" s="1"/>
  <c r="CM101" i="14"/>
  <c r="CI101" i="14"/>
  <c r="DC101" i="14" s="1"/>
  <c r="CE101" i="14"/>
  <c r="CY101" i="14" s="1"/>
  <c r="CA101" i="14"/>
  <c r="CQ100" i="14"/>
  <c r="DK100" i="14" s="1"/>
  <c r="CM100" i="14"/>
  <c r="CI100" i="14"/>
  <c r="DC100" i="14" s="1"/>
  <c r="CE100" i="14"/>
  <c r="CY100" i="14" s="1"/>
  <c r="CA100" i="14"/>
  <c r="CQ99" i="14"/>
  <c r="CM99" i="14"/>
  <c r="CI99" i="14"/>
  <c r="DC99" i="14" s="1"/>
  <c r="CE99" i="14"/>
  <c r="CA99" i="14"/>
  <c r="CQ98" i="14"/>
  <c r="DK98" i="14" s="1"/>
  <c r="CM98" i="14"/>
  <c r="CI98" i="14"/>
  <c r="DC98" i="14" s="1"/>
  <c r="CE98" i="14"/>
  <c r="CA98" i="14"/>
  <c r="CQ97" i="14"/>
  <c r="DK97" i="14" s="1"/>
  <c r="CM97" i="14"/>
  <c r="CI97" i="14"/>
  <c r="DC97" i="14" s="1"/>
  <c r="CE97" i="14"/>
  <c r="CY97" i="14" s="1"/>
  <c r="CA97" i="14"/>
  <c r="CQ96" i="14"/>
  <c r="DK96" i="14" s="1"/>
  <c r="CM96" i="14"/>
  <c r="CI96" i="14"/>
  <c r="DC96" i="14" s="1"/>
  <c r="CE96" i="14"/>
  <c r="CY96" i="14" s="1"/>
  <c r="CA96" i="14"/>
  <c r="CQ95" i="14"/>
  <c r="DK95" i="14" s="1"/>
  <c r="CM95" i="14"/>
  <c r="CI95" i="14"/>
  <c r="DC95" i="14" s="1"/>
  <c r="CE95" i="14"/>
  <c r="CA95" i="14"/>
  <c r="CQ94" i="14"/>
  <c r="CM94" i="14"/>
  <c r="CI94" i="14"/>
  <c r="CE94" i="14"/>
  <c r="CA94" i="14"/>
  <c r="CQ92" i="14"/>
  <c r="CM92" i="14"/>
  <c r="CI92" i="14"/>
  <c r="CE92" i="14"/>
  <c r="CA92" i="14"/>
  <c r="CQ91" i="14"/>
  <c r="DK91" i="14" s="1"/>
  <c r="CF150" i="14"/>
  <c r="CZ150" i="14" s="1"/>
  <c r="CB150" i="14"/>
  <c r="CR149" i="14"/>
  <c r="DL149" i="14" s="1"/>
  <c r="CN149" i="14"/>
  <c r="CJ149" i="14"/>
  <c r="DD149" i="14" s="1"/>
  <c r="CF149" i="14"/>
  <c r="CZ149" i="14" s="1"/>
  <c r="CB149" i="14"/>
  <c r="CR148" i="14"/>
  <c r="DL148" i="14" s="1"/>
  <c r="CN148" i="14"/>
  <c r="CJ148" i="14"/>
  <c r="DD148" i="14" s="1"/>
  <c r="CF148" i="14"/>
  <c r="CB148" i="14"/>
  <c r="CR146" i="14"/>
  <c r="CN146" i="14"/>
  <c r="CJ146" i="14"/>
  <c r="CF146" i="14"/>
  <c r="CB146" i="14"/>
  <c r="CR145" i="14"/>
  <c r="CN145" i="14"/>
  <c r="CJ145" i="14"/>
  <c r="CF145" i="14"/>
  <c r="CB145" i="14"/>
  <c r="CR144" i="14"/>
  <c r="DL144" i="14" s="1"/>
  <c r="CN144" i="14"/>
  <c r="CJ144" i="14"/>
  <c r="DD144" i="14" s="1"/>
  <c r="CF144" i="14"/>
  <c r="CB144" i="14"/>
  <c r="CR142" i="14"/>
  <c r="DL142" i="14" s="1"/>
  <c r="CN142" i="14"/>
  <c r="CJ142" i="14"/>
  <c r="CF142" i="14"/>
  <c r="CB142" i="14"/>
  <c r="CR141" i="14"/>
  <c r="CN141" i="14"/>
  <c r="CJ141" i="14"/>
  <c r="CF141" i="14"/>
  <c r="CB141" i="14"/>
  <c r="CR140" i="14"/>
  <c r="DL140" i="14" s="1"/>
  <c r="CN140" i="14"/>
  <c r="CJ140" i="14"/>
  <c r="CF140" i="14"/>
  <c r="CB140" i="14"/>
  <c r="CR139" i="14"/>
  <c r="CN139" i="14"/>
  <c r="CJ139" i="14"/>
  <c r="CF139" i="14"/>
  <c r="CB139" i="14"/>
  <c r="CR137" i="14"/>
  <c r="CN137" i="14"/>
  <c r="CJ137" i="14"/>
  <c r="CF137" i="14"/>
  <c r="CB137" i="14"/>
  <c r="CR136" i="14"/>
  <c r="CN136" i="14"/>
  <c r="CJ136" i="14"/>
  <c r="DD136" i="14" s="1"/>
  <c r="CF136" i="14"/>
  <c r="CB136" i="14"/>
  <c r="CR135" i="14"/>
  <c r="DL135" i="14" s="1"/>
  <c r="CN135" i="14"/>
  <c r="CJ135" i="14"/>
  <c r="DD135" i="14" s="1"/>
  <c r="CF135" i="14"/>
  <c r="CZ135" i="14" s="1"/>
  <c r="CB135" i="14"/>
  <c r="CR133" i="14"/>
  <c r="CN133" i="14"/>
  <c r="CJ133" i="14"/>
  <c r="CF133" i="14"/>
  <c r="CB133" i="14"/>
  <c r="CR132" i="14"/>
  <c r="DL132" i="14" s="1"/>
  <c r="CN132" i="14"/>
  <c r="CJ132" i="14"/>
  <c r="DD132" i="14" s="1"/>
  <c r="CF132" i="14"/>
  <c r="CZ132" i="14" s="1"/>
  <c r="CB132" i="14"/>
  <c r="CR131" i="14"/>
  <c r="DL131" i="14" s="1"/>
  <c r="CN131" i="14"/>
  <c r="CJ131" i="14"/>
  <c r="CF131" i="14"/>
  <c r="CB131" i="14"/>
  <c r="CR130" i="14"/>
  <c r="DL130" i="14" s="1"/>
  <c r="CN130" i="14"/>
  <c r="CJ130" i="14"/>
  <c r="DD130" i="14" s="1"/>
  <c r="CF130" i="14"/>
  <c r="CZ130" i="14" s="1"/>
  <c r="CB130" i="14"/>
  <c r="CR129" i="14"/>
  <c r="CN129" i="14"/>
  <c r="CJ129" i="14"/>
  <c r="CF129" i="14"/>
  <c r="CB129" i="14"/>
  <c r="CR128" i="14"/>
  <c r="DL128" i="14" s="1"/>
  <c r="CN128" i="14"/>
  <c r="CJ128" i="14"/>
  <c r="CF128" i="14"/>
  <c r="CB128" i="14"/>
  <c r="CR127" i="14"/>
  <c r="CN127" i="14"/>
  <c r="CJ127" i="14"/>
  <c r="CF127" i="14"/>
  <c r="CB127" i="14"/>
  <c r="CR126" i="14"/>
  <c r="DL126" i="14" s="1"/>
  <c r="CN126" i="14"/>
  <c r="CJ126" i="14"/>
  <c r="DD126" i="14" s="1"/>
  <c r="CF126" i="14"/>
  <c r="CB126" i="14"/>
  <c r="CR125" i="14"/>
  <c r="CN125" i="14"/>
  <c r="CJ125" i="14"/>
  <c r="CF125" i="14"/>
  <c r="CB125" i="14"/>
  <c r="CR124" i="14"/>
  <c r="DL124" i="14" s="1"/>
  <c r="CN124" i="14"/>
  <c r="CJ124" i="14"/>
  <c r="DD124" i="14" s="1"/>
  <c r="CF124" i="14"/>
  <c r="CB124" i="14"/>
  <c r="CR123" i="14"/>
  <c r="CN123" i="14"/>
  <c r="CJ123" i="14"/>
  <c r="CF123" i="14"/>
  <c r="CB123" i="14"/>
  <c r="CR122" i="14"/>
  <c r="DL122" i="14" s="1"/>
  <c r="CN122" i="14"/>
  <c r="CJ122" i="14"/>
  <c r="CF122" i="14"/>
  <c r="CB122" i="14"/>
  <c r="CR121" i="14"/>
  <c r="DL121" i="14" s="1"/>
  <c r="CN121" i="14"/>
  <c r="CJ121" i="14"/>
  <c r="DD121" i="14" s="1"/>
  <c r="CF121" i="14"/>
  <c r="CZ121" i="14" s="1"/>
  <c r="CB121" i="14"/>
  <c r="CR120" i="14"/>
  <c r="DL120" i="14" s="1"/>
  <c r="CN120" i="14"/>
  <c r="CJ120" i="14"/>
  <c r="DD120" i="14" s="1"/>
  <c r="CF120" i="14"/>
  <c r="CZ120" i="14" s="1"/>
  <c r="CB120" i="14"/>
  <c r="CR118" i="14"/>
  <c r="CN118" i="14"/>
  <c r="CJ118" i="14"/>
  <c r="CF118" i="14"/>
  <c r="CB118" i="14"/>
  <c r="CR117" i="14"/>
  <c r="DL117" i="14" s="1"/>
  <c r="CN117" i="14"/>
  <c r="CJ117" i="14"/>
  <c r="DD117" i="14" s="1"/>
  <c r="CF117" i="14"/>
  <c r="CZ117" i="14" s="1"/>
  <c r="CB117" i="14"/>
  <c r="CR116" i="14"/>
  <c r="DL116" i="14" s="1"/>
  <c r="CN116" i="14"/>
  <c r="CJ116" i="14"/>
  <c r="DD116" i="14" s="1"/>
  <c r="CF116" i="14"/>
  <c r="CB116" i="14"/>
  <c r="CR115" i="14"/>
  <c r="CN115" i="14"/>
  <c r="CJ115" i="14"/>
  <c r="DD115" i="14" s="1"/>
  <c r="CF115" i="14"/>
  <c r="CB115" i="14"/>
  <c r="CR114" i="14"/>
  <c r="DL114" i="14" s="1"/>
  <c r="CN114" i="14"/>
  <c r="CJ114" i="14"/>
  <c r="CF114" i="14"/>
  <c r="CB114" i="14"/>
  <c r="CR113" i="14"/>
  <c r="DL113" i="14" s="1"/>
  <c r="CN113" i="14"/>
  <c r="CJ113" i="14"/>
  <c r="DD113" i="14" s="1"/>
  <c r="CF113" i="14"/>
  <c r="CZ113" i="14" s="1"/>
  <c r="CB113" i="14"/>
  <c r="CR112" i="14"/>
  <c r="DL112" i="14" s="1"/>
  <c r="CN112" i="14"/>
  <c r="CJ112" i="14"/>
  <c r="CF112" i="14"/>
  <c r="CB112" i="14"/>
  <c r="CR111" i="14"/>
  <c r="DL111" i="14" s="1"/>
  <c r="CN111" i="14"/>
  <c r="CJ111" i="14"/>
  <c r="CF111" i="14"/>
  <c r="CB111" i="14"/>
  <c r="CR110" i="14"/>
  <c r="DL110" i="14" s="1"/>
  <c r="CN110" i="14"/>
  <c r="CJ110" i="14"/>
  <c r="DD110" i="14" s="1"/>
  <c r="CF110" i="14"/>
  <c r="CZ110" i="14" s="1"/>
  <c r="CB110" i="14"/>
  <c r="CR109" i="14"/>
  <c r="DL109" i="14" s="1"/>
  <c r="CN109" i="14"/>
  <c r="CJ109" i="14"/>
  <c r="DD109" i="14" s="1"/>
  <c r="CF109" i="14"/>
  <c r="CZ109" i="14" s="1"/>
  <c r="CB109" i="14"/>
  <c r="CR108" i="14"/>
  <c r="DL108" i="14" s="1"/>
  <c r="CN108" i="14"/>
  <c r="CJ108" i="14"/>
  <c r="CF108" i="14"/>
  <c r="CB108" i="14"/>
  <c r="CR107" i="14"/>
  <c r="CN107" i="14"/>
  <c r="CJ107" i="14"/>
  <c r="CF107" i="14"/>
  <c r="CB107" i="14"/>
  <c r="CR106" i="14"/>
  <c r="CN106" i="14"/>
  <c r="CJ106" i="14"/>
  <c r="CF106" i="14"/>
  <c r="CB106" i="14"/>
  <c r="CR105" i="14"/>
  <c r="DL105" i="14" s="1"/>
  <c r="CN105" i="14"/>
  <c r="CJ105" i="14"/>
  <c r="CF105" i="14"/>
  <c r="CB105" i="14"/>
  <c r="CR104" i="14"/>
  <c r="DL104" i="14" s="1"/>
  <c r="CN104" i="14"/>
  <c r="CJ104" i="14"/>
  <c r="CF104" i="14"/>
  <c r="CB104" i="14"/>
  <c r="CR103" i="14"/>
  <c r="CN103" i="14"/>
  <c r="CJ103" i="14"/>
  <c r="CF103" i="14"/>
  <c r="CB103" i="14"/>
  <c r="CR102" i="14"/>
  <c r="DL102" i="14" s="1"/>
  <c r="CN102" i="14"/>
  <c r="CJ102" i="14"/>
  <c r="DD102" i="14" s="1"/>
  <c r="CF102" i="14"/>
  <c r="CZ102" i="14" s="1"/>
  <c r="CB102" i="14"/>
  <c r="CR101" i="14"/>
  <c r="DL101" i="14" s="1"/>
  <c r="CN101" i="14"/>
  <c r="CJ101" i="14"/>
  <c r="DD101" i="14" s="1"/>
  <c r="CF101" i="14"/>
  <c r="CZ101" i="14" s="1"/>
  <c r="CB101" i="14"/>
  <c r="CR100" i="14"/>
  <c r="DL100" i="14" s="1"/>
  <c r="CN100" i="14"/>
  <c r="CJ100" i="14"/>
  <c r="DD100" i="14" s="1"/>
  <c r="CF100" i="14"/>
  <c r="CZ100" i="14" s="1"/>
  <c r="CB100" i="14"/>
  <c r="CR99" i="14"/>
  <c r="CN99" i="14"/>
  <c r="CJ99" i="14"/>
  <c r="CF99" i="14"/>
  <c r="CB99" i="14"/>
  <c r="CR98" i="14"/>
  <c r="DL98" i="14" s="1"/>
  <c r="CN98" i="14"/>
  <c r="CJ98" i="14"/>
  <c r="DD98" i="14" s="1"/>
  <c r="CF98" i="14"/>
  <c r="CB98" i="14"/>
  <c r="CR97" i="14"/>
  <c r="DL97" i="14" s="1"/>
  <c r="CN97" i="14"/>
  <c r="CJ97" i="14"/>
  <c r="DD97" i="14" s="1"/>
  <c r="CF97" i="14"/>
  <c r="CZ97" i="14" s="1"/>
  <c r="CB97" i="14"/>
  <c r="CR96" i="14"/>
  <c r="DL96" i="14" s="1"/>
  <c r="CN96" i="14"/>
  <c r="CJ96" i="14"/>
  <c r="DD96" i="14" s="1"/>
  <c r="CF96" i="14"/>
  <c r="CZ96" i="14" s="1"/>
  <c r="CB96" i="14"/>
  <c r="CR95" i="14"/>
  <c r="DL95" i="14" s="1"/>
  <c r="CN95" i="14"/>
  <c r="CJ95" i="14"/>
  <c r="DD95" i="14" s="1"/>
  <c r="CF95" i="14"/>
  <c r="CZ95" i="14" s="1"/>
  <c r="CB95" i="14"/>
  <c r="CR94" i="14"/>
  <c r="DL94" i="14" s="1"/>
  <c r="CN94" i="14"/>
  <c r="CJ94" i="14"/>
  <c r="DD94" i="14" s="1"/>
  <c r="CF94" i="14"/>
  <c r="CB94" i="14"/>
  <c r="CR92" i="14"/>
  <c r="CN92" i="14"/>
  <c r="CJ92" i="14"/>
  <c r="CF92" i="14"/>
  <c r="CB92" i="14"/>
  <c r="CO148" i="14"/>
  <c r="DI148" i="14" s="1"/>
  <c r="CK148" i="14"/>
  <c r="CG148" i="14"/>
  <c r="DA148" i="14" s="1"/>
  <c r="CC148" i="14"/>
  <c r="BY148" i="14"/>
  <c r="CO146" i="14"/>
  <c r="CK146" i="14"/>
  <c r="CG146" i="14"/>
  <c r="CC146" i="14"/>
  <c r="BY146" i="14"/>
  <c r="CO145" i="14"/>
  <c r="CK145" i="14"/>
  <c r="CG145" i="14"/>
  <c r="DA145" i="14" s="1"/>
  <c r="CC145" i="14"/>
  <c r="BY145" i="14"/>
  <c r="CO144" i="14"/>
  <c r="DI144" i="14" s="1"/>
  <c r="CK144" i="14"/>
  <c r="CG144" i="14"/>
  <c r="CC144" i="14"/>
  <c r="BY144" i="14"/>
  <c r="CO142" i="14"/>
  <c r="DI142" i="14" s="1"/>
  <c r="CK142" i="14"/>
  <c r="CG142" i="14"/>
  <c r="CC142" i="14"/>
  <c r="BY142" i="14"/>
  <c r="CO141" i="14"/>
  <c r="CK141" i="14"/>
  <c r="CG141" i="14"/>
  <c r="CC141" i="14"/>
  <c r="BY141" i="14"/>
  <c r="CO140" i="14"/>
  <c r="DI140" i="14" s="1"/>
  <c r="CK140" i="14"/>
  <c r="CG140" i="14"/>
  <c r="CC140" i="14"/>
  <c r="BY140" i="14"/>
  <c r="CO139" i="14"/>
  <c r="CK139" i="14"/>
  <c r="CG139" i="14"/>
  <c r="CC139" i="14"/>
  <c r="BY139" i="14"/>
  <c r="CO137" i="14"/>
  <c r="CK137" i="14"/>
  <c r="CG137" i="14"/>
  <c r="CC137" i="14"/>
  <c r="BY137" i="14"/>
  <c r="CO136" i="14"/>
  <c r="DI136" i="14" s="1"/>
  <c r="CK136" i="14"/>
  <c r="CG136" i="14"/>
  <c r="CC136" i="14"/>
  <c r="BY136" i="14"/>
  <c r="CO135" i="14"/>
  <c r="DI135" i="14" s="1"/>
  <c r="CK135" i="14"/>
  <c r="CG135" i="14"/>
  <c r="DA135" i="14" s="1"/>
  <c r="CC135" i="14"/>
  <c r="CW135" i="14" s="1"/>
  <c r="BY135" i="14"/>
  <c r="CO133" i="14"/>
  <c r="CK133" i="14"/>
  <c r="CG133" i="14"/>
  <c r="CC133" i="14"/>
  <c r="BY133" i="14"/>
  <c r="CO132" i="14"/>
  <c r="DI132" i="14" s="1"/>
  <c r="CK132" i="14"/>
  <c r="CG132" i="14"/>
  <c r="DA132" i="14" s="1"/>
  <c r="CC132" i="14"/>
  <c r="BY132" i="14"/>
  <c r="CO131" i="14"/>
  <c r="DI131" i="14" s="1"/>
  <c r="CK131" i="14"/>
  <c r="CG131" i="14"/>
  <c r="CC131" i="14"/>
  <c r="BY131" i="14"/>
  <c r="CO130" i="14"/>
  <c r="DI130" i="14" s="1"/>
  <c r="CK130" i="14"/>
  <c r="CG130" i="14"/>
  <c r="DA130" i="14" s="1"/>
  <c r="CC130" i="14"/>
  <c r="BY130" i="14"/>
  <c r="CO129" i="14"/>
  <c r="CK129" i="14"/>
  <c r="CG129" i="14"/>
  <c r="CC129" i="14"/>
  <c r="BY129" i="14"/>
  <c r="CO128" i="14"/>
  <c r="DI128" i="14" s="1"/>
  <c r="CK128" i="14"/>
  <c r="CG128" i="14"/>
  <c r="CC128" i="14"/>
  <c r="BY128" i="14"/>
  <c r="CO127" i="14"/>
  <c r="DI127" i="14" s="1"/>
  <c r="CK127" i="14"/>
  <c r="CG127" i="14"/>
  <c r="DA127" i="14" s="1"/>
  <c r="CC127" i="14"/>
  <c r="BY127" i="14"/>
  <c r="CO126" i="14"/>
  <c r="DI126" i="14" s="1"/>
  <c r="CK126" i="14"/>
  <c r="CG126" i="14"/>
  <c r="CC126" i="14"/>
  <c r="BY126" i="14"/>
  <c r="CO125" i="14"/>
  <c r="DI125" i="14" s="1"/>
  <c r="CK125" i="14"/>
  <c r="CG125" i="14"/>
  <c r="CC125" i="14"/>
  <c r="BY125" i="14"/>
  <c r="CO124" i="14"/>
  <c r="DI124" i="14" s="1"/>
  <c r="CK124" i="14"/>
  <c r="CG124" i="14"/>
  <c r="CC124" i="14"/>
  <c r="BY124" i="14"/>
  <c r="CO123" i="14"/>
  <c r="CK123" i="14"/>
  <c r="CG123" i="14"/>
  <c r="CC123" i="14"/>
  <c r="BY123" i="14"/>
  <c r="CO122" i="14"/>
  <c r="CK122" i="14"/>
  <c r="CG122" i="14"/>
  <c r="CC122" i="14"/>
  <c r="BY122" i="14"/>
  <c r="CO121" i="14"/>
  <c r="DI121" i="14" s="1"/>
  <c r="CK121" i="14"/>
  <c r="CG121" i="14"/>
  <c r="DA121" i="14" s="1"/>
  <c r="CC121" i="14"/>
  <c r="CW121" i="14" s="1"/>
  <c r="BY121" i="14"/>
  <c r="CO120" i="14"/>
  <c r="DI120" i="14" s="1"/>
  <c r="CK120" i="14"/>
  <c r="CG120" i="14"/>
  <c r="DA120" i="14" s="1"/>
  <c r="CC120" i="14"/>
  <c r="CW120" i="14" s="1"/>
  <c r="BY120" i="14"/>
  <c r="CO118" i="14"/>
  <c r="DI118" i="14" s="1"/>
  <c r="CK118" i="14"/>
  <c r="CG118" i="14"/>
  <c r="CC118" i="14"/>
  <c r="BY118" i="14"/>
  <c r="CO117" i="14"/>
  <c r="DI117" i="14" s="1"/>
  <c r="CK117" i="14"/>
  <c r="CG117" i="14"/>
  <c r="DA117" i="14" s="1"/>
  <c r="CC117" i="14"/>
  <c r="BY117" i="14"/>
  <c r="CO116" i="14"/>
  <c r="DI116" i="14" s="1"/>
  <c r="CK116" i="14"/>
  <c r="CG116" i="14"/>
  <c r="CC116" i="14"/>
  <c r="BY116" i="14"/>
  <c r="CO115" i="14"/>
  <c r="DI115" i="14" s="1"/>
  <c r="CK115" i="14"/>
  <c r="CG115" i="14"/>
  <c r="DA115" i="14" s="1"/>
  <c r="CC115" i="14"/>
  <c r="BY115" i="14"/>
  <c r="CO114" i="14"/>
  <c r="DI114" i="14" s="1"/>
  <c r="CK114" i="14"/>
  <c r="CG114" i="14"/>
  <c r="CC114" i="14"/>
  <c r="BY114" i="14"/>
  <c r="CO113" i="14"/>
  <c r="DI113" i="14" s="1"/>
  <c r="CK113" i="14"/>
  <c r="CG113" i="14"/>
  <c r="DA113" i="14" s="1"/>
  <c r="CC113" i="14"/>
  <c r="CW113" i="14" s="1"/>
  <c r="BY113" i="14"/>
  <c r="CO112" i="14"/>
  <c r="CK112" i="14"/>
  <c r="CG112" i="14"/>
  <c r="CC112" i="14"/>
  <c r="BY112" i="14"/>
  <c r="CO111" i="14"/>
  <c r="DI111" i="14" s="1"/>
  <c r="CK111" i="14"/>
  <c r="CG111" i="14"/>
  <c r="CC111" i="14"/>
  <c r="BY111" i="14"/>
  <c r="CO110" i="14"/>
  <c r="DI110" i="14" s="1"/>
  <c r="CK110" i="14"/>
  <c r="CG110" i="14"/>
  <c r="DA110" i="14" s="1"/>
  <c r="CC110" i="14"/>
  <c r="BY110" i="14"/>
  <c r="CO109" i="14"/>
  <c r="DI109" i="14" s="1"/>
  <c r="CK109" i="14"/>
  <c r="CG109" i="14"/>
  <c r="DA109" i="14" s="1"/>
  <c r="CC109" i="14"/>
  <c r="CW109" i="14" s="1"/>
  <c r="BY109" i="14"/>
  <c r="CO108" i="14"/>
  <c r="DI108" i="14" s="1"/>
  <c r="CK108" i="14"/>
  <c r="CG108" i="14"/>
  <c r="CC108" i="14"/>
  <c r="BY108" i="14"/>
  <c r="CO107" i="14"/>
  <c r="CK107" i="14"/>
  <c r="CG107" i="14"/>
  <c r="CC107" i="14"/>
  <c r="BY107" i="14"/>
  <c r="CO106" i="14"/>
  <c r="CK106" i="14"/>
  <c r="CG106" i="14"/>
  <c r="CC106" i="14"/>
  <c r="BY106" i="14"/>
  <c r="CO105" i="14"/>
  <c r="CK105" i="14"/>
  <c r="CG105" i="14"/>
  <c r="CC105" i="14"/>
  <c r="BY105" i="14"/>
  <c r="CO104" i="14"/>
  <c r="DI104" i="14" s="1"/>
  <c r="CK104" i="14"/>
  <c r="CG104" i="14"/>
  <c r="CC104" i="14"/>
  <c r="BY104" i="14"/>
  <c r="CO103" i="14"/>
  <c r="CK103" i="14"/>
  <c r="CG103" i="14"/>
  <c r="CC103" i="14"/>
  <c r="BY103" i="14"/>
  <c r="CO102" i="14"/>
  <c r="DI102" i="14" s="1"/>
  <c r="CK102" i="14"/>
  <c r="CG102" i="14"/>
  <c r="DA102" i="14" s="1"/>
  <c r="CC102" i="14"/>
  <c r="CW102" i="14" s="1"/>
  <c r="BY102" i="14"/>
  <c r="CO101" i="14"/>
  <c r="DI101" i="14" s="1"/>
  <c r="CK101" i="14"/>
  <c r="CG101" i="14"/>
  <c r="DA101" i="14" s="1"/>
  <c r="CC101" i="14"/>
  <c r="CW101" i="14" s="1"/>
  <c r="BY101" i="14"/>
  <c r="CO100" i="14"/>
  <c r="DI100" i="14" s="1"/>
  <c r="CK100" i="14"/>
  <c r="CG100" i="14"/>
  <c r="DA100" i="14" s="1"/>
  <c r="CC100" i="14"/>
  <c r="CW100" i="14" s="1"/>
  <c r="BY100" i="14"/>
  <c r="CO99" i="14"/>
  <c r="DI99" i="14" s="1"/>
  <c r="CK99" i="14"/>
  <c r="CG99" i="14"/>
  <c r="DA99" i="14" s="1"/>
  <c r="CC99" i="14"/>
  <c r="BY99" i="14"/>
  <c r="CO98" i="14"/>
  <c r="DI98" i="14" s="1"/>
  <c r="CK98" i="14"/>
  <c r="CG98" i="14"/>
  <c r="CC98" i="14"/>
  <c r="BY98" i="14"/>
  <c r="CO97" i="14"/>
  <c r="DI97" i="14" s="1"/>
  <c r="CK97" i="14"/>
  <c r="CG97" i="14"/>
  <c r="DA97" i="14" s="1"/>
  <c r="CC97" i="14"/>
  <c r="CW97" i="14" s="1"/>
  <c r="BY97" i="14"/>
  <c r="CO96" i="14"/>
  <c r="DI96" i="14" s="1"/>
  <c r="CK96" i="14"/>
  <c r="CG96" i="14"/>
  <c r="DA96" i="14" s="1"/>
  <c r="CC96" i="14"/>
  <c r="BY96" i="14"/>
  <c r="CO95" i="14"/>
  <c r="DI95" i="14" s="1"/>
  <c r="CK95" i="14"/>
  <c r="CG95" i="14"/>
  <c r="DA95" i="14" s="1"/>
  <c r="CC95" i="14"/>
  <c r="CW95" i="14" s="1"/>
  <c r="BY95" i="14"/>
  <c r="CO94" i="14"/>
  <c r="CK94" i="14"/>
  <c r="CG94" i="14"/>
  <c r="CC94" i="14"/>
  <c r="BY94" i="14"/>
  <c r="CO92" i="14"/>
  <c r="CK92" i="14"/>
  <c r="CG92" i="14"/>
  <c r="CC92" i="14"/>
  <c r="BY92" i="14"/>
  <c r="CO91" i="14"/>
  <c r="DI91" i="14" s="1"/>
  <c r="CP91" i="14"/>
  <c r="DJ91" i="14" s="1"/>
  <c r="CL91" i="14"/>
  <c r="CH91" i="14"/>
  <c r="CD91" i="14"/>
  <c r="BZ91" i="14"/>
  <c r="CP90" i="14"/>
  <c r="DJ90" i="14" s="1"/>
  <c r="CL90" i="14"/>
  <c r="CH90" i="14"/>
  <c r="DB90" i="14" s="1"/>
  <c r="CD90" i="14"/>
  <c r="CX90" i="14" s="1"/>
  <c r="BZ90" i="14"/>
  <c r="CP89" i="14"/>
  <c r="DJ89" i="14" s="1"/>
  <c r="CL89" i="14"/>
  <c r="CH89" i="14"/>
  <c r="DB89" i="14" s="1"/>
  <c r="CD89" i="14"/>
  <c r="CX89" i="14" s="1"/>
  <c r="BZ89" i="14"/>
  <c r="CP88" i="14"/>
  <c r="DJ88" i="14" s="1"/>
  <c r="CL88" i="14"/>
  <c r="CH88" i="14"/>
  <c r="DB88" i="14" s="1"/>
  <c r="CD88" i="14"/>
  <c r="BZ88" i="14"/>
  <c r="CP86" i="14"/>
  <c r="DJ86" i="14" s="1"/>
  <c r="CL86" i="14"/>
  <c r="CH86" i="14"/>
  <c r="CD86" i="14"/>
  <c r="BZ86" i="14"/>
  <c r="CP85" i="14"/>
  <c r="CL85" i="14"/>
  <c r="CH85" i="14"/>
  <c r="CD85" i="14"/>
  <c r="BZ85" i="14"/>
  <c r="CP84" i="14"/>
  <c r="CL84" i="14"/>
  <c r="CH84" i="14"/>
  <c r="CD84" i="14"/>
  <c r="BZ84" i="14"/>
  <c r="CP82" i="14"/>
  <c r="DJ82" i="14" s="1"/>
  <c r="CL82" i="14"/>
  <c r="CH82" i="14"/>
  <c r="CD82" i="14"/>
  <c r="BZ82" i="14"/>
  <c r="CP81" i="14"/>
  <c r="CL81" i="14"/>
  <c r="CH81" i="14"/>
  <c r="CD81" i="14"/>
  <c r="BZ81" i="14"/>
  <c r="CP80" i="14"/>
  <c r="CL80" i="14"/>
  <c r="CH80" i="14"/>
  <c r="CD80" i="14"/>
  <c r="BZ80" i="14"/>
  <c r="CP79" i="14"/>
  <c r="DJ79" i="14" s="1"/>
  <c r="CL79" i="14"/>
  <c r="CH79" i="14"/>
  <c r="CD79" i="14"/>
  <c r="BZ79" i="14"/>
  <c r="CP78" i="14"/>
  <c r="CL78" i="14"/>
  <c r="CH78" i="14"/>
  <c r="CD78" i="14"/>
  <c r="BZ78" i="14"/>
  <c r="CP77" i="14"/>
  <c r="CL77" i="14"/>
  <c r="CH77" i="14"/>
  <c r="CD77" i="14"/>
  <c r="BZ77" i="14"/>
  <c r="CP75" i="14"/>
  <c r="DJ75" i="14" s="1"/>
  <c r="CL75" i="14"/>
  <c r="DF75" i="14" s="1"/>
  <c r="CH75" i="14"/>
  <c r="DB75" i="14" s="1"/>
  <c r="CD75" i="14"/>
  <c r="CX75" i="14" s="1"/>
  <c r="BZ75" i="14"/>
  <c r="CP74" i="14"/>
  <c r="DJ74" i="14" s="1"/>
  <c r="CL74" i="14"/>
  <c r="CH74" i="14"/>
  <c r="DB74" i="14" s="1"/>
  <c r="CD74" i="14"/>
  <c r="CX74" i="14" s="1"/>
  <c r="BZ74" i="14"/>
  <c r="CP73" i="14"/>
  <c r="DJ73" i="14" s="1"/>
  <c r="CL73" i="14"/>
  <c r="CH73" i="14"/>
  <c r="DB73" i="14" s="1"/>
  <c r="CD73" i="14"/>
  <c r="BZ73" i="14"/>
  <c r="CP72" i="14"/>
  <c r="DJ72" i="14" s="1"/>
  <c r="CL72" i="14"/>
  <c r="CH72" i="14"/>
  <c r="DB72" i="14" s="1"/>
  <c r="CD72" i="14"/>
  <c r="CX72" i="14" s="1"/>
  <c r="BZ72" i="14"/>
  <c r="CP71" i="14"/>
  <c r="DJ71" i="14" s="1"/>
  <c r="CL71" i="14"/>
  <c r="CH71" i="14"/>
  <c r="DB71" i="14" s="1"/>
  <c r="CD71" i="14"/>
  <c r="CX71" i="14" s="1"/>
  <c r="BZ71" i="14"/>
  <c r="CP70" i="14"/>
  <c r="DJ70" i="14" s="1"/>
  <c r="CL70" i="14"/>
  <c r="CH70" i="14"/>
  <c r="DB70" i="14" s="1"/>
  <c r="CD70" i="14"/>
  <c r="CX70" i="14" s="1"/>
  <c r="BZ70" i="14"/>
  <c r="CP69" i="14"/>
  <c r="DJ69" i="14" s="1"/>
  <c r="CL69" i="14"/>
  <c r="DF69" i="14" s="1"/>
  <c r="CH69" i="14"/>
  <c r="CD69" i="14"/>
  <c r="BZ69" i="14"/>
  <c r="CP67" i="14"/>
  <c r="CL67" i="14"/>
  <c r="CH67" i="14"/>
  <c r="CD67" i="14"/>
  <c r="BZ67" i="14"/>
  <c r="CP66" i="14"/>
  <c r="DJ66" i="14" s="1"/>
  <c r="CL66" i="14"/>
  <c r="DF66" i="14" s="1"/>
  <c r="CH66" i="14"/>
  <c r="DB66" i="14" s="1"/>
  <c r="CD66" i="14"/>
  <c r="BZ66" i="14"/>
  <c r="CP64" i="14"/>
  <c r="DJ64" i="14" s="1"/>
  <c r="CL64" i="14"/>
  <c r="CH64" i="14"/>
  <c r="CD64" i="14"/>
  <c r="BZ64" i="14"/>
  <c r="CP63" i="14"/>
  <c r="DJ63" i="14" s="1"/>
  <c r="CL63" i="14"/>
  <c r="CH63" i="14"/>
  <c r="CD63" i="14"/>
  <c r="BZ63" i="14"/>
  <c r="CP62" i="14"/>
  <c r="DJ62" i="14" s="1"/>
  <c r="CL62" i="14"/>
  <c r="CH62" i="14"/>
  <c r="DB62" i="14" s="1"/>
  <c r="CD62" i="14"/>
  <c r="BZ62" i="14"/>
  <c r="CP61" i="14"/>
  <c r="DJ61" i="14" s="1"/>
  <c r="CL61" i="14"/>
  <c r="DF61" i="14" s="1"/>
  <c r="CH61" i="14"/>
  <c r="DB61" i="14" s="1"/>
  <c r="CD61" i="14"/>
  <c r="BZ61" i="14"/>
  <c r="CP60" i="14"/>
  <c r="DJ60" i="14" s="1"/>
  <c r="CL60" i="14"/>
  <c r="CH60" i="14"/>
  <c r="CD60" i="14"/>
  <c r="BZ60" i="14"/>
  <c r="CP59" i="14"/>
  <c r="CL59" i="14"/>
  <c r="CH59" i="14"/>
  <c r="CD59" i="14"/>
  <c r="BZ59" i="14"/>
  <c r="CP58" i="14"/>
  <c r="DJ58" i="14" s="1"/>
  <c r="CL58" i="14"/>
  <c r="CH58" i="14"/>
  <c r="CD58" i="14"/>
  <c r="BZ58" i="14"/>
  <c r="CP57" i="14"/>
  <c r="CL57" i="14"/>
  <c r="CH57" i="14"/>
  <c r="CD57" i="14"/>
  <c r="BZ57" i="14"/>
  <c r="CP56" i="14"/>
  <c r="CL56" i="14"/>
  <c r="CH56" i="14"/>
  <c r="CD56" i="14"/>
  <c r="BZ56" i="14"/>
  <c r="CP55" i="14"/>
  <c r="CL55" i="14"/>
  <c r="CH55" i="14"/>
  <c r="CD55" i="14"/>
  <c r="BZ55" i="14"/>
  <c r="CP54" i="14"/>
  <c r="DJ54" i="14" s="1"/>
  <c r="CL54" i="14"/>
  <c r="CH54" i="14"/>
  <c r="DB54" i="14" s="1"/>
  <c r="CD54" i="14"/>
  <c r="BZ54" i="14"/>
  <c r="CP53" i="14"/>
  <c r="DJ53" i="14" s="1"/>
  <c r="CL53" i="14"/>
  <c r="DF53" i="14" s="1"/>
  <c r="CH53" i="14"/>
  <c r="DB53" i="14" s="1"/>
  <c r="CD53" i="14"/>
  <c r="BZ53" i="14"/>
  <c r="CP52" i="14"/>
  <c r="DJ52" i="14" s="1"/>
  <c r="CL52" i="14"/>
  <c r="CH52" i="14"/>
  <c r="CD52" i="14"/>
  <c r="BZ52" i="14"/>
  <c r="CP51" i="14"/>
  <c r="DJ51" i="14" s="1"/>
  <c r="CL51" i="14"/>
  <c r="CH51" i="14"/>
  <c r="DB51" i="14" s="1"/>
  <c r="CD51" i="14"/>
  <c r="BZ51" i="14"/>
  <c r="CP50" i="14"/>
  <c r="CL50" i="14"/>
  <c r="CH50" i="14"/>
  <c r="CD50" i="14"/>
  <c r="BZ50" i="14"/>
  <c r="CP49" i="14"/>
  <c r="DJ49" i="14" s="1"/>
  <c r="CL49" i="14"/>
  <c r="DF49" i="14" s="1"/>
  <c r="CH49" i="14"/>
  <c r="DB49" i="14" s="1"/>
  <c r="CD49" i="14"/>
  <c r="BZ49" i="14"/>
  <c r="CP48" i="14"/>
  <c r="DJ48" i="14" s="1"/>
  <c r="CL48" i="14"/>
  <c r="CH48" i="14"/>
  <c r="DB48" i="14" s="1"/>
  <c r="CD48" i="14"/>
  <c r="CX48" i="14" s="1"/>
  <c r="BZ48" i="14"/>
  <c r="CP47" i="14"/>
  <c r="CL47" i="14"/>
  <c r="CH47" i="14"/>
  <c r="CD47" i="14"/>
  <c r="BZ47" i="14"/>
  <c r="CP46" i="14"/>
  <c r="DJ46" i="14" s="1"/>
  <c r="CL46" i="14"/>
  <c r="CH46" i="14"/>
  <c r="CD46" i="14"/>
  <c r="BZ46" i="14"/>
  <c r="CP45" i="14"/>
  <c r="DJ45" i="14" s="1"/>
  <c r="CL45" i="14"/>
  <c r="CH45" i="14"/>
  <c r="CD45" i="14"/>
  <c r="BZ45" i="14"/>
  <c r="CP44" i="14"/>
  <c r="DJ44" i="14" s="1"/>
  <c r="CL44" i="14"/>
  <c r="CH44" i="14"/>
  <c r="DB44" i="14" s="1"/>
  <c r="CD44" i="14"/>
  <c r="BZ44" i="14"/>
  <c r="CP43" i="14"/>
  <c r="DJ43" i="14" s="1"/>
  <c r="CL43" i="14"/>
  <c r="CH43" i="14"/>
  <c r="CD43" i="14"/>
  <c r="BZ43" i="14"/>
  <c r="CP42" i="14"/>
  <c r="CL42" i="14"/>
  <c r="CH42" i="14"/>
  <c r="CD42" i="14"/>
  <c r="BZ42" i="14"/>
  <c r="CP41" i="14"/>
  <c r="DJ41" i="14" s="1"/>
  <c r="CL41" i="14"/>
  <c r="DF41" i="14" s="1"/>
  <c r="CH41" i="14"/>
  <c r="DB41" i="14" s="1"/>
  <c r="CD41" i="14"/>
  <c r="CX41" i="14" s="1"/>
  <c r="BZ41" i="14"/>
  <c r="CP40" i="14"/>
  <c r="CL40" i="14"/>
  <c r="CH40" i="14"/>
  <c r="DB40" i="14" s="1"/>
  <c r="CD40" i="14"/>
  <c r="BZ40" i="14"/>
  <c r="CP39" i="14"/>
  <c r="DJ39" i="14" s="1"/>
  <c r="CL39" i="14"/>
  <c r="CH39" i="14"/>
  <c r="DB39" i="14" s="1"/>
  <c r="CD39" i="14"/>
  <c r="CX39" i="14" s="1"/>
  <c r="BZ39" i="14"/>
  <c r="CP38" i="14"/>
  <c r="DJ38" i="14" s="1"/>
  <c r="CL38" i="14"/>
  <c r="CH38" i="14"/>
  <c r="CD38" i="14"/>
  <c r="BZ38" i="14"/>
  <c r="CP37" i="14"/>
  <c r="CL37" i="14"/>
  <c r="CH37" i="14"/>
  <c r="CD37" i="14"/>
  <c r="BZ37" i="14"/>
  <c r="CP35" i="14"/>
  <c r="DJ35" i="14" s="1"/>
  <c r="CL35" i="14"/>
  <c r="CH35" i="14"/>
  <c r="CD35" i="14"/>
  <c r="BZ35" i="14"/>
  <c r="CM91" i="14"/>
  <c r="CI91" i="14"/>
  <c r="DC91" i="14" s="1"/>
  <c r="CE91" i="14"/>
  <c r="CA91" i="14"/>
  <c r="CQ90" i="14"/>
  <c r="DK90" i="14" s="1"/>
  <c r="CM90" i="14"/>
  <c r="CI90" i="14"/>
  <c r="DC90" i="14" s="1"/>
  <c r="CE90" i="14"/>
  <c r="CY90" i="14" s="1"/>
  <c r="CA90" i="14"/>
  <c r="CQ89" i="14"/>
  <c r="CM89" i="14"/>
  <c r="DG89" i="14" s="1"/>
  <c r="CI89" i="14"/>
  <c r="DC89" i="14" s="1"/>
  <c r="CE89" i="14"/>
  <c r="CY89" i="14" s="1"/>
  <c r="CA89" i="14"/>
  <c r="CQ88" i="14"/>
  <c r="DK88" i="14" s="1"/>
  <c r="CM88" i="14"/>
  <c r="CI88" i="14"/>
  <c r="DC88" i="14" s="1"/>
  <c r="CE88" i="14"/>
  <c r="CY88" i="14" s="1"/>
  <c r="CA88" i="14"/>
  <c r="CQ86" i="14"/>
  <c r="CM86" i="14"/>
  <c r="CI86" i="14"/>
  <c r="CE86" i="14"/>
  <c r="CA86" i="14"/>
  <c r="CQ85" i="14"/>
  <c r="CM85" i="14"/>
  <c r="CI85" i="14"/>
  <c r="DC85" i="14" s="1"/>
  <c r="CE85" i="14"/>
  <c r="CA85" i="14"/>
  <c r="CQ84" i="14"/>
  <c r="DK84" i="14" s="1"/>
  <c r="CM84" i="14"/>
  <c r="DG84" i="14" s="1"/>
  <c r="CI84" i="14"/>
  <c r="CE84" i="14"/>
  <c r="CA84" i="14"/>
  <c r="CQ82" i="14"/>
  <c r="CM82" i="14"/>
  <c r="CI82" i="14"/>
  <c r="DC82" i="14" s="1"/>
  <c r="CE82" i="14"/>
  <c r="CA82" i="14"/>
  <c r="CQ81" i="14"/>
  <c r="CM81" i="14"/>
  <c r="CI81" i="14"/>
  <c r="CE81" i="14"/>
  <c r="CA81" i="14"/>
  <c r="CQ80" i="14"/>
  <c r="DK80" i="14" s="1"/>
  <c r="CM80" i="14"/>
  <c r="CI80" i="14"/>
  <c r="DC80" i="14" s="1"/>
  <c r="CE80" i="14"/>
  <c r="CA80" i="14"/>
  <c r="CQ79" i="14"/>
  <c r="CM79" i="14"/>
  <c r="DG79" i="14" s="1"/>
  <c r="CI79" i="14"/>
  <c r="CE79" i="14"/>
  <c r="CA79" i="14"/>
  <c r="CQ78" i="14"/>
  <c r="CM78" i="14"/>
  <c r="CI78" i="14"/>
  <c r="CE78" i="14"/>
  <c r="CA78" i="14"/>
  <c r="CQ77" i="14"/>
  <c r="CM77" i="14"/>
  <c r="CI77" i="14"/>
  <c r="CE77" i="14"/>
  <c r="CA77" i="14"/>
  <c r="CQ75" i="14"/>
  <c r="DK75" i="14" s="1"/>
  <c r="CM75" i="14"/>
  <c r="CI75" i="14"/>
  <c r="DC75" i="14" s="1"/>
  <c r="CE75" i="14"/>
  <c r="CY75" i="14" s="1"/>
  <c r="CA75" i="14"/>
  <c r="CQ74" i="14"/>
  <c r="CM74" i="14"/>
  <c r="DG74" i="14" s="1"/>
  <c r="CI74" i="14"/>
  <c r="DC74" i="14" s="1"/>
  <c r="CE74" i="14"/>
  <c r="CY74" i="14" s="1"/>
  <c r="CA74" i="14"/>
  <c r="CQ73" i="14"/>
  <c r="DK73" i="14" s="1"/>
  <c r="CM73" i="14"/>
  <c r="CI73" i="14"/>
  <c r="DC73" i="14" s="1"/>
  <c r="CE73" i="14"/>
  <c r="CA73" i="14"/>
  <c r="CQ72" i="14"/>
  <c r="DK72" i="14" s="1"/>
  <c r="CM72" i="14"/>
  <c r="CI72" i="14"/>
  <c r="DC72" i="14" s="1"/>
  <c r="CE72" i="14"/>
  <c r="CY72" i="14" s="1"/>
  <c r="CA72" i="14"/>
  <c r="CQ71" i="14"/>
  <c r="DK71" i="14" s="1"/>
  <c r="CM71" i="14"/>
  <c r="CI71" i="14"/>
  <c r="DC71" i="14" s="1"/>
  <c r="CE71" i="14"/>
  <c r="CY71" i="14" s="1"/>
  <c r="CA71" i="14"/>
  <c r="CQ70" i="14"/>
  <c r="DK70" i="14" s="1"/>
  <c r="CM70" i="14"/>
  <c r="DG70" i="14" s="1"/>
  <c r="CI70" i="14"/>
  <c r="DC70" i="14" s="1"/>
  <c r="CE70" i="14"/>
  <c r="CY70" i="14" s="1"/>
  <c r="CA70" i="14"/>
  <c r="CQ69" i="14"/>
  <c r="CM69" i="14"/>
  <c r="CI69" i="14"/>
  <c r="CE69" i="14"/>
  <c r="CY69" i="14" s="1"/>
  <c r="CA69" i="14"/>
  <c r="CQ67" i="14"/>
  <c r="CM67" i="14"/>
  <c r="CI67" i="14"/>
  <c r="CE67" i="14"/>
  <c r="CA67" i="14"/>
  <c r="CQ66" i="14"/>
  <c r="DK66" i="14" s="1"/>
  <c r="CM66" i="14"/>
  <c r="CI66" i="14"/>
  <c r="CE66" i="14"/>
  <c r="CA66" i="14"/>
  <c r="CQ64" i="14"/>
  <c r="DK64" i="14" s="1"/>
  <c r="CM64" i="14"/>
  <c r="DG64" i="14" s="1"/>
  <c r="CI64" i="14"/>
  <c r="DC64" i="14" s="1"/>
  <c r="CE64" i="14"/>
  <c r="CY64" i="14" s="1"/>
  <c r="CA64" i="14"/>
  <c r="CQ63" i="14"/>
  <c r="CM63" i="14"/>
  <c r="CI63" i="14"/>
  <c r="DC63" i="14" s="1"/>
  <c r="CE63" i="14"/>
  <c r="CA63" i="14"/>
  <c r="CQ62" i="14"/>
  <c r="CM62" i="14"/>
  <c r="CI62" i="14"/>
  <c r="DC62" i="14" s="1"/>
  <c r="CE62" i="14"/>
  <c r="CY62" i="14" s="1"/>
  <c r="CA62" i="14"/>
  <c r="CQ61" i="14"/>
  <c r="CM61" i="14"/>
  <c r="CI61" i="14"/>
  <c r="DC61" i="14" s="1"/>
  <c r="CE61" i="14"/>
  <c r="CA61" i="14"/>
  <c r="CQ60" i="14"/>
  <c r="CM60" i="14"/>
  <c r="DG60" i="14" s="1"/>
  <c r="CI60" i="14"/>
  <c r="CE60" i="14"/>
  <c r="CA60" i="14"/>
  <c r="CQ59" i="14"/>
  <c r="CM59" i="14"/>
  <c r="CI59" i="14"/>
  <c r="CE59" i="14"/>
  <c r="CA59" i="14"/>
  <c r="CQ58" i="14"/>
  <c r="CM58" i="14"/>
  <c r="CI58" i="14"/>
  <c r="CE58" i="14"/>
  <c r="CA58" i="14"/>
  <c r="CQ57" i="14"/>
  <c r="CM57" i="14"/>
  <c r="CI57" i="14"/>
  <c r="CE57" i="14"/>
  <c r="CA57" i="14"/>
  <c r="CQ56" i="14"/>
  <c r="CM56" i="14"/>
  <c r="DG56" i="14" s="1"/>
  <c r="CI56" i="14"/>
  <c r="DC56" i="14" s="1"/>
  <c r="CE56" i="14"/>
  <c r="CA56" i="14"/>
  <c r="CQ55" i="14"/>
  <c r="CM55" i="14"/>
  <c r="CI55" i="14"/>
  <c r="CE55" i="14"/>
  <c r="CA55" i="14"/>
  <c r="CQ54" i="14"/>
  <c r="DK54" i="14" s="1"/>
  <c r="CM54" i="14"/>
  <c r="CI54" i="14"/>
  <c r="DC54" i="14" s="1"/>
  <c r="CE54" i="14"/>
  <c r="CA54" i="14"/>
  <c r="CQ53" i="14"/>
  <c r="CM53" i="14"/>
  <c r="CI53" i="14"/>
  <c r="DC53" i="14" s="1"/>
  <c r="CE53" i="14"/>
  <c r="CY53" i="14" s="1"/>
  <c r="CA53" i="14"/>
  <c r="CQ52" i="14"/>
  <c r="DK52" i="14" s="1"/>
  <c r="CM52" i="14"/>
  <c r="DG52" i="14" s="1"/>
  <c r="CI52" i="14"/>
  <c r="CE52" i="14"/>
  <c r="CA52" i="14"/>
  <c r="CQ51" i="14"/>
  <c r="DK51" i="14" s="1"/>
  <c r="CM51" i="14"/>
  <c r="CI51" i="14"/>
  <c r="DC51" i="14" s="1"/>
  <c r="CE51" i="14"/>
  <c r="CA51" i="14"/>
  <c r="CQ50" i="14"/>
  <c r="CM50" i="14"/>
  <c r="CI50" i="14"/>
  <c r="CE50" i="14"/>
  <c r="CA50" i="14"/>
  <c r="CQ49" i="14"/>
  <c r="DK49" i="14" s="1"/>
  <c r="CM49" i="14"/>
  <c r="CI49" i="14"/>
  <c r="DC49" i="14" s="1"/>
  <c r="CE49" i="14"/>
  <c r="CY49" i="14" s="1"/>
  <c r="CA49" i="14"/>
  <c r="CQ48" i="14"/>
  <c r="DK48" i="14" s="1"/>
  <c r="CM48" i="14"/>
  <c r="DG48" i="14" s="1"/>
  <c r="CI48" i="14"/>
  <c r="DC48" i="14" s="1"/>
  <c r="CE48" i="14"/>
  <c r="CY48" i="14" s="1"/>
  <c r="CA48" i="14"/>
  <c r="CQ47" i="14"/>
  <c r="CM47" i="14"/>
  <c r="CI47" i="14"/>
  <c r="CE47" i="14"/>
  <c r="CA47" i="14"/>
  <c r="CQ46" i="14"/>
  <c r="DK46" i="14" s="1"/>
  <c r="CM46" i="14"/>
  <c r="CI46" i="14"/>
  <c r="CE46" i="14"/>
  <c r="CA46" i="14"/>
  <c r="CQ45" i="14"/>
  <c r="CM45" i="14"/>
  <c r="CI45" i="14"/>
  <c r="CE45" i="14"/>
  <c r="CY45" i="14" s="1"/>
  <c r="CA45" i="14"/>
  <c r="CQ44" i="14"/>
  <c r="DK44" i="14" s="1"/>
  <c r="CM44" i="14"/>
  <c r="DG44" i="14" s="1"/>
  <c r="CI44" i="14"/>
  <c r="DC44" i="14" s="1"/>
  <c r="CE44" i="14"/>
  <c r="CA44" i="14"/>
  <c r="CQ43" i="14"/>
  <c r="DK43" i="14" s="1"/>
  <c r="CM43" i="14"/>
  <c r="CI43" i="14"/>
  <c r="DC43" i="14" s="1"/>
  <c r="CE43" i="14"/>
  <c r="CA43" i="14"/>
  <c r="CQ42" i="14"/>
  <c r="CM42" i="14"/>
  <c r="CI42" i="14"/>
  <c r="DC42" i="14" s="1"/>
  <c r="CE42" i="14"/>
  <c r="CA42" i="14"/>
  <c r="CQ41" i="14"/>
  <c r="DK41" i="14" s="1"/>
  <c r="CM41" i="14"/>
  <c r="CI41" i="14"/>
  <c r="DC41" i="14" s="1"/>
  <c r="CE41" i="14"/>
  <c r="CY41" i="14" s="1"/>
  <c r="CA41" i="14"/>
  <c r="CQ40" i="14"/>
  <c r="CM40" i="14"/>
  <c r="DG40" i="14" s="1"/>
  <c r="CI40" i="14"/>
  <c r="CE40" i="14"/>
  <c r="CA40" i="14"/>
  <c r="CQ39" i="14"/>
  <c r="DK39" i="14" s="1"/>
  <c r="CM39" i="14"/>
  <c r="CI39" i="14"/>
  <c r="DC39" i="14" s="1"/>
  <c r="CE39" i="14"/>
  <c r="CY39" i="14" s="1"/>
  <c r="CA39" i="14"/>
  <c r="CQ38" i="14"/>
  <c r="DK38" i="14" s="1"/>
  <c r="CM38" i="14"/>
  <c r="CI38" i="14"/>
  <c r="CE38" i="14"/>
  <c r="CA38" i="14"/>
  <c r="CQ37" i="14"/>
  <c r="CM37" i="14"/>
  <c r="CI37" i="14"/>
  <c r="CE37" i="14"/>
  <c r="CA37" i="14"/>
  <c r="CQ35" i="14"/>
  <c r="DK35" i="14" s="1"/>
  <c r="CM35" i="14"/>
  <c r="DG35" i="14" s="1"/>
  <c r="CI35" i="14"/>
  <c r="DC35" i="14" s="1"/>
  <c r="CE35" i="14"/>
  <c r="CA35" i="14"/>
  <c r="CR91" i="14"/>
  <c r="CN91" i="14"/>
  <c r="DH91" i="14" s="1"/>
  <c r="CJ91" i="14"/>
  <c r="CF91" i="14"/>
  <c r="CB91" i="14"/>
  <c r="CR90" i="14"/>
  <c r="DL90" i="14" s="1"/>
  <c r="CN90" i="14"/>
  <c r="CJ90" i="14"/>
  <c r="DD90" i="14" s="1"/>
  <c r="CF90" i="14"/>
  <c r="CZ90" i="14" s="1"/>
  <c r="CB90" i="14"/>
  <c r="CR89" i="14"/>
  <c r="DL89" i="14" s="1"/>
  <c r="CN89" i="14"/>
  <c r="DH89" i="14" s="1"/>
  <c r="CJ89" i="14"/>
  <c r="DD89" i="14" s="1"/>
  <c r="CF89" i="14"/>
  <c r="CB89" i="14"/>
  <c r="CR88" i="14"/>
  <c r="DL88" i="14" s="1"/>
  <c r="CN88" i="14"/>
  <c r="CJ88" i="14"/>
  <c r="DD88" i="14" s="1"/>
  <c r="CF88" i="14"/>
  <c r="CZ88" i="14" s="1"/>
  <c r="CB88" i="14"/>
  <c r="CR86" i="14"/>
  <c r="CN86" i="14"/>
  <c r="DH86" i="14" s="1"/>
  <c r="CJ86" i="14"/>
  <c r="CF86" i="14"/>
  <c r="CB86" i="14"/>
  <c r="CR85" i="14"/>
  <c r="CN85" i="14"/>
  <c r="CJ85" i="14"/>
  <c r="CF85" i="14"/>
  <c r="CB85" i="14"/>
  <c r="CR84" i="14"/>
  <c r="DL84" i="14" s="1"/>
  <c r="CN84" i="14"/>
  <c r="CJ84" i="14"/>
  <c r="CF84" i="14"/>
  <c r="CB84" i="14"/>
  <c r="CR82" i="14"/>
  <c r="DL82" i="14" s="1"/>
  <c r="CN82" i="14"/>
  <c r="CJ82" i="14"/>
  <c r="CF82" i="14"/>
  <c r="CB82" i="14"/>
  <c r="CR81" i="14"/>
  <c r="DL81" i="14" s="1"/>
  <c r="CN81" i="14"/>
  <c r="CJ81" i="14"/>
  <c r="CF81" i="14"/>
  <c r="CB81" i="14"/>
  <c r="CR80" i="14"/>
  <c r="CN80" i="14"/>
  <c r="CJ80" i="14"/>
  <c r="CF80" i="14"/>
  <c r="CB80" i="14"/>
  <c r="CR79" i="14"/>
  <c r="CN79" i="14"/>
  <c r="CJ79" i="14"/>
  <c r="CF79" i="14"/>
  <c r="CB79" i="14"/>
  <c r="CR78" i="14"/>
  <c r="DL78" i="14" s="1"/>
  <c r="CN78" i="14"/>
  <c r="CJ78" i="14"/>
  <c r="DD78" i="14" s="1"/>
  <c r="CF78" i="14"/>
  <c r="CB78" i="14"/>
  <c r="CR77" i="14"/>
  <c r="DL77" i="14" s="1"/>
  <c r="CN77" i="14"/>
  <c r="CJ77" i="14"/>
  <c r="DD77" i="14" s="1"/>
  <c r="CF77" i="14"/>
  <c r="CB77" i="14"/>
  <c r="CR75" i="14"/>
  <c r="DL75" i="14" s="1"/>
  <c r="CN75" i="14"/>
  <c r="CJ75" i="14"/>
  <c r="DD75" i="14" s="1"/>
  <c r="CF75" i="14"/>
  <c r="CZ75" i="14" s="1"/>
  <c r="CB75" i="14"/>
  <c r="CR74" i="14"/>
  <c r="DL74" i="14" s="1"/>
  <c r="CN74" i="14"/>
  <c r="DH74" i="14" s="1"/>
  <c r="CJ74" i="14"/>
  <c r="DD74" i="14" s="1"/>
  <c r="CF74" i="14"/>
  <c r="CZ74" i="14" s="1"/>
  <c r="CB74" i="14"/>
  <c r="CR73" i="14"/>
  <c r="CN73" i="14"/>
  <c r="CJ73" i="14"/>
  <c r="DD73" i="14" s="1"/>
  <c r="CF73" i="14"/>
  <c r="CB73" i="14"/>
  <c r="CR72" i="14"/>
  <c r="DL72" i="14" s="1"/>
  <c r="CN72" i="14"/>
  <c r="DH72" i="14" s="1"/>
  <c r="CJ72" i="14"/>
  <c r="DD72" i="14" s="1"/>
  <c r="CF72" i="14"/>
  <c r="CZ72" i="14" s="1"/>
  <c r="CB72" i="14"/>
  <c r="CR71" i="14"/>
  <c r="DL71" i="14" s="1"/>
  <c r="CN71" i="14"/>
  <c r="CJ71" i="14"/>
  <c r="DD71" i="14" s="1"/>
  <c r="CF71" i="14"/>
  <c r="CZ71" i="14" s="1"/>
  <c r="CB71" i="14"/>
  <c r="CR70" i="14"/>
  <c r="DL70" i="14" s="1"/>
  <c r="CN70" i="14"/>
  <c r="DH70" i="14" s="1"/>
  <c r="CJ70" i="14"/>
  <c r="DD70" i="14" s="1"/>
  <c r="CF70" i="14"/>
  <c r="CB70" i="14"/>
  <c r="CR69" i="14"/>
  <c r="DL69" i="14" s="1"/>
  <c r="CN69" i="14"/>
  <c r="CJ69" i="14"/>
  <c r="DD69" i="14" s="1"/>
  <c r="CF69" i="14"/>
  <c r="CB69" i="14"/>
  <c r="CR67" i="14"/>
  <c r="DL67" i="14" s="1"/>
  <c r="CN67" i="14"/>
  <c r="CJ67" i="14"/>
  <c r="CF67" i="14"/>
  <c r="CB67" i="14"/>
  <c r="CR66" i="14"/>
  <c r="DL66" i="14" s="1"/>
  <c r="CN66" i="14"/>
  <c r="CJ66" i="14"/>
  <c r="CF66" i="14"/>
  <c r="CB66" i="14"/>
  <c r="CR64" i="14"/>
  <c r="DL64" i="14" s="1"/>
  <c r="CN64" i="14"/>
  <c r="DH64" i="14" s="1"/>
  <c r="CJ64" i="14"/>
  <c r="DD64" i="14" s="1"/>
  <c r="CF64" i="14"/>
  <c r="CB64" i="14"/>
  <c r="CR63" i="14"/>
  <c r="DL63" i="14" s="1"/>
  <c r="CN63" i="14"/>
  <c r="CJ63" i="14"/>
  <c r="CF63" i="14"/>
  <c r="CB63" i="14"/>
  <c r="CR62" i="14"/>
  <c r="DL62" i="14" s="1"/>
  <c r="CN62" i="14"/>
  <c r="DH62" i="14" s="1"/>
  <c r="CJ62" i="14"/>
  <c r="CF62" i="14"/>
  <c r="CB62" i="14"/>
  <c r="CR61" i="14"/>
  <c r="CN61" i="14"/>
  <c r="CJ61" i="14"/>
  <c r="CF61" i="14"/>
  <c r="CB61" i="14"/>
  <c r="CR60" i="14"/>
  <c r="CN60" i="14"/>
  <c r="CJ60" i="14"/>
  <c r="CF60" i="14"/>
  <c r="CB60" i="14"/>
  <c r="CR59" i="14"/>
  <c r="DL59" i="14" s="1"/>
  <c r="CN59" i="14"/>
  <c r="CJ59" i="14"/>
  <c r="CF59" i="14"/>
  <c r="CB59" i="14"/>
  <c r="CR58" i="14"/>
  <c r="CN58" i="14"/>
  <c r="CJ58" i="14"/>
  <c r="CF58" i="14"/>
  <c r="CB58" i="14"/>
  <c r="CR57" i="14"/>
  <c r="CN57" i="14"/>
  <c r="CJ57" i="14"/>
  <c r="CF57" i="14"/>
  <c r="CB57" i="14"/>
  <c r="CR56" i="14"/>
  <c r="CN56" i="14"/>
  <c r="CJ56" i="14"/>
  <c r="CF56" i="14"/>
  <c r="CB56" i="14"/>
  <c r="CR55" i="14"/>
  <c r="CN55" i="14"/>
  <c r="CJ55" i="14"/>
  <c r="CF55" i="14"/>
  <c r="CB55" i="14"/>
  <c r="CR54" i="14"/>
  <c r="DL54" i="14" s="1"/>
  <c r="CN54" i="14"/>
  <c r="DH54" i="14" s="1"/>
  <c r="CJ54" i="14"/>
  <c r="DD54" i="14" s="1"/>
  <c r="CF54" i="14"/>
  <c r="CB54" i="14"/>
  <c r="CR53" i="14"/>
  <c r="DL53" i="14" s="1"/>
  <c r="CN53" i="14"/>
  <c r="CJ53" i="14"/>
  <c r="DD53" i="14" s="1"/>
  <c r="CF53" i="14"/>
  <c r="CB53" i="14"/>
  <c r="CR52" i="14"/>
  <c r="CN52" i="14"/>
  <c r="DH52" i="14" s="1"/>
  <c r="CJ52" i="14"/>
  <c r="CF52" i="14"/>
  <c r="CB52" i="14"/>
  <c r="CR51" i="14"/>
  <c r="DL51" i="14" s="1"/>
  <c r="CN51" i="14"/>
  <c r="CJ51" i="14"/>
  <c r="DD51" i="14" s="1"/>
  <c r="CF51" i="14"/>
  <c r="CZ51" i="14" s="1"/>
  <c r="CB51" i="14"/>
  <c r="CR50" i="14"/>
  <c r="CN50" i="14"/>
  <c r="CJ50" i="14"/>
  <c r="CF50" i="14"/>
  <c r="CB50" i="14"/>
  <c r="CR49" i="14"/>
  <c r="DL49" i="14" s="1"/>
  <c r="CN49" i="14"/>
  <c r="CJ49" i="14"/>
  <c r="DD49" i="14" s="1"/>
  <c r="CF49" i="14"/>
  <c r="CZ49" i="14" s="1"/>
  <c r="CB49" i="14"/>
  <c r="CR48" i="14"/>
  <c r="DL48" i="14" s="1"/>
  <c r="CN48" i="14"/>
  <c r="DH48" i="14" s="1"/>
  <c r="CJ48" i="14"/>
  <c r="DD48" i="14" s="1"/>
  <c r="CF48" i="14"/>
  <c r="CZ48" i="14" s="1"/>
  <c r="CB48" i="14"/>
  <c r="CR47" i="14"/>
  <c r="CN47" i="14"/>
  <c r="CJ47" i="14"/>
  <c r="CF47" i="14"/>
  <c r="CB47" i="14"/>
  <c r="CR46" i="14"/>
  <c r="DL46" i="14" s="1"/>
  <c r="CN46" i="14"/>
  <c r="DH46" i="14" s="1"/>
  <c r="CJ46" i="14"/>
  <c r="DD46" i="14" s="1"/>
  <c r="CF46" i="14"/>
  <c r="CB46" i="14"/>
  <c r="CR45" i="14"/>
  <c r="DL45" i="14" s="1"/>
  <c r="CN45" i="14"/>
  <c r="CJ45" i="14"/>
  <c r="CF45" i="14"/>
  <c r="CB45" i="14"/>
  <c r="CR44" i="14"/>
  <c r="DL44" i="14" s="1"/>
  <c r="CN44" i="14"/>
  <c r="DH44" i="14" s="1"/>
  <c r="CJ44" i="14"/>
  <c r="DD44" i="14" s="1"/>
  <c r="CF44" i="14"/>
  <c r="CZ44" i="14" s="1"/>
  <c r="CB44" i="14"/>
  <c r="CR43" i="14"/>
  <c r="CN43" i="14"/>
  <c r="CJ43" i="14"/>
  <c r="CF43" i="14"/>
  <c r="CB43" i="14"/>
  <c r="CR42" i="14"/>
  <c r="DL42" i="14" s="1"/>
  <c r="CN42" i="14"/>
  <c r="CJ42" i="14"/>
  <c r="CF42" i="14"/>
  <c r="CB42" i="14"/>
  <c r="CR41" i="14"/>
  <c r="DL41" i="14" s="1"/>
  <c r="CN41" i="14"/>
  <c r="CJ41" i="14"/>
  <c r="DD41" i="14" s="1"/>
  <c r="CF41" i="14"/>
  <c r="CZ41" i="14" s="1"/>
  <c r="CB41" i="14"/>
  <c r="CR40" i="14"/>
  <c r="CN40" i="14"/>
  <c r="DH40" i="14" s="1"/>
  <c r="CJ40" i="14"/>
  <c r="CF40" i="14"/>
  <c r="CZ40" i="14" s="1"/>
  <c r="CB40" i="14"/>
  <c r="CR39" i="14"/>
  <c r="DL39" i="14" s="1"/>
  <c r="CN39" i="14"/>
  <c r="CJ39" i="14"/>
  <c r="DD39" i="14" s="1"/>
  <c r="CF39" i="14"/>
  <c r="CZ39" i="14" s="1"/>
  <c r="CB39" i="14"/>
  <c r="CR38" i="14"/>
  <c r="CN38" i="14"/>
  <c r="CJ38" i="14"/>
  <c r="CF38" i="14"/>
  <c r="CB38" i="14"/>
  <c r="CR37" i="14"/>
  <c r="CN37" i="14"/>
  <c r="CJ37" i="14"/>
  <c r="CF37" i="14"/>
  <c r="CB37" i="14"/>
  <c r="CR35" i="14"/>
  <c r="CN35" i="14"/>
  <c r="DH35" i="14" s="1"/>
  <c r="CJ35" i="14"/>
  <c r="CF35" i="14"/>
  <c r="CB35" i="14"/>
  <c r="CK91" i="14"/>
  <c r="CG91" i="14"/>
  <c r="DA91" i="14" s="1"/>
  <c r="CC91" i="14"/>
  <c r="BY91" i="14"/>
  <c r="CO90" i="14"/>
  <c r="DI90" i="14" s="1"/>
  <c r="CK90" i="14"/>
  <c r="DE90" i="14" s="1"/>
  <c r="CG90" i="14"/>
  <c r="DA90" i="14" s="1"/>
  <c r="CC90" i="14"/>
  <c r="CW90" i="14" s="1"/>
  <c r="BY90" i="14"/>
  <c r="CO89" i="14"/>
  <c r="DI89" i="14" s="1"/>
  <c r="CK89" i="14"/>
  <c r="CG89" i="14"/>
  <c r="DA89" i="14" s="1"/>
  <c r="CC89" i="14"/>
  <c r="CW89" i="14" s="1"/>
  <c r="BY89" i="14"/>
  <c r="CO88" i="14"/>
  <c r="DI88" i="14" s="1"/>
  <c r="CK88" i="14"/>
  <c r="DE88" i="14" s="1"/>
  <c r="CG88" i="14"/>
  <c r="DA88" i="14" s="1"/>
  <c r="CC88" i="14"/>
  <c r="CW88" i="14" s="1"/>
  <c r="BY88" i="14"/>
  <c r="CO86" i="14"/>
  <c r="CK86" i="14"/>
  <c r="CG86" i="14"/>
  <c r="CC86" i="14"/>
  <c r="BY86" i="14"/>
  <c r="CO85" i="14"/>
  <c r="CK85" i="14"/>
  <c r="CG85" i="14"/>
  <c r="CC85" i="14"/>
  <c r="BY85" i="14"/>
  <c r="CO84" i="14"/>
  <c r="CK84" i="14"/>
  <c r="CG84" i="14"/>
  <c r="DA84" i="14" s="1"/>
  <c r="CC84" i="14"/>
  <c r="BY84" i="14"/>
  <c r="CO82" i="14"/>
  <c r="DI82" i="14" s="1"/>
  <c r="CK82" i="14"/>
  <c r="DE82" i="14" s="1"/>
  <c r="CG82" i="14"/>
  <c r="CC82" i="14"/>
  <c r="BY82" i="14"/>
  <c r="CO81" i="14"/>
  <c r="CK81" i="14"/>
  <c r="CG81" i="14"/>
  <c r="CC81" i="14"/>
  <c r="BY81" i="14"/>
  <c r="CO80" i="14"/>
  <c r="DI80" i="14" s="1"/>
  <c r="CK80" i="14"/>
  <c r="CG80" i="14"/>
  <c r="CC80" i="14"/>
  <c r="BY80" i="14"/>
  <c r="CO79" i="14"/>
  <c r="DI79" i="14" s="1"/>
  <c r="CK79" i="14"/>
  <c r="CG79" i="14"/>
  <c r="CC79" i="14"/>
  <c r="BY79" i="14"/>
  <c r="CO78" i="14"/>
  <c r="CK78" i="14"/>
  <c r="DE78" i="14" s="1"/>
  <c r="CG78" i="14"/>
  <c r="CC78" i="14"/>
  <c r="BY78" i="14"/>
  <c r="CO77" i="14"/>
  <c r="DI77" i="14" s="1"/>
  <c r="CK77" i="14"/>
  <c r="CG77" i="14"/>
  <c r="DA77" i="14" s="1"/>
  <c r="CC77" i="14"/>
  <c r="BY77" i="14"/>
  <c r="CO75" i="14"/>
  <c r="DI75" i="14" s="1"/>
  <c r="CK75" i="14"/>
  <c r="DE75" i="14" s="1"/>
  <c r="CG75" i="14"/>
  <c r="DA75" i="14" s="1"/>
  <c r="CC75" i="14"/>
  <c r="CW75" i="14" s="1"/>
  <c r="BY75" i="14"/>
  <c r="CO74" i="14"/>
  <c r="DI74" i="14" s="1"/>
  <c r="CK74" i="14"/>
  <c r="CG74" i="14"/>
  <c r="DA74" i="14" s="1"/>
  <c r="CC74" i="14"/>
  <c r="CW74" i="14" s="1"/>
  <c r="BY74" i="14"/>
  <c r="CO73" i="14"/>
  <c r="DI73" i="14" s="1"/>
  <c r="CK73" i="14"/>
  <c r="DE73" i="14" s="1"/>
  <c r="CG73" i="14"/>
  <c r="CC73" i="14"/>
  <c r="BY73" i="14"/>
  <c r="CO72" i="14"/>
  <c r="DI72" i="14" s="1"/>
  <c r="CK72" i="14"/>
  <c r="DE72" i="14" s="1"/>
  <c r="CG72" i="14"/>
  <c r="DA72" i="14" s="1"/>
  <c r="CC72" i="14"/>
  <c r="CW72" i="14" s="1"/>
  <c r="BY72" i="14"/>
  <c r="CO71" i="14"/>
  <c r="DI71" i="14" s="1"/>
  <c r="CK71" i="14"/>
  <c r="DE71" i="14" s="1"/>
  <c r="CG71" i="14"/>
  <c r="DA71" i="14" s="1"/>
  <c r="CC71" i="14"/>
  <c r="CW71" i="14" s="1"/>
  <c r="BY71" i="14"/>
  <c r="CO70" i="14"/>
  <c r="DI70" i="14" s="1"/>
  <c r="CK70" i="14"/>
  <c r="CG70" i="14"/>
  <c r="CC70" i="14"/>
  <c r="BY70" i="14"/>
  <c r="CO69" i="14"/>
  <c r="DI69" i="14" s="1"/>
  <c r="CK69" i="14"/>
  <c r="DE69" i="14" s="1"/>
  <c r="CG69" i="14"/>
  <c r="CC69" i="14"/>
  <c r="BY69" i="14"/>
  <c r="CO67" i="14"/>
  <c r="CK67" i="14"/>
  <c r="CG67" i="14"/>
  <c r="CC67" i="14"/>
  <c r="BY67" i="14"/>
  <c r="CO66" i="14"/>
  <c r="CK66" i="14"/>
  <c r="CG66" i="14"/>
  <c r="CC66" i="14"/>
  <c r="BY66" i="14"/>
  <c r="CO64" i="14"/>
  <c r="DI64" i="14" s="1"/>
  <c r="CK64" i="14"/>
  <c r="CG64" i="14"/>
  <c r="CC64" i="14"/>
  <c r="BY64" i="14"/>
  <c r="CO63" i="14"/>
  <c r="DI63" i="14" s="1"/>
  <c r="CK63" i="14"/>
  <c r="DE63" i="14" s="1"/>
  <c r="CG63" i="14"/>
  <c r="CC63" i="14"/>
  <c r="BY63" i="14"/>
  <c r="CO62" i="14"/>
  <c r="DI62" i="14" s="1"/>
  <c r="CK62" i="14"/>
  <c r="DE62" i="14" s="1"/>
  <c r="CG62" i="14"/>
  <c r="DA62" i="14" s="1"/>
  <c r="CC62" i="14"/>
  <c r="BY62" i="14"/>
  <c r="CO61" i="14"/>
  <c r="DI61" i="14" s="1"/>
  <c r="CK61" i="14"/>
  <c r="CG61" i="14"/>
  <c r="CC61" i="14"/>
  <c r="BY61" i="14"/>
  <c r="CO60" i="14"/>
  <c r="DI60" i="14" s="1"/>
  <c r="CK60" i="14"/>
  <c r="CG60" i="14"/>
  <c r="CC60" i="14"/>
  <c r="BY60" i="14"/>
  <c r="CO59" i="14"/>
  <c r="DI59" i="14" s="1"/>
  <c r="CK59" i="14"/>
  <c r="CG59" i="14"/>
  <c r="CC59" i="14"/>
  <c r="BY59" i="14"/>
  <c r="CO58" i="14"/>
  <c r="CK58" i="14"/>
  <c r="CG58" i="14"/>
  <c r="CC58" i="14"/>
  <c r="BY58" i="14"/>
  <c r="CO57" i="14"/>
  <c r="DI57" i="14" s="1"/>
  <c r="CK57" i="14"/>
  <c r="CG57" i="14"/>
  <c r="CC57" i="14"/>
  <c r="BY57" i="14"/>
  <c r="CO56" i="14"/>
  <c r="CK56" i="14"/>
  <c r="CG56" i="14"/>
  <c r="CC56" i="14"/>
  <c r="BY56" i="14"/>
  <c r="CO55" i="14"/>
  <c r="CK55" i="14"/>
  <c r="DE55" i="14" s="1"/>
  <c r="CG55" i="14"/>
  <c r="DA55" i="14" s="1"/>
  <c r="CC55" i="14"/>
  <c r="BY55" i="14"/>
  <c r="CO54" i="14"/>
  <c r="DI54" i="14" s="1"/>
  <c r="CK54" i="14"/>
  <c r="CG54" i="14"/>
  <c r="CC54" i="14"/>
  <c r="BY54" i="14"/>
  <c r="CO53" i="14"/>
  <c r="DI53" i="14" s="1"/>
  <c r="CK53" i="14"/>
  <c r="DE53" i="14" s="1"/>
  <c r="CG53" i="14"/>
  <c r="DA53" i="14" s="1"/>
  <c r="CC53" i="14"/>
  <c r="BY53" i="14"/>
  <c r="CO52" i="14"/>
  <c r="DI52" i="14" s="1"/>
  <c r="CK52" i="14"/>
  <c r="CG52" i="14"/>
  <c r="CC52" i="14"/>
  <c r="BY52" i="14"/>
  <c r="CO51" i="14"/>
  <c r="DI51" i="14" s="1"/>
  <c r="CK51" i="14"/>
  <c r="CG51" i="14"/>
  <c r="CC51" i="14"/>
  <c r="BY51" i="14"/>
  <c r="CO50" i="14"/>
  <c r="CK50" i="14"/>
  <c r="CG50" i="14"/>
  <c r="CC50" i="14"/>
  <c r="BY50" i="14"/>
  <c r="CO49" i="14"/>
  <c r="DI49" i="14" s="1"/>
  <c r="CK49" i="14"/>
  <c r="DE49" i="14" s="1"/>
  <c r="CG49" i="14"/>
  <c r="DA49" i="14" s="1"/>
  <c r="CC49" i="14"/>
  <c r="CW49" i="14" s="1"/>
  <c r="BY49" i="14"/>
  <c r="CO48" i="14"/>
  <c r="DI48" i="14" s="1"/>
  <c r="CK48" i="14"/>
  <c r="CG48" i="14"/>
  <c r="DA48" i="14" s="1"/>
  <c r="CC48" i="14"/>
  <c r="BY48" i="14"/>
  <c r="CO47" i="14"/>
  <c r="CK47" i="14"/>
  <c r="CG47" i="14"/>
  <c r="CC47" i="14"/>
  <c r="BY47" i="14"/>
  <c r="CO46" i="14"/>
  <c r="DI46" i="14" s="1"/>
  <c r="CK46" i="14"/>
  <c r="CG46" i="14"/>
  <c r="CC46" i="14"/>
  <c r="CW46" i="14" s="1"/>
  <c r="BY46" i="14"/>
  <c r="CO45" i="14"/>
  <c r="DI45" i="14" s="1"/>
  <c r="CK45" i="14"/>
  <c r="DE45" i="14" s="1"/>
  <c r="CG45" i="14"/>
  <c r="CC45" i="14"/>
  <c r="BY45" i="14"/>
  <c r="CO44" i="14"/>
  <c r="DI44" i="14" s="1"/>
  <c r="CK44" i="14"/>
  <c r="CG44" i="14"/>
  <c r="DA44" i="14" s="1"/>
  <c r="CC44" i="14"/>
  <c r="CW44" i="14" s="1"/>
  <c r="BY44" i="14"/>
  <c r="CO43" i="14"/>
  <c r="DI43" i="14" s="1"/>
  <c r="CK43" i="14"/>
  <c r="CG43" i="14"/>
  <c r="CC43" i="14"/>
  <c r="BY43" i="14"/>
  <c r="CO42" i="14"/>
  <c r="DI42" i="14" s="1"/>
  <c r="CK42" i="14"/>
  <c r="CG42" i="14"/>
  <c r="CC42" i="14"/>
  <c r="BY42" i="14"/>
  <c r="CO41" i="14"/>
  <c r="DI41" i="14" s="1"/>
  <c r="CK41" i="14"/>
  <c r="CG41" i="14"/>
  <c r="DA41" i="14" s="1"/>
  <c r="CC41" i="14"/>
  <c r="BY41" i="14"/>
  <c r="CO40" i="14"/>
  <c r="DI40" i="14" s="1"/>
  <c r="CK40" i="14"/>
  <c r="CG40" i="14"/>
  <c r="CC40" i="14"/>
  <c r="BY40" i="14"/>
  <c r="CO39" i="14"/>
  <c r="DI39" i="14" s="1"/>
  <c r="CK39" i="14"/>
  <c r="CG39" i="14"/>
  <c r="DA39" i="14" s="1"/>
  <c r="CC39" i="14"/>
  <c r="CW39" i="14" s="1"/>
  <c r="BY39" i="14"/>
  <c r="CO38" i="14"/>
  <c r="CK38" i="14"/>
  <c r="CG38" i="14"/>
  <c r="CC38" i="14"/>
  <c r="BY38" i="14"/>
  <c r="CO37" i="14"/>
  <c r="DI37" i="14" s="1"/>
  <c r="CK37" i="14"/>
  <c r="CG37" i="14"/>
  <c r="CC37" i="14"/>
  <c r="BY37" i="14"/>
  <c r="CO35" i="14"/>
  <c r="DI35" i="14" s="1"/>
  <c r="CK35" i="14"/>
  <c r="CG35" i="14"/>
  <c r="CC35" i="14"/>
  <c r="BY35" i="14"/>
  <c r="CP169" i="14"/>
  <c r="CL169" i="14"/>
  <c r="CH169" i="14"/>
  <c r="CD169" i="14"/>
  <c r="BZ169" i="14"/>
  <c r="CQ169" i="14"/>
  <c r="DK169" i="14" s="1"/>
  <c r="CM169" i="14"/>
  <c r="DG169" i="14" s="1"/>
  <c r="CI169" i="14"/>
  <c r="CE169" i="14"/>
  <c r="CA169" i="14"/>
  <c r="CR169" i="14"/>
  <c r="DL169" i="14" s="1"/>
  <c r="CN169" i="14"/>
  <c r="CJ169" i="14"/>
  <c r="DD169" i="14" s="1"/>
  <c r="CF169" i="14"/>
  <c r="CB169" i="14"/>
  <c r="CO169" i="14"/>
  <c r="DI169" i="14" s="1"/>
  <c r="CK169" i="14"/>
  <c r="CG169" i="14"/>
  <c r="CC169" i="14"/>
  <c r="BY169" i="14"/>
  <c r="F9" i="10"/>
  <c r="S9" i="10"/>
  <c r="H9" i="10"/>
  <c r="N9" i="10"/>
  <c r="U9" i="10"/>
  <c r="K9" i="10"/>
  <c r="T9" i="10"/>
  <c r="M9" i="10"/>
  <c r="R9" i="10"/>
  <c r="E9" i="10"/>
  <c r="J9" i="10"/>
  <c r="Q9" i="10"/>
  <c r="D9" i="10"/>
  <c r="O9" i="10"/>
  <c r="G9" i="10"/>
  <c r="B9" i="10"/>
  <c r="I9" i="10"/>
  <c r="P9" i="10"/>
  <c r="C9" i="10"/>
  <c r="L9" i="10"/>
  <c r="B8" i="10"/>
  <c r="B188" i="10" s="1"/>
  <c r="F8" i="10"/>
  <c r="F188" i="10" s="1"/>
  <c r="J8" i="10"/>
  <c r="J188" i="10" s="1"/>
  <c r="R8" i="10"/>
  <c r="R188" i="10" s="1"/>
  <c r="N8" i="10"/>
  <c r="N188" i="10" s="1"/>
  <c r="D8" i="10"/>
  <c r="D188" i="10" s="1"/>
  <c r="L8" i="10"/>
  <c r="L188" i="10" s="1"/>
  <c r="T8" i="10"/>
  <c r="T188" i="10" s="1"/>
  <c r="H8" i="10"/>
  <c r="H188" i="10" s="1"/>
  <c r="P8" i="10"/>
  <c r="M8" i="10"/>
  <c r="M188" i="10" s="1"/>
  <c r="C8" i="10"/>
  <c r="C188" i="10" s="1"/>
  <c r="S8" i="10"/>
  <c r="S188" i="10" s="1"/>
  <c r="F7" i="10"/>
  <c r="E8" i="10"/>
  <c r="E188" i="10" s="1"/>
  <c r="Q8" i="10"/>
  <c r="Q188" i="10" s="1"/>
  <c r="G8" i="10"/>
  <c r="G188" i="10" s="1"/>
  <c r="K8" i="10"/>
  <c r="K188" i="10" s="1"/>
  <c r="U8" i="10"/>
  <c r="U188" i="10" s="1"/>
  <c r="I8" i="10"/>
  <c r="I188" i="10" s="1"/>
  <c r="O8" i="10"/>
  <c r="O188" i="10" s="1"/>
  <c r="C10" i="10"/>
  <c r="O10" i="10"/>
  <c r="G10" i="10"/>
  <c r="K10" i="10"/>
  <c r="S10" i="10"/>
  <c r="D10" i="10"/>
  <c r="D4" i="10"/>
  <c r="H10" i="10"/>
  <c r="H4" i="10"/>
  <c r="L10" i="10"/>
  <c r="L4" i="10"/>
  <c r="P10" i="10"/>
  <c r="P4" i="10"/>
  <c r="T10" i="10"/>
  <c r="T4" i="10"/>
  <c r="B10" i="10"/>
  <c r="B4" i="10"/>
  <c r="F10" i="10"/>
  <c r="F4" i="10"/>
  <c r="J10" i="10"/>
  <c r="J4" i="10"/>
  <c r="N10" i="10"/>
  <c r="N4" i="10"/>
  <c r="R10" i="10"/>
  <c r="R4" i="10"/>
  <c r="C4" i="10"/>
  <c r="G4" i="10"/>
  <c r="K4" i="10"/>
  <c r="O4" i="10"/>
  <c r="S4" i="10"/>
  <c r="E10" i="10"/>
  <c r="E4" i="10"/>
  <c r="I10" i="10"/>
  <c r="I4" i="10"/>
  <c r="M10" i="10"/>
  <c r="M4" i="10"/>
  <c r="Q10" i="10"/>
  <c r="Q4" i="10"/>
  <c r="U10" i="10"/>
  <c r="U4" i="10"/>
  <c r="U5" i="9"/>
  <c r="T5" i="9"/>
  <c r="L5" i="9"/>
  <c r="H5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E5" i="9"/>
  <c r="D5" i="9"/>
  <c r="C5" i="9"/>
  <c r="B5" i="9"/>
  <c r="S5" i="9"/>
  <c r="R5" i="9"/>
  <c r="P5" i="9"/>
  <c r="Q5" i="9"/>
  <c r="O5" i="9"/>
  <c r="N5" i="9"/>
  <c r="M5" i="9"/>
  <c r="K5" i="9"/>
  <c r="J5" i="9"/>
  <c r="I5" i="9"/>
  <c r="G5" i="9"/>
  <c r="F5" i="9"/>
  <c r="DH169" i="14" l="1"/>
  <c r="FP169" i="14" s="1"/>
  <c r="DC169" i="14"/>
  <c r="FK169" i="14" s="1"/>
  <c r="GY169" i="14" s="1"/>
  <c r="CZ169" i="14"/>
  <c r="FH169" i="14" s="1"/>
  <c r="GV169" i="14" s="1"/>
  <c r="DF169" i="14"/>
  <c r="DA169" i="14"/>
  <c r="FI169" i="14" s="1"/>
  <c r="GW169" i="14" s="1"/>
  <c r="DE169" i="14"/>
  <c r="FM169" i="14" s="1"/>
  <c r="DB169" i="14"/>
  <c r="FJ169" i="14" s="1"/>
  <c r="GX169" i="14" s="1"/>
  <c r="CW169" i="14"/>
  <c r="FE169" i="14" s="1"/>
  <c r="GS169" i="14" s="1"/>
  <c r="CY169" i="14"/>
  <c r="FG169" i="14" s="1"/>
  <c r="GU169" i="14" s="1"/>
  <c r="DE44" i="14"/>
  <c r="CU44" i="14" s="1"/>
  <c r="DE46" i="14"/>
  <c r="CU46" i="14" s="1"/>
  <c r="DE48" i="14"/>
  <c r="CU48" i="14" s="1"/>
  <c r="DE70" i="14"/>
  <c r="CU70" i="14" s="1"/>
  <c r="DE86" i="14"/>
  <c r="CU86" i="14" s="1"/>
  <c r="DJ169" i="14"/>
  <c r="FR169" i="14" s="1"/>
  <c r="HF169" i="14" s="1"/>
  <c r="DG39" i="14"/>
  <c r="CS39" i="14" s="1"/>
  <c r="DG41" i="14"/>
  <c r="CS41" i="14" s="1"/>
  <c r="DG43" i="14"/>
  <c r="CS43" i="14" s="1"/>
  <c r="DG45" i="14"/>
  <c r="CS45" i="14" s="1"/>
  <c r="DG49" i="14"/>
  <c r="CS49" i="14" s="1"/>
  <c r="DG51" i="14"/>
  <c r="CS51" i="14" s="1"/>
  <c r="DG53" i="14"/>
  <c r="CS53" i="14" s="1"/>
  <c r="DG55" i="14"/>
  <c r="CS55" i="14" s="1"/>
  <c r="DG61" i="14"/>
  <c r="CS61" i="14" s="1"/>
  <c r="DG63" i="14"/>
  <c r="CS63" i="14" s="1"/>
  <c r="DG66" i="14"/>
  <c r="CS66" i="14" s="1"/>
  <c r="DG69" i="14"/>
  <c r="CS69" i="14" s="1"/>
  <c r="DG71" i="14"/>
  <c r="CS71" i="14" s="1"/>
  <c r="DG73" i="14"/>
  <c r="CS73" i="14" s="1"/>
  <c r="DG75" i="14"/>
  <c r="CS75" i="14" s="1"/>
  <c r="DG78" i="14"/>
  <c r="CS78" i="14" s="1"/>
  <c r="DG82" i="14"/>
  <c r="CS82" i="14" s="1"/>
  <c r="DG88" i="14"/>
  <c r="CS88" i="14" s="1"/>
  <c r="DG90" i="14"/>
  <c r="CS90" i="14" s="1"/>
  <c r="DF39" i="14"/>
  <c r="CV39" i="14" s="1"/>
  <c r="DF43" i="14"/>
  <c r="CV43" i="14" s="1"/>
  <c r="DF51" i="14"/>
  <c r="CV51" i="14" s="1"/>
  <c r="DF55" i="14"/>
  <c r="CV55" i="14" s="1"/>
  <c r="DF63" i="14"/>
  <c r="CV63" i="14" s="1"/>
  <c r="DF71" i="14"/>
  <c r="CV71" i="14" s="1"/>
  <c r="DF78" i="14"/>
  <c r="CV78" i="14" s="1"/>
  <c r="DF80" i="14"/>
  <c r="CV80" i="14" s="1"/>
  <c r="DF88" i="14"/>
  <c r="CV88" i="14" s="1"/>
  <c r="DF90" i="14"/>
  <c r="CV90" i="14" s="1"/>
  <c r="DE94" i="14"/>
  <c r="CU94" i="14" s="1"/>
  <c r="DE96" i="14"/>
  <c r="CU96" i="14" s="1"/>
  <c r="DE98" i="14"/>
  <c r="CU98" i="14" s="1"/>
  <c r="DE100" i="14"/>
  <c r="CU100" i="14" s="1"/>
  <c r="DE102" i="14"/>
  <c r="CU102" i="14" s="1"/>
  <c r="DE104" i="14"/>
  <c r="CU104" i="14" s="1"/>
  <c r="DE108" i="14"/>
  <c r="CU108" i="14" s="1"/>
  <c r="DE110" i="14"/>
  <c r="CU110" i="14" s="1"/>
  <c r="DE114" i="14"/>
  <c r="CU114" i="14" s="1"/>
  <c r="DE116" i="14"/>
  <c r="CU116" i="14" s="1"/>
  <c r="DE118" i="14"/>
  <c r="CU118" i="14" s="1"/>
  <c r="DE121" i="14"/>
  <c r="CU121" i="14" s="1"/>
  <c r="DE131" i="14"/>
  <c r="CU131" i="14" s="1"/>
  <c r="DE136" i="14"/>
  <c r="CU136" i="14" s="1"/>
  <c r="DE141" i="14"/>
  <c r="CU141" i="14" s="1"/>
  <c r="DE144" i="14"/>
  <c r="CU144" i="14" s="1"/>
  <c r="DE146" i="14"/>
  <c r="CU146" i="14" s="1"/>
  <c r="DE40" i="14"/>
  <c r="CU40" i="14" s="1"/>
  <c r="DE60" i="14"/>
  <c r="CU60" i="14" s="1"/>
  <c r="DE74" i="14"/>
  <c r="CU74" i="14" s="1"/>
  <c r="DE77" i="14"/>
  <c r="CU77" i="14" s="1"/>
  <c r="DE89" i="14"/>
  <c r="CU89" i="14" s="1"/>
  <c r="DG42" i="14"/>
  <c r="CS42" i="14" s="1"/>
  <c r="DG46" i="14"/>
  <c r="CS46" i="14" s="1"/>
  <c r="DG54" i="14"/>
  <c r="CS54" i="14" s="1"/>
  <c r="DG62" i="14"/>
  <c r="CS62" i="14" s="1"/>
  <c r="DG67" i="14"/>
  <c r="CS67" i="14" s="1"/>
  <c r="DG72" i="14"/>
  <c r="CS72" i="14" s="1"/>
  <c r="DG77" i="14"/>
  <c r="CS77" i="14" s="1"/>
  <c r="DG91" i="14"/>
  <c r="CS91" i="14" s="1"/>
  <c r="DF35" i="14"/>
  <c r="CV35" i="14" s="1"/>
  <c r="DF40" i="14"/>
  <c r="CV40" i="14" s="1"/>
  <c r="DE35" i="14"/>
  <c r="CU35" i="14" s="1"/>
  <c r="DE54" i="14"/>
  <c r="CU54" i="14" s="1"/>
  <c r="DE58" i="14"/>
  <c r="CU58" i="14" s="1"/>
  <c r="DE64" i="14"/>
  <c r="CU64" i="14" s="1"/>
  <c r="DE84" i="14"/>
  <c r="CU84" i="14" s="1"/>
  <c r="DH77" i="14"/>
  <c r="CT77" i="14" s="1"/>
  <c r="CX169" i="14"/>
  <c r="FF169" i="14" s="1"/>
  <c r="GT169" i="14" s="1"/>
  <c r="DE39" i="14"/>
  <c r="CU39" i="14" s="1"/>
  <c r="DE41" i="14"/>
  <c r="CU41" i="14" s="1"/>
  <c r="DE43" i="14"/>
  <c r="CU43" i="14" s="1"/>
  <c r="DE47" i="14"/>
  <c r="CU47" i="14" s="1"/>
  <c r="DE51" i="14"/>
  <c r="CU51" i="14" s="1"/>
  <c r="DE61" i="14"/>
  <c r="CU61" i="14" s="1"/>
  <c r="DE80" i="14"/>
  <c r="CU80" i="14" s="1"/>
  <c r="DH39" i="14"/>
  <c r="CT39" i="14" s="1"/>
  <c r="DH41" i="14"/>
  <c r="CT41" i="14" s="1"/>
  <c r="DH43" i="14"/>
  <c r="CT43" i="14" s="1"/>
  <c r="DH49" i="14"/>
  <c r="CT49" i="14" s="1"/>
  <c r="DH51" i="14"/>
  <c r="CT51" i="14" s="1"/>
  <c r="DH53" i="14"/>
  <c r="CT53" i="14" s="1"/>
  <c r="DH55" i="14"/>
  <c r="CT55" i="14" s="1"/>
  <c r="DH61" i="14"/>
  <c r="CT61" i="14" s="1"/>
  <c r="DH63" i="14"/>
  <c r="CT63" i="14" s="1"/>
  <c r="DH66" i="14"/>
  <c r="CT66" i="14" s="1"/>
  <c r="DH71" i="14"/>
  <c r="CT71" i="14" s="1"/>
  <c r="DH73" i="14"/>
  <c r="CT73" i="14" s="1"/>
  <c r="DH75" i="14"/>
  <c r="CT75" i="14" s="1"/>
  <c r="DH78" i="14"/>
  <c r="CT78" i="14" s="1"/>
  <c r="DH88" i="14"/>
  <c r="CT88" i="14" s="1"/>
  <c r="DH90" i="14"/>
  <c r="CT90" i="14" s="1"/>
  <c r="EL87" i="14"/>
  <c r="CX87" i="14"/>
  <c r="ET87" i="14"/>
  <c r="DF87" i="14"/>
  <c r="CV87" i="14" s="1"/>
  <c r="EO87" i="14"/>
  <c r="DA87" i="14"/>
  <c r="EW87" i="14"/>
  <c r="DI87" i="14"/>
  <c r="ER87" i="14"/>
  <c r="DD87" i="14"/>
  <c r="EZ87" i="14"/>
  <c r="DL87" i="14"/>
  <c r="EQ87" i="14"/>
  <c r="DC87" i="14"/>
  <c r="EY87" i="14"/>
  <c r="DK87" i="14"/>
  <c r="DH95" i="14"/>
  <c r="CT95" i="14" s="1"/>
  <c r="DH97" i="14"/>
  <c r="CT97" i="14" s="1"/>
  <c r="DH99" i="14"/>
  <c r="CT99" i="14" s="1"/>
  <c r="DH101" i="14"/>
  <c r="CT101" i="14" s="1"/>
  <c r="DH105" i="14"/>
  <c r="CT105" i="14" s="1"/>
  <c r="DH109" i="14"/>
  <c r="CT109" i="14" s="1"/>
  <c r="DH113" i="14"/>
  <c r="CT113" i="14" s="1"/>
  <c r="DH115" i="14"/>
  <c r="CT115" i="14" s="1"/>
  <c r="DH117" i="14"/>
  <c r="CT117" i="14" s="1"/>
  <c r="DH120" i="14"/>
  <c r="CT120" i="14" s="1"/>
  <c r="DH124" i="14"/>
  <c r="CT124" i="14" s="1"/>
  <c r="DH126" i="14"/>
  <c r="CT126" i="14" s="1"/>
  <c r="DH128" i="14"/>
  <c r="CT128" i="14" s="1"/>
  <c r="DH130" i="14"/>
  <c r="CT130" i="14" s="1"/>
  <c r="DH132" i="14"/>
  <c r="CT132" i="14" s="1"/>
  <c r="DH135" i="14"/>
  <c r="CT135" i="14" s="1"/>
  <c r="DH140" i="14"/>
  <c r="CT140" i="14" s="1"/>
  <c r="DH148" i="14"/>
  <c r="CT148" i="14" s="1"/>
  <c r="DG96" i="14"/>
  <c r="CS96" i="14" s="1"/>
  <c r="DG98" i="14"/>
  <c r="CS98" i="14" s="1"/>
  <c r="DG100" i="14"/>
  <c r="CS100" i="14" s="1"/>
  <c r="DG102" i="14"/>
  <c r="CS102" i="14" s="1"/>
  <c r="DG104" i="14"/>
  <c r="CS104" i="14" s="1"/>
  <c r="DG106" i="14"/>
  <c r="CS106" i="14" s="1"/>
  <c r="DG108" i="14"/>
  <c r="CS108" i="14" s="1"/>
  <c r="DG110" i="14"/>
  <c r="CS110" i="14" s="1"/>
  <c r="DG112" i="14"/>
  <c r="CS112" i="14" s="1"/>
  <c r="DG114" i="14"/>
  <c r="CS114" i="14" s="1"/>
  <c r="DG116" i="14"/>
  <c r="CS116" i="14" s="1"/>
  <c r="DG118" i="14"/>
  <c r="CS118" i="14" s="1"/>
  <c r="DG121" i="14"/>
  <c r="CS121" i="14" s="1"/>
  <c r="DG125" i="14"/>
  <c r="CS125" i="14" s="1"/>
  <c r="DG131" i="14"/>
  <c r="CS131" i="14" s="1"/>
  <c r="DG133" i="14"/>
  <c r="CS133" i="14" s="1"/>
  <c r="DG136" i="14"/>
  <c r="CS136" i="14" s="1"/>
  <c r="DG139" i="14"/>
  <c r="CS139" i="14" s="1"/>
  <c r="DG141" i="14"/>
  <c r="CS141" i="14" s="1"/>
  <c r="DG146" i="14"/>
  <c r="CS146" i="14" s="1"/>
  <c r="DF95" i="14"/>
  <c r="CV95" i="14" s="1"/>
  <c r="DF97" i="14"/>
  <c r="CV97" i="14" s="1"/>
  <c r="DF99" i="14"/>
  <c r="CV99" i="14" s="1"/>
  <c r="DF101" i="14"/>
  <c r="CV101" i="14" s="1"/>
  <c r="DF103" i="14"/>
  <c r="CV103" i="14" s="1"/>
  <c r="DF109" i="14"/>
  <c r="CV109" i="14" s="1"/>
  <c r="DF111" i="14"/>
  <c r="CV111" i="14" s="1"/>
  <c r="DF113" i="14"/>
  <c r="CV113" i="14" s="1"/>
  <c r="DF115" i="14"/>
  <c r="CV115" i="14" s="1"/>
  <c r="DF117" i="14"/>
  <c r="CV117" i="14" s="1"/>
  <c r="DF120" i="14"/>
  <c r="CV120" i="14" s="1"/>
  <c r="DF128" i="14"/>
  <c r="CV128" i="14" s="1"/>
  <c r="DF130" i="14"/>
  <c r="CV130" i="14" s="1"/>
  <c r="DF132" i="14"/>
  <c r="CV132" i="14" s="1"/>
  <c r="DF135" i="14"/>
  <c r="CV135" i="14" s="1"/>
  <c r="DF145" i="14"/>
  <c r="CV145" i="14" s="1"/>
  <c r="DF148" i="14"/>
  <c r="CV148" i="14" s="1"/>
  <c r="DE150" i="14"/>
  <c r="CU150" i="14" s="1"/>
  <c r="DE152" i="14"/>
  <c r="CU152" i="14" s="1"/>
  <c r="CW154" i="14"/>
  <c r="FE154" i="14" s="1"/>
  <c r="GS154" i="14" s="1"/>
  <c r="DE154" i="14"/>
  <c r="FM154" i="14" s="1"/>
  <c r="HA154" i="14" s="1"/>
  <c r="DE156" i="14"/>
  <c r="CU156" i="14" s="1"/>
  <c r="DE158" i="14"/>
  <c r="CU158" i="14" s="1"/>
  <c r="DE161" i="14"/>
  <c r="CU161" i="14" s="1"/>
  <c r="DE163" i="14"/>
  <c r="CU163" i="14" s="1"/>
  <c r="DE166" i="14"/>
  <c r="CU166" i="14" s="1"/>
  <c r="DH151" i="14"/>
  <c r="CT151" i="14" s="1"/>
  <c r="DH153" i="14"/>
  <c r="CT153" i="14" s="1"/>
  <c r="DD154" i="14"/>
  <c r="FL154" i="14" s="1"/>
  <c r="GZ154" i="14" s="1"/>
  <c r="DL154" i="14"/>
  <c r="FT154" i="14" s="1"/>
  <c r="HH154" i="14" s="1"/>
  <c r="DH160" i="14"/>
  <c r="CT160" i="14" s="1"/>
  <c r="DH162" i="14"/>
  <c r="CT162" i="14" s="1"/>
  <c r="DH165" i="14"/>
  <c r="CT165" i="14" s="1"/>
  <c r="DH167" i="14"/>
  <c r="CT167" i="14" s="1"/>
  <c r="DG150" i="14"/>
  <c r="CS150" i="14" s="1"/>
  <c r="DG152" i="14"/>
  <c r="CS152" i="14" s="1"/>
  <c r="CY154" i="14"/>
  <c r="FG154" i="14" s="1"/>
  <c r="GU154" i="14" s="1"/>
  <c r="DG154" i="14"/>
  <c r="FO154" i="14" s="1"/>
  <c r="FA154" i="14" s="1"/>
  <c r="GO154" i="14" s="1"/>
  <c r="DG156" i="14"/>
  <c r="CS156" i="14" s="1"/>
  <c r="DG158" i="14"/>
  <c r="CS158" i="14" s="1"/>
  <c r="DG163" i="14"/>
  <c r="CS163" i="14" s="1"/>
  <c r="DG166" i="14"/>
  <c r="CS166" i="14" s="1"/>
  <c r="DG168" i="14"/>
  <c r="CS168" i="14" s="1"/>
  <c r="DF150" i="14"/>
  <c r="CV150" i="14" s="1"/>
  <c r="DF152" i="14"/>
  <c r="CV152" i="14" s="1"/>
  <c r="CX154" i="14"/>
  <c r="FF154" i="14" s="1"/>
  <c r="GT154" i="14" s="1"/>
  <c r="DF154" i="14"/>
  <c r="CV154" i="14" s="1"/>
  <c r="DF156" i="14"/>
  <c r="CV156" i="14" s="1"/>
  <c r="DF158" i="14"/>
  <c r="CV158" i="14" s="1"/>
  <c r="DF161" i="14"/>
  <c r="CV161" i="14" s="1"/>
  <c r="DF163" i="14"/>
  <c r="CV163" i="14" s="1"/>
  <c r="DF168" i="14"/>
  <c r="CV168" i="14" s="1"/>
  <c r="EP87" i="14"/>
  <c r="DB87" i="14"/>
  <c r="EX87" i="14"/>
  <c r="DJ87" i="14"/>
  <c r="EK87" i="14"/>
  <c r="CW87" i="14"/>
  <c r="ES87" i="14"/>
  <c r="DE87" i="14"/>
  <c r="CU87" i="14" s="1"/>
  <c r="EN87" i="14"/>
  <c r="CZ87" i="14"/>
  <c r="EV87" i="14"/>
  <c r="DH87" i="14"/>
  <c r="CT87" i="14" s="1"/>
  <c r="EM87" i="14"/>
  <c r="CY87" i="14"/>
  <c r="EU87" i="14"/>
  <c r="DG87" i="14"/>
  <c r="CS87" i="14" s="1"/>
  <c r="DF44" i="14"/>
  <c r="CV44" i="14" s="1"/>
  <c r="DF46" i="14"/>
  <c r="CV46" i="14" s="1"/>
  <c r="DF48" i="14"/>
  <c r="CV48" i="14" s="1"/>
  <c r="DF50" i="14"/>
  <c r="CV50" i="14" s="1"/>
  <c r="DF54" i="14"/>
  <c r="CV54" i="14" s="1"/>
  <c r="DF62" i="14"/>
  <c r="CV62" i="14" s="1"/>
  <c r="DF64" i="14"/>
  <c r="CV64" i="14" s="1"/>
  <c r="DF70" i="14"/>
  <c r="CV70" i="14" s="1"/>
  <c r="DF72" i="14"/>
  <c r="CV72" i="14" s="1"/>
  <c r="DF74" i="14"/>
  <c r="CV74" i="14" s="1"/>
  <c r="DF89" i="14"/>
  <c r="CV89" i="14" s="1"/>
  <c r="DF91" i="14"/>
  <c r="CV91" i="14" s="1"/>
  <c r="DE95" i="14"/>
  <c r="CU95" i="14" s="1"/>
  <c r="DE97" i="14"/>
  <c r="CU97" i="14" s="1"/>
  <c r="DE99" i="14"/>
  <c r="CU99" i="14" s="1"/>
  <c r="DE101" i="14"/>
  <c r="CU101" i="14" s="1"/>
  <c r="DE103" i="14"/>
  <c r="CU103" i="14" s="1"/>
  <c r="DE105" i="14"/>
  <c r="CU105" i="14" s="1"/>
  <c r="DE109" i="14"/>
  <c r="CU109" i="14" s="1"/>
  <c r="DE111" i="14"/>
  <c r="CU111" i="14" s="1"/>
  <c r="DE113" i="14"/>
  <c r="CU113" i="14" s="1"/>
  <c r="DE115" i="14"/>
  <c r="CU115" i="14" s="1"/>
  <c r="DE117" i="14"/>
  <c r="CU117" i="14" s="1"/>
  <c r="DE120" i="14"/>
  <c r="CU120" i="14" s="1"/>
  <c r="DE122" i="14"/>
  <c r="CU122" i="14" s="1"/>
  <c r="DE124" i="14"/>
  <c r="CU124" i="14" s="1"/>
  <c r="DE126" i="14"/>
  <c r="CU126" i="14" s="1"/>
  <c r="DE128" i="14"/>
  <c r="CU128" i="14" s="1"/>
  <c r="DE130" i="14"/>
  <c r="CU130" i="14" s="1"/>
  <c r="DE132" i="14"/>
  <c r="CU132" i="14" s="1"/>
  <c r="DE135" i="14"/>
  <c r="CU135" i="14" s="1"/>
  <c r="DE137" i="14"/>
  <c r="CU137" i="14" s="1"/>
  <c r="DE142" i="14"/>
  <c r="CU142" i="14" s="1"/>
  <c r="DE145" i="14"/>
  <c r="CU145" i="14" s="1"/>
  <c r="DE148" i="14"/>
  <c r="CU148" i="14" s="1"/>
  <c r="DH96" i="14"/>
  <c r="CT96" i="14" s="1"/>
  <c r="DH98" i="14"/>
  <c r="CT98" i="14" s="1"/>
  <c r="DH100" i="14"/>
  <c r="CT100" i="14" s="1"/>
  <c r="DH102" i="14"/>
  <c r="CT102" i="14" s="1"/>
  <c r="DH104" i="14"/>
  <c r="CT104" i="14" s="1"/>
  <c r="DH108" i="14"/>
  <c r="CT108" i="14" s="1"/>
  <c r="DH110" i="14"/>
  <c r="CT110" i="14" s="1"/>
  <c r="DH114" i="14"/>
  <c r="CT114" i="14" s="1"/>
  <c r="DH116" i="14"/>
  <c r="CT116" i="14" s="1"/>
  <c r="DH118" i="14"/>
  <c r="CT118" i="14" s="1"/>
  <c r="DH121" i="14"/>
  <c r="CT121" i="14" s="1"/>
  <c r="DH125" i="14"/>
  <c r="CT125" i="14" s="1"/>
  <c r="DH127" i="14"/>
  <c r="CT127" i="14" s="1"/>
  <c r="DH131" i="14"/>
  <c r="CT131" i="14" s="1"/>
  <c r="DH133" i="14"/>
  <c r="CT133" i="14" s="1"/>
  <c r="DH144" i="14"/>
  <c r="CT144" i="14" s="1"/>
  <c r="DH149" i="14"/>
  <c r="CT149" i="14" s="1"/>
  <c r="DG95" i="14"/>
  <c r="CS95" i="14" s="1"/>
  <c r="DG97" i="14"/>
  <c r="CS97" i="14" s="1"/>
  <c r="DG99" i="14"/>
  <c r="CS99" i="14" s="1"/>
  <c r="DG101" i="14"/>
  <c r="CS101" i="14" s="1"/>
  <c r="DG103" i="14"/>
  <c r="CS103" i="14" s="1"/>
  <c r="DG105" i="14"/>
  <c r="CS105" i="14" s="1"/>
  <c r="DG109" i="14"/>
  <c r="CS109" i="14" s="1"/>
  <c r="DG111" i="14"/>
  <c r="CS111" i="14" s="1"/>
  <c r="DG113" i="14"/>
  <c r="CS113" i="14" s="1"/>
  <c r="DG115" i="14"/>
  <c r="CS115" i="14" s="1"/>
  <c r="DG117" i="14"/>
  <c r="CS117" i="14" s="1"/>
  <c r="DG120" i="14"/>
  <c r="CS120" i="14" s="1"/>
  <c r="DG122" i="14"/>
  <c r="CS122" i="14" s="1"/>
  <c r="DG124" i="14"/>
  <c r="CS124" i="14" s="1"/>
  <c r="DG126" i="14"/>
  <c r="CS126" i="14" s="1"/>
  <c r="DG128" i="14"/>
  <c r="CS128" i="14" s="1"/>
  <c r="DG130" i="14"/>
  <c r="CS130" i="14" s="1"/>
  <c r="DG132" i="14"/>
  <c r="CS132" i="14" s="1"/>
  <c r="DG135" i="14"/>
  <c r="CS135" i="14" s="1"/>
  <c r="DG140" i="14"/>
  <c r="CS140" i="14" s="1"/>
  <c r="DG142" i="14"/>
  <c r="CS142" i="14" s="1"/>
  <c r="DG145" i="14"/>
  <c r="CS145" i="14" s="1"/>
  <c r="DG148" i="14"/>
  <c r="CS148" i="14" s="1"/>
  <c r="DF96" i="14"/>
  <c r="CV96" i="14" s="1"/>
  <c r="DF98" i="14"/>
  <c r="CV98" i="14" s="1"/>
  <c r="DF100" i="14"/>
  <c r="CV100" i="14" s="1"/>
  <c r="DF102" i="14"/>
  <c r="CV102" i="14" s="1"/>
  <c r="DF104" i="14"/>
  <c r="CV104" i="14" s="1"/>
  <c r="DF108" i="14"/>
  <c r="CV108" i="14" s="1"/>
  <c r="DF114" i="14"/>
  <c r="CV114" i="14" s="1"/>
  <c r="DF116" i="14"/>
  <c r="CV116" i="14" s="1"/>
  <c r="DF118" i="14"/>
  <c r="CV118" i="14" s="1"/>
  <c r="DF121" i="14"/>
  <c r="CV121" i="14" s="1"/>
  <c r="DF123" i="14"/>
  <c r="CV123" i="14" s="1"/>
  <c r="DF131" i="14"/>
  <c r="CV131" i="14" s="1"/>
  <c r="DF139" i="14"/>
  <c r="CV139" i="14" s="1"/>
  <c r="DF149" i="14"/>
  <c r="CV149" i="14" s="1"/>
  <c r="DE149" i="14"/>
  <c r="CU149" i="14" s="1"/>
  <c r="DE151" i="14"/>
  <c r="CU151" i="14" s="1"/>
  <c r="DA154" i="14"/>
  <c r="FI154" i="14" s="1"/>
  <c r="GW154" i="14" s="1"/>
  <c r="DI154" i="14"/>
  <c r="FQ154" i="14" s="1"/>
  <c r="HE154" i="14" s="1"/>
  <c r="DE157" i="14"/>
  <c r="CU157" i="14" s="1"/>
  <c r="DE165" i="14"/>
  <c r="CU165" i="14" s="1"/>
  <c r="DH150" i="14"/>
  <c r="CT150" i="14" s="1"/>
  <c r="DH152" i="14"/>
  <c r="CT152" i="14" s="1"/>
  <c r="CZ154" i="14"/>
  <c r="FH154" i="14" s="1"/>
  <c r="GV154" i="14" s="1"/>
  <c r="DH154" i="14"/>
  <c r="FP154" i="14" s="1"/>
  <c r="FB154" i="14" s="1"/>
  <c r="GP154" i="14" s="1"/>
  <c r="DH156" i="14"/>
  <c r="CT156" i="14" s="1"/>
  <c r="DH158" i="14"/>
  <c r="CT158" i="14" s="1"/>
  <c r="DH163" i="14"/>
  <c r="CT163" i="14" s="1"/>
  <c r="DH166" i="14"/>
  <c r="CT166" i="14" s="1"/>
  <c r="DH168" i="14"/>
  <c r="CT168" i="14" s="1"/>
  <c r="DG149" i="14"/>
  <c r="CS149" i="14" s="1"/>
  <c r="DG151" i="14"/>
  <c r="CS151" i="14" s="1"/>
  <c r="DC154" i="14"/>
  <c r="FK154" i="14" s="1"/>
  <c r="GY154" i="14" s="1"/>
  <c r="DK154" i="14"/>
  <c r="FS154" i="14" s="1"/>
  <c r="HG154" i="14" s="1"/>
  <c r="DG160" i="14"/>
  <c r="CS160" i="14" s="1"/>
  <c r="DG165" i="14"/>
  <c r="CS165" i="14" s="1"/>
  <c r="DG167" i="14"/>
  <c r="CS167" i="14" s="1"/>
  <c r="DF151" i="14"/>
  <c r="CV151" i="14" s="1"/>
  <c r="DB154" i="14"/>
  <c r="FJ154" i="14" s="1"/>
  <c r="GX154" i="14" s="1"/>
  <c r="DJ154" i="14"/>
  <c r="FR154" i="14" s="1"/>
  <c r="HF154" i="14" s="1"/>
  <c r="DF165" i="14"/>
  <c r="CV165" i="14" s="1"/>
  <c r="P7" i="10"/>
  <c r="P188" i="10"/>
  <c r="FL169" i="14"/>
  <c r="GZ169" i="14" s="1"/>
  <c r="FT169" i="14"/>
  <c r="HH169" i="14" s="1"/>
  <c r="FS169" i="14"/>
  <c r="HG169" i="14" s="1"/>
  <c r="S87" i="14"/>
  <c r="Y87" i="14"/>
  <c r="X87" i="14"/>
  <c r="Z87" i="14" s="1"/>
  <c r="V87" i="14"/>
  <c r="U87" i="14"/>
  <c r="W87" i="14" s="1"/>
  <c r="Y169" i="14"/>
  <c r="U169" i="14"/>
  <c r="W169" i="14" s="1"/>
  <c r="S169" i="14"/>
  <c r="X169" i="14"/>
  <c r="Z169" i="14" s="1"/>
  <c r="V169" i="14"/>
  <c r="AA169" i="14"/>
  <c r="D169" i="14" s="1"/>
  <c r="AD169" i="14"/>
  <c r="AF169" i="14" s="1"/>
  <c r="AH169" i="14"/>
  <c r="AE169" i="14"/>
  <c r="AG169" i="14"/>
  <c r="AI169" i="14" s="1"/>
  <c r="H169" i="14"/>
  <c r="G169" i="14" s="1"/>
  <c r="I169" i="14" s="1"/>
  <c r="AA87" i="14"/>
  <c r="D87" i="14" s="1"/>
  <c r="AH87" i="14"/>
  <c r="AE87" i="14"/>
  <c r="AD87" i="14"/>
  <c r="AF87" i="14" s="1"/>
  <c r="H87" i="14"/>
  <c r="G87" i="14" s="1"/>
  <c r="I87" i="14" s="1"/>
  <c r="AG87" i="14"/>
  <c r="AI87" i="14" s="1"/>
  <c r="FX4" i="14"/>
  <c r="GJ4" i="14"/>
  <c r="GB4" i="14"/>
  <c r="FV4" i="14"/>
  <c r="GG10" i="14"/>
  <c r="FY10" i="14"/>
  <c r="GE10" i="14"/>
  <c r="FW10" i="14"/>
  <c r="GH10" i="14"/>
  <c r="GJ8" i="14"/>
  <c r="FU9" i="14"/>
  <c r="GN10" i="14"/>
  <c r="GF10" i="14"/>
  <c r="FX10" i="14"/>
  <c r="FZ4" i="14"/>
  <c r="GG4" i="14"/>
  <c r="FY4" i="14"/>
  <c r="GM4" i="14"/>
  <c r="GE4" i="14"/>
  <c r="FW4" i="14"/>
  <c r="FZ10" i="14"/>
  <c r="GH8" i="14"/>
  <c r="FZ8" i="14"/>
  <c r="GL8" i="14"/>
  <c r="GA8" i="14"/>
  <c r="GG8" i="14"/>
  <c r="FU8" i="14"/>
  <c r="GB9" i="14"/>
  <c r="FW9" i="14"/>
  <c r="GK9" i="14"/>
  <c r="GN9" i="14"/>
  <c r="FY9" i="14"/>
  <c r="GN4" i="14"/>
  <c r="GF4" i="14"/>
  <c r="GD4" i="14"/>
  <c r="GK10" i="14"/>
  <c r="GC10" i="14"/>
  <c r="FU10" i="14"/>
  <c r="GI10" i="14"/>
  <c r="GA10" i="14"/>
  <c r="GD10" i="14"/>
  <c r="GI7" i="14"/>
  <c r="GD8" i="14"/>
  <c r="FY7" i="14"/>
  <c r="GI8" i="14"/>
  <c r="FW8" i="14"/>
  <c r="FY8" i="14"/>
  <c r="GI9" i="14"/>
  <c r="GH9" i="14"/>
  <c r="FX9" i="14"/>
  <c r="GD9" i="14"/>
  <c r="GL9" i="14"/>
  <c r="GJ10" i="14"/>
  <c r="GB10" i="14"/>
  <c r="GH4" i="14"/>
  <c r="GK4" i="14"/>
  <c r="GC4" i="14"/>
  <c r="FU4" i="14"/>
  <c r="GI4" i="14"/>
  <c r="GA4" i="14"/>
  <c r="GL10" i="14"/>
  <c r="FV10" i="14"/>
  <c r="GN8" i="14"/>
  <c r="FX8" i="14"/>
  <c r="GF8" i="14"/>
  <c r="GE8" i="14"/>
  <c r="GC8" i="14"/>
  <c r="FV9" i="14"/>
  <c r="FZ9" i="14"/>
  <c r="GC9" i="14"/>
  <c r="GM9" i="14"/>
  <c r="GA9" i="14"/>
  <c r="GL4" i="14"/>
  <c r="GM10" i="14"/>
  <c r="GB8" i="14"/>
  <c r="FV8" i="14"/>
  <c r="GM8" i="14"/>
  <c r="GK8" i="14"/>
  <c r="GE9" i="14"/>
  <c r="GJ9" i="14"/>
  <c r="GF9" i="14"/>
  <c r="GG9" i="14"/>
  <c r="FQ169" i="14"/>
  <c r="HE169" i="14" s="1"/>
  <c r="EB168" i="14"/>
  <c r="EV168" i="14" s="1"/>
  <c r="EF167" i="14"/>
  <c r="EZ167" i="14" s="1"/>
  <c r="DP167" i="14"/>
  <c r="EJ167" i="14" s="1"/>
  <c r="DT166" i="14"/>
  <c r="EN166" i="14" s="1"/>
  <c r="EF164" i="14"/>
  <c r="DP164" i="14"/>
  <c r="EJ164" i="14" s="1"/>
  <c r="DT163" i="14"/>
  <c r="EN163" i="14" s="1"/>
  <c r="FH163" i="14" s="1"/>
  <c r="GV163" i="14" s="1"/>
  <c r="EB162" i="14"/>
  <c r="EV162" i="14" s="1"/>
  <c r="EF161" i="14"/>
  <c r="EZ161" i="14" s="1"/>
  <c r="DT161" i="14"/>
  <c r="EN161" i="14" s="1"/>
  <c r="DX160" i="14"/>
  <c r="ER160" i="14" s="1"/>
  <c r="EB159" i="14"/>
  <c r="DY168" i="14"/>
  <c r="ES168" i="14" s="1"/>
  <c r="FM168" i="14" s="1"/>
  <c r="FC168" i="14" s="1"/>
  <c r="GQ168" i="14" s="1"/>
  <c r="DT5" i="14"/>
  <c r="EN5" i="14" s="1"/>
  <c r="DY5" i="14"/>
  <c r="ES5" i="14" s="1"/>
  <c r="EC5" i="14"/>
  <c r="EW5" i="14" s="1"/>
  <c r="DO5" i="14"/>
  <c r="EI5" i="14" s="1"/>
  <c r="DZ168" i="14"/>
  <c r="ET168" i="14" s="1"/>
  <c r="DR168" i="14"/>
  <c r="EL168" i="14" s="1"/>
  <c r="DR5" i="14"/>
  <c r="EL5" i="14" s="1"/>
  <c r="DX5" i="14"/>
  <c r="ER5" i="14" s="1"/>
  <c r="EA5" i="14"/>
  <c r="EU5" i="14" s="1"/>
  <c r="DN5" i="14"/>
  <c r="EH5" i="14" s="1"/>
  <c r="EE168" i="14"/>
  <c r="EY168" i="14" s="1"/>
  <c r="FS168" i="14" s="1"/>
  <c r="HG168" i="14" s="1"/>
  <c r="EA168" i="14"/>
  <c r="EU168" i="14" s="1"/>
  <c r="DW168" i="14"/>
  <c r="EQ168" i="14" s="1"/>
  <c r="FK168" i="14" s="1"/>
  <c r="GY168" i="14" s="1"/>
  <c r="DS168" i="14"/>
  <c r="EM168" i="14" s="1"/>
  <c r="FG168" i="14" s="1"/>
  <c r="GU168" i="14" s="1"/>
  <c r="DO168" i="14"/>
  <c r="EI168" i="14" s="1"/>
  <c r="EE167" i="14"/>
  <c r="EY167" i="14" s="1"/>
  <c r="FS167" i="14" s="1"/>
  <c r="HG167" i="14" s="1"/>
  <c r="EA167" i="14"/>
  <c r="EU167" i="14" s="1"/>
  <c r="DW167" i="14"/>
  <c r="EQ167" i="14" s="1"/>
  <c r="FK167" i="14" s="1"/>
  <c r="GY167" i="14" s="1"/>
  <c r="DS167" i="14"/>
  <c r="EM167" i="14" s="1"/>
  <c r="DO167" i="14"/>
  <c r="EI167" i="14" s="1"/>
  <c r="EE166" i="14"/>
  <c r="EY166" i="14" s="1"/>
  <c r="EA166" i="14"/>
  <c r="EU166" i="14" s="1"/>
  <c r="DW166" i="14"/>
  <c r="EQ166" i="14" s="1"/>
  <c r="DS166" i="14"/>
  <c r="EM166" i="14" s="1"/>
  <c r="DO166" i="14"/>
  <c r="EI166" i="14" s="1"/>
  <c r="EE165" i="14"/>
  <c r="EY165" i="14" s="1"/>
  <c r="FS165" i="14" s="1"/>
  <c r="HG165" i="14" s="1"/>
  <c r="EA165" i="14"/>
  <c r="EU165" i="14" s="1"/>
  <c r="DW165" i="14"/>
  <c r="EQ165" i="14" s="1"/>
  <c r="FK165" i="14" s="1"/>
  <c r="GY165" i="14" s="1"/>
  <c r="DS165" i="14"/>
  <c r="EM165" i="14" s="1"/>
  <c r="FG165" i="14" s="1"/>
  <c r="GU165" i="14" s="1"/>
  <c r="DO165" i="14"/>
  <c r="EI165" i="14" s="1"/>
  <c r="EE164" i="14"/>
  <c r="EA164" i="14"/>
  <c r="EB5" i="14"/>
  <c r="EV5" i="14" s="1"/>
  <c r="DX168" i="14"/>
  <c r="ER168" i="14" s="1"/>
  <c r="FL168" i="14" s="1"/>
  <c r="GZ168" i="14" s="1"/>
  <c r="EB167" i="14"/>
  <c r="EV167" i="14" s="1"/>
  <c r="EB166" i="14"/>
  <c r="EV166" i="14" s="1"/>
  <c r="EF165" i="14"/>
  <c r="EZ165" i="14" s="1"/>
  <c r="FT165" i="14" s="1"/>
  <c r="HH165" i="14" s="1"/>
  <c r="DT165" i="14"/>
  <c r="EN165" i="14" s="1"/>
  <c r="FH165" i="14" s="1"/>
  <c r="GV165" i="14" s="1"/>
  <c r="DX164" i="14"/>
  <c r="DX163" i="14"/>
  <c r="ER163" i="14" s="1"/>
  <c r="FL163" i="14" s="1"/>
  <c r="GZ163" i="14" s="1"/>
  <c r="DX162" i="14"/>
  <c r="ER162" i="14" s="1"/>
  <c r="EB161" i="14"/>
  <c r="EV161" i="14" s="1"/>
  <c r="FP161" i="14" s="1"/>
  <c r="HD161" i="14" s="1"/>
  <c r="DP161" i="14"/>
  <c r="EJ161" i="14" s="1"/>
  <c r="DT160" i="14"/>
  <c r="EN160" i="14" s="1"/>
  <c r="DX159" i="14"/>
  <c r="DP159" i="14"/>
  <c r="EJ159" i="14" s="1"/>
  <c r="EF158" i="14"/>
  <c r="EZ158" i="14" s="1"/>
  <c r="FT158" i="14" s="1"/>
  <c r="HH158" i="14" s="1"/>
  <c r="EB158" i="14"/>
  <c r="EV158" i="14" s="1"/>
  <c r="DX158" i="14"/>
  <c r="ER158" i="14" s="1"/>
  <c r="FL158" i="14" s="1"/>
  <c r="GZ158" i="14" s="1"/>
  <c r="DT158" i="14"/>
  <c r="EN158" i="14" s="1"/>
  <c r="DP158" i="14"/>
  <c r="EJ158" i="14" s="1"/>
  <c r="EF157" i="14"/>
  <c r="EZ157" i="14" s="1"/>
  <c r="EB157" i="14"/>
  <c r="EV157" i="14" s="1"/>
  <c r="DX157" i="14"/>
  <c r="ER157" i="14" s="1"/>
  <c r="DT157" i="14"/>
  <c r="EN157" i="14" s="1"/>
  <c r="DP157" i="14"/>
  <c r="EJ157" i="14" s="1"/>
  <c r="EF156" i="14"/>
  <c r="EZ156" i="14" s="1"/>
  <c r="FT156" i="14" s="1"/>
  <c r="HH156" i="14" s="1"/>
  <c r="EB156" i="14"/>
  <c r="EV156" i="14" s="1"/>
  <c r="DX156" i="14"/>
  <c r="ER156" i="14" s="1"/>
  <c r="DT156" i="14"/>
  <c r="EN156" i="14" s="1"/>
  <c r="DP156" i="14"/>
  <c r="EJ156" i="14" s="1"/>
  <c r="EF155" i="14"/>
  <c r="EZ155" i="14" s="1"/>
  <c r="EB155" i="14"/>
  <c r="EV155" i="14" s="1"/>
  <c r="DQ5" i="14"/>
  <c r="EK5" i="14" s="1"/>
  <c r="DV5" i="14"/>
  <c r="EP5" i="14" s="1"/>
  <c r="DM5" i="14"/>
  <c r="EG5" i="14" s="1"/>
  <c r="DT168" i="14"/>
  <c r="EN168" i="14" s="1"/>
  <c r="DX167" i="14"/>
  <c r="ER167" i="14" s="1"/>
  <c r="EF166" i="14"/>
  <c r="EZ166" i="14" s="1"/>
  <c r="FT166" i="14" s="1"/>
  <c r="HH166" i="14" s="1"/>
  <c r="DP166" i="14"/>
  <c r="EJ166" i="14" s="1"/>
  <c r="DX165" i="14"/>
  <c r="ER165" i="14" s="1"/>
  <c r="FL165" i="14" s="1"/>
  <c r="GZ165" i="14" s="1"/>
  <c r="EB164" i="14"/>
  <c r="EF163" i="14"/>
  <c r="EZ163" i="14" s="1"/>
  <c r="FT163" i="14" s="1"/>
  <c r="HH163" i="14" s="1"/>
  <c r="DP163" i="14"/>
  <c r="EJ163" i="14" s="1"/>
  <c r="DT162" i="14"/>
  <c r="EN162" i="14" s="1"/>
  <c r="DX161" i="14"/>
  <c r="ER161" i="14" s="1"/>
  <c r="EB160" i="14"/>
  <c r="EV160" i="14" s="1"/>
  <c r="EF159" i="14"/>
  <c r="EC168" i="14"/>
  <c r="EW168" i="14" s="1"/>
  <c r="FQ168" i="14" s="1"/>
  <c r="HE168" i="14" s="1"/>
  <c r="DU168" i="14"/>
  <c r="EO168" i="14" s="1"/>
  <c r="FI168" i="14" s="1"/>
  <c r="GW168" i="14" s="1"/>
  <c r="DQ168" i="14"/>
  <c r="EK168" i="14" s="1"/>
  <c r="FE168" i="14" s="1"/>
  <c r="GS168" i="14" s="1"/>
  <c r="DM168" i="14"/>
  <c r="EG168" i="14" s="1"/>
  <c r="EC167" i="14"/>
  <c r="EW167" i="14" s="1"/>
  <c r="FQ167" i="14" s="1"/>
  <c r="HE167" i="14" s="1"/>
  <c r="DY167" i="14"/>
  <c r="ES167" i="14" s="1"/>
  <c r="DU167" i="14"/>
  <c r="EO167" i="14" s="1"/>
  <c r="FI167" i="14" s="1"/>
  <c r="GW167" i="14" s="1"/>
  <c r="DQ167" i="14"/>
  <c r="EK167" i="14" s="1"/>
  <c r="DM167" i="14"/>
  <c r="EG167" i="14" s="1"/>
  <c r="EC166" i="14"/>
  <c r="EW166" i="14" s="1"/>
  <c r="DY166" i="14"/>
  <c r="ES166" i="14" s="1"/>
  <c r="DU166" i="14"/>
  <c r="EO166" i="14" s="1"/>
  <c r="DQ166" i="14"/>
  <c r="EK166" i="14" s="1"/>
  <c r="DM166" i="14"/>
  <c r="EG166" i="14" s="1"/>
  <c r="EC165" i="14"/>
  <c r="EW165" i="14" s="1"/>
  <c r="FQ165" i="14" s="1"/>
  <c r="HE165" i="14" s="1"/>
  <c r="DY165" i="14"/>
  <c r="ES165" i="14" s="1"/>
  <c r="DU165" i="14"/>
  <c r="EO165" i="14" s="1"/>
  <c r="FI165" i="14" s="1"/>
  <c r="GW165" i="14" s="1"/>
  <c r="DQ165" i="14"/>
  <c r="EK165" i="14" s="1"/>
  <c r="FE165" i="14" s="1"/>
  <c r="GS165" i="14" s="1"/>
  <c r="DM165" i="14"/>
  <c r="EG165" i="14" s="1"/>
  <c r="EC164" i="14"/>
  <c r="DY164" i="14"/>
  <c r="DU164" i="14"/>
  <c r="DQ164" i="14"/>
  <c r="DM164" i="14"/>
  <c r="EC163" i="14"/>
  <c r="EW163" i="14" s="1"/>
  <c r="FQ163" i="14" s="1"/>
  <c r="HE163" i="14" s="1"/>
  <c r="DY163" i="14"/>
  <c r="ES163" i="14" s="1"/>
  <c r="EF168" i="14"/>
  <c r="EZ168" i="14" s="1"/>
  <c r="FT168" i="14" s="1"/>
  <c r="HH168" i="14" s="1"/>
  <c r="DP168" i="14"/>
  <c r="EJ168" i="14" s="1"/>
  <c r="DT167" i="14"/>
  <c r="EN167" i="14" s="1"/>
  <c r="DX166" i="14"/>
  <c r="ER166" i="14" s="1"/>
  <c r="EB165" i="14"/>
  <c r="EV165" i="14" s="1"/>
  <c r="DP165" i="14"/>
  <c r="EJ165" i="14" s="1"/>
  <c r="DT164" i="14"/>
  <c r="EB163" i="14"/>
  <c r="EV163" i="14" s="1"/>
  <c r="EF162" i="14"/>
  <c r="EZ162" i="14" s="1"/>
  <c r="DP162" i="14"/>
  <c r="EJ162" i="14" s="1"/>
  <c r="EF160" i="14"/>
  <c r="EZ160" i="14" s="1"/>
  <c r="DP160" i="14"/>
  <c r="EJ160" i="14" s="1"/>
  <c r="DT159" i="14"/>
  <c r="DU5" i="14"/>
  <c r="EO5" i="14" s="1"/>
  <c r="DZ5" i="14"/>
  <c r="ET5" i="14" s="1"/>
  <c r="ED5" i="14"/>
  <c r="EX5" i="14" s="1"/>
  <c r="DP5" i="14"/>
  <c r="EJ5" i="14" s="1"/>
  <c r="ED168" i="14"/>
  <c r="EX168" i="14" s="1"/>
  <c r="FR168" i="14" s="1"/>
  <c r="HF168" i="14" s="1"/>
  <c r="DV168" i="14"/>
  <c r="EP168" i="14" s="1"/>
  <c r="FJ168" i="14" s="1"/>
  <c r="GX168" i="14" s="1"/>
  <c r="DN168" i="14"/>
  <c r="EH168" i="14" s="1"/>
  <c r="ED167" i="14"/>
  <c r="EX167" i="14" s="1"/>
  <c r="FR167" i="14" s="1"/>
  <c r="HF167" i="14" s="1"/>
  <c r="DZ167" i="14"/>
  <c r="ET167" i="14" s="1"/>
  <c r="DV167" i="14"/>
  <c r="EP167" i="14" s="1"/>
  <c r="DR167" i="14"/>
  <c r="EL167" i="14" s="1"/>
  <c r="DN167" i="14"/>
  <c r="EH167" i="14" s="1"/>
  <c r="ED166" i="14"/>
  <c r="EX166" i="14" s="1"/>
  <c r="DZ166" i="14"/>
  <c r="ET166" i="14" s="1"/>
  <c r="DV166" i="14"/>
  <c r="EP166" i="14" s="1"/>
  <c r="DR166" i="14"/>
  <c r="EL166" i="14" s="1"/>
  <c r="DN166" i="14"/>
  <c r="EH166" i="14" s="1"/>
  <c r="ED165" i="14"/>
  <c r="EX165" i="14" s="1"/>
  <c r="FR165" i="14" s="1"/>
  <c r="HF165" i="14" s="1"/>
  <c r="DZ165" i="14"/>
  <c r="ET165" i="14" s="1"/>
  <c r="DV165" i="14"/>
  <c r="EP165" i="14" s="1"/>
  <c r="FJ165" i="14" s="1"/>
  <c r="GX165" i="14" s="1"/>
  <c r="DR165" i="14"/>
  <c r="EL165" i="14" s="1"/>
  <c r="DN165" i="14"/>
  <c r="EH165" i="14" s="1"/>
  <c r="ED164" i="14"/>
  <c r="DZ164" i="14"/>
  <c r="DV164" i="14"/>
  <c r="DR164" i="14"/>
  <c r="DN164" i="14"/>
  <c r="EH164" i="14" s="1"/>
  <c r="ED163" i="14"/>
  <c r="EX163" i="14" s="1"/>
  <c r="FR163" i="14" s="1"/>
  <c r="HF163" i="14" s="1"/>
  <c r="DZ163" i="14"/>
  <c r="ET163" i="14" s="1"/>
  <c r="DV163" i="14"/>
  <c r="EP163" i="14" s="1"/>
  <c r="FJ163" i="14" s="1"/>
  <c r="GX163" i="14" s="1"/>
  <c r="DW164" i="14"/>
  <c r="DS164" i="14"/>
  <c r="DO164" i="14"/>
  <c r="EI164" i="14" s="1"/>
  <c r="EE163" i="14"/>
  <c r="EY163" i="14" s="1"/>
  <c r="FS163" i="14" s="1"/>
  <c r="HG163" i="14" s="1"/>
  <c r="EA163" i="14"/>
  <c r="EU163" i="14" s="1"/>
  <c r="DW163" i="14"/>
  <c r="EQ163" i="14" s="1"/>
  <c r="FK163" i="14" s="1"/>
  <c r="GY163" i="14" s="1"/>
  <c r="DS163" i="14"/>
  <c r="EM163" i="14" s="1"/>
  <c r="FG163" i="14" s="1"/>
  <c r="GU163" i="14" s="1"/>
  <c r="DO163" i="14"/>
  <c r="EI163" i="14" s="1"/>
  <c r="EE162" i="14"/>
  <c r="EY162" i="14" s="1"/>
  <c r="EA162" i="14"/>
  <c r="EU162" i="14" s="1"/>
  <c r="DW162" i="14"/>
  <c r="EQ162" i="14" s="1"/>
  <c r="DS162" i="14"/>
  <c r="EM162" i="14" s="1"/>
  <c r="DO162" i="14"/>
  <c r="EI162" i="14" s="1"/>
  <c r="EE161" i="14"/>
  <c r="EY161" i="14" s="1"/>
  <c r="EA161" i="14"/>
  <c r="EU161" i="14" s="1"/>
  <c r="DW161" i="14"/>
  <c r="EQ161" i="14" s="1"/>
  <c r="FK161" i="14" s="1"/>
  <c r="GY161" i="14" s="1"/>
  <c r="DS161" i="14"/>
  <c r="EM161" i="14" s="1"/>
  <c r="DO161" i="14"/>
  <c r="EI161" i="14" s="1"/>
  <c r="EE160" i="14"/>
  <c r="EY160" i="14" s="1"/>
  <c r="EA160" i="14"/>
  <c r="EU160" i="14" s="1"/>
  <c r="DW160" i="14"/>
  <c r="EQ160" i="14" s="1"/>
  <c r="DS160" i="14"/>
  <c r="EM160" i="14" s="1"/>
  <c r="DO160" i="14"/>
  <c r="EI160" i="14" s="1"/>
  <c r="EE159" i="14"/>
  <c r="EA159" i="14"/>
  <c r="DW159" i="14"/>
  <c r="DS159" i="14"/>
  <c r="DO159" i="14"/>
  <c r="EI159" i="14" s="1"/>
  <c r="EE158" i="14"/>
  <c r="EY158" i="14" s="1"/>
  <c r="FS158" i="14" s="1"/>
  <c r="HG158" i="14" s="1"/>
  <c r="EA158" i="14"/>
  <c r="EU158" i="14" s="1"/>
  <c r="DW158" i="14"/>
  <c r="EQ158" i="14" s="1"/>
  <c r="FK158" i="14" s="1"/>
  <c r="GY158" i="14" s="1"/>
  <c r="DS158" i="14"/>
  <c r="EM158" i="14" s="1"/>
  <c r="DO158" i="14"/>
  <c r="EI158" i="14" s="1"/>
  <c r="EE157" i="14"/>
  <c r="EY157" i="14" s="1"/>
  <c r="EA157" i="14"/>
  <c r="EU157" i="14" s="1"/>
  <c r="DW157" i="14"/>
  <c r="EQ157" i="14" s="1"/>
  <c r="FK157" i="14" s="1"/>
  <c r="GY157" i="14" s="1"/>
  <c r="DS157" i="14"/>
  <c r="EM157" i="14" s="1"/>
  <c r="DO157" i="14"/>
  <c r="EI157" i="14" s="1"/>
  <c r="EE156" i="14"/>
  <c r="EY156" i="14" s="1"/>
  <c r="FS156" i="14" s="1"/>
  <c r="HG156" i="14" s="1"/>
  <c r="EA156" i="14"/>
  <c r="EU156" i="14" s="1"/>
  <c r="DW156" i="14"/>
  <c r="EQ156" i="14" s="1"/>
  <c r="FK156" i="14" s="1"/>
  <c r="GY156" i="14" s="1"/>
  <c r="DS156" i="14"/>
  <c r="EM156" i="14" s="1"/>
  <c r="DO156" i="14"/>
  <c r="EI156" i="14" s="1"/>
  <c r="EE155" i="14"/>
  <c r="EY155" i="14" s="1"/>
  <c r="EA155" i="14"/>
  <c r="EU155" i="14" s="1"/>
  <c r="DW155" i="14"/>
  <c r="EQ155" i="14" s="1"/>
  <c r="DS155" i="14"/>
  <c r="EM155" i="14" s="1"/>
  <c r="DO155" i="14"/>
  <c r="EI155" i="14" s="1"/>
  <c r="EE154" i="14"/>
  <c r="EA154" i="14"/>
  <c r="DW154" i="14"/>
  <c r="DS154" i="14"/>
  <c r="DO154" i="14"/>
  <c r="EE153" i="14"/>
  <c r="EY153" i="14" s="1"/>
  <c r="EA153" i="14"/>
  <c r="EU153" i="14" s="1"/>
  <c r="FO153" i="14" s="1"/>
  <c r="FA153" i="14" s="1"/>
  <c r="GO153" i="14" s="1"/>
  <c r="DW153" i="14"/>
  <c r="EQ153" i="14" s="1"/>
  <c r="FK153" i="14" s="1"/>
  <c r="GY153" i="14" s="1"/>
  <c r="DS153" i="14"/>
  <c r="EM153" i="14" s="1"/>
  <c r="FG153" i="14" s="1"/>
  <c r="GU153" i="14" s="1"/>
  <c r="DO153" i="14"/>
  <c r="EI153" i="14" s="1"/>
  <c r="EE152" i="14"/>
  <c r="EY152" i="14" s="1"/>
  <c r="FS152" i="14" s="1"/>
  <c r="HG152" i="14" s="1"/>
  <c r="EA152" i="14"/>
  <c r="EU152" i="14" s="1"/>
  <c r="DW152" i="14"/>
  <c r="EQ152" i="14" s="1"/>
  <c r="FK152" i="14" s="1"/>
  <c r="GY152" i="14" s="1"/>
  <c r="DS152" i="14"/>
  <c r="EM152" i="14" s="1"/>
  <c r="FG152" i="14" s="1"/>
  <c r="GU152" i="14" s="1"/>
  <c r="DO152" i="14"/>
  <c r="EI152" i="14" s="1"/>
  <c r="EE151" i="14"/>
  <c r="EY151" i="14" s="1"/>
  <c r="FS151" i="14" s="1"/>
  <c r="HG151" i="14" s="1"/>
  <c r="EA151" i="14"/>
  <c r="EU151" i="14" s="1"/>
  <c r="DW151" i="14"/>
  <c r="EQ151" i="14" s="1"/>
  <c r="FK151" i="14" s="1"/>
  <c r="GY151" i="14" s="1"/>
  <c r="DS151" i="14"/>
  <c r="EM151" i="14" s="1"/>
  <c r="DO151" i="14"/>
  <c r="EI151" i="14" s="1"/>
  <c r="EE150" i="14"/>
  <c r="EY150" i="14" s="1"/>
  <c r="FS150" i="14" s="1"/>
  <c r="HG150" i="14" s="1"/>
  <c r="EA150" i="14"/>
  <c r="EU150" i="14" s="1"/>
  <c r="DW150" i="14"/>
  <c r="EQ150" i="14" s="1"/>
  <c r="FK150" i="14" s="1"/>
  <c r="GY150" i="14" s="1"/>
  <c r="DS150" i="14"/>
  <c r="EM150" i="14" s="1"/>
  <c r="FG150" i="14" s="1"/>
  <c r="GU150" i="14" s="1"/>
  <c r="DO150" i="14"/>
  <c r="EI150" i="14" s="1"/>
  <c r="EE149" i="14"/>
  <c r="EY149" i="14" s="1"/>
  <c r="FS149" i="14" s="1"/>
  <c r="HG149" i="14" s="1"/>
  <c r="EA149" i="14"/>
  <c r="EU149" i="14" s="1"/>
  <c r="DW149" i="14"/>
  <c r="EQ149" i="14" s="1"/>
  <c r="FK149" i="14" s="1"/>
  <c r="GY149" i="14" s="1"/>
  <c r="DS149" i="14"/>
  <c r="EM149" i="14" s="1"/>
  <c r="FG149" i="14" s="1"/>
  <c r="GU149" i="14" s="1"/>
  <c r="DO149" i="14"/>
  <c r="EI149" i="14" s="1"/>
  <c r="EE148" i="14"/>
  <c r="EY148" i="14" s="1"/>
  <c r="FS148" i="14" s="1"/>
  <c r="HG148" i="14" s="1"/>
  <c r="EA148" i="14"/>
  <c r="EU148" i="14" s="1"/>
  <c r="DW148" i="14"/>
  <c r="EQ148" i="14" s="1"/>
  <c r="FK148" i="14" s="1"/>
  <c r="GY148" i="14" s="1"/>
  <c r="DS148" i="14"/>
  <c r="EM148" i="14" s="1"/>
  <c r="FG148" i="14" s="1"/>
  <c r="GU148" i="14" s="1"/>
  <c r="DO148" i="14"/>
  <c r="EI148" i="14" s="1"/>
  <c r="EE147" i="14"/>
  <c r="EA147" i="14"/>
  <c r="DW147" i="14"/>
  <c r="DS147" i="14"/>
  <c r="DO147" i="14"/>
  <c r="EI147" i="14" s="1"/>
  <c r="EE146" i="14"/>
  <c r="EY146" i="14" s="1"/>
  <c r="EA146" i="14"/>
  <c r="EU146" i="14" s="1"/>
  <c r="DW146" i="14"/>
  <c r="EQ146" i="14" s="1"/>
  <c r="FK146" i="14" s="1"/>
  <c r="GY146" i="14" s="1"/>
  <c r="DS146" i="14"/>
  <c r="EM146" i="14" s="1"/>
  <c r="DO146" i="14"/>
  <c r="EI146" i="14" s="1"/>
  <c r="EE145" i="14"/>
  <c r="EY145" i="14" s="1"/>
  <c r="EA145" i="14"/>
  <c r="EU145" i="14" s="1"/>
  <c r="DW145" i="14"/>
  <c r="EQ145" i="14" s="1"/>
  <c r="DS145" i="14"/>
  <c r="EM145" i="14" s="1"/>
  <c r="DO145" i="14"/>
  <c r="EI145" i="14" s="1"/>
  <c r="EE144" i="14"/>
  <c r="EY144" i="14" s="1"/>
  <c r="FS144" i="14" s="1"/>
  <c r="HG144" i="14" s="1"/>
  <c r="EA144" i="14"/>
  <c r="EU144" i="14" s="1"/>
  <c r="DW144" i="14"/>
  <c r="EQ144" i="14" s="1"/>
  <c r="FK144" i="14" s="1"/>
  <c r="GY144" i="14" s="1"/>
  <c r="DS144" i="14"/>
  <c r="EM144" i="14" s="1"/>
  <c r="DO144" i="14"/>
  <c r="EI144" i="14" s="1"/>
  <c r="EE143" i="14"/>
  <c r="EA143" i="14"/>
  <c r="DW143" i="14"/>
  <c r="DS143" i="14"/>
  <c r="DO143" i="14"/>
  <c r="EI143" i="14" s="1"/>
  <c r="EE142" i="14"/>
  <c r="EY142" i="14" s="1"/>
  <c r="FS142" i="14" s="1"/>
  <c r="HG142" i="14" s="1"/>
  <c r="EA142" i="14"/>
  <c r="EU142" i="14" s="1"/>
  <c r="DW142" i="14"/>
  <c r="EQ142" i="14" s="1"/>
  <c r="FK142" i="14" s="1"/>
  <c r="GY142" i="14" s="1"/>
  <c r="DS142" i="14"/>
  <c r="EM142" i="14" s="1"/>
  <c r="FG142" i="14" s="1"/>
  <c r="GU142" i="14" s="1"/>
  <c r="DO142" i="14"/>
  <c r="EI142" i="14" s="1"/>
  <c r="EE141" i="14"/>
  <c r="EY141" i="14" s="1"/>
  <c r="EA141" i="14"/>
  <c r="EU141" i="14" s="1"/>
  <c r="DW141" i="14"/>
  <c r="EQ141" i="14" s="1"/>
  <c r="DS141" i="14"/>
  <c r="EM141" i="14" s="1"/>
  <c r="DO141" i="14"/>
  <c r="EI141" i="14" s="1"/>
  <c r="EE140" i="14"/>
  <c r="EY140" i="14" s="1"/>
  <c r="EA140" i="14"/>
  <c r="EU140" i="14" s="1"/>
  <c r="DW140" i="14"/>
  <c r="EQ140" i="14" s="1"/>
  <c r="DS140" i="14"/>
  <c r="EM140" i="14" s="1"/>
  <c r="DO140" i="14"/>
  <c r="EI140" i="14" s="1"/>
  <c r="EE139" i="14"/>
  <c r="EY139" i="14" s="1"/>
  <c r="EA139" i="14"/>
  <c r="EU139" i="14" s="1"/>
  <c r="DW139" i="14"/>
  <c r="EQ139" i="14" s="1"/>
  <c r="DS139" i="14"/>
  <c r="EM139" i="14" s="1"/>
  <c r="DO139" i="14"/>
  <c r="EI139" i="14" s="1"/>
  <c r="EE138" i="14"/>
  <c r="EA138" i="14"/>
  <c r="DW138" i="14"/>
  <c r="DS138" i="14"/>
  <c r="DO138" i="14"/>
  <c r="EI138" i="14" s="1"/>
  <c r="EE137" i="14"/>
  <c r="EY137" i="14" s="1"/>
  <c r="EA137" i="14"/>
  <c r="EU137" i="14" s="1"/>
  <c r="DW137" i="14"/>
  <c r="EQ137" i="14" s="1"/>
  <c r="DS137" i="14"/>
  <c r="EM137" i="14" s="1"/>
  <c r="DO137" i="14"/>
  <c r="EI137" i="14" s="1"/>
  <c r="EE136" i="14"/>
  <c r="EY136" i="14" s="1"/>
  <c r="EA136" i="14"/>
  <c r="EU136" i="14" s="1"/>
  <c r="DW136" i="14"/>
  <c r="EQ136" i="14" s="1"/>
  <c r="FK136" i="14" s="1"/>
  <c r="GY136" i="14" s="1"/>
  <c r="DS136" i="14"/>
  <c r="EM136" i="14" s="1"/>
  <c r="DO136" i="14"/>
  <c r="EI136" i="14" s="1"/>
  <c r="EE135" i="14"/>
  <c r="EY135" i="14" s="1"/>
  <c r="FS135" i="14" s="1"/>
  <c r="HG135" i="14" s="1"/>
  <c r="EA135" i="14"/>
  <c r="EU135" i="14" s="1"/>
  <c r="DW135" i="14"/>
  <c r="EQ135" i="14" s="1"/>
  <c r="FK135" i="14" s="1"/>
  <c r="GY135" i="14" s="1"/>
  <c r="DS135" i="14"/>
  <c r="EM135" i="14" s="1"/>
  <c r="FG135" i="14" s="1"/>
  <c r="GU135" i="14" s="1"/>
  <c r="DO135" i="14"/>
  <c r="EI135" i="14" s="1"/>
  <c r="EE134" i="14"/>
  <c r="EA134" i="14"/>
  <c r="DW134" i="14"/>
  <c r="DS134" i="14"/>
  <c r="DO134" i="14"/>
  <c r="EI134" i="14" s="1"/>
  <c r="EE133" i="14"/>
  <c r="EY133" i="14" s="1"/>
  <c r="EA133" i="14"/>
  <c r="EU133" i="14" s="1"/>
  <c r="DW133" i="14"/>
  <c r="EQ133" i="14" s="1"/>
  <c r="DS133" i="14"/>
  <c r="EM133" i="14" s="1"/>
  <c r="DO133" i="14"/>
  <c r="EI133" i="14" s="1"/>
  <c r="EE132" i="14"/>
  <c r="EY132" i="14" s="1"/>
  <c r="FS132" i="14" s="1"/>
  <c r="HG132" i="14" s="1"/>
  <c r="EA132" i="14"/>
  <c r="EU132" i="14" s="1"/>
  <c r="DW132" i="14"/>
  <c r="EQ132" i="14" s="1"/>
  <c r="FK132" i="14" s="1"/>
  <c r="GY132" i="14" s="1"/>
  <c r="DS132" i="14"/>
  <c r="EM132" i="14" s="1"/>
  <c r="DO132" i="14"/>
  <c r="EI132" i="14" s="1"/>
  <c r="EE131" i="14"/>
  <c r="EY131" i="14" s="1"/>
  <c r="FS131" i="14" s="1"/>
  <c r="HG131" i="14" s="1"/>
  <c r="EA131" i="14"/>
  <c r="EU131" i="14" s="1"/>
  <c r="DW131" i="14"/>
  <c r="EQ131" i="14" s="1"/>
  <c r="FK131" i="14" s="1"/>
  <c r="GY131" i="14" s="1"/>
  <c r="DS131" i="14"/>
  <c r="EM131" i="14" s="1"/>
  <c r="DO131" i="14"/>
  <c r="EI131" i="14" s="1"/>
  <c r="EE130" i="14"/>
  <c r="EY130" i="14" s="1"/>
  <c r="FS130" i="14" s="1"/>
  <c r="HG130" i="14" s="1"/>
  <c r="EA130" i="14"/>
  <c r="EU130" i="14" s="1"/>
  <c r="DW130" i="14"/>
  <c r="EQ130" i="14" s="1"/>
  <c r="FK130" i="14" s="1"/>
  <c r="GY130" i="14" s="1"/>
  <c r="DS130" i="14"/>
  <c r="EM130" i="14" s="1"/>
  <c r="FG130" i="14" s="1"/>
  <c r="GU130" i="14" s="1"/>
  <c r="DO130" i="14"/>
  <c r="EI130" i="14" s="1"/>
  <c r="EE129" i="14"/>
  <c r="EY129" i="14" s="1"/>
  <c r="EA129" i="14"/>
  <c r="EU129" i="14" s="1"/>
  <c r="DW129" i="14"/>
  <c r="EQ129" i="14" s="1"/>
  <c r="DS129" i="14"/>
  <c r="EM129" i="14" s="1"/>
  <c r="DO129" i="14"/>
  <c r="EI129" i="14" s="1"/>
  <c r="EE128" i="14"/>
  <c r="EY128" i="14" s="1"/>
  <c r="FS128" i="14" s="1"/>
  <c r="HG128" i="14" s="1"/>
  <c r="EA128" i="14"/>
  <c r="EU128" i="14" s="1"/>
  <c r="DW128" i="14"/>
  <c r="EQ128" i="14" s="1"/>
  <c r="FK128" i="14" s="1"/>
  <c r="GY128" i="14" s="1"/>
  <c r="DS128" i="14"/>
  <c r="EM128" i="14" s="1"/>
  <c r="FG128" i="14" s="1"/>
  <c r="GU128" i="14" s="1"/>
  <c r="DO128" i="14"/>
  <c r="EI128" i="14" s="1"/>
  <c r="EE127" i="14"/>
  <c r="EY127" i="14" s="1"/>
  <c r="EA127" i="14"/>
  <c r="EU127" i="14" s="1"/>
  <c r="DW127" i="14"/>
  <c r="EQ127" i="14" s="1"/>
  <c r="DS127" i="14"/>
  <c r="EM127" i="14" s="1"/>
  <c r="DO127" i="14"/>
  <c r="EI127" i="14" s="1"/>
  <c r="EE126" i="14"/>
  <c r="EY126" i="14" s="1"/>
  <c r="EA126" i="14"/>
  <c r="EU126" i="14" s="1"/>
  <c r="DW126" i="14"/>
  <c r="EQ126" i="14" s="1"/>
  <c r="DS126" i="14"/>
  <c r="EM126" i="14" s="1"/>
  <c r="DO126" i="14"/>
  <c r="EI126" i="14" s="1"/>
  <c r="EE125" i="14"/>
  <c r="EY125" i="14" s="1"/>
  <c r="FS125" i="14" s="1"/>
  <c r="HG125" i="14" s="1"/>
  <c r="EA125" i="14"/>
  <c r="EU125" i="14" s="1"/>
  <c r="DW125" i="14"/>
  <c r="EQ125" i="14" s="1"/>
  <c r="FK125" i="14" s="1"/>
  <c r="GY125" i="14" s="1"/>
  <c r="DS125" i="14"/>
  <c r="EM125" i="14" s="1"/>
  <c r="DO125" i="14"/>
  <c r="EI125" i="14" s="1"/>
  <c r="EE124" i="14"/>
  <c r="EY124" i="14" s="1"/>
  <c r="FS124" i="14" s="1"/>
  <c r="HG124" i="14" s="1"/>
  <c r="EA124" i="14"/>
  <c r="EU124" i="14" s="1"/>
  <c r="DW124" i="14"/>
  <c r="EQ124" i="14" s="1"/>
  <c r="FK124" i="14" s="1"/>
  <c r="GY124" i="14" s="1"/>
  <c r="DS124" i="14"/>
  <c r="EM124" i="14" s="1"/>
  <c r="DO124" i="14"/>
  <c r="EI124" i="14" s="1"/>
  <c r="EE123" i="14"/>
  <c r="EY123" i="14" s="1"/>
  <c r="FS123" i="14" s="1"/>
  <c r="HG123" i="14" s="1"/>
  <c r="EA123" i="14"/>
  <c r="EU123" i="14" s="1"/>
  <c r="DW123" i="14"/>
  <c r="EQ123" i="14" s="1"/>
  <c r="DS123" i="14"/>
  <c r="EM123" i="14" s="1"/>
  <c r="DO123" i="14"/>
  <c r="EI123" i="14" s="1"/>
  <c r="EE122" i="14"/>
  <c r="EY122" i="14" s="1"/>
  <c r="EA122" i="14"/>
  <c r="EU122" i="14" s="1"/>
  <c r="DW122" i="14"/>
  <c r="EQ122" i="14" s="1"/>
  <c r="FK122" i="14" s="1"/>
  <c r="GY122" i="14" s="1"/>
  <c r="DS122" i="14"/>
  <c r="EM122" i="14" s="1"/>
  <c r="DO122" i="14"/>
  <c r="EI122" i="14" s="1"/>
  <c r="EE121" i="14"/>
  <c r="EY121" i="14" s="1"/>
  <c r="FS121" i="14" s="1"/>
  <c r="HG121" i="14" s="1"/>
  <c r="EA121" i="14"/>
  <c r="EU121" i="14" s="1"/>
  <c r="DW121" i="14"/>
  <c r="EQ121" i="14" s="1"/>
  <c r="FK121" i="14" s="1"/>
  <c r="GY121" i="14" s="1"/>
  <c r="DS121" i="14"/>
  <c r="EM121" i="14" s="1"/>
  <c r="FG121" i="14" s="1"/>
  <c r="GU121" i="14" s="1"/>
  <c r="DO121" i="14"/>
  <c r="EI121" i="14" s="1"/>
  <c r="EE120" i="14"/>
  <c r="EY120" i="14" s="1"/>
  <c r="FS120" i="14" s="1"/>
  <c r="HG120" i="14" s="1"/>
  <c r="EA120" i="14"/>
  <c r="EU120" i="14" s="1"/>
  <c r="DW120" i="14"/>
  <c r="EQ120" i="14" s="1"/>
  <c r="FK120" i="14" s="1"/>
  <c r="GY120" i="14" s="1"/>
  <c r="DS120" i="14"/>
  <c r="EM120" i="14" s="1"/>
  <c r="FG120" i="14" s="1"/>
  <c r="GU120" i="14" s="1"/>
  <c r="DO120" i="14"/>
  <c r="EI120" i="14" s="1"/>
  <c r="EE119" i="14"/>
  <c r="EA119" i="14"/>
  <c r="DW119" i="14"/>
  <c r="DS119" i="14"/>
  <c r="DO119" i="14"/>
  <c r="EI119" i="14" s="1"/>
  <c r="EE118" i="14"/>
  <c r="EY118" i="14" s="1"/>
  <c r="EA118" i="14"/>
  <c r="EU118" i="14" s="1"/>
  <c r="DW118" i="14"/>
  <c r="EQ118" i="14" s="1"/>
  <c r="DS118" i="14"/>
  <c r="EM118" i="14" s="1"/>
  <c r="DO118" i="14"/>
  <c r="EI118" i="14" s="1"/>
  <c r="EE117" i="14"/>
  <c r="EY117" i="14" s="1"/>
  <c r="FS117" i="14" s="1"/>
  <c r="HG117" i="14" s="1"/>
  <c r="EA117" i="14"/>
  <c r="EU117" i="14" s="1"/>
  <c r="DW117" i="14"/>
  <c r="EQ117" i="14" s="1"/>
  <c r="FK117" i="14" s="1"/>
  <c r="GY117" i="14" s="1"/>
  <c r="DS117" i="14"/>
  <c r="EM117" i="14" s="1"/>
  <c r="FG117" i="14" s="1"/>
  <c r="GU117" i="14" s="1"/>
  <c r="DO117" i="14"/>
  <c r="EI117" i="14" s="1"/>
  <c r="EE116" i="14"/>
  <c r="EY116" i="14" s="1"/>
  <c r="FS116" i="14" s="1"/>
  <c r="HG116" i="14" s="1"/>
  <c r="EA116" i="14"/>
  <c r="EU116" i="14" s="1"/>
  <c r="DW116" i="14"/>
  <c r="EQ116" i="14" s="1"/>
  <c r="DS116" i="14"/>
  <c r="EM116" i="14" s="1"/>
  <c r="DO116" i="14"/>
  <c r="EI116" i="14" s="1"/>
  <c r="EE115" i="14"/>
  <c r="EY115" i="14" s="1"/>
  <c r="FS115" i="14" s="1"/>
  <c r="HG115" i="14" s="1"/>
  <c r="EA115" i="14"/>
  <c r="EU115" i="14" s="1"/>
  <c r="DW115" i="14"/>
  <c r="EQ115" i="14" s="1"/>
  <c r="FK115" i="14" s="1"/>
  <c r="GY115" i="14" s="1"/>
  <c r="DS115" i="14"/>
  <c r="EM115" i="14" s="1"/>
  <c r="FG115" i="14" s="1"/>
  <c r="GU115" i="14" s="1"/>
  <c r="DO115" i="14"/>
  <c r="EI115" i="14" s="1"/>
  <c r="EE114" i="14"/>
  <c r="EY114" i="14" s="1"/>
  <c r="FS114" i="14" s="1"/>
  <c r="HG114" i="14" s="1"/>
  <c r="EA114" i="14"/>
  <c r="EU114" i="14" s="1"/>
  <c r="DW114" i="14"/>
  <c r="EQ114" i="14" s="1"/>
  <c r="FK114" i="14" s="1"/>
  <c r="GY114" i="14" s="1"/>
  <c r="DS114" i="14"/>
  <c r="EM114" i="14" s="1"/>
  <c r="FG114" i="14" s="1"/>
  <c r="GU114" i="14" s="1"/>
  <c r="DO114" i="14"/>
  <c r="EI114" i="14" s="1"/>
  <c r="EE113" i="14"/>
  <c r="EY113" i="14" s="1"/>
  <c r="FS113" i="14" s="1"/>
  <c r="HG113" i="14" s="1"/>
  <c r="EA113" i="14"/>
  <c r="EU113" i="14" s="1"/>
  <c r="DW113" i="14"/>
  <c r="EQ113" i="14" s="1"/>
  <c r="FK113" i="14" s="1"/>
  <c r="GY113" i="14" s="1"/>
  <c r="DS113" i="14"/>
  <c r="EM113" i="14" s="1"/>
  <c r="FG113" i="14" s="1"/>
  <c r="GU113" i="14" s="1"/>
  <c r="DO113" i="14"/>
  <c r="EI113" i="14" s="1"/>
  <c r="EE112" i="14"/>
  <c r="EY112" i="14" s="1"/>
  <c r="EA112" i="14"/>
  <c r="EU112" i="14" s="1"/>
  <c r="DX155" i="14"/>
  <c r="ER155" i="14" s="1"/>
  <c r="DT155" i="14"/>
  <c r="EN155" i="14" s="1"/>
  <c r="DP155" i="14"/>
  <c r="EJ155" i="14" s="1"/>
  <c r="EF154" i="14"/>
  <c r="EB154" i="14"/>
  <c r="DX154" i="14"/>
  <c r="DT154" i="14"/>
  <c r="DP154" i="14"/>
  <c r="EF153" i="14"/>
  <c r="EZ153" i="14" s="1"/>
  <c r="FT153" i="14" s="1"/>
  <c r="HH153" i="14" s="1"/>
  <c r="EB153" i="14"/>
  <c r="EV153" i="14" s="1"/>
  <c r="DX153" i="14"/>
  <c r="ER153" i="14" s="1"/>
  <c r="FL153" i="14" s="1"/>
  <c r="GZ153" i="14" s="1"/>
  <c r="DT153" i="14"/>
  <c r="EN153" i="14" s="1"/>
  <c r="DP153" i="14"/>
  <c r="EJ153" i="14" s="1"/>
  <c r="EF152" i="14"/>
  <c r="EZ152" i="14" s="1"/>
  <c r="FT152" i="14" s="1"/>
  <c r="HH152" i="14" s="1"/>
  <c r="EB152" i="14"/>
  <c r="EV152" i="14" s="1"/>
  <c r="DX152" i="14"/>
  <c r="ER152" i="14" s="1"/>
  <c r="DT152" i="14"/>
  <c r="EN152" i="14" s="1"/>
  <c r="DP152" i="14"/>
  <c r="EJ152" i="14" s="1"/>
  <c r="EF151" i="14"/>
  <c r="EZ151" i="14" s="1"/>
  <c r="FT151" i="14" s="1"/>
  <c r="HH151" i="14" s="1"/>
  <c r="EB151" i="14"/>
  <c r="EV151" i="14" s="1"/>
  <c r="DX151" i="14"/>
  <c r="ER151" i="14" s="1"/>
  <c r="FL151" i="14" s="1"/>
  <c r="GZ151" i="14" s="1"/>
  <c r="DT151" i="14"/>
  <c r="EN151" i="14" s="1"/>
  <c r="FH151" i="14" s="1"/>
  <c r="GV151" i="14" s="1"/>
  <c r="DP151" i="14"/>
  <c r="EJ151" i="14" s="1"/>
  <c r="EF150" i="14"/>
  <c r="EZ150" i="14" s="1"/>
  <c r="FT150" i="14" s="1"/>
  <c r="HH150" i="14" s="1"/>
  <c r="EB150" i="14"/>
  <c r="EV150" i="14" s="1"/>
  <c r="DX150" i="14"/>
  <c r="ER150" i="14" s="1"/>
  <c r="FL150" i="14" s="1"/>
  <c r="GZ150" i="14" s="1"/>
  <c r="DT150" i="14"/>
  <c r="EN150" i="14" s="1"/>
  <c r="FH150" i="14" s="1"/>
  <c r="GV150" i="14" s="1"/>
  <c r="DP150" i="14"/>
  <c r="EJ150" i="14" s="1"/>
  <c r="EF149" i="14"/>
  <c r="EZ149" i="14" s="1"/>
  <c r="FT149" i="14" s="1"/>
  <c r="HH149" i="14" s="1"/>
  <c r="EB149" i="14"/>
  <c r="EV149" i="14" s="1"/>
  <c r="DX149" i="14"/>
  <c r="ER149" i="14" s="1"/>
  <c r="FL149" i="14" s="1"/>
  <c r="GZ149" i="14" s="1"/>
  <c r="DT149" i="14"/>
  <c r="EN149" i="14" s="1"/>
  <c r="FH149" i="14" s="1"/>
  <c r="GV149" i="14" s="1"/>
  <c r="DP149" i="14"/>
  <c r="EJ149" i="14" s="1"/>
  <c r="EF148" i="14"/>
  <c r="EZ148" i="14" s="1"/>
  <c r="FT148" i="14" s="1"/>
  <c r="HH148" i="14" s="1"/>
  <c r="EB148" i="14"/>
  <c r="EV148" i="14" s="1"/>
  <c r="DX148" i="14"/>
  <c r="ER148" i="14" s="1"/>
  <c r="FL148" i="14" s="1"/>
  <c r="GZ148" i="14" s="1"/>
  <c r="DT148" i="14"/>
  <c r="EN148" i="14" s="1"/>
  <c r="DP148" i="14"/>
  <c r="EJ148" i="14" s="1"/>
  <c r="EF147" i="14"/>
  <c r="EB147" i="14"/>
  <c r="DX147" i="14"/>
  <c r="DT147" i="14"/>
  <c r="DP147" i="14"/>
  <c r="EJ147" i="14" s="1"/>
  <c r="EF146" i="14"/>
  <c r="EZ146" i="14" s="1"/>
  <c r="EB146" i="14"/>
  <c r="EV146" i="14" s="1"/>
  <c r="DX146" i="14"/>
  <c r="ER146" i="14" s="1"/>
  <c r="DT146" i="14"/>
  <c r="EN146" i="14" s="1"/>
  <c r="DP146" i="14"/>
  <c r="EJ146" i="14" s="1"/>
  <c r="EF145" i="14"/>
  <c r="EZ145" i="14" s="1"/>
  <c r="EB145" i="14"/>
  <c r="EV145" i="14" s="1"/>
  <c r="DX145" i="14"/>
  <c r="ER145" i="14" s="1"/>
  <c r="DT145" i="14"/>
  <c r="EN145" i="14" s="1"/>
  <c r="DP145" i="14"/>
  <c r="EJ145" i="14" s="1"/>
  <c r="EF144" i="14"/>
  <c r="EZ144" i="14" s="1"/>
  <c r="FT144" i="14" s="1"/>
  <c r="HH144" i="14" s="1"/>
  <c r="EB144" i="14"/>
  <c r="EV144" i="14" s="1"/>
  <c r="DX144" i="14"/>
  <c r="ER144" i="14" s="1"/>
  <c r="FL144" i="14" s="1"/>
  <c r="GZ144" i="14" s="1"/>
  <c r="DT144" i="14"/>
  <c r="EN144" i="14" s="1"/>
  <c r="DP144" i="14"/>
  <c r="EJ144" i="14" s="1"/>
  <c r="EF143" i="14"/>
  <c r="EB143" i="14"/>
  <c r="DX143" i="14"/>
  <c r="DT143" i="14"/>
  <c r="DP143" i="14"/>
  <c r="EJ143" i="14" s="1"/>
  <c r="EF142" i="14"/>
  <c r="EZ142" i="14" s="1"/>
  <c r="FT142" i="14" s="1"/>
  <c r="HH142" i="14" s="1"/>
  <c r="EB142" i="14"/>
  <c r="EV142" i="14" s="1"/>
  <c r="DX142" i="14"/>
  <c r="ER142" i="14" s="1"/>
  <c r="DT142" i="14"/>
  <c r="EN142" i="14" s="1"/>
  <c r="DP142" i="14"/>
  <c r="EJ142" i="14" s="1"/>
  <c r="EF141" i="14"/>
  <c r="EZ141" i="14" s="1"/>
  <c r="EB141" i="14"/>
  <c r="EV141" i="14" s="1"/>
  <c r="DX141" i="14"/>
  <c r="ER141" i="14" s="1"/>
  <c r="DT141" i="14"/>
  <c r="EN141" i="14" s="1"/>
  <c r="DP141" i="14"/>
  <c r="EJ141" i="14" s="1"/>
  <c r="EF140" i="14"/>
  <c r="EZ140" i="14" s="1"/>
  <c r="FT140" i="14" s="1"/>
  <c r="HH140" i="14" s="1"/>
  <c r="EB140" i="14"/>
  <c r="EV140" i="14" s="1"/>
  <c r="DX140" i="14"/>
  <c r="ER140" i="14" s="1"/>
  <c r="DT140" i="14"/>
  <c r="EN140" i="14" s="1"/>
  <c r="DP140" i="14"/>
  <c r="EJ140" i="14" s="1"/>
  <c r="EF139" i="14"/>
  <c r="EZ139" i="14" s="1"/>
  <c r="EB139" i="14"/>
  <c r="EV139" i="14" s="1"/>
  <c r="DX139" i="14"/>
  <c r="ER139" i="14" s="1"/>
  <c r="DT139" i="14"/>
  <c r="EN139" i="14" s="1"/>
  <c r="DP139" i="14"/>
  <c r="EJ139" i="14" s="1"/>
  <c r="EF138" i="14"/>
  <c r="EB138" i="14"/>
  <c r="DX138" i="14"/>
  <c r="DT138" i="14"/>
  <c r="DP138" i="14"/>
  <c r="EJ138" i="14" s="1"/>
  <c r="EF137" i="14"/>
  <c r="EZ137" i="14" s="1"/>
  <c r="EB137" i="14"/>
  <c r="EV137" i="14" s="1"/>
  <c r="DX137" i="14"/>
  <c r="ER137" i="14" s="1"/>
  <c r="DT137" i="14"/>
  <c r="EN137" i="14" s="1"/>
  <c r="DP137" i="14"/>
  <c r="EJ137" i="14" s="1"/>
  <c r="EF136" i="14"/>
  <c r="EZ136" i="14" s="1"/>
  <c r="EB136" i="14"/>
  <c r="EV136" i="14" s="1"/>
  <c r="DX136" i="14"/>
  <c r="ER136" i="14" s="1"/>
  <c r="FL136" i="14" s="1"/>
  <c r="GZ136" i="14" s="1"/>
  <c r="DT136" i="14"/>
  <c r="EN136" i="14" s="1"/>
  <c r="DP136" i="14"/>
  <c r="EJ136" i="14" s="1"/>
  <c r="EF135" i="14"/>
  <c r="EZ135" i="14" s="1"/>
  <c r="FT135" i="14" s="1"/>
  <c r="HH135" i="14" s="1"/>
  <c r="EB135" i="14"/>
  <c r="EV135" i="14" s="1"/>
  <c r="DX135" i="14"/>
  <c r="ER135" i="14" s="1"/>
  <c r="FL135" i="14" s="1"/>
  <c r="GZ135" i="14" s="1"/>
  <c r="DT135" i="14"/>
  <c r="EN135" i="14" s="1"/>
  <c r="FH135" i="14" s="1"/>
  <c r="GV135" i="14" s="1"/>
  <c r="DP135" i="14"/>
  <c r="EJ135" i="14" s="1"/>
  <c r="EF134" i="14"/>
  <c r="EB134" i="14"/>
  <c r="DX134" i="14"/>
  <c r="DT134" i="14"/>
  <c r="DP134" i="14"/>
  <c r="EJ134" i="14" s="1"/>
  <c r="EF133" i="14"/>
  <c r="EZ133" i="14" s="1"/>
  <c r="EB133" i="14"/>
  <c r="EV133" i="14" s="1"/>
  <c r="DX133" i="14"/>
  <c r="ER133" i="14" s="1"/>
  <c r="DT133" i="14"/>
  <c r="EN133" i="14" s="1"/>
  <c r="DP133" i="14"/>
  <c r="EJ133" i="14" s="1"/>
  <c r="EF132" i="14"/>
  <c r="EZ132" i="14" s="1"/>
  <c r="FT132" i="14" s="1"/>
  <c r="HH132" i="14" s="1"/>
  <c r="EB132" i="14"/>
  <c r="EV132" i="14" s="1"/>
  <c r="DX132" i="14"/>
  <c r="ER132" i="14" s="1"/>
  <c r="FL132" i="14" s="1"/>
  <c r="GZ132" i="14" s="1"/>
  <c r="DT132" i="14"/>
  <c r="EN132" i="14" s="1"/>
  <c r="FH132" i="14" s="1"/>
  <c r="GV132" i="14" s="1"/>
  <c r="DP132" i="14"/>
  <c r="EJ132" i="14" s="1"/>
  <c r="EF131" i="14"/>
  <c r="EZ131" i="14" s="1"/>
  <c r="FT131" i="14" s="1"/>
  <c r="HH131" i="14" s="1"/>
  <c r="EB131" i="14"/>
  <c r="EV131" i="14" s="1"/>
  <c r="DX131" i="14"/>
  <c r="ER131" i="14" s="1"/>
  <c r="DT131" i="14"/>
  <c r="EN131" i="14" s="1"/>
  <c r="DP131" i="14"/>
  <c r="EJ131" i="14" s="1"/>
  <c r="EF130" i="14"/>
  <c r="EZ130" i="14" s="1"/>
  <c r="FT130" i="14" s="1"/>
  <c r="HH130" i="14" s="1"/>
  <c r="EB130" i="14"/>
  <c r="EV130" i="14" s="1"/>
  <c r="DX130" i="14"/>
  <c r="ER130" i="14" s="1"/>
  <c r="FL130" i="14" s="1"/>
  <c r="GZ130" i="14" s="1"/>
  <c r="DT130" i="14"/>
  <c r="EN130" i="14" s="1"/>
  <c r="FH130" i="14" s="1"/>
  <c r="GV130" i="14" s="1"/>
  <c r="DP130" i="14"/>
  <c r="EJ130" i="14" s="1"/>
  <c r="EF129" i="14"/>
  <c r="EZ129" i="14" s="1"/>
  <c r="EB129" i="14"/>
  <c r="EV129" i="14" s="1"/>
  <c r="DX129" i="14"/>
  <c r="ER129" i="14" s="1"/>
  <c r="DT129" i="14"/>
  <c r="EN129" i="14" s="1"/>
  <c r="DP129" i="14"/>
  <c r="EJ129" i="14" s="1"/>
  <c r="EF128" i="14"/>
  <c r="EZ128" i="14" s="1"/>
  <c r="FT128" i="14" s="1"/>
  <c r="HH128" i="14" s="1"/>
  <c r="EB128" i="14"/>
  <c r="EV128" i="14" s="1"/>
  <c r="DX128" i="14"/>
  <c r="ER128" i="14" s="1"/>
  <c r="DT128" i="14"/>
  <c r="EN128" i="14" s="1"/>
  <c r="DP128" i="14"/>
  <c r="EJ128" i="14" s="1"/>
  <c r="EF127" i="14"/>
  <c r="EZ127" i="14" s="1"/>
  <c r="EB127" i="14"/>
  <c r="EV127" i="14" s="1"/>
  <c r="DX127" i="14"/>
  <c r="ER127" i="14" s="1"/>
  <c r="DT127" i="14"/>
  <c r="EN127" i="14" s="1"/>
  <c r="DP127" i="14"/>
  <c r="EJ127" i="14" s="1"/>
  <c r="EF126" i="14"/>
  <c r="EZ126" i="14" s="1"/>
  <c r="FT126" i="14" s="1"/>
  <c r="HH126" i="14" s="1"/>
  <c r="EB126" i="14"/>
  <c r="EV126" i="14" s="1"/>
  <c r="DX126" i="14"/>
  <c r="ER126" i="14" s="1"/>
  <c r="FL126" i="14" s="1"/>
  <c r="GZ126" i="14" s="1"/>
  <c r="DT126" i="14"/>
  <c r="EN126" i="14" s="1"/>
  <c r="DP126" i="14"/>
  <c r="EJ126" i="14" s="1"/>
  <c r="EF125" i="14"/>
  <c r="EZ125" i="14" s="1"/>
  <c r="EB125" i="14"/>
  <c r="EV125" i="14" s="1"/>
  <c r="DX125" i="14"/>
  <c r="ER125" i="14" s="1"/>
  <c r="DT125" i="14"/>
  <c r="EN125" i="14" s="1"/>
  <c r="DP125" i="14"/>
  <c r="EJ125" i="14" s="1"/>
  <c r="EF124" i="14"/>
  <c r="EZ124" i="14" s="1"/>
  <c r="FT124" i="14" s="1"/>
  <c r="HH124" i="14" s="1"/>
  <c r="EB124" i="14"/>
  <c r="EV124" i="14" s="1"/>
  <c r="DX124" i="14"/>
  <c r="ER124" i="14" s="1"/>
  <c r="FL124" i="14" s="1"/>
  <c r="GZ124" i="14" s="1"/>
  <c r="DT124" i="14"/>
  <c r="EN124" i="14" s="1"/>
  <c r="DP124" i="14"/>
  <c r="EJ124" i="14" s="1"/>
  <c r="EF123" i="14"/>
  <c r="EZ123" i="14" s="1"/>
  <c r="EB123" i="14"/>
  <c r="EV123" i="14" s="1"/>
  <c r="DX123" i="14"/>
  <c r="ER123" i="14" s="1"/>
  <c r="DT123" i="14"/>
  <c r="EN123" i="14" s="1"/>
  <c r="DP123" i="14"/>
  <c r="EJ123" i="14" s="1"/>
  <c r="EF122" i="14"/>
  <c r="EZ122" i="14" s="1"/>
  <c r="FT122" i="14" s="1"/>
  <c r="HH122" i="14" s="1"/>
  <c r="EB122" i="14"/>
  <c r="EV122" i="14" s="1"/>
  <c r="DX122" i="14"/>
  <c r="ER122" i="14" s="1"/>
  <c r="DT122" i="14"/>
  <c r="EN122" i="14" s="1"/>
  <c r="DP122" i="14"/>
  <c r="EJ122" i="14" s="1"/>
  <c r="EF121" i="14"/>
  <c r="EZ121" i="14" s="1"/>
  <c r="FT121" i="14" s="1"/>
  <c r="HH121" i="14" s="1"/>
  <c r="EB121" i="14"/>
  <c r="EV121" i="14" s="1"/>
  <c r="DX121" i="14"/>
  <c r="ER121" i="14" s="1"/>
  <c r="FL121" i="14" s="1"/>
  <c r="GZ121" i="14" s="1"/>
  <c r="DT121" i="14"/>
  <c r="EN121" i="14" s="1"/>
  <c r="FH121" i="14" s="1"/>
  <c r="GV121" i="14" s="1"/>
  <c r="DP121" i="14"/>
  <c r="EJ121" i="14" s="1"/>
  <c r="EF120" i="14"/>
  <c r="EZ120" i="14" s="1"/>
  <c r="FT120" i="14" s="1"/>
  <c r="HH120" i="14" s="1"/>
  <c r="EB120" i="14"/>
  <c r="EV120" i="14" s="1"/>
  <c r="DX120" i="14"/>
  <c r="ER120" i="14" s="1"/>
  <c r="FL120" i="14" s="1"/>
  <c r="GZ120" i="14" s="1"/>
  <c r="DT120" i="14"/>
  <c r="EN120" i="14" s="1"/>
  <c r="FH120" i="14" s="1"/>
  <c r="GV120" i="14" s="1"/>
  <c r="DP120" i="14"/>
  <c r="EJ120" i="14" s="1"/>
  <c r="EF119" i="14"/>
  <c r="EB119" i="14"/>
  <c r="DX119" i="14"/>
  <c r="DT119" i="14"/>
  <c r="DP119" i="14"/>
  <c r="EJ119" i="14" s="1"/>
  <c r="EF118" i="14"/>
  <c r="EZ118" i="14" s="1"/>
  <c r="EB118" i="14"/>
  <c r="EV118" i="14" s="1"/>
  <c r="DX118" i="14"/>
  <c r="ER118" i="14" s="1"/>
  <c r="DT118" i="14"/>
  <c r="EN118" i="14" s="1"/>
  <c r="DP118" i="14"/>
  <c r="EJ118" i="14" s="1"/>
  <c r="EF117" i="14"/>
  <c r="EZ117" i="14" s="1"/>
  <c r="FT117" i="14" s="1"/>
  <c r="HH117" i="14" s="1"/>
  <c r="EB117" i="14"/>
  <c r="EV117" i="14" s="1"/>
  <c r="DX117" i="14"/>
  <c r="ER117" i="14" s="1"/>
  <c r="FL117" i="14" s="1"/>
  <c r="GZ117" i="14" s="1"/>
  <c r="DT117" i="14"/>
  <c r="EN117" i="14" s="1"/>
  <c r="FH117" i="14" s="1"/>
  <c r="GV117" i="14" s="1"/>
  <c r="DP117" i="14"/>
  <c r="EJ117" i="14" s="1"/>
  <c r="EF116" i="14"/>
  <c r="EZ116" i="14" s="1"/>
  <c r="FT116" i="14" s="1"/>
  <c r="HH116" i="14" s="1"/>
  <c r="EB116" i="14"/>
  <c r="EV116" i="14" s="1"/>
  <c r="DX116" i="14"/>
  <c r="ER116" i="14" s="1"/>
  <c r="FL116" i="14" s="1"/>
  <c r="GZ116" i="14" s="1"/>
  <c r="DT116" i="14"/>
  <c r="EN116" i="14" s="1"/>
  <c r="DP116" i="14"/>
  <c r="EJ116" i="14" s="1"/>
  <c r="EF115" i="14"/>
  <c r="EZ115" i="14" s="1"/>
  <c r="EB115" i="14"/>
  <c r="EV115" i="14" s="1"/>
  <c r="DX115" i="14"/>
  <c r="ER115" i="14" s="1"/>
  <c r="FL115" i="14" s="1"/>
  <c r="GZ115" i="14" s="1"/>
  <c r="DT115" i="14"/>
  <c r="EN115" i="14" s="1"/>
  <c r="DP115" i="14"/>
  <c r="EJ115" i="14" s="1"/>
  <c r="EF114" i="14"/>
  <c r="EZ114" i="14" s="1"/>
  <c r="FT114" i="14" s="1"/>
  <c r="HH114" i="14" s="1"/>
  <c r="EB114" i="14"/>
  <c r="EV114" i="14" s="1"/>
  <c r="DX114" i="14"/>
  <c r="ER114" i="14" s="1"/>
  <c r="DT114" i="14"/>
  <c r="EN114" i="14" s="1"/>
  <c r="DP114" i="14"/>
  <c r="EJ114" i="14" s="1"/>
  <c r="EF113" i="14"/>
  <c r="EZ113" i="14" s="1"/>
  <c r="FT113" i="14" s="1"/>
  <c r="HH113" i="14" s="1"/>
  <c r="EB113" i="14"/>
  <c r="EV113" i="14" s="1"/>
  <c r="DX113" i="14"/>
  <c r="ER113" i="14" s="1"/>
  <c r="DT113" i="14"/>
  <c r="EN113" i="14" s="1"/>
  <c r="FH113" i="14" s="1"/>
  <c r="GV113" i="14" s="1"/>
  <c r="DP113" i="14"/>
  <c r="EJ113" i="14" s="1"/>
  <c r="EF112" i="14"/>
  <c r="EZ112" i="14" s="1"/>
  <c r="FT112" i="14" s="1"/>
  <c r="HH112" i="14" s="1"/>
  <c r="EB112" i="14"/>
  <c r="EV112" i="14" s="1"/>
  <c r="DX112" i="14"/>
  <c r="ER112" i="14" s="1"/>
  <c r="DT112" i="14"/>
  <c r="EN112" i="14" s="1"/>
  <c r="DP112" i="14"/>
  <c r="EJ112" i="14" s="1"/>
  <c r="EF111" i="14"/>
  <c r="EZ111" i="14" s="1"/>
  <c r="FT111" i="14" s="1"/>
  <c r="HH111" i="14" s="1"/>
  <c r="EB111" i="14"/>
  <c r="EV111" i="14" s="1"/>
  <c r="DX111" i="14"/>
  <c r="ER111" i="14" s="1"/>
  <c r="DT111" i="14"/>
  <c r="EN111" i="14" s="1"/>
  <c r="DP111" i="14"/>
  <c r="EJ111" i="14" s="1"/>
  <c r="EF110" i="14"/>
  <c r="EZ110" i="14" s="1"/>
  <c r="FT110" i="14" s="1"/>
  <c r="HH110" i="14" s="1"/>
  <c r="EB110" i="14"/>
  <c r="EV110" i="14" s="1"/>
  <c r="DU163" i="14"/>
  <c r="EO163" i="14" s="1"/>
  <c r="FI163" i="14" s="1"/>
  <c r="GW163" i="14" s="1"/>
  <c r="DQ163" i="14"/>
  <c r="EK163" i="14" s="1"/>
  <c r="FE163" i="14" s="1"/>
  <c r="GS163" i="14" s="1"/>
  <c r="DM163" i="14"/>
  <c r="EG163" i="14" s="1"/>
  <c r="EC162" i="14"/>
  <c r="EW162" i="14" s="1"/>
  <c r="DY162" i="14"/>
  <c r="ES162" i="14" s="1"/>
  <c r="DU162" i="14"/>
  <c r="EO162" i="14" s="1"/>
  <c r="DQ162" i="14"/>
  <c r="EK162" i="14" s="1"/>
  <c r="DM162" i="14"/>
  <c r="EG162" i="14" s="1"/>
  <c r="EC161" i="14"/>
  <c r="EW161" i="14" s="1"/>
  <c r="FQ161" i="14" s="1"/>
  <c r="HE161" i="14" s="1"/>
  <c r="DY161" i="14"/>
  <c r="ES161" i="14" s="1"/>
  <c r="DU161" i="14"/>
  <c r="EO161" i="14" s="1"/>
  <c r="DQ161" i="14"/>
  <c r="EK161" i="14" s="1"/>
  <c r="FE161" i="14" s="1"/>
  <c r="GS161" i="14" s="1"/>
  <c r="DM161" i="14"/>
  <c r="EG161" i="14" s="1"/>
  <c r="EC160" i="14"/>
  <c r="EW160" i="14" s="1"/>
  <c r="FQ160" i="14" s="1"/>
  <c r="HE160" i="14" s="1"/>
  <c r="DY160" i="14"/>
  <c r="ES160" i="14" s="1"/>
  <c r="DU160" i="14"/>
  <c r="EO160" i="14" s="1"/>
  <c r="DQ160" i="14"/>
  <c r="EK160" i="14" s="1"/>
  <c r="DM160" i="14"/>
  <c r="EG160" i="14" s="1"/>
  <c r="EC159" i="14"/>
  <c r="DY159" i="14"/>
  <c r="DU159" i="14"/>
  <c r="DQ159" i="14"/>
  <c r="DM159" i="14"/>
  <c r="EC158" i="14"/>
  <c r="EW158" i="14" s="1"/>
  <c r="FQ158" i="14" s="1"/>
  <c r="HE158" i="14" s="1"/>
  <c r="DY158" i="14"/>
  <c r="ES158" i="14" s="1"/>
  <c r="DU158" i="14"/>
  <c r="EO158" i="14" s="1"/>
  <c r="FI158" i="14" s="1"/>
  <c r="GW158" i="14" s="1"/>
  <c r="DQ158" i="14"/>
  <c r="EK158" i="14" s="1"/>
  <c r="DM158" i="14"/>
  <c r="EG158" i="14" s="1"/>
  <c r="EC157" i="14"/>
  <c r="EW157" i="14" s="1"/>
  <c r="FQ157" i="14" s="1"/>
  <c r="HE157" i="14" s="1"/>
  <c r="DY157" i="14"/>
  <c r="ES157" i="14" s="1"/>
  <c r="DU157" i="14"/>
  <c r="EO157" i="14" s="1"/>
  <c r="DQ157" i="14"/>
  <c r="EK157" i="14" s="1"/>
  <c r="DM157" i="14"/>
  <c r="EG157" i="14" s="1"/>
  <c r="EC156" i="14"/>
  <c r="EW156" i="14" s="1"/>
  <c r="FQ156" i="14" s="1"/>
  <c r="HE156" i="14" s="1"/>
  <c r="DY156" i="14"/>
  <c r="ES156" i="14" s="1"/>
  <c r="DU156" i="14"/>
  <c r="EO156" i="14" s="1"/>
  <c r="DQ156" i="14"/>
  <c r="EK156" i="14" s="1"/>
  <c r="DM156" i="14"/>
  <c r="EG156" i="14" s="1"/>
  <c r="EC155" i="14"/>
  <c r="EW155" i="14" s="1"/>
  <c r="FQ155" i="14" s="1"/>
  <c r="HE155" i="14" s="1"/>
  <c r="DY155" i="14"/>
  <c r="ES155" i="14" s="1"/>
  <c r="DU155" i="14"/>
  <c r="EO155" i="14" s="1"/>
  <c r="DQ155" i="14"/>
  <c r="EK155" i="14" s="1"/>
  <c r="DM155" i="14"/>
  <c r="EG155" i="14" s="1"/>
  <c r="EC154" i="14"/>
  <c r="DY154" i="14"/>
  <c r="DU154" i="14"/>
  <c r="DQ154" i="14"/>
  <c r="DM154" i="14"/>
  <c r="EC153" i="14"/>
  <c r="EW153" i="14" s="1"/>
  <c r="FQ153" i="14" s="1"/>
  <c r="HE153" i="14" s="1"/>
  <c r="DY153" i="14"/>
  <c r="ES153" i="14" s="1"/>
  <c r="FM153" i="14" s="1"/>
  <c r="FC153" i="14" s="1"/>
  <c r="GQ153" i="14" s="1"/>
  <c r="DU153" i="14"/>
  <c r="EO153" i="14" s="1"/>
  <c r="FI153" i="14" s="1"/>
  <c r="GW153" i="14" s="1"/>
  <c r="DQ153" i="14"/>
  <c r="EK153" i="14" s="1"/>
  <c r="DM153" i="14"/>
  <c r="EG153" i="14" s="1"/>
  <c r="EC152" i="14"/>
  <c r="EW152" i="14" s="1"/>
  <c r="FQ152" i="14" s="1"/>
  <c r="HE152" i="14" s="1"/>
  <c r="DY152" i="14"/>
  <c r="ES152" i="14" s="1"/>
  <c r="DU152" i="14"/>
  <c r="EO152" i="14" s="1"/>
  <c r="FI152" i="14" s="1"/>
  <c r="GW152" i="14" s="1"/>
  <c r="DQ152" i="14"/>
  <c r="EK152" i="14" s="1"/>
  <c r="FE152" i="14" s="1"/>
  <c r="GS152" i="14" s="1"/>
  <c r="DM152" i="14"/>
  <c r="EG152" i="14" s="1"/>
  <c r="EC151" i="14"/>
  <c r="EW151" i="14" s="1"/>
  <c r="FQ151" i="14" s="1"/>
  <c r="HE151" i="14" s="1"/>
  <c r="DY151" i="14"/>
  <c r="ES151" i="14" s="1"/>
  <c r="DU151" i="14"/>
  <c r="EO151" i="14" s="1"/>
  <c r="FI151" i="14" s="1"/>
  <c r="GW151" i="14" s="1"/>
  <c r="DQ151" i="14"/>
  <c r="EK151" i="14" s="1"/>
  <c r="DM151" i="14"/>
  <c r="EG151" i="14" s="1"/>
  <c r="EC150" i="14"/>
  <c r="EW150" i="14" s="1"/>
  <c r="FQ150" i="14" s="1"/>
  <c r="HE150" i="14" s="1"/>
  <c r="DY150" i="14"/>
  <c r="ES150" i="14" s="1"/>
  <c r="DU150" i="14"/>
  <c r="EO150" i="14" s="1"/>
  <c r="FI150" i="14" s="1"/>
  <c r="GW150" i="14" s="1"/>
  <c r="DQ150" i="14"/>
  <c r="EK150" i="14" s="1"/>
  <c r="FE150" i="14" s="1"/>
  <c r="GS150" i="14" s="1"/>
  <c r="DM150" i="14"/>
  <c r="EG150" i="14" s="1"/>
  <c r="EC149" i="14"/>
  <c r="EW149" i="14" s="1"/>
  <c r="FQ149" i="14" s="1"/>
  <c r="HE149" i="14" s="1"/>
  <c r="DY149" i="14"/>
  <c r="ES149" i="14" s="1"/>
  <c r="DU149" i="14"/>
  <c r="EO149" i="14" s="1"/>
  <c r="FI149" i="14" s="1"/>
  <c r="GW149" i="14" s="1"/>
  <c r="DQ149" i="14"/>
  <c r="EK149" i="14" s="1"/>
  <c r="FE149" i="14" s="1"/>
  <c r="GS149" i="14" s="1"/>
  <c r="DM149" i="14"/>
  <c r="EG149" i="14" s="1"/>
  <c r="EC148" i="14"/>
  <c r="EW148" i="14" s="1"/>
  <c r="FQ148" i="14" s="1"/>
  <c r="HE148" i="14" s="1"/>
  <c r="DY148" i="14"/>
  <c r="ES148" i="14" s="1"/>
  <c r="DU148" i="14"/>
  <c r="EO148" i="14" s="1"/>
  <c r="FI148" i="14" s="1"/>
  <c r="GW148" i="14" s="1"/>
  <c r="DQ148" i="14"/>
  <c r="EK148" i="14" s="1"/>
  <c r="DM148" i="14"/>
  <c r="EG148" i="14" s="1"/>
  <c r="EC147" i="14"/>
  <c r="DY147" i="14"/>
  <c r="DU147" i="14"/>
  <c r="DQ147" i="14"/>
  <c r="DM147" i="14"/>
  <c r="EC146" i="14"/>
  <c r="EW146" i="14" s="1"/>
  <c r="DY146" i="14"/>
  <c r="ES146" i="14" s="1"/>
  <c r="DU146" i="14"/>
  <c r="EO146" i="14" s="1"/>
  <c r="DQ146" i="14"/>
  <c r="EK146" i="14" s="1"/>
  <c r="DM146" i="14"/>
  <c r="EG146" i="14" s="1"/>
  <c r="EC145" i="14"/>
  <c r="EW145" i="14" s="1"/>
  <c r="DY145" i="14"/>
  <c r="ES145" i="14" s="1"/>
  <c r="DU145" i="14"/>
  <c r="EO145" i="14" s="1"/>
  <c r="FI145" i="14" s="1"/>
  <c r="GW145" i="14" s="1"/>
  <c r="DQ145" i="14"/>
  <c r="EK145" i="14" s="1"/>
  <c r="DM145" i="14"/>
  <c r="EG145" i="14" s="1"/>
  <c r="EC144" i="14"/>
  <c r="EW144" i="14" s="1"/>
  <c r="FQ144" i="14" s="1"/>
  <c r="HE144" i="14" s="1"/>
  <c r="DY144" i="14"/>
  <c r="ES144" i="14" s="1"/>
  <c r="DU144" i="14"/>
  <c r="EO144" i="14" s="1"/>
  <c r="DQ144" i="14"/>
  <c r="EK144" i="14" s="1"/>
  <c r="DM144" i="14"/>
  <c r="EG144" i="14" s="1"/>
  <c r="EC143" i="14"/>
  <c r="DY143" i="14"/>
  <c r="DU143" i="14"/>
  <c r="DQ143" i="14"/>
  <c r="DM143" i="14"/>
  <c r="EC142" i="14"/>
  <c r="EW142" i="14" s="1"/>
  <c r="FQ142" i="14" s="1"/>
  <c r="HE142" i="14" s="1"/>
  <c r="DY142" i="14"/>
  <c r="ES142" i="14" s="1"/>
  <c r="DU142" i="14"/>
  <c r="EO142" i="14" s="1"/>
  <c r="DQ142" i="14"/>
  <c r="EK142" i="14" s="1"/>
  <c r="DM142" i="14"/>
  <c r="EG142" i="14" s="1"/>
  <c r="EC141" i="14"/>
  <c r="EW141" i="14" s="1"/>
  <c r="DY141" i="14"/>
  <c r="ES141" i="14" s="1"/>
  <c r="DU141" i="14"/>
  <c r="EO141" i="14" s="1"/>
  <c r="DQ141" i="14"/>
  <c r="EK141" i="14" s="1"/>
  <c r="DM141" i="14"/>
  <c r="EG141" i="14" s="1"/>
  <c r="EC140" i="14"/>
  <c r="EW140" i="14" s="1"/>
  <c r="FQ140" i="14" s="1"/>
  <c r="HE140" i="14" s="1"/>
  <c r="DY140" i="14"/>
  <c r="ES140" i="14" s="1"/>
  <c r="DU140" i="14"/>
  <c r="EO140" i="14" s="1"/>
  <c r="DQ140" i="14"/>
  <c r="EK140" i="14" s="1"/>
  <c r="DM140" i="14"/>
  <c r="EG140" i="14" s="1"/>
  <c r="EC139" i="14"/>
  <c r="EW139" i="14" s="1"/>
  <c r="DY139" i="14"/>
  <c r="ES139" i="14" s="1"/>
  <c r="DU139" i="14"/>
  <c r="EO139" i="14" s="1"/>
  <c r="DQ139" i="14"/>
  <c r="EK139" i="14" s="1"/>
  <c r="DM139" i="14"/>
  <c r="EG139" i="14" s="1"/>
  <c r="EC138" i="14"/>
  <c r="DY138" i="14"/>
  <c r="DU138" i="14"/>
  <c r="DQ138" i="14"/>
  <c r="DM138" i="14"/>
  <c r="EC137" i="14"/>
  <c r="EW137" i="14" s="1"/>
  <c r="DY137" i="14"/>
  <c r="ES137" i="14" s="1"/>
  <c r="DU137" i="14"/>
  <c r="EO137" i="14" s="1"/>
  <c r="DQ137" i="14"/>
  <c r="EK137" i="14" s="1"/>
  <c r="DM137" i="14"/>
  <c r="EG137" i="14" s="1"/>
  <c r="EC136" i="14"/>
  <c r="EW136" i="14" s="1"/>
  <c r="FQ136" i="14" s="1"/>
  <c r="HE136" i="14" s="1"/>
  <c r="DY136" i="14"/>
  <c r="ES136" i="14" s="1"/>
  <c r="DU136" i="14"/>
  <c r="EO136" i="14" s="1"/>
  <c r="DQ136" i="14"/>
  <c r="EK136" i="14" s="1"/>
  <c r="DM136" i="14"/>
  <c r="EG136" i="14" s="1"/>
  <c r="EC135" i="14"/>
  <c r="EW135" i="14" s="1"/>
  <c r="FQ135" i="14" s="1"/>
  <c r="HE135" i="14" s="1"/>
  <c r="DY135" i="14"/>
  <c r="ES135" i="14" s="1"/>
  <c r="DU135" i="14"/>
  <c r="EO135" i="14" s="1"/>
  <c r="FI135" i="14" s="1"/>
  <c r="GW135" i="14" s="1"/>
  <c r="DQ135" i="14"/>
  <c r="EK135" i="14" s="1"/>
  <c r="FE135" i="14" s="1"/>
  <c r="GS135" i="14" s="1"/>
  <c r="DM135" i="14"/>
  <c r="EG135" i="14" s="1"/>
  <c r="EC134" i="14"/>
  <c r="DY134" i="14"/>
  <c r="DU134" i="14"/>
  <c r="DQ134" i="14"/>
  <c r="DM134" i="14"/>
  <c r="EC133" i="14"/>
  <c r="EW133" i="14" s="1"/>
  <c r="DY133" i="14"/>
  <c r="ES133" i="14" s="1"/>
  <c r="DU133" i="14"/>
  <c r="EO133" i="14" s="1"/>
  <c r="DQ133" i="14"/>
  <c r="EK133" i="14" s="1"/>
  <c r="DM133" i="14"/>
  <c r="EG133" i="14" s="1"/>
  <c r="EC132" i="14"/>
  <c r="EW132" i="14" s="1"/>
  <c r="FQ132" i="14" s="1"/>
  <c r="HE132" i="14" s="1"/>
  <c r="DY132" i="14"/>
  <c r="ES132" i="14" s="1"/>
  <c r="DU132" i="14"/>
  <c r="EO132" i="14" s="1"/>
  <c r="FI132" i="14" s="1"/>
  <c r="GW132" i="14" s="1"/>
  <c r="DQ132" i="14"/>
  <c r="EK132" i="14" s="1"/>
  <c r="DM132" i="14"/>
  <c r="EG132" i="14" s="1"/>
  <c r="EC131" i="14"/>
  <c r="EW131" i="14" s="1"/>
  <c r="FQ131" i="14" s="1"/>
  <c r="HE131" i="14" s="1"/>
  <c r="DY131" i="14"/>
  <c r="ES131" i="14" s="1"/>
  <c r="DU131" i="14"/>
  <c r="EO131" i="14" s="1"/>
  <c r="DQ131" i="14"/>
  <c r="EK131" i="14" s="1"/>
  <c r="DM131" i="14"/>
  <c r="EG131" i="14" s="1"/>
  <c r="EC130" i="14"/>
  <c r="EW130" i="14" s="1"/>
  <c r="FQ130" i="14" s="1"/>
  <c r="HE130" i="14" s="1"/>
  <c r="DY130" i="14"/>
  <c r="ES130" i="14" s="1"/>
  <c r="DU130" i="14"/>
  <c r="EO130" i="14" s="1"/>
  <c r="FI130" i="14" s="1"/>
  <c r="GW130" i="14" s="1"/>
  <c r="DQ130" i="14"/>
  <c r="EK130" i="14" s="1"/>
  <c r="DM130" i="14"/>
  <c r="EG130" i="14" s="1"/>
  <c r="EC129" i="14"/>
  <c r="EW129" i="14" s="1"/>
  <c r="DY129" i="14"/>
  <c r="ES129" i="14" s="1"/>
  <c r="DU129" i="14"/>
  <c r="EO129" i="14" s="1"/>
  <c r="DQ129" i="14"/>
  <c r="EK129" i="14" s="1"/>
  <c r="DM129" i="14"/>
  <c r="EG129" i="14" s="1"/>
  <c r="EC128" i="14"/>
  <c r="EW128" i="14" s="1"/>
  <c r="FQ128" i="14" s="1"/>
  <c r="HE128" i="14" s="1"/>
  <c r="DY128" i="14"/>
  <c r="ES128" i="14" s="1"/>
  <c r="DU128" i="14"/>
  <c r="EO128" i="14" s="1"/>
  <c r="DQ128" i="14"/>
  <c r="EK128" i="14" s="1"/>
  <c r="DM128" i="14"/>
  <c r="EG128" i="14" s="1"/>
  <c r="EC127" i="14"/>
  <c r="EW127" i="14" s="1"/>
  <c r="FQ127" i="14" s="1"/>
  <c r="HE127" i="14" s="1"/>
  <c r="DY127" i="14"/>
  <c r="ES127" i="14" s="1"/>
  <c r="DU127" i="14"/>
  <c r="EO127" i="14" s="1"/>
  <c r="FI127" i="14" s="1"/>
  <c r="GW127" i="14" s="1"/>
  <c r="DQ127" i="14"/>
  <c r="EK127" i="14" s="1"/>
  <c r="DM127" i="14"/>
  <c r="EG127" i="14" s="1"/>
  <c r="EC126" i="14"/>
  <c r="EW126" i="14" s="1"/>
  <c r="FQ126" i="14" s="1"/>
  <c r="HE126" i="14" s="1"/>
  <c r="DY126" i="14"/>
  <c r="ES126" i="14" s="1"/>
  <c r="DU126" i="14"/>
  <c r="EO126" i="14" s="1"/>
  <c r="DQ126" i="14"/>
  <c r="EK126" i="14" s="1"/>
  <c r="DM126" i="14"/>
  <c r="EG126" i="14" s="1"/>
  <c r="EC125" i="14"/>
  <c r="EW125" i="14" s="1"/>
  <c r="FQ125" i="14" s="1"/>
  <c r="HE125" i="14" s="1"/>
  <c r="DY125" i="14"/>
  <c r="ES125" i="14" s="1"/>
  <c r="DU125" i="14"/>
  <c r="EO125" i="14" s="1"/>
  <c r="DQ125" i="14"/>
  <c r="EK125" i="14" s="1"/>
  <c r="DM125" i="14"/>
  <c r="EG125" i="14" s="1"/>
  <c r="EC124" i="14"/>
  <c r="EW124" i="14" s="1"/>
  <c r="FQ124" i="14" s="1"/>
  <c r="HE124" i="14" s="1"/>
  <c r="DY124" i="14"/>
  <c r="ES124" i="14" s="1"/>
  <c r="DU124" i="14"/>
  <c r="EO124" i="14" s="1"/>
  <c r="DQ124" i="14"/>
  <c r="EK124" i="14" s="1"/>
  <c r="DM124" i="14"/>
  <c r="EG124" i="14" s="1"/>
  <c r="EC123" i="14"/>
  <c r="EW123" i="14" s="1"/>
  <c r="DY123" i="14"/>
  <c r="ES123" i="14" s="1"/>
  <c r="DU123" i="14"/>
  <c r="EO123" i="14" s="1"/>
  <c r="DQ123" i="14"/>
  <c r="EK123" i="14" s="1"/>
  <c r="DM123" i="14"/>
  <c r="EG123" i="14" s="1"/>
  <c r="EC122" i="14"/>
  <c r="EW122" i="14" s="1"/>
  <c r="DY122" i="14"/>
  <c r="ES122" i="14" s="1"/>
  <c r="DU122" i="14"/>
  <c r="EO122" i="14" s="1"/>
  <c r="DQ122" i="14"/>
  <c r="EK122" i="14" s="1"/>
  <c r="DM122" i="14"/>
  <c r="EG122" i="14" s="1"/>
  <c r="EC121" i="14"/>
  <c r="EW121" i="14" s="1"/>
  <c r="FQ121" i="14" s="1"/>
  <c r="HE121" i="14" s="1"/>
  <c r="DY121" i="14"/>
  <c r="ES121" i="14" s="1"/>
  <c r="DU121" i="14"/>
  <c r="EO121" i="14" s="1"/>
  <c r="FI121" i="14" s="1"/>
  <c r="GW121" i="14" s="1"/>
  <c r="DQ121" i="14"/>
  <c r="EK121" i="14" s="1"/>
  <c r="FE121" i="14" s="1"/>
  <c r="GS121" i="14" s="1"/>
  <c r="DM121" i="14"/>
  <c r="EG121" i="14" s="1"/>
  <c r="EC120" i="14"/>
  <c r="EW120" i="14" s="1"/>
  <c r="FQ120" i="14" s="1"/>
  <c r="HE120" i="14" s="1"/>
  <c r="DY120" i="14"/>
  <c r="ES120" i="14" s="1"/>
  <c r="DU120" i="14"/>
  <c r="EO120" i="14" s="1"/>
  <c r="FI120" i="14" s="1"/>
  <c r="GW120" i="14" s="1"/>
  <c r="DQ120" i="14"/>
  <c r="EK120" i="14" s="1"/>
  <c r="FE120" i="14" s="1"/>
  <c r="GS120" i="14" s="1"/>
  <c r="DM120" i="14"/>
  <c r="EG120" i="14" s="1"/>
  <c r="EC119" i="14"/>
  <c r="DY119" i="14"/>
  <c r="DU119" i="14"/>
  <c r="DQ119" i="14"/>
  <c r="DM119" i="14"/>
  <c r="EC118" i="14"/>
  <c r="EW118" i="14" s="1"/>
  <c r="FQ118" i="14" s="1"/>
  <c r="HE118" i="14" s="1"/>
  <c r="DY118" i="14"/>
  <c r="ES118" i="14" s="1"/>
  <c r="DU118" i="14"/>
  <c r="EO118" i="14" s="1"/>
  <c r="DQ118" i="14"/>
  <c r="EK118" i="14" s="1"/>
  <c r="DM118" i="14"/>
  <c r="EG118" i="14" s="1"/>
  <c r="EC117" i="14"/>
  <c r="EW117" i="14" s="1"/>
  <c r="FQ117" i="14" s="1"/>
  <c r="HE117" i="14" s="1"/>
  <c r="DY117" i="14"/>
  <c r="ES117" i="14" s="1"/>
  <c r="DU117" i="14"/>
  <c r="EO117" i="14" s="1"/>
  <c r="FI117" i="14" s="1"/>
  <c r="GW117" i="14" s="1"/>
  <c r="DQ117" i="14"/>
  <c r="EK117" i="14" s="1"/>
  <c r="DM117" i="14"/>
  <c r="EG117" i="14" s="1"/>
  <c r="EC116" i="14"/>
  <c r="EW116" i="14" s="1"/>
  <c r="FQ116" i="14" s="1"/>
  <c r="HE116" i="14" s="1"/>
  <c r="DY116" i="14"/>
  <c r="ES116" i="14" s="1"/>
  <c r="DU116" i="14"/>
  <c r="EO116" i="14" s="1"/>
  <c r="DQ116" i="14"/>
  <c r="EK116" i="14" s="1"/>
  <c r="DM116" i="14"/>
  <c r="EG116" i="14" s="1"/>
  <c r="EC115" i="14"/>
  <c r="EW115" i="14" s="1"/>
  <c r="FQ115" i="14" s="1"/>
  <c r="HE115" i="14" s="1"/>
  <c r="DY115" i="14"/>
  <c r="ES115" i="14" s="1"/>
  <c r="DU115" i="14"/>
  <c r="EO115" i="14" s="1"/>
  <c r="FI115" i="14" s="1"/>
  <c r="GW115" i="14" s="1"/>
  <c r="DQ115" i="14"/>
  <c r="EK115" i="14" s="1"/>
  <c r="DM115" i="14"/>
  <c r="EG115" i="14" s="1"/>
  <c r="EC114" i="14"/>
  <c r="EW114" i="14" s="1"/>
  <c r="FQ114" i="14" s="1"/>
  <c r="HE114" i="14" s="1"/>
  <c r="DY114" i="14"/>
  <c r="ES114" i="14" s="1"/>
  <c r="DU114" i="14"/>
  <c r="EO114" i="14" s="1"/>
  <c r="DQ114" i="14"/>
  <c r="EK114" i="14" s="1"/>
  <c r="DM114" i="14"/>
  <c r="EG114" i="14" s="1"/>
  <c r="EC113" i="14"/>
  <c r="EW113" i="14" s="1"/>
  <c r="FQ113" i="14" s="1"/>
  <c r="HE113" i="14" s="1"/>
  <c r="DY113" i="14"/>
  <c r="ES113" i="14" s="1"/>
  <c r="DU113" i="14"/>
  <c r="EO113" i="14" s="1"/>
  <c r="FI113" i="14" s="1"/>
  <c r="GW113" i="14" s="1"/>
  <c r="DQ113" i="14"/>
  <c r="EK113" i="14" s="1"/>
  <c r="FE113" i="14" s="1"/>
  <c r="GS113" i="14" s="1"/>
  <c r="DM113" i="14"/>
  <c r="EG113" i="14" s="1"/>
  <c r="EC112" i="14"/>
  <c r="EW112" i="14" s="1"/>
  <c r="DY112" i="14"/>
  <c r="ES112" i="14" s="1"/>
  <c r="DU112" i="14"/>
  <c r="EO112" i="14" s="1"/>
  <c r="DR163" i="14"/>
  <c r="EL163" i="14" s="1"/>
  <c r="FF163" i="14" s="1"/>
  <c r="GT163" i="14" s="1"/>
  <c r="DN163" i="14"/>
  <c r="EH163" i="14" s="1"/>
  <c r="ED162" i="14"/>
  <c r="EX162" i="14" s="1"/>
  <c r="DZ162" i="14"/>
  <c r="ET162" i="14" s="1"/>
  <c r="DV162" i="14"/>
  <c r="EP162" i="14" s="1"/>
  <c r="DR162" i="14"/>
  <c r="EL162" i="14" s="1"/>
  <c r="DN162" i="14"/>
  <c r="EH162" i="14" s="1"/>
  <c r="ED161" i="14"/>
  <c r="EX161" i="14" s="1"/>
  <c r="FR161" i="14" s="1"/>
  <c r="HF161" i="14" s="1"/>
  <c r="DZ161" i="14"/>
  <c r="ET161" i="14" s="1"/>
  <c r="DV161" i="14"/>
  <c r="EP161" i="14" s="1"/>
  <c r="DR161" i="14"/>
  <c r="EL161" i="14" s="1"/>
  <c r="DN161" i="14"/>
  <c r="EH161" i="14" s="1"/>
  <c r="ED160" i="14"/>
  <c r="EX160" i="14" s="1"/>
  <c r="DZ160" i="14"/>
  <c r="ET160" i="14" s="1"/>
  <c r="DV160" i="14"/>
  <c r="EP160" i="14" s="1"/>
  <c r="DR160" i="14"/>
  <c r="EL160" i="14" s="1"/>
  <c r="DN160" i="14"/>
  <c r="EH160" i="14" s="1"/>
  <c r="ED159" i="14"/>
  <c r="DZ159" i="14"/>
  <c r="DV159" i="14"/>
  <c r="DR159" i="14"/>
  <c r="DN159" i="14"/>
  <c r="EH159" i="14" s="1"/>
  <c r="ED158" i="14"/>
  <c r="EX158" i="14" s="1"/>
  <c r="FR158" i="14" s="1"/>
  <c r="HF158" i="14" s="1"/>
  <c r="DZ158" i="14"/>
  <c r="ET158" i="14" s="1"/>
  <c r="DV158" i="14"/>
  <c r="EP158" i="14" s="1"/>
  <c r="FJ158" i="14" s="1"/>
  <c r="GX158" i="14" s="1"/>
  <c r="DR158" i="14"/>
  <c r="EL158" i="14" s="1"/>
  <c r="FF158" i="14" s="1"/>
  <c r="GT158" i="14" s="1"/>
  <c r="DN158" i="14"/>
  <c r="EH158" i="14" s="1"/>
  <c r="ED157" i="14"/>
  <c r="EX157" i="14" s="1"/>
  <c r="FR157" i="14" s="1"/>
  <c r="HF157" i="14" s="1"/>
  <c r="DZ157" i="14"/>
  <c r="ET157" i="14" s="1"/>
  <c r="DV157" i="14"/>
  <c r="EP157" i="14" s="1"/>
  <c r="DR157" i="14"/>
  <c r="EL157" i="14" s="1"/>
  <c r="DN157" i="14"/>
  <c r="EH157" i="14" s="1"/>
  <c r="ED156" i="14"/>
  <c r="EX156" i="14" s="1"/>
  <c r="FR156" i="14" s="1"/>
  <c r="HF156" i="14" s="1"/>
  <c r="DZ156" i="14"/>
  <c r="ET156" i="14" s="1"/>
  <c r="DV156" i="14"/>
  <c r="EP156" i="14" s="1"/>
  <c r="DR156" i="14"/>
  <c r="EL156" i="14" s="1"/>
  <c r="DN156" i="14"/>
  <c r="EH156" i="14" s="1"/>
  <c r="ED155" i="14"/>
  <c r="EX155" i="14" s="1"/>
  <c r="FR155" i="14" s="1"/>
  <c r="HF155" i="14" s="1"/>
  <c r="DZ155" i="14"/>
  <c r="ET155" i="14" s="1"/>
  <c r="DV155" i="14"/>
  <c r="EP155" i="14" s="1"/>
  <c r="DR155" i="14"/>
  <c r="EL155" i="14" s="1"/>
  <c r="DN155" i="14"/>
  <c r="EH155" i="14" s="1"/>
  <c r="ED154" i="14"/>
  <c r="DZ154" i="14"/>
  <c r="DV154" i="14"/>
  <c r="DR154" i="14"/>
  <c r="DN154" i="14"/>
  <c r="ED153" i="14"/>
  <c r="EX153" i="14" s="1"/>
  <c r="FR153" i="14" s="1"/>
  <c r="HF153" i="14" s="1"/>
  <c r="DZ153" i="14"/>
  <c r="ET153" i="14" s="1"/>
  <c r="FN153" i="14" s="1"/>
  <c r="FD153" i="14" s="1"/>
  <c r="GR153" i="14" s="1"/>
  <c r="DV153" i="14"/>
  <c r="EP153" i="14" s="1"/>
  <c r="FJ153" i="14" s="1"/>
  <c r="GX153" i="14" s="1"/>
  <c r="DR153" i="14"/>
  <c r="EL153" i="14" s="1"/>
  <c r="DN153" i="14"/>
  <c r="EH153" i="14" s="1"/>
  <c r="ED152" i="14"/>
  <c r="EX152" i="14" s="1"/>
  <c r="FR152" i="14" s="1"/>
  <c r="HF152" i="14" s="1"/>
  <c r="DZ152" i="14"/>
  <c r="ET152" i="14" s="1"/>
  <c r="DV152" i="14"/>
  <c r="EP152" i="14" s="1"/>
  <c r="DR152" i="14"/>
  <c r="EL152" i="14" s="1"/>
  <c r="DN152" i="14"/>
  <c r="EH152" i="14" s="1"/>
  <c r="ED151" i="14"/>
  <c r="EX151" i="14" s="1"/>
  <c r="FR151" i="14" s="1"/>
  <c r="HF151" i="14" s="1"/>
  <c r="DZ151" i="14"/>
  <c r="ET151" i="14" s="1"/>
  <c r="DV151" i="14"/>
  <c r="EP151" i="14" s="1"/>
  <c r="FJ151" i="14" s="1"/>
  <c r="GX151" i="14" s="1"/>
  <c r="DR151" i="14"/>
  <c r="EL151" i="14" s="1"/>
  <c r="DN151" i="14"/>
  <c r="EH151" i="14" s="1"/>
  <c r="ED150" i="14"/>
  <c r="EX150" i="14" s="1"/>
  <c r="FR150" i="14" s="1"/>
  <c r="HF150" i="14" s="1"/>
  <c r="DZ150" i="14"/>
  <c r="ET150" i="14" s="1"/>
  <c r="DV150" i="14"/>
  <c r="EP150" i="14" s="1"/>
  <c r="FJ150" i="14" s="1"/>
  <c r="GX150" i="14" s="1"/>
  <c r="DR150" i="14"/>
  <c r="EL150" i="14" s="1"/>
  <c r="FF150" i="14" s="1"/>
  <c r="GT150" i="14" s="1"/>
  <c r="DN150" i="14"/>
  <c r="EH150" i="14" s="1"/>
  <c r="ED149" i="14"/>
  <c r="EX149" i="14" s="1"/>
  <c r="FR149" i="14" s="1"/>
  <c r="HF149" i="14" s="1"/>
  <c r="DZ149" i="14"/>
  <c r="ET149" i="14" s="1"/>
  <c r="DV149" i="14"/>
  <c r="EP149" i="14" s="1"/>
  <c r="DR149" i="14"/>
  <c r="EL149" i="14" s="1"/>
  <c r="DN149" i="14"/>
  <c r="EH149" i="14" s="1"/>
  <c r="ED148" i="14"/>
  <c r="EX148" i="14" s="1"/>
  <c r="FR148" i="14" s="1"/>
  <c r="HF148" i="14" s="1"/>
  <c r="DZ148" i="14"/>
  <c r="ET148" i="14" s="1"/>
  <c r="DV148" i="14"/>
  <c r="EP148" i="14" s="1"/>
  <c r="FJ148" i="14" s="1"/>
  <c r="GX148" i="14" s="1"/>
  <c r="DR148" i="14"/>
  <c r="EL148" i="14" s="1"/>
  <c r="FF148" i="14" s="1"/>
  <c r="GT148" i="14" s="1"/>
  <c r="DN148" i="14"/>
  <c r="EH148" i="14" s="1"/>
  <c r="ED147" i="14"/>
  <c r="DZ147" i="14"/>
  <c r="DV147" i="14"/>
  <c r="DR147" i="14"/>
  <c r="DN147" i="14"/>
  <c r="EH147" i="14" s="1"/>
  <c r="ED146" i="14"/>
  <c r="EX146" i="14" s="1"/>
  <c r="FR146" i="14" s="1"/>
  <c r="HF146" i="14" s="1"/>
  <c r="DZ146" i="14"/>
  <c r="ET146" i="14" s="1"/>
  <c r="DV146" i="14"/>
  <c r="EP146" i="14" s="1"/>
  <c r="DR146" i="14"/>
  <c r="EL146" i="14" s="1"/>
  <c r="DN146" i="14"/>
  <c r="EH146" i="14" s="1"/>
  <c r="ED145" i="14"/>
  <c r="EX145" i="14" s="1"/>
  <c r="FR145" i="14" s="1"/>
  <c r="HF145" i="14" s="1"/>
  <c r="DZ145" i="14"/>
  <c r="ET145" i="14" s="1"/>
  <c r="DV145" i="14"/>
  <c r="EP145" i="14" s="1"/>
  <c r="DR145" i="14"/>
  <c r="EL145" i="14" s="1"/>
  <c r="DN145" i="14"/>
  <c r="EH145" i="14" s="1"/>
  <c r="ED144" i="14"/>
  <c r="EX144" i="14" s="1"/>
  <c r="FR144" i="14" s="1"/>
  <c r="HF144" i="14" s="1"/>
  <c r="DZ144" i="14"/>
  <c r="ET144" i="14" s="1"/>
  <c r="DV144" i="14"/>
  <c r="EP144" i="14" s="1"/>
  <c r="DR144" i="14"/>
  <c r="EL144" i="14" s="1"/>
  <c r="DN144" i="14"/>
  <c r="EH144" i="14" s="1"/>
  <c r="ED143" i="14"/>
  <c r="DZ143" i="14"/>
  <c r="DV143" i="14"/>
  <c r="DR143" i="14"/>
  <c r="DN143" i="14"/>
  <c r="EH143" i="14" s="1"/>
  <c r="ED142" i="14"/>
  <c r="EX142" i="14" s="1"/>
  <c r="FR142" i="14" s="1"/>
  <c r="HF142" i="14" s="1"/>
  <c r="DZ142" i="14"/>
  <c r="ET142" i="14" s="1"/>
  <c r="DV142" i="14"/>
  <c r="EP142" i="14" s="1"/>
  <c r="DR142" i="14"/>
  <c r="EL142" i="14" s="1"/>
  <c r="DN142" i="14"/>
  <c r="EH142" i="14" s="1"/>
  <c r="ED141" i="14"/>
  <c r="EX141" i="14" s="1"/>
  <c r="DZ141" i="14"/>
  <c r="ET141" i="14" s="1"/>
  <c r="DV141" i="14"/>
  <c r="EP141" i="14" s="1"/>
  <c r="FJ141" i="14" s="1"/>
  <c r="GX141" i="14" s="1"/>
  <c r="DR141" i="14"/>
  <c r="EL141" i="14" s="1"/>
  <c r="DN141" i="14"/>
  <c r="EH141" i="14" s="1"/>
  <c r="ED140" i="14"/>
  <c r="EX140" i="14" s="1"/>
  <c r="FR140" i="14" s="1"/>
  <c r="HF140" i="14" s="1"/>
  <c r="DZ140" i="14"/>
  <c r="ET140" i="14" s="1"/>
  <c r="DV140" i="14"/>
  <c r="EP140" i="14" s="1"/>
  <c r="DR140" i="14"/>
  <c r="EL140" i="14" s="1"/>
  <c r="DN140" i="14"/>
  <c r="EH140" i="14" s="1"/>
  <c r="ED139" i="14"/>
  <c r="EX139" i="14" s="1"/>
  <c r="DZ139" i="14"/>
  <c r="ET139" i="14" s="1"/>
  <c r="DV139" i="14"/>
  <c r="EP139" i="14" s="1"/>
  <c r="DR139" i="14"/>
  <c r="EL139" i="14" s="1"/>
  <c r="DN139" i="14"/>
  <c r="EH139" i="14" s="1"/>
  <c r="ED138" i="14"/>
  <c r="DZ138" i="14"/>
  <c r="DV138" i="14"/>
  <c r="DR138" i="14"/>
  <c r="DN138" i="14"/>
  <c r="EH138" i="14" s="1"/>
  <c r="ED137" i="14"/>
  <c r="EX137" i="14" s="1"/>
  <c r="DZ137" i="14"/>
  <c r="ET137" i="14" s="1"/>
  <c r="DV137" i="14"/>
  <c r="EP137" i="14" s="1"/>
  <c r="DR137" i="14"/>
  <c r="EL137" i="14" s="1"/>
  <c r="DN137" i="14"/>
  <c r="EH137" i="14" s="1"/>
  <c r="ED136" i="14"/>
  <c r="EX136" i="14" s="1"/>
  <c r="FR136" i="14" s="1"/>
  <c r="HF136" i="14" s="1"/>
  <c r="DZ136" i="14"/>
  <c r="ET136" i="14" s="1"/>
  <c r="DV136" i="14"/>
  <c r="EP136" i="14" s="1"/>
  <c r="DR136" i="14"/>
  <c r="EL136" i="14" s="1"/>
  <c r="DN136" i="14"/>
  <c r="EH136" i="14" s="1"/>
  <c r="ED135" i="14"/>
  <c r="EX135" i="14" s="1"/>
  <c r="FR135" i="14" s="1"/>
  <c r="HF135" i="14" s="1"/>
  <c r="DZ135" i="14"/>
  <c r="ET135" i="14" s="1"/>
  <c r="DV135" i="14"/>
  <c r="EP135" i="14" s="1"/>
  <c r="FJ135" i="14" s="1"/>
  <c r="GX135" i="14" s="1"/>
  <c r="DR135" i="14"/>
  <c r="EL135" i="14" s="1"/>
  <c r="FF135" i="14" s="1"/>
  <c r="GT135" i="14" s="1"/>
  <c r="DN135" i="14"/>
  <c r="EH135" i="14" s="1"/>
  <c r="ED134" i="14"/>
  <c r="DZ134" i="14"/>
  <c r="DV134" i="14"/>
  <c r="DR134" i="14"/>
  <c r="DN134" i="14"/>
  <c r="EH134" i="14" s="1"/>
  <c r="ED133" i="14"/>
  <c r="EX133" i="14" s="1"/>
  <c r="DZ133" i="14"/>
  <c r="ET133" i="14" s="1"/>
  <c r="DV133" i="14"/>
  <c r="EP133" i="14" s="1"/>
  <c r="DR133" i="14"/>
  <c r="EL133" i="14" s="1"/>
  <c r="DN133" i="14"/>
  <c r="EH133" i="14" s="1"/>
  <c r="ED132" i="14"/>
  <c r="EX132" i="14" s="1"/>
  <c r="FR132" i="14" s="1"/>
  <c r="HF132" i="14" s="1"/>
  <c r="DZ132" i="14"/>
  <c r="ET132" i="14" s="1"/>
  <c r="DV132" i="14"/>
  <c r="EP132" i="14" s="1"/>
  <c r="FJ132" i="14" s="1"/>
  <c r="GX132" i="14" s="1"/>
  <c r="DR132" i="14"/>
  <c r="EL132" i="14" s="1"/>
  <c r="DN132" i="14"/>
  <c r="EH132" i="14" s="1"/>
  <c r="ED131" i="14"/>
  <c r="EX131" i="14" s="1"/>
  <c r="FR131" i="14" s="1"/>
  <c r="HF131" i="14" s="1"/>
  <c r="DZ131" i="14"/>
  <c r="ET131" i="14" s="1"/>
  <c r="DV131" i="14"/>
  <c r="EP131" i="14" s="1"/>
  <c r="DR131" i="14"/>
  <c r="EL131" i="14" s="1"/>
  <c r="DN131" i="14"/>
  <c r="EH131" i="14" s="1"/>
  <c r="ED130" i="14"/>
  <c r="EX130" i="14" s="1"/>
  <c r="FR130" i="14" s="1"/>
  <c r="HF130" i="14" s="1"/>
  <c r="DZ130" i="14"/>
  <c r="ET130" i="14" s="1"/>
  <c r="DV130" i="14"/>
  <c r="EP130" i="14" s="1"/>
  <c r="FJ130" i="14" s="1"/>
  <c r="GX130" i="14" s="1"/>
  <c r="DR130" i="14"/>
  <c r="EL130" i="14" s="1"/>
  <c r="FF130" i="14" s="1"/>
  <c r="GT130" i="14" s="1"/>
  <c r="DN130" i="14"/>
  <c r="EH130" i="14" s="1"/>
  <c r="ED129" i="14"/>
  <c r="EX129" i="14" s="1"/>
  <c r="FR129" i="14" s="1"/>
  <c r="HF129" i="14" s="1"/>
  <c r="DZ129" i="14"/>
  <c r="ET129" i="14" s="1"/>
  <c r="DV129" i="14"/>
  <c r="EP129" i="14" s="1"/>
  <c r="DR129" i="14"/>
  <c r="EL129" i="14" s="1"/>
  <c r="DN129" i="14"/>
  <c r="EH129" i="14" s="1"/>
  <c r="ED128" i="14"/>
  <c r="EX128" i="14" s="1"/>
  <c r="FR128" i="14" s="1"/>
  <c r="HF128" i="14" s="1"/>
  <c r="DZ128" i="14"/>
  <c r="ET128" i="14" s="1"/>
  <c r="DV128" i="14"/>
  <c r="EP128" i="14" s="1"/>
  <c r="DR128" i="14"/>
  <c r="EL128" i="14" s="1"/>
  <c r="DN128" i="14"/>
  <c r="EH128" i="14" s="1"/>
  <c r="ED127" i="14"/>
  <c r="EX127" i="14" s="1"/>
  <c r="FR127" i="14" s="1"/>
  <c r="HF127" i="14" s="1"/>
  <c r="DZ127" i="14"/>
  <c r="ET127" i="14" s="1"/>
  <c r="DV127" i="14"/>
  <c r="EP127" i="14" s="1"/>
  <c r="DR127" i="14"/>
  <c r="EL127" i="14" s="1"/>
  <c r="DN127" i="14"/>
  <c r="EH127" i="14" s="1"/>
  <c r="ED126" i="14"/>
  <c r="EX126" i="14" s="1"/>
  <c r="FR126" i="14" s="1"/>
  <c r="HF126" i="14" s="1"/>
  <c r="DZ126" i="14"/>
  <c r="ET126" i="14" s="1"/>
  <c r="DV126" i="14"/>
  <c r="EP126" i="14" s="1"/>
  <c r="DR126" i="14"/>
  <c r="EL126" i="14" s="1"/>
  <c r="DN126" i="14"/>
  <c r="EH126" i="14" s="1"/>
  <c r="ED125" i="14"/>
  <c r="EX125" i="14" s="1"/>
  <c r="FR125" i="14" s="1"/>
  <c r="HF125" i="14" s="1"/>
  <c r="DZ125" i="14"/>
  <c r="ET125" i="14" s="1"/>
  <c r="DV125" i="14"/>
  <c r="EP125" i="14" s="1"/>
  <c r="DR125" i="14"/>
  <c r="EL125" i="14" s="1"/>
  <c r="DN125" i="14"/>
  <c r="EH125" i="14" s="1"/>
  <c r="ED124" i="14"/>
  <c r="EX124" i="14" s="1"/>
  <c r="FR124" i="14" s="1"/>
  <c r="HF124" i="14" s="1"/>
  <c r="DZ124" i="14"/>
  <c r="ET124" i="14" s="1"/>
  <c r="DV124" i="14"/>
  <c r="EP124" i="14" s="1"/>
  <c r="DR124" i="14"/>
  <c r="EL124" i="14" s="1"/>
  <c r="DN124" i="14"/>
  <c r="EH124" i="14" s="1"/>
  <c r="ED123" i="14"/>
  <c r="EX123" i="14" s="1"/>
  <c r="FR123" i="14" s="1"/>
  <c r="HF123" i="14" s="1"/>
  <c r="DZ123" i="14"/>
  <c r="ET123" i="14" s="1"/>
  <c r="DV123" i="14"/>
  <c r="EP123" i="14" s="1"/>
  <c r="DR123" i="14"/>
  <c r="EL123" i="14" s="1"/>
  <c r="DN123" i="14"/>
  <c r="EH123" i="14" s="1"/>
  <c r="ED122" i="14"/>
  <c r="EX122" i="14" s="1"/>
  <c r="FR122" i="14" s="1"/>
  <c r="HF122" i="14" s="1"/>
  <c r="DZ122" i="14"/>
  <c r="ET122" i="14" s="1"/>
  <c r="DV122" i="14"/>
  <c r="EP122" i="14" s="1"/>
  <c r="DR122" i="14"/>
  <c r="EL122" i="14" s="1"/>
  <c r="DN122" i="14"/>
  <c r="EH122" i="14" s="1"/>
  <c r="ED121" i="14"/>
  <c r="EX121" i="14" s="1"/>
  <c r="FR121" i="14" s="1"/>
  <c r="HF121" i="14" s="1"/>
  <c r="DZ121" i="14"/>
  <c r="ET121" i="14" s="1"/>
  <c r="DV121" i="14"/>
  <c r="EP121" i="14" s="1"/>
  <c r="FJ121" i="14" s="1"/>
  <c r="GX121" i="14" s="1"/>
  <c r="DR121" i="14"/>
  <c r="EL121" i="14" s="1"/>
  <c r="FF121" i="14" s="1"/>
  <c r="GT121" i="14" s="1"/>
  <c r="DN121" i="14"/>
  <c r="EH121" i="14" s="1"/>
  <c r="ED120" i="14"/>
  <c r="EX120" i="14" s="1"/>
  <c r="FR120" i="14" s="1"/>
  <c r="HF120" i="14" s="1"/>
  <c r="DZ120" i="14"/>
  <c r="ET120" i="14" s="1"/>
  <c r="DV120" i="14"/>
  <c r="EP120" i="14" s="1"/>
  <c r="FJ120" i="14" s="1"/>
  <c r="GX120" i="14" s="1"/>
  <c r="DR120" i="14"/>
  <c r="EL120" i="14" s="1"/>
  <c r="FF120" i="14" s="1"/>
  <c r="GT120" i="14" s="1"/>
  <c r="DN120" i="14"/>
  <c r="EH120" i="14" s="1"/>
  <c r="ED119" i="14"/>
  <c r="DZ119" i="14"/>
  <c r="DV119" i="14"/>
  <c r="DR119" i="14"/>
  <c r="DN119" i="14"/>
  <c r="EH119" i="14" s="1"/>
  <c r="ED118" i="14"/>
  <c r="EX118" i="14" s="1"/>
  <c r="FR118" i="14" s="1"/>
  <c r="HF118" i="14" s="1"/>
  <c r="DZ118" i="14"/>
  <c r="ET118" i="14" s="1"/>
  <c r="DV118" i="14"/>
  <c r="EP118" i="14" s="1"/>
  <c r="DR118" i="14"/>
  <c r="EL118" i="14" s="1"/>
  <c r="DN118" i="14"/>
  <c r="EH118" i="14" s="1"/>
  <c r="ED117" i="14"/>
  <c r="EX117" i="14" s="1"/>
  <c r="FR117" i="14" s="1"/>
  <c r="HF117" i="14" s="1"/>
  <c r="DZ117" i="14"/>
  <c r="ET117" i="14" s="1"/>
  <c r="DV117" i="14"/>
  <c r="EP117" i="14" s="1"/>
  <c r="FJ117" i="14" s="1"/>
  <c r="GX117" i="14" s="1"/>
  <c r="DR117" i="14"/>
  <c r="EL117" i="14" s="1"/>
  <c r="FF117" i="14" s="1"/>
  <c r="GT117" i="14" s="1"/>
  <c r="DN117" i="14"/>
  <c r="EH117" i="14" s="1"/>
  <c r="ED116" i="14"/>
  <c r="EX116" i="14" s="1"/>
  <c r="FR116" i="14" s="1"/>
  <c r="HF116" i="14" s="1"/>
  <c r="DZ116" i="14"/>
  <c r="ET116" i="14" s="1"/>
  <c r="DV116" i="14"/>
  <c r="EP116" i="14" s="1"/>
  <c r="FJ116" i="14" s="1"/>
  <c r="GX116" i="14" s="1"/>
  <c r="DR116" i="14"/>
  <c r="EL116" i="14" s="1"/>
  <c r="DN116" i="14"/>
  <c r="EH116" i="14" s="1"/>
  <c r="ED115" i="14"/>
  <c r="EX115" i="14" s="1"/>
  <c r="FR115" i="14" s="1"/>
  <c r="HF115" i="14" s="1"/>
  <c r="DZ115" i="14"/>
  <c r="ET115" i="14" s="1"/>
  <c r="DV115" i="14"/>
  <c r="EP115" i="14" s="1"/>
  <c r="FJ115" i="14" s="1"/>
  <c r="GX115" i="14" s="1"/>
  <c r="DR115" i="14"/>
  <c r="EL115" i="14" s="1"/>
  <c r="DN115" i="14"/>
  <c r="EH115" i="14" s="1"/>
  <c r="ED114" i="14"/>
  <c r="EX114" i="14" s="1"/>
  <c r="FR114" i="14" s="1"/>
  <c r="HF114" i="14" s="1"/>
  <c r="DZ114" i="14"/>
  <c r="ET114" i="14" s="1"/>
  <c r="DV114" i="14"/>
  <c r="EP114" i="14" s="1"/>
  <c r="DR114" i="14"/>
  <c r="EL114" i="14" s="1"/>
  <c r="DN114" i="14"/>
  <c r="EH114" i="14" s="1"/>
  <c r="ED113" i="14"/>
  <c r="EX113" i="14" s="1"/>
  <c r="FR113" i="14" s="1"/>
  <c r="HF113" i="14" s="1"/>
  <c r="DZ113" i="14"/>
  <c r="ET113" i="14" s="1"/>
  <c r="DV113" i="14"/>
  <c r="EP113" i="14" s="1"/>
  <c r="FJ113" i="14" s="1"/>
  <c r="GX113" i="14" s="1"/>
  <c r="DR113" i="14"/>
  <c r="EL113" i="14" s="1"/>
  <c r="FF113" i="14" s="1"/>
  <c r="GT113" i="14" s="1"/>
  <c r="DN113" i="14"/>
  <c r="EH113" i="14" s="1"/>
  <c r="ED112" i="14"/>
  <c r="EX112" i="14" s="1"/>
  <c r="FR112" i="14" s="1"/>
  <c r="HF112" i="14" s="1"/>
  <c r="DZ112" i="14"/>
  <c r="ET112" i="14" s="1"/>
  <c r="DV112" i="14"/>
  <c r="EP112" i="14" s="1"/>
  <c r="DR112" i="14"/>
  <c r="EL112" i="14" s="1"/>
  <c r="DW112" i="14"/>
  <c r="EQ112" i="14" s="1"/>
  <c r="DS112" i="14"/>
  <c r="EM112" i="14" s="1"/>
  <c r="DO112" i="14"/>
  <c r="EI112" i="14" s="1"/>
  <c r="EE111" i="14"/>
  <c r="EY111" i="14" s="1"/>
  <c r="EA111" i="14"/>
  <c r="EU111" i="14" s="1"/>
  <c r="DW111" i="14"/>
  <c r="EQ111" i="14" s="1"/>
  <c r="FK111" i="14" s="1"/>
  <c r="GY111" i="14" s="1"/>
  <c r="DS111" i="14"/>
  <c r="EM111" i="14" s="1"/>
  <c r="DO111" i="14"/>
  <c r="EI111" i="14" s="1"/>
  <c r="EE110" i="14"/>
  <c r="EY110" i="14" s="1"/>
  <c r="FS110" i="14" s="1"/>
  <c r="HG110" i="14" s="1"/>
  <c r="EA110" i="14"/>
  <c r="EU110" i="14" s="1"/>
  <c r="DW110" i="14"/>
  <c r="EQ110" i="14" s="1"/>
  <c r="FK110" i="14" s="1"/>
  <c r="GY110" i="14" s="1"/>
  <c r="DS110" i="14"/>
  <c r="EM110" i="14" s="1"/>
  <c r="DO110" i="14"/>
  <c r="EI110" i="14" s="1"/>
  <c r="EE109" i="14"/>
  <c r="EY109" i="14" s="1"/>
  <c r="FS109" i="14" s="1"/>
  <c r="HG109" i="14" s="1"/>
  <c r="EA109" i="14"/>
  <c r="EU109" i="14" s="1"/>
  <c r="DW109" i="14"/>
  <c r="EQ109" i="14" s="1"/>
  <c r="FK109" i="14" s="1"/>
  <c r="GY109" i="14" s="1"/>
  <c r="DS109" i="14"/>
  <c r="EM109" i="14" s="1"/>
  <c r="FG109" i="14" s="1"/>
  <c r="GU109" i="14" s="1"/>
  <c r="DO109" i="14"/>
  <c r="EI109" i="14" s="1"/>
  <c r="EE108" i="14"/>
  <c r="EY108" i="14" s="1"/>
  <c r="EA108" i="14"/>
  <c r="EU108" i="14" s="1"/>
  <c r="DW108" i="14"/>
  <c r="EQ108" i="14" s="1"/>
  <c r="DS108" i="14"/>
  <c r="EM108" i="14" s="1"/>
  <c r="DO108" i="14"/>
  <c r="EI108" i="14" s="1"/>
  <c r="EE107" i="14"/>
  <c r="EY107" i="14" s="1"/>
  <c r="EA107" i="14"/>
  <c r="EU107" i="14" s="1"/>
  <c r="DW107" i="14"/>
  <c r="EQ107" i="14" s="1"/>
  <c r="DS107" i="14"/>
  <c r="EM107" i="14" s="1"/>
  <c r="FG107" i="14" s="1"/>
  <c r="GU107" i="14" s="1"/>
  <c r="DO107" i="14"/>
  <c r="EI107" i="14" s="1"/>
  <c r="EE106" i="14"/>
  <c r="EY106" i="14" s="1"/>
  <c r="EA106" i="14"/>
  <c r="EU106" i="14" s="1"/>
  <c r="DW106" i="14"/>
  <c r="EQ106" i="14" s="1"/>
  <c r="DS106" i="14"/>
  <c r="EM106" i="14" s="1"/>
  <c r="DO106" i="14"/>
  <c r="EI106" i="14" s="1"/>
  <c r="EE105" i="14"/>
  <c r="EY105" i="14" s="1"/>
  <c r="EA105" i="14"/>
  <c r="EU105" i="14" s="1"/>
  <c r="DW105" i="14"/>
  <c r="EQ105" i="14" s="1"/>
  <c r="DS105" i="14"/>
  <c r="EM105" i="14" s="1"/>
  <c r="DO105" i="14"/>
  <c r="EI105" i="14" s="1"/>
  <c r="EE104" i="14"/>
  <c r="EY104" i="14" s="1"/>
  <c r="EA104" i="14"/>
  <c r="EU104" i="14" s="1"/>
  <c r="DW104" i="14"/>
  <c r="EQ104" i="14" s="1"/>
  <c r="DS104" i="14"/>
  <c r="EM104" i="14" s="1"/>
  <c r="DO104" i="14"/>
  <c r="EI104" i="14" s="1"/>
  <c r="EE103" i="14"/>
  <c r="EY103" i="14" s="1"/>
  <c r="EA103" i="14"/>
  <c r="EU103" i="14" s="1"/>
  <c r="DW103" i="14"/>
  <c r="EQ103" i="14" s="1"/>
  <c r="DS103" i="14"/>
  <c r="EM103" i="14" s="1"/>
  <c r="DO103" i="14"/>
  <c r="EI103" i="14" s="1"/>
  <c r="EE102" i="14"/>
  <c r="EY102" i="14" s="1"/>
  <c r="FS102" i="14" s="1"/>
  <c r="HG102" i="14" s="1"/>
  <c r="EA102" i="14"/>
  <c r="EU102" i="14" s="1"/>
  <c r="DW102" i="14"/>
  <c r="EQ102" i="14" s="1"/>
  <c r="FK102" i="14" s="1"/>
  <c r="GY102" i="14" s="1"/>
  <c r="DS102" i="14"/>
  <c r="EM102" i="14" s="1"/>
  <c r="FG102" i="14" s="1"/>
  <c r="GU102" i="14" s="1"/>
  <c r="DO102" i="14"/>
  <c r="EI102" i="14" s="1"/>
  <c r="EE101" i="14"/>
  <c r="EY101" i="14" s="1"/>
  <c r="FS101" i="14" s="1"/>
  <c r="HG101" i="14" s="1"/>
  <c r="EA101" i="14"/>
  <c r="EU101" i="14" s="1"/>
  <c r="DW101" i="14"/>
  <c r="EQ101" i="14" s="1"/>
  <c r="FK101" i="14" s="1"/>
  <c r="GY101" i="14" s="1"/>
  <c r="DS101" i="14"/>
  <c r="EM101" i="14" s="1"/>
  <c r="FG101" i="14" s="1"/>
  <c r="GU101" i="14" s="1"/>
  <c r="DO101" i="14"/>
  <c r="EI101" i="14" s="1"/>
  <c r="EE100" i="14"/>
  <c r="EY100" i="14" s="1"/>
  <c r="FS100" i="14" s="1"/>
  <c r="HG100" i="14" s="1"/>
  <c r="EA100" i="14"/>
  <c r="EU100" i="14" s="1"/>
  <c r="DW100" i="14"/>
  <c r="EQ100" i="14" s="1"/>
  <c r="FK100" i="14" s="1"/>
  <c r="GY100" i="14" s="1"/>
  <c r="DS100" i="14"/>
  <c r="EM100" i="14" s="1"/>
  <c r="FG100" i="14" s="1"/>
  <c r="GU100" i="14" s="1"/>
  <c r="DO100" i="14"/>
  <c r="EI100" i="14" s="1"/>
  <c r="EE99" i="14"/>
  <c r="EY99" i="14" s="1"/>
  <c r="EA99" i="14"/>
  <c r="EU99" i="14" s="1"/>
  <c r="DW99" i="14"/>
  <c r="EQ99" i="14" s="1"/>
  <c r="FK99" i="14" s="1"/>
  <c r="GY99" i="14" s="1"/>
  <c r="DS99" i="14"/>
  <c r="EM99" i="14" s="1"/>
  <c r="DO99" i="14"/>
  <c r="EI99" i="14" s="1"/>
  <c r="EE98" i="14"/>
  <c r="EY98" i="14" s="1"/>
  <c r="FS98" i="14" s="1"/>
  <c r="HG98" i="14" s="1"/>
  <c r="EA98" i="14"/>
  <c r="EU98" i="14" s="1"/>
  <c r="DW98" i="14"/>
  <c r="EQ98" i="14" s="1"/>
  <c r="FK98" i="14" s="1"/>
  <c r="GY98" i="14" s="1"/>
  <c r="DS98" i="14"/>
  <c r="EM98" i="14" s="1"/>
  <c r="DO98" i="14"/>
  <c r="EI98" i="14" s="1"/>
  <c r="EE97" i="14"/>
  <c r="EY97" i="14" s="1"/>
  <c r="FS97" i="14" s="1"/>
  <c r="HG97" i="14" s="1"/>
  <c r="EA97" i="14"/>
  <c r="EU97" i="14" s="1"/>
  <c r="DW97" i="14"/>
  <c r="EQ97" i="14" s="1"/>
  <c r="FK97" i="14" s="1"/>
  <c r="GY97" i="14" s="1"/>
  <c r="DS97" i="14"/>
  <c r="EM97" i="14" s="1"/>
  <c r="FG97" i="14" s="1"/>
  <c r="GU97" i="14" s="1"/>
  <c r="DO97" i="14"/>
  <c r="EI97" i="14" s="1"/>
  <c r="EE96" i="14"/>
  <c r="EY96" i="14" s="1"/>
  <c r="FS96" i="14" s="1"/>
  <c r="HG96" i="14" s="1"/>
  <c r="EA96" i="14"/>
  <c r="EU96" i="14" s="1"/>
  <c r="DW96" i="14"/>
  <c r="EQ96" i="14" s="1"/>
  <c r="FK96" i="14" s="1"/>
  <c r="GY96" i="14" s="1"/>
  <c r="DS96" i="14"/>
  <c r="EM96" i="14" s="1"/>
  <c r="FG96" i="14" s="1"/>
  <c r="GU96" i="14" s="1"/>
  <c r="DO96" i="14"/>
  <c r="EI96" i="14" s="1"/>
  <c r="EE95" i="14"/>
  <c r="EY95" i="14" s="1"/>
  <c r="FS95" i="14" s="1"/>
  <c r="HG95" i="14" s="1"/>
  <c r="EA95" i="14"/>
  <c r="EU95" i="14" s="1"/>
  <c r="DW95" i="14"/>
  <c r="EQ95" i="14" s="1"/>
  <c r="FK95" i="14" s="1"/>
  <c r="GY95" i="14" s="1"/>
  <c r="DS95" i="14"/>
  <c r="EM95" i="14" s="1"/>
  <c r="DO95" i="14"/>
  <c r="EI95" i="14" s="1"/>
  <c r="EE94" i="14"/>
  <c r="EY94" i="14" s="1"/>
  <c r="EA94" i="14"/>
  <c r="EU94" i="14" s="1"/>
  <c r="DW94" i="14"/>
  <c r="EQ94" i="14" s="1"/>
  <c r="DS94" i="14"/>
  <c r="EM94" i="14" s="1"/>
  <c r="DO94" i="14"/>
  <c r="EI94" i="14" s="1"/>
  <c r="EE93" i="14"/>
  <c r="EA93" i="14"/>
  <c r="DW93" i="14"/>
  <c r="DS93" i="14"/>
  <c r="DO93" i="14"/>
  <c r="EI93" i="14" s="1"/>
  <c r="EE92" i="14"/>
  <c r="EY92" i="14" s="1"/>
  <c r="EA92" i="14"/>
  <c r="EU92" i="14" s="1"/>
  <c r="DW92" i="14"/>
  <c r="EQ92" i="14" s="1"/>
  <c r="DS92" i="14"/>
  <c r="EM92" i="14" s="1"/>
  <c r="DO92" i="14"/>
  <c r="EI92" i="14" s="1"/>
  <c r="EE91" i="14"/>
  <c r="EY91" i="14" s="1"/>
  <c r="FS91" i="14" s="1"/>
  <c r="HG91" i="14" s="1"/>
  <c r="EA91" i="14"/>
  <c r="EU91" i="14" s="1"/>
  <c r="DW91" i="14"/>
  <c r="EQ91" i="14" s="1"/>
  <c r="FK91" i="14" s="1"/>
  <c r="GY91" i="14" s="1"/>
  <c r="DS91" i="14"/>
  <c r="EM91" i="14" s="1"/>
  <c r="DO91" i="14"/>
  <c r="EI91" i="14" s="1"/>
  <c r="EE90" i="14"/>
  <c r="EY90" i="14" s="1"/>
  <c r="FS90" i="14" s="1"/>
  <c r="HG90" i="14" s="1"/>
  <c r="EA90" i="14"/>
  <c r="EU90" i="14" s="1"/>
  <c r="DW90" i="14"/>
  <c r="EQ90" i="14" s="1"/>
  <c r="FK90" i="14" s="1"/>
  <c r="GY90" i="14" s="1"/>
  <c r="DS90" i="14"/>
  <c r="EM90" i="14" s="1"/>
  <c r="FG90" i="14" s="1"/>
  <c r="GU90" i="14" s="1"/>
  <c r="DO90" i="14"/>
  <c r="EI90" i="14" s="1"/>
  <c r="EE89" i="14"/>
  <c r="EY89" i="14" s="1"/>
  <c r="EA89" i="14"/>
  <c r="EU89" i="14" s="1"/>
  <c r="FO89" i="14" s="1"/>
  <c r="HC89" i="14" s="1"/>
  <c r="DW89" i="14"/>
  <c r="EQ89" i="14" s="1"/>
  <c r="FK89" i="14" s="1"/>
  <c r="GY89" i="14" s="1"/>
  <c r="DS89" i="14"/>
  <c r="EM89" i="14" s="1"/>
  <c r="FG89" i="14" s="1"/>
  <c r="GU89" i="14" s="1"/>
  <c r="DO89" i="14"/>
  <c r="EI89" i="14" s="1"/>
  <c r="EE88" i="14"/>
  <c r="EY88" i="14" s="1"/>
  <c r="FS88" i="14" s="1"/>
  <c r="HG88" i="14" s="1"/>
  <c r="EA88" i="14"/>
  <c r="EU88" i="14" s="1"/>
  <c r="DW88" i="14"/>
  <c r="EQ88" i="14" s="1"/>
  <c r="FK88" i="14" s="1"/>
  <c r="GY88" i="14" s="1"/>
  <c r="DS88" i="14"/>
  <c r="EM88" i="14" s="1"/>
  <c r="FG88" i="14" s="1"/>
  <c r="GU88" i="14" s="1"/>
  <c r="DO88" i="14"/>
  <c r="EI88" i="14" s="1"/>
  <c r="EE86" i="14"/>
  <c r="EY86" i="14" s="1"/>
  <c r="EA86" i="14"/>
  <c r="EU86" i="14" s="1"/>
  <c r="DW86" i="14"/>
  <c r="EQ86" i="14" s="1"/>
  <c r="DS86" i="14"/>
  <c r="EM86" i="14" s="1"/>
  <c r="DO86" i="14"/>
  <c r="EI86" i="14" s="1"/>
  <c r="EE85" i="14"/>
  <c r="EY85" i="14" s="1"/>
  <c r="EA85" i="14"/>
  <c r="EU85" i="14" s="1"/>
  <c r="DW85" i="14"/>
  <c r="EQ85" i="14" s="1"/>
  <c r="FK85" i="14" s="1"/>
  <c r="GY85" i="14" s="1"/>
  <c r="DS85" i="14"/>
  <c r="EM85" i="14" s="1"/>
  <c r="DO85" i="14"/>
  <c r="EI85" i="14" s="1"/>
  <c r="EE84" i="14"/>
  <c r="EY84" i="14" s="1"/>
  <c r="FS84" i="14" s="1"/>
  <c r="HG84" i="14" s="1"/>
  <c r="EA84" i="14"/>
  <c r="EU84" i="14" s="1"/>
  <c r="FO84" i="14" s="1"/>
  <c r="HC84" i="14" s="1"/>
  <c r="DW84" i="14"/>
  <c r="EQ84" i="14" s="1"/>
  <c r="DS84" i="14"/>
  <c r="EM84" i="14" s="1"/>
  <c r="DO84" i="14"/>
  <c r="EI84" i="14" s="1"/>
  <c r="EE83" i="14"/>
  <c r="EA83" i="14"/>
  <c r="DW83" i="14"/>
  <c r="DS83" i="14"/>
  <c r="DO83" i="14"/>
  <c r="EI83" i="14" s="1"/>
  <c r="EE82" i="14"/>
  <c r="EY82" i="14" s="1"/>
  <c r="EA82" i="14"/>
  <c r="EU82" i="14" s="1"/>
  <c r="DW82" i="14"/>
  <c r="EQ82" i="14" s="1"/>
  <c r="FK82" i="14" s="1"/>
  <c r="GY82" i="14" s="1"/>
  <c r="DS82" i="14"/>
  <c r="EM82" i="14" s="1"/>
  <c r="DO82" i="14"/>
  <c r="EI82" i="14" s="1"/>
  <c r="EE81" i="14"/>
  <c r="EY81" i="14" s="1"/>
  <c r="EA81" i="14"/>
  <c r="EU81" i="14" s="1"/>
  <c r="DW81" i="14"/>
  <c r="EQ81" i="14" s="1"/>
  <c r="DS81" i="14"/>
  <c r="EM81" i="14" s="1"/>
  <c r="DO81" i="14"/>
  <c r="EI81" i="14" s="1"/>
  <c r="EE80" i="14"/>
  <c r="EY80" i="14" s="1"/>
  <c r="FS80" i="14" s="1"/>
  <c r="HG80" i="14" s="1"/>
  <c r="EA80" i="14"/>
  <c r="EU80" i="14" s="1"/>
  <c r="DW80" i="14"/>
  <c r="EQ80" i="14" s="1"/>
  <c r="FK80" i="14" s="1"/>
  <c r="GY80" i="14" s="1"/>
  <c r="DS80" i="14"/>
  <c r="EM80" i="14" s="1"/>
  <c r="DO80" i="14"/>
  <c r="EI80" i="14" s="1"/>
  <c r="EE79" i="14"/>
  <c r="EY79" i="14" s="1"/>
  <c r="EA79" i="14"/>
  <c r="EU79" i="14" s="1"/>
  <c r="FO79" i="14" s="1"/>
  <c r="FA79" i="14" s="1"/>
  <c r="GO79" i="14" s="1"/>
  <c r="DW79" i="14"/>
  <c r="EQ79" i="14" s="1"/>
  <c r="DS79" i="14"/>
  <c r="EM79" i="14" s="1"/>
  <c r="DO79" i="14"/>
  <c r="EI79" i="14" s="1"/>
  <c r="EE78" i="14"/>
  <c r="EY78" i="14" s="1"/>
  <c r="EA78" i="14"/>
  <c r="EU78" i="14" s="1"/>
  <c r="DW78" i="14"/>
  <c r="EQ78" i="14" s="1"/>
  <c r="DS78" i="14"/>
  <c r="EM78" i="14" s="1"/>
  <c r="DO78" i="14"/>
  <c r="EI78" i="14" s="1"/>
  <c r="EE77" i="14"/>
  <c r="EY77" i="14" s="1"/>
  <c r="EA77" i="14"/>
  <c r="EU77" i="14" s="1"/>
  <c r="DW77" i="14"/>
  <c r="EQ77" i="14" s="1"/>
  <c r="DS77" i="14"/>
  <c r="EM77" i="14" s="1"/>
  <c r="DO77" i="14"/>
  <c r="EI77" i="14" s="1"/>
  <c r="EE76" i="14"/>
  <c r="EA76" i="14"/>
  <c r="DW76" i="14"/>
  <c r="DS76" i="14"/>
  <c r="DO76" i="14"/>
  <c r="EI76" i="14" s="1"/>
  <c r="EE75" i="14"/>
  <c r="EY75" i="14" s="1"/>
  <c r="FS75" i="14" s="1"/>
  <c r="HG75" i="14" s="1"/>
  <c r="EA75" i="14"/>
  <c r="EU75" i="14" s="1"/>
  <c r="DW75" i="14"/>
  <c r="EQ75" i="14" s="1"/>
  <c r="FK75" i="14" s="1"/>
  <c r="GY75" i="14" s="1"/>
  <c r="DS75" i="14"/>
  <c r="EM75" i="14" s="1"/>
  <c r="FG75" i="14" s="1"/>
  <c r="GU75" i="14" s="1"/>
  <c r="DO75" i="14"/>
  <c r="EI75" i="14" s="1"/>
  <c r="EE74" i="14"/>
  <c r="EY74" i="14" s="1"/>
  <c r="EA74" i="14"/>
  <c r="EU74" i="14" s="1"/>
  <c r="FO74" i="14" s="1"/>
  <c r="FA74" i="14" s="1"/>
  <c r="GO74" i="14" s="1"/>
  <c r="DW74" i="14"/>
  <c r="EQ74" i="14" s="1"/>
  <c r="FK74" i="14" s="1"/>
  <c r="GY74" i="14" s="1"/>
  <c r="DS74" i="14"/>
  <c r="EM74" i="14" s="1"/>
  <c r="FG74" i="14" s="1"/>
  <c r="GU74" i="14" s="1"/>
  <c r="DO74" i="14"/>
  <c r="EI74" i="14" s="1"/>
  <c r="EE73" i="14"/>
  <c r="EY73" i="14" s="1"/>
  <c r="FS73" i="14" s="1"/>
  <c r="HG73" i="14" s="1"/>
  <c r="EA73" i="14"/>
  <c r="EU73" i="14" s="1"/>
  <c r="DW73" i="14"/>
  <c r="EQ73" i="14" s="1"/>
  <c r="FK73" i="14" s="1"/>
  <c r="GY73" i="14" s="1"/>
  <c r="DS73" i="14"/>
  <c r="EM73" i="14" s="1"/>
  <c r="DO73" i="14"/>
  <c r="EI73" i="14" s="1"/>
  <c r="EE72" i="14"/>
  <c r="EY72" i="14" s="1"/>
  <c r="FS72" i="14" s="1"/>
  <c r="HG72" i="14" s="1"/>
  <c r="EA72" i="14"/>
  <c r="EU72" i="14" s="1"/>
  <c r="DW72" i="14"/>
  <c r="EQ72" i="14" s="1"/>
  <c r="FK72" i="14" s="1"/>
  <c r="GY72" i="14" s="1"/>
  <c r="DS72" i="14"/>
  <c r="EM72" i="14" s="1"/>
  <c r="FG72" i="14" s="1"/>
  <c r="GU72" i="14" s="1"/>
  <c r="DO72" i="14"/>
  <c r="EI72" i="14" s="1"/>
  <c r="EE71" i="14"/>
  <c r="EY71" i="14" s="1"/>
  <c r="FS71" i="14" s="1"/>
  <c r="HG71" i="14" s="1"/>
  <c r="EA71" i="14"/>
  <c r="EU71" i="14" s="1"/>
  <c r="DW71" i="14"/>
  <c r="EQ71" i="14" s="1"/>
  <c r="FK71" i="14" s="1"/>
  <c r="GY71" i="14" s="1"/>
  <c r="DS71" i="14"/>
  <c r="EM71" i="14" s="1"/>
  <c r="FG71" i="14" s="1"/>
  <c r="GU71" i="14" s="1"/>
  <c r="DO71" i="14"/>
  <c r="EI71" i="14" s="1"/>
  <c r="EE70" i="14"/>
  <c r="EY70" i="14" s="1"/>
  <c r="FS70" i="14" s="1"/>
  <c r="HG70" i="14" s="1"/>
  <c r="EA70" i="14"/>
  <c r="EU70" i="14" s="1"/>
  <c r="FO70" i="14" s="1"/>
  <c r="HC70" i="14" s="1"/>
  <c r="DW70" i="14"/>
  <c r="EQ70" i="14" s="1"/>
  <c r="FK70" i="14" s="1"/>
  <c r="GY70" i="14" s="1"/>
  <c r="DS70" i="14"/>
  <c r="EM70" i="14" s="1"/>
  <c r="FG70" i="14" s="1"/>
  <c r="GU70" i="14" s="1"/>
  <c r="DO70" i="14"/>
  <c r="EI70" i="14" s="1"/>
  <c r="EE69" i="14"/>
  <c r="EA69" i="14"/>
  <c r="EU69" i="14" s="1"/>
  <c r="DW69" i="14"/>
  <c r="DS69" i="14"/>
  <c r="EM69" i="14" s="1"/>
  <c r="FG69" i="14" s="1"/>
  <c r="GU69" i="14" s="1"/>
  <c r="DO69" i="14"/>
  <c r="EI69" i="14" s="1"/>
  <c r="EE68" i="14"/>
  <c r="EA68" i="14"/>
  <c r="DW68" i="14"/>
  <c r="DS68" i="14"/>
  <c r="DO68" i="14"/>
  <c r="EI68" i="14" s="1"/>
  <c r="EE67" i="14"/>
  <c r="EA67" i="14"/>
  <c r="EU67" i="14" s="1"/>
  <c r="DW67" i="14"/>
  <c r="DS67" i="14"/>
  <c r="EM67" i="14" s="1"/>
  <c r="DO67" i="14"/>
  <c r="EI67" i="14" s="1"/>
  <c r="EE66" i="14"/>
  <c r="EY66" i="14" s="1"/>
  <c r="FS66" i="14" s="1"/>
  <c r="HG66" i="14" s="1"/>
  <c r="EA66" i="14"/>
  <c r="EU66" i="14" s="1"/>
  <c r="DW66" i="14"/>
  <c r="DS66" i="14"/>
  <c r="DO66" i="14"/>
  <c r="EI66" i="14" s="1"/>
  <c r="EE65" i="14"/>
  <c r="EA65" i="14"/>
  <c r="DW65" i="14"/>
  <c r="DS65" i="14"/>
  <c r="DO65" i="14"/>
  <c r="EI65" i="14" s="1"/>
  <c r="EE64" i="14"/>
  <c r="EY64" i="14" s="1"/>
  <c r="FS64" i="14" s="1"/>
  <c r="HG64" i="14" s="1"/>
  <c r="EA64" i="14"/>
  <c r="EU64" i="14" s="1"/>
  <c r="FO64" i="14" s="1"/>
  <c r="DW64" i="14"/>
  <c r="EQ64" i="14" s="1"/>
  <c r="FK64" i="14" s="1"/>
  <c r="GY64" i="14" s="1"/>
  <c r="DS64" i="14"/>
  <c r="EM64" i="14" s="1"/>
  <c r="FG64" i="14" s="1"/>
  <c r="GU64" i="14" s="1"/>
  <c r="DO64" i="14"/>
  <c r="EI64" i="14" s="1"/>
  <c r="EE63" i="14"/>
  <c r="EA63" i="14"/>
  <c r="EU63" i="14" s="1"/>
  <c r="DW63" i="14"/>
  <c r="EQ63" i="14" s="1"/>
  <c r="FK63" i="14" s="1"/>
  <c r="GY63" i="14" s="1"/>
  <c r="DS63" i="14"/>
  <c r="DO63" i="14"/>
  <c r="EI63" i="14" s="1"/>
  <c r="EE62" i="14"/>
  <c r="EA62" i="14"/>
  <c r="EU62" i="14" s="1"/>
  <c r="DW62" i="14"/>
  <c r="EQ62" i="14" s="1"/>
  <c r="FK62" i="14" s="1"/>
  <c r="GY62" i="14" s="1"/>
  <c r="DS62" i="14"/>
  <c r="EM62" i="14" s="1"/>
  <c r="FG62" i="14" s="1"/>
  <c r="GU62" i="14" s="1"/>
  <c r="DO62" i="14"/>
  <c r="EI62" i="14" s="1"/>
  <c r="EE61" i="14"/>
  <c r="EA61" i="14"/>
  <c r="EU61" i="14" s="1"/>
  <c r="DW61" i="14"/>
  <c r="EQ61" i="14" s="1"/>
  <c r="FK61" i="14" s="1"/>
  <c r="GY61" i="14" s="1"/>
  <c r="DS61" i="14"/>
  <c r="DO61" i="14"/>
  <c r="EI61" i="14" s="1"/>
  <c r="EE60" i="14"/>
  <c r="DX110" i="14"/>
  <c r="ER110" i="14" s="1"/>
  <c r="FL110" i="14" s="1"/>
  <c r="GZ110" i="14" s="1"/>
  <c r="DT110" i="14"/>
  <c r="EN110" i="14" s="1"/>
  <c r="FH110" i="14" s="1"/>
  <c r="GV110" i="14" s="1"/>
  <c r="DP110" i="14"/>
  <c r="EJ110" i="14" s="1"/>
  <c r="EF109" i="14"/>
  <c r="EZ109" i="14" s="1"/>
  <c r="FT109" i="14" s="1"/>
  <c r="HH109" i="14" s="1"/>
  <c r="EB109" i="14"/>
  <c r="EV109" i="14" s="1"/>
  <c r="DX109" i="14"/>
  <c r="ER109" i="14" s="1"/>
  <c r="FL109" i="14" s="1"/>
  <c r="GZ109" i="14" s="1"/>
  <c r="DT109" i="14"/>
  <c r="EN109" i="14" s="1"/>
  <c r="FH109" i="14" s="1"/>
  <c r="GV109" i="14" s="1"/>
  <c r="DP109" i="14"/>
  <c r="EJ109" i="14" s="1"/>
  <c r="EF108" i="14"/>
  <c r="EZ108" i="14" s="1"/>
  <c r="FT108" i="14" s="1"/>
  <c r="HH108" i="14" s="1"/>
  <c r="EB108" i="14"/>
  <c r="EV108" i="14" s="1"/>
  <c r="DX108" i="14"/>
  <c r="DT108" i="14"/>
  <c r="DP108" i="14"/>
  <c r="EJ108" i="14" s="1"/>
  <c r="EF107" i="14"/>
  <c r="EB107" i="14"/>
  <c r="DX107" i="14"/>
  <c r="DT107" i="14"/>
  <c r="DP107" i="14"/>
  <c r="EJ107" i="14" s="1"/>
  <c r="EF106" i="14"/>
  <c r="EB106" i="14"/>
  <c r="DX106" i="14"/>
  <c r="DT106" i="14"/>
  <c r="DP106" i="14"/>
  <c r="EJ106" i="14" s="1"/>
  <c r="EF105" i="14"/>
  <c r="EZ105" i="14" s="1"/>
  <c r="FT105" i="14" s="1"/>
  <c r="HH105" i="14" s="1"/>
  <c r="EB105" i="14"/>
  <c r="EV105" i="14" s="1"/>
  <c r="DX105" i="14"/>
  <c r="DT105" i="14"/>
  <c r="DP105" i="14"/>
  <c r="EJ105" i="14" s="1"/>
  <c r="EF104" i="14"/>
  <c r="EZ104" i="14" s="1"/>
  <c r="FT104" i="14" s="1"/>
  <c r="HH104" i="14" s="1"/>
  <c r="EB104" i="14"/>
  <c r="EV104" i="14" s="1"/>
  <c r="DX104" i="14"/>
  <c r="DT104" i="14"/>
  <c r="DP104" i="14"/>
  <c r="EJ104" i="14" s="1"/>
  <c r="EF103" i="14"/>
  <c r="EB103" i="14"/>
  <c r="DX103" i="14"/>
  <c r="DT103" i="14"/>
  <c r="DP103" i="14"/>
  <c r="EJ103" i="14" s="1"/>
  <c r="EF102" i="14"/>
  <c r="EZ102" i="14" s="1"/>
  <c r="FT102" i="14" s="1"/>
  <c r="HH102" i="14" s="1"/>
  <c r="EB102" i="14"/>
  <c r="EV102" i="14" s="1"/>
  <c r="DX102" i="14"/>
  <c r="ER102" i="14" s="1"/>
  <c r="FL102" i="14" s="1"/>
  <c r="GZ102" i="14" s="1"/>
  <c r="DT102" i="14"/>
  <c r="EN102" i="14" s="1"/>
  <c r="FH102" i="14" s="1"/>
  <c r="GV102" i="14" s="1"/>
  <c r="DP102" i="14"/>
  <c r="EJ102" i="14" s="1"/>
  <c r="EF101" i="14"/>
  <c r="EZ101" i="14" s="1"/>
  <c r="FT101" i="14" s="1"/>
  <c r="HH101" i="14" s="1"/>
  <c r="EB101" i="14"/>
  <c r="EV101" i="14" s="1"/>
  <c r="DX101" i="14"/>
  <c r="ER101" i="14" s="1"/>
  <c r="FL101" i="14" s="1"/>
  <c r="GZ101" i="14" s="1"/>
  <c r="DT101" i="14"/>
  <c r="EN101" i="14" s="1"/>
  <c r="FH101" i="14" s="1"/>
  <c r="GV101" i="14" s="1"/>
  <c r="DP101" i="14"/>
  <c r="EJ101" i="14" s="1"/>
  <c r="EF100" i="14"/>
  <c r="EZ100" i="14" s="1"/>
  <c r="FT100" i="14" s="1"/>
  <c r="HH100" i="14" s="1"/>
  <c r="EB100" i="14"/>
  <c r="EV100" i="14" s="1"/>
  <c r="DX100" i="14"/>
  <c r="ER100" i="14" s="1"/>
  <c r="FL100" i="14" s="1"/>
  <c r="GZ100" i="14" s="1"/>
  <c r="DT100" i="14"/>
  <c r="EN100" i="14" s="1"/>
  <c r="FH100" i="14" s="1"/>
  <c r="GV100" i="14" s="1"/>
  <c r="DP100" i="14"/>
  <c r="EJ100" i="14" s="1"/>
  <c r="EF99" i="14"/>
  <c r="EB99" i="14"/>
  <c r="EV99" i="14" s="1"/>
  <c r="DX99" i="14"/>
  <c r="DT99" i="14"/>
  <c r="DP99" i="14"/>
  <c r="EJ99" i="14" s="1"/>
  <c r="EF98" i="14"/>
  <c r="EZ98" i="14" s="1"/>
  <c r="FT98" i="14" s="1"/>
  <c r="HH98" i="14" s="1"/>
  <c r="EB98" i="14"/>
  <c r="EV98" i="14" s="1"/>
  <c r="DX98" i="14"/>
  <c r="ER98" i="14" s="1"/>
  <c r="FL98" i="14" s="1"/>
  <c r="GZ98" i="14" s="1"/>
  <c r="DT98" i="14"/>
  <c r="DP98" i="14"/>
  <c r="EJ98" i="14" s="1"/>
  <c r="EF97" i="14"/>
  <c r="EZ97" i="14" s="1"/>
  <c r="FT97" i="14" s="1"/>
  <c r="HH97" i="14" s="1"/>
  <c r="EB97" i="14"/>
  <c r="EV97" i="14" s="1"/>
  <c r="DX97" i="14"/>
  <c r="ER97" i="14" s="1"/>
  <c r="FL97" i="14" s="1"/>
  <c r="GZ97" i="14" s="1"/>
  <c r="DT97" i="14"/>
  <c r="EN97" i="14" s="1"/>
  <c r="FH97" i="14" s="1"/>
  <c r="GV97" i="14" s="1"/>
  <c r="DP97" i="14"/>
  <c r="EJ97" i="14" s="1"/>
  <c r="EF96" i="14"/>
  <c r="EZ96" i="14" s="1"/>
  <c r="FT96" i="14" s="1"/>
  <c r="HH96" i="14" s="1"/>
  <c r="EB96" i="14"/>
  <c r="EV96" i="14" s="1"/>
  <c r="DX96" i="14"/>
  <c r="ER96" i="14" s="1"/>
  <c r="FL96" i="14" s="1"/>
  <c r="GZ96" i="14" s="1"/>
  <c r="DT96" i="14"/>
  <c r="EN96" i="14" s="1"/>
  <c r="FH96" i="14" s="1"/>
  <c r="GV96" i="14" s="1"/>
  <c r="DP96" i="14"/>
  <c r="EJ96" i="14" s="1"/>
  <c r="EF95" i="14"/>
  <c r="EZ95" i="14" s="1"/>
  <c r="FT95" i="14" s="1"/>
  <c r="HH95" i="14" s="1"/>
  <c r="EB95" i="14"/>
  <c r="EV95" i="14" s="1"/>
  <c r="DX95" i="14"/>
  <c r="ER95" i="14" s="1"/>
  <c r="FL95" i="14" s="1"/>
  <c r="GZ95" i="14" s="1"/>
  <c r="DT95" i="14"/>
  <c r="EN95" i="14" s="1"/>
  <c r="FH95" i="14" s="1"/>
  <c r="GV95" i="14" s="1"/>
  <c r="DP95" i="14"/>
  <c r="EJ95" i="14" s="1"/>
  <c r="EF94" i="14"/>
  <c r="EZ94" i="14" s="1"/>
  <c r="FT94" i="14" s="1"/>
  <c r="HH94" i="14" s="1"/>
  <c r="EB94" i="14"/>
  <c r="DX94" i="14"/>
  <c r="ER94" i="14" s="1"/>
  <c r="FL94" i="14" s="1"/>
  <c r="GZ94" i="14" s="1"/>
  <c r="DT94" i="14"/>
  <c r="DP94" i="14"/>
  <c r="EJ94" i="14" s="1"/>
  <c r="EF93" i="14"/>
  <c r="EB93" i="14"/>
  <c r="DX93" i="14"/>
  <c r="DT93" i="14"/>
  <c r="DP93" i="14"/>
  <c r="EJ93" i="14" s="1"/>
  <c r="EF92" i="14"/>
  <c r="EB92" i="14"/>
  <c r="DX92" i="14"/>
  <c r="DT92" i="14"/>
  <c r="DP92" i="14"/>
  <c r="EJ92" i="14" s="1"/>
  <c r="EF91" i="14"/>
  <c r="EB91" i="14"/>
  <c r="EV91" i="14" s="1"/>
  <c r="FP91" i="14" s="1"/>
  <c r="DX91" i="14"/>
  <c r="DT91" i="14"/>
  <c r="DP91" i="14"/>
  <c r="EJ91" i="14" s="1"/>
  <c r="EF90" i="14"/>
  <c r="EZ90" i="14" s="1"/>
  <c r="FT90" i="14" s="1"/>
  <c r="HH90" i="14" s="1"/>
  <c r="EB90" i="14"/>
  <c r="EV90" i="14" s="1"/>
  <c r="DX90" i="14"/>
  <c r="ER90" i="14" s="1"/>
  <c r="FL90" i="14" s="1"/>
  <c r="GZ90" i="14" s="1"/>
  <c r="DT90" i="14"/>
  <c r="EN90" i="14" s="1"/>
  <c r="FH90" i="14" s="1"/>
  <c r="GV90" i="14" s="1"/>
  <c r="DP90" i="14"/>
  <c r="EJ90" i="14" s="1"/>
  <c r="EF89" i="14"/>
  <c r="EZ89" i="14" s="1"/>
  <c r="FT89" i="14" s="1"/>
  <c r="HH89" i="14" s="1"/>
  <c r="EB89" i="14"/>
  <c r="EV89" i="14" s="1"/>
  <c r="FP89" i="14" s="1"/>
  <c r="DX89" i="14"/>
  <c r="ER89" i="14" s="1"/>
  <c r="FL89" i="14" s="1"/>
  <c r="GZ89" i="14" s="1"/>
  <c r="DT89" i="14"/>
  <c r="DP89" i="14"/>
  <c r="EJ89" i="14" s="1"/>
  <c r="EF88" i="14"/>
  <c r="EZ88" i="14" s="1"/>
  <c r="FT88" i="14" s="1"/>
  <c r="HH88" i="14" s="1"/>
  <c r="EB88" i="14"/>
  <c r="EV88" i="14" s="1"/>
  <c r="DX88" i="14"/>
  <c r="ER88" i="14" s="1"/>
  <c r="FL88" i="14" s="1"/>
  <c r="GZ88" i="14" s="1"/>
  <c r="DT88" i="14"/>
  <c r="EN88" i="14" s="1"/>
  <c r="FH88" i="14" s="1"/>
  <c r="GV88" i="14" s="1"/>
  <c r="DP88" i="14"/>
  <c r="EJ88" i="14" s="1"/>
  <c r="EF86" i="14"/>
  <c r="EB86" i="14"/>
  <c r="EV86" i="14" s="1"/>
  <c r="FP86" i="14" s="1"/>
  <c r="DX86" i="14"/>
  <c r="DT86" i="14"/>
  <c r="DP86" i="14"/>
  <c r="EJ86" i="14" s="1"/>
  <c r="EF85" i="14"/>
  <c r="EB85" i="14"/>
  <c r="DX85" i="14"/>
  <c r="DT85" i="14"/>
  <c r="DP85" i="14"/>
  <c r="EJ85" i="14" s="1"/>
  <c r="EF84" i="14"/>
  <c r="EZ84" i="14" s="1"/>
  <c r="FT84" i="14" s="1"/>
  <c r="HH84" i="14" s="1"/>
  <c r="EB84" i="14"/>
  <c r="DX84" i="14"/>
  <c r="DT84" i="14"/>
  <c r="DP84" i="14"/>
  <c r="EJ84" i="14" s="1"/>
  <c r="EF83" i="14"/>
  <c r="EB83" i="14"/>
  <c r="DX83" i="14"/>
  <c r="DT83" i="14"/>
  <c r="DP83" i="14"/>
  <c r="EJ83" i="14" s="1"/>
  <c r="EF82" i="14"/>
  <c r="EZ82" i="14" s="1"/>
  <c r="FT82" i="14" s="1"/>
  <c r="HH82" i="14" s="1"/>
  <c r="EB82" i="14"/>
  <c r="DX82" i="14"/>
  <c r="DT82" i="14"/>
  <c r="DP82" i="14"/>
  <c r="EJ82" i="14" s="1"/>
  <c r="EF81" i="14"/>
  <c r="EZ81" i="14" s="1"/>
  <c r="FT81" i="14" s="1"/>
  <c r="HH81" i="14" s="1"/>
  <c r="EB81" i="14"/>
  <c r="DX81" i="14"/>
  <c r="DT81" i="14"/>
  <c r="DP81" i="14"/>
  <c r="EJ81" i="14" s="1"/>
  <c r="EF80" i="14"/>
  <c r="EB80" i="14"/>
  <c r="DX80" i="14"/>
  <c r="DT80" i="14"/>
  <c r="DP80" i="14"/>
  <c r="EJ80" i="14" s="1"/>
  <c r="EF79" i="14"/>
  <c r="EB79" i="14"/>
  <c r="DX79" i="14"/>
  <c r="DT79" i="14"/>
  <c r="DP79" i="14"/>
  <c r="EJ79" i="14" s="1"/>
  <c r="EF78" i="14"/>
  <c r="EZ78" i="14" s="1"/>
  <c r="FT78" i="14" s="1"/>
  <c r="HH78" i="14" s="1"/>
  <c r="EB78" i="14"/>
  <c r="EV78" i="14" s="1"/>
  <c r="DX78" i="14"/>
  <c r="ER78" i="14" s="1"/>
  <c r="FL78" i="14" s="1"/>
  <c r="GZ78" i="14" s="1"/>
  <c r="DT78" i="14"/>
  <c r="DP78" i="14"/>
  <c r="EJ78" i="14" s="1"/>
  <c r="EF77" i="14"/>
  <c r="EZ77" i="14" s="1"/>
  <c r="FT77" i="14" s="1"/>
  <c r="HH77" i="14" s="1"/>
  <c r="EB77" i="14"/>
  <c r="EV77" i="14" s="1"/>
  <c r="DX77" i="14"/>
  <c r="ER77" i="14" s="1"/>
  <c r="FL77" i="14" s="1"/>
  <c r="GZ77" i="14" s="1"/>
  <c r="DT77" i="14"/>
  <c r="DP77" i="14"/>
  <c r="EJ77" i="14" s="1"/>
  <c r="EF76" i="14"/>
  <c r="EB76" i="14"/>
  <c r="DX76" i="14"/>
  <c r="DT76" i="14"/>
  <c r="DP76" i="14"/>
  <c r="EJ76" i="14" s="1"/>
  <c r="EF75" i="14"/>
  <c r="EZ75" i="14" s="1"/>
  <c r="FT75" i="14" s="1"/>
  <c r="HH75" i="14" s="1"/>
  <c r="EB75" i="14"/>
  <c r="EV75" i="14" s="1"/>
  <c r="DX75" i="14"/>
  <c r="ER75" i="14" s="1"/>
  <c r="FL75" i="14" s="1"/>
  <c r="GZ75" i="14" s="1"/>
  <c r="DT75" i="14"/>
  <c r="EN75" i="14" s="1"/>
  <c r="FH75" i="14" s="1"/>
  <c r="GV75" i="14" s="1"/>
  <c r="DP75" i="14"/>
  <c r="EJ75" i="14" s="1"/>
  <c r="EF74" i="14"/>
  <c r="EZ74" i="14" s="1"/>
  <c r="FT74" i="14" s="1"/>
  <c r="HH74" i="14" s="1"/>
  <c r="EB74" i="14"/>
  <c r="EV74" i="14" s="1"/>
  <c r="FP74" i="14" s="1"/>
  <c r="HD74" i="14" s="1"/>
  <c r="DX74" i="14"/>
  <c r="ER74" i="14" s="1"/>
  <c r="FL74" i="14" s="1"/>
  <c r="GZ74" i="14" s="1"/>
  <c r="DT74" i="14"/>
  <c r="EN74" i="14" s="1"/>
  <c r="FH74" i="14" s="1"/>
  <c r="GV74" i="14" s="1"/>
  <c r="DP74" i="14"/>
  <c r="EJ74" i="14" s="1"/>
  <c r="EF73" i="14"/>
  <c r="EB73" i="14"/>
  <c r="EV73" i="14" s="1"/>
  <c r="DX73" i="14"/>
  <c r="ER73" i="14" s="1"/>
  <c r="FL73" i="14" s="1"/>
  <c r="GZ73" i="14" s="1"/>
  <c r="DT73" i="14"/>
  <c r="DP73" i="14"/>
  <c r="EJ73" i="14" s="1"/>
  <c r="EF72" i="14"/>
  <c r="EZ72" i="14" s="1"/>
  <c r="FT72" i="14" s="1"/>
  <c r="HH72" i="14" s="1"/>
  <c r="EB72" i="14"/>
  <c r="EV72" i="14" s="1"/>
  <c r="FP72" i="14" s="1"/>
  <c r="FB72" i="14" s="1"/>
  <c r="GP72" i="14" s="1"/>
  <c r="DX72" i="14"/>
  <c r="ER72" i="14" s="1"/>
  <c r="FL72" i="14" s="1"/>
  <c r="GZ72" i="14" s="1"/>
  <c r="DT72" i="14"/>
  <c r="EN72" i="14" s="1"/>
  <c r="FH72" i="14" s="1"/>
  <c r="GV72" i="14" s="1"/>
  <c r="DP72" i="14"/>
  <c r="EJ72" i="14" s="1"/>
  <c r="EF71" i="14"/>
  <c r="EZ71" i="14" s="1"/>
  <c r="FT71" i="14" s="1"/>
  <c r="HH71" i="14" s="1"/>
  <c r="EB71" i="14"/>
  <c r="EV71" i="14" s="1"/>
  <c r="DX71" i="14"/>
  <c r="ER71" i="14" s="1"/>
  <c r="FL71" i="14" s="1"/>
  <c r="GZ71" i="14" s="1"/>
  <c r="DT71" i="14"/>
  <c r="EN71" i="14" s="1"/>
  <c r="FH71" i="14" s="1"/>
  <c r="GV71" i="14" s="1"/>
  <c r="DP71" i="14"/>
  <c r="EJ71" i="14" s="1"/>
  <c r="EF70" i="14"/>
  <c r="EZ70" i="14" s="1"/>
  <c r="FT70" i="14" s="1"/>
  <c r="HH70" i="14" s="1"/>
  <c r="EB70" i="14"/>
  <c r="EV70" i="14" s="1"/>
  <c r="FP70" i="14" s="1"/>
  <c r="HD70" i="14" s="1"/>
  <c r="DX70" i="14"/>
  <c r="ER70" i="14" s="1"/>
  <c r="FL70" i="14" s="1"/>
  <c r="GZ70" i="14" s="1"/>
  <c r="DT70" i="14"/>
  <c r="DP70" i="14"/>
  <c r="EJ70" i="14" s="1"/>
  <c r="EF69" i="14"/>
  <c r="EZ69" i="14" s="1"/>
  <c r="FT69" i="14" s="1"/>
  <c r="HH69" i="14" s="1"/>
  <c r="EB69" i="14"/>
  <c r="DX69" i="14"/>
  <c r="ER69" i="14" s="1"/>
  <c r="FL69" i="14" s="1"/>
  <c r="GZ69" i="14" s="1"/>
  <c r="DT69" i="14"/>
  <c r="DP69" i="14"/>
  <c r="EJ69" i="14" s="1"/>
  <c r="EF68" i="14"/>
  <c r="EB68" i="14"/>
  <c r="DX68" i="14"/>
  <c r="DT68" i="14"/>
  <c r="DP68" i="14"/>
  <c r="EJ68" i="14" s="1"/>
  <c r="EF67" i="14"/>
  <c r="EZ67" i="14" s="1"/>
  <c r="FT67" i="14" s="1"/>
  <c r="HH67" i="14" s="1"/>
  <c r="EB67" i="14"/>
  <c r="DX67" i="14"/>
  <c r="DT67" i="14"/>
  <c r="DP67" i="14"/>
  <c r="EJ67" i="14" s="1"/>
  <c r="EF66" i="14"/>
  <c r="EZ66" i="14" s="1"/>
  <c r="FT66" i="14" s="1"/>
  <c r="HH66" i="14" s="1"/>
  <c r="EB66" i="14"/>
  <c r="EV66" i="14" s="1"/>
  <c r="DX66" i="14"/>
  <c r="DT66" i="14"/>
  <c r="DP66" i="14"/>
  <c r="EJ66" i="14" s="1"/>
  <c r="EF65" i="14"/>
  <c r="EB65" i="14"/>
  <c r="DX65" i="14"/>
  <c r="DT65" i="14"/>
  <c r="DP65" i="14"/>
  <c r="EJ65" i="14" s="1"/>
  <c r="EF64" i="14"/>
  <c r="EZ64" i="14" s="1"/>
  <c r="FT64" i="14" s="1"/>
  <c r="HH64" i="14" s="1"/>
  <c r="EB64" i="14"/>
  <c r="EV64" i="14" s="1"/>
  <c r="FP64" i="14" s="1"/>
  <c r="FB64" i="14" s="1"/>
  <c r="GP64" i="14" s="1"/>
  <c r="DX64" i="14"/>
  <c r="ER64" i="14" s="1"/>
  <c r="FL64" i="14" s="1"/>
  <c r="GZ64" i="14" s="1"/>
  <c r="DT64" i="14"/>
  <c r="DP64" i="14"/>
  <c r="EJ64" i="14" s="1"/>
  <c r="EF63" i="14"/>
  <c r="EZ63" i="14" s="1"/>
  <c r="FT63" i="14" s="1"/>
  <c r="HH63" i="14" s="1"/>
  <c r="EB63" i="14"/>
  <c r="EV63" i="14" s="1"/>
  <c r="DX63" i="14"/>
  <c r="DT63" i="14"/>
  <c r="DP63" i="14"/>
  <c r="EJ63" i="14" s="1"/>
  <c r="EF62" i="14"/>
  <c r="EZ62" i="14" s="1"/>
  <c r="FT62" i="14" s="1"/>
  <c r="HH62" i="14" s="1"/>
  <c r="EB62" i="14"/>
  <c r="EV62" i="14" s="1"/>
  <c r="FP62" i="14" s="1"/>
  <c r="DX62" i="14"/>
  <c r="DT62" i="14"/>
  <c r="DP62" i="14"/>
  <c r="EJ62" i="14" s="1"/>
  <c r="EF61" i="14"/>
  <c r="EZ61" i="14" s="1"/>
  <c r="FT61" i="14" s="1"/>
  <c r="HH61" i="14" s="1"/>
  <c r="EB61" i="14"/>
  <c r="EV61" i="14" s="1"/>
  <c r="DX61" i="14"/>
  <c r="DT61" i="14"/>
  <c r="DP61" i="14"/>
  <c r="EJ61" i="14" s="1"/>
  <c r="DQ112" i="14"/>
  <c r="DM112" i="14"/>
  <c r="EG112" i="14" s="1"/>
  <c r="EC111" i="14"/>
  <c r="EW111" i="14" s="1"/>
  <c r="FQ111" i="14" s="1"/>
  <c r="HE111" i="14" s="1"/>
  <c r="DY111" i="14"/>
  <c r="ES111" i="14" s="1"/>
  <c r="DU111" i="14"/>
  <c r="DQ111" i="14"/>
  <c r="DM111" i="14"/>
  <c r="EG111" i="14" s="1"/>
  <c r="EC110" i="14"/>
  <c r="EW110" i="14" s="1"/>
  <c r="FQ110" i="14" s="1"/>
  <c r="HE110" i="14" s="1"/>
  <c r="DY110" i="14"/>
  <c r="ES110" i="14" s="1"/>
  <c r="DU110" i="14"/>
  <c r="EO110" i="14" s="1"/>
  <c r="FI110" i="14" s="1"/>
  <c r="GW110" i="14" s="1"/>
  <c r="DQ110" i="14"/>
  <c r="DM110" i="14"/>
  <c r="EG110" i="14" s="1"/>
  <c r="EC109" i="14"/>
  <c r="EW109" i="14" s="1"/>
  <c r="FQ109" i="14" s="1"/>
  <c r="HE109" i="14" s="1"/>
  <c r="DY109" i="14"/>
  <c r="ES109" i="14" s="1"/>
  <c r="DU109" i="14"/>
  <c r="EO109" i="14" s="1"/>
  <c r="FI109" i="14" s="1"/>
  <c r="GW109" i="14" s="1"/>
  <c r="DQ109" i="14"/>
  <c r="EK109" i="14" s="1"/>
  <c r="FE109" i="14" s="1"/>
  <c r="GS109" i="14" s="1"/>
  <c r="DM109" i="14"/>
  <c r="EG109" i="14" s="1"/>
  <c r="EC108" i="14"/>
  <c r="EW108" i="14" s="1"/>
  <c r="FQ108" i="14" s="1"/>
  <c r="HE108" i="14" s="1"/>
  <c r="DY108" i="14"/>
  <c r="ES108" i="14" s="1"/>
  <c r="DU108" i="14"/>
  <c r="DQ108" i="14"/>
  <c r="DM108" i="14"/>
  <c r="EG108" i="14" s="1"/>
  <c r="EC107" i="14"/>
  <c r="DY107" i="14"/>
  <c r="DU107" i="14"/>
  <c r="DQ107" i="14"/>
  <c r="DM107" i="14"/>
  <c r="EG107" i="14" s="1"/>
  <c r="EC106" i="14"/>
  <c r="DY106" i="14"/>
  <c r="DU106" i="14"/>
  <c r="DQ106" i="14"/>
  <c r="DM106" i="14"/>
  <c r="EG106" i="14" s="1"/>
  <c r="EC105" i="14"/>
  <c r="DY105" i="14"/>
  <c r="ES105" i="14" s="1"/>
  <c r="DU105" i="14"/>
  <c r="DQ105" i="14"/>
  <c r="DM105" i="14"/>
  <c r="EG105" i="14" s="1"/>
  <c r="EC104" i="14"/>
  <c r="EW104" i="14" s="1"/>
  <c r="FQ104" i="14" s="1"/>
  <c r="HE104" i="14" s="1"/>
  <c r="DY104" i="14"/>
  <c r="ES104" i="14" s="1"/>
  <c r="DU104" i="14"/>
  <c r="DQ104" i="14"/>
  <c r="DM104" i="14"/>
  <c r="EG104" i="14" s="1"/>
  <c r="EC103" i="14"/>
  <c r="DY103" i="14"/>
  <c r="ES103" i="14" s="1"/>
  <c r="DU103" i="14"/>
  <c r="DQ103" i="14"/>
  <c r="DM103" i="14"/>
  <c r="EG103" i="14" s="1"/>
  <c r="EC102" i="14"/>
  <c r="EW102" i="14" s="1"/>
  <c r="FQ102" i="14" s="1"/>
  <c r="HE102" i="14" s="1"/>
  <c r="DY102" i="14"/>
  <c r="ES102" i="14" s="1"/>
  <c r="DU102" i="14"/>
  <c r="EO102" i="14" s="1"/>
  <c r="FI102" i="14" s="1"/>
  <c r="GW102" i="14" s="1"/>
  <c r="DQ102" i="14"/>
  <c r="EK102" i="14" s="1"/>
  <c r="FE102" i="14" s="1"/>
  <c r="GS102" i="14" s="1"/>
  <c r="DM102" i="14"/>
  <c r="EG102" i="14" s="1"/>
  <c r="EC101" i="14"/>
  <c r="EW101" i="14" s="1"/>
  <c r="FQ101" i="14" s="1"/>
  <c r="HE101" i="14" s="1"/>
  <c r="DY101" i="14"/>
  <c r="ES101" i="14" s="1"/>
  <c r="DU101" i="14"/>
  <c r="EO101" i="14" s="1"/>
  <c r="FI101" i="14" s="1"/>
  <c r="GW101" i="14" s="1"/>
  <c r="DQ101" i="14"/>
  <c r="EK101" i="14" s="1"/>
  <c r="FE101" i="14" s="1"/>
  <c r="GS101" i="14" s="1"/>
  <c r="DM101" i="14"/>
  <c r="EG101" i="14" s="1"/>
  <c r="EC100" i="14"/>
  <c r="EW100" i="14" s="1"/>
  <c r="FQ100" i="14" s="1"/>
  <c r="HE100" i="14" s="1"/>
  <c r="DY100" i="14"/>
  <c r="ES100" i="14" s="1"/>
  <c r="DU100" i="14"/>
  <c r="EO100" i="14" s="1"/>
  <c r="FI100" i="14" s="1"/>
  <c r="GW100" i="14" s="1"/>
  <c r="DQ100" i="14"/>
  <c r="EK100" i="14" s="1"/>
  <c r="FE100" i="14" s="1"/>
  <c r="GS100" i="14" s="1"/>
  <c r="DM100" i="14"/>
  <c r="EG100" i="14" s="1"/>
  <c r="EC99" i="14"/>
  <c r="EW99" i="14" s="1"/>
  <c r="FQ99" i="14" s="1"/>
  <c r="HE99" i="14" s="1"/>
  <c r="DY99" i="14"/>
  <c r="ES99" i="14" s="1"/>
  <c r="DU99" i="14"/>
  <c r="EO99" i="14" s="1"/>
  <c r="FI99" i="14" s="1"/>
  <c r="GW99" i="14" s="1"/>
  <c r="DQ99" i="14"/>
  <c r="DM99" i="14"/>
  <c r="EG99" i="14" s="1"/>
  <c r="EC98" i="14"/>
  <c r="EW98" i="14" s="1"/>
  <c r="FQ98" i="14" s="1"/>
  <c r="HE98" i="14" s="1"/>
  <c r="DY98" i="14"/>
  <c r="ES98" i="14" s="1"/>
  <c r="DU98" i="14"/>
  <c r="DQ98" i="14"/>
  <c r="EK98" i="14" s="1"/>
  <c r="DM98" i="14"/>
  <c r="EG98" i="14" s="1"/>
  <c r="EC97" i="14"/>
  <c r="EW97" i="14" s="1"/>
  <c r="FQ97" i="14" s="1"/>
  <c r="HE97" i="14" s="1"/>
  <c r="DY97" i="14"/>
  <c r="ES97" i="14" s="1"/>
  <c r="DU97" i="14"/>
  <c r="EO97" i="14" s="1"/>
  <c r="FI97" i="14" s="1"/>
  <c r="GW97" i="14" s="1"/>
  <c r="DQ97" i="14"/>
  <c r="EK97" i="14" s="1"/>
  <c r="FE97" i="14" s="1"/>
  <c r="GS97" i="14" s="1"/>
  <c r="DM97" i="14"/>
  <c r="EG97" i="14" s="1"/>
  <c r="EC96" i="14"/>
  <c r="EW96" i="14" s="1"/>
  <c r="FQ96" i="14" s="1"/>
  <c r="HE96" i="14" s="1"/>
  <c r="DY96" i="14"/>
  <c r="ES96" i="14" s="1"/>
  <c r="DU96" i="14"/>
  <c r="EO96" i="14" s="1"/>
  <c r="FI96" i="14" s="1"/>
  <c r="GW96" i="14" s="1"/>
  <c r="DQ96" i="14"/>
  <c r="DM96" i="14"/>
  <c r="EG96" i="14" s="1"/>
  <c r="EC95" i="14"/>
  <c r="EW95" i="14" s="1"/>
  <c r="FQ95" i="14" s="1"/>
  <c r="HE95" i="14" s="1"/>
  <c r="DY95" i="14"/>
  <c r="ES95" i="14" s="1"/>
  <c r="DU95" i="14"/>
  <c r="EO95" i="14" s="1"/>
  <c r="FI95" i="14" s="1"/>
  <c r="GW95" i="14" s="1"/>
  <c r="DQ95" i="14"/>
  <c r="EK95" i="14" s="1"/>
  <c r="FE95" i="14" s="1"/>
  <c r="GS95" i="14" s="1"/>
  <c r="DM95" i="14"/>
  <c r="EG95" i="14" s="1"/>
  <c r="EC94" i="14"/>
  <c r="DY94" i="14"/>
  <c r="ES94" i="14" s="1"/>
  <c r="DU94" i="14"/>
  <c r="DQ94" i="14"/>
  <c r="DM94" i="14"/>
  <c r="EG94" i="14" s="1"/>
  <c r="EC93" i="14"/>
  <c r="DY93" i="14"/>
  <c r="DU93" i="14"/>
  <c r="DQ93" i="14"/>
  <c r="DM93" i="14"/>
  <c r="EC92" i="14"/>
  <c r="DY92" i="14"/>
  <c r="DU92" i="14"/>
  <c r="DQ92" i="14"/>
  <c r="DM92" i="14"/>
  <c r="EG92" i="14" s="1"/>
  <c r="EC91" i="14"/>
  <c r="EW91" i="14" s="1"/>
  <c r="FQ91" i="14" s="1"/>
  <c r="HE91" i="14" s="1"/>
  <c r="DY91" i="14"/>
  <c r="DU91" i="14"/>
  <c r="EO91" i="14" s="1"/>
  <c r="FI91" i="14" s="1"/>
  <c r="GW91" i="14" s="1"/>
  <c r="DQ91" i="14"/>
  <c r="DM91" i="14"/>
  <c r="EG91" i="14" s="1"/>
  <c r="EC90" i="14"/>
  <c r="EW90" i="14" s="1"/>
  <c r="FQ90" i="14" s="1"/>
  <c r="HE90" i="14" s="1"/>
  <c r="DY90" i="14"/>
  <c r="ES90" i="14" s="1"/>
  <c r="FM90" i="14" s="1"/>
  <c r="DU90" i="14"/>
  <c r="EO90" i="14" s="1"/>
  <c r="FI90" i="14" s="1"/>
  <c r="GW90" i="14" s="1"/>
  <c r="DQ90" i="14"/>
  <c r="EK90" i="14" s="1"/>
  <c r="FE90" i="14" s="1"/>
  <c r="GS90" i="14" s="1"/>
  <c r="DM90" i="14"/>
  <c r="EG90" i="14" s="1"/>
  <c r="EC89" i="14"/>
  <c r="EW89" i="14" s="1"/>
  <c r="FQ89" i="14" s="1"/>
  <c r="HE89" i="14" s="1"/>
  <c r="DY89" i="14"/>
  <c r="ES89" i="14" s="1"/>
  <c r="DU89" i="14"/>
  <c r="EO89" i="14" s="1"/>
  <c r="FI89" i="14" s="1"/>
  <c r="GW89" i="14" s="1"/>
  <c r="DQ89" i="14"/>
  <c r="EK89" i="14" s="1"/>
  <c r="FE89" i="14" s="1"/>
  <c r="GS89" i="14" s="1"/>
  <c r="DM89" i="14"/>
  <c r="EG89" i="14" s="1"/>
  <c r="EC88" i="14"/>
  <c r="EW88" i="14" s="1"/>
  <c r="FQ88" i="14" s="1"/>
  <c r="HE88" i="14" s="1"/>
  <c r="DY88" i="14"/>
  <c r="ES88" i="14" s="1"/>
  <c r="FM88" i="14" s="1"/>
  <c r="DU88" i="14"/>
  <c r="EO88" i="14" s="1"/>
  <c r="FI88" i="14" s="1"/>
  <c r="GW88" i="14" s="1"/>
  <c r="DQ88" i="14"/>
  <c r="EK88" i="14" s="1"/>
  <c r="FE88" i="14" s="1"/>
  <c r="GS88" i="14" s="1"/>
  <c r="DM88" i="14"/>
  <c r="EG88" i="14" s="1"/>
  <c r="EC86" i="14"/>
  <c r="DY86" i="14"/>
  <c r="ES86" i="14" s="1"/>
  <c r="DU86" i="14"/>
  <c r="DQ86" i="14"/>
  <c r="DM86" i="14"/>
  <c r="EG86" i="14" s="1"/>
  <c r="EC85" i="14"/>
  <c r="DY85" i="14"/>
  <c r="DU85" i="14"/>
  <c r="DQ85" i="14"/>
  <c r="DM85" i="14"/>
  <c r="EG85" i="14" s="1"/>
  <c r="EC84" i="14"/>
  <c r="DY84" i="14"/>
  <c r="ES84" i="14" s="1"/>
  <c r="DU84" i="14"/>
  <c r="EO84" i="14" s="1"/>
  <c r="FI84" i="14" s="1"/>
  <c r="GW84" i="14" s="1"/>
  <c r="DQ84" i="14"/>
  <c r="DM84" i="14"/>
  <c r="EG84" i="14" s="1"/>
  <c r="EC83" i="14"/>
  <c r="DY83" i="14"/>
  <c r="DU83" i="14"/>
  <c r="DQ83" i="14"/>
  <c r="DM83" i="14"/>
  <c r="EC82" i="14"/>
  <c r="EW82" i="14" s="1"/>
  <c r="FQ82" i="14" s="1"/>
  <c r="HE82" i="14" s="1"/>
  <c r="DY82" i="14"/>
  <c r="ES82" i="14" s="1"/>
  <c r="FM82" i="14" s="1"/>
  <c r="FC82" i="14" s="1"/>
  <c r="GQ82" i="14" s="1"/>
  <c r="DU82" i="14"/>
  <c r="DQ82" i="14"/>
  <c r="DM82" i="14"/>
  <c r="EG82" i="14" s="1"/>
  <c r="EC81" i="14"/>
  <c r="DY81" i="14"/>
  <c r="DU81" i="14"/>
  <c r="DQ81" i="14"/>
  <c r="DM81" i="14"/>
  <c r="EG81" i="14" s="1"/>
  <c r="EC80" i="14"/>
  <c r="EW80" i="14" s="1"/>
  <c r="FQ80" i="14" s="1"/>
  <c r="HE80" i="14" s="1"/>
  <c r="DY80" i="14"/>
  <c r="ES80" i="14" s="1"/>
  <c r="DU80" i="14"/>
  <c r="DQ80" i="14"/>
  <c r="DM80" i="14"/>
  <c r="EG80" i="14" s="1"/>
  <c r="EC79" i="14"/>
  <c r="EW79" i="14" s="1"/>
  <c r="FQ79" i="14" s="1"/>
  <c r="HE79" i="14" s="1"/>
  <c r="DY79" i="14"/>
  <c r="DU79" i="14"/>
  <c r="DQ79" i="14"/>
  <c r="DM79" i="14"/>
  <c r="EG79" i="14" s="1"/>
  <c r="EC78" i="14"/>
  <c r="DY78" i="14"/>
  <c r="ES78" i="14" s="1"/>
  <c r="FM78" i="14" s="1"/>
  <c r="HA78" i="14" s="1"/>
  <c r="DU78" i="14"/>
  <c r="DQ78" i="14"/>
  <c r="DM78" i="14"/>
  <c r="EG78" i="14" s="1"/>
  <c r="EC77" i="14"/>
  <c r="EW77" i="14" s="1"/>
  <c r="FQ77" i="14" s="1"/>
  <c r="HE77" i="14" s="1"/>
  <c r="DY77" i="14"/>
  <c r="ES77" i="14" s="1"/>
  <c r="DU77" i="14"/>
  <c r="EO77" i="14" s="1"/>
  <c r="FI77" i="14" s="1"/>
  <c r="GW77" i="14" s="1"/>
  <c r="DQ77" i="14"/>
  <c r="DM77" i="14"/>
  <c r="EG77" i="14" s="1"/>
  <c r="EC76" i="14"/>
  <c r="DY76" i="14"/>
  <c r="DU76" i="14"/>
  <c r="DQ76" i="14"/>
  <c r="DM76" i="14"/>
  <c r="EC75" i="14"/>
  <c r="EW75" i="14" s="1"/>
  <c r="FQ75" i="14" s="1"/>
  <c r="HE75" i="14" s="1"/>
  <c r="DY75" i="14"/>
  <c r="ES75" i="14" s="1"/>
  <c r="FM75" i="14" s="1"/>
  <c r="DU75" i="14"/>
  <c r="EO75" i="14" s="1"/>
  <c r="FI75" i="14" s="1"/>
  <c r="GW75" i="14" s="1"/>
  <c r="DQ75" i="14"/>
  <c r="EK75" i="14" s="1"/>
  <c r="FE75" i="14" s="1"/>
  <c r="GS75" i="14" s="1"/>
  <c r="DM75" i="14"/>
  <c r="EG75" i="14" s="1"/>
  <c r="EC74" i="14"/>
  <c r="EW74" i="14" s="1"/>
  <c r="FQ74" i="14" s="1"/>
  <c r="HE74" i="14" s="1"/>
  <c r="DY74" i="14"/>
  <c r="ES74" i="14" s="1"/>
  <c r="DU74" i="14"/>
  <c r="EO74" i="14" s="1"/>
  <c r="FI74" i="14" s="1"/>
  <c r="GW74" i="14" s="1"/>
  <c r="DQ74" i="14"/>
  <c r="EK74" i="14" s="1"/>
  <c r="FE74" i="14" s="1"/>
  <c r="GS74" i="14" s="1"/>
  <c r="DM74" i="14"/>
  <c r="EG74" i="14" s="1"/>
  <c r="EC73" i="14"/>
  <c r="EW73" i="14" s="1"/>
  <c r="FQ73" i="14" s="1"/>
  <c r="HE73" i="14" s="1"/>
  <c r="DY73" i="14"/>
  <c r="ES73" i="14" s="1"/>
  <c r="FM73" i="14" s="1"/>
  <c r="DU73" i="14"/>
  <c r="DQ73" i="14"/>
  <c r="DM73" i="14"/>
  <c r="EG73" i="14" s="1"/>
  <c r="EC72" i="14"/>
  <c r="EW72" i="14" s="1"/>
  <c r="FQ72" i="14" s="1"/>
  <c r="HE72" i="14" s="1"/>
  <c r="DY72" i="14"/>
  <c r="ES72" i="14" s="1"/>
  <c r="FM72" i="14" s="1"/>
  <c r="DU72" i="14"/>
  <c r="EO72" i="14" s="1"/>
  <c r="FI72" i="14" s="1"/>
  <c r="GW72" i="14" s="1"/>
  <c r="DQ72" i="14"/>
  <c r="EK72" i="14" s="1"/>
  <c r="FE72" i="14" s="1"/>
  <c r="GS72" i="14" s="1"/>
  <c r="DM72" i="14"/>
  <c r="EG72" i="14" s="1"/>
  <c r="EC71" i="14"/>
  <c r="EW71" i="14" s="1"/>
  <c r="FQ71" i="14" s="1"/>
  <c r="HE71" i="14" s="1"/>
  <c r="DY71" i="14"/>
  <c r="ES71" i="14" s="1"/>
  <c r="FM71" i="14" s="1"/>
  <c r="HA71" i="14" s="1"/>
  <c r="DU71" i="14"/>
  <c r="EO71" i="14" s="1"/>
  <c r="FI71" i="14" s="1"/>
  <c r="GW71" i="14" s="1"/>
  <c r="DQ71" i="14"/>
  <c r="EK71" i="14" s="1"/>
  <c r="FE71" i="14" s="1"/>
  <c r="GS71" i="14" s="1"/>
  <c r="DM71" i="14"/>
  <c r="EG71" i="14" s="1"/>
  <c r="EC70" i="14"/>
  <c r="EW70" i="14" s="1"/>
  <c r="FQ70" i="14" s="1"/>
  <c r="HE70" i="14" s="1"/>
  <c r="DY70" i="14"/>
  <c r="ES70" i="14" s="1"/>
  <c r="DU70" i="14"/>
  <c r="DQ70" i="14"/>
  <c r="DM70" i="14"/>
  <c r="EG70" i="14" s="1"/>
  <c r="EC69" i="14"/>
  <c r="EW69" i="14" s="1"/>
  <c r="FQ69" i="14" s="1"/>
  <c r="HE69" i="14" s="1"/>
  <c r="DY69" i="14"/>
  <c r="ES69" i="14" s="1"/>
  <c r="FM69" i="14" s="1"/>
  <c r="DU69" i="14"/>
  <c r="DQ69" i="14"/>
  <c r="DM69" i="14"/>
  <c r="EG69" i="14" s="1"/>
  <c r="EC68" i="14"/>
  <c r="DY68" i="14"/>
  <c r="DU68" i="14"/>
  <c r="DQ68" i="14"/>
  <c r="DM68" i="14"/>
  <c r="EC67" i="14"/>
  <c r="DY67" i="14"/>
  <c r="DU67" i="14"/>
  <c r="DQ67" i="14"/>
  <c r="DM67" i="14"/>
  <c r="EG67" i="14" s="1"/>
  <c r="EC66" i="14"/>
  <c r="DY66" i="14"/>
  <c r="DU66" i="14"/>
  <c r="DQ66" i="14"/>
  <c r="DM66" i="14"/>
  <c r="EG66" i="14" s="1"/>
  <c r="EC65" i="14"/>
  <c r="DY65" i="14"/>
  <c r="DU65" i="14"/>
  <c r="DQ65" i="14"/>
  <c r="DM65" i="14"/>
  <c r="EC64" i="14"/>
  <c r="EW64" i="14" s="1"/>
  <c r="FQ64" i="14" s="1"/>
  <c r="HE64" i="14" s="1"/>
  <c r="DY64" i="14"/>
  <c r="ES64" i="14" s="1"/>
  <c r="DU64" i="14"/>
  <c r="DQ64" i="14"/>
  <c r="DM64" i="14"/>
  <c r="EG64" i="14" s="1"/>
  <c r="EC63" i="14"/>
  <c r="EW63" i="14" s="1"/>
  <c r="FQ63" i="14" s="1"/>
  <c r="HE63" i="14" s="1"/>
  <c r="DY63" i="14"/>
  <c r="ES63" i="14" s="1"/>
  <c r="FM63" i="14" s="1"/>
  <c r="DU63" i="14"/>
  <c r="DQ63" i="14"/>
  <c r="DM63" i="14"/>
  <c r="EG63" i="14" s="1"/>
  <c r="EC62" i="14"/>
  <c r="EW62" i="14" s="1"/>
  <c r="FQ62" i="14" s="1"/>
  <c r="HE62" i="14" s="1"/>
  <c r="DY62" i="14"/>
  <c r="ES62" i="14" s="1"/>
  <c r="FM62" i="14" s="1"/>
  <c r="DU62" i="14"/>
  <c r="EO62" i="14" s="1"/>
  <c r="FI62" i="14" s="1"/>
  <c r="GW62" i="14" s="1"/>
  <c r="DQ62" i="14"/>
  <c r="DM62" i="14"/>
  <c r="EG62" i="14" s="1"/>
  <c r="EC61" i="14"/>
  <c r="EW61" i="14" s="1"/>
  <c r="FQ61" i="14" s="1"/>
  <c r="HE61" i="14" s="1"/>
  <c r="DY61" i="14"/>
  <c r="ES61" i="14" s="1"/>
  <c r="DU61" i="14"/>
  <c r="DQ61" i="14"/>
  <c r="DM61" i="14"/>
  <c r="EG61" i="14" s="1"/>
  <c r="EC60" i="14"/>
  <c r="EW60" i="14" s="1"/>
  <c r="FQ60" i="14" s="1"/>
  <c r="HE60" i="14" s="1"/>
  <c r="DY60" i="14"/>
  <c r="ES60" i="14" s="1"/>
  <c r="DU60" i="14"/>
  <c r="DQ60" i="14"/>
  <c r="DN112" i="14"/>
  <c r="EH112" i="14" s="1"/>
  <c r="ED111" i="14"/>
  <c r="DZ111" i="14"/>
  <c r="ET111" i="14" s="1"/>
  <c r="DV111" i="14"/>
  <c r="DR111" i="14"/>
  <c r="DN111" i="14"/>
  <c r="EH111" i="14" s="1"/>
  <c r="ED110" i="14"/>
  <c r="EX110" i="14" s="1"/>
  <c r="FR110" i="14" s="1"/>
  <c r="HF110" i="14" s="1"/>
  <c r="DZ110" i="14"/>
  <c r="ET110" i="14" s="1"/>
  <c r="FN110" i="14" s="1"/>
  <c r="DV110" i="14"/>
  <c r="DR110" i="14"/>
  <c r="DN110" i="14"/>
  <c r="EH110" i="14" s="1"/>
  <c r="ED109" i="14"/>
  <c r="EX109" i="14" s="1"/>
  <c r="FR109" i="14" s="1"/>
  <c r="HF109" i="14" s="1"/>
  <c r="DZ109" i="14"/>
  <c r="ET109" i="14" s="1"/>
  <c r="DV109" i="14"/>
  <c r="EP109" i="14" s="1"/>
  <c r="FJ109" i="14" s="1"/>
  <c r="GX109" i="14" s="1"/>
  <c r="DR109" i="14"/>
  <c r="EL109" i="14" s="1"/>
  <c r="FF109" i="14" s="1"/>
  <c r="GT109" i="14" s="1"/>
  <c r="DN109" i="14"/>
  <c r="EH109" i="14" s="1"/>
  <c r="ED108" i="14"/>
  <c r="EX108" i="14" s="1"/>
  <c r="FR108" i="14" s="1"/>
  <c r="HF108" i="14" s="1"/>
  <c r="DZ108" i="14"/>
  <c r="ET108" i="14" s="1"/>
  <c r="DV108" i="14"/>
  <c r="DR108" i="14"/>
  <c r="DN108" i="14"/>
  <c r="EH108" i="14" s="1"/>
  <c r="ED107" i="14"/>
  <c r="DZ107" i="14"/>
  <c r="DV107" i="14"/>
  <c r="DR107" i="14"/>
  <c r="DN107" i="14"/>
  <c r="EH107" i="14" s="1"/>
  <c r="ED106" i="14"/>
  <c r="EX106" i="14" s="1"/>
  <c r="FR106" i="14" s="1"/>
  <c r="HF106" i="14" s="1"/>
  <c r="DZ106" i="14"/>
  <c r="DV106" i="14"/>
  <c r="DR106" i="14"/>
  <c r="DN106" i="14"/>
  <c r="EH106" i="14" s="1"/>
  <c r="ED105" i="14"/>
  <c r="EX105" i="14" s="1"/>
  <c r="FR105" i="14" s="1"/>
  <c r="HF105" i="14" s="1"/>
  <c r="DZ105" i="14"/>
  <c r="DV105" i="14"/>
  <c r="DR105" i="14"/>
  <c r="DN105" i="14"/>
  <c r="EH105" i="14" s="1"/>
  <c r="ED104" i="14"/>
  <c r="DZ104" i="14"/>
  <c r="ET104" i="14" s="1"/>
  <c r="DV104" i="14"/>
  <c r="DR104" i="14"/>
  <c r="DN104" i="14"/>
  <c r="EH104" i="14" s="1"/>
  <c r="ED103" i="14"/>
  <c r="DZ103" i="14"/>
  <c r="ET103" i="14" s="1"/>
  <c r="DV103" i="14"/>
  <c r="DR103" i="14"/>
  <c r="DN103" i="14"/>
  <c r="EH103" i="14" s="1"/>
  <c r="ED102" i="14"/>
  <c r="EX102" i="14" s="1"/>
  <c r="FR102" i="14" s="1"/>
  <c r="HF102" i="14" s="1"/>
  <c r="DZ102" i="14"/>
  <c r="ET102" i="14" s="1"/>
  <c r="DV102" i="14"/>
  <c r="EP102" i="14" s="1"/>
  <c r="FJ102" i="14" s="1"/>
  <c r="GX102" i="14" s="1"/>
  <c r="DR102" i="14"/>
  <c r="EL102" i="14" s="1"/>
  <c r="FF102" i="14" s="1"/>
  <c r="GT102" i="14" s="1"/>
  <c r="DN102" i="14"/>
  <c r="EH102" i="14" s="1"/>
  <c r="ED101" i="14"/>
  <c r="EX101" i="14" s="1"/>
  <c r="FR101" i="14" s="1"/>
  <c r="HF101" i="14" s="1"/>
  <c r="DZ101" i="14"/>
  <c r="ET101" i="14" s="1"/>
  <c r="DV101" i="14"/>
  <c r="EP101" i="14" s="1"/>
  <c r="FJ101" i="14" s="1"/>
  <c r="GX101" i="14" s="1"/>
  <c r="DR101" i="14"/>
  <c r="DN101" i="14"/>
  <c r="EH101" i="14" s="1"/>
  <c r="ED100" i="14"/>
  <c r="EX100" i="14" s="1"/>
  <c r="FR100" i="14" s="1"/>
  <c r="HF100" i="14" s="1"/>
  <c r="DZ100" i="14"/>
  <c r="ET100" i="14" s="1"/>
  <c r="DV100" i="14"/>
  <c r="EP100" i="14" s="1"/>
  <c r="FJ100" i="14" s="1"/>
  <c r="GX100" i="14" s="1"/>
  <c r="DR100" i="14"/>
  <c r="EL100" i="14" s="1"/>
  <c r="FF100" i="14" s="1"/>
  <c r="GT100" i="14" s="1"/>
  <c r="DN100" i="14"/>
  <c r="EH100" i="14" s="1"/>
  <c r="ED99" i="14"/>
  <c r="EX99" i="14" s="1"/>
  <c r="FR99" i="14" s="1"/>
  <c r="HF99" i="14" s="1"/>
  <c r="DZ99" i="14"/>
  <c r="ET99" i="14" s="1"/>
  <c r="DV99" i="14"/>
  <c r="DR99" i="14"/>
  <c r="DN99" i="14"/>
  <c r="EH99" i="14" s="1"/>
  <c r="ED98" i="14"/>
  <c r="EX98" i="14" s="1"/>
  <c r="FR98" i="14" s="1"/>
  <c r="HF98" i="14" s="1"/>
  <c r="DZ98" i="14"/>
  <c r="ET98" i="14" s="1"/>
  <c r="DV98" i="14"/>
  <c r="EP98" i="14" s="1"/>
  <c r="FJ98" i="14" s="1"/>
  <c r="GX98" i="14" s="1"/>
  <c r="DR98" i="14"/>
  <c r="DN98" i="14"/>
  <c r="EH98" i="14" s="1"/>
  <c r="ED97" i="14"/>
  <c r="EX97" i="14" s="1"/>
  <c r="FR97" i="14" s="1"/>
  <c r="HF97" i="14" s="1"/>
  <c r="DZ97" i="14"/>
  <c r="ET97" i="14" s="1"/>
  <c r="DV97" i="14"/>
  <c r="EP97" i="14" s="1"/>
  <c r="FJ97" i="14" s="1"/>
  <c r="GX97" i="14" s="1"/>
  <c r="DR97" i="14"/>
  <c r="DN97" i="14"/>
  <c r="EH97" i="14" s="1"/>
  <c r="ED96" i="14"/>
  <c r="EX96" i="14" s="1"/>
  <c r="FR96" i="14" s="1"/>
  <c r="HF96" i="14" s="1"/>
  <c r="DZ96" i="14"/>
  <c r="ET96" i="14" s="1"/>
  <c r="DV96" i="14"/>
  <c r="DR96" i="14"/>
  <c r="DN96" i="14"/>
  <c r="EH96" i="14" s="1"/>
  <c r="ED95" i="14"/>
  <c r="EX95" i="14" s="1"/>
  <c r="FR95" i="14" s="1"/>
  <c r="HF95" i="14" s="1"/>
  <c r="DZ95" i="14"/>
  <c r="ET95" i="14" s="1"/>
  <c r="DV95" i="14"/>
  <c r="EP95" i="14" s="1"/>
  <c r="FJ95" i="14" s="1"/>
  <c r="GX95" i="14" s="1"/>
  <c r="DR95" i="14"/>
  <c r="EL95" i="14" s="1"/>
  <c r="FF95" i="14" s="1"/>
  <c r="GT95" i="14" s="1"/>
  <c r="DN95" i="14"/>
  <c r="EH95" i="14" s="1"/>
  <c r="ED94" i="14"/>
  <c r="DZ94" i="14"/>
  <c r="DV94" i="14"/>
  <c r="EP94" i="14" s="1"/>
  <c r="FJ94" i="14" s="1"/>
  <c r="GX94" i="14" s="1"/>
  <c r="DR94" i="14"/>
  <c r="DN94" i="14"/>
  <c r="EH94" i="14" s="1"/>
  <c r="ED93" i="14"/>
  <c r="DZ93" i="14"/>
  <c r="DV93" i="14"/>
  <c r="DR93" i="14"/>
  <c r="DN93" i="14"/>
  <c r="EH93" i="14" s="1"/>
  <c r="ED92" i="14"/>
  <c r="DZ92" i="14"/>
  <c r="DV92" i="14"/>
  <c r="EP92" i="14" s="1"/>
  <c r="FJ92" i="14" s="1"/>
  <c r="GX92" i="14" s="1"/>
  <c r="DR92" i="14"/>
  <c r="DN92" i="14"/>
  <c r="EH92" i="14" s="1"/>
  <c r="ED91" i="14"/>
  <c r="EX91" i="14" s="1"/>
  <c r="FR91" i="14" s="1"/>
  <c r="HF91" i="14" s="1"/>
  <c r="DZ91" i="14"/>
  <c r="ET91" i="14" s="1"/>
  <c r="DV91" i="14"/>
  <c r="DR91" i="14"/>
  <c r="DN91" i="14"/>
  <c r="EH91" i="14" s="1"/>
  <c r="ED90" i="14"/>
  <c r="EX90" i="14" s="1"/>
  <c r="FR90" i="14" s="1"/>
  <c r="HF90" i="14" s="1"/>
  <c r="DZ90" i="14"/>
  <c r="ET90" i="14" s="1"/>
  <c r="DV90" i="14"/>
  <c r="EP90" i="14" s="1"/>
  <c r="FJ90" i="14" s="1"/>
  <c r="GX90" i="14" s="1"/>
  <c r="DR90" i="14"/>
  <c r="EL90" i="14" s="1"/>
  <c r="FF90" i="14" s="1"/>
  <c r="GT90" i="14" s="1"/>
  <c r="DN90" i="14"/>
  <c r="EH90" i="14" s="1"/>
  <c r="ED89" i="14"/>
  <c r="EX89" i="14" s="1"/>
  <c r="FR89" i="14" s="1"/>
  <c r="HF89" i="14" s="1"/>
  <c r="DZ89" i="14"/>
  <c r="ET89" i="14" s="1"/>
  <c r="DV89" i="14"/>
  <c r="EP89" i="14" s="1"/>
  <c r="FJ89" i="14" s="1"/>
  <c r="GX89" i="14" s="1"/>
  <c r="DR89" i="14"/>
  <c r="EL89" i="14" s="1"/>
  <c r="FF89" i="14" s="1"/>
  <c r="GT89" i="14" s="1"/>
  <c r="DN89" i="14"/>
  <c r="EH89" i="14" s="1"/>
  <c r="ED88" i="14"/>
  <c r="EX88" i="14" s="1"/>
  <c r="FR88" i="14" s="1"/>
  <c r="HF88" i="14" s="1"/>
  <c r="DZ88" i="14"/>
  <c r="ET88" i="14" s="1"/>
  <c r="DV88" i="14"/>
  <c r="EP88" i="14" s="1"/>
  <c r="FJ88" i="14" s="1"/>
  <c r="GX88" i="14" s="1"/>
  <c r="DR88" i="14"/>
  <c r="DN88" i="14"/>
  <c r="EH88" i="14" s="1"/>
  <c r="ED86" i="14"/>
  <c r="EX86" i="14" s="1"/>
  <c r="FR86" i="14" s="1"/>
  <c r="HF86" i="14" s="1"/>
  <c r="DZ86" i="14"/>
  <c r="DV86" i="14"/>
  <c r="DR86" i="14"/>
  <c r="DN86" i="14"/>
  <c r="EH86" i="14" s="1"/>
  <c r="ED85" i="14"/>
  <c r="DZ85" i="14"/>
  <c r="DV85" i="14"/>
  <c r="DR85" i="14"/>
  <c r="DN85" i="14"/>
  <c r="EH85" i="14" s="1"/>
  <c r="ED84" i="14"/>
  <c r="DZ84" i="14"/>
  <c r="DV84" i="14"/>
  <c r="DR84" i="14"/>
  <c r="DN84" i="14"/>
  <c r="EH84" i="14" s="1"/>
  <c r="ED83" i="14"/>
  <c r="DZ83" i="14"/>
  <c r="DV83" i="14"/>
  <c r="DR83" i="14"/>
  <c r="DN83" i="14"/>
  <c r="EH83" i="14" s="1"/>
  <c r="ED82" i="14"/>
  <c r="EX82" i="14" s="1"/>
  <c r="FR82" i="14" s="1"/>
  <c r="HF82" i="14" s="1"/>
  <c r="DZ82" i="14"/>
  <c r="DV82" i="14"/>
  <c r="DR82" i="14"/>
  <c r="DN82" i="14"/>
  <c r="EH82" i="14" s="1"/>
  <c r="ED81" i="14"/>
  <c r="DZ81" i="14"/>
  <c r="DV81" i="14"/>
  <c r="DR81" i="14"/>
  <c r="DN81" i="14"/>
  <c r="EH81" i="14" s="1"/>
  <c r="ED80" i="14"/>
  <c r="DZ80" i="14"/>
  <c r="ET80" i="14" s="1"/>
  <c r="DV80" i="14"/>
  <c r="DR80" i="14"/>
  <c r="DN80" i="14"/>
  <c r="EH80" i="14" s="1"/>
  <c r="ED79" i="14"/>
  <c r="EX79" i="14" s="1"/>
  <c r="FR79" i="14" s="1"/>
  <c r="HF79" i="14" s="1"/>
  <c r="DZ79" i="14"/>
  <c r="DV79" i="14"/>
  <c r="DR79" i="14"/>
  <c r="DN79" i="14"/>
  <c r="EH79" i="14" s="1"/>
  <c r="ED78" i="14"/>
  <c r="DZ78" i="14"/>
  <c r="ET78" i="14" s="1"/>
  <c r="DV78" i="14"/>
  <c r="DR78" i="14"/>
  <c r="DN78" i="14"/>
  <c r="EH78" i="14" s="1"/>
  <c r="ED77" i="14"/>
  <c r="DZ77" i="14"/>
  <c r="DV77" i="14"/>
  <c r="DR77" i="14"/>
  <c r="DN77" i="14"/>
  <c r="EH77" i="14" s="1"/>
  <c r="ED76" i="14"/>
  <c r="DZ76" i="14"/>
  <c r="DV76" i="14"/>
  <c r="DR76" i="14"/>
  <c r="DN76" i="14"/>
  <c r="EH76" i="14" s="1"/>
  <c r="ED75" i="14"/>
  <c r="EX75" i="14" s="1"/>
  <c r="FR75" i="14" s="1"/>
  <c r="HF75" i="14" s="1"/>
  <c r="DZ75" i="14"/>
  <c r="ET75" i="14" s="1"/>
  <c r="FN75" i="14" s="1"/>
  <c r="DV75" i="14"/>
  <c r="EP75" i="14" s="1"/>
  <c r="FJ75" i="14" s="1"/>
  <c r="GX75" i="14" s="1"/>
  <c r="DR75" i="14"/>
  <c r="EL75" i="14" s="1"/>
  <c r="FF75" i="14" s="1"/>
  <c r="GT75" i="14" s="1"/>
  <c r="DN75" i="14"/>
  <c r="EH75" i="14" s="1"/>
  <c r="ED74" i="14"/>
  <c r="EX74" i="14" s="1"/>
  <c r="FR74" i="14" s="1"/>
  <c r="HF74" i="14" s="1"/>
  <c r="DZ74" i="14"/>
  <c r="ET74" i="14" s="1"/>
  <c r="DV74" i="14"/>
  <c r="EP74" i="14" s="1"/>
  <c r="FJ74" i="14" s="1"/>
  <c r="GX74" i="14" s="1"/>
  <c r="DR74" i="14"/>
  <c r="EL74" i="14" s="1"/>
  <c r="FF74" i="14" s="1"/>
  <c r="GT74" i="14" s="1"/>
  <c r="DN74" i="14"/>
  <c r="EH74" i="14" s="1"/>
  <c r="ED73" i="14"/>
  <c r="EX73" i="14" s="1"/>
  <c r="FR73" i="14" s="1"/>
  <c r="HF73" i="14" s="1"/>
  <c r="DZ73" i="14"/>
  <c r="DV73" i="14"/>
  <c r="EP73" i="14" s="1"/>
  <c r="FJ73" i="14" s="1"/>
  <c r="GX73" i="14" s="1"/>
  <c r="DR73" i="14"/>
  <c r="DN73" i="14"/>
  <c r="EH73" i="14" s="1"/>
  <c r="ED72" i="14"/>
  <c r="EX72" i="14" s="1"/>
  <c r="FR72" i="14" s="1"/>
  <c r="HF72" i="14" s="1"/>
  <c r="DZ72" i="14"/>
  <c r="ET72" i="14" s="1"/>
  <c r="DV72" i="14"/>
  <c r="EP72" i="14" s="1"/>
  <c r="FJ72" i="14" s="1"/>
  <c r="GX72" i="14" s="1"/>
  <c r="DR72" i="14"/>
  <c r="EL72" i="14" s="1"/>
  <c r="FF72" i="14" s="1"/>
  <c r="GT72" i="14" s="1"/>
  <c r="DN72" i="14"/>
  <c r="EH72" i="14" s="1"/>
  <c r="ED71" i="14"/>
  <c r="EX71" i="14" s="1"/>
  <c r="FR71" i="14" s="1"/>
  <c r="HF71" i="14" s="1"/>
  <c r="DZ71" i="14"/>
  <c r="ET71" i="14" s="1"/>
  <c r="DV71" i="14"/>
  <c r="EP71" i="14" s="1"/>
  <c r="FJ71" i="14" s="1"/>
  <c r="GX71" i="14" s="1"/>
  <c r="DR71" i="14"/>
  <c r="EL71" i="14" s="1"/>
  <c r="FF71" i="14" s="1"/>
  <c r="GT71" i="14" s="1"/>
  <c r="DN71" i="14"/>
  <c r="EH71" i="14" s="1"/>
  <c r="ED70" i="14"/>
  <c r="EX70" i="14" s="1"/>
  <c r="FR70" i="14" s="1"/>
  <c r="HF70" i="14" s="1"/>
  <c r="DZ70" i="14"/>
  <c r="ET70" i="14" s="1"/>
  <c r="DV70" i="14"/>
  <c r="EP70" i="14" s="1"/>
  <c r="FJ70" i="14" s="1"/>
  <c r="GX70" i="14" s="1"/>
  <c r="DR70" i="14"/>
  <c r="EL70" i="14" s="1"/>
  <c r="FF70" i="14" s="1"/>
  <c r="GT70" i="14" s="1"/>
  <c r="DN70" i="14"/>
  <c r="EH70" i="14" s="1"/>
  <c r="ED69" i="14"/>
  <c r="EX69" i="14" s="1"/>
  <c r="FR69" i="14" s="1"/>
  <c r="HF69" i="14" s="1"/>
  <c r="DZ69" i="14"/>
  <c r="ET69" i="14" s="1"/>
  <c r="FN69" i="14" s="1"/>
  <c r="DV69" i="14"/>
  <c r="DR69" i="14"/>
  <c r="DN69" i="14"/>
  <c r="EH69" i="14" s="1"/>
  <c r="ED68" i="14"/>
  <c r="DZ68" i="14"/>
  <c r="DV68" i="14"/>
  <c r="DR68" i="14"/>
  <c r="DN68" i="14"/>
  <c r="EH68" i="14" s="1"/>
  <c r="ED67" i="14"/>
  <c r="DZ67" i="14"/>
  <c r="DV67" i="14"/>
  <c r="DR67" i="14"/>
  <c r="DN67" i="14"/>
  <c r="EH67" i="14" s="1"/>
  <c r="ED66" i="14"/>
  <c r="EX66" i="14" s="1"/>
  <c r="FR66" i="14" s="1"/>
  <c r="HF66" i="14" s="1"/>
  <c r="DZ66" i="14"/>
  <c r="ET66" i="14" s="1"/>
  <c r="FN66" i="14" s="1"/>
  <c r="DV66" i="14"/>
  <c r="EP66" i="14" s="1"/>
  <c r="FJ66" i="14" s="1"/>
  <c r="GX66" i="14" s="1"/>
  <c r="DR66" i="14"/>
  <c r="DN66" i="14"/>
  <c r="EH66" i="14" s="1"/>
  <c r="ED65" i="14"/>
  <c r="DZ65" i="14"/>
  <c r="DV65" i="14"/>
  <c r="DR65" i="14"/>
  <c r="DN65" i="14"/>
  <c r="EH65" i="14" s="1"/>
  <c r="ED64" i="14"/>
  <c r="EX64" i="14" s="1"/>
  <c r="FR64" i="14" s="1"/>
  <c r="HF64" i="14" s="1"/>
  <c r="DZ64" i="14"/>
  <c r="ET64" i="14" s="1"/>
  <c r="DV64" i="14"/>
  <c r="DR64" i="14"/>
  <c r="DN64" i="14"/>
  <c r="EH64" i="14" s="1"/>
  <c r="ED63" i="14"/>
  <c r="EX63" i="14" s="1"/>
  <c r="FR63" i="14" s="1"/>
  <c r="HF63" i="14" s="1"/>
  <c r="DZ63" i="14"/>
  <c r="ET63" i="14" s="1"/>
  <c r="DV63" i="14"/>
  <c r="DR63" i="14"/>
  <c r="DN63" i="14"/>
  <c r="EH63" i="14" s="1"/>
  <c r="ED62" i="14"/>
  <c r="EX62" i="14" s="1"/>
  <c r="FR62" i="14" s="1"/>
  <c r="HF62" i="14" s="1"/>
  <c r="DZ62" i="14"/>
  <c r="ET62" i="14" s="1"/>
  <c r="DV62" i="14"/>
  <c r="EP62" i="14" s="1"/>
  <c r="FJ62" i="14" s="1"/>
  <c r="GX62" i="14" s="1"/>
  <c r="DR62" i="14"/>
  <c r="DN62" i="14"/>
  <c r="EH62" i="14" s="1"/>
  <c r="ED61" i="14"/>
  <c r="EX61" i="14" s="1"/>
  <c r="FR61" i="14" s="1"/>
  <c r="HF61" i="14" s="1"/>
  <c r="DZ61" i="14"/>
  <c r="ET61" i="14" s="1"/>
  <c r="FN61" i="14" s="1"/>
  <c r="DV61" i="14"/>
  <c r="EP61" i="14" s="1"/>
  <c r="FJ61" i="14" s="1"/>
  <c r="GX61" i="14" s="1"/>
  <c r="DR61" i="14"/>
  <c r="DN61" i="14"/>
  <c r="EH61" i="14" s="1"/>
  <c r="ED60" i="14"/>
  <c r="EX60" i="14" s="1"/>
  <c r="FR60" i="14" s="1"/>
  <c r="HF60" i="14" s="1"/>
  <c r="DZ60" i="14"/>
  <c r="DV60" i="14"/>
  <c r="DR60" i="14"/>
  <c r="EF60" i="14"/>
  <c r="EB60" i="14"/>
  <c r="DX60" i="14"/>
  <c r="DT60" i="14"/>
  <c r="DP60" i="14"/>
  <c r="EJ60" i="14" s="1"/>
  <c r="EF59" i="14"/>
  <c r="EZ59" i="14" s="1"/>
  <c r="FT59" i="14" s="1"/>
  <c r="HH59" i="14" s="1"/>
  <c r="EB59" i="14"/>
  <c r="DX59" i="14"/>
  <c r="DT59" i="14"/>
  <c r="DP59" i="14"/>
  <c r="EJ59" i="14" s="1"/>
  <c r="EF58" i="14"/>
  <c r="EB58" i="14"/>
  <c r="DX58" i="14"/>
  <c r="DT58" i="14"/>
  <c r="DP58" i="14"/>
  <c r="EJ58" i="14" s="1"/>
  <c r="EF57" i="14"/>
  <c r="EB57" i="14"/>
  <c r="DX57" i="14"/>
  <c r="DT57" i="14"/>
  <c r="DP57" i="14"/>
  <c r="EJ57" i="14" s="1"/>
  <c r="EF56" i="14"/>
  <c r="EB56" i="14"/>
  <c r="DX56" i="14"/>
  <c r="DT56" i="14"/>
  <c r="DP56" i="14"/>
  <c r="EJ56" i="14" s="1"/>
  <c r="EF55" i="14"/>
  <c r="EB55" i="14"/>
  <c r="EV55" i="14" s="1"/>
  <c r="DX55" i="14"/>
  <c r="DT55" i="14"/>
  <c r="DP55" i="14"/>
  <c r="EJ55" i="14" s="1"/>
  <c r="EF54" i="14"/>
  <c r="EZ54" i="14" s="1"/>
  <c r="FT54" i="14" s="1"/>
  <c r="HH54" i="14" s="1"/>
  <c r="EB54" i="14"/>
  <c r="EV54" i="14" s="1"/>
  <c r="FP54" i="14" s="1"/>
  <c r="DX54" i="14"/>
  <c r="ER54" i="14" s="1"/>
  <c r="FL54" i="14" s="1"/>
  <c r="GZ54" i="14" s="1"/>
  <c r="DT54" i="14"/>
  <c r="DP54" i="14"/>
  <c r="EJ54" i="14" s="1"/>
  <c r="EF53" i="14"/>
  <c r="EZ53" i="14" s="1"/>
  <c r="FT53" i="14" s="1"/>
  <c r="HH53" i="14" s="1"/>
  <c r="EB53" i="14"/>
  <c r="EV53" i="14" s="1"/>
  <c r="DX53" i="14"/>
  <c r="ER53" i="14" s="1"/>
  <c r="FL53" i="14" s="1"/>
  <c r="GZ53" i="14" s="1"/>
  <c r="DT53" i="14"/>
  <c r="DP53" i="14"/>
  <c r="EJ53" i="14" s="1"/>
  <c r="EF52" i="14"/>
  <c r="EB52" i="14"/>
  <c r="EV52" i="14" s="1"/>
  <c r="FP52" i="14" s="1"/>
  <c r="DX52" i="14"/>
  <c r="DT52" i="14"/>
  <c r="DP52" i="14"/>
  <c r="EJ52" i="14" s="1"/>
  <c r="EF51" i="14"/>
  <c r="EZ51" i="14" s="1"/>
  <c r="FT51" i="14" s="1"/>
  <c r="HH51" i="14" s="1"/>
  <c r="EB51" i="14"/>
  <c r="EV51" i="14" s="1"/>
  <c r="DX51" i="14"/>
  <c r="ER51" i="14" s="1"/>
  <c r="FL51" i="14" s="1"/>
  <c r="GZ51" i="14" s="1"/>
  <c r="DT51" i="14"/>
  <c r="EN51" i="14" s="1"/>
  <c r="FH51" i="14" s="1"/>
  <c r="GV51" i="14" s="1"/>
  <c r="DP51" i="14"/>
  <c r="EJ51" i="14" s="1"/>
  <c r="EF50" i="14"/>
  <c r="EB50" i="14"/>
  <c r="DX50" i="14"/>
  <c r="DT50" i="14"/>
  <c r="DP50" i="14"/>
  <c r="EJ50" i="14" s="1"/>
  <c r="EF49" i="14"/>
  <c r="EZ49" i="14" s="1"/>
  <c r="FT49" i="14" s="1"/>
  <c r="HH49" i="14" s="1"/>
  <c r="EB49" i="14"/>
  <c r="EV49" i="14" s="1"/>
  <c r="DX49" i="14"/>
  <c r="ER49" i="14" s="1"/>
  <c r="FL49" i="14" s="1"/>
  <c r="GZ49" i="14" s="1"/>
  <c r="DT49" i="14"/>
  <c r="EN49" i="14" s="1"/>
  <c r="FH49" i="14" s="1"/>
  <c r="GV49" i="14" s="1"/>
  <c r="DP49" i="14"/>
  <c r="EJ49" i="14" s="1"/>
  <c r="EF48" i="14"/>
  <c r="EZ48" i="14" s="1"/>
  <c r="FT48" i="14" s="1"/>
  <c r="HH48" i="14" s="1"/>
  <c r="EB48" i="14"/>
  <c r="EV48" i="14" s="1"/>
  <c r="FP48" i="14" s="1"/>
  <c r="DX48" i="14"/>
  <c r="ER48" i="14" s="1"/>
  <c r="FL48" i="14" s="1"/>
  <c r="GZ48" i="14" s="1"/>
  <c r="DT48" i="14"/>
  <c r="EN48" i="14" s="1"/>
  <c r="FH48" i="14" s="1"/>
  <c r="GV48" i="14" s="1"/>
  <c r="DP48" i="14"/>
  <c r="EJ48" i="14" s="1"/>
  <c r="EF47" i="14"/>
  <c r="EB47" i="14"/>
  <c r="DX47" i="14"/>
  <c r="DT47" i="14"/>
  <c r="DP47" i="14"/>
  <c r="EJ47" i="14" s="1"/>
  <c r="EF46" i="14"/>
  <c r="EZ46" i="14" s="1"/>
  <c r="FT46" i="14" s="1"/>
  <c r="HH46" i="14" s="1"/>
  <c r="EB46" i="14"/>
  <c r="EV46" i="14" s="1"/>
  <c r="FP46" i="14" s="1"/>
  <c r="DX46" i="14"/>
  <c r="ER46" i="14" s="1"/>
  <c r="FL46" i="14" s="1"/>
  <c r="GZ46" i="14" s="1"/>
  <c r="DT46" i="14"/>
  <c r="DP46" i="14"/>
  <c r="EJ46" i="14" s="1"/>
  <c r="EF45" i="14"/>
  <c r="EZ45" i="14" s="1"/>
  <c r="FT45" i="14" s="1"/>
  <c r="HH45" i="14" s="1"/>
  <c r="EB45" i="14"/>
  <c r="DX45" i="14"/>
  <c r="DT45" i="14"/>
  <c r="DP45" i="14"/>
  <c r="EJ45" i="14" s="1"/>
  <c r="EF44" i="14"/>
  <c r="EZ44" i="14" s="1"/>
  <c r="FT44" i="14" s="1"/>
  <c r="HH44" i="14" s="1"/>
  <c r="EB44" i="14"/>
  <c r="EV44" i="14" s="1"/>
  <c r="FP44" i="14" s="1"/>
  <c r="DX44" i="14"/>
  <c r="ER44" i="14" s="1"/>
  <c r="FL44" i="14" s="1"/>
  <c r="GZ44" i="14" s="1"/>
  <c r="DT44" i="14"/>
  <c r="EN44" i="14" s="1"/>
  <c r="FH44" i="14" s="1"/>
  <c r="GV44" i="14" s="1"/>
  <c r="DP44" i="14"/>
  <c r="EJ44" i="14" s="1"/>
  <c r="EF43" i="14"/>
  <c r="EB43" i="14"/>
  <c r="EV43" i="14" s="1"/>
  <c r="DX43" i="14"/>
  <c r="DT43" i="14"/>
  <c r="DP43" i="14"/>
  <c r="EJ43" i="14" s="1"/>
  <c r="EF42" i="14"/>
  <c r="EZ42" i="14" s="1"/>
  <c r="FT42" i="14" s="1"/>
  <c r="HH42" i="14" s="1"/>
  <c r="EB42" i="14"/>
  <c r="DX42" i="14"/>
  <c r="DT42" i="14"/>
  <c r="DP42" i="14"/>
  <c r="EJ42" i="14" s="1"/>
  <c r="EF41" i="14"/>
  <c r="EZ41" i="14" s="1"/>
  <c r="FT41" i="14" s="1"/>
  <c r="HH41" i="14" s="1"/>
  <c r="EB41" i="14"/>
  <c r="EV41" i="14" s="1"/>
  <c r="DX41" i="14"/>
  <c r="ER41" i="14" s="1"/>
  <c r="FL41" i="14" s="1"/>
  <c r="GZ41" i="14" s="1"/>
  <c r="DT41" i="14"/>
  <c r="EN41" i="14" s="1"/>
  <c r="FH41" i="14" s="1"/>
  <c r="GV41" i="14" s="1"/>
  <c r="DP41" i="14"/>
  <c r="EJ41" i="14" s="1"/>
  <c r="EF40" i="14"/>
  <c r="EB40" i="14"/>
  <c r="EV40" i="14" s="1"/>
  <c r="FP40" i="14" s="1"/>
  <c r="DX40" i="14"/>
  <c r="DT40" i="14"/>
  <c r="EN40" i="14" s="1"/>
  <c r="FH40" i="14" s="1"/>
  <c r="GV40" i="14" s="1"/>
  <c r="DP40" i="14"/>
  <c r="EJ40" i="14" s="1"/>
  <c r="EF39" i="14"/>
  <c r="EZ39" i="14" s="1"/>
  <c r="FT39" i="14" s="1"/>
  <c r="HH39" i="14" s="1"/>
  <c r="EB39" i="14"/>
  <c r="EV39" i="14" s="1"/>
  <c r="DX39" i="14"/>
  <c r="ER39" i="14" s="1"/>
  <c r="FL39" i="14" s="1"/>
  <c r="GZ39" i="14" s="1"/>
  <c r="DT39" i="14"/>
  <c r="EN39" i="14" s="1"/>
  <c r="FH39" i="14" s="1"/>
  <c r="GV39" i="14" s="1"/>
  <c r="DP39" i="14"/>
  <c r="EJ39" i="14" s="1"/>
  <c r="EF38" i="14"/>
  <c r="EB38" i="14"/>
  <c r="DX38" i="14"/>
  <c r="DT38" i="14"/>
  <c r="DP38" i="14"/>
  <c r="EJ38" i="14" s="1"/>
  <c r="EF37" i="14"/>
  <c r="EB37" i="14"/>
  <c r="DX37" i="14"/>
  <c r="DT37" i="14"/>
  <c r="DP37" i="14"/>
  <c r="EJ37" i="14" s="1"/>
  <c r="EF36" i="14"/>
  <c r="EB36" i="14"/>
  <c r="DX36" i="14"/>
  <c r="DT36" i="14"/>
  <c r="DP36" i="14"/>
  <c r="EJ36" i="14" s="1"/>
  <c r="EF35" i="14"/>
  <c r="EB35" i="14"/>
  <c r="EV35" i="14" s="1"/>
  <c r="FP35" i="14" s="1"/>
  <c r="HD35" i="14" s="1"/>
  <c r="DX35" i="14"/>
  <c r="DT35" i="14"/>
  <c r="DP35" i="14"/>
  <c r="EJ35" i="14" s="1"/>
  <c r="EF34" i="14"/>
  <c r="EZ34" i="14" s="1"/>
  <c r="EB34" i="14"/>
  <c r="EV34" i="14" s="1"/>
  <c r="DX34" i="14"/>
  <c r="ER34" i="14" s="1"/>
  <c r="DT34" i="14"/>
  <c r="EN34" i="14" s="1"/>
  <c r="DP34" i="14"/>
  <c r="EJ34" i="14" s="1"/>
  <c r="EF32" i="14"/>
  <c r="EZ32" i="14" s="1"/>
  <c r="EB32" i="14"/>
  <c r="EV32" i="14" s="1"/>
  <c r="DX32" i="14"/>
  <c r="ER32" i="14" s="1"/>
  <c r="DT32" i="14"/>
  <c r="EN32" i="14" s="1"/>
  <c r="DP32" i="14"/>
  <c r="EJ32" i="14" s="1"/>
  <c r="EF31" i="14"/>
  <c r="EZ31" i="14" s="1"/>
  <c r="EB31" i="14"/>
  <c r="EV31" i="14" s="1"/>
  <c r="DX31" i="14"/>
  <c r="ER31" i="14" s="1"/>
  <c r="DT31" i="14"/>
  <c r="EN31" i="14" s="1"/>
  <c r="DP31" i="14"/>
  <c r="EJ31" i="14" s="1"/>
  <c r="EF33" i="14"/>
  <c r="EB33" i="14"/>
  <c r="DX33" i="14"/>
  <c r="DT33" i="14"/>
  <c r="DP33" i="14"/>
  <c r="EF30" i="14"/>
  <c r="EZ30" i="14" s="1"/>
  <c r="EB30" i="14"/>
  <c r="EV30" i="14" s="1"/>
  <c r="DX30" i="14"/>
  <c r="ER30" i="14" s="1"/>
  <c r="DT30" i="14"/>
  <c r="EN30" i="14" s="1"/>
  <c r="DP30" i="14"/>
  <c r="EJ30" i="14" s="1"/>
  <c r="EF29" i="14"/>
  <c r="EZ29" i="14" s="1"/>
  <c r="EB29" i="14"/>
  <c r="EV29" i="14" s="1"/>
  <c r="DX29" i="14"/>
  <c r="ER29" i="14" s="1"/>
  <c r="DT29" i="14"/>
  <c r="EN29" i="14" s="1"/>
  <c r="DP29" i="14"/>
  <c r="EJ29" i="14" s="1"/>
  <c r="EF28" i="14"/>
  <c r="EZ28" i="14" s="1"/>
  <c r="EB28" i="14"/>
  <c r="EV28" i="14" s="1"/>
  <c r="DX28" i="14"/>
  <c r="ER28" i="14" s="1"/>
  <c r="DT28" i="14"/>
  <c r="EN28" i="14" s="1"/>
  <c r="DP28" i="14"/>
  <c r="EJ28" i="14" s="1"/>
  <c r="EF27" i="14"/>
  <c r="EZ27" i="14" s="1"/>
  <c r="EB27" i="14"/>
  <c r="EV27" i="14" s="1"/>
  <c r="DX27" i="14"/>
  <c r="ER27" i="14" s="1"/>
  <c r="DT27" i="14"/>
  <c r="EN27" i="14" s="1"/>
  <c r="DP27" i="14"/>
  <c r="EJ27" i="14" s="1"/>
  <c r="EF26" i="14"/>
  <c r="EZ26" i="14" s="1"/>
  <c r="EB26" i="14"/>
  <c r="EV26" i="14" s="1"/>
  <c r="DX26" i="14"/>
  <c r="ER26" i="14" s="1"/>
  <c r="DT26" i="14"/>
  <c r="EN26" i="14" s="1"/>
  <c r="DP26" i="14"/>
  <c r="EJ26" i="14" s="1"/>
  <c r="EF25" i="14"/>
  <c r="EZ25" i="14" s="1"/>
  <c r="EB25" i="14"/>
  <c r="EV25" i="14" s="1"/>
  <c r="DX25" i="14"/>
  <c r="ER25" i="14" s="1"/>
  <c r="DT25" i="14"/>
  <c r="EN25" i="14" s="1"/>
  <c r="DP25" i="14"/>
  <c r="EJ25" i="14" s="1"/>
  <c r="EF24" i="14"/>
  <c r="EZ24" i="14" s="1"/>
  <c r="EB24" i="14"/>
  <c r="EV24" i="14" s="1"/>
  <c r="DX24" i="14"/>
  <c r="ER24" i="14" s="1"/>
  <c r="DT24" i="14"/>
  <c r="EN24" i="14" s="1"/>
  <c r="DP24" i="14"/>
  <c r="EJ24" i="14" s="1"/>
  <c r="EF23" i="14"/>
  <c r="EZ23" i="14" s="1"/>
  <c r="EB23" i="14"/>
  <c r="EV23" i="14" s="1"/>
  <c r="DX23" i="14"/>
  <c r="ER23" i="14" s="1"/>
  <c r="DT23" i="14"/>
  <c r="EN23" i="14" s="1"/>
  <c r="DP23" i="14"/>
  <c r="EJ23" i="14" s="1"/>
  <c r="EF22" i="14"/>
  <c r="EZ22" i="14" s="1"/>
  <c r="EB22" i="14"/>
  <c r="EV22" i="14" s="1"/>
  <c r="DX22" i="14"/>
  <c r="ER22" i="14" s="1"/>
  <c r="DT22" i="14"/>
  <c r="EN22" i="14" s="1"/>
  <c r="DP22" i="14"/>
  <c r="EJ22" i="14" s="1"/>
  <c r="EF21" i="14"/>
  <c r="EZ21" i="14" s="1"/>
  <c r="EB21" i="14"/>
  <c r="EV21" i="14" s="1"/>
  <c r="DX21" i="14"/>
  <c r="ER21" i="14" s="1"/>
  <c r="DT21" i="14"/>
  <c r="EN21" i="14" s="1"/>
  <c r="DP21" i="14"/>
  <c r="EJ21" i="14" s="1"/>
  <c r="EF20" i="14"/>
  <c r="EZ20" i="14" s="1"/>
  <c r="EB20" i="14"/>
  <c r="EV20" i="14" s="1"/>
  <c r="DX20" i="14"/>
  <c r="ER20" i="14" s="1"/>
  <c r="DT20" i="14"/>
  <c r="EN20" i="14" s="1"/>
  <c r="DP20" i="14"/>
  <c r="EJ20" i="14" s="1"/>
  <c r="EF19" i="14"/>
  <c r="EZ19" i="14" s="1"/>
  <c r="EB19" i="14"/>
  <c r="EV19" i="14" s="1"/>
  <c r="DX19" i="14"/>
  <c r="ER19" i="14" s="1"/>
  <c r="DT19" i="14"/>
  <c r="EN19" i="14" s="1"/>
  <c r="DP19" i="14"/>
  <c r="EJ19" i="14" s="1"/>
  <c r="EF18" i="14"/>
  <c r="EZ18" i="14" s="1"/>
  <c r="EB18" i="14"/>
  <c r="EV18" i="14" s="1"/>
  <c r="DX18" i="14"/>
  <c r="ER18" i="14" s="1"/>
  <c r="DT18" i="14"/>
  <c r="EN18" i="14" s="1"/>
  <c r="DP18" i="14"/>
  <c r="EJ18" i="14" s="1"/>
  <c r="EF17" i="14"/>
  <c r="EZ17" i="14" s="1"/>
  <c r="EB17" i="14"/>
  <c r="EV17" i="14" s="1"/>
  <c r="DX17" i="14"/>
  <c r="ER17" i="14" s="1"/>
  <c r="DT17" i="14"/>
  <c r="EN17" i="14" s="1"/>
  <c r="DP17" i="14"/>
  <c r="EJ17" i="14" s="1"/>
  <c r="EF16" i="14"/>
  <c r="EZ16" i="14" s="1"/>
  <c r="EB16" i="14"/>
  <c r="EV16" i="14" s="1"/>
  <c r="DX16" i="14"/>
  <c r="ER16" i="14" s="1"/>
  <c r="DT16" i="14"/>
  <c r="EN16" i="14" s="1"/>
  <c r="DP16" i="14"/>
  <c r="EJ16" i="14" s="1"/>
  <c r="EF15" i="14"/>
  <c r="EZ15" i="14" s="1"/>
  <c r="EB15" i="14"/>
  <c r="EV15" i="14" s="1"/>
  <c r="DX15" i="14"/>
  <c r="ER15" i="14" s="1"/>
  <c r="DT15" i="14"/>
  <c r="EN15" i="14" s="1"/>
  <c r="DP15" i="14"/>
  <c r="EJ15" i="14" s="1"/>
  <c r="EF14" i="14"/>
  <c r="EZ14" i="14" s="1"/>
  <c r="EB14" i="14"/>
  <c r="EV14" i="14" s="1"/>
  <c r="DX14" i="14"/>
  <c r="ER14" i="14" s="1"/>
  <c r="DT14" i="14"/>
  <c r="EN14" i="14" s="1"/>
  <c r="DP14" i="14"/>
  <c r="EJ14" i="14" s="1"/>
  <c r="EF13" i="14"/>
  <c r="EZ13" i="14" s="1"/>
  <c r="EB13" i="14"/>
  <c r="EV13" i="14" s="1"/>
  <c r="DX13" i="14"/>
  <c r="ER13" i="14" s="1"/>
  <c r="DT13" i="14"/>
  <c r="EN13" i="14" s="1"/>
  <c r="DP13" i="14"/>
  <c r="EJ13" i="14" s="1"/>
  <c r="EF12" i="14"/>
  <c r="EB12" i="14"/>
  <c r="DX12" i="14"/>
  <c r="DT12" i="14"/>
  <c r="DP12" i="14"/>
  <c r="EJ12" i="14" s="1"/>
  <c r="EF6" i="14"/>
  <c r="EZ6" i="14" s="1"/>
  <c r="EB6" i="14"/>
  <c r="EV6" i="14" s="1"/>
  <c r="DX6" i="14"/>
  <c r="ER6" i="14" s="1"/>
  <c r="DT6" i="14"/>
  <c r="EN6" i="14" s="1"/>
  <c r="DP6" i="14"/>
  <c r="EJ6" i="14" s="1"/>
  <c r="EF11" i="14"/>
  <c r="EZ11" i="14" s="1"/>
  <c r="EB11" i="14"/>
  <c r="EV11" i="14" s="1"/>
  <c r="DX11" i="14"/>
  <c r="ER11" i="14" s="1"/>
  <c r="DT11" i="14"/>
  <c r="EN11" i="14" s="1"/>
  <c r="DP11" i="14"/>
  <c r="EJ11" i="14" s="1"/>
  <c r="DS5" i="14"/>
  <c r="EM5" i="14" s="1"/>
  <c r="DM60" i="14"/>
  <c r="EG60" i="14" s="1"/>
  <c r="EC59" i="14"/>
  <c r="EW59" i="14" s="1"/>
  <c r="FQ59" i="14" s="1"/>
  <c r="HE59" i="14" s="1"/>
  <c r="DY59" i="14"/>
  <c r="DU59" i="14"/>
  <c r="DQ59" i="14"/>
  <c r="DM59" i="14"/>
  <c r="EG59" i="14" s="1"/>
  <c r="EC58" i="14"/>
  <c r="DY58" i="14"/>
  <c r="ES58" i="14" s="1"/>
  <c r="DU58" i="14"/>
  <c r="DQ58" i="14"/>
  <c r="DM58" i="14"/>
  <c r="EG58" i="14" s="1"/>
  <c r="EC57" i="14"/>
  <c r="EW57" i="14" s="1"/>
  <c r="FQ57" i="14" s="1"/>
  <c r="HE57" i="14" s="1"/>
  <c r="DY57" i="14"/>
  <c r="DU57" i="14"/>
  <c r="DQ57" i="14"/>
  <c r="DM57" i="14"/>
  <c r="EG57" i="14" s="1"/>
  <c r="EC56" i="14"/>
  <c r="DY56" i="14"/>
  <c r="DU56" i="14"/>
  <c r="DQ56" i="14"/>
  <c r="DM56" i="14"/>
  <c r="EG56" i="14" s="1"/>
  <c r="EC55" i="14"/>
  <c r="DY55" i="14"/>
  <c r="ES55" i="14" s="1"/>
  <c r="FM55" i="14" s="1"/>
  <c r="DU55" i="14"/>
  <c r="EO55" i="14" s="1"/>
  <c r="FI55" i="14" s="1"/>
  <c r="GW55" i="14" s="1"/>
  <c r="DQ55" i="14"/>
  <c r="DM55" i="14"/>
  <c r="EG55" i="14" s="1"/>
  <c r="EC54" i="14"/>
  <c r="EW54" i="14" s="1"/>
  <c r="FQ54" i="14" s="1"/>
  <c r="HE54" i="14" s="1"/>
  <c r="DY54" i="14"/>
  <c r="ES54" i="14" s="1"/>
  <c r="DU54" i="14"/>
  <c r="DQ54" i="14"/>
  <c r="DM54" i="14"/>
  <c r="EG54" i="14" s="1"/>
  <c r="EC53" i="14"/>
  <c r="EW53" i="14" s="1"/>
  <c r="FQ53" i="14" s="1"/>
  <c r="HE53" i="14" s="1"/>
  <c r="DY53" i="14"/>
  <c r="ES53" i="14" s="1"/>
  <c r="FM53" i="14" s="1"/>
  <c r="DU53" i="14"/>
  <c r="EO53" i="14" s="1"/>
  <c r="FI53" i="14" s="1"/>
  <c r="GW53" i="14" s="1"/>
  <c r="DQ53" i="14"/>
  <c r="DM53" i="14"/>
  <c r="EG53" i="14" s="1"/>
  <c r="EC52" i="14"/>
  <c r="EW52" i="14" s="1"/>
  <c r="FQ52" i="14" s="1"/>
  <c r="HE52" i="14" s="1"/>
  <c r="DY52" i="14"/>
  <c r="DU52" i="14"/>
  <c r="DQ52" i="14"/>
  <c r="DM52" i="14"/>
  <c r="EG52" i="14" s="1"/>
  <c r="EC51" i="14"/>
  <c r="EW51" i="14" s="1"/>
  <c r="FQ51" i="14" s="1"/>
  <c r="HE51" i="14" s="1"/>
  <c r="DY51" i="14"/>
  <c r="ES51" i="14" s="1"/>
  <c r="DU51" i="14"/>
  <c r="DQ51" i="14"/>
  <c r="DM51" i="14"/>
  <c r="EG51" i="14" s="1"/>
  <c r="EC50" i="14"/>
  <c r="DY50" i="14"/>
  <c r="DU50" i="14"/>
  <c r="DQ50" i="14"/>
  <c r="DM50" i="14"/>
  <c r="EG50" i="14" s="1"/>
  <c r="EC49" i="14"/>
  <c r="EW49" i="14" s="1"/>
  <c r="FQ49" i="14" s="1"/>
  <c r="HE49" i="14" s="1"/>
  <c r="DY49" i="14"/>
  <c r="ES49" i="14" s="1"/>
  <c r="FM49" i="14" s="1"/>
  <c r="DU49" i="14"/>
  <c r="EO49" i="14" s="1"/>
  <c r="FI49" i="14" s="1"/>
  <c r="GW49" i="14" s="1"/>
  <c r="DQ49" i="14"/>
  <c r="EK49" i="14" s="1"/>
  <c r="FE49" i="14" s="1"/>
  <c r="GS49" i="14" s="1"/>
  <c r="DM49" i="14"/>
  <c r="EG49" i="14" s="1"/>
  <c r="EC48" i="14"/>
  <c r="EW48" i="14" s="1"/>
  <c r="FQ48" i="14" s="1"/>
  <c r="HE48" i="14" s="1"/>
  <c r="DY48" i="14"/>
  <c r="ES48" i="14" s="1"/>
  <c r="DU48" i="14"/>
  <c r="EO48" i="14" s="1"/>
  <c r="FI48" i="14" s="1"/>
  <c r="GW48" i="14" s="1"/>
  <c r="DQ48" i="14"/>
  <c r="DM48" i="14"/>
  <c r="EG48" i="14" s="1"/>
  <c r="EC47" i="14"/>
  <c r="DY47" i="14"/>
  <c r="ES47" i="14" s="1"/>
  <c r="DU47" i="14"/>
  <c r="DQ47" i="14"/>
  <c r="DM47" i="14"/>
  <c r="EG47" i="14" s="1"/>
  <c r="EC46" i="14"/>
  <c r="EW46" i="14" s="1"/>
  <c r="FQ46" i="14" s="1"/>
  <c r="HE46" i="14" s="1"/>
  <c r="DY46" i="14"/>
  <c r="ES46" i="14" s="1"/>
  <c r="DU46" i="14"/>
  <c r="DQ46" i="14"/>
  <c r="EK46" i="14" s="1"/>
  <c r="FE46" i="14" s="1"/>
  <c r="GS46" i="14" s="1"/>
  <c r="DM46" i="14"/>
  <c r="EG46" i="14" s="1"/>
  <c r="EC45" i="14"/>
  <c r="EW45" i="14" s="1"/>
  <c r="FQ45" i="14" s="1"/>
  <c r="HE45" i="14" s="1"/>
  <c r="DY45" i="14"/>
  <c r="ES45" i="14" s="1"/>
  <c r="FM45" i="14" s="1"/>
  <c r="DU45" i="14"/>
  <c r="DQ45" i="14"/>
  <c r="DM45" i="14"/>
  <c r="EG45" i="14" s="1"/>
  <c r="EC44" i="14"/>
  <c r="EW44" i="14" s="1"/>
  <c r="FQ44" i="14" s="1"/>
  <c r="HE44" i="14" s="1"/>
  <c r="DY44" i="14"/>
  <c r="ES44" i="14" s="1"/>
  <c r="DU44" i="14"/>
  <c r="EO44" i="14" s="1"/>
  <c r="FI44" i="14" s="1"/>
  <c r="GW44" i="14" s="1"/>
  <c r="DQ44" i="14"/>
  <c r="EK44" i="14" s="1"/>
  <c r="FE44" i="14" s="1"/>
  <c r="GS44" i="14" s="1"/>
  <c r="DM44" i="14"/>
  <c r="EG44" i="14" s="1"/>
  <c r="EC43" i="14"/>
  <c r="EW43" i="14" s="1"/>
  <c r="FQ43" i="14" s="1"/>
  <c r="HE43" i="14" s="1"/>
  <c r="DY43" i="14"/>
  <c r="ES43" i="14" s="1"/>
  <c r="DU43" i="14"/>
  <c r="DQ43" i="14"/>
  <c r="DM43" i="14"/>
  <c r="EG43" i="14" s="1"/>
  <c r="EC42" i="14"/>
  <c r="EW42" i="14" s="1"/>
  <c r="FQ42" i="14" s="1"/>
  <c r="HE42" i="14" s="1"/>
  <c r="DY42" i="14"/>
  <c r="DU42" i="14"/>
  <c r="DQ42" i="14"/>
  <c r="DM42" i="14"/>
  <c r="EG42" i="14" s="1"/>
  <c r="EC41" i="14"/>
  <c r="EW41" i="14" s="1"/>
  <c r="FQ41" i="14" s="1"/>
  <c r="HE41" i="14" s="1"/>
  <c r="DY41" i="14"/>
  <c r="ES41" i="14" s="1"/>
  <c r="DU41" i="14"/>
  <c r="EO41" i="14" s="1"/>
  <c r="FI41" i="14" s="1"/>
  <c r="GW41" i="14" s="1"/>
  <c r="DQ41" i="14"/>
  <c r="DM41" i="14"/>
  <c r="EG41" i="14" s="1"/>
  <c r="EC40" i="14"/>
  <c r="EW40" i="14" s="1"/>
  <c r="FQ40" i="14" s="1"/>
  <c r="HE40" i="14" s="1"/>
  <c r="DY40" i="14"/>
  <c r="ES40" i="14" s="1"/>
  <c r="DU40" i="14"/>
  <c r="DQ40" i="14"/>
  <c r="DM40" i="14"/>
  <c r="EG40" i="14" s="1"/>
  <c r="EC39" i="14"/>
  <c r="EW39" i="14" s="1"/>
  <c r="FQ39" i="14" s="1"/>
  <c r="HE39" i="14" s="1"/>
  <c r="DY39" i="14"/>
  <c r="ES39" i="14" s="1"/>
  <c r="DU39" i="14"/>
  <c r="EO39" i="14" s="1"/>
  <c r="FI39" i="14" s="1"/>
  <c r="GW39" i="14" s="1"/>
  <c r="DQ39" i="14"/>
  <c r="EK39" i="14" s="1"/>
  <c r="FE39" i="14" s="1"/>
  <c r="GS39" i="14" s="1"/>
  <c r="DM39" i="14"/>
  <c r="EG39" i="14" s="1"/>
  <c r="EC38" i="14"/>
  <c r="DY38" i="14"/>
  <c r="DU38" i="14"/>
  <c r="DQ38" i="14"/>
  <c r="DM38" i="14"/>
  <c r="EG38" i="14" s="1"/>
  <c r="EC37" i="14"/>
  <c r="EW37" i="14" s="1"/>
  <c r="FQ37" i="14" s="1"/>
  <c r="HE37" i="14" s="1"/>
  <c r="DY37" i="14"/>
  <c r="DU37" i="14"/>
  <c r="DQ37" i="14"/>
  <c r="DM37" i="14"/>
  <c r="EG37" i="14" s="1"/>
  <c r="EC36" i="14"/>
  <c r="DY36" i="14"/>
  <c r="DU36" i="14"/>
  <c r="DQ36" i="14"/>
  <c r="DM36" i="14"/>
  <c r="EC35" i="14"/>
  <c r="EW35" i="14" s="1"/>
  <c r="FQ35" i="14" s="1"/>
  <c r="HE35" i="14" s="1"/>
  <c r="DY35" i="14"/>
  <c r="ES35" i="14" s="1"/>
  <c r="DU35" i="14"/>
  <c r="DQ35" i="14"/>
  <c r="DM35" i="14"/>
  <c r="EG35" i="14" s="1"/>
  <c r="EC34" i="14"/>
  <c r="EW34" i="14" s="1"/>
  <c r="DY34" i="14"/>
  <c r="ES34" i="14" s="1"/>
  <c r="DU34" i="14"/>
  <c r="EO34" i="14" s="1"/>
  <c r="DQ34" i="14"/>
  <c r="EK34" i="14" s="1"/>
  <c r="DM34" i="14"/>
  <c r="EG34" i="14" s="1"/>
  <c r="B9" i="9"/>
  <c r="EC32" i="14"/>
  <c r="EW32" i="14" s="1"/>
  <c r="DY32" i="14"/>
  <c r="ES32" i="14" s="1"/>
  <c r="DU32" i="14"/>
  <c r="EO32" i="14" s="1"/>
  <c r="DQ32" i="14"/>
  <c r="EK32" i="14" s="1"/>
  <c r="DM32" i="14"/>
  <c r="EG32" i="14" s="1"/>
  <c r="EC31" i="14"/>
  <c r="EW31" i="14" s="1"/>
  <c r="DY31" i="14"/>
  <c r="ES31" i="14" s="1"/>
  <c r="DU31" i="14"/>
  <c r="EO31" i="14" s="1"/>
  <c r="DQ31" i="14"/>
  <c r="EK31" i="14" s="1"/>
  <c r="DM31" i="14"/>
  <c r="EG31" i="14" s="1"/>
  <c r="EC33" i="14"/>
  <c r="DY33" i="14"/>
  <c r="DU33" i="14"/>
  <c r="DQ33" i="14"/>
  <c r="DM33" i="14"/>
  <c r="EC30" i="14"/>
  <c r="EW30" i="14" s="1"/>
  <c r="DY30" i="14"/>
  <c r="ES30" i="14" s="1"/>
  <c r="DU30" i="14"/>
  <c r="EO30" i="14" s="1"/>
  <c r="DQ30" i="14"/>
  <c r="EK30" i="14" s="1"/>
  <c r="DM30" i="14"/>
  <c r="EG30" i="14" s="1"/>
  <c r="EC29" i="14"/>
  <c r="EW29" i="14" s="1"/>
  <c r="DY29" i="14"/>
  <c r="ES29" i="14" s="1"/>
  <c r="DU29" i="14"/>
  <c r="EO29" i="14" s="1"/>
  <c r="DQ29" i="14"/>
  <c r="EK29" i="14" s="1"/>
  <c r="DM29" i="14"/>
  <c r="EG29" i="14" s="1"/>
  <c r="EC28" i="14"/>
  <c r="EW28" i="14" s="1"/>
  <c r="DY28" i="14"/>
  <c r="ES28" i="14" s="1"/>
  <c r="DU28" i="14"/>
  <c r="EO28" i="14" s="1"/>
  <c r="DQ28" i="14"/>
  <c r="EK28" i="14" s="1"/>
  <c r="DM28" i="14"/>
  <c r="EG28" i="14" s="1"/>
  <c r="EC27" i="14"/>
  <c r="EW27" i="14" s="1"/>
  <c r="DY27" i="14"/>
  <c r="ES27" i="14" s="1"/>
  <c r="DU27" i="14"/>
  <c r="EO27" i="14" s="1"/>
  <c r="DQ27" i="14"/>
  <c r="EK27" i="14" s="1"/>
  <c r="DM27" i="14"/>
  <c r="EG27" i="14" s="1"/>
  <c r="EC26" i="14"/>
  <c r="EW26" i="14" s="1"/>
  <c r="DY26" i="14"/>
  <c r="ES26" i="14" s="1"/>
  <c r="DU26" i="14"/>
  <c r="EO26" i="14" s="1"/>
  <c r="DQ26" i="14"/>
  <c r="EK26" i="14" s="1"/>
  <c r="DM26" i="14"/>
  <c r="EG26" i="14" s="1"/>
  <c r="EC25" i="14"/>
  <c r="EW25" i="14" s="1"/>
  <c r="DY25" i="14"/>
  <c r="ES25" i="14" s="1"/>
  <c r="DU25" i="14"/>
  <c r="EO25" i="14" s="1"/>
  <c r="DQ25" i="14"/>
  <c r="EK25" i="14" s="1"/>
  <c r="DM25" i="14"/>
  <c r="EG25" i="14" s="1"/>
  <c r="EC24" i="14"/>
  <c r="EW24" i="14" s="1"/>
  <c r="DY24" i="14"/>
  <c r="ES24" i="14" s="1"/>
  <c r="DU24" i="14"/>
  <c r="EO24" i="14" s="1"/>
  <c r="DQ24" i="14"/>
  <c r="EK24" i="14" s="1"/>
  <c r="DM24" i="14"/>
  <c r="EG24" i="14" s="1"/>
  <c r="EC23" i="14"/>
  <c r="EW23" i="14" s="1"/>
  <c r="DY23" i="14"/>
  <c r="ES23" i="14" s="1"/>
  <c r="DU23" i="14"/>
  <c r="EO23" i="14" s="1"/>
  <c r="DQ23" i="14"/>
  <c r="EK23" i="14" s="1"/>
  <c r="DM23" i="14"/>
  <c r="EG23" i="14" s="1"/>
  <c r="EC22" i="14"/>
  <c r="EW22" i="14" s="1"/>
  <c r="DY22" i="14"/>
  <c r="ES22" i="14" s="1"/>
  <c r="DU22" i="14"/>
  <c r="EO22" i="14" s="1"/>
  <c r="DQ22" i="14"/>
  <c r="EK22" i="14" s="1"/>
  <c r="DM22" i="14"/>
  <c r="EG22" i="14" s="1"/>
  <c r="EC21" i="14"/>
  <c r="EW21" i="14" s="1"/>
  <c r="DY21" i="14"/>
  <c r="ES21" i="14" s="1"/>
  <c r="DU21" i="14"/>
  <c r="EO21" i="14" s="1"/>
  <c r="DQ21" i="14"/>
  <c r="EK21" i="14" s="1"/>
  <c r="DM21" i="14"/>
  <c r="EG21" i="14" s="1"/>
  <c r="EC20" i="14"/>
  <c r="EW20" i="14" s="1"/>
  <c r="DY20" i="14"/>
  <c r="ES20" i="14" s="1"/>
  <c r="DU20" i="14"/>
  <c r="EO20" i="14" s="1"/>
  <c r="DQ20" i="14"/>
  <c r="EK20" i="14" s="1"/>
  <c r="DM20" i="14"/>
  <c r="EG20" i="14" s="1"/>
  <c r="EC19" i="14"/>
  <c r="EW19" i="14" s="1"/>
  <c r="DY19" i="14"/>
  <c r="ES19" i="14" s="1"/>
  <c r="DU19" i="14"/>
  <c r="EO19" i="14" s="1"/>
  <c r="DQ19" i="14"/>
  <c r="EK19" i="14" s="1"/>
  <c r="DM19" i="14"/>
  <c r="EG19" i="14" s="1"/>
  <c r="EC18" i="14"/>
  <c r="EW18" i="14" s="1"/>
  <c r="DY18" i="14"/>
  <c r="ES18" i="14" s="1"/>
  <c r="DU18" i="14"/>
  <c r="EO18" i="14" s="1"/>
  <c r="DQ18" i="14"/>
  <c r="EK18" i="14" s="1"/>
  <c r="DM18" i="14"/>
  <c r="EG18" i="14" s="1"/>
  <c r="EC17" i="14"/>
  <c r="EW17" i="14" s="1"/>
  <c r="DY17" i="14"/>
  <c r="ES17" i="14" s="1"/>
  <c r="DU17" i="14"/>
  <c r="EO17" i="14" s="1"/>
  <c r="DQ17" i="14"/>
  <c r="EK17" i="14" s="1"/>
  <c r="DM17" i="14"/>
  <c r="EG17" i="14" s="1"/>
  <c r="EC16" i="14"/>
  <c r="EW16" i="14" s="1"/>
  <c r="DY16" i="14"/>
  <c r="ES16" i="14" s="1"/>
  <c r="DU16" i="14"/>
  <c r="EO16" i="14" s="1"/>
  <c r="DQ16" i="14"/>
  <c r="EK16" i="14" s="1"/>
  <c r="DM16" i="14"/>
  <c r="EG16" i="14" s="1"/>
  <c r="EC15" i="14"/>
  <c r="EW15" i="14" s="1"/>
  <c r="DY15" i="14"/>
  <c r="ES15" i="14" s="1"/>
  <c r="DU15" i="14"/>
  <c r="EO15" i="14" s="1"/>
  <c r="DQ15" i="14"/>
  <c r="EK15" i="14" s="1"/>
  <c r="DM15" i="14"/>
  <c r="EG15" i="14" s="1"/>
  <c r="EC14" i="14"/>
  <c r="EW14" i="14" s="1"/>
  <c r="DY14" i="14"/>
  <c r="ES14" i="14" s="1"/>
  <c r="DU14" i="14"/>
  <c r="EO14" i="14" s="1"/>
  <c r="DQ14" i="14"/>
  <c r="EK14" i="14" s="1"/>
  <c r="DM14" i="14"/>
  <c r="EG14" i="14" s="1"/>
  <c r="EC13" i="14"/>
  <c r="EW13" i="14" s="1"/>
  <c r="DY13" i="14"/>
  <c r="ES13" i="14" s="1"/>
  <c r="DU13" i="14"/>
  <c r="EO13" i="14" s="1"/>
  <c r="DQ13" i="14"/>
  <c r="EK13" i="14" s="1"/>
  <c r="DM13" i="14"/>
  <c r="EG13" i="14" s="1"/>
  <c r="EC12" i="14"/>
  <c r="DY12" i="14"/>
  <c r="DU12" i="14"/>
  <c r="DQ12" i="14"/>
  <c r="DM12" i="14"/>
  <c r="EC6" i="14"/>
  <c r="EW6" i="14" s="1"/>
  <c r="DY6" i="14"/>
  <c r="ES6" i="14" s="1"/>
  <c r="DU6" i="14"/>
  <c r="EO6" i="14" s="1"/>
  <c r="DQ6" i="14"/>
  <c r="EK6" i="14" s="1"/>
  <c r="DM6" i="14"/>
  <c r="EG6" i="14" s="1"/>
  <c r="EC11" i="14"/>
  <c r="EW11" i="14" s="1"/>
  <c r="DY11" i="14"/>
  <c r="ES11" i="14" s="1"/>
  <c r="DU11" i="14"/>
  <c r="EO11" i="14" s="1"/>
  <c r="DQ11" i="14"/>
  <c r="EK11" i="14" s="1"/>
  <c r="DM11" i="14"/>
  <c r="EG11" i="14" s="1"/>
  <c r="EF5" i="14"/>
  <c r="EZ5" i="14" s="1"/>
  <c r="DN60" i="14"/>
  <c r="EH60" i="14" s="1"/>
  <c r="ED59" i="14"/>
  <c r="DZ59" i="14"/>
  <c r="DV59" i="14"/>
  <c r="DR59" i="14"/>
  <c r="DN59" i="14"/>
  <c r="EH59" i="14" s="1"/>
  <c r="ED58" i="14"/>
  <c r="EX58" i="14" s="1"/>
  <c r="FR58" i="14" s="1"/>
  <c r="HF58" i="14" s="1"/>
  <c r="DZ58" i="14"/>
  <c r="DV58" i="14"/>
  <c r="DR58" i="14"/>
  <c r="DN58" i="14"/>
  <c r="EH58" i="14" s="1"/>
  <c r="ED57" i="14"/>
  <c r="DZ57" i="14"/>
  <c r="DV57" i="14"/>
  <c r="DR57" i="14"/>
  <c r="DN57" i="14"/>
  <c r="EH57" i="14" s="1"/>
  <c r="ED56" i="14"/>
  <c r="DZ56" i="14"/>
  <c r="DV56" i="14"/>
  <c r="DR56" i="14"/>
  <c r="DN56" i="14"/>
  <c r="EH56" i="14" s="1"/>
  <c r="ED55" i="14"/>
  <c r="DZ55" i="14"/>
  <c r="ET55" i="14" s="1"/>
  <c r="DV55" i="14"/>
  <c r="DR55" i="14"/>
  <c r="DN55" i="14"/>
  <c r="EH55" i="14" s="1"/>
  <c r="ED54" i="14"/>
  <c r="EX54" i="14" s="1"/>
  <c r="FR54" i="14" s="1"/>
  <c r="HF54" i="14" s="1"/>
  <c r="DZ54" i="14"/>
  <c r="ET54" i="14" s="1"/>
  <c r="DV54" i="14"/>
  <c r="EP54" i="14" s="1"/>
  <c r="FJ54" i="14" s="1"/>
  <c r="GX54" i="14" s="1"/>
  <c r="DR54" i="14"/>
  <c r="DN54" i="14"/>
  <c r="EH54" i="14" s="1"/>
  <c r="ED53" i="14"/>
  <c r="EX53" i="14" s="1"/>
  <c r="FR53" i="14" s="1"/>
  <c r="HF53" i="14" s="1"/>
  <c r="DZ53" i="14"/>
  <c r="ET53" i="14" s="1"/>
  <c r="FN53" i="14" s="1"/>
  <c r="HB53" i="14" s="1"/>
  <c r="DV53" i="14"/>
  <c r="EP53" i="14" s="1"/>
  <c r="FJ53" i="14" s="1"/>
  <c r="GX53" i="14" s="1"/>
  <c r="DR53" i="14"/>
  <c r="DN53" i="14"/>
  <c r="EH53" i="14" s="1"/>
  <c r="ED52" i="14"/>
  <c r="EX52" i="14" s="1"/>
  <c r="FR52" i="14" s="1"/>
  <c r="HF52" i="14" s="1"/>
  <c r="DZ52" i="14"/>
  <c r="DV52" i="14"/>
  <c r="DR52" i="14"/>
  <c r="DN52" i="14"/>
  <c r="EH52" i="14" s="1"/>
  <c r="ED51" i="14"/>
  <c r="EX51" i="14" s="1"/>
  <c r="FR51" i="14" s="1"/>
  <c r="HF51" i="14" s="1"/>
  <c r="DZ51" i="14"/>
  <c r="ET51" i="14" s="1"/>
  <c r="DV51" i="14"/>
  <c r="EP51" i="14" s="1"/>
  <c r="FJ51" i="14" s="1"/>
  <c r="GX51" i="14" s="1"/>
  <c r="DR51" i="14"/>
  <c r="DN51" i="14"/>
  <c r="EH51" i="14" s="1"/>
  <c r="ED50" i="14"/>
  <c r="DZ50" i="14"/>
  <c r="ET50" i="14" s="1"/>
  <c r="DV50" i="14"/>
  <c r="DR50" i="14"/>
  <c r="DN50" i="14"/>
  <c r="EH50" i="14" s="1"/>
  <c r="ED49" i="14"/>
  <c r="EX49" i="14" s="1"/>
  <c r="FR49" i="14" s="1"/>
  <c r="HF49" i="14" s="1"/>
  <c r="DZ49" i="14"/>
  <c r="ET49" i="14" s="1"/>
  <c r="FN49" i="14" s="1"/>
  <c r="FD49" i="14" s="1"/>
  <c r="GR49" i="14" s="1"/>
  <c r="DV49" i="14"/>
  <c r="EP49" i="14" s="1"/>
  <c r="FJ49" i="14" s="1"/>
  <c r="GX49" i="14" s="1"/>
  <c r="DR49" i="14"/>
  <c r="DN49" i="14"/>
  <c r="EH49" i="14" s="1"/>
  <c r="ED48" i="14"/>
  <c r="EX48" i="14" s="1"/>
  <c r="FR48" i="14" s="1"/>
  <c r="HF48" i="14" s="1"/>
  <c r="DZ48" i="14"/>
  <c r="ET48" i="14" s="1"/>
  <c r="DV48" i="14"/>
  <c r="EP48" i="14" s="1"/>
  <c r="FJ48" i="14" s="1"/>
  <c r="GX48" i="14" s="1"/>
  <c r="DR48" i="14"/>
  <c r="EL48" i="14" s="1"/>
  <c r="FF48" i="14" s="1"/>
  <c r="GT48" i="14" s="1"/>
  <c r="DN48" i="14"/>
  <c r="EH48" i="14" s="1"/>
  <c r="ED47" i="14"/>
  <c r="DZ47" i="14"/>
  <c r="DV47" i="14"/>
  <c r="DR47" i="14"/>
  <c r="DN47" i="14"/>
  <c r="EH47" i="14" s="1"/>
  <c r="ED46" i="14"/>
  <c r="EX46" i="14" s="1"/>
  <c r="FR46" i="14" s="1"/>
  <c r="HF46" i="14" s="1"/>
  <c r="DZ46" i="14"/>
  <c r="ET46" i="14" s="1"/>
  <c r="DV46" i="14"/>
  <c r="DR46" i="14"/>
  <c r="DN46" i="14"/>
  <c r="EH46" i="14" s="1"/>
  <c r="ED45" i="14"/>
  <c r="EX45" i="14" s="1"/>
  <c r="FR45" i="14" s="1"/>
  <c r="HF45" i="14" s="1"/>
  <c r="DZ45" i="14"/>
  <c r="DV45" i="14"/>
  <c r="DR45" i="14"/>
  <c r="DN45" i="14"/>
  <c r="EH45" i="14" s="1"/>
  <c r="ED44" i="14"/>
  <c r="EX44" i="14" s="1"/>
  <c r="FR44" i="14" s="1"/>
  <c r="HF44" i="14" s="1"/>
  <c r="DZ44" i="14"/>
  <c r="ET44" i="14" s="1"/>
  <c r="DV44" i="14"/>
  <c r="EP44" i="14" s="1"/>
  <c r="FJ44" i="14" s="1"/>
  <c r="GX44" i="14" s="1"/>
  <c r="DR44" i="14"/>
  <c r="DN44" i="14"/>
  <c r="EH44" i="14" s="1"/>
  <c r="ED43" i="14"/>
  <c r="EX43" i="14" s="1"/>
  <c r="FR43" i="14" s="1"/>
  <c r="HF43" i="14" s="1"/>
  <c r="DZ43" i="14"/>
  <c r="ET43" i="14" s="1"/>
  <c r="DV43" i="14"/>
  <c r="DR43" i="14"/>
  <c r="DN43" i="14"/>
  <c r="EH43" i="14" s="1"/>
  <c r="ED42" i="14"/>
  <c r="DZ42" i="14"/>
  <c r="DV42" i="14"/>
  <c r="DR42" i="14"/>
  <c r="DN42" i="14"/>
  <c r="EH42" i="14" s="1"/>
  <c r="ED41" i="14"/>
  <c r="EX41" i="14" s="1"/>
  <c r="FR41" i="14" s="1"/>
  <c r="HF41" i="14" s="1"/>
  <c r="DZ41" i="14"/>
  <c r="ET41" i="14" s="1"/>
  <c r="FN41" i="14" s="1"/>
  <c r="DV41" i="14"/>
  <c r="EP41" i="14" s="1"/>
  <c r="FJ41" i="14" s="1"/>
  <c r="GX41" i="14" s="1"/>
  <c r="DR41" i="14"/>
  <c r="EL41" i="14" s="1"/>
  <c r="FF41" i="14" s="1"/>
  <c r="GT41" i="14" s="1"/>
  <c r="DN41" i="14"/>
  <c r="EH41" i="14" s="1"/>
  <c r="ED40" i="14"/>
  <c r="DZ40" i="14"/>
  <c r="ET40" i="14" s="1"/>
  <c r="DV40" i="14"/>
  <c r="EP40" i="14" s="1"/>
  <c r="FJ40" i="14" s="1"/>
  <c r="GX40" i="14" s="1"/>
  <c r="DR40" i="14"/>
  <c r="DN40" i="14"/>
  <c r="EH40" i="14" s="1"/>
  <c r="ED39" i="14"/>
  <c r="EX39" i="14" s="1"/>
  <c r="FR39" i="14" s="1"/>
  <c r="HF39" i="14" s="1"/>
  <c r="DZ39" i="14"/>
  <c r="ET39" i="14" s="1"/>
  <c r="DV39" i="14"/>
  <c r="EP39" i="14" s="1"/>
  <c r="FJ39" i="14" s="1"/>
  <c r="GX39" i="14" s="1"/>
  <c r="DR39" i="14"/>
  <c r="EL39" i="14" s="1"/>
  <c r="FF39" i="14" s="1"/>
  <c r="GT39" i="14" s="1"/>
  <c r="DN39" i="14"/>
  <c r="EH39" i="14" s="1"/>
  <c r="ED38" i="14"/>
  <c r="EX38" i="14" s="1"/>
  <c r="FR38" i="14" s="1"/>
  <c r="HF38" i="14" s="1"/>
  <c r="DZ38" i="14"/>
  <c r="DV38" i="14"/>
  <c r="DR38" i="14"/>
  <c r="DN38" i="14"/>
  <c r="EH38" i="14" s="1"/>
  <c r="ED37" i="14"/>
  <c r="DZ37" i="14"/>
  <c r="DV37" i="14"/>
  <c r="DR37" i="14"/>
  <c r="DN37" i="14"/>
  <c r="EH37" i="14" s="1"/>
  <c r="ED36" i="14"/>
  <c r="DZ36" i="14"/>
  <c r="DV36" i="14"/>
  <c r="DR36" i="14"/>
  <c r="DN36" i="14"/>
  <c r="EH36" i="14" s="1"/>
  <c r="ED35" i="14"/>
  <c r="EX35" i="14" s="1"/>
  <c r="FR35" i="14" s="1"/>
  <c r="HF35" i="14" s="1"/>
  <c r="DZ35" i="14"/>
  <c r="ET35" i="14" s="1"/>
  <c r="DV35" i="14"/>
  <c r="DR35" i="14"/>
  <c r="DN35" i="14"/>
  <c r="EH35" i="14" s="1"/>
  <c r="ED34" i="14"/>
  <c r="EX34" i="14" s="1"/>
  <c r="DZ34" i="14"/>
  <c r="ET34" i="14" s="1"/>
  <c r="DV34" i="14"/>
  <c r="EP34" i="14" s="1"/>
  <c r="DR34" i="14"/>
  <c r="EL34" i="14" s="1"/>
  <c r="DN34" i="14"/>
  <c r="EH34" i="14" s="1"/>
  <c r="ED32" i="14"/>
  <c r="EX32" i="14" s="1"/>
  <c r="DZ32" i="14"/>
  <c r="ET32" i="14" s="1"/>
  <c r="DV32" i="14"/>
  <c r="EP32" i="14" s="1"/>
  <c r="DR32" i="14"/>
  <c r="EL32" i="14" s="1"/>
  <c r="DN32" i="14"/>
  <c r="EH32" i="14" s="1"/>
  <c r="ED31" i="14"/>
  <c r="EX31" i="14" s="1"/>
  <c r="DZ31" i="14"/>
  <c r="ET31" i="14" s="1"/>
  <c r="DV31" i="14"/>
  <c r="EP31" i="14" s="1"/>
  <c r="DR31" i="14"/>
  <c r="EL31" i="14" s="1"/>
  <c r="DN31" i="14"/>
  <c r="EH31" i="14" s="1"/>
  <c r="ED33" i="14"/>
  <c r="DZ33" i="14"/>
  <c r="DV33" i="14"/>
  <c r="DR33" i="14"/>
  <c r="DN33" i="14"/>
  <c r="ED30" i="14"/>
  <c r="EX30" i="14" s="1"/>
  <c r="DZ30" i="14"/>
  <c r="ET30" i="14" s="1"/>
  <c r="DV30" i="14"/>
  <c r="EP30" i="14" s="1"/>
  <c r="DR30" i="14"/>
  <c r="EL30" i="14" s="1"/>
  <c r="DN30" i="14"/>
  <c r="EH30" i="14" s="1"/>
  <c r="ED29" i="14"/>
  <c r="EX29" i="14" s="1"/>
  <c r="DZ29" i="14"/>
  <c r="ET29" i="14" s="1"/>
  <c r="DV29" i="14"/>
  <c r="EP29" i="14" s="1"/>
  <c r="DR29" i="14"/>
  <c r="EL29" i="14" s="1"/>
  <c r="DN29" i="14"/>
  <c r="EH29" i="14" s="1"/>
  <c r="ED28" i="14"/>
  <c r="EX28" i="14" s="1"/>
  <c r="DZ28" i="14"/>
  <c r="ET28" i="14" s="1"/>
  <c r="DV28" i="14"/>
  <c r="EP28" i="14" s="1"/>
  <c r="DR28" i="14"/>
  <c r="EL28" i="14" s="1"/>
  <c r="DN28" i="14"/>
  <c r="EH28" i="14" s="1"/>
  <c r="ED27" i="14"/>
  <c r="EX27" i="14" s="1"/>
  <c r="DZ27" i="14"/>
  <c r="ET27" i="14" s="1"/>
  <c r="DV27" i="14"/>
  <c r="EP27" i="14" s="1"/>
  <c r="DR27" i="14"/>
  <c r="EL27" i="14" s="1"/>
  <c r="DN27" i="14"/>
  <c r="EH27" i="14" s="1"/>
  <c r="ED26" i="14"/>
  <c r="EX26" i="14" s="1"/>
  <c r="DZ26" i="14"/>
  <c r="ET26" i="14" s="1"/>
  <c r="DV26" i="14"/>
  <c r="EP26" i="14" s="1"/>
  <c r="DR26" i="14"/>
  <c r="EL26" i="14" s="1"/>
  <c r="DN26" i="14"/>
  <c r="EH26" i="14" s="1"/>
  <c r="ED25" i="14"/>
  <c r="EX25" i="14" s="1"/>
  <c r="DZ25" i="14"/>
  <c r="ET25" i="14" s="1"/>
  <c r="DV25" i="14"/>
  <c r="EP25" i="14" s="1"/>
  <c r="DR25" i="14"/>
  <c r="EL25" i="14" s="1"/>
  <c r="DN25" i="14"/>
  <c r="EH25" i="14" s="1"/>
  <c r="ED24" i="14"/>
  <c r="EX24" i="14" s="1"/>
  <c r="DZ24" i="14"/>
  <c r="ET24" i="14" s="1"/>
  <c r="DV24" i="14"/>
  <c r="EP24" i="14" s="1"/>
  <c r="DR24" i="14"/>
  <c r="EL24" i="14" s="1"/>
  <c r="DN24" i="14"/>
  <c r="EH24" i="14" s="1"/>
  <c r="ED23" i="14"/>
  <c r="EX23" i="14" s="1"/>
  <c r="DZ23" i="14"/>
  <c r="ET23" i="14" s="1"/>
  <c r="DV23" i="14"/>
  <c r="EP23" i="14" s="1"/>
  <c r="DR23" i="14"/>
  <c r="EL23" i="14" s="1"/>
  <c r="DN23" i="14"/>
  <c r="EH23" i="14" s="1"/>
  <c r="ED22" i="14"/>
  <c r="EX22" i="14" s="1"/>
  <c r="DZ22" i="14"/>
  <c r="ET22" i="14" s="1"/>
  <c r="DV22" i="14"/>
  <c r="EP22" i="14" s="1"/>
  <c r="DR22" i="14"/>
  <c r="EL22" i="14" s="1"/>
  <c r="DN22" i="14"/>
  <c r="EH22" i="14" s="1"/>
  <c r="ED21" i="14"/>
  <c r="EX21" i="14" s="1"/>
  <c r="DZ21" i="14"/>
  <c r="ET21" i="14" s="1"/>
  <c r="DV21" i="14"/>
  <c r="EP21" i="14" s="1"/>
  <c r="DR21" i="14"/>
  <c r="EL21" i="14" s="1"/>
  <c r="DN21" i="14"/>
  <c r="EH21" i="14" s="1"/>
  <c r="ED20" i="14"/>
  <c r="EX20" i="14" s="1"/>
  <c r="DZ20" i="14"/>
  <c r="ET20" i="14" s="1"/>
  <c r="DV20" i="14"/>
  <c r="EP20" i="14" s="1"/>
  <c r="DR20" i="14"/>
  <c r="EL20" i="14" s="1"/>
  <c r="DN20" i="14"/>
  <c r="EH20" i="14" s="1"/>
  <c r="ED19" i="14"/>
  <c r="EX19" i="14" s="1"/>
  <c r="DZ19" i="14"/>
  <c r="ET19" i="14" s="1"/>
  <c r="DV19" i="14"/>
  <c r="EP19" i="14" s="1"/>
  <c r="DR19" i="14"/>
  <c r="EL19" i="14" s="1"/>
  <c r="DN19" i="14"/>
  <c r="EH19" i="14" s="1"/>
  <c r="ED18" i="14"/>
  <c r="EX18" i="14" s="1"/>
  <c r="DZ18" i="14"/>
  <c r="ET18" i="14" s="1"/>
  <c r="DV18" i="14"/>
  <c r="EP18" i="14" s="1"/>
  <c r="DR18" i="14"/>
  <c r="EL18" i="14" s="1"/>
  <c r="DN18" i="14"/>
  <c r="EH18" i="14" s="1"/>
  <c r="ED17" i="14"/>
  <c r="EX17" i="14" s="1"/>
  <c r="DZ17" i="14"/>
  <c r="ET17" i="14" s="1"/>
  <c r="DV17" i="14"/>
  <c r="EP17" i="14" s="1"/>
  <c r="DR17" i="14"/>
  <c r="EL17" i="14" s="1"/>
  <c r="DN17" i="14"/>
  <c r="EH17" i="14" s="1"/>
  <c r="ED16" i="14"/>
  <c r="EX16" i="14" s="1"/>
  <c r="DZ16" i="14"/>
  <c r="ET16" i="14" s="1"/>
  <c r="DV16" i="14"/>
  <c r="EP16" i="14" s="1"/>
  <c r="DR16" i="14"/>
  <c r="EL16" i="14" s="1"/>
  <c r="DN16" i="14"/>
  <c r="EH16" i="14" s="1"/>
  <c r="ED15" i="14"/>
  <c r="EX15" i="14" s="1"/>
  <c r="DZ15" i="14"/>
  <c r="ET15" i="14" s="1"/>
  <c r="DV15" i="14"/>
  <c r="EP15" i="14" s="1"/>
  <c r="DR15" i="14"/>
  <c r="EL15" i="14" s="1"/>
  <c r="DN15" i="14"/>
  <c r="EH15" i="14" s="1"/>
  <c r="ED14" i="14"/>
  <c r="EX14" i="14" s="1"/>
  <c r="DZ14" i="14"/>
  <c r="ET14" i="14" s="1"/>
  <c r="DV14" i="14"/>
  <c r="EP14" i="14" s="1"/>
  <c r="DR14" i="14"/>
  <c r="EL14" i="14" s="1"/>
  <c r="DN14" i="14"/>
  <c r="EH14" i="14" s="1"/>
  <c r="ED13" i="14"/>
  <c r="EX13" i="14" s="1"/>
  <c r="DZ13" i="14"/>
  <c r="ET13" i="14" s="1"/>
  <c r="DV13" i="14"/>
  <c r="EP13" i="14" s="1"/>
  <c r="DR13" i="14"/>
  <c r="EL13" i="14" s="1"/>
  <c r="DN13" i="14"/>
  <c r="EH13" i="14" s="1"/>
  <c r="ED12" i="14"/>
  <c r="DZ12" i="14"/>
  <c r="DV12" i="14"/>
  <c r="DR12" i="14"/>
  <c r="DN12" i="14"/>
  <c r="EH12" i="14" s="1"/>
  <c r="ED6" i="14"/>
  <c r="EX6" i="14" s="1"/>
  <c r="DZ6" i="14"/>
  <c r="ET6" i="14" s="1"/>
  <c r="DV6" i="14"/>
  <c r="EP6" i="14" s="1"/>
  <c r="DR6" i="14"/>
  <c r="EL6" i="14" s="1"/>
  <c r="DN6" i="14"/>
  <c r="EH6" i="14" s="1"/>
  <c r="ED11" i="14"/>
  <c r="EX11" i="14" s="1"/>
  <c r="DZ11" i="14"/>
  <c r="ET11" i="14" s="1"/>
  <c r="DV11" i="14"/>
  <c r="EP11" i="14" s="1"/>
  <c r="DR11" i="14"/>
  <c r="EL11" i="14" s="1"/>
  <c r="DN11" i="14"/>
  <c r="EH11" i="14" s="1"/>
  <c r="EE5" i="14"/>
  <c r="EY5" i="14" s="1"/>
  <c r="EA60" i="14"/>
  <c r="EU60" i="14" s="1"/>
  <c r="FO60" i="14" s="1"/>
  <c r="DW60" i="14"/>
  <c r="DS60" i="14"/>
  <c r="DO60" i="14"/>
  <c r="EI60" i="14" s="1"/>
  <c r="EE59" i="14"/>
  <c r="EA59" i="14"/>
  <c r="DW59" i="14"/>
  <c r="DS59" i="14"/>
  <c r="DO59" i="14"/>
  <c r="EI59" i="14" s="1"/>
  <c r="EE58" i="14"/>
  <c r="EA58" i="14"/>
  <c r="DW58" i="14"/>
  <c r="DS58" i="14"/>
  <c r="DO58" i="14"/>
  <c r="EI58" i="14" s="1"/>
  <c r="EE57" i="14"/>
  <c r="EA57" i="14"/>
  <c r="DW57" i="14"/>
  <c r="DS57" i="14"/>
  <c r="DO57" i="14"/>
  <c r="EI57" i="14" s="1"/>
  <c r="EE56" i="14"/>
  <c r="EA56" i="14"/>
  <c r="EU56" i="14" s="1"/>
  <c r="FO56" i="14" s="1"/>
  <c r="DW56" i="14"/>
  <c r="EQ56" i="14" s="1"/>
  <c r="FK56" i="14" s="1"/>
  <c r="GY56" i="14" s="1"/>
  <c r="DS56" i="14"/>
  <c r="DO56" i="14"/>
  <c r="EI56" i="14" s="1"/>
  <c r="EE55" i="14"/>
  <c r="EA55" i="14"/>
  <c r="EU55" i="14" s="1"/>
  <c r="DW55" i="14"/>
  <c r="DS55" i="14"/>
  <c r="DO55" i="14"/>
  <c r="EI55" i="14" s="1"/>
  <c r="EE54" i="14"/>
  <c r="EY54" i="14" s="1"/>
  <c r="FS54" i="14" s="1"/>
  <c r="HG54" i="14" s="1"/>
  <c r="EA54" i="14"/>
  <c r="EU54" i="14" s="1"/>
  <c r="DW54" i="14"/>
  <c r="EQ54" i="14" s="1"/>
  <c r="FK54" i="14" s="1"/>
  <c r="GY54" i="14" s="1"/>
  <c r="DS54" i="14"/>
  <c r="DO54" i="14"/>
  <c r="EI54" i="14" s="1"/>
  <c r="EE53" i="14"/>
  <c r="EA53" i="14"/>
  <c r="EU53" i="14" s="1"/>
  <c r="DW53" i="14"/>
  <c r="EQ53" i="14" s="1"/>
  <c r="FK53" i="14" s="1"/>
  <c r="GY53" i="14" s="1"/>
  <c r="DS53" i="14"/>
  <c r="EM53" i="14" s="1"/>
  <c r="FG53" i="14" s="1"/>
  <c r="GU53" i="14" s="1"/>
  <c r="DO53" i="14"/>
  <c r="EI53" i="14" s="1"/>
  <c r="EE52" i="14"/>
  <c r="EY52" i="14" s="1"/>
  <c r="FS52" i="14" s="1"/>
  <c r="HG52" i="14" s="1"/>
  <c r="EA52" i="14"/>
  <c r="EU52" i="14" s="1"/>
  <c r="FO52" i="14" s="1"/>
  <c r="DW52" i="14"/>
  <c r="DS52" i="14"/>
  <c r="DO52" i="14"/>
  <c r="EI52" i="14" s="1"/>
  <c r="EE51" i="14"/>
  <c r="EY51" i="14" s="1"/>
  <c r="FS51" i="14" s="1"/>
  <c r="HG51" i="14" s="1"/>
  <c r="EA51" i="14"/>
  <c r="EU51" i="14" s="1"/>
  <c r="DW51" i="14"/>
  <c r="EQ51" i="14" s="1"/>
  <c r="FK51" i="14" s="1"/>
  <c r="GY51" i="14" s="1"/>
  <c r="DS51" i="14"/>
  <c r="DO51" i="14"/>
  <c r="EI51" i="14" s="1"/>
  <c r="EE50" i="14"/>
  <c r="EA50" i="14"/>
  <c r="DW50" i="14"/>
  <c r="DS50" i="14"/>
  <c r="DO50" i="14"/>
  <c r="EI50" i="14" s="1"/>
  <c r="EE49" i="14"/>
  <c r="EY49" i="14" s="1"/>
  <c r="FS49" i="14" s="1"/>
  <c r="HG49" i="14" s="1"/>
  <c r="EA49" i="14"/>
  <c r="EU49" i="14" s="1"/>
  <c r="DW49" i="14"/>
  <c r="EQ49" i="14" s="1"/>
  <c r="FK49" i="14" s="1"/>
  <c r="GY49" i="14" s="1"/>
  <c r="DS49" i="14"/>
  <c r="EM49" i="14" s="1"/>
  <c r="FG49" i="14" s="1"/>
  <c r="GU49" i="14" s="1"/>
  <c r="DO49" i="14"/>
  <c r="EI49" i="14" s="1"/>
  <c r="EE48" i="14"/>
  <c r="EY48" i="14" s="1"/>
  <c r="FS48" i="14" s="1"/>
  <c r="HG48" i="14" s="1"/>
  <c r="EA48" i="14"/>
  <c r="EU48" i="14" s="1"/>
  <c r="FO48" i="14" s="1"/>
  <c r="DW48" i="14"/>
  <c r="EQ48" i="14" s="1"/>
  <c r="FK48" i="14" s="1"/>
  <c r="GY48" i="14" s="1"/>
  <c r="DS48" i="14"/>
  <c r="EM48" i="14" s="1"/>
  <c r="FG48" i="14" s="1"/>
  <c r="GU48" i="14" s="1"/>
  <c r="DO48" i="14"/>
  <c r="EI48" i="14" s="1"/>
  <c r="EE47" i="14"/>
  <c r="EA47" i="14"/>
  <c r="DW47" i="14"/>
  <c r="DS47" i="14"/>
  <c r="DO47" i="14"/>
  <c r="EI47" i="14" s="1"/>
  <c r="EE46" i="14"/>
  <c r="EY46" i="14" s="1"/>
  <c r="FS46" i="14" s="1"/>
  <c r="HG46" i="14" s="1"/>
  <c r="EA46" i="14"/>
  <c r="EU46" i="14" s="1"/>
  <c r="DW46" i="14"/>
  <c r="DS46" i="14"/>
  <c r="DO46" i="14"/>
  <c r="EI46" i="14" s="1"/>
  <c r="EE45" i="14"/>
  <c r="EA45" i="14"/>
  <c r="EU45" i="14" s="1"/>
  <c r="DW45" i="14"/>
  <c r="DS45" i="14"/>
  <c r="EM45" i="14" s="1"/>
  <c r="FG45" i="14" s="1"/>
  <c r="GU45" i="14" s="1"/>
  <c r="DO45" i="14"/>
  <c r="EI45" i="14" s="1"/>
  <c r="EE44" i="14"/>
  <c r="EY44" i="14" s="1"/>
  <c r="FS44" i="14" s="1"/>
  <c r="HG44" i="14" s="1"/>
  <c r="EA44" i="14"/>
  <c r="EU44" i="14" s="1"/>
  <c r="FO44" i="14" s="1"/>
  <c r="DW44" i="14"/>
  <c r="EQ44" i="14" s="1"/>
  <c r="FK44" i="14" s="1"/>
  <c r="GY44" i="14" s="1"/>
  <c r="DS44" i="14"/>
  <c r="DO44" i="14"/>
  <c r="EI44" i="14" s="1"/>
  <c r="EE43" i="14"/>
  <c r="EY43" i="14" s="1"/>
  <c r="FS43" i="14" s="1"/>
  <c r="HG43" i="14" s="1"/>
  <c r="EA43" i="14"/>
  <c r="EU43" i="14" s="1"/>
  <c r="DW43" i="14"/>
  <c r="EQ43" i="14" s="1"/>
  <c r="FK43" i="14" s="1"/>
  <c r="GY43" i="14" s="1"/>
  <c r="DS43" i="14"/>
  <c r="DO43" i="14"/>
  <c r="EI43" i="14" s="1"/>
  <c r="EE42" i="14"/>
  <c r="EA42" i="14"/>
  <c r="EU42" i="14" s="1"/>
  <c r="DW42" i="14"/>
  <c r="EQ42" i="14" s="1"/>
  <c r="FK42" i="14" s="1"/>
  <c r="GY42" i="14" s="1"/>
  <c r="DS42" i="14"/>
  <c r="DO42" i="14"/>
  <c r="EI42" i="14" s="1"/>
  <c r="EE41" i="14"/>
  <c r="EY41" i="14" s="1"/>
  <c r="FS41" i="14" s="1"/>
  <c r="HG41" i="14" s="1"/>
  <c r="EA41" i="14"/>
  <c r="EU41" i="14" s="1"/>
  <c r="DW41" i="14"/>
  <c r="EQ41" i="14" s="1"/>
  <c r="FK41" i="14" s="1"/>
  <c r="GY41" i="14" s="1"/>
  <c r="DS41" i="14"/>
  <c r="EM41" i="14" s="1"/>
  <c r="FG41" i="14" s="1"/>
  <c r="GU41" i="14" s="1"/>
  <c r="DO41" i="14"/>
  <c r="EI41" i="14" s="1"/>
  <c r="EE40" i="14"/>
  <c r="EA40" i="14"/>
  <c r="EU40" i="14" s="1"/>
  <c r="FO40" i="14" s="1"/>
  <c r="DW40" i="14"/>
  <c r="DS40" i="14"/>
  <c r="DO40" i="14"/>
  <c r="EI40" i="14" s="1"/>
  <c r="EE39" i="14"/>
  <c r="EY39" i="14" s="1"/>
  <c r="FS39" i="14" s="1"/>
  <c r="HG39" i="14" s="1"/>
  <c r="EA39" i="14"/>
  <c r="EU39" i="14" s="1"/>
  <c r="DW39" i="14"/>
  <c r="EQ39" i="14" s="1"/>
  <c r="FK39" i="14" s="1"/>
  <c r="GY39" i="14" s="1"/>
  <c r="DS39" i="14"/>
  <c r="EM39" i="14" s="1"/>
  <c r="FG39" i="14" s="1"/>
  <c r="GU39" i="14" s="1"/>
  <c r="DO39" i="14"/>
  <c r="EI39" i="14" s="1"/>
  <c r="EE38" i="14"/>
  <c r="EY38" i="14" s="1"/>
  <c r="FS38" i="14" s="1"/>
  <c r="HG38" i="14" s="1"/>
  <c r="EA38" i="14"/>
  <c r="DW38" i="14"/>
  <c r="DS38" i="14"/>
  <c r="DO38" i="14"/>
  <c r="EI38" i="14" s="1"/>
  <c r="EE37" i="14"/>
  <c r="EA37" i="14"/>
  <c r="DW37" i="14"/>
  <c r="DS37" i="14"/>
  <c r="DO37" i="14"/>
  <c r="EI37" i="14" s="1"/>
  <c r="EE36" i="14"/>
  <c r="EA36" i="14"/>
  <c r="DW36" i="14"/>
  <c r="DS36" i="14"/>
  <c r="DO36" i="14"/>
  <c r="EI36" i="14" s="1"/>
  <c r="EE35" i="14"/>
  <c r="EY35" i="14" s="1"/>
  <c r="FS35" i="14" s="1"/>
  <c r="HG35" i="14" s="1"/>
  <c r="EA35" i="14"/>
  <c r="EU35" i="14" s="1"/>
  <c r="FO35" i="14" s="1"/>
  <c r="HC35" i="14" s="1"/>
  <c r="DW35" i="14"/>
  <c r="EQ35" i="14" s="1"/>
  <c r="FK35" i="14" s="1"/>
  <c r="GY35" i="14" s="1"/>
  <c r="DS35" i="14"/>
  <c r="DO35" i="14"/>
  <c r="EI35" i="14" s="1"/>
  <c r="EE34" i="14"/>
  <c r="EY34" i="14" s="1"/>
  <c r="EA34" i="14"/>
  <c r="EU34" i="14" s="1"/>
  <c r="DW34" i="14"/>
  <c r="EQ34" i="14" s="1"/>
  <c r="DS34" i="14"/>
  <c r="EM34" i="14" s="1"/>
  <c r="DO34" i="14"/>
  <c r="EI34" i="14" s="1"/>
  <c r="EE32" i="14"/>
  <c r="EY32" i="14" s="1"/>
  <c r="EA32" i="14"/>
  <c r="EU32" i="14" s="1"/>
  <c r="DW32" i="14"/>
  <c r="EQ32" i="14" s="1"/>
  <c r="DS32" i="14"/>
  <c r="EM32" i="14" s="1"/>
  <c r="DO32" i="14"/>
  <c r="EI32" i="14" s="1"/>
  <c r="EE31" i="14"/>
  <c r="EY31" i="14" s="1"/>
  <c r="EA31" i="14"/>
  <c r="EU31" i="14" s="1"/>
  <c r="DW31" i="14"/>
  <c r="EQ31" i="14" s="1"/>
  <c r="DS31" i="14"/>
  <c r="EM31" i="14" s="1"/>
  <c r="DO31" i="14"/>
  <c r="EI31" i="14" s="1"/>
  <c r="EE33" i="14"/>
  <c r="EA33" i="14"/>
  <c r="DW33" i="14"/>
  <c r="DS33" i="14"/>
  <c r="DO33" i="14"/>
  <c r="EE30" i="14"/>
  <c r="EY30" i="14" s="1"/>
  <c r="EA30" i="14"/>
  <c r="EU30" i="14" s="1"/>
  <c r="DW30" i="14"/>
  <c r="EQ30" i="14" s="1"/>
  <c r="DS30" i="14"/>
  <c r="EM30" i="14" s="1"/>
  <c r="DO30" i="14"/>
  <c r="EI30" i="14" s="1"/>
  <c r="EE29" i="14"/>
  <c r="EY29" i="14" s="1"/>
  <c r="EA29" i="14"/>
  <c r="EU29" i="14" s="1"/>
  <c r="DW29" i="14"/>
  <c r="EQ29" i="14" s="1"/>
  <c r="DS29" i="14"/>
  <c r="EM29" i="14" s="1"/>
  <c r="DO29" i="14"/>
  <c r="EI29" i="14" s="1"/>
  <c r="EE28" i="14"/>
  <c r="EY28" i="14" s="1"/>
  <c r="EA28" i="14"/>
  <c r="EU28" i="14" s="1"/>
  <c r="DW28" i="14"/>
  <c r="EQ28" i="14" s="1"/>
  <c r="DS28" i="14"/>
  <c r="EM28" i="14" s="1"/>
  <c r="DO28" i="14"/>
  <c r="EI28" i="14" s="1"/>
  <c r="EE27" i="14"/>
  <c r="EY27" i="14" s="1"/>
  <c r="EA27" i="14"/>
  <c r="EU27" i="14" s="1"/>
  <c r="DW27" i="14"/>
  <c r="EQ27" i="14" s="1"/>
  <c r="DS27" i="14"/>
  <c r="EM27" i="14" s="1"/>
  <c r="DO27" i="14"/>
  <c r="EI27" i="14" s="1"/>
  <c r="EE26" i="14"/>
  <c r="EY26" i="14" s="1"/>
  <c r="EA26" i="14"/>
  <c r="EU26" i="14" s="1"/>
  <c r="DW26" i="14"/>
  <c r="EQ26" i="14" s="1"/>
  <c r="DS26" i="14"/>
  <c r="EM26" i="14" s="1"/>
  <c r="DO26" i="14"/>
  <c r="EI26" i="14" s="1"/>
  <c r="EE25" i="14"/>
  <c r="EY25" i="14" s="1"/>
  <c r="EA25" i="14"/>
  <c r="EU25" i="14" s="1"/>
  <c r="DW25" i="14"/>
  <c r="EQ25" i="14" s="1"/>
  <c r="DS25" i="14"/>
  <c r="EM25" i="14" s="1"/>
  <c r="DO25" i="14"/>
  <c r="EI25" i="14" s="1"/>
  <c r="EE24" i="14"/>
  <c r="EY24" i="14" s="1"/>
  <c r="EA24" i="14"/>
  <c r="EU24" i="14" s="1"/>
  <c r="DW24" i="14"/>
  <c r="EQ24" i="14" s="1"/>
  <c r="DS24" i="14"/>
  <c r="EM24" i="14" s="1"/>
  <c r="DO24" i="14"/>
  <c r="EI24" i="14" s="1"/>
  <c r="EE23" i="14"/>
  <c r="EY23" i="14" s="1"/>
  <c r="EA23" i="14"/>
  <c r="EU23" i="14" s="1"/>
  <c r="DW23" i="14"/>
  <c r="EQ23" i="14" s="1"/>
  <c r="DS23" i="14"/>
  <c r="EM23" i="14" s="1"/>
  <c r="DO23" i="14"/>
  <c r="EI23" i="14" s="1"/>
  <c r="EE22" i="14"/>
  <c r="EY22" i="14" s="1"/>
  <c r="EA22" i="14"/>
  <c r="EU22" i="14" s="1"/>
  <c r="DW22" i="14"/>
  <c r="EQ22" i="14" s="1"/>
  <c r="DS22" i="14"/>
  <c r="EM22" i="14" s="1"/>
  <c r="DO22" i="14"/>
  <c r="EI22" i="14" s="1"/>
  <c r="EE21" i="14"/>
  <c r="EY21" i="14" s="1"/>
  <c r="EA21" i="14"/>
  <c r="EU21" i="14" s="1"/>
  <c r="DW21" i="14"/>
  <c r="EQ21" i="14" s="1"/>
  <c r="DS21" i="14"/>
  <c r="EM21" i="14" s="1"/>
  <c r="DO21" i="14"/>
  <c r="EI21" i="14" s="1"/>
  <c r="EE20" i="14"/>
  <c r="EY20" i="14" s="1"/>
  <c r="EA20" i="14"/>
  <c r="EU20" i="14" s="1"/>
  <c r="DW20" i="14"/>
  <c r="EQ20" i="14" s="1"/>
  <c r="DS20" i="14"/>
  <c r="EM20" i="14" s="1"/>
  <c r="DO20" i="14"/>
  <c r="EI20" i="14" s="1"/>
  <c r="EE19" i="14"/>
  <c r="EY19" i="14" s="1"/>
  <c r="EA19" i="14"/>
  <c r="EU19" i="14" s="1"/>
  <c r="DW19" i="14"/>
  <c r="EQ19" i="14" s="1"/>
  <c r="DS19" i="14"/>
  <c r="EM19" i="14" s="1"/>
  <c r="DO19" i="14"/>
  <c r="EI19" i="14" s="1"/>
  <c r="EE18" i="14"/>
  <c r="EY18" i="14" s="1"/>
  <c r="EA18" i="14"/>
  <c r="EU18" i="14" s="1"/>
  <c r="DW18" i="14"/>
  <c r="EQ18" i="14" s="1"/>
  <c r="DS18" i="14"/>
  <c r="EM18" i="14" s="1"/>
  <c r="DO18" i="14"/>
  <c r="EI18" i="14" s="1"/>
  <c r="EE17" i="14"/>
  <c r="EY17" i="14" s="1"/>
  <c r="EA17" i="14"/>
  <c r="EU17" i="14" s="1"/>
  <c r="DW17" i="14"/>
  <c r="EQ17" i="14" s="1"/>
  <c r="DS17" i="14"/>
  <c r="EM17" i="14" s="1"/>
  <c r="DO17" i="14"/>
  <c r="EI17" i="14" s="1"/>
  <c r="EE16" i="14"/>
  <c r="EY16" i="14" s="1"/>
  <c r="EA16" i="14"/>
  <c r="EU16" i="14" s="1"/>
  <c r="DW16" i="14"/>
  <c r="EQ16" i="14" s="1"/>
  <c r="DS16" i="14"/>
  <c r="EM16" i="14" s="1"/>
  <c r="DO16" i="14"/>
  <c r="EI16" i="14" s="1"/>
  <c r="EE15" i="14"/>
  <c r="EY15" i="14" s="1"/>
  <c r="EA15" i="14"/>
  <c r="EU15" i="14" s="1"/>
  <c r="DW15" i="14"/>
  <c r="EQ15" i="14" s="1"/>
  <c r="DS15" i="14"/>
  <c r="EM15" i="14" s="1"/>
  <c r="DO15" i="14"/>
  <c r="EI15" i="14" s="1"/>
  <c r="EE14" i="14"/>
  <c r="EY14" i="14" s="1"/>
  <c r="EA14" i="14"/>
  <c r="EU14" i="14" s="1"/>
  <c r="DW14" i="14"/>
  <c r="EQ14" i="14" s="1"/>
  <c r="DS14" i="14"/>
  <c r="EM14" i="14" s="1"/>
  <c r="DO14" i="14"/>
  <c r="EI14" i="14" s="1"/>
  <c r="EE13" i="14"/>
  <c r="EY13" i="14" s="1"/>
  <c r="EA13" i="14"/>
  <c r="EU13" i="14" s="1"/>
  <c r="DW13" i="14"/>
  <c r="EQ13" i="14" s="1"/>
  <c r="DS13" i="14"/>
  <c r="EM13" i="14" s="1"/>
  <c r="DO13" i="14"/>
  <c r="EI13" i="14" s="1"/>
  <c r="EE12" i="14"/>
  <c r="EA12" i="14"/>
  <c r="DW12" i="14"/>
  <c r="DS12" i="14"/>
  <c r="DO12" i="14"/>
  <c r="EI12" i="14" s="1"/>
  <c r="EE6" i="14"/>
  <c r="EY6" i="14" s="1"/>
  <c r="EA6" i="14"/>
  <c r="EU6" i="14" s="1"/>
  <c r="DW6" i="14"/>
  <c r="EQ6" i="14" s="1"/>
  <c r="DS6" i="14"/>
  <c r="EM6" i="14" s="1"/>
  <c r="DO6" i="14"/>
  <c r="EI6" i="14" s="1"/>
  <c r="EE11" i="14"/>
  <c r="EY11" i="14" s="1"/>
  <c r="EA11" i="14"/>
  <c r="EU11" i="14" s="1"/>
  <c r="DW11" i="14"/>
  <c r="EQ11" i="14" s="1"/>
  <c r="DS11" i="14"/>
  <c r="EM11" i="14" s="1"/>
  <c r="DO11" i="14"/>
  <c r="EI11" i="14" s="1"/>
  <c r="DW5" i="14"/>
  <c r="EQ5" i="14" s="1"/>
  <c r="FL113" i="14"/>
  <c r="GZ113" i="14" s="1"/>
  <c r="EG87" i="14"/>
  <c r="CU62" i="14"/>
  <c r="CU72" i="14"/>
  <c r="CT46" i="14"/>
  <c r="CT62" i="14"/>
  <c r="CU53" i="14"/>
  <c r="CU71" i="14"/>
  <c r="CU90" i="14"/>
  <c r="CT86" i="14"/>
  <c r="CS35" i="14"/>
  <c r="CS40" i="14"/>
  <c r="CS44" i="14"/>
  <c r="CS48" i="14"/>
  <c r="CS52" i="14"/>
  <c r="CS56" i="14"/>
  <c r="CS60" i="14"/>
  <c r="CS64" i="14"/>
  <c r="CS70" i="14"/>
  <c r="CS74" i="14"/>
  <c r="CS79" i="14"/>
  <c r="CS84" i="14"/>
  <c r="CS89" i="14"/>
  <c r="CV41" i="14"/>
  <c r="CV49" i="14"/>
  <c r="CV53" i="14"/>
  <c r="CV61" i="14"/>
  <c r="CV66" i="14"/>
  <c r="CV75" i="14"/>
  <c r="CU75" i="14"/>
  <c r="CT54" i="14"/>
  <c r="CT72" i="14"/>
  <c r="CT91" i="14"/>
  <c r="CV69" i="14"/>
  <c r="CU49" i="14"/>
  <c r="CU45" i="14"/>
  <c r="CU55" i="14"/>
  <c r="CU63" i="14"/>
  <c r="CU69" i="14"/>
  <c r="CU73" i="14"/>
  <c r="CU78" i="14"/>
  <c r="CU82" i="14"/>
  <c r="CU88" i="14"/>
  <c r="CT35" i="14"/>
  <c r="CT40" i="14"/>
  <c r="CT44" i="14"/>
  <c r="CT48" i="14"/>
  <c r="CT52" i="14"/>
  <c r="CT64" i="14"/>
  <c r="CT70" i="14"/>
  <c r="CT74" i="14"/>
  <c r="CT89" i="14"/>
  <c r="CS169" i="14"/>
  <c r="FO169" i="14"/>
  <c r="CV169" i="14"/>
  <c r="FN169" i="14"/>
  <c r="T5" i="14"/>
  <c r="I7" i="10"/>
  <c r="T7" i="10"/>
  <c r="R7" i="10"/>
  <c r="E7" i="10"/>
  <c r="O7" i="10"/>
  <c r="G7" i="10"/>
  <c r="L7" i="10"/>
  <c r="K7" i="10"/>
  <c r="C7" i="10"/>
  <c r="M7" i="10"/>
  <c r="J7" i="10"/>
  <c r="S7" i="10"/>
  <c r="H7" i="10"/>
  <c r="B7" i="10"/>
  <c r="Q7" i="10"/>
  <c r="D7" i="10"/>
  <c r="U7" i="10"/>
  <c r="N7" i="10"/>
  <c r="S9" i="9"/>
  <c r="O9" i="9"/>
  <c r="K9" i="9"/>
  <c r="G9" i="9"/>
  <c r="C9" i="9"/>
  <c r="U9" i="9"/>
  <c r="Q9" i="9"/>
  <c r="M9" i="9"/>
  <c r="I9" i="9"/>
  <c r="E9" i="9"/>
  <c r="R9" i="9"/>
  <c r="N9" i="9"/>
  <c r="J9" i="9"/>
  <c r="F9" i="9"/>
  <c r="T9" i="9"/>
  <c r="P9" i="9"/>
  <c r="L9" i="9"/>
  <c r="H9" i="9"/>
  <c r="D9" i="9"/>
  <c r="U10" i="9"/>
  <c r="T10" i="9"/>
  <c r="R10" i="9"/>
  <c r="N10" i="9"/>
  <c r="J10" i="9"/>
  <c r="F10" i="9"/>
  <c r="B10" i="9"/>
  <c r="I10" i="9"/>
  <c r="Q10" i="9"/>
  <c r="G10" i="9"/>
  <c r="O10" i="9"/>
  <c r="P10" i="9"/>
  <c r="L10" i="9"/>
  <c r="H10" i="9"/>
  <c r="D10" i="9"/>
  <c r="E10" i="9"/>
  <c r="M10" i="9"/>
  <c r="C10" i="9"/>
  <c r="K10" i="9"/>
  <c r="S10" i="9"/>
  <c r="T13" i="8"/>
  <c r="U13" i="8"/>
  <c r="T14" i="8"/>
  <c r="U14" i="8"/>
  <c r="U11" i="8"/>
  <c r="T11" i="8"/>
  <c r="M11" i="8"/>
  <c r="E11" i="8"/>
  <c r="D6" i="8"/>
  <c r="CA6" i="14" s="1"/>
  <c r="H6" i="8"/>
  <c r="CE6" i="14" s="1"/>
  <c r="CY6" i="14" s="1"/>
  <c r="L6" i="8"/>
  <c r="CI6" i="14" s="1"/>
  <c r="DC6" i="14" s="1"/>
  <c r="P6" i="8"/>
  <c r="CM6" i="14" s="1"/>
  <c r="DG6" i="14" s="1"/>
  <c r="R6" i="8"/>
  <c r="CO6" i="14" s="1"/>
  <c r="DI6" i="14" s="1"/>
  <c r="T6" i="8"/>
  <c r="CQ6" i="14" s="1"/>
  <c r="DK6" i="14" s="1"/>
  <c r="U6" i="8"/>
  <c r="CR6" i="14" s="1"/>
  <c r="DL6" i="14" s="1"/>
  <c r="U5" i="8"/>
  <c r="T5" i="8"/>
  <c r="Q5" i="8"/>
  <c r="M5" i="8"/>
  <c r="I5" i="8"/>
  <c r="E5" i="8"/>
  <c r="B11" i="8"/>
  <c r="C11" i="8"/>
  <c r="D11" i="8"/>
  <c r="F11" i="8"/>
  <c r="G11" i="8"/>
  <c r="H11" i="8"/>
  <c r="I11" i="8"/>
  <c r="J11" i="8"/>
  <c r="K11" i="8"/>
  <c r="L11" i="8"/>
  <c r="N11" i="8"/>
  <c r="O11" i="8"/>
  <c r="P11" i="8"/>
  <c r="Q11" i="8"/>
  <c r="R11" i="8"/>
  <c r="S11" i="8"/>
  <c r="C6" i="8"/>
  <c r="BZ6" i="14" s="1"/>
  <c r="E6" i="8"/>
  <c r="CB6" i="14" s="1"/>
  <c r="F6" i="8"/>
  <c r="CC6" i="14" s="1"/>
  <c r="CW6" i="14" s="1"/>
  <c r="G6" i="8"/>
  <c r="CD6" i="14" s="1"/>
  <c r="CX6" i="14" s="1"/>
  <c r="I6" i="8"/>
  <c r="CF6" i="14" s="1"/>
  <c r="CZ6" i="14" s="1"/>
  <c r="J6" i="8"/>
  <c r="CG6" i="14" s="1"/>
  <c r="DA6" i="14" s="1"/>
  <c r="K6" i="8"/>
  <c r="CH6" i="14" s="1"/>
  <c r="DB6" i="14" s="1"/>
  <c r="M6" i="8"/>
  <c r="CJ6" i="14" s="1"/>
  <c r="DD6" i="14" s="1"/>
  <c r="N6" i="8"/>
  <c r="CK6" i="14" s="1"/>
  <c r="DE6" i="14" s="1"/>
  <c r="O6" i="8"/>
  <c r="CL6" i="14" s="1"/>
  <c r="DF6" i="14" s="1"/>
  <c r="Q6" i="8"/>
  <c r="CN6" i="14" s="1"/>
  <c r="DH6" i="14" s="1"/>
  <c r="S6" i="8"/>
  <c r="CP6" i="14" s="1"/>
  <c r="DJ6" i="14" s="1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S5" i="8"/>
  <c r="R5" i="8"/>
  <c r="P5" i="8"/>
  <c r="O5" i="8"/>
  <c r="N5" i="8"/>
  <c r="L5" i="8"/>
  <c r="K5" i="8"/>
  <c r="J5" i="8"/>
  <c r="H5" i="8"/>
  <c r="G5" i="8"/>
  <c r="F5" i="8"/>
  <c r="D5" i="8"/>
  <c r="C5" i="8"/>
  <c r="B5" i="8"/>
  <c r="B35" i="7"/>
  <c r="C35" i="7"/>
  <c r="D35" i="7"/>
  <c r="E35" i="7"/>
  <c r="B36" i="7"/>
  <c r="C36" i="7"/>
  <c r="D36" i="7"/>
  <c r="E36" i="7"/>
  <c r="B37" i="7"/>
  <c r="C37" i="7"/>
  <c r="D37" i="7"/>
  <c r="E37" i="7"/>
  <c r="B38" i="7"/>
  <c r="C38" i="7"/>
  <c r="D38" i="7"/>
  <c r="E38" i="7"/>
  <c r="B39" i="7"/>
  <c r="C39" i="7"/>
  <c r="D39" i="7"/>
  <c r="E39" i="7"/>
  <c r="B40" i="7"/>
  <c r="C40" i="7"/>
  <c r="D40" i="7"/>
  <c r="E40" i="7"/>
  <c r="B41" i="7"/>
  <c r="C41" i="7"/>
  <c r="D41" i="7"/>
  <c r="E41" i="7"/>
  <c r="B42" i="7"/>
  <c r="C42" i="7"/>
  <c r="D42" i="7"/>
  <c r="E42" i="7"/>
  <c r="B43" i="7"/>
  <c r="C43" i="7"/>
  <c r="D43" i="7"/>
  <c r="E43" i="7"/>
  <c r="B44" i="7"/>
  <c r="C44" i="7"/>
  <c r="D44" i="7"/>
  <c r="E44" i="7"/>
  <c r="B45" i="7"/>
  <c r="C45" i="7"/>
  <c r="D45" i="7"/>
  <c r="E45" i="7"/>
  <c r="B46" i="7"/>
  <c r="C46" i="7"/>
  <c r="D46" i="7"/>
  <c r="E46" i="7"/>
  <c r="B47" i="7"/>
  <c r="C47" i="7"/>
  <c r="D47" i="7"/>
  <c r="E47" i="7"/>
  <c r="B48" i="7"/>
  <c r="C48" i="7"/>
  <c r="D48" i="7"/>
  <c r="E48" i="7"/>
  <c r="B49" i="7"/>
  <c r="C49" i="7"/>
  <c r="D49" i="7"/>
  <c r="E49" i="7"/>
  <c r="B50" i="7"/>
  <c r="C50" i="7"/>
  <c r="D50" i="7"/>
  <c r="E50" i="7"/>
  <c r="B51" i="7"/>
  <c r="C51" i="7"/>
  <c r="D51" i="7"/>
  <c r="E51" i="7"/>
  <c r="B52" i="7"/>
  <c r="C52" i="7"/>
  <c r="D52" i="7"/>
  <c r="E52" i="7"/>
  <c r="B53" i="7"/>
  <c r="C53" i="7"/>
  <c r="D53" i="7"/>
  <c r="E53" i="7"/>
  <c r="B54" i="7"/>
  <c r="C54" i="7"/>
  <c r="D54" i="7"/>
  <c r="E54" i="7"/>
  <c r="B55" i="7"/>
  <c r="C55" i="7"/>
  <c r="D55" i="7"/>
  <c r="E55" i="7"/>
  <c r="B56" i="7"/>
  <c r="C56" i="7"/>
  <c r="D56" i="7"/>
  <c r="E56" i="7"/>
  <c r="B57" i="7"/>
  <c r="C57" i="7"/>
  <c r="D57" i="7"/>
  <c r="E57" i="7"/>
  <c r="B58" i="7"/>
  <c r="C58" i="7"/>
  <c r="D58" i="7"/>
  <c r="E58" i="7"/>
  <c r="B59" i="7"/>
  <c r="C59" i="7"/>
  <c r="D59" i="7"/>
  <c r="E59" i="7"/>
  <c r="B60" i="7"/>
  <c r="C60" i="7"/>
  <c r="D60" i="7"/>
  <c r="E60" i="7"/>
  <c r="B61" i="7"/>
  <c r="C61" i="7"/>
  <c r="D61" i="7"/>
  <c r="E61" i="7"/>
  <c r="B62" i="7"/>
  <c r="C62" i="7"/>
  <c r="D62" i="7"/>
  <c r="E62" i="7"/>
  <c r="B63" i="7"/>
  <c r="C63" i="7"/>
  <c r="D63" i="7"/>
  <c r="E63" i="7"/>
  <c r="B64" i="7"/>
  <c r="C64" i="7"/>
  <c r="D64" i="7"/>
  <c r="E64" i="7"/>
  <c r="B65" i="7"/>
  <c r="C65" i="7"/>
  <c r="D65" i="7"/>
  <c r="E65" i="7"/>
  <c r="B66" i="7"/>
  <c r="C66" i="7"/>
  <c r="D66" i="7"/>
  <c r="E66" i="7"/>
  <c r="B67" i="7"/>
  <c r="C67" i="7"/>
  <c r="D67" i="7"/>
  <c r="E67" i="7"/>
  <c r="B68" i="7"/>
  <c r="C68" i="7"/>
  <c r="D68" i="7"/>
  <c r="E68" i="7"/>
  <c r="B69" i="7"/>
  <c r="C69" i="7"/>
  <c r="D69" i="7"/>
  <c r="E69" i="7"/>
  <c r="B70" i="7"/>
  <c r="C70" i="7"/>
  <c r="D70" i="7"/>
  <c r="E70" i="7"/>
  <c r="B71" i="7"/>
  <c r="C71" i="7"/>
  <c r="D71" i="7"/>
  <c r="E71" i="7"/>
  <c r="B72" i="7"/>
  <c r="C72" i="7"/>
  <c r="D72" i="7"/>
  <c r="E72" i="7"/>
  <c r="B73" i="7"/>
  <c r="C73" i="7"/>
  <c r="D73" i="7"/>
  <c r="E73" i="7"/>
  <c r="B74" i="7"/>
  <c r="C74" i="7"/>
  <c r="D74" i="7"/>
  <c r="E74" i="7"/>
  <c r="B75" i="7"/>
  <c r="C75" i="7"/>
  <c r="D75" i="7"/>
  <c r="E75" i="7"/>
  <c r="B76" i="7"/>
  <c r="C76" i="7"/>
  <c r="D76" i="7"/>
  <c r="E76" i="7"/>
  <c r="B77" i="7"/>
  <c r="C77" i="7"/>
  <c r="D77" i="7"/>
  <c r="E77" i="7"/>
  <c r="B78" i="7"/>
  <c r="C78" i="7"/>
  <c r="D78" i="7"/>
  <c r="E78" i="7"/>
  <c r="B79" i="7"/>
  <c r="C79" i="7"/>
  <c r="D79" i="7"/>
  <c r="E79" i="7"/>
  <c r="B80" i="7"/>
  <c r="C80" i="7"/>
  <c r="D80" i="7"/>
  <c r="E80" i="7"/>
  <c r="B81" i="7"/>
  <c r="C81" i="7"/>
  <c r="D81" i="7"/>
  <c r="E81" i="7"/>
  <c r="B82" i="7"/>
  <c r="C82" i="7"/>
  <c r="D82" i="7"/>
  <c r="E82" i="7"/>
  <c r="B83" i="7"/>
  <c r="C83" i="7"/>
  <c r="D83" i="7"/>
  <c r="E83" i="7"/>
  <c r="B84" i="7"/>
  <c r="C84" i="7"/>
  <c r="D84" i="7"/>
  <c r="E84" i="7"/>
  <c r="B85" i="7"/>
  <c r="C85" i="7"/>
  <c r="D85" i="7"/>
  <c r="E85" i="7"/>
  <c r="B86" i="7"/>
  <c r="C86" i="7"/>
  <c r="D86" i="7"/>
  <c r="E86" i="7"/>
  <c r="B88" i="7"/>
  <c r="C88" i="7"/>
  <c r="D88" i="7"/>
  <c r="E88" i="7"/>
  <c r="B89" i="7"/>
  <c r="C89" i="7"/>
  <c r="D89" i="7"/>
  <c r="E89" i="7"/>
  <c r="B90" i="7"/>
  <c r="C90" i="7"/>
  <c r="D90" i="7"/>
  <c r="E90" i="7"/>
  <c r="B91" i="7"/>
  <c r="C91" i="7"/>
  <c r="D91" i="7"/>
  <c r="E91" i="7"/>
  <c r="B92" i="7"/>
  <c r="C92" i="7"/>
  <c r="D92" i="7"/>
  <c r="E92" i="7"/>
  <c r="B93" i="7"/>
  <c r="C93" i="7"/>
  <c r="D93" i="7"/>
  <c r="E93" i="7"/>
  <c r="B94" i="7"/>
  <c r="C94" i="7"/>
  <c r="D94" i="7"/>
  <c r="E94" i="7"/>
  <c r="B95" i="7"/>
  <c r="C95" i="7"/>
  <c r="D95" i="7"/>
  <c r="E95" i="7"/>
  <c r="B96" i="7"/>
  <c r="C96" i="7"/>
  <c r="D96" i="7"/>
  <c r="E96" i="7"/>
  <c r="B97" i="7"/>
  <c r="C97" i="7"/>
  <c r="D97" i="7"/>
  <c r="E97" i="7"/>
  <c r="B98" i="7"/>
  <c r="C98" i="7"/>
  <c r="D98" i="7"/>
  <c r="E98" i="7"/>
  <c r="B99" i="7"/>
  <c r="C99" i="7"/>
  <c r="D99" i="7"/>
  <c r="E99" i="7"/>
  <c r="B100" i="7"/>
  <c r="C100" i="7"/>
  <c r="D100" i="7"/>
  <c r="E100" i="7"/>
  <c r="B101" i="7"/>
  <c r="C101" i="7"/>
  <c r="D101" i="7"/>
  <c r="E101" i="7"/>
  <c r="B102" i="7"/>
  <c r="C102" i="7"/>
  <c r="D102" i="7"/>
  <c r="E102" i="7"/>
  <c r="B103" i="7"/>
  <c r="C103" i="7"/>
  <c r="D103" i="7"/>
  <c r="E103" i="7"/>
  <c r="B104" i="7"/>
  <c r="C104" i="7"/>
  <c r="D104" i="7"/>
  <c r="E104" i="7"/>
  <c r="B105" i="7"/>
  <c r="C105" i="7"/>
  <c r="D105" i="7"/>
  <c r="E105" i="7"/>
  <c r="B106" i="7"/>
  <c r="C106" i="7"/>
  <c r="D106" i="7"/>
  <c r="E106" i="7"/>
  <c r="B107" i="7"/>
  <c r="C107" i="7"/>
  <c r="D107" i="7"/>
  <c r="E107" i="7"/>
  <c r="B108" i="7"/>
  <c r="C108" i="7"/>
  <c r="D108" i="7"/>
  <c r="E108" i="7"/>
  <c r="B109" i="7"/>
  <c r="C109" i="7"/>
  <c r="D109" i="7"/>
  <c r="E109" i="7"/>
  <c r="B110" i="7"/>
  <c r="C110" i="7"/>
  <c r="D110" i="7"/>
  <c r="E110" i="7"/>
  <c r="B111" i="7"/>
  <c r="C111" i="7"/>
  <c r="D111" i="7"/>
  <c r="E111" i="7"/>
  <c r="B112" i="7"/>
  <c r="C112" i="7"/>
  <c r="D112" i="7"/>
  <c r="E112" i="7"/>
  <c r="B113" i="7"/>
  <c r="C113" i="7"/>
  <c r="D113" i="7"/>
  <c r="E113" i="7"/>
  <c r="B114" i="7"/>
  <c r="C114" i="7"/>
  <c r="D114" i="7"/>
  <c r="E114" i="7"/>
  <c r="B115" i="7"/>
  <c r="C115" i="7"/>
  <c r="D115" i="7"/>
  <c r="E115" i="7"/>
  <c r="B116" i="7"/>
  <c r="C116" i="7"/>
  <c r="D116" i="7"/>
  <c r="E116" i="7"/>
  <c r="B117" i="7"/>
  <c r="C117" i="7"/>
  <c r="D117" i="7"/>
  <c r="E117" i="7"/>
  <c r="B118" i="7"/>
  <c r="C118" i="7"/>
  <c r="D118" i="7"/>
  <c r="E118" i="7"/>
  <c r="B119" i="7"/>
  <c r="C119" i="7"/>
  <c r="D119" i="7"/>
  <c r="E119" i="7"/>
  <c r="B120" i="7"/>
  <c r="C120" i="7"/>
  <c r="D120" i="7"/>
  <c r="E120" i="7"/>
  <c r="B121" i="7"/>
  <c r="C121" i="7"/>
  <c r="D121" i="7"/>
  <c r="E121" i="7"/>
  <c r="B122" i="7"/>
  <c r="C122" i="7"/>
  <c r="D122" i="7"/>
  <c r="E122" i="7"/>
  <c r="B123" i="7"/>
  <c r="C123" i="7"/>
  <c r="D123" i="7"/>
  <c r="E123" i="7"/>
  <c r="B124" i="7"/>
  <c r="C124" i="7"/>
  <c r="D124" i="7"/>
  <c r="E124" i="7"/>
  <c r="B125" i="7"/>
  <c r="C125" i="7"/>
  <c r="D125" i="7"/>
  <c r="E125" i="7"/>
  <c r="B126" i="7"/>
  <c r="C126" i="7"/>
  <c r="D126" i="7"/>
  <c r="E126" i="7"/>
  <c r="B127" i="7"/>
  <c r="C127" i="7"/>
  <c r="D127" i="7"/>
  <c r="E127" i="7"/>
  <c r="B128" i="7"/>
  <c r="C128" i="7"/>
  <c r="D128" i="7"/>
  <c r="E128" i="7"/>
  <c r="B129" i="7"/>
  <c r="C129" i="7"/>
  <c r="D129" i="7"/>
  <c r="E129" i="7"/>
  <c r="B130" i="7"/>
  <c r="C130" i="7"/>
  <c r="D130" i="7"/>
  <c r="E130" i="7"/>
  <c r="B131" i="7"/>
  <c r="C131" i="7"/>
  <c r="D131" i="7"/>
  <c r="E131" i="7"/>
  <c r="B132" i="7"/>
  <c r="C132" i="7"/>
  <c r="D132" i="7"/>
  <c r="E132" i="7"/>
  <c r="B133" i="7"/>
  <c r="C133" i="7"/>
  <c r="D133" i="7"/>
  <c r="E133" i="7"/>
  <c r="B134" i="7"/>
  <c r="C134" i="7"/>
  <c r="D134" i="7"/>
  <c r="E134" i="7"/>
  <c r="B135" i="7"/>
  <c r="C135" i="7"/>
  <c r="D135" i="7"/>
  <c r="E135" i="7"/>
  <c r="B136" i="7"/>
  <c r="C136" i="7"/>
  <c r="D136" i="7"/>
  <c r="E136" i="7"/>
  <c r="B137" i="7"/>
  <c r="C137" i="7"/>
  <c r="D137" i="7"/>
  <c r="E137" i="7"/>
  <c r="B138" i="7"/>
  <c r="C138" i="7"/>
  <c r="D138" i="7"/>
  <c r="E138" i="7"/>
  <c r="B139" i="7"/>
  <c r="C139" i="7"/>
  <c r="D139" i="7"/>
  <c r="E139" i="7"/>
  <c r="B140" i="7"/>
  <c r="C140" i="7"/>
  <c r="D140" i="7"/>
  <c r="E140" i="7"/>
  <c r="B141" i="7"/>
  <c r="C141" i="7"/>
  <c r="D141" i="7"/>
  <c r="E141" i="7"/>
  <c r="B142" i="7"/>
  <c r="C142" i="7"/>
  <c r="D142" i="7"/>
  <c r="E142" i="7"/>
  <c r="B143" i="7"/>
  <c r="C143" i="7"/>
  <c r="D143" i="7"/>
  <c r="E143" i="7"/>
  <c r="B144" i="7"/>
  <c r="C144" i="7"/>
  <c r="D144" i="7"/>
  <c r="E144" i="7"/>
  <c r="B145" i="7"/>
  <c r="C145" i="7"/>
  <c r="D145" i="7"/>
  <c r="E145" i="7"/>
  <c r="B146" i="7"/>
  <c r="C146" i="7"/>
  <c r="D146" i="7"/>
  <c r="E146" i="7"/>
  <c r="B147" i="7"/>
  <c r="C147" i="7"/>
  <c r="D147" i="7"/>
  <c r="E147" i="7"/>
  <c r="B148" i="7"/>
  <c r="C148" i="7"/>
  <c r="D148" i="7"/>
  <c r="E148" i="7"/>
  <c r="B149" i="7"/>
  <c r="C149" i="7"/>
  <c r="D149" i="7"/>
  <c r="E149" i="7"/>
  <c r="B150" i="7"/>
  <c r="C150" i="7"/>
  <c r="D150" i="7"/>
  <c r="E150" i="7"/>
  <c r="B151" i="7"/>
  <c r="C151" i="7"/>
  <c r="D151" i="7"/>
  <c r="E151" i="7"/>
  <c r="B152" i="7"/>
  <c r="C152" i="7"/>
  <c r="D152" i="7"/>
  <c r="E152" i="7"/>
  <c r="B153" i="7"/>
  <c r="C153" i="7"/>
  <c r="D153" i="7"/>
  <c r="E153" i="7"/>
  <c r="B154" i="7"/>
  <c r="C154" i="7"/>
  <c r="D154" i="7"/>
  <c r="E154" i="7"/>
  <c r="B155" i="7"/>
  <c r="C155" i="7"/>
  <c r="D155" i="7"/>
  <c r="E155" i="7"/>
  <c r="B156" i="7"/>
  <c r="C156" i="7"/>
  <c r="D156" i="7"/>
  <c r="E156" i="7"/>
  <c r="B157" i="7"/>
  <c r="C157" i="7"/>
  <c r="D157" i="7"/>
  <c r="E157" i="7"/>
  <c r="B158" i="7"/>
  <c r="C158" i="7"/>
  <c r="D158" i="7"/>
  <c r="E158" i="7"/>
  <c r="B159" i="7"/>
  <c r="C159" i="7"/>
  <c r="D159" i="7"/>
  <c r="E159" i="7"/>
  <c r="B160" i="7"/>
  <c r="C160" i="7"/>
  <c r="D160" i="7"/>
  <c r="E160" i="7"/>
  <c r="B161" i="7"/>
  <c r="C161" i="7"/>
  <c r="D161" i="7"/>
  <c r="E161" i="7"/>
  <c r="B162" i="7"/>
  <c r="C162" i="7"/>
  <c r="D162" i="7"/>
  <c r="E162" i="7"/>
  <c r="B163" i="7"/>
  <c r="C163" i="7"/>
  <c r="D163" i="7"/>
  <c r="E163" i="7"/>
  <c r="B164" i="7"/>
  <c r="C164" i="7"/>
  <c r="D164" i="7"/>
  <c r="E164" i="7"/>
  <c r="B165" i="7"/>
  <c r="C165" i="7"/>
  <c r="D165" i="7"/>
  <c r="E165" i="7"/>
  <c r="B166" i="7"/>
  <c r="C166" i="7"/>
  <c r="D166" i="7"/>
  <c r="E166" i="7"/>
  <c r="B167" i="7"/>
  <c r="C167" i="7"/>
  <c r="D167" i="7"/>
  <c r="E167" i="7"/>
  <c r="B168" i="7"/>
  <c r="C168" i="7"/>
  <c r="D168" i="7"/>
  <c r="E168" i="7"/>
  <c r="E34" i="7"/>
  <c r="D34" i="7"/>
  <c r="C34" i="7"/>
  <c r="B34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E11" i="7"/>
  <c r="D11" i="7"/>
  <c r="C11" i="7"/>
  <c r="B11" i="7"/>
  <c r="D5" i="7"/>
  <c r="C5" i="7"/>
  <c r="B5" i="7"/>
  <c r="CT169" i="14" l="1"/>
  <c r="FM41" i="14"/>
  <c r="HA41" i="14" s="1"/>
  <c r="FP55" i="14"/>
  <c r="HD55" i="14" s="1"/>
  <c r="FM70" i="14"/>
  <c r="HA70" i="14" s="1"/>
  <c r="FO54" i="14"/>
  <c r="HC54" i="14" s="1"/>
  <c r="FN51" i="14"/>
  <c r="HB51" i="14" s="1"/>
  <c r="FM35" i="14"/>
  <c r="HA35" i="14" s="1"/>
  <c r="FP43" i="14"/>
  <c r="FB43" i="14" s="1"/>
  <c r="GP43" i="14" s="1"/>
  <c r="FO41" i="14"/>
  <c r="HC41" i="14" s="1"/>
  <c r="FO51" i="14"/>
  <c r="FA51" i="14" s="1"/>
  <c r="GO51" i="14" s="1"/>
  <c r="FN50" i="14"/>
  <c r="HB50" i="14" s="1"/>
  <c r="FN70" i="14"/>
  <c r="FD70" i="14" s="1"/>
  <c r="GR70" i="14" s="1"/>
  <c r="FN78" i="14"/>
  <c r="FD78" i="14" s="1"/>
  <c r="GR78" i="14" s="1"/>
  <c r="FN91" i="14"/>
  <c r="HB91" i="14" s="1"/>
  <c r="FN101" i="14"/>
  <c r="HB101" i="14" s="1"/>
  <c r="FM61" i="14"/>
  <c r="FC61" i="14" s="1"/>
  <c r="GQ61" i="14" s="1"/>
  <c r="FM77" i="14"/>
  <c r="HA77" i="14" s="1"/>
  <c r="FM94" i="14"/>
  <c r="HA94" i="14" s="1"/>
  <c r="FM102" i="14"/>
  <c r="HA102" i="14" s="1"/>
  <c r="FP71" i="14"/>
  <c r="HD71" i="14" s="1"/>
  <c r="FP88" i="14"/>
  <c r="FB88" i="14" s="1"/>
  <c r="GP88" i="14" s="1"/>
  <c r="FP96" i="14"/>
  <c r="FB96" i="14" s="1"/>
  <c r="GP96" i="14" s="1"/>
  <c r="FP104" i="14"/>
  <c r="HD104" i="14" s="1"/>
  <c r="FO63" i="14"/>
  <c r="FA63" i="14" s="1"/>
  <c r="GO63" i="14" s="1"/>
  <c r="FO73" i="14"/>
  <c r="HC73" i="14" s="1"/>
  <c r="FO77" i="14"/>
  <c r="FA77" i="14" s="1"/>
  <c r="GO77" i="14" s="1"/>
  <c r="FO88" i="14"/>
  <c r="HC88" i="14" s="1"/>
  <c r="FO102" i="14"/>
  <c r="FA102" i="14" s="1"/>
  <c r="GO102" i="14" s="1"/>
  <c r="FO110" i="14"/>
  <c r="HC110" i="14" s="1"/>
  <c r="FN118" i="14"/>
  <c r="HB118" i="14" s="1"/>
  <c r="FN128" i="14"/>
  <c r="FD128" i="14" s="1"/>
  <c r="GR128" i="14" s="1"/>
  <c r="FN150" i="14"/>
  <c r="HB150" i="14" s="1"/>
  <c r="FN156" i="14"/>
  <c r="FD156" i="14" s="1"/>
  <c r="GR156" i="14" s="1"/>
  <c r="FM131" i="14"/>
  <c r="HA131" i="14" s="1"/>
  <c r="FM137" i="14"/>
  <c r="FC137" i="14" s="1"/>
  <c r="GQ137" i="14" s="1"/>
  <c r="FM161" i="14"/>
  <c r="FC161" i="14" s="1"/>
  <c r="GQ161" i="14" s="1"/>
  <c r="FP116" i="14"/>
  <c r="FB116" i="14" s="1"/>
  <c r="GP116" i="14" s="1"/>
  <c r="FP120" i="14"/>
  <c r="FB120" i="14" s="1"/>
  <c r="GP120" i="14" s="1"/>
  <c r="FP130" i="14"/>
  <c r="FB130" i="14" s="1"/>
  <c r="GP130" i="14" s="1"/>
  <c r="FP148" i="14"/>
  <c r="HD148" i="14" s="1"/>
  <c r="FP150" i="14"/>
  <c r="HD150" i="14" s="1"/>
  <c r="FO133" i="14"/>
  <c r="HC133" i="14" s="1"/>
  <c r="FM84" i="14"/>
  <c r="FC84" i="14" s="1"/>
  <c r="GQ84" i="14" s="1"/>
  <c r="FM101" i="14"/>
  <c r="FC101" i="14" s="1"/>
  <c r="GQ101" i="14" s="1"/>
  <c r="FM111" i="14"/>
  <c r="HA111" i="14" s="1"/>
  <c r="FP97" i="14"/>
  <c r="HD97" i="14" s="1"/>
  <c r="FP109" i="14"/>
  <c r="HD109" i="14" s="1"/>
  <c r="FO101" i="14"/>
  <c r="FA101" i="14" s="1"/>
  <c r="GO101" i="14" s="1"/>
  <c r="FO111" i="14"/>
  <c r="FA111" i="14" s="1"/>
  <c r="GO111" i="14" s="1"/>
  <c r="FN113" i="14"/>
  <c r="HB113" i="14" s="1"/>
  <c r="FN139" i="14"/>
  <c r="HB139" i="14" s="1"/>
  <c r="FN145" i="14"/>
  <c r="FD145" i="14" s="1"/>
  <c r="GR145" i="14" s="1"/>
  <c r="FN151" i="14"/>
  <c r="FD151" i="14" s="1"/>
  <c r="GR151" i="14" s="1"/>
  <c r="FM114" i="14"/>
  <c r="HA114" i="14" s="1"/>
  <c r="FM120" i="14"/>
  <c r="FC120" i="14" s="1"/>
  <c r="GQ120" i="14" s="1"/>
  <c r="FM128" i="14"/>
  <c r="FC128" i="14" s="1"/>
  <c r="GQ128" i="14" s="1"/>
  <c r="FM146" i="14"/>
  <c r="FC146" i="14" s="1"/>
  <c r="GQ146" i="14" s="1"/>
  <c r="FP127" i="14"/>
  <c r="HD127" i="14" s="1"/>
  <c r="FP149" i="14"/>
  <c r="HD149" i="14" s="1"/>
  <c r="FP153" i="14"/>
  <c r="HD153" i="14" s="1"/>
  <c r="FO118" i="14"/>
  <c r="FA118" i="14" s="1"/>
  <c r="GO118" i="14" s="1"/>
  <c r="FO120" i="14"/>
  <c r="FA120" i="14" s="1"/>
  <c r="GO120" i="14" s="1"/>
  <c r="FO128" i="14"/>
  <c r="FA128" i="14" s="1"/>
  <c r="GO128" i="14" s="1"/>
  <c r="FO140" i="14"/>
  <c r="FA140" i="14" s="1"/>
  <c r="GO140" i="14" s="1"/>
  <c r="FO146" i="14"/>
  <c r="FA146" i="14" s="1"/>
  <c r="GO146" i="14" s="1"/>
  <c r="FO152" i="14"/>
  <c r="HC152" i="14" s="1"/>
  <c r="FO158" i="14"/>
  <c r="FA158" i="14" s="1"/>
  <c r="GO158" i="14" s="1"/>
  <c r="FN96" i="14"/>
  <c r="FD96" i="14" s="1"/>
  <c r="GR96" i="14" s="1"/>
  <c r="FN104" i="14"/>
  <c r="HB104" i="14" s="1"/>
  <c r="HD154" i="14"/>
  <c r="J71" i="14"/>
  <c r="J150" i="14"/>
  <c r="FO45" i="14"/>
  <c r="FA45" i="14" s="1"/>
  <c r="GO45" i="14" s="1"/>
  <c r="FO55" i="14"/>
  <c r="FA55" i="14" s="1"/>
  <c r="GO55" i="14" s="1"/>
  <c r="FN46" i="14"/>
  <c r="FD46" i="14" s="1"/>
  <c r="GR46" i="14" s="1"/>
  <c r="FM46" i="14"/>
  <c r="FC46" i="14" s="1"/>
  <c r="GQ46" i="14" s="1"/>
  <c r="FM58" i="14"/>
  <c r="FC58" i="14" s="1"/>
  <c r="GQ58" i="14" s="1"/>
  <c r="HC154" i="14"/>
  <c r="FB161" i="14"/>
  <c r="GP161" i="14" s="1"/>
  <c r="CU169" i="14"/>
  <c r="J169" i="14" s="1"/>
  <c r="HA153" i="14"/>
  <c r="FO39" i="14"/>
  <c r="FA39" i="14" s="1"/>
  <c r="GO39" i="14" s="1"/>
  <c r="FO49" i="14"/>
  <c r="HC49" i="14" s="1"/>
  <c r="FN40" i="14"/>
  <c r="HB40" i="14" s="1"/>
  <c r="FN48" i="14"/>
  <c r="FD48" i="14" s="1"/>
  <c r="GR48" i="14" s="1"/>
  <c r="FM48" i="14"/>
  <c r="HA48" i="14" s="1"/>
  <c r="FN64" i="14"/>
  <c r="FD64" i="14" s="1"/>
  <c r="GR64" i="14" s="1"/>
  <c r="FN89" i="14"/>
  <c r="FD89" i="14" s="1"/>
  <c r="GR89" i="14" s="1"/>
  <c r="FN99" i="14"/>
  <c r="HB99" i="14" s="1"/>
  <c r="FN111" i="14"/>
  <c r="HB111" i="14" s="1"/>
  <c r="FM100" i="14"/>
  <c r="HA100" i="14" s="1"/>
  <c r="FM110" i="14"/>
  <c r="FC110" i="14" s="1"/>
  <c r="GQ110" i="14" s="1"/>
  <c r="FP102" i="14"/>
  <c r="HD102" i="14" s="1"/>
  <c r="FO61" i="14"/>
  <c r="FA61" i="14" s="1"/>
  <c r="GO61" i="14" s="1"/>
  <c r="FO71" i="14"/>
  <c r="FA71" i="14" s="1"/>
  <c r="GO71" i="14" s="1"/>
  <c r="FO100" i="14"/>
  <c r="HC100" i="14" s="1"/>
  <c r="FO108" i="14"/>
  <c r="FA108" i="14" s="1"/>
  <c r="GO108" i="14" s="1"/>
  <c r="FN116" i="14"/>
  <c r="FD116" i="14" s="1"/>
  <c r="GR116" i="14" s="1"/>
  <c r="FN120" i="14"/>
  <c r="HB120" i="14" s="1"/>
  <c r="FM117" i="14"/>
  <c r="FC117" i="14" s="1"/>
  <c r="GQ117" i="14" s="1"/>
  <c r="FM121" i="14"/>
  <c r="FC121" i="14" s="1"/>
  <c r="GQ121" i="14" s="1"/>
  <c r="FM135" i="14"/>
  <c r="FC135" i="14" s="1"/>
  <c r="GQ135" i="14" s="1"/>
  <c r="FM151" i="14"/>
  <c r="FC151" i="14" s="1"/>
  <c r="GQ151" i="14" s="1"/>
  <c r="FP114" i="14"/>
  <c r="HD114" i="14" s="1"/>
  <c r="FP128" i="14"/>
  <c r="FP140" i="14"/>
  <c r="FB140" i="14" s="1"/>
  <c r="GP140" i="14" s="1"/>
  <c r="FP144" i="14"/>
  <c r="FB144" i="14" s="1"/>
  <c r="GP144" i="14" s="1"/>
  <c r="FO117" i="14"/>
  <c r="HC117" i="14" s="1"/>
  <c r="FO131" i="14"/>
  <c r="HC131" i="14" s="1"/>
  <c r="FO135" i="14"/>
  <c r="FA135" i="14" s="1"/>
  <c r="GO135" i="14" s="1"/>
  <c r="FO141" i="14"/>
  <c r="FO46" i="14"/>
  <c r="HC46" i="14" s="1"/>
  <c r="FN43" i="14"/>
  <c r="HB43" i="14" s="1"/>
  <c r="FM39" i="14"/>
  <c r="HA39" i="14" s="1"/>
  <c r="FM51" i="14"/>
  <c r="HA51" i="14" s="1"/>
  <c r="FP41" i="14"/>
  <c r="HD41" i="14" s="1"/>
  <c r="FP53" i="14"/>
  <c r="HD53" i="14" s="1"/>
  <c r="FN71" i="14"/>
  <c r="HB71" i="14" s="1"/>
  <c r="FN90" i="14"/>
  <c r="FD90" i="14" s="1"/>
  <c r="GR90" i="14" s="1"/>
  <c r="FN102" i="14"/>
  <c r="FD102" i="14" s="1"/>
  <c r="GR102" i="14" s="1"/>
  <c r="FM64" i="14"/>
  <c r="HA64" i="14" s="1"/>
  <c r="FM74" i="14"/>
  <c r="HA74" i="14" s="1"/>
  <c r="FM99" i="14"/>
  <c r="FC99" i="14" s="1"/>
  <c r="GQ99" i="14" s="1"/>
  <c r="FM109" i="14"/>
  <c r="FC109" i="14" s="1"/>
  <c r="GQ109" i="14" s="1"/>
  <c r="FP66" i="14"/>
  <c r="FB66" i="14" s="1"/>
  <c r="GP66" i="14" s="1"/>
  <c r="FP78" i="14"/>
  <c r="HD78" i="14" s="1"/>
  <c r="FP95" i="14"/>
  <c r="HD95" i="14" s="1"/>
  <c r="FP105" i="14"/>
  <c r="HD105" i="14" s="1"/>
  <c r="FO72" i="14"/>
  <c r="HC72" i="14" s="1"/>
  <c r="FO82" i="14"/>
  <c r="FA82" i="14" s="1"/>
  <c r="GO82" i="14" s="1"/>
  <c r="FO99" i="14"/>
  <c r="HC99" i="14" s="1"/>
  <c r="FO109" i="14"/>
  <c r="HC109" i="14" s="1"/>
  <c r="FN131" i="14"/>
  <c r="FD131" i="14" s="1"/>
  <c r="GR131" i="14" s="1"/>
  <c r="FN135" i="14"/>
  <c r="FD135" i="14" s="1"/>
  <c r="GR135" i="14" s="1"/>
  <c r="FM126" i="14"/>
  <c r="FC126" i="14" s="1"/>
  <c r="GQ126" i="14" s="1"/>
  <c r="FM144" i="14"/>
  <c r="FC144" i="14" s="1"/>
  <c r="GQ144" i="14" s="1"/>
  <c r="FM148" i="14"/>
  <c r="FC148" i="14" s="1"/>
  <c r="GQ148" i="14" s="1"/>
  <c r="FM152" i="14"/>
  <c r="FC152" i="14" s="1"/>
  <c r="GQ152" i="14" s="1"/>
  <c r="FM158" i="14"/>
  <c r="HA158" i="14" s="1"/>
  <c r="FP117" i="14"/>
  <c r="HD117" i="14" s="1"/>
  <c r="FP125" i="14"/>
  <c r="FB125" i="14" s="1"/>
  <c r="GP125" i="14" s="1"/>
  <c r="FP151" i="14"/>
  <c r="FO116" i="14"/>
  <c r="FO126" i="14"/>
  <c r="FO150" i="14"/>
  <c r="FC154" i="14"/>
  <c r="GQ154" i="14" s="1"/>
  <c r="FN163" i="14"/>
  <c r="HB163" i="14" s="1"/>
  <c r="FM165" i="14"/>
  <c r="FC165" i="14" s="1"/>
  <c r="GQ165" i="14" s="1"/>
  <c r="FP166" i="14"/>
  <c r="FB166" i="14" s="1"/>
  <c r="GP166" i="14" s="1"/>
  <c r="FO168" i="14"/>
  <c r="FO148" i="14"/>
  <c r="FO156" i="14"/>
  <c r="FP160" i="14"/>
  <c r="FO167" i="14"/>
  <c r="J120" i="14"/>
  <c r="CW98" i="14"/>
  <c r="FE98" i="14" s="1"/>
  <c r="GS98" i="14" s="1"/>
  <c r="J163" i="14"/>
  <c r="FO43" i="14"/>
  <c r="FA43" i="14" s="1"/>
  <c r="GO43" i="14" s="1"/>
  <c r="FO53" i="14"/>
  <c r="FA53" i="14" s="1"/>
  <c r="GO53" i="14" s="1"/>
  <c r="FN44" i="14"/>
  <c r="HB44" i="14" s="1"/>
  <c r="FN54" i="14"/>
  <c r="HB54" i="14" s="1"/>
  <c r="FM40" i="14"/>
  <c r="FC40" i="14" s="1"/>
  <c r="GQ40" i="14" s="1"/>
  <c r="FM44" i="14"/>
  <c r="FC44" i="14" s="1"/>
  <c r="GQ44" i="14" s="1"/>
  <c r="FM54" i="14"/>
  <c r="HA54" i="14" s="1"/>
  <c r="FN80" i="14"/>
  <c r="FD80" i="14" s="1"/>
  <c r="GR80" i="14" s="1"/>
  <c r="FM116" i="14"/>
  <c r="HA116" i="14" s="1"/>
  <c r="J90" i="14"/>
  <c r="FN55" i="14"/>
  <c r="HB55" i="14" s="1"/>
  <c r="FM43" i="14"/>
  <c r="HA43" i="14" s="1"/>
  <c r="FP49" i="14"/>
  <c r="FB49" i="14" s="1"/>
  <c r="GP49" i="14" s="1"/>
  <c r="FM86" i="14"/>
  <c r="HA86" i="14" s="1"/>
  <c r="HA168" i="14"/>
  <c r="HC153" i="14"/>
  <c r="FO42" i="14"/>
  <c r="FA42" i="14" s="1"/>
  <c r="GO42" i="14" s="1"/>
  <c r="FN35" i="14"/>
  <c r="HB35" i="14" s="1"/>
  <c r="FN39" i="14"/>
  <c r="FD39" i="14" s="1"/>
  <c r="GR39" i="14" s="1"/>
  <c r="FM47" i="14"/>
  <c r="HA47" i="14" s="1"/>
  <c r="FP39" i="14"/>
  <c r="FB39" i="14" s="1"/>
  <c r="GP39" i="14" s="1"/>
  <c r="FP51" i="14"/>
  <c r="HD51" i="14" s="1"/>
  <c r="FN63" i="14"/>
  <c r="HB63" i="14" s="1"/>
  <c r="FN88" i="14"/>
  <c r="HB88" i="14" s="1"/>
  <c r="FN100" i="14"/>
  <c r="FD100" i="14" s="1"/>
  <c r="GR100" i="14" s="1"/>
  <c r="FM60" i="14"/>
  <c r="HA60" i="14" s="1"/>
  <c r="FM97" i="14"/>
  <c r="FC97" i="14" s="1"/>
  <c r="GQ97" i="14" s="1"/>
  <c r="FM105" i="14"/>
  <c r="FC105" i="14" s="1"/>
  <c r="GQ105" i="14" s="1"/>
  <c r="FP101" i="14"/>
  <c r="HD101" i="14" s="1"/>
  <c r="FO78" i="14"/>
  <c r="FA78" i="14" s="1"/>
  <c r="GO78" i="14" s="1"/>
  <c r="FN72" i="14"/>
  <c r="FD72" i="14" s="1"/>
  <c r="GR72" i="14" s="1"/>
  <c r="FN95" i="14"/>
  <c r="FD95" i="14" s="1"/>
  <c r="GR95" i="14" s="1"/>
  <c r="FN103" i="14"/>
  <c r="FD103" i="14" s="1"/>
  <c r="GR103" i="14" s="1"/>
  <c r="FM96" i="14"/>
  <c r="HA96" i="14" s="1"/>
  <c r="FM104" i="14"/>
  <c r="FC104" i="14" s="1"/>
  <c r="GQ104" i="14" s="1"/>
  <c r="FP61" i="14"/>
  <c r="HD61" i="14" s="1"/>
  <c r="FP73" i="14"/>
  <c r="FB73" i="14" s="1"/>
  <c r="GP73" i="14" s="1"/>
  <c r="FP77" i="14"/>
  <c r="FB77" i="14" s="1"/>
  <c r="GP77" i="14" s="1"/>
  <c r="FP90" i="14"/>
  <c r="HD90" i="14" s="1"/>
  <c r="FP98" i="14"/>
  <c r="FB98" i="14" s="1"/>
  <c r="GP98" i="14" s="1"/>
  <c r="FP108" i="14"/>
  <c r="HD108" i="14" s="1"/>
  <c r="FO75" i="14"/>
  <c r="FA75" i="14" s="1"/>
  <c r="GO75" i="14" s="1"/>
  <c r="FO90" i="14"/>
  <c r="HC90" i="14" s="1"/>
  <c r="FO96" i="14"/>
  <c r="HC96" i="14" s="1"/>
  <c r="FO104" i="14"/>
  <c r="FA104" i="14" s="1"/>
  <c r="GO104" i="14" s="1"/>
  <c r="FN130" i="14"/>
  <c r="HB130" i="14" s="1"/>
  <c r="FN148" i="14"/>
  <c r="FN152" i="14"/>
  <c r="FD152" i="14" s="1"/>
  <c r="GR152" i="14" s="1"/>
  <c r="FN158" i="14"/>
  <c r="FM113" i="14"/>
  <c r="FC113" i="14" s="1"/>
  <c r="GQ113" i="14" s="1"/>
  <c r="FP118" i="14"/>
  <c r="FP124" i="14"/>
  <c r="HD124" i="14" s="1"/>
  <c r="FP132" i="14"/>
  <c r="FP152" i="14"/>
  <c r="FO113" i="14"/>
  <c r="FO121" i="14"/>
  <c r="HC121" i="14" s="1"/>
  <c r="FN98" i="14"/>
  <c r="FD98" i="14" s="1"/>
  <c r="GR98" i="14" s="1"/>
  <c r="FN108" i="14"/>
  <c r="HB108" i="14" s="1"/>
  <c r="FM80" i="14"/>
  <c r="HA80" i="14" s="1"/>
  <c r="FM89" i="14"/>
  <c r="HA89" i="14" s="1"/>
  <c r="FM95" i="14"/>
  <c r="FC95" i="14" s="1"/>
  <c r="GQ95" i="14" s="1"/>
  <c r="FM103" i="14"/>
  <c r="FC103" i="14" s="1"/>
  <c r="GQ103" i="14" s="1"/>
  <c r="FP99" i="14"/>
  <c r="HD99" i="14" s="1"/>
  <c r="FO62" i="14"/>
  <c r="FA62" i="14" s="1"/>
  <c r="GO62" i="14" s="1"/>
  <c r="FO66" i="14"/>
  <c r="HC66" i="14" s="1"/>
  <c r="FO91" i="14"/>
  <c r="HC91" i="14" s="1"/>
  <c r="FO95" i="14"/>
  <c r="HC95" i="14" s="1"/>
  <c r="FO103" i="14"/>
  <c r="FA103" i="14" s="1"/>
  <c r="GO103" i="14" s="1"/>
  <c r="FN115" i="14"/>
  <c r="HB115" i="14" s="1"/>
  <c r="FN121" i="14"/>
  <c r="FD121" i="14" s="1"/>
  <c r="GR121" i="14" s="1"/>
  <c r="FN149" i="14"/>
  <c r="FD149" i="14" s="1"/>
  <c r="GR149" i="14" s="1"/>
  <c r="FM122" i="14"/>
  <c r="HA122" i="14" s="1"/>
  <c r="FM130" i="14"/>
  <c r="FC130" i="14" s="1"/>
  <c r="GQ130" i="14" s="1"/>
  <c r="FM136" i="14"/>
  <c r="HA136" i="14" s="1"/>
  <c r="FM142" i="14"/>
  <c r="HA142" i="14" s="1"/>
  <c r="FP113" i="14"/>
  <c r="FB113" i="14" s="1"/>
  <c r="GP113" i="14" s="1"/>
  <c r="FP131" i="14"/>
  <c r="HD131" i="14" s="1"/>
  <c r="FO112" i="14"/>
  <c r="FO122" i="14"/>
  <c r="FO130" i="14"/>
  <c r="FO136" i="14"/>
  <c r="FO142" i="14"/>
  <c r="FO160" i="14"/>
  <c r="FP165" i="14"/>
  <c r="FO149" i="14"/>
  <c r="FO163" i="14"/>
  <c r="FM163" i="14"/>
  <c r="FP158" i="14"/>
  <c r="CU154" i="14"/>
  <c r="FO97" i="14"/>
  <c r="FA97" i="14" s="1"/>
  <c r="GO97" i="14" s="1"/>
  <c r="FO105" i="14"/>
  <c r="HC105" i="14" s="1"/>
  <c r="FN117" i="14"/>
  <c r="FD117" i="14" s="1"/>
  <c r="GR117" i="14" s="1"/>
  <c r="FN123" i="14"/>
  <c r="HB123" i="14" s="1"/>
  <c r="FN161" i="14"/>
  <c r="HB161" i="14" s="1"/>
  <c r="FM118" i="14"/>
  <c r="FC118" i="14" s="1"/>
  <c r="GQ118" i="14" s="1"/>
  <c r="FM124" i="14"/>
  <c r="FC124" i="14" s="1"/>
  <c r="GQ124" i="14" s="1"/>
  <c r="FM132" i="14"/>
  <c r="FC132" i="14" s="1"/>
  <c r="GQ132" i="14" s="1"/>
  <c r="FM150" i="14"/>
  <c r="FM156" i="14"/>
  <c r="FP115" i="14"/>
  <c r="HD115" i="14" s="1"/>
  <c r="FP121" i="14"/>
  <c r="FP133" i="14"/>
  <c r="FP135" i="14"/>
  <c r="HD135" i="14" s="1"/>
  <c r="FO114" i="14"/>
  <c r="HC114" i="14" s="1"/>
  <c r="FO124" i="14"/>
  <c r="FO132" i="14"/>
  <c r="FM166" i="14"/>
  <c r="FP167" i="14"/>
  <c r="FP168" i="14"/>
  <c r="FN62" i="14"/>
  <c r="FD62" i="14" s="1"/>
  <c r="GR62" i="14" s="1"/>
  <c r="FN74" i="14"/>
  <c r="HB74" i="14" s="1"/>
  <c r="FN97" i="14"/>
  <c r="HB97" i="14" s="1"/>
  <c r="FN109" i="14"/>
  <c r="FD109" i="14" s="1"/>
  <c r="GR109" i="14" s="1"/>
  <c r="FM98" i="14"/>
  <c r="FC98" i="14" s="1"/>
  <c r="GQ98" i="14" s="1"/>
  <c r="FM108" i="14"/>
  <c r="FC108" i="14" s="1"/>
  <c r="GQ108" i="14" s="1"/>
  <c r="FP63" i="14"/>
  <c r="FB63" i="14" s="1"/>
  <c r="GP63" i="14" s="1"/>
  <c r="FP75" i="14"/>
  <c r="HD75" i="14" s="1"/>
  <c r="FP100" i="14"/>
  <c r="FB100" i="14" s="1"/>
  <c r="GP100" i="14" s="1"/>
  <c r="FO67" i="14"/>
  <c r="FA67" i="14" s="1"/>
  <c r="GO67" i="14" s="1"/>
  <c r="FO69" i="14"/>
  <c r="HC69" i="14" s="1"/>
  <c r="FO98" i="14"/>
  <c r="FA98" i="14" s="1"/>
  <c r="GO98" i="14" s="1"/>
  <c r="FO106" i="14"/>
  <c r="HC106" i="14" s="1"/>
  <c r="FN114" i="14"/>
  <c r="HB114" i="14" s="1"/>
  <c r="FN132" i="14"/>
  <c r="FM115" i="14"/>
  <c r="FM141" i="14"/>
  <c r="FM145" i="14"/>
  <c r="FC145" i="14" s="1"/>
  <c r="GQ145" i="14" s="1"/>
  <c r="FM149" i="14"/>
  <c r="FM157" i="14"/>
  <c r="HA157" i="14" s="1"/>
  <c r="FP110" i="14"/>
  <c r="FP126" i="14"/>
  <c r="FO115" i="14"/>
  <c r="FO125" i="14"/>
  <c r="FO139" i="14"/>
  <c r="FO145" i="14"/>
  <c r="FO151" i="14"/>
  <c r="FP163" i="14"/>
  <c r="FO166" i="14"/>
  <c r="CS154" i="14"/>
  <c r="J113" i="14"/>
  <c r="J39" i="14"/>
  <c r="FO165" i="14"/>
  <c r="FN168" i="14"/>
  <c r="FP162" i="14"/>
  <c r="CT154" i="14"/>
  <c r="FN154" i="14"/>
  <c r="J100" i="14"/>
  <c r="J109" i="14"/>
  <c r="J135" i="14"/>
  <c r="J102" i="14"/>
  <c r="J121" i="14"/>
  <c r="FO87" i="14"/>
  <c r="FP87" i="14"/>
  <c r="FM87" i="14"/>
  <c r="FR87" i="14"/>
  <c r="HF87" i="14" s="1"/>
  <c r="FG87" i="14"/>
  <c r="GU87" i="14" s="1"/>
  <c r="FH87" i="14"/>
  <c r="GV87" i="14" s="1"/>
  <c r="FE87" i="14"/>
  <c r="GS87" i="14" s="1"/>
  <c r="FJ87" i="14"/>
  <c r="GX87" i="14" s="1"/>
  <c r="FK87" i="14"/>
  <c r="GY87" i="14" s="1"/>
  <c r="FL87" i="14"/>
  <c r="GZ87" i="14" s="1"/>
  <c r="FI87" i="14"/>
  <c r="GW87" i="14" s="1"/>
  <c r="FF87" i="14"/>
  <c r="GT87" i="14" s="1"/>
  <c r="FN165" i="14"/>
  <c r="FP156" i="14"/>
  <c r="EM12" i="14"/>
  <c r="CY12" i="14"/>
  <c r="EU12" i="14"/>
  <c r="DG12" i="14"/>
  <c r="CS12" i="14" s="1"/>
  <c r="EM36" i="14"/>
  <c r="CY36" i="14"/>
  <c r="EU36" i="14"/>
  <c r="DG36" i="14"/>
  <c r="CS36" i="14" s="1"/>
  <c r="EQ37" i="14"/>
  <c r="DC37" i="14"/>
  <c r="EY37" i="14"/>
  <c r="DK37" i="14"/>
  <c r="EM38" i="14"/>
  <c r="CY38" i="14"/>
  <c r="EU38" i="14"/>
  <c r="DG38" i="14"/>
  <c r="CS38" i="14" s="1"/>
  <c r="EM40" i="14"/>
  <c r="CY40" i="14"/>
  <c r="EM42" i="14"/>
  <c r="CY42" i="14"/>
  <c r="EM44" i="14"/>
  <c r="CY44" i="14"/>
  <c r="EQ45" i="14"/>
  <c r="DC45" i="14"/>
  <c r="EY45" i="14"/>
  <c r="DK45" i="14"/>
  <c r="EM46" i="14"/>
  <c r="CY46" i="14"/>
  <c r="EQ47" i="14"/>
  <c r="DC47" i="14"/>
  <c r="EY47" i="14"/>
  <c r="DK47" i="14"/>
  <c r="EM50" i="14"/>
  <c r="CY50" i="14"/>
  <c r="EU50" i="14"/>
  <c r="DG50" i="14"/>
  <c r="CS50" i="14" s="1"/>
  <c r="EM52" i="14"/>
  <c r="CY52" i="14"/>
  <c r="EY53" i="14"/>
  <c r="DK53" i="14"/>
  <c r="EM54" i="14"/>
  <c r="CY54" i="14"/>
  <c r="EQ55" i="14"/>
  <c r="DC55" i="14"/>
  <c r="EY55" i="14"/>
  <c r="DK55" i="14"/>
  <c r="EM56" i="14"/>
  <c r="CY56" i="14"/>
  <c r="EQ57" i="14"/>
  <c r="DC57" i="14"/>
  <c r="EY57" i="14"/>
  <c r="DK57" i="14"/>
  <c r="EM58" i="14"/>
  <c r="CY58" i="14"/>
  <c r="EU58" i="14"/>
  <c r="DG58" i="14"/>
  <c r="CS58" i="14" s="1"/>
  <c r="EQ59" i="14"/>
  <c r="DC59" i="14"/>
  <c r="EQ12" i="14"/>
  <c r="DC12" i="14"/>
  <c r="EY12" i="14"/>
  <c r="DK12" i="14"/>
  <c r="EM35" i="14"/>
  <c r="CY35" i="14"/>
  <c r="EQ36" i="14"/>
  <c r="DC36" i="14"/>
  <c r="EY36" i="14"/>
  <c r="DK36" i="14"/>
  <c r="EM37" i="14"/>
  <c r="CY37" i="14"/>
  <c r="EU37" i="14"/>
  <c r="DG37" i="14"/>
  <c r="CS37" i="14" s="1"/>
  <c r="EQ38" i="14"/>
  <c r="DC38" i="14"/>
  <c r="EQ40" i="14"/>
  <c r="DC40" i="14"/>
  <c r="EY40" i="14"/>
  <c r="DK40" i="14"/>
  <c r="EY42" i="14"/>
  <c r="DK42" i="14"/>
  <c r="EM43" i="14"/>
  <c r="CY43" i="14"/>
  <c r="EQ46" i="14"/>
  <c r="DC46" i="14"/>
  <c r="EM47" i="14"/>
  <c r="CY47" i="14"/>
  <c r="EU47" i="14"/>
  <c r="DG47" i="14"/>
  <c r="CS47" i="14" s="1"/>
  <c r="EQ50" i="14"/>
  <c r="DC50" i="14"/>
  <c r="EY50" i="14"/>
  <c r="DK50" i="14"/>
  <c r="EM51" i="14"/>
  <c r="CY51" i="14"/>
  <c r="EQ52" i="14"/>
  <c r="DC52" i="14"/>
  <c r="EM55" i="14"/>
  <c r="CY55" i="14"/>
  <c r="EY56" i="14"/>
  <c r="DK56" i="14"/>
  <c r="EM57" i="14"/>
  <c r="CY57" i="14"/>
  <c r="EU57" i="14"/>
  <c r="DG57" i="14"/>
  <c r="CS57" i="14" s="1"/>
  <c r="EQ58" i="14"/>
  <c r="DC58" i="14"/>
  <c r="EY58" i="14"/>
  <c r="DK58" i="14"/>
  <c r="EM59" i="14"/>
  <c r="CY59" i="14"/>
  <c r="EU59" i="14"/>
  <c r="DG59" i="14"/>
  <c r="CS59" i="14" s="1"/>
  <c r="EQ60" i="14"/>
  <c r="DC60" i="14"/>
  <c r="EL12" i="14"/>
  <c r="CX12" i="14"/>
  <c r="ET12" i="14"/>
  <c r="DF12" i="14"/>
  <c r="CV12" i="14" s="1"/>
  <c r="EK12" i="14"/>
  <c r="CW12" i="14"/>
  <c r="ES12" i="14"/>
  <c r="DE12" i="14"/>
  <c r="CU12" i="14" s="1"/>
  <c r="EY59" i="14"/>
  <c r="DK59" i="14"/>
  <c r="EM60" i="14"/>
  <c r="CY60" i="14"/>
  <c r="EP12" i="14"/>
  <c r="DB12" i="14"/>
  <c r="EX12" i="14"/>
  <c r="DJ12" i="14"/>
  <c r="EL35" i="14"/>
  <c r="CX35" i="14"/>
  <c r="EP36" i="14"/>
  <c r="DB36" i="14"/>
  <c r="EX36" i="14"/>
  <c r="DJ36" i="14"/>
  <c r="EL37" i="14"/>
  <c r="CX37" i="14"/>
  <c r="ET37" i="14"/>
  <c r="DF37" i="14"/>
  <c r="CV37" i="14" s="1"/>
  <c r="EP38" i="14"/>
  <c r="DB38" i="14"/>
  <c r="EX40" i="14"/>
  <c r="DJ40" i="14"/>
  <c r="EP42" i="14"/>
  <c r="DB42" i="14"/>
  <c r="EX42" i="14"/>
  <c r="DJ42" i="14"/>
  <c r="EL43" i="14"/>
  <c r="CX43" i="14"/>
  <c r="EL45" i="14"/>
  <c r="CX45" i="14"/>
  <c r="ET45" i="14"/>
  <c r="DF45" i="14"/>
  <c r="CV45" i="14" s="1"/>
  <c r="EP46" i="14"/>
  <c r="DB46" i="14"/>
  <c r="EL47" i="14"/>
  <c r="CX47" i="14"/>
  <c r="ET47" i="14"/>
  <c r="DF47" i="14"/>
  <c r="CV47" i="14" s="1"/>
  <c r="EL49" i="14"/>
  <c r="CX49" i="14"/>
  <c r="J49" i="14" s="1"/>
  <c r="EP50" i="14"/>
  <c r="DB50" i="14"/>
  <c r="EX50" i="14"/>
  <c r="DJ50" i="14"/>
  <c r="EL51" i="14"/>
  <c r="CX51" i="14"/>
  <c r="EP52" i="14"/>
  <c r="DB52" i="14"/>
  <c r="EL53" i="14"/>
  <c r="CX53" i="14"/>
  <c r="EL55" i="14"/>
  <c r="CX55" i="14"/>
  <c r="EP56" i="14"/>
  <c r="DB56" i="14"/>
  <c r="EX56" i="14"/>
  <c r="DJ56" i="14"/>
  <c r="EL57" i="14"/>
  <c r="CX57" i="14"/>
  <c r="ET57" i="14"/>
  <c r="DF57" i="14"/>
  <c r="CV57" i="14" s="1"/>
  <c r="EP58" i="14"/>
  <c r="DB58" i="14"/>
  <c r="EL59" i="14"/>
  <c r="CX59" i="14"/>
  <c r="ET59" i="14"/>
  <c r="DF59" i="14"/>
  <c r="CV59" i="14" s="1"/>
  <c r="EK35" i="14"/>
  <c r="CW35" i="14"/>
  <c r="EO36" i="14"/>
  <c r="DA36" i="14"/>
  <c r="EW36" i="14"/>
  <c r="DI36" i="14"/>
  <c r="EK37" i="14"/>
  <c r="CW37" i="14"/>
  <c r="ES37" i="14"/>
  <c r="DE37" i="14"/>
  <c r="CU37" i="14" s="1"/>
  <c r="EO38" i="14"/>
  <c r="DA38" i="14"/>
  <c r="EW38" i="14"/>
  <c r="DI38" i="14"/>
  <c r="EO40" i="14"/>
  <c r="DA40" i="14"/>
  <c r="EK41" i="14"/>
  <c r="CW41" i="14"/>
  <c r="J41" i="14" s="1"/>
  <c r="EO42" i="14"/>
  <c r="DA42" i="14"/>
  <c r="EK43" i="14"/>
  <c r="CW43" i="14"/>
  <c r="EK45" i="14"/>
  <c r="CW45" i="14"/>
  <c r="EO46" i="14"/>
  <c r="DA46" i="14"/>
  <c r="EK47" i="14"/>
  <c r="CW47" i="14"/>
  <c r="EO50" i="14"/>
  <c r="DA50" i="14"/>
  <c r="EW50" i="14"/>
  <c r="DI50" i="14"/>
  <c r="EK51" i="14"/>
  <c r="CW51" i="14"/>
  <c r="EO52" i="14"/>
  <c r="DA52" i="14"/>
  <c r="EK53" i="14"/>
  <c r="CW53" i="14"/>
  <c r="EO54" i="14"/>
  <c r="DA54" i="14"/>
  <c r="EK55" i="14"/>
  <c r="CW55" i="14"/>
  <c r="EO56" i="14"/>
  <c r="DA56" i="14"/>
  <c r="EW56" i="14"/>
  <c r="DI56" i="14"/>
  <c r="EK57" i="14"/>
  <c r="CW57" i="14"/>
  <c r="ES57" i="14"/>
  <c r="DE57" i="14"/>
  <c r="CU57" i="14" s="1"/>
  <c r="EO58" i="14"/>
  <c r="DA58" i="14"/>
  <c r="EW58" i="14"/>
  <c r="DI58" i="14"/>
  <c r="EK59" i="14"/>
  <c r="CW59" i="14"/>
  <c r="ES59" i="14"/>
  <c r="DE59" i="14"/>
  <c r="CU59" i="14" s="1"/>
  <c r="ER12" i="14"/>
  <c r="DD12" i="14"/>
  <c r="EZ12" i="14"/>
  <c r="DL12" i="14"/>
  <c r="EN35" i="14"/>
  <c r="CZ35" i="14"/>
  <c r="ER36" i="14"/>
  <c r="DD36" i="14"/>
  <c r="EZ36" i="14"/>
  <c r="DL36" i="14"/>
  <c r="EN37" i="14"/>
  <c r="CZ37" i="14"/>
  <c r="EV37" i="14"/>
  <c r="DH37" i="14"/>
  <c r="CT37" i="14" s="1"/>
  <c r="ER38" i="14"/>
  <c r="DD38" i="14"/>
  <c r="EZ38" i="14"/>
  <c r="DL38" i="14"/>
  <c r="ER40" i="14"/>
  <c r="DD40" i="14"/>
  <c r="EZ40" i="14"/>
  <c r="DL40" i="14"/>
  <c r="ER42" i="14"/>
  <c r="DD42" i="14"/>
  <c r="EN43" i="14"/>
  <c r="CZ43" i="14"/>
  <c r="EN45" i="14"/>
  <c r="CZ45" i="14"/>
  <c r="EV45" i="14"/>
  <c r="DH45" i="14"/>
  <c r="CT45" i="14" s="1"/>
  <c r="EN47" i="14"/>
  <c r="CZ47" i="14"/>
  <c r="EV47" i="14"/>
  <c r="DH47" i="14"/>
  <c r="CT47" i="14" s="1"/>
  <c r="ER50" i="14"/>
  <c r="DD50" i="14"/>
  <c r="EZ50" i="14"/>
  <c r="DL50" i="14"/>
  <c r="ER52" i="14"/>
  <c r="DD52" i="14"/>
  <c r="EZ52" i="14"/>
  <c r="DL52" i="14"/>
  <c r="EN53" i="14"/>
  <c r="CZ53" i="14"/>
  <c r="EN55" i="14"/>
  <c r="CZ55" i="14"/>
  <c r="ER56" i="14"/>
  <c r="DD56" i="14"/>
  <c r="EZ56" i="14"/>
  <c r="DL56" i="14"/>
  <c r="EN57" i="14"/>
  <c r="CZ57" i="14"/>
  <c r="EV57" i="14"/>
  <c r="DH57" i="14"/>
  <c r="CT57" i="14" s="1"/>
  <c r="ER58" i="14"/>
  <c r="DD58" i="14"/>
  <c r="EZ58" i="14"/>
  <c r="DL58" i="14"/>
  <c r="EN59" i="14"/>
  <c r="CZ59" i="14"/>
  <c r="EV59" i="14"/>
  <c r="DH59" i="14"/>
  <c r="CT59" i="14" s="1"/>
  <c r="ER60" i="14"/>
  <c r="DD60" i="14"/>
  <c r="EZ60" i="14"/>
  <c r="DL60" i="14"/>
  <c r="EP60" i="14"/>
  <c r="DB60" i="14"/>
  <c r="EL61" i="14"/>
  <c r="CX61" i="14"/>
  <c r="EL63" i="14"/>
  <c r="CX63" i="14"/>
  <c r="EP64" i="14"/>
  <c r="DB64" i="14"/>
  <c r="EL65" i="14"/>
  <c r="CX65" i="14"/>
  <c r="ET65" i="14"/>
  <c r="DF65" i="14"/>
  <c r="CV65" i="14" s="1"/>
  <c r="EL67" i="14"/>
  <c r="CX67" i="14"/>
  <c r="ET67" i="14"/>
  <c r="DF67" i="14"/>
  <c r="CV67" i="14" s="1"/>
  <c r="EP68" i="14"/>
  <c r="DB68" i="14"/>
  <c r="EX68" i="14"/>
  <c r="DJ68" i="14"/>
  <c r="EL69" i="14"/>
  <c r="CX69" i="14"/>
  <c r="EL73" i="14"/>
  <c r="CX73" i="14"/>
  <c r="ET73" i="14"/>
  <c r="DF73" i="14"/>
  <c r="CV73" i="14" s="1"/>
  <c r="EP76" i="14"/>
  <c r="DB76" i="14"/>
  <c r="EX76" i="14"/>
  <c r="DJ76" i="14"/>
  <c r="EL77" i="14"/>
  <c r="CX77" i="14"/>
  <c r="ET77" i="14"/>
  <c r="DF77" i="14"/>
  <c r="CV77" i="14" s="1"/>
  <c r="EP78" i="14"/>
  <c r="DB78" i="14"/>
  <c r="EX78" i="14"/>
  <c r="DJ78" i="14"/>
  <c r="EL79" i="14"/>
  <c r="CX79" i="14"/>
  <c r="ET79" i="14"/>
  <c r="DF79" i="14"/>
  <c r="CV79" i="14" s="1"/>
  <c r="EP80" i="14"/>
  <c r="DB80" i="14"/>
  <c r="EX80" i="14"/>
  <c r="DJ80" i="14"/>
  <c r="EL81" i="14"/>
  <c r="CX81" i="14"/>
  <c r="ET81" i="14"/>
  <c r="DF81" i="14"/>
  <c r="CV81" i="14" s="1"/>
  <c r="EP82" i="14"/>
  <c r="DB82" i="14"/>
  <c r="EL83" i="14"/>
  <c r="CX83" i="14"/>
  <c r="ET83" i="14"/>
  <c r="DF83" i="14"/>
  <c r="CV83" i="14" s="1"/>
  <c r="EP84" i="14"/>
  <c r="DB84" i="14"/>
  <c r="EX84" i="14"/>
  <c r="DJ84" i="14"/>
  <c r="EL85" i="14"/>
  <c r="CX85" i="14"/>
  <c r="ET85" i="14"/>
  <c r="DF85" i="14"/>
  <c r="CV85" i="14" s="1"/>
  <c r="EP86" i="14"/>
  <c r="DB86" i="14"/>
  <c r="EL88" i="14"/>
  <c r="CX88" i="14"/>
  <c r="J88" i="14" s="1"/>
  <c r="EP91" i="14"/>
  <c r="DB91" i="14"/>
  <c r="EL92" i="14"/>
  <c r="CX92" i="14"/>
  <c r="ET92" i="14"/>
  <c r="DF92" i="14"/>
  <c r="CV92" i="14" s="1"/>
  <c r="EP93" i="14"/>
  <c r="DB93" i="14"/>
  <c r="EX93" i="14"/>
  <c r="DJ93" i="14"/>
  <c r="EL94" i="14"/>
  <c r="CX94" i="14"/>
  <c r="ET94" i="14"/>
  <c r="DF94" i="14"/>
  <c r="CV94" i="14" s="1"/>
  <c r="EL96" i="14"/>
  <c r="CX96" i="14"/>
  <c r="EL98" i="14"/>
  <c r="CX98" i="14"/>
  <c r="EP99" i="14"/>
  <c r="DB99" i="14"/>
  <c r="EP103" i="14"/>
  <c r="DB103" i="14"/>
  <c r="EX103" i="14"/>
  <c r="DJ103" i="14"/>
  <c r="EL104" i="14"/>
  <c r="CX104" i="14"/>
  <c r="EP105" i="14"/>
  <c r="DB105" i="14"/>
  <c r="EL106" i="14"/>
  <c r="CX106" i="14"/>
  <c r="ET106" i="14"/>
  <c r="DF106" i="14"/>
  <c r="CV106" i="14" s="1"/>
  <c r="EP107" i="14"/>
  <c r="DB107" i="14"/>
  <c r="EX107" i="14"/>
  <c r="DJ107" i="14"/>
  <c r="EL108" i="14"/>
  <c r="CX108" i="14"/>
  <c r="EL110" i="14"/>
  <c r="CX110" i="14"/>
  <c r="EP111" i="14"/>
  <c r="DB111" i="14"/>
  <c r="EX111" i="14"/>
  <c r="DJ111" i="14"/>
  <c r="EK60" i="14"/>
  <c r="CW60" i="14"/>
  <c r="EO61" i="14"/>
  <c r="DA61" i="14"/>
  <c r="EK62" i="14"/>
  <c r="CW62" i="14"/>
  <c r="EO63" i="14"/>
  <c r="DA63" i="14"/>
  <c r="EK64" i="14"/>
  <c r="CW64" i="14"/>
  <c r="EO65" i="14"/>
  <c r="DA65" i="14"/>
  <c r="EW65" i="14"/>
  <c r="DI65" i="14"/>
  <c r="EK66" i="14"/>
  <c r="CW66" i="14"/>
  <c r="ES66" i="14"/>
  <c r="DE66" i="14"/>
  <c r="CU66" i="14" s="1"/>
  <c r="EO67" i="14"/>
  <c r="DA67" i="14"/>
  <c r="EW67" i="14"/>
  <c r="DI67" i="14"/>
  <c r="EK68" i="14"/>
  <c r="CW68" i="14"/>
  <c r="ES68" i="14"/>
  <c r="DE68" i="14"/>
  <c r="CU68" i="14" s="1"/>
  <c r="EO69" i="14"/>
  <c r="DA69" i="14"/>
  <c r="EK70" i="14"/>
  <c r="CW70" i="14"/>
  <c r="EO73" i="14"/>
  <c r="DA73" i="14"/>
  <c r="EK76" i="14"/>
  <c r="CW76" i="14"/>
  <c r="ES76" i="14"/>
  <c r="DE76" i="14"/>
  <c r="CU76" i="14" s="1"/>
  <c r="EK78" i="14"/>
  <c r="CW78" i="14"/>
  <c r="EO79" i="14"/>
  <c r="DA79" i="14"/>
  <c r="EK80" i="14"/>
  <c r="CW80" i="14"/>
  <c r="EO81" i="14"/>
  <c r="DA81" i="14"/>
  <c r="EW81" i="14"/>
  <c r="DI81" i="14"/>
  <c r="EK82" i="14"/>
  <c r="CW82" i="14"/>
  <c r="EO83" i="14"/>
  <c r="DA83" i="14"/>
  <c r="EW83" i="14"/>
  <c r="DI83" i="14"/>
  <c r="EK84" i="14"/>
  <c r="CW84" i="14"/>
  <c r="EO85" i="14"/>
  <c r="DA85" i="14"/>
  <c r="EW85" i="14"/>
  <c r="DI85" i="14"/>
  <c r="EK86" i="14"/>
  <c r="CW86" i="14"/>
  <c r="EK91" i="14"/>
  <c r="CW91" i="14"/>
  <c r="ES91" i="14"/>
  <c r="DE91" i="14"/>
  <c r="CU91" i="14" s="1"/>
  <c r="EO92" i="14"/>
  <c r="DA92" i="14"/>
  <c r="EW92" i="14"/>
  <c r="DI92" i="14"/>
  <c r="EK93" i="14"/>
  <c r="CW93" i="14"/>
  <c r="ES93" i="14"/>
  <c r="DE93" i="14"/>
  <c r="CU93" i="14" s="1"/>
  <c r="EO94" i="14"/>
  <c r="DA94" i="14"/>
  <c r="EW94" i="14"/>
  <c r="DI94" i="14"/>
  <c r="EO98" i="14"/>
  <c r="DA98" i="14"/>
  <c r="EK99" i="14"/>
  <c r="CW99" i="14"/>
  <c r="EK103" i="14"/>
  <c r="CW103" i="14"/>
  <c r="EO104" i="14"/>
  <c r="DA104" i="14"/>
  <c r="EK105" i="14"/>
  <c r="CW105" i="14"/>
  <c r="EO106" i="14"/>
  <c r="DA106" i="14"/>
  <c r="EW106" i="14"/>
  <c r="DI106" i="14"/>
  <c r="EK107" i="14"/>
  <c r="CW107" i="14"/>
  <c r="ES107" i="14"/>
  <c r="DE107" i="14"/>
  <c r="CU107" i="14" s="1"/>
  <c r="EO108" i="14"/>
  <c r="DA108" i="14"/>
  <c r="EK111" i="14"/>
  <c r="CW111" i="14"/>
  <c r="ER61" i="14"/>
  <c r="DD61" i="14"/>
  <c r="EN62" i="14"/>
  <c r="CZ62" i="14"/>
  <c r="ER63" i="14"/>
  <c r="DD63" i="14"/>
  <c r="EN64" i="14"/>
  <c r="CZ64" i="14"/>
  <c r="ER65" i="14"/>
  <c r="DD65" i="14"/>
  <c r="EZ65" i="14"/>
  <c r="DL65" i="14"/>
  <c r="EN66" i="14"/>
  <c r="CZ66" i="14"/>
  <c r="ER67" i="14"/>
  <c r="DD67" i="14"/>
  <c r="EN68" i="14"/>
  <c r="CZ68" i="14"/>
  <c r="EV68" i="14"/>
  <c r="DH68" i="14"/>
  <c r="CT68" i="14" s="1"/>
  <c r="EN70" i="14"/>
  <c r="CZ70" i="14"/>
  <c r="EZ73" i="14"/>
  <c r="DL73" i="14"/>
  <c r="EN76" i="14"/>
  <c r="CZ76" i="14"/>
  <c r="EV76" i="14"/>
  <c r="DH76" i="14"/>
  <c r="CT76" i="14" s="1"/>
  <c r="EN78" i="14"/>
  <c r="CZ78" i="14"/>
  <c r="ER79" i="14"/>
  <c r="DD79" i="14"/>
  <c r="EZ79" i="14"/>
  <c r="DL79" i="14"/>
  <c r="EN80" i="14"/>
  <c r="CZ80" i="14"/>
  <c r="EV80" i="14"/>
  <c r="DH80" i="14"/>
  <c r="CT80" i="14" s="1"/>
  <c r="ER81" i="14"/>
  <c r="DD81" i="14"/>
  <c r="EN82" i="14"/>
  <c r="CZ82" i="14"/>
  <c r="EV82" i="14"/>
  <c r="DH82" i="14"/>
  <c r="CT82" i="14" s="1"/>
  <c r="ER83" i="14"/>
  <c r="DD83" i="14"/>
  <c r="EZ83" i="14"/>
  <c r="DL83" i="14"/>
  <c r="EN84" i="14"/>
  <c r="CZ84" i="14"/>
  <c r="EV84" i="14"/>
  <c r="DH84" i="14"/>
  <c r="CT84" i="14" s="1"/>
  <c r="ER85" i="14"/>
  <c r="DD85" i="14"/>
  <c r="EZ85" i="14"/>
  <c r="DL85" i="14"/>
  <c r="EN86" i="14"/>
  <c r="CZ86" i="14"/>
  <c r="EN89" i="14"/>
  <c r="CZ89" i="14"/>
  <c r="EN91" i="14"/>
  <c r="CZ91" i="14"/>
  <c r="ER92" i="14"/>
  <c r="DD92" i="14"/>
  <c r="EZ92" i="14"/>
  <c r="DL92" i="14"/>
  <c r="EN93" i="14"/>
  <c r="CZ93" i="14"/>
  <c r="EV93" i="14"/>
  <c r="DH93" i="14"/>
  <c r="CT93" i="14" s="1"/>
  <c r="EN99" i="14"/>
  <c r="CZ99" i="14"/>
  <c r="EN103" i="14"/>
  <c r="CZ103" i="14"/>
  <c r="EV103" i="14"/>
  <c r="DH103" i="14"/>
  <c r="CT103" i="14" s="1"/>
  <c r="ER104" i="14"/>
  <c r="DD104" i="14"/>
  <c r="EN105" i="14"/>
  <c r="CZ105" i="14"/>
  <c r="ER106" i="14"/>
  <c r="DD106" i="14"/>
  <c r="EZ106" i="14"/>
  <c r="DL106" i="14"/>
  <c r="EN107" i="14"/>
  <c r="CZ107" i="14"/>
  <c r="EV107" i="14"/>
  <c r="DH107" i="14"/>
  <c r="CT107" i="14" s="1"/>
  <c r="ER108" i="14"/>
  <c r="DD108" i="14"/>
  <c r="EY61" i="14"/>
  <c r="DK61" i="14"/>
  <c r="EY63" i="14"/>
  <c r="DK63" i="14"/>
  <c r="EQ65" i="14"/>
  <c r="DC65" i="14"/>
  <c r="EY65" i="14"/>
  <c r="DK65" i="14"/>
  <c r="EM66" i="14"/>
  <c r="CY66" i="14"/>
  <c r="EQ67" i="14"/>
  <c r="DC67" i="14"/>
  <c r="EY67" i="14"/>
  <c r="DK67" i="14"/>
  <c r="EM68" i="14"/>
  <c r="CY68" i="14"/>
  <c r="EU68" i="14"/>
  <c r="DG68" i="14"/>
  <c r="CS68" i="14" s="1"/>
  <c r="EQ69" i="14"/>
  <c r="DC69" i="14"/>
  <c r="EY69" i="14"/>
  <c r="DK69" i="14"/>
  <c r="EO12" i="14"/>
  <c r="DA12" i="14"/>
  <c r="EW12" i="14"/>
  <c r="DI12" i="14"/>
  <c r="EP35" i="14"/>
  <c r="DB35" i="14"/>
  <c r="EL36" i="14"/>
  <c r="CX36" i="14"/>
  <c r="ET36" i="14"/>
  <c r="DF36" i="14"/>
  <c r="CV36" i="14" s="1"/>
  <c r="EP37" i="14"/>
  <c r="DB37" i="14"/>
  <c r="EX37" i="14"/>
  <c r="DJ37" i="14"/>
  <c r="EL38" i="14"/>
  <c r="CX38" i="14"/>
  <c r="ET38" i="14"/>
  <c r="DF38" i="14"/>
  <c r="CV38" i="14" s="1"/>
  <c r="EL40" i="14"/>
  <c r="CX40" i="14"/>
  <c r="EL42" i="14"/>
  <c r="CX42" i="14"/>
  <c r="ET42" i="14"/>
  <c r="DF42" i="14"/>
  <c r="CV42" i="14" s="1"/>
  <c r="EP43" i="14"/>
  <c r="DB43" i="14"/>
  <c r="EL44" i="14"/>
  <c r="CX44" i="14"/>
  <c r="J44" i="14" s="1"/>
  <c r="EP45" i="14"/>
  <c r="DB45" i="14"/>
  <c r="EL46" i="14"/>
  <c r="CX46" i="14"/>
  <c r="EP47" i="14"/>
  <c r="DB47" i="14"/>
  <c r="EX47" i="14"/>
  <c r="DJ47" i="14"/>
  <c r="EL50" i="14"/>
  <c r="CX50" i="14"/>
  <c r="EL52" i="14"/>
  <c r="CX52" i="14"/>
  <c r="ET52" i="14"/>
  <c r="DF52" i="14"/>
  <c r="CV52" i="14" s="1"/>
  <c r="EL54" i="14"/>
  <c r="CX54" i="14"/>
  <c r="EP55" i="14"/>
  <c r="DB55" i="14"/>
  <c r="EX55" i="14"/>
  <c r="DJ55" i="14"/>
  <c r="EL56" i="14"/>
  <c r="CX56" i="14"/>
  <c r="ET56" i="14"/>
  <c r="DF56" i="14"/>
  <c r="CV56" i="14" s="1"/>
  <c r="EP57" i="14"/>
  <c r="DB57" i="14"/>
  <c r="EX57" i="14"/>
  <c r="DJ57" i="14"/>
  <c r="EL58" i="14"/>
  <c r="CX58" i="14"/>
  <c r="ET58" i="14"/>
  <c r="DF58" i="14"/>
  <c r="CV58" i="14" s="1"/>
  <c r="EP59" i="14"/>
  <c r="DB59" i="14"/>
  <c r="EX59" i="14"/>
  <c r="DJ59" i="14"/>
  <c r="EO35" i="14"/>
  <c r="DA35" i="14"/>
  <c r="EK36" i="14"/>
  <c r="CW36" i="14"/>
  <c r="ES36" i="14"/>
  <c r="DE36" i="14"/>
  <c r="CU36" i="14" s="1"/>
  <c r="EO37" i="14"/>
  <c r="DA37" i="14"/>
  <c r="EK38" i="14"/>
  <c r="CW38" i="14"/>
  <c r="ES38" i="14"/>
  <c r="DE38" i="14"/>
  <c r="CU38" i="14" s="1"/>
  <c r="EK40" i="14"/>
  <c r="CW40" i="14"/>
  <c r="EK42" i="14"/>
  <c r="CW42" i="14"/>
  <c r="ES42" i="14"/>
  <c r="DE42" i="14"/>
  <c r="CU42" i="14" s="1"/>
  <c r="EO43" i="14"/>
  <c r="DA43" i="14"/>
  <c r="EO45" i="14"/>
  <c r="DA45" i="14"/>
  <c r="EO47" i="14"/>
  <c r="DA47" i="14"/>
  <c r="EW47" i="14"/>
  <c r="DI47" i="14"/>
  <c r="EK48" i="14"/>
  <c r="CW48" i="14"/>
  <c r="J48" i="14" s="1"/>
  <c r="EK50" i="14"/>
  <c r="CW50" i="14"/>
  <c r="ES50" i="14"/>
  <c r="DE50" i="14"/>
  <c r="CU50" i="14" s="1"/>
  <c r="EO51" i="14"/>
  <c r="DA51" i="14"/>
  <c r="EK52" i="14"/>
  <c r="CW52" i="14"/>
  <c r="ES52" i="14"/>
  <c r="DE52" i="14"/>
  <c r="CU52" i="14" s="1"/>
  <c r="EK54" i="14"/>
  <c r="CW54" i="14"/>
  <c r="EW55" i="14"/>
  <c r="DI55" i="14"/>
  <c r="EK56" i="14"/>
  <c r="CW56" i="14"/>
  <c r="ES56" i="14"/>
  <c r="DE56" i="14"/>
  <c r="CU56" i="14" s="1"/>
  <c r="EO57" i="14"/>
  <c r="DA57" i="14"/>
  <c r="EK58" i="14"/>
  <c r="CW58" i="14"/>
  <c r="EO59" i="14"/>
  <c r="DA59" i="14"/>
  <c r="EN12" i="14"/>
  <c r="CZ12" i="14"/>
  <c r="EV12" i="14"/>
  <c r="DH12" i="14"/>
  <c r="CT12" i="14" s="1"/>
  <c r="ER35" i="14"/>
  <c r="DD35" i="14"/>
  <c r="EZ35" i="14"/>
  <c r="DL35" i="14"/>
  <c r="EN36" i="14"/>
  <c r="CZ36" i="14"/>
  <c r="EV36" i="14"/>
  <c r="DH36" i="14"/>
  <c r="CT36" i="14" s="1"/>
  <c r="ER37" i="14"/>
  <c r="DD37" i="14"/>
  <c r="EZ37" i="14"/>
  <c r="DL37" i="14"/>
  <c r="EN38" i="14"/>
  <c r="CZ38" i="14"/>
  <c r="EV38" i="14"/>
  <c r="DH38" i="14"/>
  <c r="CT38" i="14" s="1"/>
  <c r="EN42" i="14"/>
  <c r="CZ42" i="14"/>
  <c r="EV42" i="14"/>
  <c r="DH42" i="14"/>
  <c r="CT42" i="14" s="1"/>
  <c r="ER43" i="14"/>
  <c r="DD43" i="14"/>
  <c r="EZ43" i="14"/>
  <c r="DL43" i="14"/>
  <c r="ER45" i="14"/>
  <c r="DD45" i="14"/>
  <c r="EN46" i="14"/>
  <c r="CZ46" i="14"/>
  <c r="ER47" i="14"/>
  <c r="DD47" i="14"/>
  <c r="EZ47" i="14"/>
  <c r="DL47" i="14"/>
  <c r="EN50" i="14"/>
  <c r="CZ50" i="14"/>
  <c r="EV50" i="14"/>
  <c r="DH50" i="14"/>
  <c r="CT50" i="14" s="1"/>
  <c r="EN52" i="14"/>
  <c r="CZ52" i="14"/>
  <c r="EN54" i="14"/>
  <c r="CZ54" i="14"/>
  <c r="ER55" i="14"/>
  <c r="DD55" i="14"/>
  <c r="EZ55" i="14"/>
  <c r="DL55" i="14"/>
  <c r="EN56" i="14"/>
  <c r="CZ56" i="14"/>
  <c r="EV56" i="14"/>
  <c r="DH56" i="14"/>
  <c r="CT56" i="14" s="1"/>
  <c r="ER57" i="14"/>
  <c r="DD57" i="14"/>
  <c r="EZ57" i="14"/>
  <c r="DL57" i="14"/>
  <c r="EN58" i="14"/>
  <c r="CZ58" i="14"/>
  <c r="EV58" i="14"/>
  <c r="DH58" i="14"/>
  <c r="CT58" i="14" s="1"/>
  <c r="ER59" i="14"/>
  <c r="DD59" i="14"/>
  <c r="EN60" i="14"/>
  <c r="CZ60" i="14"/>
  <c r="EV60" i="14"/>
  <c r="DH60" i="14"/>
  <c r="CT60" i="14" s="1"/>
  <c r="EL60" i="14"/>
  <c r="CX60" i="14"/>
  <c r="ET60" i="14"/>
  <c r="DF60" i="14"/>
  <c r="CV60" i="14" s="1"/>
  <c r="EL62" i="14"/>
  <c r="CX62" i="14"/>
  <c r="EP63" i="14"/>
  <c r="DB63" i="14"/>
  <c r="EL64" i="14"/>
  <c r="CX64" i="14"/>
  <c r="EP65" i="14"/>
  <c r="DB65" i="14"/>
  <c r="EX65" i="14"/>
  <c r="DJ65" i="14"/>
  <c r="EL66" i="14"/>
  <c r="CX66" i="14"/>
  <c r="EP67" i="14"/>
  <c r="DB67" i="14"/>
  <c r="EX67" i="14"/>
  <c r="DJ67" i="14"/>
  <c r="EL68" i="14"/>
  <c r="CX68" i="14"/>
  <c r="ET68" i="14"/>
  <c r="DF68" i="14"/>
  <c r="CV68" i="14" s="1"/>
  <c r="EP69" i="14"/>
  <c r="DB69" i="14"/>
  <c r="EL76" i="14"/>
  <c r="CX76" i="14"/>
  <c r="ET76" i="14"/>
  <c r="DF76" i="14"/>
  <c r="CV76" i="14" s="1"/>
  <c r="EP77" i="14"/>
  <c r="DB77" i="14"/>
  <c r="EX77" i="14"/>
  <c r="DJ77" i="14"/>
  <c r="EL78" i="14"/>
  <c r="CX78" i="14"/>
  <c r="EP79" i="14"/>
  <c r="DB79" i="14"/>
  <c r="EL80" i="14"/>
  <c r="CX80" i="14"/>
  <c r="EP81" i="14"/>
  <c r="DB81" i="14"/>
  <c r="EX81" i="14"/>
  <c r="DJ81" i="14"/>
  <c r="EL82" i="14"/>
  <c r="CX82" i="14"/>
  <c r="ET82" i="14"/>
  <c r="DF82" i="14"/>
  <c r="CV82" i="14" s="1"/>
  <c r="EP83" i="14"/>
  <c r="DB83" i="14"/>
  <c r="EX83" i="14"/>
  <c r="DJ83" i="14"/>
  <c r="EL84" i="14"/>
  <c r="CX84" i="14"/>
  <c r="ET84" i="14"/>
  <c r="DF84" i="14"/>
  <c r="CV84" i="14" s="1"/>
  <c r="EP85" i="14"/>
  <c r="DB85" i="14"/>
  <c r="EX85" i="14"/>
  <c r="DJ85" i="14"/>
  <c r="EL86" i="14"/>
  <c r="CX86" i="14"/>
  <c r="ET86" i="14"/>
  <c r="DF86" i="14"/>
  <c r="CV86" i="14" s="1"/>
  <c r="EL91" i="14"/>
  <c r="CX91" i="14"/>
  <c r="EX92" i="14"/>
  <c r="DJ92" i="14"/>
  <c r="EL93" i="14"/>
  <c r="CX93" i="14"/>
  <c r="ET93" i="14"/>
  <c r="DF93" i="14"/>
  <c r="CV93" i="14" s="1"/>
  <c r="EX94" i="14"/>
  <c r="DJ94" i="14"/>
  <c r="EP96" i="14"/>
  <c r="DB96" i="14"/>
  <c r="EL97" i="14"/>
  <c r="CX97" i="14"/>
  <c r="J97" i="14" s="1"/>
  <c r="EL99" i="14"/>
  <c r="CX99" i="14"/>
  <c r="EL101" i="14"/>
  <c r="CX101" i="14"/>
  <c r="J101" i="14" s="1"/>
  <c r="EL103" i="14"/>
  <c r="CX103" i="14"/>
  <c r="EP104" i="14"/>
  <c r="DB104" i="14"/>
  <c r="EX104" i="14"/>
  <c r="DJ104" i="14"/>
  <c r="EL105" i="14"/>
  <c r="CX105" i="14"/>
  <c r="ET105" i="14"/>
  <c r="DF105" i="14"/>
  <c r="CV105" i="14" s="1"/>
  <c r="EP106" i="14"/>
  <c r="DB106" i="14"/>
  <c r="EL107" i="14"/>
  <c r="CX107" i="14"/>
  <c r="ET107" i="14"/>
  <c r="DF107" i="14"/>
  <c r="CV107" i="14" s="1"/>
  <c r="EP108" i="14"/>
  <c r="DB108" i="14"/>
  <c r="EP110" i="14"/>
  <c r="DB110" i="14"/>
  <c r="EL111" i="14"/>
  <c r="CX111" i="14"/>
  <c r="EO60" i="14"/>
  <c r="DA60" i="14"/>
  <c r="EK61" i="14"/>
  <c r="CW61" i="14"/>
  <c r="EK63" i="14"/>
  <c r="CW63" i="14"/>
  <c r="EO64" i="14"/>
  <c r="DA64" i="14"/>
  <c r="EK65" i="14"/>
  <c r="CW65" i="14"/>
  <c r="ES65" i="14"/>
  <c r="DE65" i="14"/>
  <c r="CU65" i="14" s="1"/>
  <c r="EO66" i="14"/>
  <c r="DA66" i="14"/>
  <c r="EW66" i="14"/>
  <c r="DI66" i="14"/>
  <c r="EK67" i="14"/>
  <c r="CW67" i="14"/>
  <c r="ES67" i="14"/>
  <c r="DE67" i="14"/>
  <c r="CU67" i="14" s="1"/>
  <c r="EO68" i="14"/>
  <c r="DA68" i="14"/>
  <c r="EW68" i="14"/>
  <c r="DI68" i="14"/>
  <c r="EK69" i="14"/>
  <c r="CW69" i="14"/>
  <c r="EO70" i="14"/>
  <c r="DA70" i="14"/>
  <c r="EK73" i="14"/>
  <c r="CW73" i="14"/>
  <c r="EO76" i="14"/>
  <c r="DA76" i="14"/>
  <c r="EW76" i="14"/>
  <c r="DI76" i="14"/>
  <c r="EK77" i="14"/>
  <c r="CW77" i="14"/>
  <c r="EO78" i="14"/>
  <c r="DA78" i="14"/>
  <c r="EW78" i="14"/>
  <c r="DI78" i="14"/>
  <c r="EK79" i="14"/>
  <c r="CW79" i="14"/>
  <c r="ES79" i="14"/>
  <c r="DE79" i="14"/>
  <c r="CU79" i="14" s="1"/>
  <c r="EO80" i="14"/>
  <c r="DA80" i="14"/>
  <c r="EK81" i="14"/>
  <c r="CW81" i="14"/>
  <c r="ES81" i="14"/>
  <c r="DE81" i="14"/>
  <c r="CU81" i="14" s="1"/>
  <c r="EO82" i="14"/>
  <c r="DA82" i="14"/>
  <c r="EK83" i="14"/>
  <c r="CW83" i="14"/>
  <c r="ES83" i="14"/>
  <c r="DE83" i="14"/>
  <c r="CU83" i="14" s="1"/>
  <c r="EW84" i="14"/>
  <c r="DI84" i="14"/>
  <c r="EK85" i="14"/>
  <c r="CW85" i="14"/>
  <c r="ES85" i="14"/>
  <c r="DE85" i="14"/>
  <c r="CU85" i="14" s="1"/>
  <c r="EO86" i="14"/>
  <c r="DA86" i="14"/>
  <c r="EW86" i="14"/>
  <c r="DI86" i="14"/>
  <c r="EK92" i="14"/>
  <c r="CW92" i="14"/>
  <c r="ES92" i="14"/>
  <c r="DE92" i="14"/>
  <c r="CU92" i="14" s="1"/>
  <c r="EO93" i="14"/>
  <c r="DA93" i="14"/>
  <c r="EW93" i="14"/>
  <c r="DI93" i="14"/>
  <c r="EK94" i="14"/>
  <c r="CW94" i="14"/>
  <c r="EK96" i="14"/>
  <c r="CW96" i="14"/>
  <c r="EO103" i="14"/>
  <c r="DA103" i="14"/>
  <c r="EW103" i="14"/>
  <c r="DI103" i="14"/>
  <c r="EK104" i="14"/>
  <c r="CW104" i="14"/>
  <c r="EO105" i="14"/>
  <c r="DA105" i="14"/>
  <c r="EW105" i="14"/>
  <c r="DI105" i="14"/>
  <c r="EK106" i="14"/>
  <c r="CW106" i="14"/>
  <c r="ES106" i="14"/>
  <c r="DE106" i="14"/>
  <c r="CU106" i="14" s="1"/>
  <c r="EO107" i="14"/>
  <c r="DA107" i="14"/>
  <c r="EW107" i="14"/>
  <c r="DI107" i="14"/>
  <c r="EK108" i="14"/>
  <c r="CW108" i="14"/>
  <c r="EK110" i="14"/>
  <c r="CW110" i="14"/>
  <c r="EO111" i="14"/>
  <c r="DA111" i="14"/>
  <c r="EK112" i="14"/>
  <c r="CW112" i="14"/>
  <c r="EN61" i="14"/>
  <c r="CZ61" i="14"/>
  <c r="ER62" i="14"/>
  <c r="DD62" i="14"/>
  <c r="EN63" i="14"/>
  <c r="CZ63" i="14"/>
  <c r="EN65" i="14"/>
  <c r="CZ65" i="14"/>
  <c r="EV65" i="14"/>
  <c r="DH65" i="14"/>
  <c r="CT65" i="14" s="1"/>
  <c r="ER66" i="14"/>
  <c r="DD66" i="14"/>
  <c r="EN67" i="14"/>
  <c r="CZ67" i="14"/>
  <c r="EV67" i="14"/>
  <c r="DH67" i="14"/>
  <c r="CT67" i="14" s="1"/>
  <c r="ER68" i="14"/>
  <c r="DD68" i="14"/>
  <c r="EZ68" i="14"/>
  <c r="DL68" i="14"/>
  <c r="EN69" i="14"/>
  <c r="CZ69" i="14"/>
  <c r="EV69" i="14"/>
  <c r="DH69" i="14"/>
  <c r="CT69" i="14" s="1"/>
  <c r="EN73" i="14"/>
  <c r="CZ73" i="14"/>
  <c r="ER76" i="14"/>
  <c r="DD76" i="14"/>
  <c r="EZ76" i="14"/>
  <c r="DL76" i="14"/>
  <c r="EN77" i="14"/>
  <c r="CZ77" i="14"/>
  <c r="EN79" i="14"/>
  <c r="CZ79" i="14"/>
  <c r="EV79" i="14"/>
  <c r="DH79" i="14"/>
  <c r="CT79" i="14" s="1"/>
  <c r="ER80" i="14"/>
  <c r="DD80" i="14"/>
  <c r="EZ80" i="14"/>
  <c r="DL80" i="14"/>
  <c r="EN81" i="14"/>
  <c r="CZ81" i="14"/>
  <c r="EV81" i="14"/>
  <c r="DH81" i="14"/>
  <c r="CT81" i="14" s="1"/>
  <c r="ER82" i="14"/>
  <c r="DD82" i="14"/>
  <c r="EN83" i="14"/>
  <c r="CZ83" i="14"/>
  <c r="EV83" i="14"/>
  <c r="DH83" i="14"/>
  <c r="CT83" i="14" s="1"/>
  <c r="ER84" i="14"/>
  <c r="DD84" i="14"/>
  <c r="EN85" i="14"/>
  <c r="CZ85" i="14"/>
  <c r="EV85" i="14"/>
  <c r="DH85" i="14"/>
  <c r="CT85" i="14" s="1"/>
  <c r="ER86" i="14"/>
  <c r="DD86" i="14"/>
  <c r="EZ86" i="14"/>
  <c r="DL86" i="14"/>
  <c r="ER91" i="14"/>
  <c r="DD91" i="14"/>
  <c r="EZ91" i="14"/>
  <c r="DL91" i="14"/>
  <c r="EN92" i="14"/>
  <c r="CZ92" i="14"/>
  <c r="EV92" i="14"/>
  <c r="DH92" i="14"/>
  <c r="CT92" i="14" s="1"/>
  <c r="ER93" i="14"/>
  <c r="DD93" i="14"/>
  <c r="EZ93" i="14"/>
  <c r="DL93" i="14"/>
  <c r="EN94" i="14"/>
  <c r="CZ94" i="14"/>
  <c r="EV94" i="14"/>
  <c r="DH94" i="14"/>
  <c r="CT94" i="14" s="1"/>
  <c r="EN98" i="14"/>
  <c r="CZ98" i="14"/>
  <c r="ER99" i="14"/>
  <c r="DD99" i="14"/>
  <c r="EZ99" i="14"/>
  <c r="DL99" i="14"/>
  <c r="ER103" i="14"/>
  <c r="DD103" i="14"/>
  <c r="EZ103" i="14"/>
  <c r="DL103" i="14"/>
  <c r="EN104" i="14"/>
  <c r="CZ104" i="14"/>
  <c r="ER105" i="14"/>
  <c r="DD105" i="14"/>
  <c r="EN106" i="14"/>
  <c r="CZ106" i="14"/>
  <c r="EV106" i="14"/>
  <c r="DH106" i="14"/>
  <c r="CT106" i="14" s="1"/>
  <c r="ER107" i="14"/>
  <c r="DD107" i="14"/>
  <c r="EZ107" i="14"/>
  <c r="DL107" i="14"/>
  <c r="EN108" i="14"/>
  <c r="CZ108" i="14"/>
  <c r="EY60" i="14"/>
  <c r="DK60" i="14"/>
  <c r="EM61" i="14"/>
  <c r="CY61" i="14"/>
  <c r="EY62" i="14"/>
  <c r="DK62" i="14"/>
  <c r="EM63" i="14"/>
  <c r="CY63" i="14"/>
  <c r="EM65" i="14"/>
  <c r="CY65" i="14"/>
  <c r="EU65" i="14"/>
  <c r="DG65" i="14"/>
  <c r="CS65" i="14" s="1"/>
  <c r="EQ66" i="14"/>
  <c r="DC66" i="14"/>
  <c r="EQ68" i="14"/>
  <c r="DC68" i="14"/>
  <c r="EY68" i="14"/>
  <c r="DK68" i="14"/>
  <c r="EQ76" i="14"/>
  <c r="DC76" i="14"/>
  <c r="EY76" i="14"/>
  <c r="DK76" i="14"/>
  <c r="EM83" i="14"/>
  <c r="CY83" i="14"/>
  <c r="EU83" i="14"/>
  <c r="DG83" i="14"/>
  <c r="CS83" i="14" s="1"/>
  <c r="EQ93" i="14"/>
  <c r="DC93" i="14"/>
  <c r="EY93" i="14"/>
  <c r="DK93" i="14"/>
  <c r="EP119" i="14"/>
  <c r="DB119" i="14"/>
  <c r="EX119" i="14"/>
  <c r="DJ119" i="14"/>
  <c r="EL134" i="14"/>
  <c r="CX134" i="14"/>
  <c r="ET134" i="14"/>
  <c r="DF134" i="14"/>
  <c r="CV134" i="14" s="1"/>
  <c r="EL138" i="14"/>
  <c r="CX138" i="14"/>
  <c r="ET138" i="14"/>
  <c r="DF138" i="14"/>
  <c r="CV138" i="14" s="1"/>
  <c r="EP143" i="14"/>
  <c r="DB143" i="14"/>
  <c r="EX143" i="14"/>
  <c r="DJ143" i="14"/>
  <c r="EP147" i="14"/>
  <c r="DB147" i="14"/>
  <c r="EX147" i="14"/>
  <c r="DJ147" i="14"/>
  <c r="EP159" i="14"/>
  <c r="DB159" i="14"/>
  <c r="EX159" i="14"/>
  <c r="DJ159" i="14"/>
  <c r="EK119" i="14"/>
  <c r="CW119" i="14"/>
  <c r="ES119" i="14"/>
  <c r="DE119" i="14"/>
  <c r="CU119" i="14" s="1"/>
  <c r="EO134" i="14"/>
  <c r="DA134" i="14"/>
  <c r="EW134" i="14"/>
  <c r="DI134" i="14"/>
  <c r="EO138" i="14"/>
  <c r="DA138" i="14"/>
  <c r="EW138" i="14"/>
  <c r="DI138" i="14"/>
  <c r="EK143" i="14"/>
  <c r="CW143" i="14"/>
  <c r="ES143" i="14"/>
  <c r="DE143" i="14"/>
  <c r="CU143" i="14" s="1"/>
  <c r="EK147" i="14"/>
  <c r="CW147" i="14"/>
  <c r="ES147" i="14"/>
  <c r="DE147" i="14"/>
  <c r="CU147" i="14" s="1"/>
  <c r="EK159" i="14"/>
  <c r="CW159" i="14"/>
  <c r="ES159" i="14"/>
  <c r="DE159" i="14"/>
  <c r="CU159" i="14" s="1"/>
  <c r="ER119" i="14"/>
  <c r="DD119" i="14"/>
  <c r="EZ119" i="14"/>
  <c r="DL119" i="14"/>
  <c r="EN134" i="14"/>
  <c r="CZ134" i="14"/>
  <c r="EV134" i="14"/>
  <c r="DH134" i="14"/>
  <c r="CT134" i="14" s="1"/>
  <c r="EN138" i="14"/>
  <c r="CZ138" i="14"/>
  <c r="EV138" i="14"/>
  <c r="DH138" i="14"/>
  <c r="CT138" i="14" s="1"/>
  <c r="ER143" i="14"/>
  <c r="DD143" i="14"/>
  <c r="EZ143" i="14"/>
  <c r="DL143" i="14"/>
  <c r="ER147" i="14"/>
  <c r="DD147" i="14"/>
  <c r="EZ147" i="14"/>
  <c r="DL147" i="14"/>
  <c r="EM119" i="14"/>
  <c r="CY119" i="14"/>
  <c r="EU119" i="14"/>
  <c r="DG119" i="14"/>
  <c r="CS119" i="14" s="1"/>
  <c r="EQ134" i="14"/>
  <c r="DC134" i="14"/>
  <c r="EY134" i="14"/>
  <c r="DK134" i="14"/>
  <c r="EQ138" i="14"/>
  <c r="DC138" i="14"/>
  <c r="EY138" i="14"/>
  <c r="DK138" i="14"/>
  <c r="EM143" i="14"/>
  <c r="CY143" i="14"/>
  <c r="EU143" i="14"/>
  <c r="DG143" i="14"/>
  <c r="CS143" i="14" s="1"/>
  <c r="EM147" i="14"/>
  <c r="CY147" i="14"/>
  <c r="EU147" i="14"/>
  <c r="DG147" i="14"/>
  <c r="CS147" i="14" s="1"/>
  <c r="EM159" i="14"/>
  <c r="CY159" i="14"/>
  <c r="EU159" i="14"/>
  <c r="DG159" i="14"/>
  <c r="CS159" i="14" s="1"/>
  <c r="EQ164" i="14"/>
  <c r="DC164" i="14"/>
  <c r="EP164" i="14"/>
  <c r="DB164" i="14"/>
  <c r="EX164" i="14"/>
  <c r="DJ164" i="14"/>
  <c r="EO164" i="14"/>
  <c r="DA164" i="14"/>
  <c r="EW164" i="14"/>
  <c r="DI164" i="14"/>
  <c r="EZ159" i="14"/>
  <c r="DL159" i="14"/>
  <c r="EV164" i="14"/>
  <c r="DH164" i="14"/>
  <c r="CT164" i="14" s="1"/>
  <c r="EU164" i="14"/>
  <c r="DG164" i="14"/>
  <c r="CS164" i="14" s="1"/>
  <c r="EZ164" i="14"/>
  <c r="DL164" i="14"/>
  <c r="DB166" i="14"/>
  <c r="FJ166" i="14" s="1"/>
  <c r="GX166" i="14" s="1"/>
  <c r="DF160" i="14"/>
  <c r="CV160" i="14" s="1"/>
  <c r="CX155" i="14"/>
  <c r="FF155" i="14" s="1"/>
  <c r="GT155" i="14" s="1"/>
  <c r="CY167" i="14"/>
  <c r="FG167" i="14" s="1"/>
  <c r="GU167" i="14" s="1"/>
  <c r="CY162" i="14"/>
  <c r="FG162" i="14" s="1"/>
  <c r="GU162" i="14" s="1"/>
  <c r="CY155" i="14"/>
  <c r="FG155" i="14" s="1"/>
  <c r="GU155" i="14" s="1"/>
  <c r="DD167" i="14"/>
  <c r="FL167" i="14" s="1"/>
  <c r="GZ167" i="14" s="1"/>
  <c r="CZ161" i="14"/>
  <c r="FH161" i="14" s="1"/>
  <c r="GV161" i="14" s="1"/>
  <c r="DL157" i="14"/>
  <c r="FT157" i="14" s="1"/>
  <c r="HH157" i="14" s="1"/>
  <c r="DD155" i="14"/>
  <c r="FL155" i="14" s="1"/>
  <c r="GZ155" i="14" s="1"/>
  <c r="DA166" i="14"/>
  <c r="FI166" i="14" s="1"/>
  <c r="GW166" i="14" s="1"/>
  <c r="CW157" i="14"/>
  <c r="FE157" i="14" s="1"/>
  <c r="GS157" i="14" s="1"/>
  <c r="CW151" i="14"/>
  <c r="DB145" i="14"/>
  <c r="FJ145" i="14" s="1"/>
  <c r="GX145" i="14" s="1"/>
  <c r="DB140" i="14"/>
  <c r="FJ140" i="14" s="1"/>
  <c r="GX140" i="14" s="1"/>
  <c r="CX136" i="14"/>
  <c r="FF136" i="14" s="1"/>
  <c r="GT136" i="14" s="1"/>
  <c r="DB128" i="14"/>
  <c r="FJ128" i="14" s="1"/>
  <c r="GX128" i="14" s="1"/>
  <c r="CX125" i="14"/>
  <c r="FF125" i="14" s="1"/>
  <c r="GT125" i="14" s="1"/>
  <c r="CX118" i="14"/>
  <c r="FF118" i="14" s="1"/>
  <c r="GT118" i="14" s="1"/>
  <c r="DK146" i="14"/>
  <c r="FS146" i="14" s="1"/>
  <c r="HG146" i="14" s="1"/>
  <c r="CY140" i="14"/>
  <c r="FG140" i="14" s="1"/>
  <c r="GU140" i="14" s="1"/>
  <c r="CY137" i="14"/>
  <c r="FG137" i="14" s="1"/>
  <c r="GU137" i="14" s="1"/>
  <c r="CY132" i="14"/>
  <c r="FG132" i="14" s="1"/>
  <c r="GU132" i="14" s="1"/>
  <c r="DC127" i="14"/>
  <c r="FK127" i="14" s="1"/>
  <c r="GY127" i="14" s="1"/>
  <c r="CY122" i="14"/>
  <c r="FG122" i="14" s="1"/>
  <c r="GU122" i="14" s="1"/>
  <c r="DK112" i="14"/>
  <c r="FS112" i="14" s="1"/>
  <c r="HG112" i="14" s="1"/>
  <c r="DC108" i="14"/>
  <c r="FK108" i="14" s="1"/>
  <c r="GY108" i="14" s="1"/>
  <c r="DK104" i="14"/>
  <c r="FS104" i="14" s="1"/>
  <c r="HG104" i="14" s="1"/>
  <c r="CY95" i="14"/>
  <c r="J95" i="14" s="1"/>
  <c r="CZ146" i="14"/>
  <c r="FH146" i="14" s="1"/>
  <c r="GV146" i="14" s="1"/>
  <c r="DD142" i="14"/>
  <c r="FL142" i="14" s="1"/>
  <c r="GZ142" i="14" s="1"/>
  <c r="DL137" i="14"/>
  <c r="FT137" i="14" s="1"/>
  <c r="HH137" i="14" s="1"/>
  <c r="CZ131" i="14"/>
  <c r="FH131" i="14" s="1"/>
  <c r="GV131" i="14" s="1"/>
  <c r="CZ125" i="14"/>
  <c r="FH125" i="14" s="1"/>
  <c r="GV125" i="14" s="1"/>
  <c r="CZ116" i="14"/>
  <c r="FH116" i="14" s="1"/>
  <c r="GV116" i="14" s="1"/>
  <c r="DD111" i="14"/>
  <c r="FL111" i="14" s="1"/>
  <c r="GZ111" i="14" s="1"/>
  <c r="DI146" i="14"/>
  <c r="FQ146" i="14" s="1"/>
  <c r="HE146" i="14" s="1"/>
  <c r="CW142" i="14"/>
  <c r="FE142" i="14" s="1"/>
  <c r="GS142" i="14" s="1"/>
  <c r="DI139" i="14"/>
  <c r="FQ139" i="14" s="1"/>
  <c r="HE139" i="14" s="1"/>
  <c r="DI133" i="14"/>
  <c r="FQ133" i="14" s="1"/>
  <c r="HE133" i="14" s="1"/>
  <c r="CW130" i="14"/>
  <c r="J130" i="14" s="1"/>
  <c r="CW126" i="14"/>
  <c r="FE126" i="14" s="1"/>
  <c r="GS126" i="14" s="1"/>
  <c r="DA123" i="14"/>
  <c r="FI123" i="14" s="1"/>
  <c r="GW123" i="14" s="1"/>
  <c r="DA116" i="14"/>
  <c r="FI116" i="14" s="1"/>
  <c r="GW116" i="14" s="1"/>
  <c r="DA112" i="14"/>
  <c r="FI112" i="14" s="1"/>
  <c r="GW112" i="14" s="1"/>
  <c r="DF157" i="14"/>
  <c r="CV157" i="14" s="1"/>
  <c r="DG157" i="14"/>
  <c r="CS157" i="14" s="1"/>
  <c r="DE160" i="14"/>
  <c r="CU160" i="14" s="1"/>
  <c r="DE155" i="14"/>
  <c r="CU155" i="14" s="1"/>
  <c r="DF144" i="14"/>
  <c r="CV144" i="14" s="1"/>
  <c r="DF133" i="14"/>
  <c r="CV133" i="14" s="1"/>
  <c r="DF129" i="14"/>
  <c r="CV129" i="14" s="1"/>
  <c r="DG92" i="14"/>
  <c r="CS92" i="14" s="1"/>
  <c r="DH146" i="14"/>
  <c r="CT146" i="14" s="1"/>
  <c r="DH141" i="14"/>
  <c r="CT141" i="14" s="1"/>
  <c r="DH136" i="14"/>
  <c r="CT136" i="14" s="1"/>
  <c r="DH123" i="14"/>
  <c r="CT123" i="14" s="1"/>
  <c r="DE140" i="14"/>
  <c r="CU140" i="14" s="1"/>
  <c r="CX166" i="14"/>
  <c r="FF166" i="14" s="1"/>
  <c r="GT166" i="14" s="1"/>
  <c r="DJ160" i="14"/>
  <c r="FR160" i="14" s="1"/>
  <c r="HF160" i="14" s="1"/>
  <c r="DB155" i="14"/>
  <c r="FJ155" i="14" s="1"/>
  <c r="GX155" i="14" s="1"/>
  <c r="DC162" i="14"/>
  <c r="FK162" i="14" s="1"/>
  <c r="GY162" i="14" s="1"/>
  <c r="CY158" i="14"/>
  <c r="FG158" i="14" s="1"/>
  <c r="GU158" i="14" s="1"/>
  <c r="DC155" i="14"/>
  <c r="FK155" i="14" s="1"/>
  <c r="GY155" i="14" s="1"/>
  <c r="CZ162" i="14"/>
  <c r="FH162" i="14" s="1"/>
  <c r="GV162" i="14" s="1"/>
  <c r="CZ157" i="14"/>
  <c r="FH157" i="14" s="1"/>
  <c r="GV157" i="14" s="1"/>
  <c r="DD152" i="14"/>
  <c r="FL152" i="14" s="1"/>
  <c r="GZ152" i="14" s="1"/>
  <c r="DA160" i="14"/>
  <c r="FI160" i="14" s="1"/>
  <c r="GW160" i="14" s="1"/>
  <c r="DA155" i="14"/>
  <c r="FI155" i="14" s="1"/>
  <c r="GW155" i="14" s="1"/>
  <c r="DB144" i="14"/>
  <c r="FJ144" i="14" s="1"/>
  <c r="GX144" i="14" s="1"/>
  <c r="DJ139" i="14"/>
  <c r="FR139" i="14" s="1"/>
  <c r="HF139" i="14" s="1"/>
  <c r="DJ133" i="14"/>
  <c r="FR133" i="14" s="1"/>
  <c r="HF133" i="14" s="1"/>
  <c r="DB129" i="14"/>
  <c r="FJ129" i="14" s="1"/>
  <c r="GX129" i="14" s="1"/>
  <c r="DB125" i="14"/>
  <c r="FJ125" i="14" s="1"/>
  <c r="GX125" i="14" s="1"/>
  <c r="DB118" i="14"/>
  <c r="FJ118" i="14" s="1"/>
  <c r="GX118" i="14" s="1"/>
  <c r="DK145" i="14"/>
  <c r="FS145" i="14" s="1"/>
  <c r="HG145" i="14" s="1"/>
  <c r="DK140" i="14"/>
  <c r="FS140" i="14" s="1"/>
  <c r="HG140" i="14" s="1"/>
  <c r="DC137" i="14"/>
  <c r="FK137" i="14" s="1"/>
  <c r="GY137" i="14" s="1"/>
  <c r="CY129" i="14"/>
  <c r="FG129" i="14" s="1"/>
  <c r="GU129" i="14" s="1"/>
  <c r="CY125" i="14"/>
  <c r="FG125" i="14" s="1"/>
  <c r="GU125" i="14" s="1"/>
  <c r="CY116" i="14"/>
  <c r="FG116" i="14" s="1"/>
  <c r="GU116" i="14" s="1"/>
  <c r="CY108" i="14"/>
  <c r="FG108" i="14" s="1"/>
  <c r="GU108" i="14" s="1"/>
  <c r="DK105" i="14"/>
  <c r="FS105" i="14" s="1"/>
  <c r="HG105" i="14" s="1"/>
  <c r="DC103" i="14"/>
  <c r="FK103" i="14" s="1"/>
  <c r="GY103" i="14" s="1"/>
  <c r="DK92" i="14"/>
  <c r="FS92" i="14" s="1"/>
  <c r="HG92" i="14" s="1"/>
  <c r="DD146" i="14"/>
  <c r="FL146" i="14" s="1"/>
  <c r="GZ146" i="14" s="1"/>
  <c r="DD141" i="14"/>
  <c r="FL141" i="14" s="1"/>
  <c r="GZ141" i="14" s="1"/>
  <c r="CZ137" i="14"/>
  <c r="FH137" i="14" s="1"/>
  <c r="GV137" i="14" s="1"/>
  <c r="DD131" i="14"/>
  <c r="FL131" i="14" s="1"/>
  <c r="GZ131" i="14" s="1"/>
  <c r="DL127" i="14"/>
  <c r="FT127" i="14" s="1"/>
  <c r="HH127" i="14" s="1"/>
  <c r="DD125" i="14"/>
  <c r="FL125" i="14" s="1"/>
  <c r="GZ125" i="14" s="1"/>
  <c r="CZ122" i="14"/>
  <c r="FH122" i="14" s="1"/>
  <c r="GV122" i="14" s="1"/>
  <c r="DD114" i="14"/>
  <c r="FL114" i="14" s="1"/>
  <c r="GZ114" i="14" s="1"/>
  <c r="CY91" i="14"/>
  <c r="FG91" i="14" s="1"/>
  <c r="GU91" i="14" s="1"/>
  <c r="DK82" i="14"/>
  <c r="FS82" i="14" s="1"/>
  <c r="HG82" i="14" s="1"/>
  <c r="DC78" i="14"/>
  <c r="FK78" i="14" s="1"/>
  <c r="GY78" i="14" s="1"/>
  <c r="CY67" i="14"/>
  <c r="FG67" i="14" s="1"/>
  <c r="GU67" i="14" s="1"/>
  <c r="DG86" i="14"/>
  <c r="CS86" i="14" s="1"/>
  <c r="DI145" i="14"/>
  <c r="FQ145" i="14" s="1"/>
  <c r="HE145" i="14" s="1"/>
  <c r="DA140" i="14"/>
  <c r="FI140" i="14" s="1"/>
  <c r="GW140" i="14" s="1"/>
  <c r="CW136" i="14"/>
  <c r="FE136" i="14" s="1"/>
  <c r="GS136" i="14" s="1"/>
  <c r="DA128" i="14"/>
  <c r="FI128" i="14" s="1"/>
  <c r="GW128" i="14" s="1"/>
  <c r="DA124" i="14"/>
  <c r="FI124" i="14" s="1"/>
  <c r="GW124" i="14" s="1"/>
  <c r="CW118" i="14"/>
  <c r="FE118" i="14" s="1"/>
  <c r="GS118" i="14" s="1"/>
  <c r="CY85" i="14"/>
  <c r="FG85" i="14" s="1"/>
  <c r="GU85" i="14" s="1"/>
  <c r="DC81" i="14"/>
  <c r="FK81" i="14" s="1"/>
  <c r="GY81" i="14" s="1"/>
  <c r="CY78" i="14"/>
  <c r="FG78" i="14" s="1"/>
  <c r="GU78" i="14" s="1"/>
  <c r="CY73" i="14"/>
  <c r="FG73" i="14" s="1"/>
  <c r="GU73" i="14" s="1"/>
  <c r="DJ166" i="14"/>
  <c r="FR166" i="14" s="1"/>
  <c r="HF166" i="14" s="1"/>
  <c r="DB161" i="14"/>
  <c r="FJ161" i="14" s="1"/>
  <c r="GX161" i="14" s="1"/>
  <c r="DB156" i="14"/>
  <c r="FJ156" i="14" s="1"/>
  <c r="GX156" i="14" s="1"/>
  <c r="CX151" i="14"/>
  <c r="FF151" i="14" s="1"/>
  <c r="GT151" i="14" s="1"/>
  <c r="DG162" i="14"/>
  <c r="CS162" i="14" s="1"/>
  <c r="CY157" i="14"/>
  <c r="FG157" i="14" s="1"/>
  <c r="GU157" i="14" s="1"/>
  <c r="DL167" i="14"/>
  <c r="FT167" i="14" s="1"/>
  <c r="HH167" i="14" s="1"/>
  <c r="DD162" i="14"/>
  <c r="FL162" i="14" s="1"/>
  <c r="GZ162" i="14" s="1"/>
  <c r="CZ158" i="14"/>
  <c r="FH158" i="14" s="1"/>
  <c r="GV158" i="14" s="1"/>
  <c r="DL155" i="14"/>
  <c r="FT155" i="14" s="1"/>
  <c r="HH155" i="14" s="1"/>
  <c r="DI166" i="14"/>
  <c r="FQ166" i="14" s="1"/>
  <c r="HE166" i="14" s="1"/>
  <c r="CW160" i="14"/>
  <c r="FE160" i="14" s="1"/>
  <c r="GS160" i="14" s="1"/>
  <c r="CW153" i="14"/>
  <c r="CX146" i="14"/>
  <c r="FF146" i="14" s="1"/>
  <c r="GT146" i="14" s="1"/>
  <c r="CX141" i="14"/>
  <c r="FF141" i="14" s="1"/>
  <c r="GT141" i="14" s="1"/>
  <c r="DB137" i="14"/>
  <c r="FJ137" i="14" s="1"/>
  <c r="GX137" i="14" s="1"/>
  <c r="CX129" i="14"/>
  <c r="FF129" i="14" s="1"/>
  <c r="GT129" i="14" s="1"/>
  <c r="DB126" i="14"/>
  <c r="FJ126" i="14" s="1"/>
  <c r="GX126" i="14" s="1"/>
  <c r="DB122" i="14"/>
  <c r="FJ122" i="14" s="1"/>
  <c r="GX122" i="14" s="1"/>
  <c r="CX112" i="14"/>
  <c r="FF112" i="14" s="1"/>
  <c r="GT112" i="14" s="1"/>
  <c r="DC141" i="14"/>
  <c r="FK141" i="14" s="1"/>
  <c r="GY141" i="14" s="1"/>
  <c r="DG137" i="14"/>
  <c r="CS137" i="14" s="1"/>
  <c r="DC133" i="14"/>
  <c r="FK133" i="14" s="1"/>
  <c r="GY133" i="14" s="1"/>
  <c r="DK127" i="14"/>
  <c r="FS127" i="14" s="1"/>
  <c r="HG127" i="14" s="1"/>
  <c r="DC123" i="14"/>
  <c r="FK123" i="14" s="1"/>
  <c r="GY123" i="14" s="1"/>
  <c r="DC116" i="14"/>
  <c r="FK116" i="14" s="1"/>
  <c r="GY116" i="14" s="1"/>
  <c r="DK108" i="14"/>
  <c r="FS108" i="14" s="1"/>
  <c r="HG108" i="14" s="1"/>
  <c r="CY105" i="14"/>
  <c r="FG105" i="14" s="1"/>
  <c r="GU105" i="14" s="1"/>
  <c r="CY99" i="14"/>
  <c r="FG99" i="14" s="1"/>
  <c r="GU99" i="14" s="1"/>
  <c r="CY92" i="14"/>
  <c r="FG92" i="14" s="1"/>
  <c r="GU92" i="14" s="1"/>
  <c r="CZ144" i="14"/>
  <c r="FH144" i="14" s="1"/>
  <c r="GV144" i="14" s="1"/>
  <c r="CZ139" i="14"/>
  <c r="FH139" i="14" s="1"/>
  <c r="GV139" i="14" s="1"/>
  <c r="CZ133" i="14"/>
  <c r="FH133" i="14" s="1"/>
  <c r="GV133" i="14" s="1"/>
  <c r="CZ127" i="14"/>
  <c r="FH127" i="14" s="1"/>
  <c r="GV127" i="14" s="1"/>
  <c r="CZ118" i="14"/>
  <c r="FH118" i="14" s="1"/>
  <c r="GV118" i="14" s="1"/>
  <c r="CZ112" i="14"/>
  <c r="FH112" i="14" s="1"/>
  <c r="GV112" i="14" s="1"/>
  <c r="CW148" i="14"/>
  <c r="FE148" i="14" s="1"/>
  <c r="GS148" i="14" s="1"/>
  <c r="DA144" i="14"/>
  <c r="FI144" i="14" s="1"/>
  <c r="GW144" i="14" s="1"/>
  <c r="CW140" i="14"/>
  <c r="FE140" i="14" s="1"/>
  <c r="GS140" i="14" s="1"/>
  <c r="DA136" i="14"/>
  <c r="FI136" i="14" s="1"/>
  <c r="GW136" i="14" s="1"/>
  <c r="DA131" i="14"/>
  <c r="FI131" i="14" s="1"/>
  <c r="GW131" i="14" s="1"/>
  <c r="CW128" i="14"/>
  <c r="FE128" i="14" s="1"/>
  <c r="GS128" i="14" s="1"/>
  <c r="DI123" i="14"/>
  <c r="FQ123" i="14" s="1"/>
  <c r="HE123" i="14" s="1"/>
  <c r="CW117" i="14"/>
  <c r="J117" i="14" s="1"/>
  <c r="DI112" i="14"/>
  <c r="FQ112" i="14" s="1"/>
  <c r="HE112" i="14" s="1"/>
  <c r="DB167" i="14"/>
  <c r="FJ167" i="14" s="1"/>
  <c r="GX167" i="14" s="1"/>
  <c r="CX161" i="14"/>
  <c r="FF161" i="14" s="1"/>
  <c r="GT161" i="14" s="1"/>
  <c r="CX156" i="14"/>
  <c r="FF156" i="14" s="1"/>
  <c r="GT156" i="14" s="1"/>
  <c r="DK162" i="14"/>
  <c r="FS162" i="14" s="1"/>
  <c r="HG162" i="14" s="1"/>
  <c r="DC160" i="14"/>
  <c r="FK160" i="14" s="1"/>
  <c r="GY160" i="14" s="1"/>
  <c r="DK155" i="14"/>
  <c r="FS155" i="14" s="1"/>
  <c r="HG155" i="14" s="1"/>
  <c r="DD166" i="14"/>
  <c r="FL166" i="14" s="1"/>
  <c r="GZ166" i="14" s="1"/>
  <c r="CZ160" i="14"/>
  <c r="FH160" i="14" s="1"/>
  <c r="GV160" i="14" s="1"/>
  <c r="CZ153" i="14"/>
  <c r="FH153" i="14" s="1"/>
  <c r="GV153" i="14" s="1"/>
  <c r="DA162" i="14"/>
  <c r="FI162" i="14" s="1"/>
  <c r="GW162" i="14" s="1"/>
  <c r="CW156" i="14"/>
  <c r="FE156" i="14" s="1"/>
  <c r="GS156" i="14" s="1"/>
  <c r="CX145" i="14"/>
  <c r="FF145" i="14" s="1"/>
  <c r="GT145" i="14" s="1"/>
  <c r="CX140" i="14"/>
  <c r="FF140" i="14" s="1"/>
  <c r="GT140" i="14" s="1"/>
  <c r="DB136" i="14"/>
  <c r="FJ136" i="14" s="1"/>
  <c r="GX136" i="14" s="1"/>
  <c r="DB131" i="14"/>
  <c r="FJ131" i="14" s="1"/>
  <c r="GX131" i="14" s="1"/>
  <c r="CX126" i="14"/>
  <c r="FF126" i="14" s="1"/>
  <c r="GT126" i="14" s="1"/>
  <c r="CX122" i="14"/>
  <c r="FF122" i="14" s="1"/>
  <c r="GT122" i="14" s="1"/>
  <c r="DB112" i="14"/>
  <c r="FJ112" i="14" s="1"/>
  <c r="GX112" i="14" s="1"/>
  <c r="CY146" i="14"/>
  <c r="FG146" i="14" s="1"/>
  <c r="GU146" i="14" s="1"/>
  <c r="CY141" i="14"/>
  <c r="FG141" i="14" s="1"/>
  <c r="GU141" i="14" s="1"/>
  <c r="DK137" i="14"/>
  <c r="FS137" i="14" s="1"/>
  <c r="HG137" i="14" s="1"/>
  <c r="CY131" i="14"/>
  <c r="FG131" i="14" s="1"/>
  <c r="GU131" i="14" s="1"/>
  <c r="DC126" i="14"/>
  <c r="FK126" i="14" s="1"/>
  <c r="GY126" i="14" s="1"/>
  <c r="CY118" i="14"/>
  <c r="FG118" i="14" s="1"/>
  <c r="GU118" i="14" s="1"/>
  <c r="CY110" i="14"/>
  <c r="FG110" i="14" s="1"/>
  <c r="GU110" i="14" s="1"/>
  <c r="CY106" i="14"/>
  <c r="FG106" i="14" s="1"/>
  <c r="GU106" i="14" s="1"/>
  <c r="DK103" i="14"/>
  <c r="FS103" i="14" s="1"/>
  <c r="HG103" i="14" s="1"/>
  <c r="CY94" i="14"/>
  <c r="FG94" i="14" s="1"/>
  <c r="GU94" i="14" s="1"/>
  <c r="DL146" i="14"/>
  <c r="FT146" i="14" s="1"/>
  <c r="HH146" i="14" s="1"/>
  <c r="DL141" i="14"/>
  <c r="FT141" i="14" s="1"/>
  <c r="HH141" i="14" s="1"/>
  <c r="DD139" i="14"/>
  <c r="FL139" i="14" s="1"/>
  <c r="GZ139" i="14" s="1"/>
  <c r="DD133" i="14"/>
  <c r="FL133" i="14" s="1"/>
  <c r="GZ133" i="14" s="1"/>
  <c r="CZ128" i="14"/>
  <c r="FH128" i="14" s="1"/>
  <c r="GV128" i="14" s="1"/>
  <c r="DL125" i="14"/>
  <c r="FT125" i="14" s="1"/>
  <c r="HH125" i="14" s="1"/>
  <c r="DD123" i="14"/>
  <c r="FL123" i="14" s="1"/>
  <c r="GZ123" i="14" s="1"/>
  <c r="CZ115" i="14"/>
  <c r="FH115" i="14" s="1"/>
  <c r="GV115" i="14" s="1"/>
  <c r="DH157" i="14"/>
  <c r="CT157" i="14" s="1"/>
  <c r="DF140" i="14"/>
  <c r="CV140" i="14" s="1"/>
  <c r="DF126" i="14"/>
  <c r="CV126" i="14" s="1"/>
  <c r="DF122" i="14"/>
  <c r="CV122" i="14" s="1"/>
  <c r="DG144" i="14"/>
  <c r="CS144" i="14" s="1"/>
  <c r="DG129" i="14"/>
  <c r="CS129" i="14" s="1"/>
  <c r="DH142" i="14"/>
  <c r="CT142" i="14" s="1"/>
  <c r="DH137" i="14"/>
  <c r="CT137" i="14" s="1"/>
  <c r="DH111" i="14"/>
  <c r="CT111" i="14" s="1"/>
  <c r="CY84" i="14"/>
  <c r="FG84" i="14" s="1"/>
  <c r="GU84" i="14" s="1"/>
  <c r="DK78" i="14"/>
  <c r="FS78" i="14" s="1"/>
  <c r="HG78" i="14" s="1"/>
  <c r="CW146" i="14"/>
  <c r="FE146" i="14" s="1"/>
  <c r="GS146" i="14" s="1"/>
  <c r="CW141" i="14"/>
  <c r="FE141" i="14" s="1"/>
  <c r="GS141" i="14" s="1"/>
  <c r="DA137" i="14"/>
  <c r="FI137" i="14" s="1"/>
  <c r="GW137" i="14" s="1"/>
  <c r="CW129" i="14"/>
  <c r="FE129" i="14" s="1"/>
  <c r="GS129" i="14" s="1"/>
  <c r="CW125" i="14"/>
  <c r="FE125" i="14" s="1"/>
  <c r="GS125" i="14" s="1"/>
  <c r="DA122" i="14"/>
  <c r="FI122" i="14" s="1"/>
  <c r="GW122" i="14" s="1"/>
  <c r="DC86" i="14"/>
  <c r="FK86" i="14" s="1"/>
  <c r="GY86" i="14" s="1"/>
  <c r="DK81" i="14"/>
  <c r="FS81" i="14" s="1"/>
  <c r="HG81" i="14" s="1"/>
  <c r="DC79" i="14"/>
  <c r="FK79" i="14" s="1"/>
  <c r="GY79" i="14" s="1"/>
  <c r="DK74" i="14"/>
  <c r="FS74" i="14" s="1"/>
  <c r="HG74" i="14" s="1"/>
  <c r="DE139" i="14"/>
  <c r="CU139" i="14" s="1"/>
  <c r="DE133" i="14"/>
  <c r="CU133" i="14" s="1"/>
  <c r="DE129" i="14"/>
  <c r="CU129" i="14" s="1"/>
  <c r="DE125" i="14"/>
  <c r="CU125" i="14" s="1"/>
  <c r="DE112" i="14"/>
  <c r="CU112" i="14" s="1"/>
  <c r="EM76" i="14"/>
  <c r="CY76" i="14"/>
  <c r="EU76" i="14"/>
  <c r="DG76" i="14"/>
  <c r="CS76" i="14" s="1"/>
  <c r="EQ83" i="14"/>
  <c r="DC83" i="14"/>
  <c r="EY83" i="14"/>
  <c r="DK83" i="14"/>
  <c r="EM93" i="14"/>
  <c r="CY93" i="14"/>
  <c r="EU93" i="14"/>
  <c r="DG93" i="14"/>
  <c r="CS93" i="14" s="1"/>
  <c r="EL119" i="14"/>
  <c r="CX119" i="14"/>
  <c r="ET119" i="14"/>
  <c r="DF119" i="14"/>
  <c r="CV119" i="14" s="1"/>
  <c r="EP134" i="14"/>
  <c r="DB134" i="14"/>
  <c r="EX134" i="14"/>
  <c r="DJ134" i="14"/>
  <c r="EP138" i="14"/>
  <c r="DB138" i="14"/>
  <c r="EX138" i="14"/>
  <c r="DJ138" i="14"/>
  <c r="EL143" i="14"/>
  <c r="CX143" i="14"/>
  <c r="ET143" i="14"/>
  <c r="DF143" i="14"/>
  <c r="CV143" i="14" s="1"/>
  <c r="EL147" i="14"/>
  <c r="CX147" i="14"/>
  <c r="ET147" i="14"/>
  <c r="DF147" i="14"/>
  <c r="CV147" i="14" s="1"/>
  <c r="EL159" i="14"/>
  <c r="CX159" i="14"/>
  <c r="ET159" i="14"/>
  <c r="DF159" i="14"/>
  <c r="CV159" i="14" s="1"/>
  <c r="EO119" i="14"/>
  <c r="DA119" i="14"/>
  <c r="EW119" i="14"/>
  <c r="DI119" i="14"/>
  <c r="EK134" i="14"/>
  <c r="CW134" i="14"/>
  <c r="ES134" i="14"/>
  <c r="DE134" i="14"/>
  <c r="CU134" i="14" s="1"/>
  <c r="EK138" i="14"/>
  <c r="CW138" i="14"/>
  <c r="ES138" i="14"/>
  <c r="DE138" i="14"/>
  <c r="CU138" i="14" s="1"/>
  <c r="EO143" i="14"/>
  <c r="DA143" i="14"/>
  <c r="EW143" i="14"/>
  <c r="DI143" i="14"/>
  <c r="EO147" i="14"/>
  <c r="DA147" i="14"/>
  <c r="EW147" i="14"/>
  <c r="DI147" i="14"/>
  <c r="EO159" i="14"/>
  <c r="DA159" i="14"/>
  <c r="EW159" i="14"/>
  <c r="DI159" i="14"/>
  <c r="EN119" i="14"/>
  <c r="CZ119" i="14"/>
  <c r="EV119" i="14"/>
  <c r="DH119" i="14"/>
  <c r="CT119" i="14" s="1"/>
  <c r="ER134" i="14"/>
  <c r="DD134" i="14"/>
  <c r="EZ134" i="14"/>
  <c r="DL134" i="14"/>
  <c r="ER138" i="14"/>
  <c r="DD138" i="14"/>
  <c r="EZ138" i="14"/>
  <c r="DL138" i="14"/>
  <c r="EN143" i="14"/>
  <c r="CZ143" i="14"/>
  <c r="EV143" i="14"/>
  <c r="DH143" i="14"/>
  <c r="CT143" i="14" s="1"/>
  <c r="EN147" i="14"/>
  <c r="CZ147" i="14"/>
  <c r="EV147" i="14"/>
  <c r="DH147" i="14"/>
  <c r="CT147" i="14" s="1"/>
  <c r="EQ119" i="14"/>
  <c r="DC119" i="14"/>
  <c r="EY119" i="14"/>
  <c r="DK119" i="14"/>
  <c r="EM134" i="14"/>
  <c r="CY134" i="14"/>
  <c r="EU134" i="14"/>
  <c r="DG134" i="14"/>
  <c r="CS134" i="14" s="1"/>
  <c r="EM138" i="14"/>
  <c r="CY138" i="14"/>
  <c r="EU138" i="14"/>
  <c r="DG138" i="14"/>
  <c r="CS138" i="14" s="1"/>
  <c r="EQ143" i="14"/>
  <c r="DC143" i="14"/>
  <c r="EY143" i="14"/>
  <c r="DK143" i="14"/>
  <c r="EQ147" i="14"/>
  <c r="DC147" i="14"/>
  <c r="EY147" i="14"/>
  <c r="DK147" i="14"/>
  <c r="EQ159" i="14"/>
  <c r="DC159" i="14"/>
  <c r="EY159" i="14"/>
  <c r="DK159" i="14"/>
  <c r="EM164" i="14"/>
  <c r="CY164" i="14"/>
  <c r="EL164" i="14"/>
  <c r="CX164" i="14"/>
  <c r="ET164" i="14"/>
  <c r="DF164" i="14"/>
  <c r="CV164" i="14" s="1"/>
  <c r="EN159" i="14"/>
  <c r="CZ159" i="14"/>
  <c r="EN164" i="14"/>
  <c r="CZ164" i="14"/>
  <c r="EK164" i="14"/>
  <c r="CW164" i="14"/>
  <c r="ES164" i="14"/>
  <c r="DE164" i="14"/>
  <c r="CU164" i="14" s="1"/>
  <c r="ER159" i="14"/>
  <c r="DD159" i="14"/>
  <c r="ER164" i="14"/>
  <c r="DD164" i="14"/>
  <c r="EY164" i="14"/>
  <c r="DK164" i="14"/>
  <c r="EV159" i="14"/>
  <c r="DH159" i="14"/>
  <c r="CT159" i="14" s="1"/>
  <c r="CX167" i="14"/>
  <c r="FF167" i="14" s="1"/>
  <c r="GT167" i="14" s="1"/>
  <c r="CX162" i="14"/>
  <c r="FF162" i="14" s="1"/>
  <c r="GT162" i="14" s="1"/>
  <c r="CX157" i="14"/>
  <c r="FF157" i="14" s="1"/>
  <c r="GT157" i="14" s="1"/>
  <c r="DB152" i="14"/>
  <c r="FJ152" i="14" s="1"/>
  <c r="GX152" i="14" s="1"/>
  <c r="DC166" i="14"/>
  <c r="FK166" i="14" s="1"/>
  <c r="GY166" i="14" s="1"/>
  <c r="CY160" i="14"/>
  <c r="FG160" i="14" s="1"/>
  <c r="GU160" i="14" s="1"/>
  <c r="CZ168" i="14"/>
  <c r="FH168" i="14" s="1"/>
  <c r="GV168" i="14" s="1"/>
  <c r="DL162" i="14"/>
  <c r="FT162" i="14" s="1"/>
  <c r="HH162" i="14" s="1"/>
  <c r="DD160" i="14"/>
  <c r="FL160" i="14" s="1"/>
  <c r="GZ160" i="14" s="1"/>
  <c r="CZ156" i="14"/>
  <c r="FH156" i="14" s="1"/>
  <c r="GV156" i="14" s="1"/>
  <c r="CW167" i="14"/>
  <c r="FE167" i="14" s="1"/>
  <c r="GS167" i="14" s="1"/>
  <c r="DA161" i="14"/>
  <c r="FI161" i="14" s="1"/>
  <c r="GW161" i="14" s="1"/>
  <c r="CW155" i="14"/>
  <c r="FE155" i="14" s="1"/>
  <c r="GS155" i="14" s="1"/>
  <c r="DF146" i="14"/>
  <c r="CV146" i="14" s="1"/>
  <c r="DB142" i="14"/>
  <c r="FJ142" i="14" s="1"/>
  <c r="GX142" i="14" s="1"/>
  <c r="DJ137" i="14"/>
  <c r="FR137" i="14" s="1"/>
  <c r="HF137" i="14" s="1"/>
  <c r="CX131" i="14"/>
  <c r="FF131" i="14" s="1"/>
  <c r="GT131" i="14" s="1"/>
  <c r="CX127" i="14"/>
  <c r="FF127" i="14" s="1"/>
  <c r="GT127" i="14" s="1"/>
  <c r="CX123" i="14"/>
  <c r="FF123" i="14" s="1"/>
  <c r="GT123" i="14" s="1"/>
  <c r="CX114" i="14"/>
  <c r="FF114" i="14" s="1"/>
  <c r="GT114" i="14" s="1"/>
  <c r="DK141" i="14"/>
  <c r="FS141" i="14" s="1"/>
  <c r="HG141" i="14" s="1"/>
  <c r="DC139" i="14"/>
  <c r="FK139" i="14" s="1"/>
  <c r="GY139" i="14" s="1"/>
  <c r="DK133" i="14"/>
  <c r="FS133" i="14" s="1"/>
  <c r="HG133" i="14" s="1"/>
  <c r="DC129" i="14"/>
  <c r="FK129" i="14" s="1"/>
  <c r="GY129" i="14" s="1"/>
  <c r="CY124" i="14"/>
  <c r="FG124" i="14" s="1"/>
  <c r="GU124" i="14" s="1"/>
  <c r="DC118" i="14"/>
  <c r="FK118" i="14" s="1"/>
  <c r="GY118" i="14" s="1"/>
  <c r="CY111" i="14"/>
  <c r="FG111" i="14" s="1"/>
  <c r="GU111" i="14" s="1"/>
  <c r="DC106" i="14"/>
  <c r="FK106" i="14" s="1"/>
  <c r="GY106" i="14" s="1"/>
  <c r="CY103" i="14"/>
  <c r="FG103" i="14" s="1"/>
  <c r="GU103" i="14" s="1"/>
  <c r="DC94" i="14"/>
  <c r="FK94" i="14" s="1"/>
  <c r="GY94" i="14" s="1"/>
  <c r="DD145" i="14"/>
  <c r="FL145" i="14" s="1"/>
  <c r="GZ145" i="14" s="1"/>
  <c r="DD140" i="14"/>
  <c r="FL140" i="14" s="1"/>
  <c r="GZ140" i="14" s="1"/>
  <c r="CZ136" i="14"/>
  <c r="FH136" i="14" s="1"/>
  <c r="GV136" i="14" s="1"/>
  <c r="DD128" i="14"/>
  <c r="FL128" i="14" s="1"/>
  <c r="GZ128" i="14" s="1"/>
  <c r="DD122" i="14"/>
  <c r="FL122" i="14" s="1"/>
  <c r="GZ122" i="14" s="1"/>
  <c r="CZ114" i="14"/>
  <c r="FH114" i="14" s="1"/>
  <c r="GV114" i="14" s="1"/>
  <c r="CW145" i="14"/>
  <c r="FE145" i="14" s="1"/>
  <c r="GS145" i="14" s="1"/>
  <c r="DA141" i="14"/>
  <c r="FI141" i="14" s="1"/>
  <c r="GW141" i="14" s="1"/>
  <c r="CW137" i="14"/>
  <c r="FE137" i="14" s="1"/>
  <c r="GS137" i="14" s="1"/>
  <c r="CW132" i="14"/>
  <c r="DA129" i="14"/>
  <c r="FI129" i="14" s="1"/>
  <c r="GW129" i="14" s="1"/>
  <c r="CW124" i="14"/>
  <c r="FE124" i="14" s="1"/>
  <c r="GS124" i="14" s="1"/>
  <c r="DA118" i="14"/>
  <c r="FI118" i="14" s="1"/>
  <c r="GW118" i="14" s="1"/>
  <c r="DA114" i="14"/>
  <c r="FI114" i="14" s="1"/>
  <c r="GW114" i="14" s="1"/>
  <c r="DF167" i="14"/>
  <c r="CV167" i="14" s="1"/>
  <c r="DF162" i="14"/>
  <c r="CV162" i="14" s="1"/>
  <c r="DF155" i="14"/>
  <c r="CV155" i="14" s="1"/>
  <c r="DG155" i="14"/>
  <c r="CS155" i="14" s="1"/>
  <c r="DE167" i="14"/>
  <c r="CU167" i="14" s="1"/>
  <c r="DE162" i="14"/>
  <c r="CU162" i="14" s="1"/>
  <c r="DF141" i="14"/>
  <c r="CV141" i="14" s="1"/>
  <c r="DF136" i="14"/>
  <c r="CV136" i="14" s="1"/>
  <c r="DF125" i="14"/>
  <c r="CV125" i="14" s="1"/>
  <c r="DF112" i="14"/>
  <c r="CV112" i="14" s="1"/>
  <c r="DG107" i="14"/>
  <c r="CS107" i="14" s="1"/>
  <c r="DH139" i="14"/>
  <c r="CT139" i="14" s="1"/>
  <c r="DH129" i="14"/>
  <c r="CT129" i="14" s="1"/>
  <c r="DH112" i="14"/>
  <c r="CT112" i="14" s="1"/>
  <c r="J87" i="14"/>
  <c r="CX168" i="14"/>
  <c r="DB162" i="14"/>
  <c r="FJ162" i="14" s="1"/>
  <c r="GX162" i="14" s="1"/>
  <c r="DB157" i="14"/>
  <c r="FJ157" i="14" s="1"/>
  <c r="GX157" i="14" s="1"/>
  <c r="CY166" i="14"/>
  <c r="FG166" i="14" s="1"/>
  <c r="GU166" i="14" s="1"/>
  <c r="DK160" i="14"/>
  <c r="FS160" i="14" s="1"/>
  <c r="HG160" i="14" s="1"/>
  <c r="CY156" i="14"/>
  <c r="FG156" i="14" s="1"/>
  <c r="GU156" i="14" s="1"/>
  <c r="CZ167" i="14"/>
  <c r="FH167" i="14" s="1"/>
  <c r="GV167" i="14" s="1"/>
  <c r="DD161" i="14"/>
  <c r="FL161" i="14" s="1"/>
  <c r="GZ161" i="14" s="1"/>
  <c r="CZ155" i="14"/>
  <c r="FH155" i="14" s="1"/>
  <c r="GV155" i="14" s="1"/>
  <c r="DI162" i="14"/>
  <c r="FQ162" i="14" s="1"/>
  <c r="HE162" i="14" s="1"/>
  <c r="DA157" i="14"/>
  <c r="FI157" i="14" s="1"/>
  <c r="GW157" i="14" s="1"/>
  <c r="DB146" i="14"/>
  <c r="FJ146" i="14" s="1"/>
  <c r="GX146" i="14" s="1"/>
  <c r="DJ141" i="14"/>
  <c r="FR141" i="14" s="1"/>
  <c r="HF141" i="14" s="1"/>
  <c r="CX137" i="14"/>
  <c r="FF137" i="14" s="1"/>
  <c r="GT137" i="14" s="1"/>
  <c r="CX132" i="14"/>
  <c r="FF132" i="14" s="1"/>
  <c r="GT132" i="14" s="1"/>
  <c r="DB127" i="14"/>
  <c r="FJ127" i="14" s="1"/>
  <c r="GX127" i="14" s="1"/>
  <c r="DB123" i="14"/>
  <c r="FJ123" i="14" s="1"/>
  <c r="GX123" i="14" s="1"/>
  <c r="DB114" i="14"/>
  <c r="FJ114" i="14" s="1"/>
  <c r="GX114" i="14" s="1"/>
  <c r="CY144" i="14"/>
  <c r="FG144" i="14" s="1"/>
  <c r="GU144" i="14" s="1"/>
  <c r="CY139" i="14"/>
  <c r="FG139" i="14" s="1"/>
  <c r="GU139" i="14" s="1"/>
  <c r="CY133" i="14"/>
  <c r="FG133" i="14" s="1"/>
  <c r="GU133" i="14" s="1"/>
  <c r="DK126" i="14"/>
  <c r="FS126" i="14" s="1"/>
  <c r="HG126" i="14" s="1"/>
  <c r="DK122" i="14"/>
  <c r="FS122" i="14" s="1"/>
  <c r="HG122" i="14" s="1"/>
  <c r="DK111" i="14"/>
  <c r="FS111" i="14" s="1"/>
  <c r="HG111" i="14" s="1"/>
  <c r="DC107" i="14"/>
  <c r="FK107" i="14" s="1"/>
  <c r="GY107" i="14" s="1"/>
  <c r="CY104" i="14"/>
  <c r="FG104" i="14" s="1"/>
  <c r="GU104" i="14" s="1"/>
  <c r="CY98" i="14"/>
  <c r="FG98" i="14" s="1"/>
  <c r="GU98" i="14" s="1"/>
  <c r="CZ148" i="14"/>
  <c r="FH148" i="14" s="1"/>
  <c r="GV148" i="14" s="1"/>
  <c r="CZ142" i="14"/>
  <c r="FH142" i="14" s="1"/>
  <c r="GV142" i="14" s="1"/>
  <c r="DL139" i="14"/>
  <c r="FT139" i="14" s="1"/>
  <c r="HH139" i="14" s="1"/>
  <c r="DL133" i="14"/>
  <c r="FT133" i="14" s="1"/>
  <c r="HH133" i="14" s="1"/>
  <c r="DD129" i="14"/>
  <c r="FL129" i="14" s="1"/>
  <c r="GZ129" i="14" s="1"/>
  <c r="CZ126" i="14"/>
  <c r="FH126" i="14" s="1"/>
  <c r="GV126" i="14" s="1"/>
  <c r="DL123" i="14"/>
  <c r="FT123" i="14" s="1"/>
  <c r="HH123" i="14" s="1"/>
  <c r="DD118" i="14"/>
  <c r="FL118" i="14" s="1"/>
  <c r="GZ118" i="14" s="1"/>
  <c r="CZ111" i="14"/>
  <c r="FH111" i="14" s="1"/>
  <c r="GV111" i="14" s="1"/>
  <c r="DK85" i="14"/>
  <c r="FS85" i="14" s="1"/>
  <c r="HG85" i="14" s="1"/>
  <c r="CY79" i="14"/>
  <c r="FG79" i="14" s="1"/>
  <c r="GU79" i="14" s="1"/>
  <c r="DG81" i="14"/>
  <c r="CS81" i="14" s="1"/>
  <c r="DA142" i="14"/>
  <c r="FI142" i="14" s="1"/>
  <c r="GW142" i="14" s="1"/>
  <c r="DI137" i="14"/>
  <c r="FQ137" i="14" s="1"/>
  <c r="HE137" i="14" s="1"/>
  <c r="CW131" i="14"/>
  <c r="DA126" i="14"/>
  <c r="FI126" i="14" s="1"/>
  <c r="GW126" i="14" s="1"/>
  <c r="DI122" i="14"/>
  <c r="FQ122" i="14" s="1"/>
  <c r="HE122" i="14" s="1"/>
  <c r="CW114" i="14"/>
  <c r="DK86" i="14"/>
  <c r="FS86" i="14" s="1"/>
  <c r="HG86" i="14" s="1"/>
  <c r="CY82" i="14"/>
  <c r="FG82" i="14" s="1"/>
  <c r="GU82" i="14" s="1"/>
  <c r="DK79" i="14"/>
  <c r="FS79" i="14" s="1"/>
  <c r="HG79" i="14" s="1"/>
  <c r="DC77" i="14"/>
  <c r="FK77" i="14" s="1"/>
  <c r="GY77" i="14" s="1"/>
  <c r="CX165" i="14"/>
  <c r="CX160" i="14"/>
  <c r="FF160" i="14" s="1"/>
  <c r="GT160" i="14" s="1"/>
  <c r="CX153" i="14"/>
  <c r="FF153" i="14" s="1"/>
  <c r="GT153" i="14" s="1"/>
  <c r="DK166" i="14"/>
  <c r="FS166" i="14" s="1"/>
  <c r="HG166" i="14" s="1"/>
  <c r="DK161" i="14"/>
  <c r="FS161" i="14" s="1"/>
  <c r="HG161" i="14" s="1"/>
  <c r="CY151" i="14"/>
  <c r="FG151" i="14" s="1"/>
  <c r="GU151" i="14" s="1"/>
  <c r="CZ166" i="14"/>
  <c r="FH166" i="14" s="1"/>
  <c r="GV166" i="14" s="1"/>
  <c r="DL160" i="14"/>
  <c r="FT160" i="14" s="1"/>
  <c r="HH160" i="14" s="1"/>
  <c r="DD157" i="14"/>
  <c r="FL157" i="14" s="1"/>
  <c r="GZ157" i="14" s="1"/>
  <c r="CZ152" i="14"/>
  <c r="FH152" i="14" s="1"/>
  <c r="GV152" i="14" s="1"/>
  <c r="CW162" i="14"/>
  <c r="FE162" i="14" s="1"/>
  <c r="GS162" i="14" s="1"/>
  <c r="DA156" i="14"/>
  <c r="FI156" i="14" s="1"/>
  <c r="GW156" i="14" s="1"/>
  <c r="CX149" i="14"/>
  <c r="FF149" i="14" s="1"/>
  <c r="GT149" i="14" s="1"/>
  <c r="CX144" i="14"/>
  <c r="FF144" i="14" s="1"/>
  <c r="GT144" i="14" s="1"/>
  <c r="CX139" i="14"/>
  <c r="FF139" i="14" s="1"/>
  <c r="GT139" i="14" s="1"/>
  <c r="CX133" i="14"/>
  <c r="FF133" i="14" s="1"/>
  <c r="GT133" i="14" s="1"/>
  <c r="DF127" i="14"/>
  <c r="CV127" i="14" s="1"/>
  <c r="DB124" i="14"/>
  <c r="FJ124" i="14" s="1"/>
  <c r="GX124" i="14" s="1"/>
  <c r="CX116" i="14"/>
  <c r="FF116" i="14" s="1"/>
  <c r="GT116" i="14" s="1"/>
  <c r="CY145" i="14"/>
  <c r="FG145" i="14" s="1"/>
  <c r="GU145" i="14" s="1"/>
  <c r="DK139" i="14"/>
  <c r="FS139" i="14" s="1"/>
  <c r="HG139" i="14" s="1"/>
  <c r="DK136" i="14"/>
  <c r="FS136" i="14" s="1"/>
  <c r="HG136" i="14" s="1"/>
  <c r="DK129" i="14"/>
  <c r="FS129" i="14" s="1"/>
  <c r="HG129" i="14" s="1"/>
  <c r="CY126" i="14"/>
  <c r="FG126" i="14" s="1"/>
  <c r="GU126" i="14" s="1"/>
  <c r="DK118" i="14"/>
  <c r="FS118" i="14" s="1"/>
  <c r="HG118" i="14" s="1"/>
  <c r="DC112" i="14"/>
  <c r="FK112" i="14" s="1"/>
  <c r="GY112" i="14" s="1"/>
  <c r="DK106" i="14"/>
  <c r="FS106" i="14" s="1"/>
  <c r="HG106" i="14" s="1"/>
  <c r="DC104" i="14"/>
  <c r="FK104" i="14" s="1"/>
  <c r="GY104" i="14" s="1"/>
  <c r="DK94" i="14"/>
  <c r="FS94" i="14" s="1"/>
  <c r="HG94" i="14" s="1"/>
  <c r="DL145" i="14"/>
  <c r="FT145" i="14" s="1"/>
  <c r="HH145" i="14" s="1"/>
  <c r="CZ141" i="14"/>
  <c r="FH141" i="14" s="1"/>
  <c r="GV141" i="14" s="1"/>
  <c r="DD137" i="14"/>
  <c r="FL137" i="14" s="1"/>
  <c r="GZ137" i="14" s="1"/>
  <c r="CZ129" i="14"/>
  <c r="FH129" i="14" s="1"/>
  <c r="GV129" i="14" s="1"/>
  <c r="CZ123" i="14"/>
  <c r="FH123" i="14" s="1"/>
  <c r="GV123" i="14" s="1"/>
  <c r="DL115" i="14"/>
  <c r="FT115" i="14" s="1"/>
  <c r="HH115" i="14" s="1"/>
  <c r="DA146" i="14"/>
  <c r="FI146" i="14" s="1"/>
  <c r="GW146" i="14" s="1"/>
  <c r="DI141" i="14"/>
  <c r="FQ141" i="14" s="1"/>
  <c r="HE141" i="14" s="1"/>
  <c r="DA139" i="14"/>
  <c r="FI139" i="14" s="1"/>
  <c r="GW139" i="14" s="1"/>
  <c r="DA133" i="14"/>
  <c r="FI133" i="14" s="1"/>
  <c r="GW133" i="14" s="1"/>
  <c r="DI129" i="14"/>
  <c r="FQ129" i="14" s="1"/>
  <c r="HE129" i="14" s="1"/>
  <c r="DA125" i="14"/>
  <c r="FI125" i="14" s="1"/>
  <c r="GW125" i="14" s="1"/>
  <c r="CW122" i="14"/>
  <c r="FE122" i="14" s="1"/>
  <c r="GS122" i="14" s="1"/>
  <c r="CW115" i="14"/>
  <c r="FE115" i="14" s="1"/>
  <c r="GS115" i="14" s="1"/>
  <c r="DJ162" i="14"/>
  <c r="FR162" i="14" s="1"/>
  <c r="HF162" i="14" s="1"/>
  <c r="DB160" i="14"/>
  <c r="FJ160" i="14" s="1"/>
  <c r="GX160" i="14" s="1"/>
  <c r="CX152" i="14"/>
  <c r="CY161" i="14"/>
  <c r="FG161" i="14" s="1"/>
  <c r="GU161" i="14" s="1"/>
  <c r="DK157" i="14"/>
  <c r="FS157" i="14" s="1"/>
  <c r="HG157" i="14" s="1"/>
  <c r="DK153" i="14"/>
  <c r="FS153" i="14" s="1"/>
  <c r="HG153" i="14" s="1"/>
  <c r="DL161" i="14"/>
  <c r="FT161" i="14" s="1"/>
  <c r="HH161" i="14" s="1"/>
  <c r="DD156" i="14"/>
  <c r="FL156" i="14" s="1"/>
  <c r="GZ156" i="14" s="1"/>
  <c r="CW166" i="14"/>
  <c r="FE166" i="14" s="1"/>
  <c r="GS166" i="14" s="1"/>
  <c r="CW158" i="14"/>
  <c r="DB149" i="14"/>
  <c r="FJ149" i="14" s="1"/>
  <c r="GX149" i="14" s="1"/>
  <c r="CX142" i="14"/>
  <c r="FF142" i="14" s="1"/>
  <c r="GT142" i="14" s="1"/>
  <c r="DB139" i="14"/>
  <c r="FJ139" i="14" s="1"/>
  <c r="GX139" i="14" s="1"/>
  <c r="DB133" i="14"/>
  <c r="FJ133" i="14" s="1"/>
  <c r="GX133" i="14" s="1"/>
  <c r="CX128" i="14"/>
  <c r="FF128" i="14" s="1"/>
  <c r="GT128" i="14" s="1"/>
  <c r="CX124" i="14"/>
  <c r="FF124" i="14" s="1"/>
  <c r="GT124" i="14" s="1"/>
  <c r="CX115" i="14"/>
  <c r="FF115" i="14" s="1"/>
  <c r="GT115" i="14" s="1"/>
  <c r="DC145" i="14"/>
  <c r="FK145" i="14" s="1"/>
  <c r="GY145" i="14" s="1"/>
  <c r="DC140" i="14"/>
  <c r="FK140" i="14" s="1"/>
  <c r="GY140" i="14" s="1"/>
  <c r="CY136" i="14"/>
  <c r="FG136" i="14" s="1"/>
  <c r="GU136" i="14" s="1"/>
  <c r="CY127" i="14"/>
  <c r="FG127" i="14" s="1"/>
  <c r="GU127" i="14" s="1"/>
  <c r="CY123" i="14"/>
  <c r="FG123" i="14" s="1"/>
  <c r="GU123" i="14" s="1"/>
  <c r="CY112" i="14"/>
  <c r="FG112" i="14" s="1"/>
  <c r="GU112" i="14" s="1"/>
  <c r="DK107" i="14"/>
  <c r="FS107" i="14" s="1"/>
  <c r="HG107" i="14" s="1"/>
  <c r="DC105" i="14"/>
  <c r="FK105" i="14" s="1"/>
  <c r="GY105" i="14" s="1"/>
  <c r="DK99" i="14"/>
  <c r="FS99" i="14" s="1"/>
  <c r="HG99" i="14" s="1"/>
  <c r="DC92" i="14"/>
  <c r="FK92" i="14" s="1"/>
  <c r="GY92" i="14" s="1"/>
  <c r="CZ145" i="14"/>
  <c r="FH145" i="14" s="1"/>
  <c r="GV145" i="14" s="1"/>
  <c r="CZ140" i="14"/>
  <c r="FH140" i="14" s="1"/>
  <c r="GV140" i="14" s="1"/>
  <c r="DL136" i="14"/>
  <c r="FT136" i="14" s="1"/>
  <c r="HH136" i="14" s="1"/>
  <c r="DL129" i="14"/>
  <c r="FT129" i="14" s="1"/>
  <c r="HH129" i="14" s="1"/>
  <c r="DD127" i="14"/>
  <c r="FL127" i="14" s="1"/>
  <c r="GZ127" i="14" s="1"/>
  <c r="CZ124" i="14"/>
  <c r="FH124" i="14" s="1"/>
  <c r="GV124" i="14" s="1"/>
  <c r="DL118" i="14"/>
  <c r="FT118" i="14" s="1"/>
  <c r="HH118" i="14" s="1"/>
  <c r="DD112" i="14"/>
  <c r="FL112" i="14" s="1"/>
  <c r="GZ112" i="14" s="1"/>
  <c r="DF166" i="14"/>
  <c r="CV166" i="14" s="1"/>
  <c r="DG161" i="14"/>
  <c r="CS161" i="14" s="1"/>
  <c r="DH155" i="14"/>
  <c r="CT155" i="14" s="1"/>
  <c r="DF142" i="14"/>
  <c r="CV142" i="14" s="1"/>
  <c r="DF137" i="14"/>
  <c r="CV137" i="14" s="1"/>
  <c r="DF124" i="14"/>
  <c r="CV124" i="14" s="1"/>
  <c r="DG127" i="14"/>
  <c r="CS127" i="14" s="1"/>
  <c r="DG123" i="14"/>
  <c r="CS123" i="14" s="1"/>
  <c r="DG94" i="14"/>
  <c r="CS94" i="14" s="1"/>
  <c r="DH145" i="14"/>
  <c r="CT145" i="14" s="1"/>
  <c r="DH122" i="14"/>
  <c r="CT122" i="14" s="1"/>
  <c r="FS87" i="14"/>
  <c r="HG87" i="14" s="1"/>
  <c r="FT87" i="14"/>
  <c r="HH87" i="14" s="1"/>
  <c r="FQ87" i="14"/>
  <c r="HE87" i="14" s="1"/>
  <c r="FN87" i="14"/>
  <c r="CY86" i="14"/>
  <c r="FG86" i="14" s="1"/>
  <c r="GU86" i="14" s="1"/>
  <c r="CY81" i="14"/>
  <c r="FG81" i="14" s="1"/>
  <c r="GU81" i="14" s="1"/>
  <c r="CY77" i="14"/>
  <c r="FG77" i="14" s="1"/>
  <c r="GU77" i="14" s="1"/>
  <c r="CW144" i="14"/>
  <c r="FE144" i="14" s="1"/>
  <c r="GS144" i="14" s="1"/>
  <c r="CW139" i="14"/>
  <c r="FE139" i="14" s="1"/>
  <c r="GS139" i="14" s="1"/>
  <c r="CW133" i="14"/>
  <c r="FE133" i="14" s="1"/>
  <c r="GS133" i="14" s="1"/>
  <c r="CW127" i="14"/>
  <c r="FE127" i="14" s="1"/>
  <c r="GS127" i="14" s="1"/>
  <c r="CW123" i="14"/>
  <c r="FE123" i="14" s="1"/>
  <c r="GS123" i="14" s="1"/>
  <c r="CW116" i="14"/>
  <c r="DK89" i="14"/>
  <c r="FS89" i="14" s="1"/>
  <c r="HG89" i="14" s="1"/>
  <c r="DC84" i="14"/>
  <c r="FK84" i="14" s="1"/>
  <c r="GY84" i="14" s="1"/>
  <c r="CY80" i="14"/>
  <c r="FG80" i="14" s="1"/>
  <c r="GU80" i="14" s="1"/>
  <c r="DK77" i="14"/>
  <c r="FS77" i="14" s="1"/>
  <c r="HG77" i="14" s="1"/>
  <c r="DE127" i="14"/>
  <c r="CU127" i="14" s="1"/>
  <c r="DE123" i="14"/>
  <c r="CU123" i="14" s="1"/>
  <c r="DG85" i="14"/>
  <c r="CS85" i="14" s="1"/>
  <c r="DG80" i="14"/>
  <c r="CS80" i="14" s="1"/>
  <c r="HC79" i="14"/>
  <c r="T169" i="14"/>
  <c r="C169" i="14"/>
  <c r="T87" i="14"/>
  <c r="C87" i="14"/>
  <c r="HB153" i="14"/>
  <c r="FE6" i="14"/>
  <c r="GS6" i="14" s="1"/>
  <c r="B9" i="8"/>
  <c r="U4" i="8"/>
  <c r="HC74" i="14"/>
  <c r="HB145" i="14"/>
  <c r="HD64" i="14"/>
  <c r="FA70" i="14"/>
  <c r="GO70" i="14" s="1"/>
  <c r="FR6" i="14"/>
  <c r="HF6" i="14" s="1"/>
  <c r="FF6" i="14"/>
  <c r="GT6" i="14" s="1"/>
  <c r="HD72" i="14"/>
  <c r="J72" i="14"/>
  <c r="HB70" i="14"/>
  <c r="FA84" i="14"/>
  <c r="GO84" i="14" s="1"/>
  <c r="J75" i="14"/>
  <c r="HJ168" i="14"/>
  <c r="F168" i="14" s="1"/>
  <c r="HJ165" i="14"/>
  <c r="F165" i="14" s="1"/>
  <c r="HJ161" i="14"/>
  <c r="F161" i="14" s="1"/>
  <c r="HJ156" i="14"/>
  <c r="F156" i="14" s="1"/>
  <c r="HJ152" i="14"/>
  <c r="F152" i="14" s="1"/>
  <c r="HJ148" i="14"/>
  <c r="F148" i="14" s="1"/>
  <c r="HJ145" i="14"/>
  <c r="F145" i="14" s="1"/>
  <c r="HJ143" i="14"/>
  <c r="F143" i="14" s="1"/>
  <c r="HJ140" i="14"/>
  <c r="F140" i="14" s="1"/>
  <c r="HJ136" i="14"/>
  <c r="F136" i="14" s="1"/>
  <c r="HJ130" i="14"/>
  <c r="F130" i="14" s="1"/>
  <c r="HJ127" i="14"/>
  <c r="F127" i="14" s="1"/>
  <c r="HJ123" i="14"/>
  <c r="F123" i="14" s="1"/>
  <c r="HJ118" i="14"/>
  <c r="F118" i="14" s="1"/>
  <c r="HJ114" i="14"/>
  <c r="F114" i="14" s="1"/>
  <c r="HJ111" i="14"/>
  <c r="F111" i="14" s="1"/>
  <c r="HJ109" i="14"/>
  <c r="F109" i="14" s="1"/>
  <c r="HJ105" i="14"/>
  <c r="F105" i="14" s="1"/>
  <c r="HJ101" i="14"/>
  <c r="F101" i="14" s="1"/>
  <c r="HJ97" i="14"/>
  <c r="F97" i="14" s="1"/>
  <c r="HJ94" i="14"/>
  <c r="F94" i="14" s="1"/>
  <c r="HJ90" i="14"/>
  <c r="F90" i="14" s="1"/>
  <c r="HJ85" i="14"/>
  <c r="F85" i="14" s="1"/>
  <c r="HJ81" i="14"/>
  <c r="F81" i="14" s="1"/>
  <c r="HJ77" i="14"/>
  <c r="F77" i="14" s="1"/>
  <c r="HJ73" i="14"/>
  <c r="F73" i="14" s="1"/>
  <c r="HJ69" i="14"/>
  <c r="F69" i="14" s="1"/>
  <c r="HJ63" i="14"/>
  <c r="F63" i="14" s="1"/>
  <c r="HJ59" i="14"/>
  <c r="F59" i="14" s="1"/>
  <c r="HJ56" i="14"/>
  <c r="F56" i="14" s="1"/>
  <c r="HJ52" i="14"/>
  <c r="F52" i="14" s="1"/>
  <c r="HJ46" i="14"/>
  <c r="F46" i="14" s="1"/>
  <c r="HJ37" i="14"/>
  <c r="F37" i="14" s="1"/>
  <c r="HJ164" i="14"/>
  <c r="F164" i="14" s="1"/>
  <c r="HJ160" i="14"/>
  <c r="F160" i="14" s="1"/>
  <c r="HJ157" i="14"/>
  <c r="F157" i="14" s="1"/>
  <c r="HJ153" i="14"/>
  <c r="F153" i="14" s="1"/>
  <c r="HJ149" i="14"/>
  <c r="F149" i="14" s="1"/>
  <c r="HJ146" i="14"/>
  <c r="F146" i="14" s="1"/>
  <c r="HJ141" i="14"/>
  <c r="F141" i="14" s="1"/>
  <c r="HJ138" i="14"/>
  <c r="F138" i="14" s="1"/>
  <c r="HJ133" i="14"/>
  <c r="F133" i="14" s="1"/>
  <c r="HJ129" i="14"/>
  <c r="F129" i="14" s="1"/>
  <c r="HJ125" i="14"/>
  <c r="F125" i="14" s="1"/>
  <c r="HJ121" i="14"/>
  <c r="F121" i="14" s="1"/>
  <c r="HJ117" i="14"/>
  <c r="F117" i="14" s="1"/>
  <c r="HJ112" i="14"/>
  <c r="F112" i="14" s="1"/>
  <c r="HJ107" i="14"/>
  <c r="F107" i="14" s="1"/>
  <c r="HJ104" i="14"/>
  <c r="F104" i="14" s="1"/>
  <c r="HJ100" i="14"/>
  <c r="F100" i="14" s="1"/>
  <c r="HJ96" i="14"/>
  <c r="F96" i="14" s="1"/>
  <c r="HJ92" i="14"/>
  <c r="F92" i="14" s="1"/>
  <c r="HJ86" i="14"/>
  <c r="F86" i="14" s="1"/>
  <c r="HJ82" i="14"/>
  <c r="F82" i="14" s="1"/>
  <c r="HJ79" i="14"/>
  <c r="F79" i="14" s="1"/>
  <c r="HJ75" i="14"/>
  <c r="F75" i="14" s="1"/>
  <c r="HJ72" i="14"/>
  <c r="F72" i="14" s="1"/>
  <c r="HJ68" i="14"/>
  <c r="F68" i="14" s="1"/>
  <c r="HJ65" i="14"/>
  <c r="F65" i="14" s="1"/>
  <c r="HJ61" i="14"/>
  <c r="F61" i="14" s="1"/>
  <c r="HJ57" i="14"/>
  <c r="F57" i="14" s="1"/>
  <c r="HJ53" i="14"/>
  <c r="F53" i="14" s="1"/>
  <c r="HJ50" i="14"/>
  <c r="F50" i="14" s="1"/>
  <c r="HJ48" i="14"/>
  <c r="F48" i="14" s="1"/>
  <c r="HJ44" i="14"/>
  <c r="F44" i="14" s="1"/>
  <c r="HJ41" i="14"/>
  <c r="F41" i="14" s="1"/>
  <c r="HJ34" i="14"/>
  <c r="F34" i="14" s="1"/>
  <c r="HJ167" i="14"/>
  <c r="F167" i="14" s="1"/>
  <c r="HJ163" i="14"/>
  <c r="F163" i="14" s="1"/>
  <c r="HJ159" i="14"/>
  <c r="F159" i="14" s="1"/>
  <c r="HJ155" i="14"/>
  <c r="F155" i="14" s="1"/>
  <c r="HJ151" i="14"/>
  <c r="F151" i="14" s="1"/>
  <c r="HJ147" i="14"/>
  <c r="F147" i="14" s="1"/>
  <c r="HJ142" i="14"/>
  <c r="F142" i="14" s="1"/>
  <c r="HJ137" i="14"/>
  <c r="F137" i="14" s="1"/>
  <c r="HJ134" i="14"/>
  <c r="F134" i="14" s="1"/>
  <c r="HJ132" i="14"/>
  <c r="F132" i="14" s="1"/>
  <c r="HJ128" i="14"/>
  <c r="F128" i="14" s="1"/>
  <c r="HJ124" i="14"/>
  <c r="F124" i="14" s="1"/>
  <c r="HJ120" i="14"/>
  <c r="F120" i="14" s="1"/>
  <c r="HJ116" i="14"/>
  <c r="F116" i="14" s="1"/>
  <c r="HJ110" i="14"/>
  <c r="F110" i="14" s="1"/>
  <c r="HJ106" i="14"/>
  <c r="F106" i="14" s="1"/>
  <c r="HJ102" i="14"/>
  <c r="F102" i="14" s="1"/>
  <c r="HJ98" i="14"/>
  <c r="F98" i="14" s="1"/>
  <c r="HJ93" i="14"/>
  <c r="F93" i="14" s="1"/>
  <c r="HJ89" i="14"/>
  <c r="F89" i="14" s="1"/>
  <c r="HJ84" i="14"/>
  <c r="F84" i="14" s="1"/>
  <c r="HJ80" i="14"/>
  <c r="F80" i="14" s="1"/>
  <c r="HJ76" i="14"/>
  <c r="F76" i="14" s="1"/>
  <c r="HJ71" i="14"/>
  <c r="F71" i="14" s="1"/>
  <c r="HJ67" i="14"/>
  <c r="F67" i="14" s="1"/>
  <c r="HJ64" i="14"/>
  <c r="F64" i="14" s="1"/>
  <c r="HJ60" i="14"/>
  <c r="F60" i="14" s="1"/>
  <c r="HJ54" i="14"/>
  <c r="F54" i="14" s="1"/>
  <c r="HJ49" i="14"/>
  <c r="F49" i="14" s="1"/>
  <c r="HJ47" i="14"/>
  <c r="F47" i="14" s="1"/>
  <c r="HJ43" i="14"/>
  <c r="F43" i="14" s="1"/>
  <c r="HJ42" i="14"/>
  <c r="F42" i="14" s="1"/>
  <c r="HJ40" i="14"/>
  <c r="F40" i="14" s="1"/>
  <c r="HJ39" i="14"/>
  <c r="F39" i="14" s="1"/>
  <c r="HJ38" i="14"/>
  <c r="F38" i="14" s="1"/>
  <c r="HJ35" i="14"/>
  <c r="F35" i="14" s="1"/>
  <c r="HJ166" i="14"/>
  <c r="F166" i="14" s="1"/>
  <c r="HJ162" i="14"/>
  <c r="F162" i="14" s="1"/>
  <c r="HJ158" i="14"/>
  <c r="F158" i="14" s="1"/>
  <c r="HJ150" i="14"/>
  <c r="F150" i="14" s="1"/>
  <c r="HJ144" i="14"/>
  <c r="F144" i="14" s="1"/>
  <c r="HJ139" i="14"/>
  <c r="F139" i="14" s="1"/>
  <c r="HJ135" i="14"/>
  <c r="F135" i="14" s="1"/>
  <c r="HJ131" i="14"/>
  <c r="F131" i="14" s="1"/>
  <c r="HJ126" i="14"/>
  <c r="F126" i="14" s="1"/>
  <c r="HJ122" i="14"/>
  <c r="F122" i="14" s="1"/>
  <c r="HJ119" i="14"/>
  <c r="F119" i="14" s="1"/>
  <c r="HJ115" i="14"/>
  <c r="F115" i="14" s="1"/>
  <c r="HJ113" i="14"/>
  <c r="F113" i="14" s="1"/>
  <c r="HJ108" i="14"/>
  <c r="F108" i="14" s="1"/>
  <c r="HJ103" i="14"/>
  <c r="F103" i="14" s="1"/>
  <c r="HJ99" i="14"/>
  <c r="F99" i="14" s="1"/>
  <c r="HJ95" i="14"/>
  <c r="F95" i="14" s="1"/>
  <c r="HJ91" i="14"/>
  <c r="F91" i="14" s="1"/>
  <c r="HJ88" i="14"/>
  <c r="F88" i="14" s="1"/>
  <c r="HJ83" i="14"/>
  <c r="F83" i="14" s="1"/>
  <c r="HJ78" i="14"/>
  <c r="F78" i="14" s="1"/>
  <c r="HJ74" i="14"/>
  <c r="F74" i="14" s="1"/>
  <c r="HJ70" i="14"/>
  <c r="F70" i="14" s="1"/>
  <c r="HJ66" i="14"/>
  <c r="F66" i="14" s="1"/>
  <c r="HJ62" i="14"/>
  <c r="F62" i="14" s="1"/>
  <c r="HJ58" i="14"/>
  <c r="F58" i="14" s="1"/>
  <c r="HJ55" i="14"/>
  <c r="F55" i="14" s="1"/>
  <c r="HJ51" i="14"/>
  <c r="F51" i="14" s="1"/>
  <c r="HJ45" i="14"/>
  <c r="F45" i="14" s="1"/>
  <c r="HJ36" i="14"/>
  <c r="F36" i="14" s="1"/>
  <c r="HK167" i="14"/>
  <c r="HK163" i="14"/>
  <c r="HK159" i="14"/>
  <c r="HK155" i="14"/>
  <c r="HK151" i="14"/>
  <c r="HK147" i="14"/>
  <c r="HK145" i="14"/>
  <c r="HK142" i="14"/>
  <c r="HK137" i="14"/>
  <c r="HK134" i="14"/>
  <c r="HK131" i="14"/>
  <c r="HK126" i="14"/>
  <c r="HK124" i="14"/>
  <c r="HK121" i="14"/>
  <c r="HK118" i="14"/>
  <c r="HK115" i="14"/>
  <c r="HK112" i="14"/>
  <c r="HK108" i="14"/>
  <c r="HK105" i="14"/>
  <c r="HK103" i="14"/>
  <c r="HK100" i="14"/>
  <c r="HK96" i="14"/>
  <c r="HK93" i="14"/>
  <c r="HK90" i="14"/>
  <c r="HK86" i="14"/>
  <c r="HK83" i="14"/>
  <c r="HK80" i="14"/>
  <c r="HK77" i="14"/>
  <c r="HK74" i="14"/>
  <c r="HK72" i="14"/>
  <c r="HK69" i="14"/>
  <c r="HK67" i="14"/>
  <c r="HK66" i="14"/>
  <c r="HK64" i="14"/>
  <c r="HK62" i="14"/>
  <c r="HK60" i="14"/>
  <c r="HK58" i="14"/>
  <c r="HK56" i="14"/>
  <c r="HK54" i="14"/>
  <c r="HK52" i="14"/>
  <c r="HK50" i="14"/>
  <c r="HK48" i="14"/>
  <c r="HK46" i="14"/>
  <c r="HK43" i="14"/>
  <c r="HK38" i="14"/>
  <c r="HK164" i="14"/>
  <c r="HK160" i="14"/>
  <c r="HK157" i="14"/>
  <c r="HK150" i="14"/>
  <c r="HK144" i="14"/>
  <c r="HK141" i="14"/>
  <c r="HK138" i="14"/>
  <c r="HK133" i="14"/>
  <c r="HK132" i="14"/>
  <c r="HK128" i="14"/>
  <c r="HK125" i="14"/>
  <c r="HK122" i="14"/>
  <c r="HK119" i="14"/>
  <c r="HK116" i="14"/>
  <c r="HK113" i="14"/>
  <c r="HK111" i="14"/>
  <c r="HK109" i="14"/>
  <c r="HK106" i="14"/>
  <c r="HK102" i="14"/>
  <c r="HK99" i="14"/>
  <c r="HK97" i="14"/>
  <c r="HK94" i="14"/>
  <c r="HK91" i="14"/>
  <c r="HK88" i="14"/>
  <c r="HK84" i="14"/>
  <c r="HK82" i="14"/>
  <c r="HK78" i="14"/>
  <c r="HK71" i="14"/>
  <c r="HK166" i="14"/>
  <c r="HK162" i="14"/>
  <c r="HK158" i="14"/>
  <c r="HK153" i="14"/>
  <c r="HK149" i="14"/>
  <c r="HK140" i="14"/>
  <c r="HK136" i="14"/>
  <c r="HK129" i="14"/>
  <c r="HK34" i="14"/>
  <c r="HK168" i="14"/>
  <c r="HK165" i="14"/>
  <c r="HK161" i="14"/>
  <c r="HK156" i="14"/>
  <c r="HK152" i="14"/>
  <c r="HK148" i="14"/>
  <c r="HK146" i="14"/>
  <c r="HK143" i="14"/>
  <c r="HK139" i="14"/>
  <c r="HK135" i="14"/>
  <c r="HK130" i="14"/>
  <c r="HK127" i="14"/>
  <c r="HK123" i="14"/>
  <c r="HK120" i="14"/>
  <c r="HK117" i="14"/>
  <c r="HK114" i="14"/>
  <c r="HK110" i="14"/>
  <c r="HK107" i="14"/>
  <c r="HK104" i="14"/>
  <c r="HK101" i="14"/>
  <c r="HK98" i="14"/>
  <c r="HK95" i="14"/>
  <c r="HK92" i="14"/>
  <c r="HK89" i="14"/>
  <c r="HK85" i="14"/>
  <c r="HK81" i="14"/>
  <c r="HK79" i="14"/>
  <c r="HK76" i="14"/>
  <c r="HK75" i="14"/>
  <c r="HK73" i="14"/>
  <c r="HK70" i="14"/>
  <c r="HK68" i="14"/>
  <c r="HK65" i="14"/>
  <c r="HK63" i="14"/>
  <c r="HK61" i="14"/>
  <c r="HK59" i="14"/>
  <c r="HK57" i="14"/>
  <c r="HK55" i="14"/>
  <c r="HK53" i="14"/>
  <c r="HK51" i="14"/>
  <c r="HK49" i="14"/>
  <c r="HK47" i="14"/>
  <c r="HK45" i="14"/>
  <c r="HK44" i="14"/>
  <c r="HK42" i="14"/>
  <c r="HK41" i="14"/>
  <c r="HK40" i="14"/>
  <c r="HK39" i="14"/>
  <c r="HK37" i="14"/>
  <c r="HK36" i="14"/>
  <c r="HK35" i="14"/>
  <c r="HL167" i="14"/>
  <c r="HL163" i="14"/>
  <c r="HL159" i="14"/>
  <c r="HL155" i="14"/>
  <c r="HL151" i="14"/>
  <c r="HL144" i="14"/>
  <c r="HL139" i="14"/>
  <c r="HL135" i="14"/>
  <c r="HL131" i="14"/>
  <c r="HL127" i="14"/>
  <c r="HL123" i="14"/>
  <c r="HL118" i="14"/>
  <c r="HL114" i="14"/>
  <c r="HL111" i="14"/>
  <c r="HL109" i="14"/>
  <c r="HL103" i="14"/>
  <c r="HL99" i="14"/>
  <c r="HL95" i="14"/>
  <c r="HL91" i="14"/>
  <c r="HL85" i="14"/>
  <c r="HL81" i="14"/>
  <c r="HL77" i="14"/>
  <c r="HL73" i="14"/>
  <c r="HL69" i="14"/>
  <c r="HL65" i="14"/>
  <c r="HL61" i="14"/>
  <c r="HL58" i="14"/>
  <c r="HL55" i="14"/>
  <c r="HL51" i="14"/>
  <c r="HL48" i="14"/>
  <c r="HL47" i="14"/>
  <c r="HL45" i="14"/>
  <c r="HL44" i="14"/>
  <c r="HL42" i="14"/>
  <c r="HL40" i="14"/>
  <c r="HL39" i="14"/>
  <c r="HL38" i="14"/>
  <c r="HL37" i="14"/>
  <c r="HL36" i="14"/>
  <c r="HL35" i="14"/>
  <c r="HL168" i="14"/>
  <c r="HL165" i="14"/>
  <c r="HL160" i="14"/>
  <c r="HL157" i="14"/>
  <c r="HL153" i="14"/>
  <c r="HL149" i="14"/>
  <c r="HL146" i="14"/>
  <c r="HL141" i="14"/>
  <c r="HL138" i="14"/>
  <c r="HL133" i="14"/>
  <c r="HL129" i="14"/>
  <c r="HL125" i="14"/>
  <c r="HL121" i="14"/>
  <c r="HL117" i="14"/>
  <c r="HL112" i="14"/>
  <c r="HL107" i="14"/>
  <c r="HL104" i="14"/>
  <c r="HL100" i="14"/>
  <c r="HL96" i="14"/>
  <c r="HL92" i="14"/>
  <c r="HL89" i="14"/>
  <c r="HL84" i="14"/>
  <c r="HL80" i="14"/>
  <c r="HL76" i="14"/>
  <c r="HL71" i="14"/>
  <c r="HL67" i="14"/>
  <c r="HL64" i="14"/>
  <c r="HL60" i="14"/>
  <c r="HL56" i="14"/>
  <c r="HL53" i="14"/>
  <c r="HL49" i="14"/>
  <c r="HL46" i="14"/>
  <c r="HL34" i="14"/>
  <c r="HL164" i="14"/>
  <c r="HL161" i="14"/>
  <c r="HL156" i="14"/>
  <c r="HL152" i="14"/>
  <c r="HL148" i="14"/>
  <c r="HL145" i="14"/>
  <c r="HL142" i="14"/>
  <c r="HL137" i="14"/>
  <c r="HL134" i="14"/>
  <c r="HL132" i="14"/>
  <c r="HL128" i="14"/>
  <c r="HL124" i="14"/>
  <c r="HL120" i="14"/>
  <c r="HL116" i="14"/>
  <c r="HL110" i="14"/>
  <c r="HL106" i="14"/>
  <c r="HL102" i="14"/>
  <c r="HL98" i="14"/>
  <c r="HL93" i="14"/>
  <c r="HL86" i="14"/>
  <c r="HL82" i="14"/>
  <c r="HL78" i="14"/>
  <c r="HL74" i="14"/>
  <c r="HL70" i="14"/>
  <c r="HL66" i="14"/>
  <c r="HL62" i="14"/>
  <c r="HL57" i="14"/>
  <c r="HL52" i="14"/>
  <c r="HL43" i="14"/>
  <c r="HL166" i="14"/>
  <c r="HL162" i="14"/>
  <c r="HL158" i="14"/>
  <c r="HL150" i="14"/>
  <c r="HL147" i="14"/>
  <c r="HL143" i="14"/>
  <c r="HL140" i="14"/>
  <c r="HL136" i="14"/>
  <c r="HL130" i="14"/>
  <c r="HL126" i="14"/>
  <c r="HL122" i="14"/>
  <c r="HL119" i="14"/>
  <c r="HL115" i="14"/>
  <c r="HL113" i="14"/>
  <c r="HL108" i="14"/>
  <c r="HL105" i="14"/>
  <c r="HL101" i="14"/>
  <c r="HL97" i="14"/>
  <c r="HL94" i="14"/>
  <c r="HL90" i="14"/>
  <c r="HL88" i="14"/>
  <c r="HL83" i="14"/>
  <c r="HL79" i="14"/>
  <c r="HL75" i="14"/>
  <c r="HL72" i="14"/>
  <c r="HL68" i="14"/>
  <c r="HL63" i="14"/>
  <c r="HL59" i="14"/>
  <c r="HL54" i="14"/>
  <c r="HL50" i="14"/>
  <c r="HL41" i="14"/>
  <c r="HI166" i="14"/>
  <c r="HI162" i="14"/>
  <c r="HI158" i="14"/>
  <c r="HI151" i="14"/>
  <c r="HI144" i="14"/>
  <c r="HI139" i="14"/>
  <c r="HI135" i="14"/>
  <c r="HI131" i="14"/>
  <c r="HI126" i="14"/>
  <c r="HI122" i="14"/>
  <c r="HI119" i="14"/>
  <c r="HI115" i="14"/>
  <c r="HI111" i="14"/>
  <c r="HI109" i="14"/>
  <c r="HI105" i="14"/>
  <c r="HI101" i="14"/>
  <c r="HI96" i="14"/>
  <c r="HI92" i="14"/>
  <c r="HI81" i="14"/>
  <c r="HI74" i="14"/>
  <c r="HI70" i="14"/>
  <c r="HI66" i="14"/>
  <c r="HI61" i="14"/>
  <c r="HI38" i="14"/>
  <c r="HI168" i="14"/>
  <c r="HI165" i="14"/>
  <c r="HI161" i="14"/>
  <c r="HI156" i="14"/>
  <c r="HI152" i="14"/>
  <c r="HI148" i="14"/>
  <c r="HI145" i="14"/>
  <c r="HI142" i="14"/>
  <c r="HI137" i="14"/>
  <c r="HI134" i="14"/>
  <c r="HI132" i="14"/>
  <c r="HI128" i="14"/>
  <c r="HI124" i="14"/>
  <c r="HI120" i="14"/>
  <c r="HI116" i="14"/>
  <c r="HI110" i="14"/>
  <c r="HI106" i="14"/>
  <c r="HI102" i="14"/>
  <c r="HI98" i="14"/>
  <c r="HI93" i="14"/>
  <c r="HI89" i="14"/>
  <c r="HI85" i="14"/>
  <c r="HI82" i="14"/>
  <c r="HI78" i="14"/>
  <c r="HI75" i="14"/>
  <c r="HI72" i="14"/>
  <c r="HI68" i="14"/>
  <c r="HI65" i="14"/>
  <c r="HI62" i="14"/>
  <c r="HI58" i="14"/>
  <c r="HI55" i="14"/>
  <c r="HI53" i="14"/>
  <c r="HI50" i="14"/>
  <c r="HI47" i="14"/>
  <c r="HI44" i="14"/>
  <c r="HI37" i="14"/>
  <c r="HI164" i="14"/>
  <c r="HI160" i="14"/>
  <c r="HI157" i="14"/>
  <c r="HI153" i="14"/>
  <c r="HI149" i="14"/>
  <c r="HI146" i="14"/>
  <c r="HI141" i="14"/>
  <c r="HI138" i="14"/>
  <c r="HI133" i="14"/>
  <c r="HI129" i="14"/>
  <c r="HI125" i="14"/>
  <c r="HI121" i="14"/>
  <c r="HI117" i="14"/>
  <c r="HI112" i="14"/>
  <c r="HI107" i="14"/>
  <c r="HI104" i="14"/>
  <c r="HI100" i="14"/>
  <c r="HI97" i="14"/>
  <c r="HI94" i="14"/>
  <c r="HI90" i="14"/>
  <c r="HI88" i="14"/>
  <c r="HI84" i="14"/>
  <c r="HI80" i="14"/>
  <c r="HI77" i="14"/>
  <c r="HI73" i="14"/>
  <c r="HI69" i="14"/>
  <c r="HI63" i="14"/>
  <c r="HI59" i="14"/>
  <c r="HI56" i="14"/>
  <c r="HI52" i="14"/>
  <c r="HI49" i="14"/>
  <c r="HI46" i="14"/>
  <c r="HI43" i="14"/>
  <c r="HI36" i="14"/>
  <c r="HI167" i="14"/>
  <c r="HI163" i="14"/>
  <c r="HI159" i="14"/>
  <c r="HI155" i="14"/>
  <c r="HI150" i="14"/>
  <c r="HI147" i="14"/>
  <c r="HI143" i="14"/>
  <c r="HI140" i="14"/>
  <c r="HI136" i="14"/>
  <c r="HI130" i="14"/>
  <c r="HI127" i="14"/>
  <c r="HI123" i="14"/>
  <c r="HI118" i="14"/>
  <c r="HI114" i="14"/>
  <c r="HI113" i="14"/>
  <c r="HI108" i="14"/>
  <c r="HI103" i="14"/>
  <c r="HI99" i="14"/>
  <c r="HI95" i="14"/>
  <c r="HI91" i="14"/>
  <c r="HI86" i="14"/>
  <c r="HI83" i="14"/>
  <c r="HI79" i="14"/>
  <c r="HI76" i="14"/>
  <c r="HI71" i="14"/>
  <c r="HI67" i="14"/>
  <c r="HI64" i="14"/>
  <c r="HI60" i="14"/>
  <c r="HI57" i="14"/>
  <c r="HI54" i="14"/>
  <c r="HI51" i="14"/>
  <c r="HI48" i="14"/>
  <c r="HI45" i="14"/>
  <c r="HI42" i="14"/>
  <c r="HI41" i="14"/>
  <c r="HI40" i="14"/>
  <c r="HI39" i="14"/>
  <c r="HI35" i="14"/>
  <c r="HI34" i="14"/>
  <c r="HI154" i="14"/>
  <c r="HK154" i="14"/>
  <c r="HJ154" i="14"/>
  <c r="L154" i="14" s="1"/>
  <c r="HL154" i="14"/>
  <c r="AB169" i="14"/>
  <c r="AC169" i="14"/>
  <c r="AC87" i="14"/>
  <c r="AB87" i="14"/>
  <c r="FB86" i="14"/>
  <c r="GP86" i="14" s="1"/>
  <c r="HD86" i="14"/>
  <c r="HD91" i="14"/>
  <c r="FB91" i="14"/>
  <c r="GP91" i="14" s="1"/>
  <c r="HC64" i="14"/>
  <c r="FA64" i="14"/>
  <c r="GO64" i="14" s="1"/>
  <c r="FB62" i="14"/>
  <c r="GP62" i="14" s="1"/>
  <c r="HD62" i="14"/>
  <c r="FD110" i="14"/>
  <c r="GR110" i="14" s="1"/>
  <c r="HB110" i="14"/>
  <c r="FA89" i="14"/>
  <c r="GO89" i="14" s="1"/>
  <c r="HD89" i="14"/>
  <c r="FB89" i="14"/>
  <c r="GP89" i="14" s="1"/>
  <c r="HA82" i="14"/>
  <c r="FJ6" i="14"/>
  <c r="GX6" i="14" s="1"/>
  <c r="FH6" i="14"/>
  <c r="GV6" i="14" s="1"/>
  <c r="GL7" i="14"/>
  <c r="FZ7" i="14"/>
  <c r="FW7" i="14"/>
  <c r="GG7" i="14"/>
  <c r="FU7" i="14"/>
  <c r="GF7" i="14"/>
  <c r="GM7" i="14"/>
  <c r="GJ7" i="14"/>
  <c r="GC7" i="14"/>
  <c r="GE7" i="14"/>
  <c r="GK7" i="14"/>
  <c r="GD7" i="14"/>
  <c r="FX7" i="14"/>
  <c r="GN7" i="14"/>
  <c r="GA7" i="14"/>
  <c r="FV7" i="14"/>
  <c r="GH7" i="14"/>
  <c r="GB7" i="14"/>
  <c r="HA69" i="14"/>
  <c r="FC69" i="14"/>
  <c r="GQ69" i="14" s="1"/>
  <c r="FB71" i="14"/>
  <c r="GP71" i="14" s="1"/>
  <c r="HA73" i="14"/>
  <c r="FC73" i="14"/>
  <c r="GQ73" i="14" s="1"/>
  <c r="HA75" i="14"/>
  <c r="FC75" i="14"/>
  <c r="GQ75" i="14" s="1"/>
  <c r="FG6" i="14"/>
  <c r="GU6" i="14" s="1"/>
  <c r="HA45" i="14"/>
  <c r="FC45" i="14"/>
  <c r="GQ45" i="14" s="1"/>
  <c r="FC71" i="14"/>
  <c r="GQ71" i="14" s="1"/>
  <c r="FB74" i="14"/>
  <c r="GP74" i="14" s="1"/>
  <c r="FB70" i="14"/>
  <c r="GP70" i="14" s="1"/>
  <c r="FS6" i="14"/>
  <c r="HG6" i="14" s="1"/>
  <c r="FC78" i="14"/>
  <c r="GQ78" i="14" s="1"/>
  <c r="HA63" i="14"/>
  <c r="FC63" i="14"/>
  <c r="GQ63" i="14" s="1"/>
  <c r="HA88" i="14"/>
  <c r="FC88" i="14"/>
  <c r="GQ88" i="14" s="1"/>
  <c r="FC90" i="14"/>
  <c r="GQ90" i="14" s="1"/>
  <c r="HA90" i="14"/>
  <c r="FC49" i="14"/>
  <c r="GQ49" i="14" s="1"/>
  <c r="HA49" i="14"/>
  <c r="HA53" i="14"/>
  <c r="FC53" i="14"/>
  <c r="GQ53" i="14" s="1"/>
  <c r="HA55" i="14"/>
  <c r="FC55" i="14"/>
  <c r="GQ55" i="14" s="1"/>
  <c r="FD53" i="14"/>
  <c r="GR53" i="14" s="1"/>
  <c r="HB49" i="14"/>
  <c r="HC40" i="14"/>
  <c r="FA40" i="14"/>
  <c r="GO40" i="14" s="1"/>
  <c r="FA44" i="14"/>
  <c r="GO44" i="14" s="1"/>
  <c r="HC44" i="14"/>
  <c r="HC48" i="14"/>
  <c r="FA48" i="14"/>
  <c r="GO48" i="14" s="1"/>
  <c r="FA52" i="14"/>
  <c r="GO52" i="14" s="1"/>
  <c r="HC52" i="14"/>
  <c r="FA56" i="14"/>
  <c r="GO56" i="14" s="1"/>
  <c r="HC56" i="14"/>
  <c r="HC60" i="14"/>
  <c r="FA60" i="14"/>
  <c r="GO60" i="14" s="1"/>
  <c r="HB41" i="14"/>
  <c r="FD41" i="14"/>
  <c r="GR41" i="14" s="1"/>
  <c r="HD40" i="14"/>
  <c r="FB40" i="14"/>
  <c r="GP40" i="14" s="1"/>
  <c r="HD44" i="14"/>
  <c r="FB44" i="14"/>
  <c r="GP44" i="14" s="1"/>
  <c r="FB46" i="14"/>
  <c r="GP46" i="14" s="1"/>
  <c r="HD46" i="14"/>
  <c r="FB48" i="14"/>
  <c r="GP48" i="14" s="1"/>
  <c r="HD48" i="14"/>
  <c r="HD52" i="14"/>
  <c r="FB52" i="14"/>
  <c r="GP52" i="14" s="1"/>
  <c r="HD54" i="14"/>
  <c r="FB54" i="14"/>
  <c r="GP54" i="14" s="1"/>
  <c r="FD66" i="14"/>
  <c r="GR66" i="14" s="1"/>
  <c r="HB66" i="14"/>
  <c r="FA35" i="14"/>
  <c r="GO35" i="14" s="1"/>
  <c r="FB35" i="14"/>
  <c r="GP35" i="14" s="1"/>
  <c r="FD61" i="14"/>
  <c r="GR61" i="14" s="1"/>
  <c r="HB61" i="14"/>
  <c r="FD69" i="14"/>
  <c r="GR69" i="14" s="1"/>
  <c r="HB69" i="14"/>
  <c r="HB75" i="14"/>
  <c r="FD75" i="14"/>
  <c r="GR75" i="14" s="1"/>
  <c r="FC62" i="14"/>
  <c r="GQ62" i="14" s="1"/>
  <c r="HA62" i="14"/>
  <c r="FC70" i="14"/>
  <c r="GQ70" i="14" s="1"/>
  <c r="HA72" i="14"/>
  <c r="FC72" i="14"/>
  <c r="GQ72" i="14" s="1"/>
  <c r="ED10" i="14"/>
  <c r="EX10" i="14" s="1"/>
  <c r="DP10" i="14"/>
  <c r="EJ10" i="14" s="1"/>
  <c r="EA10" i="14"/>
  <c r="EU10" i="14" s="1"/>
  <c r="DT10" i="14"/>
  <c r="EN10" i="14" s="1"/>
  <c r="DY10" i="14"/>
  <c r="ES10" i="14" s="1"/>
  <c r="EE9" i="14"/>
  <c r="EY9" i="14" s="1"/>
  <c r="EC9" i="14"/>
  <c r="EW9" i="14" s="1"/>
  <c r="DV9" i="14"/>
  <c r="EP9" i="14" s="1"/>
  <c r="DN10" i="14"/>
  <c r="EH10" i="14" s="1"/>
  <c r="DS10" i="14"/>
  <c r="EM10" i="14" s="1"/>
  <c r="DR10" i="14"/>
  <c r="EL10" i="14" s="1"/>
  <c r="DQ10" i="14"/>
  <c r="EK10" i="14" s="1"/>
  <c r="EE10" i="14"/>
  <c r="EY10" i="14" s="1"/>
  <c r="DW9" i="14"/>
  <c r="EQ9" i="14" s="1"/>
  <c r="DU9" i="14"/>
  <c r="EO9" i="14" s="1"/>
  <c r="DT9" i="14"/>
  <c r="EN9" i="14" s="1"/>
  <c r="DN9" i="14"/>
  <c r="EH9" i="14" s="1"/>
  <c r="ED9" i="14"/>
  <c r="EX9" i="14" s="1"/>
  <c r="EG65" i="14"/>
  <c r="EG83" i="14"/>
  <c r="DV10" i="14"/>
  <c r="EP10" i="14" s="1"/>
  <c r="DO10" i="14"/>
  <c r="EI10" i="14" s="1"/>
  <c r="DZ10" i="14"/>
  <c r="ET10" i="14" s="1"/>
  <c r="DM10" i="14"/>
  <c r="EG10" i="14" s="1"/>
  <c r="EC10" i="14"/>
  <c r="EW10" i="14" s="1"/>
  <c r="DS9" i="14"/>
  <c r="EM9" i="14" s="1"/>
  <c r="DQ9" i="14"/>
  <c r="EK9" i="14" s="1"/>
  <c r="DP9" i="14"/>
  <c r="EJ9" i="14" s="1"/>
  <c r="EF9" i="14"/>
  <c r="EZ9" i="14" s="1"/>
  <c r="DZ9" i="14"/>
  <c r="ET9" i="14" s="1"/>
  <c r="EG36" i="14"/>
  <c r="FI6" i="14"/>
  <c r="GW6" i="14" s="1"/>
  <c r="FT6" i="14"/>
  <c r="HH6" i="14" s="1"/>
  <c r="FK6" i="14"/>
  <c r="GY6" i="14" s="1"/>
  <c r="EG68" i="14"/>
  <c r="EG76" i="14"/>
  <c r="EG93" i="14"/>
  <c r="EG134" i="14"/>
  <c r="EG138" i="14"/>
  <c r="EG164" i="14"/>
  <c r="DO9" i="14"/>
  <c r="EI9" i="14" s="1"/>
  <c r="EB9" i="14"/>
  <c r="EV9" i="14" s="1"/>
  <c r="EG12" i="14"/>
  <c r="DM9" i="14"/>
  <c r="EG9" i="14" s="1"/>
  <c r="DX10" i="14"/>
  <c r="ER10" i="14" s="1"/>
  <c r="DW10" i="14"/>
  <c r="EQ10" i="14" s="1"/>
  <c r="EB10" i="14"/>
  <c r="EV10" i="14" s="1"/>
  <c r="DU10" i="14"/>
  <c r="EO10" i="14" s="1"/>
  <c r="EF10" i="14"/>
  <c r="EZ10" i="14" s="1"/>
  <c r="EA9" i="14"/>
  <c r="EU9" i="14" s="1"/>
  <c r="DY9" i="14"/>
  <c r="ES9" i="14" s="1"/>
  <c r="DX9" i="14"/>
  <c r="ER9" i="14" s="1"/>
  <c r="DR9" i="14"/>
  <c r="EL9" i="14" s="1"/>
  <c r="FL6" i="14"/>
  <c r="GZ6" i="14" s="1"/>
  <c r="FQ6" i="14"/>
  <c r="HE6" i="14" s="1"/>
  <c r="EG119" i="14"/>
  <c r="EG143" i="14"/>
  <c r="EG147" i="14"/>
  <c r="EG159" i="14"/>
  <c r="B4" i="8"/>
  <c r="HJ32" i="14"/>
  <c r="F32" i="14" s="1"/>
  <c r="HJ27" i="14"/>
  <c r="F27" i="14" s="1"/>
  <c r="HJ24" i="14"/>
  <c r="F24" i="14" s="1"/>
  <c r="HJ21" i="14"/>
  <c r="F21" i="14" s="1"/>
  <c r="HJ20" i="14"/>
  <c r="F20" i="14" s="1"/>
  <c r="HJ19" i="14"/>
  <c r="F19" i="14" s="1"/>
  <c r="HJ18" i="14"/>
  <c r="F18" i="14" s="1"/>
  <c r="HJ17" i="14"/>
  <c r="F17" i="14" s="1"/>
  <c r="HJ16" i="14"/>
  <c r="F16" i="14" s="1"/>
  <c r="HJ15" i="14"/>
  <c r="F15" i="14" s="1"/>
  <c r="HJ14" i="14"/>
  <c r="F14" i="14" s="1"/>
  <c r="HJ13" i="14"/>
  <c r="F13" i="14" s="1"/>
  <c r="HJ12" i="14"/>
  <c r="F12" i="14" s="1"/>
  <c r="HJ5" i="14"/>
  <c r="HK11" i="14"/>
  <c r="HJ29" i="14"/>
  <c r="F29" i="14" s="1"/>
  <c r="HJ25" i="14"/>
  <c r="F25" i="14" s="1"/>
  <c r="HK33" i="14"/>
  <c r="HK30" i="14"/>
  <c r="HK27" i="14"/>
  <c r="HK24" i="14"/>
  <c r="HK23" i="14"/>
  <c r="HK22" i="14"/>
  <c r="HK21" i="14"/>
  <c r="HK20" i="14"/>
  <c r="HK19" i="14"/>
  <c r="HK18" i="14"/>
  <c r="HK17" i="14"/>
  <c r="HK16" i="14"/>
  <c r="HK15" i="14"/>
  <c r="HK14" i="14"/>
  <c r="HK13" i="14"/>
  <c r="HK12" i="14"/>
  <c r="HJ6" i="14"/>
  <c r="F6" i="14" s="1"/>
  <c r="HJ31" i="14"/>
  <c r="F31" i="14" s="1"/>
  <c r="HJ28" i="14"/>
  <c r="F28" i="14" s="1"/>
  <c r="HJ23" i="14"/>
  <c r="F23" i="14" s="1"/>
  <c r="HK32" i="14"/>
  <c r="HK29" i="14"/>
  <c r="HK26" i="14"/>
  <c r="HL33" i="14"/>
  <c r="HL31" i="14"/>
  <c r="S31" i="14" s="1"/>
  <c r="C31" i="14" s="1"/>
  <c r="HL30" i="14"/>
  <c r="HL28" i="14"/>
  <c r="Y28" i="14" s="1"/>
  <c r="HL25" i="14"/>
  <c r="HL23" i="14"/>
  <c r="HL22" i="14"/>
  <c r="S22" i="14" s="1"/>
  <c r="C22" i="14" s="1"/>
  <c r="HL21" i="14"/>
  <c r="S21" i="14" s="1"/>
  <c r="C21" i="14" s="1"/>
  <c r="HL20" i="14"/>
  <c r="HL19" i="14"/>
  <c r="HL18" i="14"/>
  <c r="HL17" i="14"/>
  <c r="S17" i="14" s="1"/>
  <c r="C17" i="14" s="1"/>
  <c r="HL16" i="14"/>
  <c r="S16" i="14" s="1"/>
  <c r="C16" i="14" s="1"/>
  <c r="HL15" i="14"/>
  <c r="S15" i="14" s="1"/>
  <c r="C15" i="14" s="1"/>
  <c r="HL14" i="14"/>
  <c r="HL13" i="14"/>
  <c r="HL12" i="14"/>
  <c r="HJ33" i="14"/>
  <c r="L33" i="14" s="1"/>
  <c r="HJ30" i="14"/>
  <c r="F30" i="14" s="1"/>
  <c r="HJ26" i="14"/>
  <c r="F26" i="14" s="1"/>
  <c r="HJ22" i="14"/>
  <c r="F22" i="14" s="1"/>
  <c r="HI5" i="14"/>
  <c r="HK6" i="14"/>
  <c r="HJ11" i="14"/>
  <c r="F11" i="14" s="1"/>
  <c r="HK31" i="14"/>
  <c r="HK28" i="14"/>
  <c r="HK25" i="14"/>
  <c r="HL6" i="14"/>
  <c r="HI11" i="14"/>
  <c r="HL32" i="14"/>
  <c r="S32" i="14" s="1"/>
  <c r="C32" i="14" s="1"/>
  <c r="HL29" i="14"/>
  <c r="HL27" i="14"/>
  <c r="HL26" i="14"/>
  <c r="S26" i="14" s="1"/>
  <c r="C26" i="14" s="1"/>
  <c r="HL24" i="14"/>
  <c r="HK5" i="14"/>
  <c r="U5" i="14" s="1"/>
  <c r="W5" i="14" s="1"/>
  <c r="HI6" i="14"/>
  <c r="HL11" i="14"/>
  <c r="S11" i="14" s="1"/>
  <c r="C11" i="14" s="1"/>
  <c r="HI33" i="14"/>
  <c r="HI32" i="14"/>
  <c r="HI31" i="14"/>
  <c r="HI30" i="14"/>
  <c r="HI29" i="14"/>
  <c r="HI28" i="14"/>
  <c r="HI27" i="14"/>
  <c r="HI26" i="14"/>
  <c r="HI25" i="14"/>
  <c r="HI24" i="14"/>
  <c r="HI23" i="14"/>
  <c r="HI22" i="14"/>
  <c r="HI21" i="14"/>
  <c r="HI20" i="14"/>
  <c r="HI19" i="14"/>
  <c r="HI18" i="14"/>
  <c r="HI17" i="14"/>
  <c r="HI16" i="14"/>
  <c r="HI15" i="14"/>
  <c r="HI14" i="14"/>
  <c r="HI13" i="14"/>
  <c r="HI12" i="14"/>
  <c r="CC5" i="14"/>
  <c r="CM5" i="14"/>
  <c r="CG5" i="14"/>
  <c r="BZ5" i="14"/>
  <c r="BY5" i="14"/>
  <c r="CD5" i="14"/>
  <c r="CI5" i="14"/>
  <c r="CO5" i="14"/>
  <c r="CP32" i="14"/>
  <c r="CL32" i="14"/>
  <c r="CH32" i="14"/>
  <c r="CD32" i="14"/>
  <c r="BZ32" i="14"/>
  <c r="CP31" i="14"/>
  <c r="CL31" i="14"/>
  <c r="CH31" i="14"/>
  <c r="CD31" i="14"/>
  <c r="BZ31" i="14"/>
  <c r="CP30" i="14"/>
  <c r="CL30" i="14"/>
  <c r="CH30" i="14"/>
  <c r="CD30" i="14"/>
  <c r="BZ30" i="14"/>
  <c r="CP29" i="14"/>
  <c r="CL29" i="14"/>
  <c r="CH29" i="14"/>
  <c r="CD29" i="14"/>
  <c r="BZ29" i="14"/>
  <c r="CP28" i="14"/>
  <c r="CL28" i="14"/>
  <c r="CH28" i="14"/>
  <c r="CD28" i="14"/>
  <c r="BZ28" i="14"/>
  <c r="CP27" i="14"/>
  <c r="CL27" i="14"/>
  <c r="CH27" i="14"/>
  <c r="CD27" i="14"/>
  <c r="BZ27" i="14"/>
  <c r="CP26" i="14"/>
  <c r="CL26" i="14"/>
  <c r="CH26" i="14"/>
  <c r="CD26" i="14"/>
  <c r="BZ26" i="14"/>
  <c r="CP25" i="14"/>
  <c r="CL25" i="14"/>
  <c r="CH25" i="14"/>
  <c r="CD25" i="14"/>
  <c r="BZ25" i="14"/>
  <c r="CP24" i="14"/>
  <c r="CL24" i="14"/>
  <c r="CH24" i="14"/>
  <c r="CD24" i="14"/>
  <c r="BZ24" i="14"/>
  <c r="CP23" i="14"/>
  <c r="CL23" i="14"/>
  <c r="CH23" i="14"/>
  <c r="CD23" i="14"/>
  <c r="BZ23" i="14"/>
  <c r="CP22" i="14"/>
  <c r="CL22" i="14"/>
  <c r="CH22" i="14"/>
  <c r="CD22" i="14"/>
  <c r="BZ22" i="14"/>
  <c r="CP21" i="14"/>
  <c r="CL21" i="14"/>
  <c r="CH21" i="14"/>
  <c r="CD21" i="14"/>
  <c r="BZ21" i="14"/>
  <c r="CP20" i="14"/>
  <c r="CL20" i="14"/>
  <c r="CH20" i="14"/>
  <c r="CD20" i="14"/>
  <c r="BZ20" i="14"/>
  <c r="CP19" i="14"/>
  <c r="CL19" i="14"/>
  <c r="CH19" i="14"/>
  <c r="CD19" i="14"/>
  <c r="BZ19" i="14"/>
  <c r="CP18" i="14"/>
  <c r="CL18" i="14"/>
  <c r="CH18" i="14"/>
  <c r="CD18" i="14"/>
  <c r="BZ18" i="14"/>
  <c r="CP17" i="14"/>
  <c r="CL17" i="14"/>
  <c r="CH17" i="14"/>
  <c r="CD17" i="14"/>
  <c r="BZ17" i="14"/>
  <c r="CP16" i="14"/>
  <c r="CL16" i="14"/>
  <c r="CH16" i="14"/>
  <c r="CD16" i="14"/>
  <c r="BZ16" i="14"/>
  <c r="CP15" i="14"/>
  <c r="CL15" i="14"/>
  <c r="CH15" i="14"/>
  <c r="CD15" i="14"/>
  <c r="BZ15" i="14"/>
  <c r="CN14" i="14"/>
  <c r="CJ14" i="14"/>
  <c r="CF14" i="14"/>
  <c r="CB14" i="14"/>
  <c r="CP13" i="14"/>
  <c r="CL13" i="14"/>
  <c r="CH13" i="14"/>
  <c r="CD13" i="14"/>
  <c r="BZ13" i="14"/>
  <c r="CN11" i="14"/>
  <c r="CI11" i="14"/>
  <c r="CE11" i="14"/>
  <c r="BZ11" i="14"/>
  <c r="CJ5" i="14"/>
  <c r="CJ11" i="14"/>
  <c r="CQ14" i="14"/>
  <c r="CQ32" i="14"/>
  <c r="CM32" i="14"/>
  <c r="CI32" i="14"/>
  <c r="CE32" i="14"/>
  <c r="CA32" i="14"/>
  <c r="CQ31" i="14"/>
  <c r="CM31" i="14"/>
  <c r="CI31" i="14"/>
  <c r="CE31" i="14"/>
  <c r="CA31" i="14"/>
  <c r="CQ30" i="14"/>
  <c r="CM30" i="14"/>
  <c r="CI30" i="14"/>
  <c r="CE30" i="14"/>
  <c r="CA30" i="14"/>
  <c r="CQ29" i="14"/>
  <c r="CM29" i="14"/>
  <c r="CI29" i="14"/>
  <c r="CE29" i="14"/>
  <c r="CA29" i="14"/>
  <c r="CQ28" i="14"/>
  <c r="CM28" i="14"/>
  <c r="CI28" i="14"/>
  <c r="CE28" i="14"/>
  <c r="CA28" i="14"/>
  <c r="CQ27" i="14"/>
  <c r="CM27" i="14"/>
  <c r="CI27" i="14"/>
  <c r="CE27" i="14"/>
  <c r="CA27" i="14"/>
  <c r="CQ26" i="14"/>
  <c r="CM26" i="14"/>
  <c r="CI26" i="14"/>
  <c r="CE26" i="14"/>
  <c r="CA26" i="14"/>
  <c r="CQ25" i="14"/>
  <c r="CM25" i="14"/>
  <c r="CI25" i="14"/>
  <c r="CE25" i="14"/>
  <c r="CA25" i="14"/>
  <c r="CQ24" i="14"/>
  <c r="CM24" i="14"/>
  <c r="CI24" i="14"/>
  <c r="CE24" i="14"/>
  <c r="CA24" i="14"/>
  <c r="CQ23" i="14"/>
  <c r="CM23" i="14"/>
  <c r="CI23" i="14"/>
  <c r="CE23" i="14"/>
  <c r="CA23" i="14"/>
  <c r="CQ22" i="14"/>
  <c r="CM22" i="14"/>
  <c r="CI22" i="14"/>
  <c r="CE22" i="14"/>
  <c r="CA22" i="14"/>
  <c r="CQ21" i="14"/>
  <c r="CM21" i="14"/>
  <c r="CI21" i="14"/>
  <c r="CE21" i="14"/>
  <c r="CA21" i="14"/>
  <c r="CQ20" i="14"/>
  <c r="CM20" i="14"/>
  <c r="CI20" i="14"/>
  <c r="CE20" i="14"/>
  <c r="CA20" i="14"/>
  <c r="CQ19" i="14"/>
  <c r="CM19" i="14"/>
  <c r="CI19" i="14"/>
  <c r="CE19" i="14"/>
  <c r="CA19" i="14"/>
  <c r="CQ18" i="14"/>
  <c r="CM18" i="14"/>
  <c r="CI18" i="14"/>
  <c r="CE18" i="14"/>
  <c r="CA18" i="14"/>
  <c r="CQ17" i="14"/>
  <c r="CM17" i="14"/>
  <c r="CI17" i="14"/>
  <c r="CE17" i="14"/>
  <c r="CA17" i="14"/>
  <c r="CQ16" i="14"/>
  <c r="CM16" i="14"/>
  <c r="CI16" i="14"/>
  <c r="CE16" i="14"/>
  <c r="CA16" i="14"/>
  <c r="CQ15" i="14"/>
  <c r="CM15" i="14"/>
  <c r="CI15" i="14"/>
  <c r="CE15" i="14"/>
  <c r="CA15" i="14"/>
  <c r="CO14" i="14"/>
  <c r="CK14" i="14"/>
  <c r="CG14" i="14"/>
  <c r="CC14" i="14"/>
  <c r="BY14" i="14"/>
  <c r="CM13" i="14"/>
  <c r="CI13" i="14"/>
  <c r="CE13" i="14"/>
  <c r="CA13" i="14"/>
  <c r="CO11" i="14"/>
  <c r="CK11" i="14"/>
  <c r="CF11" i="14"/>
  <c r="CA11" i="14"/>
  <c r="CF5" i="14"/>
  <c r="CR5" i="14"/>
  <c r="CB11" i="14"/>
  <c r="CR14" i="14"/>
  <c r="CA5" i="14"/>
  <c r="CL5" i="14"/>
  <c r="CR32" i="14"/>
  <c r="CN32" i="14"/>
  <c r="CJ32" i="14"/>
  <c r="CF32" i="14"/>
  <c r="CB32" i="14"/>
  <c r="CR31" i="14"/>
  <c r="CN31" i="14"/>
  <c r="CJ31" i="14"/>
  <c r="CF31" i="14"/>
  <c r="CB31" i="14"/>
  <c r="CR30" i="14"/>
  <c r="CN30" i="14"/>
  <c r="CJ30" i="14"/>
  <c r="CF30" i="14"/>
  <c r="CB30" i="14"/>
  <c r="CR29" i="14"/>
  <c r="CN29" i="14"/>
  <c r="CJ29" i="14"/>
  <c r="CF29" i="14"/>
  <c r="CB29" i="14"/>
  <c r="CR28" i="14"/>
  <c r="CN28" i="14"/>
  <c r="CJ28" i="14"/>
  <c r="CF28" i="14"/>
  <c r="CB28" i="14"/>
  <c r="CR27" i="14"/>
  <c r="CN27" i="14"/>
  <c r="CJ27" i="14"/>
  <c r="CF27" i="14"/>
  <c r="CB27" i="14"/>
  <c r="CR26" i="14"/>
  <c r="CN26" i="14"/>
  <c r="CJ26" i="14"/>
  <c r="CF26" i="14"/>
  <c r="CB26" i="14"/>
  <c r="CR25" i="14"/>
  <c r="CN25" i="14"/>
  <c r="CJ25" i="14"/>
  <c r="CF25" i="14"/>
  <c r="CB25" i="14"/>
  <c r="CR24" i="14"/>
  <c r="CN24" i="14"/>
  <c r="CJ24" i="14"/>
  <c r="CF24" i="14"/>
  <c r="CB24" i="14"/>
  <c r="CR23" i="14"/>
  <c r="CN23" i="14"/>
  <c r="CJ23" i="14"/>
  <c r="CF23" i="14"/>
  <c r="CB23" i="14"/>
  <c r="CR22" i="14"/>
  <c r="CN22" i="14"/>
  <c r="CJ22" i="14"/>
  <c r="CF22" i="14"/>
  <c r="CB22" i="14"/>
  <c r="CR21" i="14"/>
  <c r="CN21" i="14"/>
  <c r="CJ21" i="14"/>
  <c r="CF21" i="14"/>
  <c r="CB21" i="14"/>
  <c r="CR20" i="14"/>
  <c r="CN20" i="14"/>
  <c r="CJ20" i="14"/>
  <c r="CF20" i="14"/>
  <c r="CB20" i="14"/>
  <c r="CR19" i="14"/>
  <c r="CN19" i="14"/>
  <c r="CJ19" i="14"/>
  <c r="CF19" i="14"/>
  <c r="CB19" i="14"/>
  <c r="CR18" i="14"/>
  <c r="CN18" i="14"/>
  <c r="CJ18" i="14"/>
  <c r="CF18" i="14"/>
  <c r="CB18" i="14"/>
  <c r="CR17" i="14"/>
  <c r="CN17" i="14"/>
  <c r="CJ17" i="14"/>
  <c r="CF17" i="14"/>
  <c r="CB17" i="14"/>
  <c r="CR16" i="14"/>
  <c r="CN16" i="14"/>
  <c r="CJ16" i="14"/>
  <c r="CF16" i="14"/>
  <c r="CB16" i="14"/>
  <c r="CR15" i="14"/>
  <c r="CN15" i="14"/>
  <c r="CJ15" i="14"/>
  <c r="CF15" i="14"/>
  <c r="CB15" i="14"/>
  <c r="CP14" i="14"/>
  <c r="CL14" i="14"/>
  <c r="CH14" i="14"/>
  <c r="CD14" i="14"/>
  <c r="BZ14" i="14"/>
  <c r="CN13" i="14"/>
  <c r="CJ13" i="14"/>
  <c r="CF13" i="14"/>
  <c r="CB13" i="14"/>
  <c r="CP11" i="14"/>
  <c r="CL11" i="14"/>
  <c r="CG11" i="14"/>
  <c r="CC11" i="14"/>
  <c r="CB5" i="14"/>
  <c r="CQ5" i="14"/>
  <c r="CR11" i="14"/>
  <c r="CQ13" i="14"/>
  <c r="CH5" i="14"/>
  <c r="CE5" i="14"/>
  <c r="CK5" i="14"/>
  <c r="CP5" i="14"/>
  <c r="CO32" i="14"/>
  <c r="CK32" i="14"/>
  <c r="CG32" i="14"/>
  <c r="CC32" i="14"/>
  <c r="BY32" i="14"/>
  <c r="CO31" i="14"/>
  <c r="CK31" i="14"/>
  <c r="CG31" i="14"/>
  <c r="CC31" i="14"/>
  <c r="BY31" i="14"/>
  <c r="CO30" i="14"/>
  <c r="CK30" i="14"/>
  <c r="CG30" i="14"/>
  <c r="CC30" i="14"/>
  <c r="BY30" i="14"/>
  <c r="CO29" i="14"/>
  <c r="CK29" i="14"/>
  <c r="CG29" i="14"/>
  <c r="CC29" i="14"/>
  <c r="BY29" i="14"/>
  <c r="CO28" i="14"/>
  <c r="CK28" i="14"/>
  <c r="CG28" i="14"/>
  <c r="CC28" i="14"/>
  <c r="BY28" i="14"/>
  <c r="CO27" i="14"/>
  <c r="CK27" i="14"/>
  <c r="CG27" i="14"/>
  <c r="CC27" i="14"/>
  <c r="BY27" i="14"/>
  <c r="CO26" i="14"/>
  <c r="CK26" i="14"/>
  <c r="CG26" i="14"/>
  <c r="CC26" i="14"/>
  <c r="BY26" i="14"/>
  <c r="CO25" i="14"/>
  <c r="CK25" i="14"/>
  <c r="CG25" i="14"/>
  <c r="CC25" i="14"/>
  <c r="BY25" i="14"/>
  <c r="CO24" i="14"/>
  <c r="CK24" i="14"/>
  <c r="CG24" i="14"/>
  <c r="CC24" i="14"/>
  <c r="BY24" i="14"/>
  <c r="CO23" i="14"/>
  <c r="CK23" i="14"/>
  <c r="CG23" i="14"/>
  <c r="CC23" i="14"/>
  <c r="BY23" i="14"/>
  <c r="CO22" i="14"/>
  <c r="CK22" i="14"/>
  <c r="CG22" i="14"/>
  <c r="CC22" i="14"/>
  <c r="BY22" i="14"/>
  <c r="CO21" i="14"/>
  <c r="CK21" i="14"/>
  <c r="CG21" i="14"/>
  <c r="CC21" i="14"/>
  <c r="BY21" i="14"/>
  <c r="CO20" i="14"/>
  <c r="CK20" i="14"/>
  <c r="CG20" i="14"/>
  <c r="CC20" i="14"/>
  <c r="BY20" i="14"/>
  <c r="CO19" i="14"/>
  <c r="CK19" i="14"/>
  <c r="CG19" i="14"/>
  <c r="CC19" i="14"/>
  <c r="BY19" i="14"/>
  <c r="CO18" i="14"/>
  <c r="CK18" i="14"/>
  <c r="CG18" i="14"/>
  <c r="CC18" i="14"/>
  <c r="BY18" i="14"/>
  <c r="CO17" i="14"/>
  <c r="CK17" i="14"/>
  <c r="CG17" i="14"/>
  <c r="CC17" i="14"/>
  <c r="BY17" i="14"/>
  <c r="CO16" i="14"/>
  <c r="CK16" i="14"/>
  <c r="CG16" i="14"/>
  <c r="CC16" i="14"/>
  <c r="BY16" i="14"/>
  <c r="CO15" i="14"/>
  <c r="CK15" i="14"/>
  <c r="CG15" i="14"/>
  <c r="CC15" i="14"/>
  <c r="BY15" i="14"/>
  <c r="CM14" i="14"/>
  <c r="CI14" i="14"/>
  <c r="CE14" i="14"/>
  <c r="CA14" i="14"/>
  <c r="CO13" i="14"/>
  <c r="CK13" i="14"/>
  <c r="CG13" i="14"/>
  <c r="CC13" i="14"/>
  <c r="BY13" i="14"/>
  <c r="CM11" i="14"/>
  <c r="CH11" i="14"/>
  <c r="CD11" i="14"/>
  <c r="BY11" i="14"/>
  <c r="CN5" i="14"/>
  <c r="CQ11" i="14"/>
  <c r="CR13" i="14"/>
  <c r="CP34" i="14"/>
  <c r="S9" i="8"/>
  <c r="CL34" i="14"/>
  <c r="DF34" i="14" s="1"/>
  <c r="O9" i="8"/>
  <c r="CD34" i="14"/>
  <c r="G9" i="8"/>
  <c r="CQ34" i="14"/>
  <c r="T9" i="8"/>
  <c r="CM34" i="14"/>
  <c r="DG34" i="14" s="1"/>
  <c r="P9" i="8"/>
  <c r="CI34" i="14"/>
  <c r="L9" i="8"/>
  <c r="CE34" i="14"/>
  <c r="H9" i="8"/>
  <c r="CA34" i="14"/>
  <c r="D9" i="8"/>
  <c r="CT6" i="14"/>
  <c r="FP6" i="14"/>
  <c r="HD6" i="14" s="1"/>
  <c r="CS6" i="14"/>
  <c r="FO6" i="14"/>
  <c r="HC6" i="14" s="1"/>
  <c r="CR34" i="14"/>
  <c r="U9" i="8"/>
  <c r="CN34" i="14"/>
  <c r="DH34" i="14" s="1"/>
  <c r="Q9" i="8"/>
  <c r="CJ34" i="14"/>
  <c r="M9" i="8"/>
  <c r="CF34" i="14"/>
  <c r="I9" i="8"/>
  <c r="CB34" i="14"/>
  <c r="E9" i="8"/>
  <c r="HD169" i="14"/>
  <c r="FB169" i="14"/>
  <c r="GP169" i="14" s="1"/>
  <c r="HA169" i="14"/>
  <c r="FC169" i="14"/>
  <c r="GQ169" i="14" s="1"/>
  <c r="CO34" i="14"/>
  <c r="R9" i="8"/>
  <c r="CK34" i="14"/>
  <c r="DE34" i="14" s="1"/>
  <c r="N9" i="8"/>
  <c r="CG34" i="14"/>
  <c r="J9" i="8"/>
  <c r="CC34" i="14"/>
  <c r="F9" i="8"/>
  <c r="BY34" i="14"/>
  <c r="CU6" i="14"/>
  <c r="FM6" i="14"/>
  <c r="HA6" i="14" s="1"/>
  <c r="CH34" i="14"/>
  <c r="K9" i="8"/>
  <c r="BZ34" i="14"/>
  <c r="C9" i="8"/>
  <c r="CV6" i="14"/>
  <c r="FN6" i="14"/>
  <c r="HB6" i="14" s="1"/>
  <c r="HB169" i="14"/>
  <c r="FD169" i="14"/>
  <c r="GR169" i="14" s="1"/>
  <c r="FA169" i="14"/>
  <c r="GO169" i="14" s="1"/>
  <c r="HC169" i="14"/>
  <c r="E4" i="7"/>
  <c r="S218" i="8"/>
  <c r="S193" i="8"/>
  <c r="O218" i="8"/>
  <c r="O193" i="8"/>
  <c r="K218" i="8"/>
  <c r="K193" i="8"/>
  <c r="G218" i="8"/>
  <c r="G193" i="8"/>
  <c r="C218" i="8"/>
  <c r="C193" i="8"/>
  <c r="S217" i="8"/>
  <c r="S192" i="8"/>
  <c r="O217" i="8"/>
  <c r="O192" i="8"/>
  <c r="K217" i="8"/>
  <c r="K192" i="8"/>
  <c r="G217" i="8"/>
  <c r="G192" i="8"/>
  <c r="C217" i="8"/>
  <c r="C192" i="8"/>
  <c r="Q219" i="8"/>
  <c r="Q194" i="8"/>
  <c r="M219" i="8"/>
  <c r="M194" i="8"/>
  <c r="I219" i="8"/>
  <c r="I194" i="8"/>
  <c r="E219" i="8"/>
  <c r="E194" i="8"/>
  <c r="U216" i="8"/>
  <c r="U191" i="8"/>
  <c r="Q216" i="8"/>
  <c r="Q191" i="8"/>
  <c r="M216" i="8"/>
  <c r="M191" i="8"/>
  <c r="I216" i="8"/>
  <c r="I191" i="8"/>
  <c r="E216" i="8"/>
  <c r="E191" i="8"/>
  <c r="U215" i="8"/>
  <c r="U190" i="8"/>
  <c r="Q215" i="8"/>
  <c r="Q190" i="8"/>
  <c r="M215" i="8"/>
  <c r="M190" i="8"/>
  <c r="I215" i="8"/>
  <c r="I190" i="8"/>
  <c r="E215" i="8"/>
  <c r="E190" i="8"/>
  <c r="U214" i="8"/>
  <c r="U189" i="8"/>
  <c r="Q214" i="8"/>
  <c r="Q189" i="8"/>
  <c r="M214" i="8"/>
  <c r="M189" i="8"/>
  <c r="I214" i="8"/>
  <c r="I189" i="8"/>
  <c r="E214" i="8"/>
  <c r="E189" i="8"/>
  <c r="U213" i="8"/>
  <c r="U188" i="8"/>
  <c r="Q213" i="8"/>
  <c r="Q188" i="8"/>
  <c r="M213" i="8"/>
  <c r="M188" i="8"/>
  <c r="I213" i="8"/>
  <c r="I188" i="8"/>
  <c r="E213" i="8"/>
  <c r="E188" i="8"/>
  <c r="U212" i="8"/>
  <c r="U187" i="8"/>
  <c r="Q212" i="8"/>
  <c r="Q187" i="8"/>
  <c r="M212" i="8"/>
  <c r="M187" i="8"/>
  <c r="I212" i="8"/>
  <c r="I187" i="8"/>
  <c r="E212" i="8"/>
  <c r="E187" i="8"/>
  <c r="U211" i="8"/>
  <c r="U186" i="8"/>
  <c r="Q211" i="8"/>
  <c r="Q186" i="8"/>
  <c r="M211" i="8"/>
  <c r="M186" i="8"/>
  <c r="I211" i="8"/>
  <c r="I186" i="8"/>
  <c r="E211" i="8"/>
  <c r="E186" i="8"/>
  <c r="U210" i="8"/>
  <c r="U185" i="8"/>
  <c r="Q210" i="8"/>
  <c r="Q185" i="8"/>
  <c r="M210" i="8"/>
  <c r="M185" i="8"/>
  <c r="I210" i="8"/>
  <c r="I185" i="8"/>
  <c r="E210" i="8"/>
  <c r="E185" i="8"/>
  <c r="U209" i="8"/>
  <c r="U184" i="8"/>
  <c r="Q209" i="8"/>
  <c r="Q184" i="8"/>
  <c r="M209" i="8"/>
  <c r="M184" i="8"/>
  <c r="I209" i="8"/>
  <c r="I184" i="8"/>
  <c r="E209" i="8"/>
  <c r="E184" i="8"/>
  <c r="U208" i="8"/>
  <c r="U183" i="8"/>
  <c r="Q208" i="8"/>
  <c r="Q183" i="8"/>
  <c r="M208" i="8"/>
  <c r="M183" i="8"/>
  <c r="I208" i="8"/>
  <c r="I183" i="8"/>
  <c r="E208" i="8"/>
  <c r="E183" i="8"/>
  <c r="U207" i="8"/>
  <c r="U182" i="8"/>
  <c r="Q207" i="8"/>
  <c r="Q182" i="8"/>
  <c r="M207" i="8"/>
  <c r="M182" i="8"/>
  <c r="I207" i="8"/>
  <c r="I182" i="8"/>
  <c r="E207" i="8"/>
  <c r="E182" i="8"/>
  <c r="U206" i="8"/>
  <c r="U181" i="8"/>
  <c r="Q206" i="8"/>
  <c r="Q181" i="8"/>
  <c r="M206" i="8"/>
  <c r="M181" i="8"/>
  <c r="I206" i="8"/>
  <c r="I181" i="8"/>
  <c r="E206" i="8"/>
  <c r="E181" i="8"/>
  <c r="U205" i="8"/>
  <c r="U180" i="8"/>
  <c r="Q205" i="8"/>
  <c r="Q180" i="8"/>
  <c r="M205" i="8"/>
  <c r="M180" i="8"/>
  <c r="I205" i="8"/>
  <c r="I180" i="8"/>
  <c r="E205" i="8"/>
  <c r="E180" i="8"/>
  <c r="U204" i="8"/>
  <c r="U179" i="8"/>
  <c r="Q204" i="8"/>
  <c r="Q179" i="8"/>
  <c r="M204" i="8"/>
  <c r="M179" i="8"/>
  <c r="I204" i="8"/>
  <c r="I179" i="8"/>
  <c r="E204" i="8"/>
  <c r="E179" i="8"/>
  <c r="U203" i="8"/>
  <c r="U178" i="8"/>
  <c r="Q203" i="8"/>
  <c r="Q178" i="8"/>
  <c r="M203" i="8"/>
  <c r="M178" i="8"/>
  <c r="I203" i="8"/>
  <c r="I178" i="8"/>
  <c r="E203" i="8"/>
  <c r="E178" i="8"/>
  <c r="U202" i="8"/>
  <c r="U177" i="8"/>
  <c r="Q202" i="8"/>
  <c r="Q177" i="8"/>
  <c r="M202" i="8"/>
  <c r="M177" i="8"/>
  <c r="I202" i="8"/>
  <c r="I177" i="8"/>
  <c r="E202" i="8"/>
  <c r="E177" i="8"/>
  <c r="U201" i="8"/>
  <c r="U176" i="8"/>
  <c r="Q201" i="8"/>
  <c r="Q176" i="8"/>
  <c r="M201" i="8"/>
  <c r="M176" i="8"/>
  <c r="I201" i="8"/>
  <c r="I176" i="8"/>
  <c r="E201" i="8"/>
  <c r="E176" i="8"/>
  <c r="S200" i="8"/>
  <c r="S175" i="8"/>
  <c r="O200" i="8"/>
  <c r="O175" i="8"/>
  <c r="K200" i="8"/>
  <c r="K175" i="8"/>
  <c r="G200" i="8"/>
  <c r="G175" i="8"/>
  <c r="C200" i="8"/>
  <c r="C175" i="8"/>
  <c r="Q199" i="8"/>
  <c r="Q174" i="8"/>
  <c r="M199" i="8"/>
  <c r="M174" i="8"/>
  <c r="I199" i="8"/>
  <c r="I174" i="8"/>
  <c r="E199" i="8"/>
  <c r="E174" i="8"/>
  <c r="P197" i="8"/>
  <c r="P172" i="8"/>
  <c r="K197" i="8"/>
  <c r="K172" i="8"/>
  <c r="G197" i="8"/>
  <c r="G172" i="8"/>
  <c r="B197" i="8"/>
  <c r="B172" i="8"/>
  <c r="T197" i="8"/>
  <c r="T172" i="8"/>
  <c r="U200" i="8"/>
  <c r="U175" i="8"/>
  <c r="T218" i="8"/>
  <c r="T193" i="8"/>
  <c r="P218" i="8"/>
  <c r="P193" i="8"/>
  <c r="L218" i="8"/>
  <c r="L193" i="8"/>
  <c r="H218" i="8"/>
  <c r="H193" i="8"/>
  <c r="D218" i="8"/>
  <c r="D193" i="8"/>
  <c r="T217" i="8"/>
  <c r="T192" i="8"/>
  <c r="P217" i="8"/>
  <c r="P192" i="8"/>
  <c r="L217" i="8"/>
  <c r="L192" i="8"/>
  <c r="H217" i="8"/>
  <c r="H192" i="8"/>
  <c r="D217" i="8"/>
  <c r="D192" i="8"/>
  <c r="R219" i="8"/>
  <c r="R194" i="8"/>
  <c r="N219" i="8"/>
  <c r="N194" i="8"/>
  <c r="J219" i="8"/>
  <c r="J194" i="8"/>
  <c r="F219" i="8"/>
  <c r="F194" i="8"/>
  <c r="B219" i="8"/>
  <c r="B194" i="8"/>
  <c r="R216" i="8"/>
  <c r="R191" i="8"/>
  <c r="N216" i="8"/>
  <c r="N191" i="8"/>
  <c r="J216" i="8"/>
  <c r="J191" i="8"/>
  <c r="F216" i="8"/>
  <c r="F191" i="8"/>
  <c r="B216" i="8"/>
  <c r="B191" i="8"/>
  <c r="R215" i="8"/>
  <c r="R190" i="8"/>
  <c r="N215" i="8"/>
  <c r="N190" i="8"/>
  <c r="J215" i="8"/>
  <c r="J190" i="8"/>
  <c r="F215" i="8"/>
  <c r="F190" i="8"/>
  <c r="B215" i="8"/>
  <c r="B190" i="8"/>
  <c r="R214" i="8"/>
  <c r="R189" i="8"/>
  <c r="N214" i="8"/>
  <c r="N189" i="8"/>
  <c r="J214" i="8"/>
  <c r="J189" i="8"/>
  <c r="F214" i="8"/>
  <c r="F189" i="8"/>
  <c r="B214" i="8"/>
  <c r="B189" i="8"/>
  <c r="R213" i="8"/>
  <c r="R188" i="8"/>
  <c r="N213" i="8"/>
  <c r="N188" i="8"/>
  <c r="J213" i="8"/>
  <c r="J188" i="8"/>
  <c r="F213" i="8"/>
  <c r="F188" i="8"/>
  <c r="B213" i="8"/>
  <c r="B188" i="8"/>
  <c r="R212" i="8"/>
  <c r="R187" i="8"/>
  <c r="N212" i="8"/>
  <c r="N187" i="8"/>
  <c r="J212" i="8"/>
  <c r="J187" i="8"/>
  <c r="F212" i="8"/>
  <c r="F187" i="8"/>
  <c r="B212" i="8"/>
  <c r="B187" i="8"/>
  <c r="R211" i="8"/>
  <c r="R186" i="8"/>
  <c r="N211" i="8"/>
  <c r="N186" i="8"/>
  <c r="J211" i="8"/>
  <c r="J186" i="8"/>
  <c r="F211" i="8"/>
  <c r="F186" i="8"/>
  <c r="B211" i="8"/>
  <c r="B186" i="8"/>
  <c r="R210" i="8"/>
  <c r="R185" i="8"/>
  <c r="N210" i="8"/>
  <c r="N185" i="8"/>
  <c r="J210" i="8"/>
  <c r="J185" i="8"/>
  <c r="F210" i="8"/>
  <c r="F185" i="8"/>
  <c r="B210" i="8"/>
  <c r="B185" i="8"/>
  <c r="R209" i="8"/>
  <c r="R184" i="8"/>
  <c r="N209" i="8"/>
  <c r="N184" i="8"/>
  <c r="J209" i="8"/>
  <c r="J184" i="8"/>
  <c r="F209" i="8"/>
  <c r="F184" i="8"/>
  <c r="B209" i="8"/>
  <c r="B184" i="8"/>
  <c r="R208" i="8"/>
  <c r="R183" i="8"/>
  <c r="N208" i="8"/>
  <c r="N183" i="8"/>
  <c r="J208" i="8"/>
  <c r="J183" i="8"/>
  <c r="F208" i="8"/>
  <c r="F183" i="8"/>
  <c r="B208" i="8"/>
  <c r="B183" i="8"/>
  <c r="R207" i="8"/>
  <c r="R182" i="8"/>
  <c r="N207" i="8"/>
  <c r="N182" i="8"/>
  <c r="J207" i="8"/>
  <c r="J182" i="8"/>
  <c r="F207" i="8"/>
  <c r="F182" i="8"/>
  <c r="B207" i="8"/>
  <c r="B182" i="8"/>
  <c r="R206" i="8"/>
  <c r="R181" i="8"/>
  <c r="N206" i="8"/>
  <c r="N181" i="8"/>
  <c r="J206" i="8"/>
  <c r="J181" i="8"/>
  <c r="F206" i="8"/>
  <c r="F181" i="8"/>
  <c r="B206" i="8"/>
  <c r="B181" i="8"/>
  <c r="R205" i="8"/>
  <c r="R180" i="8"/>
  <c r="N205" i="8"/>
  <c r="N180" i="8"/>
  <c r="J205" i="8"/>
  <c r="J180" i="8"/>
  <c r="F205" i="8"/>
  <c r="F180" i="8"/>
  <c r="B205" i="8"/>
  <c r="B180" i="8"/>
  <c r="R204" i="8"/>
  <c r="R179" i="8"/>
  <c r="N204" i="8"/>
  <c r="N179" i="8"/>
  <c r="J204" i="8"/>
  <c r="J179" i="8"/>
  <c r="F204" i="8"/>
  <c r="F179" i="8"/>
  <c r="B204" i="8"/>
  <c r="B179" i="8"/>
  <c r="R203" i="8"/>
  <c r="R178" i="8"/>
  <c r="N203" i="8"/>
  <c r="N178" i="8"/>
  <c r="J203" i="8"/>
  <c r="J178" i="8"/>
  <c r="F203" i="8"/>
  <c r="F178" i="8"/>
  <c r="B203" i="8"/>
  <c r="B178" i="8"/>
  <c r="R202" i="8"/>
  <c r="R177" i="8"/>
  <c r="N202" i="8"/>
  <c r="N177" i="8"/>
  <c r="J202" i="8"/>
  <c r="J177" i="8"/>
  <c r="F202" i="8"/>
  <c r="F177" i="8"/>
  <c r="B202" i="8"/>
  <c r="B177" i="8"/>
  <c r="R201" i="8"/>
  <c r="R176" i="8"/>
  <c r="N201" i="8"/>
  <c r="N176" i="8"/>
  <c r="J201" i="8"/>
  <c r="J176" i="8"/>
  <c r="F201" i="8"/>
  <c r="F176" i="8"/>
  <c r="B201" i="8"/>
  <c r="B176" i="8"/>
  <c r="P200" i="8"/>
  <c r="P175" i="8"/>
  <c r="L200" i="8"/>
  <c r="L175" i="8"/>
  <c r="H200" i="8"/>
  <c r="H175" i="8"/>
  <c r="D200" i="8"/>
  <c r="D175" i="8"/>
  <c r="R199" i="8"/>
  <c r="R174" i="8"/>
  <c r="N199" i="8"/>
  <c r="N174" i="8"/>
  <c r="J199" i="8"/>
  <c r="J174" i="8"/>
  <c r="F199" i="8"/>
  <c r="F174" i="8"/>
  <c r="B199" i="8"/>
  <c r="B174" i="8"/>
  <c r="Q197" i="8"/>
  <c r="Q172" i="8"/>
  <c r="L197" i="8"/>
  <c r="L172" i="8"/>
  <c r="H197" i="8"/>
  <c r="H172" i="8"/>
  <c r="C197" i="8"/>
  <c r="C172" i="8"/>
  <c r="M197" i="8"/>
  <c r="M172" i="8"/>
  <c r="T219" i="8"/>
  <c r="T194" i="8"/>
  <c r="T199" i="8"/>
  <c r="T174" i="8"/>
  <c r="U218" i="8"/>
  <c r="U193" i="8"/>
  <c r="Q218" i="8"/>
  <c r="Q193" i="8"/>
  <c r="M218" i="8"/>
  <c r="M193" i="8"/>
  <c r="I218" i="8"/>
  <c r="I193" i="8"/>
  <c r="E218" i="8"/>
  <c r="E193" i="8"/>
  <c r="U217" i="8"/>
  <c r="U192" i="8"/>
  <c r="Q217" i="8"/>
  <c r="Q192" i="8"/>
  <c r="M217" i="8"/>
  <c r="M192" i="8"/>
  <c r="I217" i="8"/>
  <c r="I192" i="8"/>
  <c r="E217" i="8"/>
  <c r="E192" i="8"/>
  <c r="S219" i="8"/>
  <c r="S194" i="8"/>
  <c r="O219" i="8"/>
  <c r="O194" i="8"/>
  <c r="K219" i="8"/>
  <c r="K194" i="8"/>
  <c r="G219" i="8"/>
  <c r="G194" i="8"/>
  <c r="C219" i="8"/>
  <c r="C194" i="8"/>
  <c r="S216" i="8"/>
  <c r="S191" i="8"/>
  <c r="O216" i="8"/>
  <c r="O191" i="8"/>
  <c r="K216" i="8"/>
  <c r="K191" i="8"/>
  <c r="G216" i="8"/>
  <c r="G191" i="8"/>
  <c r="C216" i="8"/>
  <c r="C191" i="8"/>
  <c r="S215" i="8"/>
  <c r="S190" i="8"/>
  <c r="O215" i="8"/>
  <c r="O190" i="8"/>
  <c r="K215" i="8"/>
  <c r="K190" i="8"/>
  <c r="G215" i="8"/>
  <c r="G190" i="8"/>
  <c r="C215" i="8"/>
  <c r="C190" i="8"/>
  <c r="S214" i="8"/>
  <c r="S189" i="8"/>
  <c r="O214" i="8"/>
  <c r="O189" i="8"/>
  <c r="K214" i="8"/>
  <c r="K189" i="8"/>
  <c r="G214" i="8"/>
  <c r="G189" i="8"/>
  <c r="C214" i="8"/>
  <c r="C189" i="8"/>
  <c r="S213" i="8"/>
  <c r="S188" i="8"/>
  <c r="O213" i="8"/>
  <c r="O188" i="8"/>
  <c r="K213" i="8"/>
  <c r="K188" i="8"/>
  <c r="G213" i="8"/>
  <c r="G188" i="8"/>
  <c r="C213" i="8"/>
  <c r="C188" i="8"/>
  <c r="S212" i="8"/>
  <c r="S187" i="8"/>
  <c r="O212" i="8"/>
  <c r="O187" i="8"/>
  <c r="K212" i="8"/>
  <c r="K187" i="8"/>
  <c r="G212" i="8"/>
  <c r="G187" i="8"/>
  <c r="C212" i="8"/>
  <c r="C187" i="8"/>
  <c r="S211" i="8"/>
  <c r="S186" i="8"/>
  <c r="O211" i="8"/>
  <c r="O186" i="8"/>
  <c r="K211" i="8"/>
  <c r="K186" i="8"/>
  <c r="G211" i="8"/>
  <c r="G186" i="8"/>
  <c r="C211" i="8"/>
  <c r="C186" i="8"/>
  <c r="S210" i="8"/>
  <c r="S185" i="8"/>
  <c r="O210" i="8"/>
  <c r="O185" i="8"/>
  <c r="K210" i="8"/>
  <c r="K185" i="8"/>
  <c r="G210" i="8"/>
  <c r="G185" i="8"/>
  <c r="C210" i="8"/>
  <c r="C185" i="8"/>
  <c r="S209" i="8"/>
  <c r="S184" i="8"/>
  <c r="O209" i="8"/>
  <c r="O184" i="8"/>
  <c r="K209" i="8"/>
  <c r="K184" i="8"/>
  <c r="G209" i="8"/>
  <c r="G184" i="8"/>
  <c r="C209" i="8"/>
  <c r="C184" i="8"/>
  <c r="S208" i="8"/>
  <c r="S183" i="8"/>
  <c r="O208" i="8"/>
  <c r="O183" i="8"/>
  <c r="K208" i="8"/>
  <c r="K183" i="8"/>
  <c r="G208" i="8"/>
  <c r="G183" i="8"/>
  <c r="C208" i="8"/>
  <c r="C183" i="8"/>
  <c r="S207" i="8"/>
  <c r="S182" i="8"/>
  <c r="O207" i="8"/>
  <c r="O182" i="8"/>
  <c r="K207" i="8"/>
  <c r="K182" i="8"/>
  <c r="G207" i="8"/>
  <c r="G182" i="8"/>
  <c r="C207" i="8"/>
  <c r="C182" i="8"/>
  <c r="S206" i="8"/>
  <c r="S181" i="8"/>
  <c r="O206" i="8"/>
  <c r="O181" i="8"/>
  <c r="K206" i="8"/>
  <c r="K181" i="8"/>
  <c r="G206" i="8"/>
  <c r="G181" i="8"/>
  <c r="C206" i="8"/>
  <c r="C181" i="8"/>
  <c r="S205" i="8"/>
  <c r="S180" i="8"/>
  <c r="O205" i="8"/>
  <c r="O180" i="8"/>
  <c r="K205" i="8"/>
  <c r="K180" i="8"/>
  <c r="G205" i="8"/>
  <c r="G180" i="8"/>
  <c r="C205" i="8"/>
  <c r="C180" i="8"/>
  <c r="S204" i="8"/>
  <c r="S179" i="8"/>
  <c r="O204" i="8"/>
  <c r="O179" i="8"/>
  <c r="K204" i="8"/>
  <c r="K179" i="8"/>
  <c r="G204" i="8"/>
  <c r="G179" i="8"/>
  <c r="C204" i="8"/>
  <c r="C179" i="8"/>
  <c r="S203" i="8"/>
  <c r="S178" i="8"/>
  <c r="O203" i="8"/>
  <c r="O178" i="8"/>
  <c r="K203" i="8"/>
  <c r="K178" i="8"/>
  <c r="G203" i="8"/>
  <c r="G178" i="8"/>
  <c r="C203" i="8"/>
  <c r="C178" i="8"/>
  <c r="S202" i="8"/>
  <c r="S177" i="8"/>
  <c r="O202" i="8"/>
  <c r="O177" i="8"/>
  <c r="K202" i="8"/>
  <c r="K177" i="8"/>
  <c r="G202" i="8"/>
  <c r="G177" i="8"/>
  <c r="C202" i="8"/>
  <c r="C177" i="8"/>
  <c r="S201" i="8"/>
  <c r="S176" i="8"/>
  <c r="O201" i="8"/>
  <c r="O176" i="8"/>
  <c r="K201" i="8"/>
  <c r="K176" i="8"/>
  <c r="G201" i="8"/>
  <c r="G176" i="8"/>
  <c r="C201" i="8"/>
  <c r="C176" i="8"/>
  <c r="Q200" i="8"/>
  <c r="Q175" i="8"/>
  <c r="M200" i="8"/>
  <c r="M175" i="8"/>
  <c r="I200" i="8"/>
  <c r="I175" i="8"/>
  <c r="E200" i="8"/>
  <c r="E175" i="8"/>
  <c r="S199" i="8"/>
  <c r="S174" i="8"/>
  <c r="O199" i="8"/>
  <c r="O174" i="8"/>
  <c r="K199" i="8"/>
  <c r="K174" i="8"/>
  <c r="G199" i="8"/>
  <c r="G174" i="8"/>
  <c r="C199" i="8"/>
  <c r="C174" i="8"/>
  <c r="R197" i="8"/>
  <c r="R172" i="8"/>
  <c r="N197" i="8"/>
  <c r="N172" i="8"/>
  <c r="I197" i="8"/>
  <c r="I172" i="8"/>
  <c r="D197" i="8"/>
  <c r="D172" i="8"/>
  <c r="E197" i="8"/>
  <c r="E172" i="8"/>
  <c r="U219" i="8"/>
  <c r="U194" i="8"/>
  <c r="U199" i="8"/>
  <c r="U174" i="8"/>
  <c r="R218" i="8"/>
  <c r="R193" i="8"/>
  <c r="N218" i="8"/>
  <c r="N193" i="8"/>
  <c r="J218" i="8"/>
  <c r="J193" i="8"/>
  <c r="F218" i="8"/>
  <c r="F193" i="8"/>
  <c r="B218" i="8"/>
  <c r="B193" i="8"/>
  <c r="R217" i="8"/>
  <c r="R192" i="8"/>
  <c r="N217" i="8"/>
  <c r="N192" i="8"/>
  <c r="J217" i="8"/>
  <c r="J192" i="8"/>
  <c r="F217" i="8"/>
  <c r="F192" i="8"/>
  <c r="B217" i="8"/>
  <c r="B192" i="8"/>
  <c r="P219" i="8"/>
  <c r="P194" i="8"/>
  <c r="L219" i="8"/>
  <c r="L194" i="8"/>
  <c r="H219" i="8"/>
  <c r="H194" i="8"/>
  <c r="D219" i="8"/>
  <c r="D194" i="8"/>
  <c r="T216" i="8"/>
  <c r="T191" i="8"/>
  <c r="P216" i="8"/>
  <c r="P191" i="8"/>
  <c r="L216" i="8"/>
  <c r="L191" i="8"/>
  <c r="H216" i="8"/>
  <c r="H191" i="8"/>
  <c r="D216" i="8"/>
  <c r="D191" i="8"/>
  <c r="T215" i="8"/>
  <c r="T190" i="8"/>
  <c r="P215" i="8"/>
  <c r="P190" i="8"/>
  <c r="L215" i="8"/>
  <c r="L190" i="8"/>
  <c r="H215" i="8"/>
  <c r="H190" i="8"/>
  <c r="D215" i="8"/>
  <c r="D190" i="8"/>
  <c r="T214" i="8"/>
  <c r="T189" i="8"/>
  <c r="P214" i="8"/>
  <c r="P189" i="8"/>
  <c r="L214" i="8"/>
  <c r="L189" i="8"/>
  <c r="H214" i="8"/>
  <c r="H189" i="8"/>
  <c r="D214" i="8"/>
  <c r="D189" i="8"/>
  <c r="T213" i="8"/>
  <c r="T188" i="8"/>
  <c r="P213" i="8"/>
  <c r="P188" i="8"/>
  <c r="L213" i="8"/>
  <c r="L188" i="8"/>
  <c r="H213" i="8"/>
  <c r="H188" i="8"/>
  <c r="D213" i="8"/>
  <c r="D188" i="8"/>
  <c r="T212" i="8"/>
  <c r="T187" i="8"/>
  <c r="P212" i="8"/>
  <c r="P187" i="8"/>
  <c r="L212" i="8"/>
  <c r="L187" i="8"/>
  <c r="H212" i="8"/>
  <c r="H187" i="8"/>
  <c r="D212" i="8"/>
  <c r="D187" i="8"/>
  <c r="T211" i="8"/>
  <c r="T186" i="8"/>
  <c r="P211" i="8"/>
  <c r="P186" i="8"/>
  <c r="L211" i="8"/>
  <c r="L186" i="8"/>
  <c r="H211" i="8"/>
  <c r="H186" i="8"/>
  <c r="D211" i="8"/>
  <c r="D186" i="8"/>
  <c r="T210" i="8"/>
  <c r="T185" i="8"/>
  <c r="P210" i="8"/>
  <c r="P185" i="8"/>
  <c r="L210" i="8"/>
  <c r="L185" i="8"/>
  <c r="H210" i="8"/>
  <c r="H185" i="8"/>
  <c r="D210" i="8"/>
  <c r="D185" i="8"/>
  <c r="T209" i="8"/>
  <c r="T184" i="8"/>
  <c r="P209" i="8"/>
  <c r="P184" i="8"/>
  <c r="L209" i="8"/>
  <c r="L184" i="8"/>
  <c r="H209" i="8"/>
  <c r="H184" i="8"/>
  <c r="D209" i="8"/>
  <c r="D184" i="8"/>
  <c r="T208" i="8"/>
  <c r="T183" i="8"/>
  <c r="P208" i="8"/>
  <c r="P183" i="8"/>
  <c r="L208" i="8"/>
  <c r="L183" i="8"/>
  <c r="H208" i="8"/>
  <c r="H183" i="8"/>
  <c r="D208" i="8"/>
  <c r="D183" i="8"/>
  <c r="T207" i="8"/>
  <c r="T182" i="8"/>
  <c r="P207" i="8"/>
  <c r="P182" i="8"/>
  <c r="L207" i="8"/>
  <c r="L182" i="8"/>
  <c r="H207" i="8"/>
  <c r="H182" i="8"/>
  <c r="D207" i="8"/>
  <c r="D182" i="8"/>
  <c r="T206" i="8"/>
  <c r="T181" i="8"/>
  <c r="P206" i="8"/>
  <c r="P181" i="8"/>
  <c r="L206" i="8"/>
  <c r="L181" i="8"/>
  <c r="H206" i="8"/>
  <c r="H181" i="8"/>
  <c r="D206" i="8"/>
  <c r="D181" i="8"/>
  <c r="T205" i="8"/>
  <c r="T180" i="8"/>
  <c r="P205" i="8"/>
  <c r="P180" i="8"/>
  <c r="L205" i="8"/>
  <c r="L180" i="8"/>
  <c r="H205" i="8"/>
  <c r="H180" i="8"/>
  <c r="D205" i="8"/>
  <c r="D180" i="8"/>
  <c r="T204" i="8"/>
  <c r="T179" i="8"/>
  <c r="P204" i="8"/>
  <c r="P179" i="8"/>
  <c r="L204" i="8"/>
  <c r="L179" i="8"/>
  <c r="H204" i="8"/>
  <c r="H179" i="8"/>
  <c r="D204" i="8"/>
  <c r="D179" i="8"/>
  <c r="T203" i="8"/>
  <c r="T178" i="8"/>
  <c r="P203" i="8"/>
  <c r="P178" i="8"/>
  <c r="L203" i="8"/>
  <c r="L178" i="8"/>
  <c r="H203" i="8"/>
  <c r="H178" i="8"/>
  <c r="D203" i="8"/>
  <c r="D178" i="8"/>
  <c r="T202" i="8"/>
  <c r="T177" i="8"/>
  <c r="P202" i="8"/>
  <c r="P177" i="8"/>
  <c r="L202" i="8"/>
  <c r="L177" i="8"/>
  <c r="H202" i="8"/>
  <c r="H177" i="8"/>
  <c r="D202" i="8"/>
  <c r="D177" i="8"/>
  <c r="T201" i="8"/>
  <c r="T176" i="8"/>
  <c r="P201" i="8"/>
  <c r="P176" i="8"/>
  <c r="L201" i="8"/>
  <c r="L176" i="8"/>
  <c r="H201" i="8"/>
  <c r="H176" i="8"/>
  <c r="D201" i="8"/>
  <c r="D176" i="8"/>
  <c r="R200" i="8"/>
  <c r="R175" i="8"/>
  <c r="N200" i="8"/>
  <c r="N175" i="8"/>
  <c r="J200" i="8"/>
  <c r="J175" i="8"/>
  <c r="F200" i="8"/>
  <c r="F175" i="8"/>
  <c r="B200" i="8"/>
  <c r="B175" i="8"/>
  <c r="P199" i="8"/>
  <c r="P174" i="8"/>
  <c r="L199" i="8"/>
  <c r="L174" i="8"/>
  <c r="H199" i="8"/>
  <c r="H174" i="8"/>
  <c r="D199" i="8"/>
  <c r="D174" i="8"/>
  <c r="S197" i="8"/>
  <c r="S172" i="8"/>
  <c r="O197" i="8"/>
  <c r="O172" i="8"/>
  <c r="J197" i="8"/>
  <c r="J172" i="8"/>
  <c r="F197" i="8"/>
  <c r="F172" i="8"/>
  <c r="U197" i="8"/>
  <c r="U172" i="8"/>
  <c r="T200" i="8"/>
  <c r="T175" i="8"/>
  <c r="D10" i="7"/>
  <c r="T10" i="8"/>
  <c r="U10" i="8"/>
  <c r="S10" i="8"/>
  <c r="O10" i="8"/>
  <c r="K10" i="8"/>
  <c r="G10" i="8"/>
  <c r="C10" i="8"/>
  <c r="Q10" i="8"/>
  <c r="P10" i="8"/>
  <c r="L10" i="8"/>
  <c r="H10" i="8"/>
  <c r="D10" i="8"/>
  <c r="M10" i="8"/>
  <c r="I10" i="8"/>
  <c r="R10" i="8"/>
  <c r="N10" i="8"/>
  <c r="J10" i="8"/>
  <c r="F10" i="8"/>
  <c r="B10" i="8"/>
  <c r="E10" i="8"/>
  <c r="B10" i="7"/>
  <c r="C10" i="7"/>
  <c r="E10" i="7"/>
  <c r="F35" i="7"/>
  <c r="G35" i="7"/>
  <c r="H35" i="7"/>
  <c r="I35" i="7"/>
  <c r="F36" i="7"/>
  <c r="G36" i="7"/>
  <c r="H36" i="7"/>
  <c r="I36" i="7"/>
  <c r="F37" i="7"/>
  <c r="G37" i="7"/>
  <c r="H37" i="7"/>
  <c r="I37" i="7"/>
  <c r="F38" i="7"/>
  <c r="G38" i="7"/>
  <c r="H38" i="7"/>
  <c r="I38" i="7"/>
  <c r="F39" i="7"/>
  <c r="G39" i="7"/>
  <c r="H39" i="7"/>
  <c r="I39" i="7"/>
  <c r="F40" i="7"/>
  <c r="G40" i="7"/>
  <c r="H40" i="7"/>
  <c r="I40" i="7"/>
  <c r="F41" i="7"/>
  <c r="G41" i="7"/>
  <c r="H41" i="7"/>
  <c r="I41" i="7"/>
  <c r="F42" i="7"/>
  <c r="G42" i="7"/>
  <c r="H42" i="7"/>
  <c r="I42" i="7"/>
  <c r="F43" i="7"/>
  <c r="G43" i="7"/>
  <c r="H43" i="7"/>
  <c r="I43" i="7"/>
  <c r="F44" i="7"/>
  <c r="G44" i="7"/>
  <c r="H44" i="7"/>
  <c r="I44" i="7"/>
  <c r="F45" i="7"/>
  <c r="G45" i="7"/>
  <c r="H45" i="7"/>
  <c r="I45" i="7"/>
  <c r="F46" i="7"/>
  <c r="G46" i="7"/>
  <c r="H46" i="7"/>
  <c r="I46" i="7"/>
  <c r="F47" i="7"/>
  <c r="G47" i="7"/>
  <c r="H47" i="7"/>
  <c r="I47" i="7"/>
  <c r="F48" i="7"/>
  <c r="G48" i="7"/>
  <c r="H48" i="7"/>
  <c r="I48" i="7"/>
  <c r="F49" i="7"/>
  <c r="G49" i="7"/>
  <c r="H49" i="7"/>
  <c r="I49" i="7"/>
  <c r="F50" i="7"/>
  <c r="G50" i="7"/>
  <c r="H50" i="7"/>
  <c r="I50" i="7"/>
  <c r="F51" i="7"/>
  <c r="G51" i="7"/>
  <c r="H51" i="7"/>
  <c r="I51" i="7"/>
  <c r="F52" i="7"/>
  <c r="G52" i="7"/>
  <c r="H52" i="7"/>
  <c r="I52" i="7"/>
  <c r="F53" i="7"/>
  <c r="G53" i="7"/>
  <c r="H53" i="7"/>
  <c r="I53" i="7"/>
  <c r="F54" i="7"/>
  <c r="G54" i="7"/>
  <c r="H54" i="7"/>
  <c r="I54" i="7"/>
  <c r="F55" i="7"/>
  <c r="G55" i="7"/>
  <c r="H55" i="7"/>
  <c r="I55" i="7"/>
  <c r="F56" i="7"/>
  <c r="G56" i="7"/>
  <c r="H56" i="7"/>
  <c r="I56" i="7"/>
  <c r="F57" i="7"/>
  <c r="G57" i="7"/>
  <c r="H57" i="7"/>
  <c r="I57" i="7"/>
  <c r="F58" i="7"/>
  <c r="G58" i="7"/>
  <c r="H58" i="7"/>
  <c r="I58" i="7"/>
  <c r="F59" i="7"/>
  <c r="G59" i="7"/>
  <c r="H59" i="7"/>
  <c r="I59" i="7"/>
  <c r="F60" i="7"/>
  <c r="G60" i="7"/>
  <c r="H60" i="7"/>
  <c r="I60" i="7"/>
  <c r="F61" i="7"/>
  <c r="G61" i="7"/>
  <c r="H61" i="7"/>
  <c r="I61" i="7"/>
  <c r="F62" i="7"/>
  <c r="G62" i="7"/>
  <c r="H62" i="7"/>
  <c r="I62" i="7"/>
  <c r="F63" i="7"/>
  <c r="G63" i="7"/>
  <c r="H63" i="7"/>
  <c r="I63" i="7"/>
  <c r="F64" i="7"/>
  <c r="G64" i="7"/>
  <c r="H64" i="7"/>
  <c r="I64" i="7"/>
  <c r="F65" i="7"/>
  <c r="G65" i="7"/>
  <c r="H65" i="7"/>
  <c r="I65" i="7"/>
  <c r="F66" i="7"/>
  <c r="G66" i="7"/>
  <c r="H66" i="7"/>
  <c r="I66" i="7"/>
  <c r="F67" i="7"/>
  <c r="G67" i="7"/>
  <c r="H67" i="7"/>
  <c r="I67" i="7"/>
  <c r="F68" i="7"/>
  <c r="G68" i="7"/>
  <c r="H68" i="7"/>
  <c r="I68" i="7"/>
  <c r="F69" i="7"/>
  <c r="G69" i="7"/>
  <c r="H69" i="7"/>
  <c r="I69" i="7"/>
  <c r="F70" i="7"/>
  <c r="G70" i="7"/>
  <c r="H70" i="7"/>
  <c r="I70" i="7"/>
  <c r="F71" i="7"/>
  <c r="G71" i="7"/>
  <c r="H71" i="7"/>
  <c r="I71" i="7"/>
  <c r="F72" i="7"/>
  <c r="G72" i="7"/>
  <c r="H72" i="7"/>
  <c r="I72" i="7"/>
  <c r="F73" i="7"/>
  <c r="G73" i="7"/>
  <c r="H73" i="7"/>
  <c r="I73" i="7"/>
  <c r="F74" i="7"/>
  <c r="G74" i="7"/>
  <c r="H74" i="7"/>
  <c r="I74" i="7"/>
  <c r="F75" i="7"/>
  <c r="G75" i="7"/>
  <c r="H75" i="7"/>
  <c r="I75" i="7"/>
  <c r="F76" i="7"/>
  <c r="G76" i="7"/>
  <c r="H76" i="7"/>
  <c r="I76" i="7"/>
  <c r="F77" i="7"/>
  <c r="G77" i="7"/>
  <c r="H77" i="7"/>
  <c r="I77" i="7"/>
  <c r="F78" i="7"/>
  <c r="G78" i="7"/>
  <c r="H78" i="7"/>
  <c r="I78" i="7"/>
  <c r="F79" i="7"/>
  <c r="G79" i="7"/>
  <c r="H79" i="7"/>
  <c r="I79" i="7"/>
  <c r="F80" i="7"/>
  <c r="G80" i="7"/>
  <c r="H80" i="7"/>
  <c r="I80" i="7"/>
  <c r="F81" i="7"/>
  <c r="G81" i="7"/>
  <c r="H81" i="7"/>
  <c r="I81" i="7"/>
  <c r="F82" i="7"/>
  <c r="G82" i="7"/>
  <c r="H82" i="7"/>
  <c r="I82" i="7"/>
  <c r="F83" i="7"/>
  <c r="G83" i="7"/>
  <c r="H83" i="7"/>
  <c r="I83" i="7"/>
  <c r="F84" i="7"/>
  <c r="G84" i="7"/>
  <c r="H84" i="7"/>
  <c r="I84" i="7"/>
  <c r="F85" i="7"/>
  <c r="G85" i="7"/>
  <c r="H85" i="7"/>
  <c r="I85" i="7"/>
  <c r="F86" i="7"/>
  <c r="G86" i="7"/>
  <c r="H86" i="7"/>
  <c r="I86" i="7"/>
  <c r="F88" i="7"/>
  <c r="G88" i="7"/>
  <c r="H88" i="7"/>
  <c r="I88" i="7"/>
  <c r="F89" i="7"/>
  <c r="G89" i="7"/>
  <c r="H89" i="7"/>
  <c r="I89" i="7"/>
  <c r="F90" i="7"/>
  <c r="G90" i="7"/>
  <c r="H90" i="7"/>
  <c r="I90" i="7"/>
  <c r="F91" i="7"/>
  <c r="G91" i="7"/>
  <c r="H91" i="7"/>
  <c r="I91" i="7"/>
  <c r="F92" i="7"/>
  <c r="G92" i="7"/>
  <c r="H92" i="7"/>
  <c r="I92" i="7"/>
  <c r="F93" i="7"/>
  <c r="G93" i="7"/>
  <c r="H93" i="7"/>
  <c r="I93" i="7"/>
  <c r="F94" i="7"/>
  <c r="G94" i="7"/>
  <c r="H94" i="7"/>
  <c r="I94" i="7"/>
  <c r="F95" i="7"/>
  <c r="G95" i="7"/>
  <c r="H95" i="7"/>
  <c r="I95" i="7"/>
  <c r="F96" i="7"/>
  <c r="G96" i="7"/>
  <c r="H96" i="7"/>
  <c r="I96" i="7"/>
  <c r="F97" i="7"/>
  <c r="G97" i="7"/>
  <c r="H97" i="7"/>
  <c r="I97" i="7"/>
  <c r="F98" i="7"/>
  <c r="G98" i="7"/>
  <c r="H98" i="7"/>
  <c r="I98" i="7"/>
  <c r="F99" i="7"/>
  <c r="G99" i="7"/>
  <c r="H99" i="7"/>
  <c r="I99" i="7"/>
  <c r="F100" i="7"/>
  <c r="G100" i="7"/>
  <c r="H100" i="7"/>
  <c r="I100" i="7"/>
  <c r="F101" i="7"/>
  <c r="G101" i="7"/>
  <c r="H101" i="7"/>
  <c r="I101" i="7"/>
  <c r="F102" i="7"/>
  <c r="G102" i="7"/>
  <c r="H102" i="7"/>
  <c r="I102" i="7"/>
  <c r="F103" i="7"/>
  <c r="G103" i="7"/>
  <c r="H103" i="7"/>
  <c r="I103" i="7"/>
  <c r="F104" i="7"/>
  <c r="G104" i="7"/>
  <c r="H104" i="7"/>
  <c r="I104" i="7"/>
  <c r="F105" i="7"/>
  <c r="G105" i="7"/>
  <c r="H105" i="7"/>
  <c r="I105" i="7"/>
  <c r="G106" i="7"/>
  <c r="H106" i="7"/>
  <c r="I106" i="7"/>
  <c r="F107" i="7"/>
  <c r="G107" i="7"/>
  <c r="H107" i="7"/>
  <c r="I107" i="7"/>
  <c r="F108" i="7"/>
  <c r="G108" i="7"/>
  <c r="H108" i="7"/>
  <c r="I108" i="7"/>
  <c r="F109" i="7"/>
  <c r="G109" i="7"/>
  <c r="H109" i="7"/>
  <c r="I109" i="7"/>
  <c r="F110" i="7"/>
  <c r="G110" i="7"/>
  <c r="H110" i="7"/>
  <c r="I110" i="7"/>
  <c r="F111" i="7"/>
  <c r="G111" i="7"/>
  <c r="H111" i="7"/>
  <c r="I111" i="7"/>
  <c r="F112" i="7"/>
  <c r="G112" i="7"/>
  <c r="H112" i="7"/>
  <c r="I112" i="7"/>
  <c r="F113" i="7"/>
  <c r="G113" i="7"/>
  <c r="H113" i="7"/>
  <c r="I113" i="7"/>
  <c r="F114" i="7"/>
  <c r="G114" i="7"/>
  <c r="H114" i="7"/>
  <c r="I114" i="7"/>
  <c r="F115" i="7"/>
  <c r="G115" i="7"/>
  <c r="H115" i="7"/>
  <c r="I115" i="7"/>
  <c r="F116" i="7"/>
  <c r="G116" i="7"/>
  <c r="H116" i="7"/>
  <c r="I116" i="7"/>
  <c r="F117" i="7"/>
  <c r="G117" i="7"/>
  <c r="H117" i="7"/>
  <c r="I117" i="7"/>
  <c r="F118" i="7"/>
  <c r="G118" i="7"/>
  <c r="H118" i="7"/>
  <c r="I118" i="7"/>
  <c r="F119" i="7"/>
  <c r="G119" i="7"/>
  <c r="H119" i="7"/>
  <c r="I119" i="7"/>
  <c r="F120" i="7"/>
  <c r="G120" i="7"/>
  <c r="H120" i="7"/>
  <c r="I120" i="7"/>
  <c r="F121" i="7"/>
  <c r="G121" i="7"/>
  <c r="H121" i="7"/>
  <c r="I121" i="7"/>
  <c r="F122" i="7"/>
  <c r="G122" i="7"/>
  <c r="H122" i="7"/>
  <c r="I122" i="7"/>
  <c r="F123" i="7"/>
  <c r="G123" i="7"/>
  <c r="H123" i="7"/>
  <c r="I123" i="7"/>
  <c r="F124" i="7"/>
  <c r="G124" i="7"/>
  <c r="H124" i="7"/>
  <c r="I124" i="7"/>
  <c r="F125" i="7"/>
  <c r="G125" i="7"/>
  <c r="H125" i="7"/>
  <c r="I125" i="7"/>
  <c r="F126" i="7"/>
  <c r="G126" i="7"/>
  <c r="H126" i="7"/>
  <c r="I126" i="7"/>
  <c r="F127" i="7"/>
  <c r="G127" i="7"/>
  <c r="H127" i="7"/>
  <c r="I127" i="7"/>
  <c r="F128" i="7"/>
  <c r="G128" i="7"/>
  <c r="H128" i="7"/>
  <c r="I128" i="7"/>
  <c r="F129" i="7"/>
  <c r="G129" i="7"/>
  <c r="H129" i="7"/>
  <c r="I129" i="7"/>
  <c r="F130" i="7"/>
  <c r="G130" i="7"/>
  <c r="H130" i="7"/>
  <c r="I130" i="7"/>
  <c r="F131" i="7"/>
  <c r="G131" i="7"/>
  <c r="H131" i="7"/>
  <c r="I131" i="7"/>
  <c r="F132" i="7"/>
  <c r="G132" i="7"/>
  <c r="H132" i="7"/>
  <c r="I132" i="7"/>
  <c r="F133" i="7"/>
  <c r="G133" i="7"/>
  <c r="H133" i="7"/>
  <c r="I133" i="7"/>
  <c r="F134" i="7"/>
  <c r="G134" i="7"/>
  <c r="H134" i="7"/>
  <c r="I134" i="7"/>
  <c r="F135" i="7"/>
  <c r="G135" i="7"/>
  <c r="H135" i="7"/>
  <c r="I135" i="7"/>
  <c r="F136" i="7"/>
  <c r="G136" i="7"/>
  <c r="H136" i="7"/>
  <c r="I136" i="7"/>
  <c r="F137" i="7"/>
  <c r="G137" i="7"/>
  <c r="H137" i="7"/>
  <c r="I137" i="7"/>
  <c r="F138" i="7"/>
  <c r="G138" i="7"/>
  <c r="H138" i="7"/>
  <c r="I138" i="7"/>
  <c r="F139" i="7"/>
  <c r="G139" i="7"/>
  <c r="H139" i="7"/>
  <c r="I139" i="7"/>
  <c r="F140" i="7"/>
  <c r="G140" i="7"/>
  <c r="H140" i="7"/>
  <c r="I140" i="7"/>
  <c r="F141" i="7"/>
  <c r="G141" i="7"/>
  <c r="H141" i="7"/>
  <c r="I141" i="7"/>
  <c r="F142" i="7"/>
  <c r="G142" i="7"/>
  <c r="H142" i="7"/>
  <c r="I142" i="7"/>
  <c r="F143" i="7"/>
  <c r="G143" i="7"/>
  <c r="H143" i="7"/>
  <c r="I143" i="7"/>
  <c r="F144" i="7"/>
  <c r="G144" i="7"/>
  <c r="H144" i="7"/>
  <c r="I144" i="7"/>
  <c r="F145" i="7"/>
  <c r="G145" i="7"/>
  <c r="H145" i="7"/>
  <c r="I145" i="7"/>
  <c r="F146" i="7"/>
  <c r="G146" i="7"/>
  <c r="H146" i="7"/>
  <c r="I146" i="7"/>
  <c r="F147" i="7"/>
  <c r="G147" i="7"/>
  <c r="H147" i="7"/>
  <c r="I147" i="7"/>
  <c r="F148" i="7"/>
  <c r="G148" i="7"/>
  <c r="H148" i="7"/>
  <c r="I148" i="7"/>
  <c r="F149" i="7"/>
  <c r="G149" i="7"/>
  <c r="H149" i="7"/>
  <c r="I149" i="7"/>
  <c r="F150" i="7"/>
  <c r="G150" i="7"/>
  <c r="H150" i="7"/>
  <c r="I150" i="7"/>
  <c r="F151" i="7"/>
  <c r="G151" i="7"/>
  <c r="H151" i="7"/>
  <c r="I151" i="7"/>
  <c r="F152" i="7"/>
  <c r="G152" i="7"/>
  <c r="H152" i="7"/>
  <c r="I152" i="7"/>
  <c r="F153" i="7"/>
  <c r="G153" i="7"/>
  <c r="H153" i="7"/>
  <c r="I153" i="7"/>
  <c r="F154" i="7"/>
  <c r="G154" i="7"/>
  <c r="H154" i="7"/>
  <c r="I154" i="7"/>
  <c r="F155" i="7"/>
  <c r="G155" i="7"/>
  <c r="H155" i="7"/>
  <c r="I155" i="7"/>
  <c r="F156" i="7"/>
  <c r="G156" i="7"/>
  <c r="H156" i="7"/>
  <c r="I156" i="7"/>
  <c r="F157" i="7"/>
  <c r="G157" i="7"/>
  <c r="H157" i="7"/>
  <c r="I157" i="7"/>
  <c r="F158" i="7"/>
  <c r="G158" i="7"/>
  <c r="H158" i="7"/>
  <c r="I158" i="7"/>
  <c r="F159" i="7"/>
  <c r="G159" i="7"/>
  <c r="H159" i="7"/>
  <c r="I159" i="7"/>
  <c r="F160" i="7"/>
  <c r="G160" i="7"/>
  <c r="H160" i="7"/>
  <c r="I160" i="7"/>
  <c r="F161" i="7"/>
  <c r="G161" i="7"/>
  <c r="H161" i="7"/>
  <c r="I161" i="7"/>
  <c r="F162" i="7"/>
  <c r="G162" i="7"/>
  <c r="H162" i="7"/>
  <c r="I162" i="7"/>
  <c r="F163" i="7"/>
  <c r="G163" i="7"/>
  <c r="H163" i="7"/>
  <c r="I163" i="7"/>
  <c r="F164" i="7"/>
  <c r="G164" i="7"/>
  <c r="H164" i="7"/>
  <c r="I164" i="7"/>
  <c r="F165" i="7"/>
  <c r="G165" i="7"/>
  <c r="H165" i="7"/>
  <c r="I165" i="7"/>
  <c r="F166" i="7"/>
  <c r="G166" i="7"/>
  <c r="H166" i="7"/>
  <c r="I166" i="7"/>
  <c r="F167" i="7"/>
  <c r="G167" i="7"/>
  <c r="H167" i="7"/>
  <c r="I167" i="7"/>
  <c r="F168" i="7"/>
  <c r="H168" i="7"/>
  <c r="I168" i="7"/>
  <c r="I34" i="7"/>
  <c r="H34" i="7"/>
  <c r="G34" i="7"/>
  <c r="F34" i="7"/>
  <c r="F12" i="7"/>
  <c r="G12" i="7"/>
  <c r="H12" i="7"/>
  <c r="I12" i="7"/>
  <c r="F13" i="7"/>
  <c r="G13" i="7"/>
  <c r="H13" i="7"/>
  <c r="I13" i="7"/>
  <c r="F14" i="7"/>
  <c r="G14" i="7"/>
  <c r="H14" i="7"/>
  <c r="I14" i="7"/>
  <c r="F15" i="7"/>
  <c r="G15" i="7"/>
  <c r="H15" i="7"/>
  <c r="I15" i="7"/>
  <c r="F16" i="7"/>
  <c r="G16" i="7"/>
  <c r="H16" i="7"/>
  <c r="I16" i="7"/>
  <c r="F17" i="7"/>
  <c r="G17" i="7"/>
  <c r="H17" i="7"/>
  <c r="I17" i="7"/>
  <c r="F18" i="7"/>
  <c r="G18" i="7"/>
  <c r="H18" i="7"/>
  <c r="I18" i="7"/>
  <c r="F19" i="7"/>
  <c r="G19" i="7"/>
  <c r="H19" i="7"/>
  <c r="I19" i="7"/>
  <c r="F20" i="7"/>
  <c r="G20" i="7"/>
  <c r="H20" i="7"/>
  <c r="I20" i="7"/>
  <c r="F21" i="7"/>
  <c r="G21" i="7"/>
  <c r="H21" i="7"/>
  <c r="I21" i="7"/>
  <c r="F22" i="7"/>
  <c r="G22" i="7"/>
  <c r="H22" i="7"/>
  <c r="I22" i="7"/>
  <c r="F23" i="7"/>
  <c r="G23" i="7"/>
  <c r="H23" i="7"/>
  <c r="I23" i="7"/>
  <c r="F24" i="7"/>
  <c r="G24" i="7"/>
  <c r="H24" i="7"/>
  <c r="I24" i="7"/>
  <c r="F25" i="7"/>
  <c r="G25" i="7"/>
  <c r="H25" i="7"/>
  <c r="I25" i="7"/>
  <c r="F26" i="7"/>
  <c r="G26" i="7"/>
  <c r="H26" i="7"/>
  <c r="I26" i="7"/>
  <c r="F27" i="7"/>
  <c r="G27" i="7"/>
  <c r="H27" i="7"/>
  <c r="I27" i="7"/>
  <c r="F28" i="7"/>
  <c r="G28" i="7"/>
  <c r="H28" i="7"/>
  <c r="I28" i="7"/>
  <c r="F29" i="7"/>
  <c r="G29" i="7"/>
  <c r="H29" i="7"/>
  <c r="I29" i="7"/>
  <c r="F30" i="7"/>
  <c r="G30" i="7"/>
  <c r="H30" i="7"/>
  <c r="I30" i="7"/>
  <c r="F31" i="7"/>
  <c r="G31" i="7"/>
  <c r="H31" i="7"/>
  <c r="I31" i="7"/>
  <c r="F32" i="7"/>
  <c r="G32" i="7"/>
  <c r="H32" i="7"/>
  <c r="I32" i="7"/>
  <c r="I11" i="7"/>
  <c r="H11" i="7"/>
  <c r="G11" i="7"/>
  <c r="F11" i="7"/>
  <c r="I5" i="7"/>
  <c r="H5" i="7"/>
  <c r="G5" i="7"/>
  <c r="U8" i="9"/>
  <c r="U188" i="9" s="1"/>
  <c r="T8" i="9"/>
  <c r="T188" i="9" s="1"/>
  <c r="S8" i="9"/>
  <c r="S188" i="9" s="1"/>
  <c r="R8" i="9"/>
  <c r="R188" i="9" s="1"/>
  <c r="Q8" i="9"/>
  <c r="Q188" i="9" s="1"/>
  <c r="P8" i="9"/>
  <c r="P188" i="9" s="1"/>
  <c r="O8" i="9"/>
  <c r="O188" i="9" s="1"/>
  <c r="N8" i="9"/>
  <c r="N188" i="9" s="1"/>
  <c r="M8" i="9"/>
  <c r="M188" i="9" s="1"/>
  <c r="L8" i="9"/>
  <c r="L188" i="9" s="1"/>
  <c r="K8" i="9"/>
  <c r="K188" i="9" s="1"/>
  <c r="J8" i="9"/>
  <c r="J188" i="9" s="1"/>
  <c r="I8" i="9"/>
  <c r="I188" i="9" s="1"/>
  <c r="H8" i="9"/>
  <c r="H188" i="9" s="1"/>
  <c r="G8" i="9"/>
  <c r="G188" i="9" s="1"/>
  <c r="F8" i="9"/>
  <c r="F188" i="9" s="1"/>
  <c r="E8" i="9"/>
  <c r="E188" i="9" s="1"/>
  <c r="D8" i="9"/>
  <c r="D188" i="9" s="1"/>
  <c r="C8" i="9"/>
  <c r="C188" i="9" s="1"/>
  <c r="B8" i="9"/>
  <c r="B188" i="9" s="1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L1" i="9"/>
  <c r="H4" i="8"/>
  <c r="C4" i="8"/>
  <c r="D4" i="8"/>
  <c r="E4" i="8"/>
  <c r="F4" i="8"/>
  <c r="G4" i="8"/>
  <c r="I4" i="8"/>
  <c r="J4" i="8"/>
  <c r="K4" i="8"/>
  <c r="L4" i="8"/>
  <c r="M4" i="8"/>
  <c r="N4" i="8"/>
  <c r="O4" i="8"/>
  <c r="P4" i="8"/>
  <c r="Q4" i="8"/>
  <c r="R4" i="8"/>
  <c r="S4" i="8"/>
  <c r="T4" i="8"/>
  <c r="H8" i="8"/>
  <c r="H221" i="8" s="1"/>
  <c r="T8" i="8"/>
  <c r="T221" i="8" s="1"/>
  <c r="U8" i="8"/>
  <c r="U221" i="8" s="1"/>
  <c r="L1" i="8"/>
  <c r="H3" i="7"/>
  <c r="M3" i="7" s="1"/>
  <c r="B8" i="7"/>
  <c r="B189" i="7" s="1"/>
  <c r="E9" i="7"/>
  <c r="D9" i="7"/>
  <c r="C9" i="7"/>
  <c r="B9" i="7"/>
  <c r="E8" i="7"/>
  <c r="E189" i="7" s="1"/>
  <c r="D8" i="7"/>
  <c r="D189" i="7" s="1"/>
  <c r="C8" i="7"/>
  <c r="C189" i="7" s="1"/>
  <c r="D4" i="7"/>
  <c r="C4" i="7"/>
  <c r="B4" i="7"/>
  <c r="FA54" i="14" l="1"/>
  <c r="GO54" i="14" s="1"/>
  <c r="HD43" i="14"/>
  <c r="HA61" i="14"/>
  <c r="HC102" i="14"/>
  <c r="FB148" i="14"/>
  <c r="GP148" i="14" s="1"/>
  <c r="HC63" i="14"/>
  <c r="HB96" i="14"/>
  <c r="FD104" i="14"/>
  <c r="GR104" i="14" s="1"/>
  <c r="HC118" i="14"/>
  <c r="FC111" i="14"/>
  <c r="GQ111" i="14" s="1"/>
  <c r="HB78" i="14"/>
  <c r="HD88" i="14"/>
  <c r="HB156" i="14"/>
  <c r="HD116" i="14"/>
  <c r="FA41" i="14"/>
  <c r="GO41" i="14" s="1"/>
  <c r="FA73" i="14"/>
  <c r="GO73" i="14" s="1"/>
  <c r="HB151" i="14"/>
  <c r="FC77" i="14"/>
  <c r="GQ77" i="14" s="1"/>
  <c r="FA110" i="14"/>
  <c r="GO110" i="14" s="1"/>
  <c r="FB150" i="14"/>
  <c r="GP150" i="14" s="1"/>
  <c r="L109" i="14"/>
  <c r="M109" i="14" s="1"/>
  <c r="L88" i="14"/>
  <c r="M88" i="14" s="1"/>
  <c r="L135" i="14"/>
  <c r="M135" i="14" s="1"/>
  <c r="L163" i="14"/>
  <c r="L71" i="14"/>
  <c r="M71" i="14" s="1"/>
  <c r="L130" i="14"/>
  <c r="M130" i="14" s="1"/>
  <c r="L95" i="14"/>
  <c r="L102" i="14"/>
  <c r="M102" i="14" s="1"/>
  <c r="L120" i="14"/>
  <c r="M120" i="14" s="1"/>
  <c r="L150" i="14"/>
  <c r="M150" i="14" s="1"/>
  <c r="FB53" i="14"/>
  <c r="GP53" i="14" s="1"/>
  <c r="L75" i="14"/>
  <c r="M75" i="14" s="1"/>
  <c r="L72" i="14"/>
  <c r="M72" i="14" s="1"/>
  <c r="L87" i="14"/>
  <c r="M87" i="14" s="1"/>
  <c r="K87" i="14"/>
  <c r="L117" i="14"/>
  <c r="L101" i="14"/>
  <c r="M101" i="14" s="1"/>
  <c r="L97" i="14"/>
  <c r="M97" i="14" s="1"/>
  <c r="L48" i="14"/>
  <c r="M48" i="14" s="1"/>
  <c r="L44" i="14"/>
  <c r="M44" i="14" s="1"/>
  <c r="L41" i="14"/>
  <c r="M41" i="14" s="1"/>
  <c r="L49" i="14"/>
  <c r="M49" i="14" s="1"/>
  <c r="L121" i="14"/>
  <c r="M121" i="14" s="1"/>
  <c r="L100" i="14"/>
  <c r="M100" i="14" s="1"/>
  <c r="L113" i="14"/>
  <c r="M113" i="14" s="1"/>
  <c r="L90" i="14"/>
  <c r="M90" i="14" s="1"/>
  <c r="L169" i="14"/>
  <c r="M169" i="14" s="1"/>
  <c r="K169" i="14"/>
  <c r="X5" i="14"/>
  <c r="Z5" i="14" s="1"/>
  <c r="F5" i="14"/>
  <c r="L39" i="14"/>
  <c r="M39" i="14" s="1"/>
  <c r="HA146" i="14"/>
  <c r="HC111" i="14"/>
  <c r="FB127" i="14"/>
  <c r="GP127" i="14" s="1"/>
  <c r="HC51" i="14"/>
  <c r="FC131" i="14"/>
  <c r="GQ131" i="14" s="1"/>
  <c r="FC94" i="14"/>
  <c r="GQ94" i="14" s="1"/>
  <c r="FD113" i="14"/>
  <c r="GR113" i="14" s="1"/>
  <c r="FD101" i="14"/>
  <c r="GR101" i="14" s="1"/>
  <c r="FB109" i="14"/>
  <c r="GP109" i="14" s="1"/>
  <c r="FC102" i="14"/>
  <c r="GQ102" i="14" s="1"/>
  <c r="HA84" i="14"/>
  <c r="HB109" i="14"/>
  <c r="FB149" i="14"/>
  <c r="GP149" i="14" s="1"/>
  <c r="FD50" i="14"/>
  <c r="GR50" i="14" s="1"/>
  <c r="FB55" i="14"/>
  <c r="GP55" i="14" s="1"/>
  <c r="FB104" i="14"/>
  <c r="GP104" i="14" s="1"/>
  <c r="HD130" i="14"/>
  <c r="HB128" i="14"/>
  <c r="FC35" i="14"/>
  <c r="GQ35" i="14" s="1"/>
  <c r="FD139" i="14"/>
  <c r="GR139" i="14" s="1"/>
  <c r="FA88" i="14"/>
  <c r="GO88" i="14" s="1"/>
  <c r="FC41" i="14"/>
  <c r="GQ41" i="14" s="1"/>
  <c r="FD51" i="14"/>
  <c r="GR51" i="14" s="1"/>
  <c r="FD91" i="14"/>
  <c r="GR91" i="14" s="1"/>
  <c r="HC120" i="14"/>
  <c r="FD118" i="14"/>
  <c r="GR118" i="14" s="1"/>
  <c r="HD96" i="14"/>
  <c r="HC77" i="14"/>
  <c r="FA133" i="14"/>
  <c r="GO133" i="14" s="1"/>
  <c r="FC64" i="14"/>
  <c r="GQ64" i="14" s="1"/>
  <c r="FD43" i="14"/>
  <c r="GR43" i="14" s="1"/>
  <c r="HB46" i="14"/>
  <c r="FD44" i="14"/>
  <c r="GR44" i="14" s="1"/>
  <c r="HB48" i="14"/>
  <c r="FD99" i="14"/>
  <c r="GR99" i="14" s="1"/>
  <c r="FC114" i="14"/>
  <c r="GQ114" i="14" s="1"/>
  <c r="FB97" i="14"/>
  <c r="GP97" i="14" s="1"/>
  <c r="HD125" i="14"/>
  <c r="HD120" i="14"/>
  <c r="FA152" i="14"/>
  <c r="GO152" i="14" s="1"/>
  <c r="HA120" i="14"/>
  <c r="HA137" i="14"/>
  <c r="HA161" i="14"/>
  <c r="HC140" i="14"/>
  <c r="IS6" i="14"/>
  <c r="IR6" i="14"/>
  <c r="JB6" i="14"/>
  <c r="IZ6" i="14"/>
  <c r="IV6" i="14"/>
  <c r="FD150" i="14"/>
  <c r="GR150" i="14" s="1"/>
  <c r="FB153" i="14"/>
  <c r="GP153" i="14" s="1"/>
  <c r="JD6" i="14"/>
  <c r="JC6" i="14"/>
  <c r="IP6" i="14"/>
  <c r="IT6" i="14"/>
  <c r="IU6" i="14"/>
  <c r="IQ6" i="14"/>
  <c r="JA6" i="14"/>
  <c r="IO6" i="14"/>
  <c r="HC128" i="14"/>
  <c r="HC158" i="14"/>
  <c r="IX6" i="14"/>
  <c r="IW6" i="14"/>
  <c r="IY6" i="14"/>
  <c r="HC101" i="14"/>
  <c r="HC146" i="14"/>
  <c r="HA128" i="14"/>
  <c r="HA101" i="14"/>
  <c r="HA95" i="14"/>
  <c r="FD55" i="14"/>
  <c r="GR55" i="14" s="1"/>
  <c r="FC54" i="14"/>
  <c r="GQ54" i="14" s="1"/>
  <c r="FA72" i="14"/>
  <c r="GO72" i="14" s="1"/>
  <c r="HB62" i="14"/>
  <c r="HD66" i="14"/>
  <c r="FB102" i="14"/>
  <c r="GP102" i="14" s="1"/>
  <c r="HC108" i="14"/>
  <c r="HB131" i="14"/>
  <c r="HA148" i="14"/>
  <c r="FB51" i="14"/>
  <c r="GP51" i="14" s="1"/>
  <c r="HA121" i="14"/>
  <c r="HA98" i="14"/>
  <c r="FA131" i="14"/>
  <c r="GO131" i="14" s="1"/>
  <c r="HD39" i="14"/>
  <c r="HC42" i="14"/>
  <c r="FB75" i="14"/>
  <c r="GP75" i="14" s="1"/>
  <c r="FA66" i="14"/>
  <c r="GO66" i="14" s="1"/>
  <c r="FC157" i="14"/>
  <c r="GQ157" i="14" s="1"/>
  <c r="HC104" i="14"/>
  <c r="HA130" i="14"/>
  <c r="FN133" i="14"/>
  <c r="HB133" i="14" s="1"/>
  <c r="HD73" i="14"/>
  <c r="HB103" i="14"/>
  <c r="HB100" i="14"/>
  <c r="HB98" i="14"/>
  <c r="FB101" i="14"/>
  <c r="GP101" i="14" s="1"/>
  <c r="FD115" i="14"/>
  <c r="GR115" i="14" s="1"/>
  <c r="HB90" i="14"/>
  <c r="FD71" i="14"/>
  <c r="GR71" i="14" s="1"/>
  <c r="HC39" i="14"/>
  <c r="HA46" i="14"/>
  <c r="M163" i="14"/>
  <c r="FD63" i="14"/>
  <c r="GR63" i="14" s="1"/>
  <c r="FD111" i="14"/>
  <c r="GR111" i="14" s="1"/>
  <c r="HC82" i="14"/>
  <c r="HA135" i="14"/>
  <c r="FD88" i="14"/>
  <c r="GR88" i="14" s="1"/>
  <c r="FC116" i="14"/>
  <c r="GQ116" i="14" s="1"/>
  <c r="HC62" i="14"/>
  <c r="FA96" i="14"/>
  <c r="GO96" i="14" s="1"/>
  <c r="HD49" i="14"/>
  <c r="HC45" i="14"/>
  <c r="HA40" i="14"/>
  <c r="FB124" i="14"/>
  <c r="GP124" i="14" s="1"/>
  <c r="FA49" i="14"/>
  <c r="GO49" i="14" s="1"/>
  <c r="HC43" i="14"/>
  <c r="HB64" i="14"/>
  <c r="HB72" i="14"/>
  <c r="HA58" i="14"/>
  <c r="FA99" i="14"/>
  <c r="GO99" i="14" s="1"/>
  <c r="HB39" i="14"/>
  <c r="FC51" i="14"/>
  <c r="GQ51" i="14" s="1"/>
  <c r="FC100" i="14"/>
  <c r="GQ100" i="14" s="1"/>
  <c r="FA90" i="14"/>
  <c r="GO90" i="14" s="1"/>
  <c r="HC71" i="14"/>
  <c r="FC80" i="14"/>
  <c r="GQ80" i="14" s="1"/>
  <c r="HA97" i="14"/>
  <c r="FB95" i="14"/>
  <c r="GP95" i="14" s="1"/>
  <c r="FB99" i="14"/>
  <c r="GP99" i="14" s="1"/>
  <c r="HA151" i="14"/>
  <c r="HA126" i="14"/>
  <c r="HA99" i="14"/>
  <c r="FD120" i="14"/>
  <c r="GR120" i="14" s="1"/>
  <c r="HD144" i="14"/>
  <c r="HC67" i="14"/>
  <c r="HA118" i="14"/>
  <c r="FA117" i="14"/>
  <c r="GO117" i="14" s="1"/>
  <c r="HC53" i="14"/>
  <c r="HA108" i="14"/>
  <c r="HB149" i="14"/>
  <c r="HA104" i="14"/>
  <c r="FB90" i="14"/>
  <c r="GP90" i="14" s="1"/>
  <c r="FC142" i="14"/>
  <c r="GQ142" i="14" s="1"/>
  <c r="FA95" i="14"/>
  <c r="GO95" i="14" s="1"/>
  <c r="HC135" i="14"/>
  <c r="B220" i="8"/>
  <c r="FB41" i="14"/>
  <c r="GP41" i="14" s="1"/>
  <c r="FA46" i="14"/>
  <c r="GO46" i="14" s="1"/>
  <c r="HB89" i="14"/>
  <c r="HA109" i="14"/>
  <c r="FB114" i="14"/>
  <c r="GP114" i="14" s="1"/>
  <c r="FB105" i="14"/>
  <c r="GP105" i="14" s="1"/>
  <c r="FC60" i="14"/>
  <c r="GQ60" i="14" s="1"/>
  <c r="HC55" i="14"/>
  <c r="HC75" i="14"/>
  <c r="HD77" i="14"/>
  <c r="HB102" i="14"/>
  <c r="FA91" i="14"/>
  <c r="GO91" i="14" s="1"/>
  <c r="HA110" i="14"/>
  <c r="FA109" i="14"/>
  <c r="GO109" i="14" s="1"/>
  <c r="HA117" i="14"/>
  <c r="FB117" i="14"/>
  <c r="GP117" i="14" s="1"/>
  <c r="FD40" i="14"/>
  <c r="GR40" i="14" s="1"/>
  <c r="FA100" i="14"/>
  <c r="GO100" i="14" s="1"/>
  <c r="HA144" i="14"/>
  <c r="FD54" i="14"/>
  <c r="GR54" i="14" s="1"/>
  <c r="FC39" i="14"/>
  <c r="GQ39" i="14" s="1"/>
  <c r="FC96" i="14"/>
  <c r="GQ96" i="14" s="1"/>
  <c r="FC48" i="14"/>
  <c r="GQ48" i="14" s="1"/>
  <c r="HA113" i="14"/>
  <c r="FG95" i="14"/>
  <c r="GU95" i="14" s="1"/>
  <c r="HB116" i="14"/>
  <c r="M95" i="14"/>
  <c r="FC74" i="14"/>
  <c r="GQ74" i="14" s="1"/>
  <c r="HB80" i="14"/>
  <c r="FB78" i="14"/>
  <c r="GP78" i="14" s="1"/>
  <c r="HC61" i="14"/>
  <c r="FD74" i="14"/>
  <c r="GR74" i="14" s="1"/>
  <c r="FD108" i="14"/>
  <c r="GR108" i="14" s="1"/>
  <c r="HA103" i="14"/>
  <c r="HC97" i="14"/>
  <c r="HD140" i="14"/>
  <c r="FC43" i="14"/>
  <c r="GQ43" i="14" s="1"/>
  <c r="FD35" i="14"/>
  <c r="GR35" i="14" s="1"/>
  <c r="HC78" i="14"/>
  <c r="HB121" i="14"/>
  <c r="HB135" i="14"/>
  <c r="HA145" i="14"/>
  <c r="FD114" i="14"/>
  <c r="GR114" i="14" s="1"/>
  <c r="FD130" i="14"/>
  <c r="GR130" i="14" s="1"/>
  <c r="FD161" i="14"/>
  <c r="GR161" i="14" s="1"/>
  <c r="HA152" i="14"/>
  <c r="I8" i="7"/>
  <c r="I189" i="7" s="1"/>
  <c r="HC141" i="14"/>
  <c r="FA141" i="14"/>
  <c r="GO141" i="14" s="1"/>
  <c r="FC158" i="14"/>
  <c r="GQ158" i="14" s="1"/>
  <c r="HD128" i="14"/>
  <c r="FB128" i="14"/>
  <c r="GP128" i="14" s="1"/>
  <c r="FA126" i="14"/>
  <c r="GO126" i="14" s="1"/>
  <c r="HC126" i="14"/>
  <c r="FA150" i="14"/>
  <c r="GO150" i="14" s="1"/>
  <c r="HC150" i="14"/>
  <c r="FB151" i="14"/>
  <c r="GP151" i="14" s="1"/>
  <c r="HD151" i="14"/>
  <c r="FA116" i="14"/>
  <c r="GO116" i="14" s="1"/>
  <c r="HC116" i="14"/>
  <c r="FC86" i="14"/>
  <c r="GQ86" i="14" s="1"/>
  <c r="HA105" i="14"/>
  <c r="FC47" i="14"/>
  <c r="GQ47" i="14" s="1"/>
  <c r="FB61" i="14"/>
  <c r="GP61" i="14" s="1"/>
  <c r="FC89" i="14"/>
  <c r="GQ89" i="14" s="1"/>
  <c r="HA44" i="14"/>
  <c r="HB95" i="14"/>
  <c r="FD97" i="14"/>
  <c r="GR97" i="14" s="1"/>
  <c r="J37" i="14"/>
  <c r="HB117" i="14"/>
  <c r="HB152" i="14"/>
  <c r="FB115" i="14"/>
  <c r="GP115" i="14" s="1"/>
  <c r="HD63" i="14"/>
  <c r="HD98" i="14"/>
  <c r="FA121" i="14"/>
  <c r="GO121" i="14" s="1"/>
  <c r="FC122" i="14"/>
  <c r="GQ122" i="14" s="1"/>
  <c r="FB108" i="14"/>
  <c r="GP108" i="14" s="1"/>
  <c r="FB131" i="14"/>
  <c r="GP131" i="14" s="1"/>
  <c r="HC98" i="14"/>
  <c r="FP141" i="14"/>
  <c r="HD141" i="14" s="1"/>
  <c r="HD113" i="14"/>
  <c r="HD166" i="14"/>
  <c r="FD163" i="14"/>
  <c r="GR163" i="14" s="1"/>
  <c r="FA69" i="14"/>
  <c r="GO69" i="14" s="1"/>
  <c r="HA165" i="14"/>
  <c r="HC148" i="14"/>
  <c r="FA148" i="14"/>
  <c r="GO148" i="14" s="1"/>
  <c r="FA156" i="14"/>
  <c r="GO156" i="14" s="1"/>
  <c r="HC156" i="14"/>
  <c r="FB160" i="14"/>
  <c r="GP160" i="14" s="1"/>
  <c r="HD160" i="14"/>
  <c r="FA167" i="14"/>
  <c r="GO167" i="14" s="1"/>
  <c r="HC167" i="14"/>
  <c r="HC168" i="14"/>
  <c r="FA168" i="14"/>
  <c r="GO168" i="14" s="1"/>
  <c r="T7" i="9"/>
  <c r="EE7" i="14" s="1"/>
  <c r="EY7" i="14" s="1"/>
  <c r="FP137" i="14"/>
  <c r="FB137" i="14" s="1"/>
  <c r="GP137" i="14" s="1"/>
  <c r="HA132" i="14"/>
  <c r="J62" i="14"/>
  <c r="FC136" i="14"/>
  <c r="GQ136" i="14" s="1"/>
  <c r="J73" i="14"/>
  <c r="J89" i="14"/>
  <c r="HC103" i="14"/>
  <c r="J40" i="14"/>
  <c r="FD123" i="14"/>
  <c r="GR123" i="14" s="1"/>
  <c r="HC113" i="14"/>
  <c r="FA113" i="14"/>
  <c r="GO113" i="14" s="1"/>
  <c r="HD118" i="14"/>
  <c r="FB118" i="14"/>
  <c r="GP118" i="14" s="1"/>
  <c r="HB148" i="14"/>
  <c r="FD148" i="14"/>
  <c r="GR148" i="14" s="1"/>
  <c r="HD132" i="14"/>
  <c r="FB132" i="14"/>
  <c r="GP132" i="14" s="1"/>
  <c r="HB158" i="14"/>
  <c r="FD158" i="14"/>
  <c r="GR158" i="14" s="1"/>
  <c r="FA112" i="14"/>
  <c r="GO112" i="14" s="1"/>
  <c r="HC112" i="14"/>
  <c r="FB152" i="14"/>
  <c r="GP152" i="14" s="1"/>
  <c r="HD152" i="14"/>
  <c r="J60" i="14"/>
  <c r="J56" i="14"/>
  <c r="J52" i="14"/>
  <c r="J70" i="14"/>
  <c r="J45" i="14"/>
  <c r="J53" i="14"/>
  <c r="J57" i="14"/>
  <c r="J74" i="14"/>
  <c r="FA106" i="14"/>
  <c r="GO106" i="14" s="1"/>
  <c r="HD100" i="14"/>
  <c r="FB135" i="14"/>
  <c r="GP135" i="14" s="1"/>
  <c r="FA105" i="14"/>
  <c r="GO105" i="14" s="1"/>
  <c r="HA124" i="14"/>
  <c r="FA114" i="14"/>
  <c r="GO114" i="14" s="1"/>
  <c r="FA160" i="14"/>
  <c r="GO160" i="14" s="1"/>
  <c r="HC160" i="14"/>
  <c r="HC122" i="14"/>
  <c r="FA122" i="14"/>
  <c r="GO122" i="14" s="1"/>
  <c r="FB165" i="14"/>
  <c r="GP165" i="14" s="1"/>
  <c r="HD165" i="14"/>
  <c r="HC130" i="14"/>
  <c r="FA130" i="14"/>
  <c r="GO130" i="14" s="1"/>
  <c r="FA136" i="14"/>
  <c r="GO136" i="14" s="1"/>
  <c r="HC136" i="14"/>
  <c r="HC142" i="14"/>
  <c r="FA142" i="14"/>
  <c r="GO142" i="14" s="1"/>
  <c r="FA149" i="14"/>
  <c r="GO149" i="14" s="1"/>
  <c r="HC149" i="14"/>
  <c r="HC163" i="14"/>
  <c r="FA163" i="14"/>
  <c r="GO163" i="14" s="1"/>
  <c r="FC163" i="14"/>
  <c r="GQ163" i="14" s="1"/>
  <c r="HA163" i="14"/>
  <c r="FB158" i="14"/>
  <c r="GP158" i="14" s="1"/>
  <c r="HD158" i="14"/>
  <c r="J85" i="14"/>
  <c r="J84" i="14"/>
  <c r="HC132" i="14"/>
  <c r="FA132" i="14"/>
  <c r="GO132" i="14" s="1"/>
  <c r="HD133" i="14"/>
  <c r="FB133" i="14"/>
  <c r="GP133" i="14" s="1"/>
  <c r="HA150" i="14"/>
  <c r="FC150" i="14"/>
  <c r="GQ150" i="14" s="1"/>
  <c r="FC156" i="14"/>
  <c r="GQ156" i="14" s="1"/>
  <c r="HA156" i="14"/>
  <c r="FA124" i="14"/>
  <c r="GO124" i="14" s="1"/>
  <c r="HC124" i="14"/>
  <c r="HD121" i="14"/>
  <c r="FB121" i="14"/>
  <c r="GP121" i="14" s="1"/>
  <c r="FC166" i="14"/>
  <c r="GQ166" i="14" s="1"/>
  <c r="HA166" i="14"/>
  <c r="HD167" i="14"/>
  <c r="FB167" i="14"/>
  <c r="GP167" i="14" s="1"/>
  <c r="HD168" i="14"/>
  <c r="FB168" i="14"/>
  <c r="GP168" i="14" s="1"/>
  <c r="FA145" i="14"/>
  <c r="GO145" i="14" s="1"/>
  <c r="HC145" i="14"/>
  <c r="HD126" i="14"/>
  <c r="FB126" i="14"/>
  <c r="GP126" i="14" s="1"/>
  <c r="FA151" i="14"/>
  <c r="GO151" i="14" s="1"/>
  <c r="HC151" i="14"/>
  <c r="FA115" i="14"/>
  <c r="GO115" i="14" s="1"/>
  <c r="HC115" i="14"/>
  <c r="HA149" i="14"/>
  <c r="FC149" i="14"/>
  <c r="GQ149" i="14" s="1"/>
  <c r="FD132" i="14"/>
  <c r="GR132" i="14" s="1"/>
  <c r="HB132" i="14"/>
  <c r="FB163" i="14"/>
  <c r="GP163" i="14" s="1"/>
  <c r="HD163" i="14"/>
  <c r="FA125" i="14"/>
  <c r="GO125" i="14" s="1"/>
  <c r="HC125" i="14"/>
  <c r="FC115" i="14"/>
  <c r="GQ115" i="14" s="1"/>
  <c r="HA115" i="14"/>
  <c r="FM112" i="14"/>
  <c r="HC166" i="14"/>
  <c r="FA166" i="14"/>
  <c r="GO166" i="14" s="1"/>
  <c r="FA139" i="14"/>
  <c r="GO139" i="14" s="1"/>
  <c r="HC139" i="14"/>
  <c r="HD110" i="14"/>
  <c r="FB110" i="14"/>
  <c r="GP110" i="14" s="1"/>
  <c r="FC141" i="14"/>
  <c r="GQ141" i="14" s="1"/>
  <c r="HA141" i="14"/>
  <c r="J69" i="14"/>
  <c r="J35" i="14"/>
  <c r="J79" i="14"/>
  <c r="J66" i="14"/>
  <c r="J64" i="14"/>
  <c r="M117" i="14"/>
  <c r="HB154" i="14"/>
  <c r="FD154" i="14"/>
  <c r="GR154" i="14" s="1"/>
  <c r="HC165" i="14"/>
  <c r="FA165" i="14"/>
  <c r="GO165" i="14" s="1"/>
  <c r="HB168" i="14"/>
  <c r="FD168" i="14"/>
  <c r="GR168" i="14" s="1"/>
  <c r="HD162" i="14"/>
  <c r="FB162" i="14"/>
  <c r="GP162" i="14" s="1"/>
  <c r="J96" i="14"/>
  <c r="J152" i="14"/>
  <c r="FE130" i="14"/>
  <c r="GS130" i="14" s="1"/>
  <c r="J145" i="14"/>
  <c r="J124" i="14"/>
  <c r="J161" i="14"/>
  <c r="J114" i="14"/>
  <c r="J168" i="14"/>
  <c r="FO144" i="14"/>
  <c r="HC144" i="14" s="1"/>
  <c r="FP111" i="14"/>
  <c r="FB111" i="14" s="1"/>
  <c r="GP111" i="14" s="1"/>
  <c r="FN127" i="14"/>
  <c r="FP155" i="14"/>
  <c r="FB155" i="14" s="1"/>
  <c r="GP155" i="14" s="1"/>
  <c r="J80" i="14"/>
  <c r="J116" i="14"/>
  <c r="FN129" i="14"/>
  <c r="FP129" i="14"/>
  <c r="HD129" i="14" s="1"/>
  <c r="X30" i="14"/>
  <c r="Z30" i="14" s="1"/>
  <c r="J132" i="14"/>
  <c r="J86" i="14"/>
  <c r="J63" i="14"/>
  <c r="J54" i="14"/>
  <c r="J46" i="14"/>
  <c r="J82" i="14"/>
  <c r="J78" i="14"/>
  <c r="J55" i="14"/>
  <c r="D4" i="17"/>
  <c r="F4" i="17"/>
  <c r="HB165" i="14"/>
  <c r="FD165" i="14"/>
  <c r="GR165" i="14" s="1"/>
  <c r="FA87" i="14"/>
  <c r="GO87" i="14" s="1"/>
  <c r="HC87" i="14"/>
  <c r="FP157" i="14"/>
  <c r="HD157" i="14" s="1"/>
  <c r="FM140" i="14"/>
  <c r="HA140" i="14" s="1"/>
  <c r="FN157" i="14"/>
  <c r="HB157" i="14" s="1"/>
  <c r="FO86" i="14"/>
  <c r="J148" i="14"/>
  <c r="J153" i="14"/>
  <c r="FP146" i="14"/>
  <c r="FB146" i="14" s="1"/>
  <c r="GP146" i="14" s="1"/>
  <c r="FM133" i="14"/>
  <c r="FF12" i="14"/>
  <c r="GT12" i="14" s="1"/>
  <c r="FO59" i="14"/>
  <c r="FS58" i="14"/>
  <c r="HG58" i="14" s="1"/>
  <c r="FO57" i="14"/>
  <c r="FS56" i="14"/>
  <c r="HG56" i="14" s="1"/>
  <c r="FK52" i="14"/>
  <c r="GY52" i="14" s="1"/>
  <c r="FS50" i="14"/>
  <c r="HG50" i="14" s="1"/>
  <c r="FO47" i="14"/>
  <c r="FK46" i="14"/>
  <c r="GY46" i="14" s="1"/>
  <c r="FS42" i="14"/>
  <c r="HG42" i="14" s="1"/>
  <c r="FK40" i="14"/>
  <c r="GY40" i="14" s="1"/>
  <c r="FO37" i="14"/>
  <c r="FS36" i="14"/>
  <c r="HG36" i="14" s="1"/>
  <c r="FG35" i="14"/>
  <c r="GU35" i="14" s="1"/>
  <c r="FK12" i="14"/>
  <c r="GY12" i="14" s="1"/>
  <c r="HD156" i="14"/>
  <c r="FB156" i="14"/>
  <c r="GP156" i="14" s="1"/>
  <c r="FB87" i="14"/>
  <c r="GP87" i="14" s="1"/>
  <c r="HD87" i="14"/>
  <c r="J65" i="14"/>
  <c r="J61" i="14"/>
  <c r="J91" i="14"/>
  <c r="FC87" i="14"/>
  <c r="GQ87" i="14" s="1"/>
  <c r="HA87" i="14"/>
  <c r="FM160" i="14"/>
  <c r="FC160" i="14" s="1"/>
  <c r="GQ160" i="14" s="1"/>
  <c r="FO107" i="14"/>
  <c r="FP136" i="14"/>
  <c r="FB136" i="14" s="1"/>
  <c r="GP136" i="14" s="1"/>
  <c r="FE117" i="14"/>
  <c r="GS117" i="14" s="1"/>
  <c r="FN12" i="14"/>
  <c r="FK60" i="14"/>
  <c r="GY60" i="14" s="1"/>
  <c r="FG59" i="14"/>
  <c r="GU59" i="14" s="1"/>
  <c r="FK58" i="14"/>
  <c r="GY58" i="14" s="1"/>
  <c r="FG57" i="14"/>
  <c r="GU57" i="14" s="1"/>
  <c r="FG55" i="14"/>
  <c r="GU55" i="14" s="1"/>
  <c r="FG51" i="14"/>
  <c r="GU51" i="14" s="1"/>
  <c r="FK50" i="14"/>
  <c r="GY50" i="14" s="1"/>
  <c r="FG47" i="14"/>
  <c r="GU47" i="14" s="1"/>
  <c r="FG43" i="14"/>
  <c r="GU43" i="14" s="1"/>
  <c r="FS40" i="14"/>
  <c r="HG40" i="14" s="1"/>
  <c r="FK38" i="14"/>
  <c r="GY38" i="14" s="1"/>
  <c r="FG37" i="14"/>
  <c r="GU37" i="14" s="1"/>
  <c r="FK36" i="14"/>
  <c r="GY36" i="14" s="1"/>
  <c r="FS12" i="14"/>
  <c r="HG12" i="14" s="1"/>
  <c r="CW34" i="14"/>
  <c r="FE34" i="14" s="1"/>
  <c r="GS34" i="14" s="1"/>
  <c r="CZ34" i="14"/>
  <c r="FH34" i="14" s="1"/>
  <c r="GV34" i="14" s="1"/>
  <c r="DK11" i="14"/>
  <c r="FS11" i="14" s="1"/>
  <c r="HG11" i="14" s="1"/>
  <c r="CX11" i="14"/>
  <c r="FF11" i="14" s="1"/>
  <c r="GT11" i="14" s="1"/>
  <c r="CW13" i="14"/>
  <c r="FE13" i="14" s="1"/>
  <c r="GS13" i="14" s="1"/>
  <c r="DI15" i="14"/>
  <c r="FQ15" i="14" s="1"/>
  <c r="HE15" i="14" s="1"/>
  <c r="DE16" i="14"/>
  <c r="FM16" i="14" s="1"/>
  <c r="DA17" i="14"/>
  <c r="FI17" i="14" s="1"/>
  <c r="GW17" i="14" s="1"/>
  <c r="CW18" i="14"/>
  <c r="FE18" i="14" s="1"/>
  <c r="GS18" i="14" s="1"/>
  <c r="DI19" i="14"/>
  <c r="FQ19" i="14" s="1"/>
  <c r="HE19" i="14" s="1"/>
  <c r="DE20" i="14"/>
  <c r="FM20" i="14" s="1"/>
  <c r="DC34" i="14"/>
  <c r="FK34" i="14" s="1"/>
  <c r="GY34" i="14" s="1"/>
  <c r="DK34" i="14"/>
  <c r="FS34" i="14" s="1"/>
  <c r="HG34" i="14" s="1"/>
  <c r="DL13" i="14"/>
  <c r="FT13" i="14" s="1"/>
  <c r="HH13" i="14" s="1"/>
  <c r="DI13" i="14"/>
  <c r="FQ13" i="14" s="1"/>
  <c r="HE13" i="14" s="1"/>
  <c r="DG14" i="14"/>
  <c r="CS14" i="14" s="1"/>
  <c r="DE15" i="14"/>
  <c r="FM15" i="14" s="1"/>
  <c r="DA16" i="14"/>
  <c r="FI16" i="14" s="1"/>
  <c r="GW16" i="14" s="1"/>
  <c r="CW17" i="14"/>
  <c r="FE17" i="14" s="1"/>
  <c r="GS17" i="14" s="1"/>
  <c r="DI18" i="14"/>
  <c r="FQ18" i="14" s="1"/>
  <c r="HE18" i="14" s="1"/>
  <c r="DE19" i="14"/>
  <c r="FM19" i="14" s="1"/>
  <c r="DA20" i="14"/>
  <c r="FI20" i="14" s="1"/>
  <c r="GW20" i="14" s="1"/>
  <c r="CW21" i="14"/>
  <c r="FE21" i="14" s="1"/>
  <c r="GS21" i="14" s="1"/>
  <c r="DI22" i="14"/>
  <c r="FQ22" i="14" s="1"/>
  <c r="HE22" i="14" s="1"/>
  <c r="DE23" i="14"/>
  <c r="FM23" i="14" s="1"/>
  <c r="DA24" i="14"/>
  <c r="FI24" i="14" s="1"/>
  <c r="GW24" i="14" s="1"/>
  <c r="CW25" i="14"/>
  <c r="FE25" i="14" s="1"/>
  <c r="GS25" i="14" s="1"/>
  <c r="DI26" i="14"/>
  <c r="FQ26" i="14" s="1"/>
  <c r="HE26" i="14" s="1"/>
  <c r="DE27" i="14"/>
  <c r="FM27" i="14" s="1"/>
  <c r="DB34" i="14"/>
  <c r="FJ34" i="14" s="1"/>
  <c r="GX34" i="14" s="1"/>
  <c r="DL34" i="14"/>
  <c r="FT34" i="14" s="1"/>
  <c r="HH34" i="14" s="1"/>
  <c r="DH5" i="14"/>
  <c r="DG11" i="14"/>
  <c r="CS11" i="14" s="1"/>
  <c r="DE13" i="14"/>
  <c r="CU13" i="14" s="1"/>
  <c r="DC14" i="14"/>
  <c r="FK14" i="14" s="1"/>
  <c r="GY14" i="14" s="1"/>
  <c r="DA15" i="14"/>
  <c r="FI15" i="14" s="1"/>
  <c r="GW15" i="14" s="1"/>
  <c r="CW16" i="14"/>
  <c r="FE16" i="14" s="1"/>
  <c r="GS16" i="14" s="1"/>
  <c r="DI17" i="14"/>
  <c r="FQ17" i="14" s="1"/>
  <c r="HE17" i="14" s="1"/>
  <c r="DE18" i="14"/>
  <c r="CU18" i="14" s="1"/>
  <c r="DA19" i="14"/>
  <c r="FI19" i="14" s="1"/>
  <c r="GW19" i="14" s="1"/>
  <c r="CW20" i="14"/>
  <c r="FE20" i="14" s="1"/>
  <c r="GS20" i="14" s="1"/>
  <c r="DI21" i="14"/>
  <c r="FQ21" i="14" s="1"/>
  <c r="HE21" i="14" s="1"/>
  <c r="DE22" i="14"/>
  <c r="FM22" i="14" s="1"/>
  <c r="DA23" i="14"/>
  <c r="FI23" i="14" s="1"/>
  <c r="GW23" i="14" s="1"/>
  <c r="CW24" i="14"/>
  <c r="FE24" i="14" s="1"/>
  <c r="GS24" i="14" s="1"/>
  <c r="DI25" i="14"/>
  <c r="FQ25" i="14" s="1"/>
  <c r="HE25" i="14" s="1"/>
  <c r="DE26" i="14"/>
  <c r="FM26" i="14" s="1"/>
  <c r="DA27" i="14"/>
  <c r="FI27" i="14" s="1"/>
  <c r="GW27" i="14" s="1"/>
  <c r="CW28" i="14"/>
  <c r="FE28" i="14" s="1"/>
  <c r="GS28" i="14" s="1"/>
  <c r="DI29" i="14"/>
  <c r="FQ29" i="14" s="1"/>
  <c r="HE29" i="14" s="1"/>
  <c r="DE30" i="14"/>
  <c r="FM30" i="14" s="1"/>
  <c r="DA31" i="14"/>
  <c r="FI31" i="14" s="1"/>
  <c r="GW31" i="14" s="1"/>
  <c r="CW32" i="14"/>
  <c r="FE32" i="14" s="1"/>
  <c r="GS32" i="14" s="1"/>
  <c r="DL11" i="14"/>
  <c r="FT11" i="14" s="1"/>
  <c r="HH11" i="14" s="1"/>
  <c r="DJ11" i="14"/>
  <c r="FR11" i="14" s="1"/>
  <c r="HF11" i="14" s="1"/>
  <c r="DH13" i="14"/>
  <c r="FP13" i="14" s="1"/>
  <c r="DF14" i="14"/>
  <c r="CV14" i="14" s="1"/>
  <c r="DD15" i="14"/>
  <c r="FL15" i="14" s="1"/>
  <c r="GZ15" i="14" s="1"/>
  <c r="CZ16" i="14"/>
  <c r="FH16" i="14" s="1"/>
  <c r="GV16" i="14" s="1"/>
  <c r="DL17" i="14"/>
  <c r="FT17" i="14" s="1"/>
  <c r="HH17" i="14" s="1"/>
  <c r="DH18" i="14"/>
  <c r="CT18" i="14" s="1"/>
  <c r="DD19" i="14"/>
  <c r="FL19" i="14" s="1"/>
  <c r="GZ19" i="14" s="1"/>
  <c r="CZ20" i="14"/>
  <c r="FH20" i="14" s="1"/>
  <c r="GV20" i="14" s="1"/>
  <c r="DL21" i="14"/>
  <c r="FT21" i="14" s="1"/>
  <c r="HH21" i="14" s="1"/>
  <c r="DH22" i="14"/>
  <c r="CT22" i="14" s="1"/>
  <c r="DD23" i="14"/>
  <c r="FL23" i="14" s="1"/>
  <c r="GZ23" i="14" s="1"/>
  <c r="CZ24" i="14"/>
  <c r="FH24" i="14" s="1"/>
  <c r="GV24" i="14" s="1"/>
  <c r="DL25" i="14"/>
  <c r="FT25" i="14" s="1"/>
  <c r="HH25" i="14" s="1"/>
  <c r="DH26" i="14"/>
  <c r="FP26" i="14" s="1"/>
  <c r="DD27" i="14"/>
  <c r="FL27" i="14" s="1"/>
  <c r="GZ27" i="14" s="1"/>
  <c r="CZ28" i="14"/>
  <c r="FH28" i="14" s="1"/>
  <c r="GV28" i="14" s="1"/>
  <c r="DL29" i="14"/>
  <c r="FT29" i="14" s="1"/>
  <c r="HH29" i="14" s="1"/>
  <c r="DH30" i="14"/>
  <c r="FP30" i="14" s="1"/>
  <c r="DD31" i="14"/>
  <c r="FL31" i="14" s="1"/>
  <c r="GZ31" i="14" s="1"/>
  <c r="CZ32" i="14"/>
  <c r="FH32" i="14" s="1"/>
  <c r="GV32" i="14" s="1"/>
  <c r="DA34" i="14"/>
  <c r="FI34" i="14" s="1"/>
  <c r="GW34" i="14" s="1"/>
  <c r="DI34" i="14"/>
  <c r="FQ34" i="14" s="1"/>
  <c r="HE34" i="14" s="1"/>
  <c r="DD34" i="14"/>
  <c r="FL34" i="14" s="1"/>
  <c r="GZ34" i="14" s="1"/>
  <c r="DA21" i="14"/>
  <c r="FI21" i="14" s="1"/>
  <c r="GW21" i="14" s="1"/>
  <c r="CW22" i="14"/>
  <c r="FE22" i="14" s="1"/>
  <c r="GS22" i="14" s="1"/>
  <c r="DI23" i="14"/>
  <c r="FQ23" i="14" s="1"/>
  <c r="HE23" i="14" s="1"/>
  <c r="DE24" i="14"/>
  <c r="FM24" i="14" s="1"/>
  <c r="DA25" i="14"/>
  <c r="FI25" i="14" s="1"/>
  <c r="GW25" i="14" s="1"/>
  <c r="CW26" i="14"/>
  <c r="FE26" i="14" s="1"/>
  <c r="GS26" i="14" s="1"/>
  <c r="DI27" i="14"/>
  <c r="FQ27" i="14" s="1"/>
  <c r="HE27" i="14" s="1"/>
  <c r="DE28" i="14"/>
  <c r="FM28" i="14" s="1"/>
  <c r="DA29" i="14"/>
  <c r="FI29" i="14" s="1"/>
  <c r="GW29" i="14" s="1"/>
  <c r="CW30" i="14"/>
  <c r="FE30" i="14" s="1"/>
  <c r="GS30" i="14" s="1"/>
  <c r="DI31" i="14"/>
  <c r="FQ31" i="14" s="1"/>
  <c r="HE31" i="14" s="1"/>
  <c r="DE32" i="14"/>
  <c r="FM32" i="14" s="1"/>
  <c r="DK5" i="14"/>
  <c r="DA11" i="14"/>
  <c r="FI11" i="14" s="1"/>
  <c r="GW11" i="14" s="1"/>
  <c r="CZ13" i="14"/>
  <c r="FH13" i="14" s="1"/>
  <c r="GV13" i="14" s="1"/>
  <c r="CX14" i="14"/>
  <c r="FF14" i="14" s="1"/>
  <c r="GT14" i="14" s="1"/>
  <c r="DL15" i="14"/>
  <c r="FT15" i="14" s="1"/>
  <c r="HH15" i="14" s="1"/>
  <c r="DH16" i="14"/>
  <c r="CT16" i="14" s="1"/>
  <c r="DD17" i="14"/>
  <c r="FL17" i="14" s="1"/>
  <c r="GZ17" i="14" s="1"/>
  <c r="CZ18" i="14"/>
  <c r="FH18" i="14" s="1"/>
  <c r="GV18" i="14" s="1"/>
  <c r="DL19" i="14"/>
  <c r="FT19" i="14" s="1"/>
  <c r="HH19" i="14" s="1"/>
  <c r="DH20" i="14"/>
  <c r="FP20" i="14" s="1"/>
  <c r="DD21" i="14"/>
  <c r="FL21" i="14" s="1"/>
  <c r="GZ21" i="14" s="1"/>
  <c r="CZ22" i="14"/>
  <c r="FH22" i="14" s="1"/>
  <c r="GV22" i="14" s="1"/>
  <c r="DL23" i="14"/>
  <c r="FT23" i="14" s="1"/>
  <c r="HH23" i="14" s="1"/>
  <c r="DH24" i="14"/>
  <c r="CT24" i="14" s="1"/>
  <c r="DD25" i="14"/>
  <c r="FL25" i="14" s="1"/>
  <c r="GZ25" i="14" s="1"/>
  <c r="CZ26" i="14"/>
  <c r="FH26" i="14" s="1"/>
  <c r="GV26" i="14" s="1"/>
  <c r="DL27" i="14"/>
  <c r="FT27" i="14" s="1"/>
  <c r="HH27" i="14" s="1"/>
  <c r="DH28" i="14"/>
  <c r="FP28" i="14" s="1"/>
  <c r="DD29" i="14"/>
  <c r="FL29" i="14" s="1"/>
  <c r="GZ29" i="14" s="1"/>
  <c r="CZ30" i="14"/>
  <c r="FH30" i="14" s="1"/>
  <c r="GV30" i="14" s="1"/>
  <c r="DL31" i="14"/>
  <c r="FT31" i="14" s="1"/>
  <c r="HH31" i="14" s="1"/>
  <c r="DH32" i="14"/>
  <c r="CT32" i="14" s="1"/>
  <c r="DL14" i="14"/>
  <c r="FT14" i="14" s="1"/>
  <c r="HH14" i="14" s="1"/>
  <c r="DE11" i="14"/>
  <c r="CU11" i="14" s="1"/>
  <c r="DC13" i="14"/>
  <c r="FK13" i="14" s="1"/>
  <c r="GY13" i="14" s="1"/>
  <c r="DA14" i="14"/>
  <c r="FI14" i="14" s="1"/>
  <c r="GW14" i="14" s="1"/>
  <c r="CY15" i="14"/>
  <c r="FG15" i="14" s="1"/>
  <c r="GU15" i="14" s="1"/>
  <c r="DK16" i="14"/>
  <c r="FS16" i="14" s="1"/>
  <c r="HG16" i="14" s="1"/>
  <c r="DG17" i="14"/>
  <c r="CS17" i="14" s="1"/>
  <c r="DC18" i="14"/>
  <c r="FK18" i="14" s="1"/>
  <c r="GY18" i="14" s="1"/>
  <c r="CY19" i="14"/>
  <c r="FG19" i="14" s="1"/>
  <c r="GU19" i="14" s="1"/>
  <c r="DK20" i="14"/>
  <c r="FS20" i="14" s="1"/>
  <c r="HG20" i="14" s="1"/>
  <c r="DG21" i="14"/>
  <c r="CS21" i="14" s="1"/>
  <c r="DC22" i="14"/>
  <c r="FK22" i="14" s="1"/>
  <c r="GY22" i="14" s="1"/>
  <c r="CY23" i="14"/>
  <c r="FG23" i="14" s="1"/>
  <c r="GU23" i="14" s="1"/>
  <c r="DK24" i="14"/>
  <c r="FS24" i="14" s="1"/>
  <c r="HG24" i="14" s="1"/>
  <c r="DG25" i="14"/>
  <c r="CS25" i="14" s="1"/>
  <c r="DC26" i="14"/>
  <c r="FK26" i="14" s="1"/>
  <c r="GY26" i="14" s="1"/>
  <c r="CY27" i="14"/>
  <c r="FG27" i="14" s="1"/>
  <c r="GU27" i="14" s="1"/>
  <c r="DK28" i="14"/>
  <c r="FS28" i="14" s="1"/>
  <c r="HG28" i="14" s="1"/>
  <c r="DG29" i="14"/>
  <c r="CS29" i="14" s="1"/>
  <c r="DC30" i="14"/>
  <c r="FK30" i="14" s="1"/>
  <c r="GY30" i="14" s="1"/>
  <c r="CY31" i="14"/>
  <c r="FG31" i="14" s="1"/>
  <c r="GU31" i="14" s="1"/>
  <c r="DK32" i="14"/>
  <c r="FS32" i="14" s="1"/>
  <c r="HG32" i="14" s="1"/>
  <c r="DK14" i="14"/>
  <c r="FS14" i="14" s="1"/>
  <c r="HG14" i="14" s="1"/>
  <c r="DJ13" i="14"/>
  <c r="FR13" i="14" s="1"/>
  <c r="HF13" i="14" s="1"/>
  <c r="DH14" i="14"/>
  <c r="CT14" i="14" s="1"/>
  <c r="DF15" i="14"/>
  <c r="FN15" i="14" s="1"/>
  <c r="DB16" i="14"/>
  <c r="FJ16" i="14" s="1"/>
  <c r="GX16" i="14" s="1"/>
  <c r="CX17" i="14"/>
  <c r="FF17" i="14" s="1"/>
  <c r="GT17" i="14" s="1"/>
  <c r="DJ18" i="14"/>
  <c r="FR18" i="14" s="1"/>
  <c r="HF18" i="14" s="1"/>
  <c r="DF19" i="14"/>
  <c r="CV19" i="14" s="1"/>
  <c r="DB20" i="14"/>
  <c r="FJ20" i="14" s="1"/>
  <c r="GX20" i="14" s="1"/>
  <c r="CX21" i="14"/>
  <c r="FF21" i="14" s="1"/>
  <c r="GT21" i="14" s="1"/>
  <c r="DJ22" i="14"/>
  <c r="FR22" i="14" s="1"/>
  <c r="HF22" i="14" s="1"/>
  <c r="DF23" i="14"/>
  <c r="CV23" i="14" s="1"/>
  <c r="DB24" i="14"/>
  <c r="FJ24" i="14" s="1"/>
  <c r="GX24" i="14" s="1"/>
  <c r="CX25" i="14"/>
  <c r="FF25" i="14" s="1"/>
  <c r="GT25" i="14" s="1"/>
  <c r="DJ26" i="14"/>
  <c r="FR26" i="14" s="1"/>
  <c r="HF26" i="14" s="1"/>
  <c r="DF27" i="14"/>
  <c r="FN27" i="14" s="1"/>
  <c r="DB28" i="14"/>
  <c r="FJ28" i="14" s="1"/>
  <c r="GX28" i="14" s="1"/>
  <c r="CX29" i="14"/>
  <c r="FF29" i="14" s="1"/>
  <c r="GT29" i="14" s="1"/>
  <c r="DJ30" i="14"/>
  <c r="FR30" i="14" s="1"/>
  <c r="HF30" i="14" s="1"/>
  <c r="DF31" i="14"/>
  <c r="CV31" i="14" s="1"/>
  <c r="DB32" i="14"/>
  <c r="FJ32" i="14" s="1"/>
  <c r="GX32" i="14" s="1"/>
  <c r="DC5" i="14"/>
  <c r="CW5" i="14"/>
  <c r="J123" i="14"/>
  <c r="J112" i="14"/>
  <c r="FE116" i="14"/>
  <c r="GS116" i="14" s="1"/>
  <c r="J138" i="14"/>
  <c r="J134" i="14"/>
  <c r="J93" i="14"/>
  <c r="J76" i="14"/>
  <c r="J129" i="14"/>
  <c r="J92" i="14"/>
  <c r="J151" i="14"/>
  <c r="FN167" i="14"/>
  <c r="FO161" i="14"/>
  <c r="FO155" i="14"/>
  <c r="FO127" i="14"/>
  <c r="FE153" i="14"/>
  <c r="GS153" i="14" s="1"/>
  <c r="FM139" i="14"/>
  <c r="FM127" i="14"/>
  <c r="FN162" i="14"/>
  <c r="FN146" i="14"/>
  <c r="FN140" i="14"/>
  <c r="FO92" i="14"/>
  <c r="J164" i="14"/>
  <c r="J159" i="14"/>
  <c r="J147" i="14"/>
  <c r="J143" i="14"/>
  <c r="J119" i="14"/>
  <c r="J83" i="14"/>
  <c r="J106" i="14"/>
  <c r="J108" i="14"/>
  <c r="J50" i="14"/>
  <c r="J42" i="14"/>
  <c r="J38" i="14"/>
  <c r="J68" i="14"/>
  <c r="J103" i="14"/>
  <c r="J98" i="14"/>
  <c r="J77" i="14"/>
  <c r="J59" i="14"/>
  <c r="J51" i="14"/>
  <c r="J43" i="14"/>
  <c r="DA28" i="14"/>
  <c r="FI28" i="14" s="1"/>
  <c r="GW28" i="14" s="1"/>
  <c r="CW29" i="14"/>
  <c r="FE29" i="14" s="1"/>
  <c r="GS29" i="14" s="1"/>
  <c r="DI30" i="14"/>
  <c r="FQ30" i="14" s="1"/>
  <c r="HE30" i="14" s="1"/>
  <c r="DE31" i="14"/>
  <c r="FM31" i="14" s="1"/>
  <c r="DA32" i="14"/>
  <c r="FI32" i="14" s="1"/>
  <c r="GW32" i="14" s="1"/>
  <c r="DJ5" i="14"/>
  <c r="CY5" i="14"/>
  <c r="CW11" i="14"/>
  <c r="FE11" i="14" s="1"/>
  <c r="GS11" i="14" s="1"/>
  <c r="DJ14" i="14"/>
  <c r="FR14" i="14" s="1"/>
  <c r="HF14" i="14" s="1"/>
  <c r="DH15" i="14"/>
  <c r="FP15" i="14" s="1"/>
  <c r="DD16" i="14"/>
  <c r="FL16" i="14" s="1"/>
  <c r="GZ16" i="14" s="1"/>
  <c r="CZ17" i="14"/>
  <c r="FH17" i="14" s="1"/>
  <c r="GV17" i="14" s="1"/>
  <c r="DL18" i="14"/>
  <c r="FT18" i="14" s="1"/>
  <c r="HH18" i="14" s="1"/>
  <c r="DH19" i="14"/>
  <c r="FP19" i="14" s="1"/>
  <c r="DD20" i="14"/>
  <c r="FL20" i="14" s="1"/>
  <c r="GZ20" i="14" s="1"/>
  <c r="CZ21" i="14"/>
  <c r="FH21" i="14" s="1"/>
  <c r="GV21" i="14" s="1"/>
  <c r="DL22" i="14"/>
  <c r="FT22" i="14" s="1"/>
  <c r="HH22" i="14" s="1"/>
  <c r="DH23" i="14"/>
  <c r="FP23" i="14" s="1"/>
  <c r="DD24" i="14"/>
  <c r="FL24" i="14" s="1"/>
  <c r="GZ24" i="14" s="1"/>
  <c r="CZ25" i="14"/>
  <c r="FH25" i="14" s="1"/>
  <c r="GV25" i="14" s="1"/>
  <c r="DL26" i="14"/>
  <c r="FT26" i="14" s="1"/>
  <c r="HH26" i="14" s="1"/>
  <c r="DH27" i="14"/>
  <c r="FP27" i="14" s="1"/>
  <c r="DD28" i="14"/>
  <c r="FL28" i="14" s="1"/>
  <c r="GZ28" i="14" s="1"/>
  <c r="CZ29" i="14"/>
  <c r="FH29" i="14" s="1"/>
  <c r="GV29" i="14" s="1"/>
  <c r="DL30" i="14"/>
  <c r="FT30" i="14" s="1"/>
  <c r="HH30" i="14" s="1"/>
  <c r="DH31" i="14"/>
  <c r="FP31" i="14" s="1"/>
  <c r="DD32" i="14"/>
  <c r="FL32" i="14" s="1"/>
  <c r="GZ32" i="14" s="1"/>
  <c r="DL5" i="14"/>
  <c r="CZ11" i="14"/>
  <c r="FH11" i="14" s="1"/>
  <c r="GV11" i="14" s="1"/>
  <c r="CY13" i="14"/>
  <c r="FG13" i="14" s="1"/>
  <c r="GU13" i="14" s="1"/>
  <c r="CW14" i="14"/>
  <c r="FE14" i="14" s="1"/>
  <c r="GS14" i="14" s="1"/>
  <c r="DK15" i="14"/>
  <c r="FS15" i="14" s="1"/>
  <c r="HG15" i="14" s="1"/>
  <c r="DG16" i="14"/>
  <c r="FO16" i="14" s="1"/>
  <c r="DC17" i="14"/>
  <c r="FK17" i="14" s="1"/>
  <c r="GY17" i="14" s="1"/>
  <c r="CY18" i="14"/>
  <c r="FG18" i="14" s="1"/>
  <c r="GU18" i="14" s="1"/>
  <c r="DK19" i="14"/>
  <c r="FS19" i="14" s="1"/>
  <c r="HG19" i="14" s="1"/>
  <c r="DG20" i="14"/>
  <c r="CS20" i="14" s="1"/>
  <c r="DC21" i="14"/>
  <c r="FK21" i="14" s="1"/>
  <c r="GY21" i="14" s="1"/>
  <c r="CY22" i="14"/>
  <c r="FG22" i="14" s="1"/>
  <c r="GU22" i="14" s="1"/>
  <c r="DK23" i="14"/>
  <c r="FS23" i="14" s="1"/>
  <c r="HG23" i="14" s="1"/>
  <c r="DG24" i="14"/>
  <c r="FO24" i="14" s="1"/>
  <c r="DC25" i="14"/>
  <c r="FK25" i="14" s="1"/>
  <c r="GY25" i="14" s="1"/>
  <c r="CY26" i="14"/>
  <c r="FG26" i="14" s="1"/>
  <c r="GU26" i="14" s="1"/>
  <c r="DK27" i="14"/>
  <c r="FS27" i="14" s="1"/>
  <c r="HG27" i="14" s="1"/>
  <c r="DG28" i="14"/>
  <c r="CS28" i="14" s="1"/>
  <c r="DC29" i="14"/>
  <c r="FK29" i="14" s="1"/>
  <c r="GY29" i="14" s="1"/>
  <c r="CY30" i="14"/>
  <c r="FG30" i="14" s="1"/>
  <c r="GU30" i="14" s="1"/>
  <c r="DK31" i="14"/>
  <c r="FS31" i="14" s="1"/>
  <c r="HG31" i="14" s="1"/>
  <c r="DG32" i="14"/>
  <c r="FO32" i="14" s="1"/>
  <c r="DD5" i="14"/>
  <c r="DH11" i="14"/>
  <c r="CT11" i="14" s="1"/>
  <c r="DF13" i="14"/>
  <c r="FN13" i="14" s="1"/>
  <c r="DD14" i="14"/>
  <c r="FL14" i="14" s="1"/>
  <c r="GZ14" i="14" s="1"/>
  <c r="DB15" i="14"/>
  <c r="FJ15" i="14" s="1"/>
  <c r="GX15" i="14" s="1"/>
  <c r="CX16" i="14"/>
  <c r="FF16" i="14" s="1"/>
  <c r="GT16" i="14" s="1"/>
  <c r="DJ17" i="14"/>
  <c r="FR17" i="14" s="1"/>
  <c r="HF17" i="14" s="1"/>
  <c r="DF18" i="14"/>
  <c r="CV18" i="14" s="1"/>
  <c r="DB19" i="14"/>
  <c r="FJ19" i="14" s="1"/>
  <c r="GX19" i="14" s="1"/>
  <c r="CX20" i="14"/>
  <c r="FF20" i="14" s="1"/>
  <c r="GT20" i="14" s="1"/>
  <c r="DJ21" i="14"/>
  <c r="FR21" i="14" s="1"/>
  <c r="HF21" i="14" s="1"/>
  <c r="DF22" i="14"/>
  <c r="CV22" i="14" s="1"/>
  <c r="DB23" i="14"/>
  <c r="FJ23" i="14" s="1"/>
  <c r="GX23" i="14" s="1"/>
  <c r="CX24" i="14"/>
  <c r="FF24" i="14" s="1"/>
  <c r="GT24" i="14" s="1"/>
  <c r="DJ25" i="14"/>
  <c r="FR25" i="14" s="1"/>
  <c r="HF25" i="14" s="1"/>
  <c r="DF26" i="14"/>
  <c r="FN26" i="14" s="1"/>
  <c r="DB27" i="14"/>
  <c r="FJ27" i="14" s="1"/>
  <c r="GX27" i="14" s="1"/>
  <c r="CX28" i="14"/>
  <c r="FF28" i="14" s="1"/>
  <c r="GT28" i="14" s="1"/>
  <c r="DJ29" i="14"/>
  <c r="FR29" i="14" s="1"/>
  <c r="HF29" i="14" s="1"/>
  <c r="DF30" i="14"/>
  <c r="FN30" i="14" s="1"/>
  <c r="DB31" i="14"/>
  <c r="FJ31" i="14" s="1"/>
  <c r="GX31" i="14" s="1"/>
  <c r="CX32" i="14"/>
  <c r="FF32" i="14" s="1"/>
  <c r="GT32" i="14" s="1"/>
  <c r="V25" i="14"/>
  <c r="J94" i="14"/>
  <c r="J166" i="14"/>
  <c r="J115" i="14"/>
  <c r="J107" i="14"/>
  <c r="FN166" i="14"/>
  <c r="FP123" i="14"/>
  <c r="FN155" i="14"/>
  <c r="FO80" i="14"/>
  <c r="FP159" i="14"/>
  <c r="FL164" i="14"/>
  <c r="GZ164" i="14" s="1"/>
  <c r="FM164" i="14"/>
  <c r="FH164" i="14"/>
  <c r="GV164" i="14" s="1"/>
  <c r="FN164" i="14"/>
  <c r="FG164" i="14"/>
  <c r="GU164" i="14" s="1"/>
  <c r="FK159" i="14"/>
  <c r="GY159" i="14" s="1"/>
  <c r="FK147" i="14"/>
  <c r="GY147" i="14" s="1"/>
  <c r="FK143" i="14"/>
  <c r="GY143" i="14" s="1"/>
  <c r="FG138" i="14"/>
  <c r="GU138" i="14" s="1"/>
  <c r="FG134" i="14"/>
  <c r="GU134" i="14" s="1"/>
  <c r="FK119" i="14"/>
  <c r="GY119" i="14" s="1"/>
  <c r="FH147" i="14"/>
  <c r="GV147" i="14" s="1"/>
  <c r="FH143" i="14"/>
  <c r="GV143" i="14" s="1"/>
  <c r="FL138" i="14"/>
  <c r="GZ138" i="14" s="1"/>
  <c r="FL134" i="14"/>
  <c r="GZ134" i="14" s="1"/>
  <c r="FH119" i="14"/>
  <c r="GV119" i="14" s="1"/>
  <c r="FI159" i="14"/>
  <c r="GW159" i="14" s="1"/>
  <c r="FI147" i="14"/>
  <c r="GW147" i="14" s="1"/>
  <c r="FI143" i="14"/>
  <c r="GW143" i="14" s="1"/>
  <c r="FE138" i="14"/>
  <c r="GS138" i="14" s="1"/>
  <c r="FE134" i="14"/>
  <c r="GS134" i="14" s="1"/>
  <c r="FI119" i="14"/>
  <c r="GW119" i="14" s="1"/>
  <c r="FF159" i="14"/>
  <c r="GT159" i="14" s="1"/>
  <c r="FF147" i="14"/>
  <c r="GT147" i="14" s="1"/>
  <c r="FF143" i="14"/>
  <c r="GT143" i="14" s="1"/>
  <c r="FJ138" i="14"/>
  <c r="GX138" i="14" s="1"/>
  <c r="FJ134" i="14"/>
  <c r="GX134" i="14" s="1"/>
  <c r="FF119" i="14"/>
  <c r="GT119" i="14" s="1"/>
  <c r="FG93" i="14"/>
  <c r="GU93" i="14" s="1"/>
  <c r="FK83" i="14"/>
  <c r="GY83" i="14" s="1"/>
  <c r="FG76" i="14"/>
  <c r="GU76" i="14" s="1"/>
  <c r="J133" i="14"/>
  <c r="J142" i="14"/>
  <c r="J126" i="14"/>
  <c r="J156" i="14"/>
  <c r="J140" i="14"/>
  <c r="J146" i="14"/>
  <c r="FO137" i="14"/>
  <c r="FP142" i="14"/>
  <c r="FP112" i="14"/>
  <c r="FM125" i="14"/>
  <c r="FN160" i="14"/>
  <c r="FN144" i="14"/>
  <c r="FN126" i="14"/>
  <c r="FT164" i="14"/>
  <c r="HH164" i="14" s="1"/>
  <c r="FP164" i="14"/>
  <c r="FQ164" i="14"/>
  <c r="HE164" i="14" s="1"/>
  <c r="FR164" i="14"/>
  <c r="HF164" i="14" s="1"/>
  <c r="FK164" i="14"/>
  <c r="GY164" i="14" s="1"/>
  <c r="FG159" i="14"/>
  <c r="GU159" i="14" s="1"/>
  <c r="FG147" i="14"/>
  <c r="GU147" i="14" s="1"/>
  <c r="FG143" i="14"/>
  <c r="GU143" i="14" s="1"/>
  <c r="FK138" i="14"/>
  <c r="GY138" i="14" s="1"/>
  <c r="FK134" i="14"/>
  <c r="GY134" i="14" s="1"/>
  <c r="FG119" i="14"/>
  <c r="GU119" i="14" s="1"/>
  <c r="FL147" i="14"/>
  <c r="GZ147" i="14" s="1"/>
  <c r="FL143" i="14"/>
  <c r="GZ143" i="14" s="1"/>
  <c r="FH138" i="14"/>
  <c r="GV138" i="14" s="1"/>
  <c r="FH134" i="14"/>
  <c r="GV134" i="14" s="1"/>
  <c r="FL119" i="14"/>
  <c r="GZ119" i="14" s="1"/>
  <c r="FE159" i="14"/>
  <c r="GS159" i="14" s="1"/>
  <c r="FE147" i="14"/>
  <c r="GS147" i="14" s="1"/>
  <c r="FE143" i="14"/>
  <c r="GS143" i="14" s="1"/>
  <c r="FI138" i="14"/>
  <c r="GW138" i="14" s="1"/>
  <c r="FI134" i="14"/>
  <c r="GW134" i="14" s="1"/>
  <c r="FE119" i="14"/>
  <c r="GS119" i="14" s="1"/>
  <c r="FJ159" i="14"/>
  <c r="GX159" i="14" s="1"/>
  <c r="FJ147" i="14"/>
  <c r="GX147" i="14" s="1"/>
  <c r="FJ143" i="14"/>
  <c r="GX143" i="14" s="1"/>
  <c r="FF138" i="14"/>
  <c r="GT138" i="14" s="1"/>
  <c r="FF134" i="14"/>
  <c r="GT134" i="14" s="1"/>
  <c r="FJ119" i="14"/>
  <c r="GX119" i="14" s="1"/>
  <c r="FK93" i="14"/>
  <c r="GY93" i="14" s="1"/>
  <c r="FG83" i="14"/>
  <c r="GU83" i="14" s="1"/>
  <c r="FK76" i="14"/>
  <c r="GY76" i="14" s="1"/>
  <c r="FK68" i="14"/>
  <c r="GY68" i="14" s="1"/>
  <c r="FO65" i="14"/>
  <c r="FG63" i="14"/>
  <c r="GU63" i="14" s="1"/>
  <c r="FG61" i="14"/>
  <c r="GU61" i="14" s="1"/>
  <c r="FH108" i="14"/>
  <c r="GV108" i="14" s="1"/>
  <c r="FL107" i="14"/>
  <c r="GZ107" i="14" s="1"/>
  <c r="FH106" i="14"/>
  <c r="GV106" i="14" s="1"/>
  <c r="FH104" i="14"/>
  <c r="GV104" i="14" s="1"/>
  <c r="FL103" i="14"/>
  <c r="GZ103" i="14" s="1"/>
  <c r="FL99" i="14"/>
  <c r="GZ99" i="14" s="1"/>
  <c r="FP94" i="14"/>
  <c r="FT93" i="14"/>
  <c r="HH93" i="14" s="1"/>
  <c r="FP92" i="14"/>
  <c r="FT91" i="14"/>
  <c r="HH91" i="14" s="1"/>
  <c r="FT86" i="14"/>
  <c r="HH86" i="14" s="1"/>
  <c r="FP85" i="14"/>
  <c r="FL84" i="14"/>
  <c r="GZ84" i="14" s="1"/>
  <c r="FH83" i="14"/>
  <c r="GV83" i="14" s="1"/>
  <c r="FP81" i="14"/>
  <c r="FT80" i="14"/>
  <c r="HH80" i="14" s="1"/>
  <c r="FP79" i="14"/>
  <c r="FH77" i="14"/>
  <c r="GV77" i="14" s="1"/>
  <c r="FL76" i="14"/>
  <c r="GZ76" i="14" s="1"/>
  <c r="FP69" i="14"/>
  <c r="FT68" i="14"/>
  <c r="HH68" i="14" s="1"/>
  <c r="FP67" i="14"/>
  <c r="FL66" i="14"/>
  <c r="GZ66" i="14" s="1"/>
  <c r="FH65" i="14"/>
  <c r="GV65" i="14" s="1"/>
  <c r="FL62" i="14"/>
  <c r="GZ62" i="14" s="1"/>
  <c r="FE112" i="14"/>
  <c r="GS112" i="14" s="1"/>
  <c r="FE110" i="14"/>
  <c r="GS110" i="14" s="1"/>
  <c r="FQ107" i="14"/>
  <c r="HE107" i="14" s="1"/>
  <c r="FM106" i="14"/>
  <c r="FQ105" i="14"/>
  <c r="HE105" i="14" s="1"/>
  <c r="FE104" i="14"/>
  <c r="GS104" i="14" s="1"/>
  <c r="FI103" i="14"/>
  <c r="GW103" i="14" s="1"/>
  <c r="FE94" i="14"/>
  <c r="GS94" i="14" s="1"/>
  <c r="FI93" i="14"/>
  <c r="GW93" i="14" s="1"/>
  <c r="FE92" i="14"/>
  <c r="GS92" i="14" s="1"/>
  <c r="FI86" i="14"/>
  <c r="GW86" i="14" s="1"/>
  <c r="FE85" i="14"/>
  <c r="GS85" i="14" s="1"/>
  <c r="FM83" i="14"/>
  <c r="FI82" i="14"/>
  <c r="GW82" i="14" s="1"/>
  <c r="FE81" i="14"/>
  <c r="GS81" i="14" s="1"/>
  <c r="FM79" i="14"/>
  <c r="FQ78" i="14"/>
  <c r="HE78" i="14" s="1"/>
  <c r="FE77" i="14"/>
  <c r="GS77" i="14" s="1"/>
  <c r="FI76" i="14"/>
  <c r="GW76" i="14" s="1"/>
  <c r="FI70" i="14"/>
  <c r="GW70" i="14" s="1"/>
  <c r="FQ68" i="14"/>
  <c r="HE68" i="14" s="1"/>
  <c r="FM67" i="14"/>
  <c r="FQ66" i="14"/>
  <c r="HE66" i="14" s="1"/>
  <c r="FM65" i="14"/>
  <c r="FI64" i="14"/>
  <c r="GW64" i="14" s="1"/>
  <c r="FE61" i="14"/>
  <c r="GS61" i="14" s="1"/>
  <c r="FF111" i="14"/>
  <c r="GT111" i="14" s="1"/>
  <c r="FJ108" i="14"/>
  <c r="GX108" i="14" s="1"/>
  <c r="FF107" i="14"/>
  <c r="GT107" i="14" s="1"/>
  <c r="FN105" i="14"/>
  <c r="FR104" i="14"/>
  <c r="HF104" i="14" s="1"/>
  <c r="FF103" i="14"/>
  <c r="GT103" i="14" s="1"/>
  <c r="FF99" i="14"/>
  <c r="GT99" i="14" s="1"/>
  <c r="FJ96" i="14"/>
  <c r="GX96" i="14" s="1"/>
  <c r="FN93" i="14"/>
  <c r="FR92" i="14"/>
  <c r="HF92" i="14" s="1"/>
  <c r="FN86" i="14"/>
  <c r="FR85" i="14"/>
  <c r="HF85" i="14" s="1"/>
  <c r="FN84" i="14"/>
  <c r="FR83" i="14"/>
  <c r="HF83" i="14" s="1"/>
  <c r="FN82" i="14"/>
  <c r="FR81" i="14"/>
  <c r="HF81" i="14" s="1"/>
  <c r="FF80" i="14"/>
  <c r="GT80" i="14" s="1"/>
  <c r="FF78" i="14"/>
  <c r="GT78" i="14" s="1"/>
  <c r="FJ77" i="14"/>
  <c r="GX77" i="14" s="1"/>
  <c r="FF76" i="14"/>
  <c r="GT76" i="14" s="1"/>
  <c r="FN68" i="14"/>
  <c r="FR67" i="14"/>
  <c r="HF67" i="14" s="1"/>
  <c r="FF66" i="14"/>
  <c r="GT66" i="14" s="1"/>
  <c r="FJ65" i="14"/>
  <c r="GX65" i="14" s="1"/>
  <c r="FJ63" i="14"/>
  <c r="GX63" i="14" s="1"/>
  <c r="FN60" i="14"/>
  <c r="FP60" i="14"/>
  <c r="FL59" i="14"/>
  <c r="GZ59" i="14" s="1"/>
  <c r="FH58" i="14"/>
  <c r="GV58" i="14" s="1"/>
  <c r="FL57" i="14"/>
  <c r="GZ57" i="14" s="1"/>
  <c r="FH56" i="14"/>
  <c r="GV56" i="14" s="1"/>
  <c r="FL55" i="14"/>
  <c r="GZ55" i="14" s="1"/>
  <c r="FH52" i="14"/>
  <c r="GV52" i="14" s="1"/>
  <c r="FH50" i="14"/>
  <c r="GV50" i="14" s="1"/>
  <c r="FL47" i="14"/>
  <c r="GZ47" i="14" s="1"/>
  <c r="FL45" i="14"/>
  <c r="GZ45" i="14" s="1"/>
  <c r="FL43" i="14"/>
  <c r="GZ43" i="14" s="1"/>
  <c r="FH42" i="14"/>
  <c r="GV42" i="14" s="1"/>
  <c r="FH38" i="14"/>
  <c r="GV38" i="14" s="1"/>
  <c r="FL37" i="14"/>
  <c r="GZ37" i="14" s="1"/>
  <c r="FH36" i="14"/>
  <c r="GV36" i="14" s="1"/>
  <c r="FL35" i="14"/>
  <c r="GZ35" i="14" s="1"/>
  <c r="FH12" i="14"/>
  <c r="GV12" i="14" s="1"/>
  <c r="FE58" i="14"/>
  <c r="GS58" i="14" s="1"/>
  <c r="FM56" i="14"/>
  <c r="FQ55" i="14"/>
  <c r="HE55" i="14" s="1"/>
  <c r="FM52" i="14"/>
  <c r="FI51" i="14"/>
  <c r="GW51" i="14" s="1"/>
  <c r="FE50" i="14"/>
  <c r="GS50" i="14" s="1"/>
  <c r="FQ47" i="14"/>
  <c r="HE47" i="14" s="1"/>
  <c r="FI45" i="14"/>
  <c r="GW45" i="14" s="1"/>
  <c r="FM42" i="14"/>
  <c r="FE40" i="14"/>
  <c r="GS40" i="14" s="1"/>
  <c r="FE38" i="14"/>
  <c r="GS38" i="14" s="1"/>
  <c r="FM36" i="14"/>
  <c r="FI35" i="14"/>
  <c r="GW35" i="14" s="1"/>
  <c r="FJ59" i="14"/>
  <c r="GX59" i="14" s="1"/>
  <c r="FF58" i="14"/>
  <c r="GT58" i="14" s="1"/>
  <c r="FJ57" i="14"/>
  <c r="GX57" i="14" s="1"/>
  <c r="FF56" i="14"/>
  <c r="GT56" i="14" s="1"/>
  <c r="FJ55" i="14"/>
  <c r="GX55" i="14" s="1"/>
  <c r="FN52" i="14"/>
  <c r="FF50" i="14"/>
  <c r="GT50" i="14" s="1"/>
  <c r="FJ47" i="14"/>
  <c r="GX47" i="14" s="1"/>
  <c r="FJ45" i="14"/>
  <c r="GX45" i="14" s="1"/>
  <c r="FJ43" i="14"/>
  <c r="GX43" i="14" s="1"/>
  <c r="FF42" i="14"/>
  <c r="GT42" i="14" s="1"/>
  <c r="FN38" i="14"/>
  <c r="FR37" i="14"/>
  <c r="HF37" i="14" s="1"/>
  <c r="FN36" i="14"/>
  <c r="FJ35" i="14"/>
  <c r="GX35" i="14" s="1"/>
  <c r="FI12" i="14"/>
  <c r="GW12" i="14" s="1"/>
  <c r="FK69" i="14"/>
  <c r="GY69" i="14" s="1"/>
  <c r="FG68" i="14"/>
  <c r="GU68" i="14" s="1"/>
  <c r="FK67" i="14"/>
  <c r="GY67" i="14" s="1"/>
  <c r="FS65" i="14"/>
  <c r="HG65" i="14" s="1"/>
  <c r="FS63" i="14"/>
  <c r="HG63" i="14" s="1"/>
  <c r="FL108" i="14"/>
  <c r="GZ108" i="14" s="1"/>
  <c r="FH107" i="14"/>
  <c r="GV107" i="14" s="1"/>
  <c r="FL106" i="14"/>
  <c r="GZ106" i="14" s="1"/>
  <c r="FL104" i="14"/>
  <c r="GZ104" i="14" s="1"/>
  <c r="FH103" i="14"/>
  <c r="GV103" i="14" s="1"/>
  <c r="FP93" i="14"/>
  <c r="FT92" i="14"/>
  <c r="HH92" i="14" s="1"/>
  <c r="FH91" i="14"/>
  <c r="GV91" i="14" s="1"/>
  <c r="FH86" i="14"/>
  <c r="GV86" i="14" s="1"/>
  <c r="FL85" i="14"/>
  <c r="GZ85" i="14" s="1"/>
  <c r="FH84" i="14"/>
  <c r="GV84" i="14" s="1"/>
  <c r="FL83" i="14"/>
  <c r="GZ83" i="14" s="1"/>
  <c r="FH82" i="14"/>
  <c r="GV82" i="14" s="1"/>
  <c r="FP80" i="14"/>
  <c r="FT79" i="14"/>
  <c r="HH79" i="14" s="1"/>
  <c r="FH78" i="14"/>
  <c r="GV78" i="14" s="1"/>
  <c r="FH76" i="14"/>
  <c r="GV76" i="14" s="1"/>
  <c r="FH70" i="14"/>
  <c r="GV70" i="14" s="1"/>
  <c r="FH68" i="14"/>
  <c r="GV68" i="14" s="1"/>
  <c r="FH66" i="14"/>
  <c r="GV66" i="14" s="1"/>
  <c r="FL65" i="14"/>
  <c r="GZ65" i="14" s="1"/>
  <c r="FL63" i="14"/>
  <c r="GZ63" i="14" s="1"/>
  <c r="FL61" i="14"/>
  <c r="GZ61" i="14" s="1"/>
  <c r="FI108" i="14"/>
  <c r="GW108" i="14" s="1"/>
  <c r="FE107" i="14"/>
  <c r="GS107" i="14" s="1"/>
  <c r="FI106" i="14"/>
  <c r="GW106" i="14" s="1"/>
  <c r="FI104" i="14"/>
  <c r="GW104" i="14" s="1"/>
  <c r="FE99" i="14"/>
  <c r="GS99" i="14" s="1"/>
  <c r="FQ94" i="14"/>
  <c r="HE94" i="14" s="1"/>
  <c r="FM93" i="14"/>
  <c r="FQ92" i="14"/>
  <c r="HE92" i="14" s="1"/>
  <c r="FM91" i="14"/>
  <c r="FE86" i="14"/>
  <c r="GS86" i="14" s="1"/>
  <c r="FI85" i="14"/>
  <c r="GW85" i="14" s="1"/>
  <c r="FQ83" i="14"/>
  <c r="HE83" i="14" s="1"/>
  <c r="FE82" i="14"/>
  <c r="GS82" i="14" s="1"/>
  <c r="FI81" i="14"/>
  <c r="GW81" i="14" s="1"/>
  <c r="FI79" i="14"/>
  <c r="GW79" i="14" s="1"/>
  <c r="FM76" i="14"/>
  <c r="FI73" i="14"/>
  <c r="GW73" i="14" s="1"/>
  <c r="FI69" i="14"/>
  <c r="GW69" i="14" s="1"/>
  <c r="FE68" i="14"/>
  <c r="GS68" i="14" s="1"/>
  <c r="FI67" i="14"/>
  <c r="GW67" i="14" s="1"/>
  <c r="FE66" i="14"/>
  <c r="GS66" i="14" s="1"/>
  <c r="FI65" i="14"/>
  <c r="GW65" i="14" s="1"/>
  <c r="FI63" i="14"/>
  <c r="GW63" i="14" s="1"/>
  <c r="FI61" i="14"/>
  <c r="GW61" i="14" s="1"/>
  <c r="FR111" i="14"/>
  <c r="HF111" i="14" s="1"/>
  <c r="FF110" i="14"/>
  <c r="GT110" i="14" s="1"/>
  <c r="FR107" i="14"/>
  <c r="HF107" i="14" s="1"/>
  <c r="FN106" i="14"/>
  <c r="FJ105" i="14"/>
  <c r="GX105" i="14" s="1"/>
  <c r="FR103" i="14"/>
  <c r="HF103" i="14" s="1"/>
  <c r="FJ99" i="14"/>
  <c r="GX99" i="14" s="1"/>
  <c r="FF96" i="14"/>
  <c r="GT96" i="14" s="1"/>
  <c r="FF94" i="14"/>
  <c r="GT94" i="14" s="1"/>
  <c r="FJ93" i="14"/>
  <c r="GX93" i="14" s="1"/>
  <c r="FF92" i="14"/>
  <c r="GT92" i="14" s="1"/>
  <c r="FF88" i="14"/>
  <c r="GT88" i="14" s="1"/>
  <c r="FN85" i="14"/>
  <c r="FR84" i="14"/>
  <c r="HF84" i="14" s="1"/>
  <c r="FN83" i="14"/>
  <c r="FJ82" i="14"/>
  <c r="GX82" i="14" s="1"/>
  <c r="FF81" i="14"/>
  <c r="GT81" i="14" s="1"/>
  <c r="FJ80" i="14"/>
  <c r="GX80" i="14" s="1"/>
  <c r="FF79" i="14"/>
  <c r="GT79" i="14" s="1"/>
  <c r="FJ78" i="14"/>
  <c r="GX78" i="14" s="1"/>
  <c r="FF77" i="14"/>
  <c r="GT77" i="14" s="1"/>
  <c r="FJ76" i="14"/>
  <c r="GX76" i="14" s="1"/>
  <c r="FF73" i="14"/>
  <c r="GT73" i="14" s="1"/>
  <c r="FR68" i="14"/>
  <c r="HF68" i="14" s="1"/>
  <c r="FN67" i="14"/>
  <c r="FN65" i="14"/>
  <c r="FJ64" i="14"/>
  <c r="GX64" i="14" s="1"/>
  <c r="FF61" i="14"/>
  <c r="GT61" i="14" s="1"/>
  <c r="FT60" i="14"/>
  <c r="HH60" i="14" s="1"/>
  <c r="FP59" i="14"/>
  <c r="FT58" i="14"/>
  <c r="HH58" i="14" s="1"/>
  <c r="FP57" i="14"/>
  <c r="FT56" i="14"/>
  <c r="HH56" i="14" s="1"/>
  <c r="FH55" i="14"/>
  <c r="GV55" i="14" s="1"/>
  <c r="FT52" i="14"/>
  <c r="HH52" i="14" s="1"/>
  <c r="FT50" i="14"/>
  <c r="HH50" i="14" s="1"/>
  <c r="FP47" i="14"/>
  <c r="FP45" i="14"/>
  <c r="FH43" i="14"/>
  <c r="GV43" i="14" s="1"/>
  <c r="FT40" i="14"/>
  <c r="HH40" i="14" s="1"/>
  <c r="FT38" i="14"/>
  <c r="HH38" i="14" s="1"/>
  <c r="FP37" i="14"/>
  <c r="FT36" i="14"/>
  <c r="HH36" i="14" s="1"/>
  <c r="FH35" i="14"/>
  <c r="GV35" i="14" s="1"/>
  <c r="FL12" i="14"/>
  <c r="GZ12" i="14" s="1"/>
  <c r="FE59" i="14"/>
  <c r="GS59" i="14" s="1"/>
  <c r="FI58" i="14"/>
  <c r="GW58" i="14" s="1"/>
  <c r="FE57" i="14"/>
  <c r="GS57" i="14" s="1"/>
  <c r="FI56" i="14"/>
  <c r="GW56" i="14" s="1"/>
  <c r="FI54" i="14"/>
  <c r="GW54" i="14" s="1"/>
  <c r="FI52" i="14"/>
  <c r="GW52" i="14" s="1"/>
  <c r="FQ50" i="14"/>
  <c r="HE50" i="14" s="1"/>
  <c r="FE47" i="14"/>
  <c r="GS47" i="14" s="1"/>
  <c r="FE45" i="14"/>
  <c r="GS45" i="14" s="1"/>
  <c r="FI42" i="14"/>
  <c r="GW42" i="14" s="1"/>
  <c r="FI40" i="14"/>
  <c r="GW40" i="14" s="1"/>
  <c r="FI38" i="14"/>
  <c r="GW38" i="14" s="1"/>
  <c r="FE37" i="14"/>
  <c r="GS37" i="14" s="1"/>
  <c r="FI36" i="14"/>
  <c r="GW36" i="14" s="1"/>
  <c r="FN59" i="14"/>
  <c r="FJ58" i="14"/>
  <c r="GX58" i="14" s="1"/>
  <c r="FF57" i="14"/>
  <c r="GT57" i="14" s="1"/>
  <c r="FJ56" i="14"/>
  <c r="GX56" i="14" s="1"/>
  <c r="FF53" i="14"/>
  <c r="GT53" i="14" s="1"/>
  <c r="FF51" i="14"/>
  <c r="GT51" i="14" s="1"/>
  <c r="FJ50" i="14"/>
  <c r="GX50" i="14" s="1"/>
  <c r="FN47" i="14"/>
  <c r="FJ46" i="14"/>
  <c r="GX46" i="14" s="1"/>
  <c r="FF45" i="14"/>
  <c r="GT45" i="14" s="1"/>
  <c r="FR42" i="14"/>
  <c r="HF42" i="14" s="1"/>
  <c r="FR40" i="14"/>
  <c r="HF40" i="14" s="1"/>
  <c r="FN37" i="14"/>
  <c r="FR36" i="14"/>
  <c r="HF36" i="14" s="1"/>
  <c r="FF35" i="14"/>
  <c r="GT35" i="14" s="1"/>
  <c r="FJ12" i="14"/>
  <c r="GX12" i="14" s="1"/>
  <c r="FS59" i="14"/>
  <c r="HG59" i="14" s="1"/>
  <c r="FE12" i="14"/>
  <c r="GS12" i="14" s="1"/>
  <c r="J47" i="14"/>
  <c r="FO58" i="14"/>
  <c r="FS57" i="14"/>
  <c r="HG57" i="14" s="1"/>
  <c r="FG56" i="14"/>
  <c r="GU56" i="14" s="1"/>
  <c r="FK55" i="14"/>
  <c r="GY55" i="14" s="1"/>
  <c r="FS53" i="14"/>
  <c r="HG53" i="14" s="1"/>
  <c r="FO50" i="14"/>
  <c r="FS47" i="14"/>
  <c r="HG47" i="14" s="1"/>
  <c r="FG46" i="14"/>
  <c r="GU46" i="14" s="1"/>
  <c r="FK45" i="14"/>
  <c r="GY45" i="14" s="1"/>
  <c r="FG42" i="14"/>
  <c r="GU42" i="14" s="1"/>
  <c r="FO38" i="14"/>
  <c r="FS37" i="14"/>
  <c r="HG37" i="14" s="1"/>
  <c r="FO36" i="14"/>
  <c r="FO12" i="14"/>
  <c r="DI14" i="14"/>
  <c r="FQ14" i="14" s="1"/>
  <c r="HE14" i="14" s="1"/>
  <c r="DG15" i="14"/>
  <c r="FO15" i="14" s="1"/>
  <c r="DC16" i="14"/>
  <c r="FK16" i="14" s="1"/>
  <c r="GY16" i="14" s="1"/>
  <c r="CY17" i="14"/>
  <c r="FG17" i="14" s="1"/>
  <c r="GU17" i="14" s="1"/>
  <c r="DK18" i="14"/>
  <c r="FS18" i="14" s="1"/>
  <c r="HG18" i="14" s="1"/>
  <c r="DG19" i="14"/>
  <c r="FO19" i="14" s="1"/>
  <c r="DC20" i="14"/>
  <c r="FK20" i="14" s="1"/>
  <c r="GY20" i="14" s="1"/>
  <c r="CY21" i="14"/>
  <c r="FG21" i="14" s="1"/>
  <c r="GU21" i="14" s="1"/>
  <c r="DK22" i="14"/>
  <c r="FS22" i="14" s="1"/>
  <c r="HG22" i="14" s="1"/>
  <c r="DG23" i="14"/>
  <c r="FO23" i="14" s="1"/>
  <c r="DC24" i="14"/>
  <c r="FK24" i="14" s="1"/>
  <c r="GY24" i="14" s="1"/>
  <c r="CY25" i="14"/>
  <c r="FG25" i="14" s="1"/>
  <c r="GU25" i="14" s="1"/>
  <c r="DK26" i="14"/>
  <c r="FS26" i="14" s="1"/>
  <c r="HG26" i="14" s="1"/>
  <c r="DG27" i="14"/>
  <c r="FO27" i="14" s="1"/>
  <c r="DC28" i="14"/>
  <c r="FK28" i="14" s="1"/>
  <c r="GY28" i="14" s="1"/>
  <c r="CY29" i="14"/>
  <c r="FG29" i="14" s="1"/>
  <c r="GU29" i="14" s="1"/>
  <c r="DK30" i="14"/>
  <c r="FS30" i="14" s="1"/>
  <c r="HG30" i="14" s="1"/>
  <c r="DG31" i="14"/>
  <c r="FO31" i="14" s="1"/>
  <c r="DC32" i="14"/>
  <c r="FK32" i="14" s="1"/>
  <c r="GY32" i="14" s="1"/>
  <c r="DC11" i="14"/>
  <c r="FK11" i="14" s="1"/>
  <c r="GY11" i="14" s="1"/>
  <c r="DB13" i="14"/>
  <c r="FJ13" i="14" s="1"/>
  <c r="GX13" i="14" s="1"/>
  <c r="CZ14" i="14"/>
  <c r="FH14" i="14" s="1"/>
  <c r="GV14" i="14" s="1"/>
  <c r="CX15" i="14"/>
  <c r="FF15" i="14" s="1"/>
  <c r="GT15" i="14" s="1"/>
  <c r="DJ16" i="14"/>
  <c r="FR16" i="14" s="1"/>
  <c r="HF16" i="14" s="1"/>
  <c r="DF17" i="14"/>
  <c r="FN17" i="14" s="1"/>
  <c r="DB18" i="14"/>
  <c r="FJ18" i="14" s="1"/>
  <c r="GX18" i="14" s="1"/>
  <c r="CX19" i="14"/>
  <c r="FF19" i="14" s="1"/>
  <c r="GT19" i="14" s="1"/>
  <c r="DJ20" i="14"/>
  <c r="FR20" i="14" s="1"/>
  <c r="HF20" i="14" s="1"/>
  <c r="DF21" i="14"/>
  <c r="CV21" i="14" s="1"/>
  <c r="DB22" i="14"/>
  <c r="FJ22" i="14" s="1"/>
  <c r="GX22" i="14" s="1"/>
  <c r="CX23" i="14"/>
  <c r="FF23" i="14" s="1"/>
  <c r="GT23" i="14" s="1"/>
  <c r="DJ24" i="14"/>
  <c r="FR24" i="14" s="1"/>
  <c r="HF24" i="14" s="1"/>
  <c r="DF25" i="14"/>
  <c r="CV25" i="14" s="1"/>
  <c r="DB26" i="14"/>
  <c r="FJ26" i="14" s="1"/>
  <c r="GX26" i="14" s="1"/>
  <c r="CX27" i="14"/>
  <c r="FF27" i="14" s="1"/>
  <c r="GT27" i="14" s="1"/>
  <c r="DJ28" i="14"/>
  <c r="FR28" i="14" s="1"/>
  <c r="HF28" i="14" s="1"/>
  <c r="DF29" i="14"/>
  <c r="FN29" i="14" s="1"/>
  <c r="DB30" i="14"/>
  <c r="FJ30" i="14" s="1"/>
  <c r="GX30" i="14" s="1"/>
  <c r="CX31" i="14"/>
  <c r="FF31" i="14" s="1"/>
  <c r="GT31" i="14" s="1"/>
  <c r="DJ32" i="14"/>
  <c r="FR32" i="14" s="1"/>
  <c r="HF32" i="14" s="1"/>
  <c r="DI5" i="14"/>
  <c r="CX5" i="14"/>
  <c r="DA5" i="14"/>
  <c r="DG5" i="14"/>
  <c r="J139" i="14"/>
  <c r="J155" i="14"/>
  <c r="FP145" i="14"/>
  <c r="FP139" i="14"/>
  <c r="J162" i="14"/>
  <c r="J141" i="14"/>
  <c r="J157" i="14"/>
  <c r="FF168" i="14"/>
  <c r="GT168" i="14" s="1"/>
  <c r="FO157" i="14"/>
  <c r="FO129" i="14"/>
  <c r="FO123" i="14"/>
  <c r="FM155" i="14"/>
  <c r="FM129" i="14"/>
  <c r="FM123" i="14"/>
  <c r="FF152" i="14"/>
  <c r="GT152" i="14" s="1"/>
  <c r="FN136" i="14"/>
  <c r="FN124" i="14"/>
  <c r="FN112" i="14"/>
  <c r="FO94" i="14"/>
  <c r="J81" i="14"/>
  <c r="J67" i="14"/>
  <c r="J110" i="14"/>
  <c r="J104" i="14"/>
  <c r="J105" i="14"/>
  <c r="J99" i="14"/>
  <c r="J58" i="14"/>
  <c r="J36" i="14"/>
  <c r="J12" i="14"/>
  <c r="L12" i="14" s="1"/>
  <c r="CY34" i="14"/>
  <c r="FG34" i="14" s="1"/>
  <c r="GU34" i="14" s="1"/>
  <c r="CX34" i="14"/>
  <c r="FF34" i="14" s="1"/>
  <c r="GT34" i="14" s="1"/>
  <c r="DJ34" i="14"/>
  <c r="FR34" i="14" s="1"/>
  <c r="HF34" i="14" s="1"/>
  <c r="DB11" i="14"/>
  <c r="FJ11" i="14" s="1"/>
  <c r="GX11" i="14" s="1"/>
  <c r="DA13" i="14"/>
  <c r="FI13" i="14" s="1"/>
  <c r="GW13" i="14" s="1"/>
  <c r="CY14" i="14"/>
  <c r="FG14" i="14" s="1"/>
  <c r="GU14" i="14" s="1"/>
  <c r="CW15" i="14"/>
  <c r="FE15" i="14" s="1"/>
  <c r="GS15" i="14" s="1"/>
  <c r="DI16" i="14"/>
  <c r="FQ16" i="14" s="1"/>
  <c r="HE16" i="14" s="1"/>
  <c r="DE17" i="14"/>
  <c r="FM17" i="14" s="1"/>
  <c r="DA18" i="14"/>
  <c r="FI18" i="14" s="1"/>
  <c r="GW18" i="14" s="1"/>
  <c r="CW19" i="14"/>
  <c r="FE19" i="14" s="1"/>
  <c r="GS19" i="14" s="1"/>
  <c r="DI20" i="14"/>
  <c r="FQ20" i="14" s="1"/>
  <c r="HE20" i="14" s="1"/>
  <c r="DE21" i="14"/>
  <c r="FM21" i="14" s="1"/>
  <c r="DA22" i="14"/>
  <c r="FI22" i="14" s="1"/>
  <c r="GW22" i="14" s="1"/>
  <c r="CW23" i="14"/>
  <c r="FE23" i="14" s="1"/>
  <c r="GS23" i="14" s="1"/>
  <c r="DI24" i="14"/>
  <c r="FQ24" i="14" s="1"/>
  <c r="HE24" i="14" s="1"/>
  <c r="DE25" i="14"/>
  <c r="FM25" i="14" s="1"/>
  <c r="DA26" i="14"/>
  <c r="FI26" i="14" s="1"/>
  <c r="GW26" i="14" s="1"/>
  <c r="CW27" i="14"/>
  <c r="FE27" i="14" s="1"/>
  <c r="GS27" i="14" s="1"/>
  <c r="DI28" i="14"/>
  <c r="FQ28" i="14" s="1"/>
  <c r="HE28" i="14" s="1"/>
  <c r="DE29" i="14"/>
  <c r="FM29" i="14" s="1"/>
  <c r="DA30" i="14"/>
  <c r="FI30" i="14" s="1"/>
  <c r="GW30" i="14" s="1"/>
  <c r="CW31" i="14"/>
  <c r="FE31" i="14" s="1"/>
  <c r="GS31" i="14" s="1"/>
  <c r="DI32" i="14"/>
  <c r="FQ32" i="14" s="1"/>
  <c r="HE32" i="14" s="1"/>
  <c r="DE5" i="14"/>
  <c r="DB5" i="14"/>
  <c r="DK13" i="14"/>
  <c r="FS13" i="14" s="1"/>
  <c r="HG13" i="14" s="1"/>
  <c r="DF11" i="14"/>
  <c r="FN11" i="14" s="1"/>
  <c r="DD13" i="14"/>
  <c r="FL13" i="14" s="1"/>
  <c r="GZ13" i="14" s="1"/>
  <c r="DB14" i="14"/>
  <c r="FJ14" i="14" s="1"/>
  <c r="GX14" i="14" s="1"/>
  <c r="CZ15" i="14"/>
  <c r="FH15" i="14" s="1"/>
  <c r="GV15" i="14" s="1"/>
  <c r="DL16" i="14"/>
  <c r="FT16" i="14" s="1"/>
  <c r="HH16" i="14" s="1"/>
  <c r="DH17" i="14"/>
  <c r="FP17" i="14" s="1"/>
  <c r="DD18" i="14"/>
  <c r="FL18" i="14" s="1"/>
  <c r="GZ18" i="14" s="1"/>
  <c r="CZ19" i="14"/>
  <c r="FH19" i="14" s="1"/>
  <c r="GV19" i="14" s="1"/>
  <c r="DL20" i="14"/>
  <c r="FT20" i="14" s="1"/>
  <c r="HH20" i="14" s="1"/>
  <c r="DH21" i="14"/>
  <c r="CT21" i="14" s="1"/>
  <c r="DD22" i="14"/>
  <c r="FL22" i="14" s="1"/>
  <c r="GZ22" i="14" s="1"/>
  <c r="CZ23" i="14"/>
  <c r="FH23" i="14" s="1"/>
  <c r="GV23" i="14" s="1"/>
  <c r="DL24" i="14"/>
  <c r="FT24" i="14" s="1"/>
  <c r="HH24" i="14" s="1"/>
  <c r="DH25" i="14"/>
  <c r="CT25" i="14" s="1"/>
  <c r="DD26" i="14"/>
  <c r="FL26" i="14" s="1"/>
  <c r="GZ26" i="14" s="1"/>
  <c r="CZ27" i="14"/>
  <c r="FH27" i="14" s="1"/>
  <c r="GV27" i="14" s="1"/>
  <c r="DL28" i="14"/>
  <c r="FT28" i="14" s="1"/>
  <c r="HH28" i="14" s="1"/>
  <c r="DH29" i="14"/>
  <c r="FP29" i="14" s="1"/>
  <c r="DD30" i="14"/>
  <c r="FL30" i="14" s="1"/>
  <c r="GZ30" i="14" s="1"/>
  <c r="CZ31" i="14"/>
  <c r="FH31" i="14" s="1"/>
  <c r="GV31" i="14" s="1"/>
  <c r="DL32" i="14"/>
  <c r="FT32" i="14" s="1"/>
  <c r="HH32" i="14" s="1"/>
  <c r="DF5" i="14"/>
  <c r="CZ5" i="14"/>
  <c r="DI11" i="14"/>
  <c r="FQ11" i="14" s="1"/>
  <c r="HE11" i="14" s="1"/>
  <c r="DG13" i="14"/>
  <c r="CS13" i="14" s="1"/>
  <c r="DE14" i="14"/>
  <c r="FM14" i="14" s="1"/>
  <c r="DC15" i="14"/>
  <c r="FK15" i="14" s="1"/>
  <c r="GY15" i="14" s="1"/>
  <c r="CY16" i="14"/>
  <c r="FG16" i="14" s="1"/>
  <c r="GU16" i="14" s="1"/>
  <c r="DK17" i="14"/>
  <c r="FS17" i="14" s="1"/>
  <c r="HG17" i="14" s="1"/>
  <c r="DG18" i="14"/>
  <c r="FO18" i="14" s="1"/>
  <c r="DC19" i="14"/>
  <c r="FK19" i="14" s="1"/>
  <c r="GY19" i="14" s="1"/>
  <c r="CY20" i="14"/>
  <c r="FG20" i="14" s="1"/>
  <c r="GU20" i="14" s="1"/>
  <c r="DK21" i="14"/>
  <c r="FS21" i="14" s="1"/>
  <c r="HG21" i="14" s="1"/>
  <c r="DG22" i="14"/>
  <c r="CS22" i="14" s="1"/>
  <c r="DC23" i="14"/>
  <c r="FK23" i="14" s="1"/>
  <c r="GY23" i="14" s="1"/>
  <c r="CY24" i="14"/>
  <c r="FG24" i="14" s="1"/>
  <c r="GU24" i="14" s="1"/>
  <c r="DK25" i="14"/>
  <c r="FS25" i="14" s="1"/>
  <c r="HG25" i="14" s="1"/>
  <c r="DG26" i="14"/>
  <c r="CS26" i="14" s="1"/>
  <c r="DC27" i="14"/>
  <c r="FK27" i="14" s="1"/>
  <c r="GY27" i="14" s="1"/>
  <c r="CY28" i="14"/>
  <c r="FG28" i="14" s="1"/>
  <c r="GU28" i="14" s="1"/>
  <c r="DK29" i="14"/>
  <c r="FS29" i="14" s="1"/>
  <c r="HG29" i="14" s="1"/>
  <c r="DG30" i="14"/>
  <c r="CS30" i="14" s="1"/>
  <c r="DC31" i="14"/>
  <c r="FK31" i="14" s="1"/>
  <c r="GY31" i="14" s="1"/>
  <c r="CY32" i="14"/>
  <c r="FG32" i="14" s="1"/>
  <c r="GU32" i="14" s="1"/>
  <c r="DD11" i="14"/>
  <c r="FL11" i="14" s="1"/>
  <c r="GZ11" i="14" s="1"/>
  <c r="CY11" i="14"/>
  <c r="FG11" i="14" s="1"/>
  <c r="GU11" i="14" s="1"/>
  <c r="CX13" i="14"/>
  <c r="FF13" i="14" s="1"/>
  <c r="GT13" i="14" s="1"/>
  <c r="DJ15" i="14"/>
  <c r="FR15" i="14" s="1"/>
  <c r="HF15" i="14" s="1"/>
  <c r="DF16" i="14"/>
  <c r="CV16" i="14" s="1"/>
  <c r="DB17" i="14"/>
  <c r="FJ17" i="14" s="1"/>
  <c r="GX17" i="14" s="1"/>
  <c r="CX18" i="14"/>
  <c r="FF18" i="14" s="1"/>
  <c r="GT18" i="14" s="1"/>
  <c r="DJ19" i="14"/>
  <c r="FR19" i="14" s="1"/>
  <c r="HF19" i="14" s="1"/>
  <c r="DF20" i="14"/>
  <c r="FN20" i="14" s="1"/>
  <c r="DB21" i="14"/>
  <c r="FJ21" i="14" s="1"/>
  <c r="GX21" i="14" s="1"/>
  <c r="CX22" i="14"/>
  <c r="FF22" i="14" s="1"/>
  <c r="GT22" i="14" s="1"/>
  <c r="DJ23" i="14"/>
  <c r="FR23" i="14" s="1"/>
  <c r="HF23" i="14" s="1"/>
  <c r="DF24" i="14"/>
  <c r="FN24" i="14" s="1"/>
  <c r="DB25" i="14"/>
  <c r="FJ25" i="14" s="1"/>
  <c r="GX25" i="14" s="1"/>
  <c r="CX26" i="14"/>
  <c r="FF26" i="14" s="1"/>
  <c r="GT26" i="14" s="1"/>
  <c r="DJ27" i="14"/>
  <c r="FR27" i="14" s="1"/>
  <c r="HF27" i="14" s="1"/>
  <c r="DF28" i="14"/>
  <c r="CV28" i="14" s="1"/>
  <c r="DB29" i="14"/>
  <c r="FJ29" i="14" s="1"/>
  <c r="GX29" i="14" s="1"/>
  <c r="CX30" i="14"/>
  <c r="FF30" i="14" s="1"/>
  <c r="GT30" i="14" s="1"/>
  <c r="DJ31" i="14"/>
  <c r="FR31" i="14" s="1"/>
  <c r="HF31" i="14" s="1"/>
  <c r="DF32" i="14"/>
  <c r="FN32" i="14" s="1"/>
  <c r="HB87" i="14"/>
  <c r="FD87" i="14"/>
  <c r="GR87" i="14" s="1"/>
  <c r="J158" i="14"/>
  <c r="FE158" i="14"/>
  <c r="GS158" i="14" s="1"/>
  <c r="J165" i="14"/>
  <c r="FF165" i="14"/>
  <c r="GT165" i="14" s="1"/>
  <c r="J122" i="14"/>
  <c r="J127" i="14"/>
  <c r="J149" i="14"/>
  <c r="J131" i="14"/>
  <c r="J167" i="14"/>
  <c r="FO162" i="14"/>
  <c r="FM162" i="14"/>
  <c r="FE132" i="14"/>
  <c r="GS132" i="14" s="1"/>
  <c r="FE114" i="14"/>
  <c r="GS114" i="14" s="1"/>
  <c r="FN141" i="14"/>
  <c r="FN137" i="14"/>
  <c r="FN125" i="14"/>
  <c r="FS164" i="14"/>
  <c r="HG164" i="14" s="1"/>
  <c r="FL159" i="14"/>
  <c r="GZ159" i="14" s="1"/>
  <c r="FE164" i="14"/>
  <c r="GS164" i="14" s="1"/>
  <c r="FH159" i="14"/>
  <c r="GV159" i="14" s="1"/>
  <c r="FF164" i="14"/>
  <c r="GT164" i="14" s="1"/>
  <c r="FS159" i="14"/>
  <c r="HG159" i="14" s="1"/>
  <c r="FS147" i="14"/>
  <c r="HG147" i="14" s="1"/>
  <c r="FS143" i="14"/>
  <c r="HG143" i="14" s="1"/>
  <c r="FO138" i="14"/>
  <c r="FO134" i="14"/>
  <c r="FS119" i="14"/>
  <c r="HG119" i="14" s="1"/>
  <c r="FP147" i="14"/>
  <c r="FP143" i="14"/>
  <c r="FT138" i="14"/>
  <c r="HH138" i="14" s="1"/>
  <c r="FT134" i="14"/>
  <c r="HH134" i="14" s="1"/>
  <c r="FP119" i="14"/>
  <c r="FQ159" i="14"/>
  <c r="HE159" i="14" s="1"/>
  <c r="FQ147" i="14"/>
  <c r="HE147" i="14" s="1"/>
  <c r="FQ143" i="14"/>
  <c r="HE143" i="14" s="1"/>
  <c r="FM138" i="14"/>
  <c r="FM134" i="14"/>
  <c r="FQ119" i="14"/>
  <c r="HE119" i="14" s="1"/>
  <c r="FN159" i="14"/>
  <c r="FN147" i="14"/>
  <c r="FN143" i="14"/>
  <c r="FR138" i="14"/>
  <c r="HF138" i="14" s="1"/>
  <c r="FR134" i="14"/>
  <c r="HF134" i="14" s="1"/>
  <c r="FN119" i="14"/>
  <c r="FO93" i="14"/>
  <c r="FS83" i="14"/>
  <c r="HG83" i="14" s="1"/>
  <c r="FO76" i="14"/>
  <c r="J125" i="14"/>
  <c r="J111" i="14"/>
  <c r="J144" i="14"/>
  <c r="J128" i="14"/>
  <c r="J137" i="14"/>
  <c r="J118" i="14"/>
  <c r="J136" i="14"/>
  <c r="J160" i="14"/>
  <c r="FM167" i="14"/>
  <c r="FP122" i="14"/>
  <c r="FE151" i="14"/>
  <c r="GS151" i="14" s="1"/>
  <c r="FE131" i="14"/>
  <c r="GS131" i="14" s="1"/>
  <c r="FN142" i="14"/>
  <c r="FN122" i="14"/>
  <c r="FO85" i="14"/>
  <c r="FO81" i="14"/>
  <c r="FO164" i="14"/>
  <c r="FT159" i="14"/>
  <c r="HH159" i="14" s="1"/>
  <c r="FI164" i="14"/>
  <c r="GW164" i="14" s="1"/>
  <c r="FJ164" i="14"/>
  <c r="GX164" i="14" s="1"/>
  <c r="FO159" i="14"/>
  <c r="FO147" i="14"/>
  <c r="FO143" i="14"/>
  <c r="FS138" i="14"/>
  <c r="HG138" i="14" s="1"/>
  <c r="FS134" i="14"/>
  <c r="HG134" i="14" s="1"/>
  <c r="FO119" i="14"/>
  <c r="FT147" i="14"/>
  <c r="HH147" i="14" s="1"/>
  <c r="FT143" i="14"/>
  <c r="HH143" i="14" s="1"/>
  <c r="FP138" i="14"/>
  <c r="FP134" i="14"/>
  <c r="FT119" i="14"/>
  <c r="HH119" i="14" s="1"/>
  <c r="FM159" i="14"/>
  <c r="FM147" i="14"/>
  <c r="FM143" i="14"/>
  <c r="FQ138" i="14"/>
  <c r="HE138" i="14" s="1"/>
  <c r="FQ134" i="14"/>
  <c r="HE134" i="14" s="1"/>
  <c r="FM119" i="14"/>
  <c r="FR159" i="14"/>
  <c r="HF159" i="14" s="1"/>
  <c r="FR147" i="14"/>
  <c r="HF147" i="14" s="1"/>
  <c r="FR143" i="14"/>
  <c r="HF143" i="14" s="1"/>
  <c r="FN138" i="14"/>
  <c r="FN134" i="14"/>
  <c r="FR119" i="14"/>
  <c r="HF119" i="14" s="1"/>
  <c r="FS93" i="14"/>
  <c r="HG93" i="14" s="1"/>
  <c r="FO83" i="14"/>
  <c r="FS76" i="14"/>
  <c r="HG76" i="14" s="1"/>
  <c r="FS68" i="14"/>
  <c r="HG68" i="14" s="1"/>
  <c r="FK66" i="14"/>
  <c r="GY66" i="14" s="1"/>
  <c r="FG65" i="14"/>
  <c r="GU65" i="14" s="1"/>
  <c r="FS62" i="14"/>
  <c r="HG62" i="14" s="1"/>
  <c r="FS60" i="14"/>
  <c r="HG60" i="14" s="1"/>
  <c r="FT107" i="14"/>
  <c r="HH107" i="14" s="1"/>
  <c r="FP106" i="14"/>
  <c r="FL105" i="14"/>
  <c r="GZ105" i="14" s="1"/>
  <c r="FT103" i="14"/>
  <c r="HH103" i="14" s="1"/>
  <c r="FT99" i="14"/>
  <c r="HH99" i="14" s="1"/>
  <c r="FH98" i="14"/>
  <c r="GV98" i="14" s="1"/>
  <c r="FH94" i="14"/>
  <c r="GV94" i="14" s="1"/>
  <c r="FL93" i="14"/>
  <c r="GZ93" i="14" s="1"/>
  <c r="FH92" i="14"/>
  <c r="GV92" i="14" s="1"/>
  <c r="FL91" i="14"/>
  <c r="GZ91" i="14" s="1"/>
  <c r="FL86" i="14"/>
  <c r="GZ86" i="14" s="1"/>
  <c r="FH85" i="14"/>
  <c r="GV85" i="14" s="1"/>
  <c r="FP83" i="14"/>
  <c r="FL82" i="14"/>
  <c r="GZ82" i="14" s="1"/>
  <c r="FH81" i="14"/>
  <c r="GV81" i="14" s="1"/>
  <c r="FL80" i="14"/>
  <c r="GZ80" i="14" s="1"/>
  <c r="FH79" i="14"/>
  <c r="GV79" i="14" s="1"/>
  <c r="FT76" i="14"/>
  <c r="HH76" i="14" s="1"/>
  <c r="FH73" i="14"/>
  <c r="GV73" i="14" s="1"/>
  <c r="FH69" i="14"/>
  <c r="GV69" i="14" s="1"/>
  <c r="FL68" i="14"/>
  <c r="GZ68" i="14" s="1"/>
  <c r="FH67" i="14"/>
  <c r="GV67" i="14" s="1"/>
  <c r="FP65" i="14"/>
  <c r="FH63" i="14"/>
  <c r="GV63" i="14" s="1"/>
  <c r="FH61" i="14"/>
  <c r="GV61" i="14" s="1"/>
  <c r="FI111" i="14"/>
  <c r="GW111" i="14" s="1"/>
  <c r="FE108" i="14"/>
  <c r="GS108" i="14" s="1"/>
  <c r="FI107" i="14"/>
  <c r="GW107" i="14" s="1"/>
  <c r="FE106" i="14"/>
  <c r="GS106" i="14" s="1"/>
  <c r="FI105" i="14"/>
  <c r="GW105" i="14" s="1"/>
  <c r="FQ103" i="14"/>
  <c r="HE103" i="14" s="1"/>
  <c r="FE96" i="14"/>
  <c r="GS96" i="14" s="1"/>
  <c r="FQ93" i="14"/>
  <c r="HE93" i="14" s="1"/>
  <c r="FM92" i="14"/>
  <c r="FQ86" i="14"/>
  <c r="HE86" i="14" s="1"/>
  <c r="FM85" i="14"/>
  <c r="FQ84" i="14"/>
  <c r="HE84" i="14" s="1"/>
  <c r="FE83" i="14"/>
  <c r="GS83" i="14" s="1"/>
  <c r="FM81" i="14"/>
  <c r="FI80" i="14"/>
  <c r="GW80" i="14" s="1"/>
  <c r="FE79" i="14"/>
  <c r="GS79" i="14" s="1"/>
  <c r="FI78" i="14"/>
  <c r="GW78" i="14" s="1"/>
  <c r="FQ76" i="14"/>
  <c r="HE76" i="14" s="1"/>
  <c r="FE73" i="14"/>
  <c r="GS73" i="14" s="1"/>
  <c r="FE69" i="14"/>
  <c r="GS69" i="14" s="1"/>
  <c r="FI68" i="14"/>
  <c r="GW68" i="14" s="1"/>
  <c r="FE67" i="14"/>
  <c r="GS67" i="14" s="1"/>
  <c r="FI66" i="14"/>
  <c r="GW66" i="14" s="1"/>
  <c r="FE65" i="14"/>
  <c r="GS65" i="14" s="1"/>
  <c r="FE63" i="14"/>
  <c r="GS63" i="14" s="1"/>
  <c r="FI60" i="14"/>
  <c r="GW60" i="14" s="1"/>
  <c r="FJ110" i="14"/>
  <c r="GX110" i="14" s="1"/>
  <c r="FN107" i="14"/>
  <c r="FJ106" i="14"/>
  <c r="GX106" i="14" s="1"/>
  <c r="FF105" i="14"/>
  <c r="GT105" i="14" s="1"/>
  <c r="FJ104" i="14"/>
  <c r="GX104" i="14" s="1"/>
  <c r="FF101" i="14"/>
  <c r="GT101" i="14" s="1"/>
  <c r="FF97" i="14"/>
  <c r="GT97" i="14" s="1"/>
  <c r="FR94" i="14"/>
  <c r="HF94" i="14" s="1"/>
  <c r="FF93" i="14"/>
  <c r="GT93" i="14" s="1"/>
  <c r="FF91" i="14"/>
  <c r="GT91" i="14" s="1"/>
  <c r="FF86" i="14"/>
  <c r="GT86" i="14" s="1"/>
  <c r="FJ85" i="14"/>
  <c r="GX85" i="14" s="1"/>
  <c r="FF84" i="14"/>
  <c r="GT84" i="14" s="1"/>
  <c r="FJ83" i="14"/>
  <c r="GX83" i="14" s="1"/>
  <c r="FF82" i="14"/>
  <c r="GT82" i="14" s="1"/>
  <c r="FJ81" i="14"/>
  <c r="GX81" i="14" s="1"/>
  <c r="FJ79" i="14"/>
  <c r="GX79" i="14" s="1"/>
  <c r="FR77" i="14"/>
  <c r="HF77" i="14" s="1"/>
  <c r="FN76" i="14"/>
  <c r="FJ69" i="14"/>
  <c r="GX69" i="14" s="1"/>
  <c r="FF68" i="14"/>
  <c r="GT68" i="14" s="1"/>
  <c r="FJ67" i="14"/>
  <c r="GX67" i="14" s="1"/>
  <c r="FR65" i="14"/>
  <c r="HF65" i="14" s="1"/>
  <c r="FF64" i="14"/>
  <c r="GT64" i="14" s="1"/>
  <c r="FF62" i="14"/>
  <c r="GT62" i="14" s="1"/>
  <c r="FF60" i="14"/>
  <c r="GT60" i="14" s="1"/>
  <c r="FH60" i="14"/>
  <c r="GV60" i="14" s="1"/>
  <c r="FP58" i="14"/>
  <c r="FT57" i="14"/>
  <c r="HH57" i="14" s="1"/>
  <c r="FP56" i="14"/>
  <c r="FT55" i="14"/>
  <c r="HH55" i="14" s="1"/>
  <c r="FH54" i="14"/>
  <c r="GV54" i="14" s="1"/>
  <c r="FP50" i="14"/>
  <c r="FT47" i="14"/>
  <c r="HH47" i="14" s="1"/>
  <c r="FH46" i="14"/>
  <c r="GV46" i="14" s="1"/>
  <c r="FT43" i="14"/>
  <c r="HH43" i="14" s="1"/>
  <c r="FP42" i="14"/>
  <c r="FP38" i="14"/>
  <c r="FT37" i="14"/>
  <c r="HH37" i="14" s="1"/>
  <c r="FP36" i="14"/>
  <c r="FT35" i="14"/>
  <c r="HH35" i="14" s="1"/>
  <c r="FP12" i="14"/>
  <c r="FI59" i="14"/>
  <c r="GW59" i="14" s="1"/>
  <c r="FI57" i="14"/>
  <c r="GW57" i="14" s="1"/>
  <c r="FE56" i="14"/>
  <c r="GS56" i="14" s="1"/>
  <c r="FE54" i="14"/>
  <c r="GS54" i="14" s="1"/>
  <c r="FE52" i="14"/>
  <c r="GS52" i="14" s="1"/>
  <c r="FM50" i="14"/>
  <c r="FE48" i="14"/>
  <c r="GS48" i="14" s="1"/>
  <c r="FI47" i="14"/>
  <c r="GW47" i="14" s="1"/>
  <c r="FI43" i="14"/>
  <c r="GW43" i="14" s="1"/>
  <c r="FE42" i="14"/>
  <c r="GS42" i="14" s="1"/>
  <c r="FM38" i="14"/>
  <c r="FI37" i="14"/>
  <c r="GW37" i="14" s="1"/>
  <c r="FE36" i="14"/>
  <c r="GS36" i="14" s="1"/>
  <c r="FR59" i="14"/>
  <c r="HF59" i="14" s="1"/>
  <c r="FN58" i="14"/>
  <c r="FR57" i="14"/>
  <c r="HF57" i="14" s="1"/>
  <c r="FN56" i="14"/>
  <c r="FR55" i="14"/>
  <c r="HF55" i="14" s="1"/>
  <c r="FF54" i="14"/>
  <c r="GT54" i="14" s="1"/>
  <c r="FF52" i="14"/>
  <c r="GT52" i="14" s="1"/>
  <c r="FR47" i="14"/>
  <c r="HF47" i="14" s="1"/>
  <c r="FF46" i="14"/>
  <c r="GT46" i="14" s="1"/>
  <c r="FF44" i="14"/>
  <c r="GT44" i="14" s="1"/>
  <c r="FN42" i="14"/>
  <c r="FF40" i="14"/>
  <c r="GT40" i="14" s="1"/>
  <c r="FF38" i="14"/>
  <c r="GT38" i="14" s="1"/>
  <c r="FJ37" i="14"/>
  <c r="GX37" i="14" s="1"/>
  <c r="FF36" i="14"/>
  <c r="GT36" i="14" s="1"/>
  <c r="FQ12" i="14"/>
  <c r="HE12" i="14" s="1"/>
  <c r="FS69" i="14"/>
  <c r="HG69" i="14" s="1"/>
  <c r="FO68" i="14"/>
  <c r="FS67" i="14"/>
  <c r="HG67" i="14" s="1"/>
  <c r="FG66" i="14"/>
  <c r="GU66" i="14" s="1"/>
  <c r="FK65" i="14"/>
  <c r="GY65" i="14" s="1"/>
  <c r="FS61" i="14"/>
  <c r="HG61" i="14" s="1"/>
  <c r="FP107" i="14"/>
  <c r="FT106" i="14"/>
  <c r="HH106" i="14" s="1"/>
  <c r="FH105" i="14"/>
  <c r="GV105" i="14" s="1"/>
  <c r="FP103" i="14"/>
  <c r="FH99" i="14"/>
  <c r="GV99" i="14" s="1"/>
  <c r="FH93" i="14"/>
  <c r="GV93" i="14" s="1"/>
  <c r="FL92" i="14"/>
  <c r="GZ92" i="14" s="1"/>
  <c r="FH89" i="14"/>
  <c r="GV89" i="14" s="1"/>
  <c r="FT85" i="14"/>
  <c r="HH85" i="14" s="1"/>
  <c r="FP84" i="14"/>
  <c r="FT83" i="14"/>
  <c r="HH83" i="14" s="1"/>
  <c r="FP82" i="14"/>
  <c r="FL81" i="14"/>
  <c r="GZ81" i="14" s="1"/>
  <c r="FH80" i="14"/>
  <c r="GV80" i="14" s="1"/>
  <c r="FL79" i="14"/>
  <c r="GZ79" i="14" s="1"/>
  <c r="FP76" i="14"/>
  <c r="FT73" i="14"/>
  <c r="HH73" i="14" s="1"/>
  <c r="FP68" i="14"/>
  <c r="FL67" i="14"/>
  <c r="GZ67" i="14" s="1"/>
  <c r="FT65" i="14"/>
  <c r="HH65" i="14" s="1"/>
  <c r="FH64" i="14"/>
  <c r="GV64" i="14" s="1"/>
  <c r="FH62" i="14"/>
  <c r="GV62" i="14" s="1"/>
  <c r="FE111" i="14"/>
  <c r="GS111" i="14" s="1"/>
  <c r="FM107" i="14"/>
  <c r="FQ106" i="14"/>
  <c r="HE106" i="14" s="1"/>
  <c r="FE105" i="14"/>
  <c r="GS105" i="14" s="1"/>
  <c r="FE103" i="14"/>
  <c r="GS103" i="14" s="1"/>
  <c r="FI98" i="14"/>
  <c r="GW98" i="14" s="1"/>
  <c r="FI94" i="14"/>
  <c r="GW94" i="14" s="1"/>
  <c r="FE93" i="14"/>
  <c r="GS93" i="14" s="1"/>
  <c r="FI92" i="14"/>
  <c r="GW92" i="14" s="1"/>
  <c r="FE91" i="14"/>
  <c r="GS91" i="14" s="1"/>
  <c r="FQ85" i="14"/>
  <c r="HE85" i="14" s="1"/>
  <c r="FE84" i="14"/>
  <c r="GS84" i="14" s="1"/>
  <c r="FI83" i="14"/>
  <c r="GW83" i="14" s="1"/>
  <c r="FQ81" i="14"/>
  <c r="HE81" i="14" s="1"/>
  <c r="FE80" i="14"/>
  <c r="GS80" i="14" s="1"/>
  <c r="FE78" i="14"/>
  <c r="GS78" i="14" s="1"/>
  <c r="FE76" i="14"/>
  <c r="GS76" i="14" s="1"/>
  <c r="FE70" i="14"/>
  <c r="GS70" i="14" s="1"/>
  <c r="FM68" i="14"/>
  <c r="FQ67" i="14"/>
  <c r="HE67" i="14" s="1"/>
  <c r="FM66" i="14"/>
  <c r="FQ65" i="14"/>
  <c r="HE65" i="14" s="1"/>
  <c r="FE64" i="14"/>
  <c r="GS64" i="14" s="1"/>
  <c r="FE62" i="14"/>
  <c r="GS62" i="14" s="1"/>
  <c r="FE60" i="14"/>
  <c r="GS60" i="14" s="1"/>
  <c r="FJ111" i="14"/>
  <c r="GX111" i="14" s="1"/>
  <c r="FF108" i="14"/>
  <c r="GT108" i="14" s="1"/>
  <c r="FJ107" i="14"/>
  <c r="GX107" i="14" s="1"/>
  <c r="FF106" i="14"/>
  <c r="GT106" i="14" s="1"/>
  <c r="FF104" i="14"/>
  <c r="GT104" i="14" s="1"/>
  <c r="FJ103" i="14"/>
  <c r="GX103" i="14" s="1"/>
  <c r="FF98" i="14"/>
  <c r="GT98" i="14" s="1"/>
  <c r="FN94" i="14"/>
  <c r="FR93" i="14"/>
  <c r="HF93" i="14" s="1"/>
  <c r="FN92" i="14"/>
  <c r="FJ91" i="14"/>
  <c r="GX91" i="14" s="1"/>
  <c r="FJ86" i="14"/>
  <c r="GX86" i="14" s="1"/>
  <c r="FF85" i="14"/>
  <c r="GT85" i="14" s="1"/>
  <c r="FJ84" i="14"/>
  <c r="GX84" i="14" s="1"/>
  <c r="FF83" i="14"/>
  <c r="GT83" i="14" s="1"/>
  <c r="FN81" i="14"/>
  <c r="FR80" i="14"/>
  <c r="HF80" i="14" s="1"/>
  <c r="FN79" i="14"/>
  <c r="FR78" i="14"/>
  <c r="HF78" i="14" s="1"/>
  <c r="FN77" i="14"/>
  <c r="FR76" i="14"/>
  <c r="HF76" i="14" s="1"/>
  <c r="FN73" i="14"/>
  <c r="FF69" i="14"/>
  <c r="GT69" i="14" s="1"/>
  <c r="FJ68" i="14"/>
  <c r="GX68" i="14" s="1"/>
  <c r="FF67" i="14"/>
  <c r="GT67" i="14" s="1"/>
  <c r="FF65" i="14"/>
  <c r="GT65" i="14" s="1"/>
  <c r="FF63" i="14"/>
  <c r="GT63" i="14" s="1"/>
  <c r="FJ60" i="14"/>
  <c r="GX60" i="14" s="1"/>
  <c r="FL60" i="14"/>
  <c r="GZ60" i="14" s="1"/>
  <c r="FH59" i="14"/>
  <c r="GV59" i="14" s="1"/>
  <c r="FL58" i="14"/>
  <c r="GZ58" i="14" s="1"/>
  <c r="FH57" i="14"/>
  <c r="GV57" i="14" s="1"/>
  <c r="FL56" i="14"/>
  <c r="GZ56" i="14" s="1"/>
  <c r="FH53" i="14"/>
  <c r="GV53" i="14" s="1"/>
  <c r="FL52" i="14"/>
  <c r="GZ52" i="14" s="1"/>
  <c r="FL50" i="14"/>
  <c r="GZ50" i="14" s="1"/>
  <c r="FH47" i="14"/>
  <c r="GV47" i="14" s="1"/>
  <c r="FH45" i="14"/>
  <c r="GV45" i="14" s="1"/>
  <c r="FL42" i="14"/>
  <c r="GZ42" i="14" s="1"/>
  <c r="FL40" i="14"/>
  <c r="GZ40" i="14" s="1"/>
  <c r="FL38" i="14"/>
  <c r="GZ38" i="14" s="1"/>
  <c r="FH37" i="14"/>
  <c r="GV37" i="14" s="1"/>
  <c r="FL36" i="14"/>
  <c r="GZ36" i="14" s="1"/>
  <c r="FT12" i="14"/>
  <c r="HH12" i="14" s="1"/>
  <c r="FM59" i="14"/>
  <c r="FQ58" i="14"/>
  <c r="HE58" i="14" s="1"/>
  <c r="FM57" i="14"/>
  <c r="FQ56" i="14"/>
  <c r="HE56" i="14" s="1"/>
  <c r="FE55" i="14"/>
  <c r="GS55" i="14" s="1"/>
  <c r="FE53" i="14"/>
  <c r="GS53" i="14" s="1"/>
  <c r="FE51" i="14"/>
  <c r="GS51" i="14" s="1"/>
  <c r="FI50" i="14"/>
  <c r="GW50" i="14" s="1"/>
  <c r="FI46" i="14"/>
  <c r="GW46" i="14" s="1"/>
  <c r="FE43" i="14"/>
  <c r="GS43" i="14" s="1"/>
  <c r="FE41" i="14"/>
  <c r="GS41" i="14" s="1"/>
  <c r="FQ38" i="14"/>
  <c r="HE38" i="14" s="1"/>
  <c r="FM37" i="14"/>
  <c r="FQ36" i="14"/>
  <c r="HE36" i="14" s="1"/>
  <c r="FE35" i="14"/>
  <c r="GS35" i="14" s="1"/>
  <c r="FF59" i="14"/>
  <c r="GT59" i="14" s="1"/>
  <c r="FN57" i="14"/>
  <c r="FR56" i="14"/>
  <c r="HF56" i="14" s="1"/>
  <c r="FF55" i="14"/>
  <c r="GT55" i="14" s="1"/>
  <c r="FJ52" i="14"/>
  <c r="GX52" i="14" s="1"/>
  <c r="FR50" i="14"/>
  <c r="HF50" i="14" s="1"/>
  <c r="FF49" i="14"/>
  <c r="GT49" i="14" s="1"/>
  <c r="FF47" i="14"/>
  <c r="GT47" i="14" s="1"/>
  <c r="FN45" i="14"/>
  <c r="FF43" i="14"/>
  <c r="GT43" i="14" s="1"/>
  <c r="FJ42" i="14"/>
  <c r="GX42" i="14" s="1"/>
  <c r="FJ38" i="14"/>
  <c r="GX38" i="14" s="1"/>
  <c r="FF37" i="14"/>
  <c r="GT37" i="14" s="1"/>
  <c r="FJ36" i="14"/>
  <c r="GX36" i="14" s="1"/>
  <c r="FR12" i="14"/>
  <c r="HF12" i="14" s="1"/>
  <c r="FG60" i="14"/>
  <c r="GU60" i="14" s="1"/>
  <c r="FM12" i="14"/>
  <c r="FK59" i="14"/>
  <c r="GY59" i="14" s="1"/>
  <c r="FG58" i="14"/>
  <c r="GU58" i="14" s="1"/>
  <c r="FK57" i="14"/>
  <c r="GY57" i="14" s="1"/>
  <c r="FS55" i="14"/>
  <c r="HG55" i="14" s="1"/>
  <c r="FG54" i="14"/>
  <c r="GU54" i="14" s="1"/>
  <c r="FG52" i="14"/>
  <c r="GU52" i="14" s="1"/>
  <c r="FG50" i="14"/>
  <c r="GU50" i="14" s="1"/>
  <c r="FK47" i="14"/>
  <c r="GY47" i="14" s="1"/>
  <c r="FS45" i="14"/>
  <c r="HG45" i="14" s="1"/>
  <c r="FG44" i="14"/>
  <c r="GU44" i="14" s="1"/>
  <c r="FG40" i="14"/>
  <c r="GU40" i="14" s="1"/>
  <c r="FG38" i="14"/>
  <c r="GU38" i="14" s="1"/>
  <c r="FK37" i="14"/>
  <c r="GY37" i="14" s="1"/>
  <c r="FG36" i="14"/>
  <c r="GU36" i="14" s="1"/>
  <c r="FG12" i="14"/>
  <c r="GU12" i="14" s="1"/>
  <c r="Y5" i="14"/>
  <c r="Y15" i="14"/>
  <c r="U19" i="14"/>
  <c r="W19" i="14" s="1"/>
  <c r="U23" i="14"/>
  <c r="W23" i="14" s="1"/>
  <c r="Y17" i="14"/>
  <c r="Y6" i="14"/>
  <c r="S7" i="9"/>
  <c r="ED7" i="14" s="1"/>
  <c r="EX7" i="14" s="1"/>
  <c r="U7" i="9"/>
  <c r="EF7" i="14" s="1"/>
  <c r="EZ7" i="14" s="1"/>
  <c r="V29" i="14"/>
  <c r="U27" i="14"/>
  <c r="W27" i="14" s="1"/>
  <c r="U32" i="14"/>
  <c r="W32" i="14" s="1"/>
  <c r="V18" i="14"/>
  <c r="X6" i="14"/>
  <c r="Z6" i="14" s="1"/>
  <c r="S6" i="14"/>
  <c r="U20" i="14"/>
  <c r="W20" i="14" s="1"/>
  <c r="Y30" i="14"/>
  <c r="V27" i="14"/>
  <c r="V13" i="14"/>
  <c r="Y19" i="14"/>
  <c r="X21" i="14"/>
  <c r="Z21" i="14" s="1"/>
  <c r="Y31" i="14"/>
  <c r="Y29" i="14"/>
  <c r="X23" i="14"/>
  <c r="Z23" i="14" s="1"/>
  <c r="X29" i="14"/>
  <c r="Z29" i="14" s="1"/>
  <c r="Y23" i="14"/>
  <c r="S29" i="14"/>
  <c r="C29" i="14" s="1"/>
  <c r="V12" i="14"/>
  <c r="V22" i="14"/>
  <c r="X24" i="14"/>
  <c r="Z24" i="14" s="1"/>
  <c r="FP16" i="14"/>
  <c r="HD16" i="14" s="1"/>
  <c r="V28" i="14"/>
  <c r="X19" i="14"/>
  <c r="Z19" i="14" s="1"/>
  <c r="U28" i="14"/>
  <c r="W28" i="14" s="1"/>
  <c r="X28" i="14"/>
  <c r="Z28" i="14" s="1"/>
  <c r="X11" i="14"/>
  <c r="Z11" i="14" s="1"/>
  <c r="Y26" i="14"/>
  <c r="U21" i="14"/>
  <c r="W21" i="14" s="1"/>
  <c r="S24" i="14"/>
  <c r="C24" i="14" s="1"/>
  <c r="X32" i="14"/>
  <c r="Z32" i="14" s="1"/>
  <c r="U12" i="14"/>
  <c r="W12" i="14" s="1"/>
  <c r="V14" i="14"/>
  <c r="U22" i="14"/>
  <c r="W22" i="14" s="1"/>
  <c r="V24" i="14"/>
  <c r="U30" i="14"/>
  <c r="W30" i="14" s="1"/>
  <c r="U11" i="14"/>
  <c r="W11" i="14" s="1"/>
  <c r="S13" i="14"/>
  <c r="C13" i="14" s="1"/>
  <c r="S19" i="14"/>
  <c r="S28" i="14"/>
  <c r="C28" i="14" s="1"/>
  <c r="U6" i="14"/>
  <c r="W6" i="14" s="1"/>
  <c r="X17" i="14"/>
  <c r="Z17" i="14" s="1"/>
  <c r="S23" i="14"/>
  <c r="S27" i="14"/>
  <c r="V32" i="14"/>
  <c r="Y11" i="14"/>
  <c r="X26" i="14"/>
  <c r="Z26" i="14" s="1"/>
  <c r="V31" i="14"/>
  <c r="X16" i="14"/>
  <c r="Z16" i="14" s="1"/>
  <c r="X25" i="14"/>
  <c r="Z25" i="14" s="1"/>
  <c r="X18" i="14"/>
  <c r="Z18" i="14" s="1"/>
  <c r="Y32" i="14"/>
  <c r="Y14" i="14"/>
  <c r="X20" i="14"/>
  <c r="Z20" i="14" s="1"/>
  <c r="U24" i="14"/>
  <c r="W24" i="14" s="1"/>
  <c r="Y12" i="14"/>
  <c r="U14" i="14"/>
  <c r="W14" i="14" s="1"/>
  <c r="U16" i="14"/>
  <c r="W16" i="14" s="1"/>
  <c r="U18" i="14"/>
  <c r="W18" i="14" s="1"/>
  <c r="Y20" i="14"/>
  <c r="V30" i="14"/>
  <c r="X14" i="14"/>
  <c r="Z14" i="14" s="1"/>
  <c r="Y18" i="14"/>
  <c r="Y24" i="14"/>
  <c r="HJ8" i="14"/>
  <c r="F8" i="14" s="1"/>
  <c r="HJ9" i="14"/>
  <c r="F9" i="14" s="1"/>
  <c r="HK9" i="14"/>
  <c r="HK8" i="14"/>
  <c r="HL8" i="14"/>
  <c r="HL9" i="14"/>
  <c r="S41" i="14"/>
  <c r="Y41" i="14"/>
  <c r="X41" i="14"/>
  <c r="Z41" i="14" s="1"/>
  <c r="V41" i="14"/>
  <c r="U41" i="14"/>
  <c r="W41" i="14" s="1"/>
  <c r="S54" i="14"/>
  <c r="X54" i="14"/>
  <c r="Z54" i="14" s="1"/>
  <c r="U54" i="14"/>
  <c r="W54" i="14" s="1"/>
  <c r="Y54" i="14"/>
  <c r="V54" i="14"/>
  <c r="S63" i="14"/>
  <c r="X63" i="14"/>
  <c r="Z63" i="14" s="1"/>
  <c r="Y63" i="14"/>
  <c r="V63" i="14"/>
  <c r="U63" i="14"/>
  <c r="W63" i="14" s="1"/>
  <c r="S72" i="14"/>
  <c r="X72" i="14"/>
  <c r="Z72" i="14" s="1"/>
  <c r="V72" i="14"/>
  <c r="U72" i="14"/>
  <c r="W72" i="14" s="1"/>
  <c r="Y72" i="14"/>
  <c r="S79" i="14"/>
  <c r="U79" i="14"/>
  <c r="W79" i="14" s="1"/>
  <c r="X79" i="14"/>
  <c r="Z79" i="14" s="1"/>
  <c r="Y79" i="14"/>
  <c r="V79" i="14"/>
  <c r="S88" i="14"/>
  <c r="Y88" i="14"/>
  <c r="U88" i="14"/>
  <c r="W88" i="14" s="1"/>
  <c r="X88" i="14"/>
  <c r="Z88" i="14" s="1"/>
  <c r="V88" i="14"/>
  <c r="S94" i="14"/>
  <c r="Y94" i="14"/>
  <c r="V94" i="14"/>
  <c r="X94" i="14"/>
  <c r="Z94" i="14" s="1"/>
  <c r="U94" i="14"/>
  <c r="W94" i="14" s="1"/>
  <c r="S101" i="14"/>
  <c r="Y101" i="14"/>
  <c r="V101" i="14"/>
  <c r="U101" i="14"/>
  <c r="W101" i="14" s="1"/>
  <c r="X101" i="14"/>
  <c r="Z101" i="14" s="1"/>
  <c r="U108" i="14"/>
  <c r="W108" i="14" s="1"/>
  <c r="V108" i="14"/>
  <c r="S108" i="14"/>
  <c r="X108" i="14"/>
  <c r="Z108" i="14" s="1"/>
  <c r="Y108" i="14"/>
  <c r="V115" i="14"/>
  <c r="X115" i="14"/>
  <c r="Z115" i="14" s="1"/>
  <c r="U115" i="14"/>
  <c r="W115" i="14" s="1"/>
  <c r="S115" i="14"/>
  <c r="Y115" i="14"/>
  <c r="S122" i="14"/>
  <c r="U122" i="14"/>
  <c r="W122" i="14" s="1"/>
  <c r="X122" i="14"/>
  <c r="Z122" i="14" s="1"/>
  <c r="Y122" i="14"/>
  <c r="V122" i="14"/>
  <c r="S130" i="14"/>
  <c r="Y130" i="14"/>
  <c r="X130" i="14"/>
  <c r="Z130" i="14" s="1"/>
  <c r="V130" i="14"/>
  <c r="U130" i="14"/>
  <c r="W130" i="14" s="1"/>
  <c r="S140" i="14"/>
  <c r="X140" i="14"/>
  <c r="Z140" i="14" s="1"/>
  <c r="V140" i="14"/>
  <c r="Y140" i="14"/>
  <c r="U140" i="14"/>
  <c r="W140" i="14" s="1"/>
  <c r="U147" i="14"/>
  <c r="W147" i="14" s="1"/>
  <c r="S147" i="14"/>
  <c r="X147" i="14"/>
  <c r="Z147" i="14" s="1"/>
  <c r="Y147" i="14"/>
  <c r="V147" i="14"/>
  <c r="S158" i="14"/>
  <c r="V158" i="14"/>
  <c r="X158" i="14"/>
  <c r="Z158" i="14" s="1"/>
  <c r="Y158" i="14"/>
  <c r="U158" i="14"/>
  <c r="W158" i="14" s="1"/>
  <c r="U166" i="14"/>
  <c r="W166" i="14" s="1"/>
  <c r="X166" i="14"/>
  <c r="Z166" i="14" s="1"/>
  <c r="S166" i="14"/>
  <c r="Y166" i="14"/>
  <c r="V166" i="14"/>
  <c r="S52" i="14"/>
  <c r="X52" i="14"/>
  <c r="Z52" i="14" s="1"/>
  <c r="U52" i="14"/>
  <c r="W52" i="14" s="1"/>
  <c r="V52" i="14"/>
  <c r="Y52" i="14"/>
  <c r="S62" i="14"/>
  <c r="V62" i="14"/>
  <c r="X62" i="14"/>
  <c r="Z62" i="14" s="1"/>
  <c r="Y62" i="14"/>
  <c r="U62" i="14"/>
  <c r="W62" i="14" s="1"/>
  <c r="S70" i="14"/>
  <c r="V70" i="14"/>
  <c r="Y70" i="14"/>
  <c r="U70" i="14"/>
  <c r="W70" i="14" s="1"/>
  <c r="X70" i="14"/>
  <c r="Z70" i="14" s="1"/>
  <c r="S78" i="14"/>
  <c r="U78" i="14"/>
  <c r="W78" i="14" s="1"/>
  <c r="V78" i="14"/>
  <c r="X78" i="14"/>
  <c r="Z78" i="14" s="1"/>
  <c r="Y78" i="14"/>
  <c r="X86" i="14"/>
  <c r="Z86" i="14" s="1"/>
  <c r="V86" i="14"/>
  <c r="S86" i="14"/>
  <c r="Y86" i="14"/>
  <c r="U86" i="14"/>
  <c r="W86" i="14" s="1"/>
  <c r="S98" i="14"/>
  <c r="U98" i="14"/>
  <c r="W98" i="14" s="1"/>
  <c r="V98" i="14"/>
  <c r="X98" i="14"/>
  <c r="Z98" i="14" s="1"/>
  <c r="Y98" i="14"/>
  <c r="S106" i="14"/>
  <c r="V106" i="14"/>
  <c r="U106" i="14"/>
  <c r="W106" i="14" s="1"/>
  <c r="X106" i="14"/>
  <c r="Z106" i="14" s="1"/>
  <c r="Y106" i="14"/>
  <c r="V116" i="14"/>
  <c r="U116" i="14"/>
  <c r="W116" i="14" s="1"/>
  <c r="S116" i="14"/>
  <c r="Y116" i="14"/>
  <c r="X116" i="14"/>
  <c r="Z116" i="14" s="1"/>
  <c r="S124" i="14"/>
  <c r="X124" i="14"/>
  <c r="Z124" i="14" s="1"/>
  <c r="U124" i="14"/>
  <c r="W124" i="14" s="1"/>
  <c r="V124" i="14"/>
  <c r="Y124" i="14"/>
  <c r="S132" i="14"/>
  <c r="X132" i="14"/>
  <c r="Z132" i="14" s="1"/>
  <c r="Y132" i="14"/>
  <c r="V132" i="14"/>
  <c r="U132" i="14"/>
  <c r="W132" i="14" s="1"/>
  <c r="X137" i="14"/>
  <c r="Z137" i="14" s="1"/>
  <c r="V137" i="14"/>
  <c r="Y137" i="14"/>
  <c r="S137" i="14"/>
  <c r="U137" i="14"/>
  <c r="W137" i="14" s="1"/>
  <c r="S145" i="14"/>
  <c r="U145" i="14"/>
  <c r="W145" i="14" s="1"/>
  <c r="V145" i="14"/>
  <c r="X145" i="14"/>
  <c r="Z145" i="14" s="1"/>
  <c r="Y145" i="14"/>
  <c r="V152" i="14"/>
  <c r="S152" i="14"/>
  <c r="X152" i="14"/>
  <c r="Z152" i="14" s="1"/>
  <c r="Y152" i="14"/>
  <c r="U152" i="14"/>
  <c r="W152" i="14" s="1"/>
  <c r="X161" i="14"/>
  <c r="Z161" i="14" s="1"/>
  <c r="V161" i="14"/>
  <c r="S161" i="14"/>
  <c r="U161" i="14"/>
  <c r="W161" i="14" s="1"/>
  <c r="Y161" i="14"/>
  <c r="S34" i="14"/>
  <c r="X34" i="14"/>
  <c r="Z34" i="14" s="1"/>
  <c r="V34" i="14"/>
  <c r="U34" i="14"/>
  <c r="W34" i="14" s="1"/>
  <c r="Y34" i="14"/>
  <c r="S49" i="14"/>
  <c r="U49" i="14"/>
  <c r="W49" i="14" s="1"/>
  <c r="X49" i="14"/>
  <c r="Z49" i="14" s="1"/>
  <c r="Y49" i="14"/>
  <c r="V49" i="14"/>
  <c r="S56" i="14"/>
  <c r="U56" i="14"/>
  <c r="W56" i="14" s="1"/>
  <c r="V56" i="14"/>
  <c r="X56" i="14"/>
  <c r="Z56" i="14" s="1"/>
  <c r="Y56" i="14"/>
  <c r="S64" i="14"/>
  <c r="X64" i="14"/>
  <c r="Z64" i="14" s="1"/>
  <c r="V64" i="14"/>
  <c r="U64" i="14"/>
  <c r="W64" i="14" s="1"/>
  <c r="Y64" i="14"/>
  <c r="X71" i="14"/>
  <c r="Z71" i="14" s="1"/>
  <c r="Y71" i="14"/>
  <c r="U71" i="14"/>
  <c r="W71" i="14" s="1"/>
  <c r="V71" i="14"/>
  <c r="S71" i="14"/>
  <c r="S80" i="14"/>
  <c r="V80" i="14"/>
  <c r="Y80" i="14"/>
  <c r="U80" i="14"/>
  <c r="W80" i="14" s="1"/>
  <c r="X80" i="14"/>
  <c r="Z80" i="14" s="1"/>
  <c r="S89" i="14"/>
  <c r="Y89" i="14"/>
  <c r="X89" i="14"/>
  <c r="Z89" i="14" s="1"/>
  <c r="V89" i="14"/>
  <c r="U89" i="14"/>
  <c r="W89" i="14" s="1"/>
  <c r="S96" i="14"/>
  <c r="X96" i="14"/>
  <c r="Z96" i="14" s="1"/>
  <c r="U96" i="14"/>
  <c r="W96" i="14" s="1"/>
  <c r="Y96" i="14"/>
  <c r="V96" i="14"/>
  <c r="Y104" i="14"/>
  <c r="U104" i="14"/>
  <c r="W104" i="14" s="1"/>
  <c r="S104" i="14"/>
  <c r="X104" i="14"/>
  <c r="Z104" i="14" s="1"/>
  <c r="V104" i="14"/>
  <c r="X112" i="14"/>
  <c r="Z112" i="14" s="1"/>
  <c r="V112" i="14"/>
  <c r="Y112" i="14"/>
  <c r="U112" i="14"/>
  <c r="W112" i="14" s="1"/>
  <c r="S112" i="14"/>
  <c r="S121" i="14"/>
  <c r="V121" i="14"/>
  <c r="X121" i="14"/>
  <c r="Z121" i="14" s="1"/>
  <c r="Y121" i="14"/>
  <c r="U121" i="14"/>
  <c r="W121" i="14" s="1"/>
  <c r="X129" i="14"/>
  <c r="Z129" i="14" s="1"/>
  <c r="S129" i="14"/>
  <c r="Y129" i="14"/>
  <c r="U129" i="14"/>
  <c r="W129" i="14" s="1"/>
  <c r="V129" i="14"/>
  <c r="S138" i="14"/>
  <c r="U138" i="14"/>
  <c r="W138" i="14" s="1"/>
  <c r="X138" i="14"/>
  <c r="Z138" i="14" s="1"/>
  <c r="V138" i="14"/>
  <c r="Y138" i="14"/>
  <c r="U146" i="14"/>
  <c r="W146" i="14" s="1"/>
  <c r="S146" i="14"/>
  <c r="V146" i="14"/>
  <c r="Y146" i="14"/>
  <c r="X146" i="14"/>
  <c r="Z146" i="14" s="1"/>
  <c r="S153" i="14"/>
  <c r="U153" i="14"/>
  <c r="W153" i="14" s="1"/>
  <c r="Y153" i="14"/>
  <c r="V153" i="14"/>
  <c r="X153" i="14"/>
  <c r="Z153" i="14" s="1"/>
  <c r="S160" i="14"/>
  <c r="U160" i="14"/>
  <c r="W160" i="14" s="1"/>
  <c r="Y160" i="14"/>
  <c r="V160" i="14"/>
  <c r="X160" i="14"/>
  <c r="Z160" i="14" s="1"/>
  <c r="S168" i="14"/>
  <c r="V168" i="14"/>
  <c r="Y168" i="14"/>
  <c r="U168" i="14"/>
  <c r="W168" i="14" s="1"/>
  <c r="X168" i="14"/>
  <c r="Z168" i="14" s="1"/>
  <c r="S36" i="14"/>
  <c r="U36" i="14"/>
  <c r="W36" i="14" s="1"/>
  <c r="V36" i="14"/>
  <c r="Y36" i="14"/>
  <c r="X36" i="14"/>
  <c r="Z36" i="14" s="1"/>
  <c r="Y38" i="14"/>
  <c r="V38" i="14"/>
  <c r="S38" i="14"/>
  <c r="X38" i="14"/>
  <c r="Z38" i="14" s="1"/>
  <c r="U38" i="14"/>
  <c r="W38" i="14" s="1"/>
  <c r="S40" i="14"/>
  <c r="U40" i="14"/>
  <c r="W40" i="14" s="1"/>
  <c r="Y40" i="14"/>
  <c r="V40" i="14"/>
  <c r="X40" i="14"/>
  <c r="Z40" i="14" s="1"/>
  <c r="S44" i="14"/>
  <c r="X44" i="14"/>
  <c r="Z44" i="14" s="1"/>
  <c r="Y44" i="14"/>
  <c r="U44" i="14"/>
  <c r="W44" i="14" s="1"/>
  <c r="V44" i="14"/>
  <c r="X47" i="14"/>
  <c r="Z47" i="14" s="1"/>
  <c r="V47" i="14"/>
  <c r="U47" i="14"/>
  <c r="W47" i="14" s="1"/>
  <c r="S47" i="14"/>
  <c r="Y47" i="14"/>
  <c r="S51" i="14"/>
  <c r="V51" i="14"/>
  <c r="U51" i="14"/>
  <c r="W51" i="14" s="1"/>
  <c r="X51" i="14"/>
  <c r="Z51" i="14" s="1"/>
  <c r="Y51" i="14"/>
  <c r="S58" i="14"/>
  <c r="X58" i="14"/>
  <c r="Z58" i="14" s="1"/>
  <c r="V58" i="14"/>
  <c r="U58" i="14"/>
  <c r="W58" i="14" s="1"/>
  <c r="Y58" i="14"/>
  <c r="S65" i="14"/>
  <c r="Y65" i="14"/>
  <c r="X65" i="14"/>
  <c r="Z65" i="14" s="1"/>
  <c r="V65" i="14"/>
  <c r="U65" i="14"/>
  <c r="W65" i="14" s="1"/>
  <c r="V73" i="14"/>
  <c r="U73" i="14"/>
  <c r="W73" i="14" s="1"/>
  <c r="S73" i="14"/>
  <c r="Y73" i="14"/>
  <c r="X73" i="14"/>
  <c r="Z73" i="14" s="1"/>
  <c r="S81" i="14"/>
  <c r="Y81" i="14"/>
  <c r="X81" i="14"/>
  <c r="Z81" i="14" s="1"/>
  <c r="V81" i="14"/>
  <c r="U81" i="14"/>
  <c r="W81" i="14" s="1"/>
  <c r="S91" i="14"/>
  <c r="U91" i="14"/>
  <c r="W91" i="14" s="1"/>
  <c r="V91" i="14"/>
  <c r="Y91" i="14"/>
  <c r="X91" i="14"/>
  <c r="Z91" i="14" s="1"/>
  <c r="S99" i="14"/>
  <c r="X99" i="14"/>
  <c r="Z99" i="14" s="1"/>
  <c r="V99" i="14"/>
  <c r="U99" i="14"/>
  <c r="W99" i="14" s="1"/>
  <c r="Y99" i="14"/>
  <c r="S109" i="14"/>
  <c r="V109" i="14"/>
  <c r="Y109" i="14"/>
  <c r="X109" i="14"/>
  <c r="Z109" i="14" s="1"/>
  <c r="U109" i="14"/>
  <c r="W109" i="14" s="1"/>
  <c r="S114" i="14"/>
  <c r="Y114" i="14"/>
  <c r="X114" i="14"/>
  <c r="Z114" i="14" s="1"/>
  <c r="V114" i="14"/>
  <c r="U114" i="14"/>
  <c r="W114" i="14" s="1"/>
  <c r="V123" i="14"/>
  <c r="S123" i="14"/>
  <c r="U123" i="14"/>
  <c r="W123" i="14" s="1"/>
  <c r="Y123" i="14"/>
  <c r="X123" i="14"/>
  <c r="Z123" i="14" s="1"/>
  <c r="S131" i="14"/>
  <c r="X131" i="14"/>
  <c r="Z131" i="14" s="1"/>
  <c r="Y131" i="14"/>
  <c r="U131" i="14"/>
  <c r="W131" i="14" s="1"/>
  <c r="V131" i="14"/>
  <c r="S139" i="14"/>
  <c r="U139" i="14"/>
  <c r="W139" i="14" s="1"/>
  <c r="Y139" i="14"/>
  <c r="X139" i="14"/>
  <c r="Z139" i="14" s="1"/>
  <c r="V139" i="14"/>
  <c r="S151" i="14"/>
  <c r="Y151" i="14"/>
  <c r="X151" i="14"/>
  <c r="Z151" i="14" s="1"/>
  <c r="V151" i="14"/>
  <c r="U151" i="14"/>
  <c r="W151" i="14" s="1"/>
  <c r="V159" i="14"/>
  <c r="X159" i="14"/>
  <c r="Z159" i="14" s="1"/>
  <c r="Y159" i="14"/>
  <c r="S159" i="14"/>
  <c r="U159" i="14"/>
  <c r="W159" i="14" s="1"/>
  <c r="Y167" i="14"/>
  <c r="U167" i="14"/>
  <c r="W167" i="14" s="1"/>
  <c r="V167" i="14"/>
  <c r="S167" i="14"/>
  <c r="X167" i="14"/>
  <c r="Z167" i="14" s="1"/>
  <c r="Y50" i="14"/>
  <c r="U50" i="14"/>
  <c r="W50" i="14" s="1"/>
  <c r="S50" i="14"/>
  <c r="X50" i="14"/>
  <c r="Z50" i="14" s="1"/>
  <c r="V50" i="14"/>
  <c r="S59" i="14"/>
  <c r="U59" i="14"/>
  <c r="W59" i="14" s="1"/>
  <c r="X59" i="14"/>
  <c r="Z59" i="14" s="1"/>
  <c r="Y59" i="14"/>
  <c r="V59" i="14"/>
  <c r="S68" i="14"/>
  <c r="V68" i="14"/>
  <c r="U68" i="14"/>
  <c r="W68" i="14" s="1"/>
  <c r="Y68" i="14"/>
  <c r="X68" i="14"/>
  <c r="Z68" i="14" s="1"/>
  <c r="S75" i="14"/>
  <c r="V75" i="14"/>
  <c r="X75" i="14"/>
  <c r="Z75" i="14" s="1"/>
  <c r="U75" i="14"/>
  <c r="W75" i="14" s="1"/>
  <c r="Y75" i="14"/>
  <c r="S83" i="14"/>
  <c r="V83" i="14"/>
  <c r="U83" i="14"/>
  <c r="W83" i="14" s="1"/>
  <c r="X83" i="14"/>
  <c r="Z83" i="14" s="1"/>
  <c r="Y83" i="14"/>
  <c r="S90" i="14"/>
  <c r="V90" i="14"/>
  <c r="X90" i="14"/>
  <c r="Z90" i="14" s="1"/>
  <c r="U90" i="14"/>
  <c r="W90" i="14" s="1"/>
  <c r="Y90" i="14"/>
  <c r="S97" i="14"/>
  <c r="Y97" i="14"/>
  <c r="X97" i="14"/>
  <c r="Z97" i="14" s="1"/>
  <c r="V97" i="14"/>
  <c r="U97" i="14"/>
  <c r="W97" i="14" s="1"/>
  <c r="V105" i="14"/>
  <c r="S105" i="14"/>
  <c r="X105" i="14"/>
  <c r="Z105" i="14" s="1"/>
  <c r="U105" i="14"/>
  <c r="W105" i="14" s="1"/>
  <c r="Y105" i="14"/>
  <c r="Y113" i="14"/>
  <c r="S113" i="14"/>
  <c r="V113" i="14"/>
  <c r="X113" i="14"/>
  <c r="Z113" i="14" s="1"/>
  <c r="U113" i="14"/>
  <c r="W113" i="14" s="1"/>
  <c r="S119" i="14"/>
  <c r="V119" i="14"/>
  <c r="Y119" i="14"/>
  <c r="U119" i="14"/>
  <c r="W119" i="14" s="1"/>
  <c r="X119" i="14"/>
  <c r="Z119" i="14" s="1"/>
  <c r="S126" i="14"/>
  <c r="X126" i="14"/>
  <c r="Z126" i="14" s="1"/>
  <c r="V126" i="14"/>
  <c r="U126" i="14"/>
  <c r="W126" i="14" s="1"/>
  <c r="Y126" i="14"/>
  <c r="U136" i="14"/>
  <c r="W136" i="14" s="1"/>
  <c r="S136" i="14"/>
  <c r="Y136" i="14"/>
  <c r="X136" i="14"/>
  <c r="Z136" i="14" s="1"/>
  <c r="V136" i="14"/>
  <c r="Y143" i="14"/>
  <c r="S143" i="14"/>
  <c r="X143" i="14"/>
  <c r="Z143" i="14" s="1"/>
  <c r="V143" i="14"/>
  <c r="U143" i="14"/>
  <c r="W143" i="14" s="1"/>
  <c r="S150" i="14"/>
  <c r="V150" i="14"/>
  <c r="X150" i="14"/>
  <c r="Z150" i="14" s="1"/>
  <c r="Y150" i="14"/>
  <c r="U150" i="14"/>
  <c r="W150" i="14" s="1"/>
  <c r="V162" i="14"/>
  <c r="S162" i="14"/>
  <c r="X162" i="14"/>
  <c r="Z162" i="14" s="1"/>
  <c r="Y162" i="14"/>
  <c r="U162" i="14"/>
  <c r="W162" i="14" s="1"/>
  <c r="S43" i="14"/>
  <c r="V43" i="14"/>
  <c r="X43" i="14"/>
  <c r="Z43" i="14" s="1"/>
  <c r="Y43" i="14"/>
  <c r="U43" i="14"/>
  <c r="W43" i="14" s="1"/>
  <c r="S57" i="14"/>
  <c r="V57" i="14"/>
  <c r="U57" i="14"/>
  <c r="W57" i="14" s="1"/>
  <c r="Y57" i="14"/>
  <c r="X57" i="14"/>
  <c r="Z57" i="14" s="1"/>
  <c r="S66" i="14"/>
  <c r="Y66" i="14"/>
  <c r="X66" i="14"/>
  <c r="Z66" i="14" s="1"/>
  <c r="V66" i="14"/>
  <c r="U66" i="14"/>
  <c r="W66" i="14" s="1"/>
  <c r="S74" i="14"/>
  <c r="U74" i="14"/>
  <c r="W74" i="14" s="1"/>
  <c r="Y74" i="14"/>
  <c r="X74" i="14"/>
  <c r="Z74" i="14" s="1"/>
  <c r="V74" i="14"/>
  <c r="S82" i="14"/>
  <c r="U82" i="14"/>
  <c r="W82" i="14" s="1"/>
  <c r="X82" i="14"/>
  <c r="Z82" i="14" s="1"/>
  <c r="V82" i="14"/>
  <c r="Y82" i="14"/>
  <c r="S93" i="14"/>
  <c r="U93" i="14"/>
  <c r="W93" i="14" s="1"/>
  <c r="X93" i="14"/>
  <c r="Z93" i="14" s="1"/>
  <c r="V93" i="14"/>
  <c r="Y93" i="14"/>
  <c r="S102" i="14"/>
  <c r="X102" i="14"/>
  <c r="Z102" i="14" s="1"/>
  <c r="V102" i="14"/>
  <c r="U102" i="14"/>
  <c r="W102" i="14" s="1"/>
  <c r="Y102" i="14"/>
  <c r="S110" i="14"/>
  <c r="X110" i="14"/>
  <c r="Z110" i="14" s="1"/>
  <c r="V110" i="14"/>
  <c r="Y110" i="14"/>
  <c r="U110" i="14"/>
  <c r="W110" i="14" s="1"/>
  <c r="S120" i="14"/>
  <c r="X120" i="14"/>
  <c r="Z120" i="14" s="1"/>
  <c r="V120" i="14"/>
  <c r="U120" i="14"/>
  <c r="W120" i="14" s="1"/>
  <c r="Y120" i="14"/>
  <c r="S128" i="14"/>
  <c r="X128" i="14"/>
  <c r="Z128" i="14" s="1"/>
  <c r="U128" i="14"/>
  <c r="W128" i="14" s="1"/>
  <c r="Y128" i="14"/>
  <c r="V128" i="14"/>
  <c r="S134" i="14"/>
  <c r="X134" i="14"/>
  <c r="Z134" i="14" s="1"/>
  <c r="U134" i="14"/>
  <c r="W134" i="14" s="1"/>
  <c r="Y134" i="14"/>
  <c r="V134" i="14"/>
  <c r="S142" i="14"/>
  <c r="V142" i="14"/>
  <c r="Y142" i="14"/>
  <c r="X142" i="14"/>
  <c r="Z142" i="14" s="1"/>
  <c r="U142" i="14"/>
  <c r="W142" i="14" s="1"/>
  <c r="V148" i="14"/>
  <c r="S148" i="14"/>
  <c r="X148" i="14"/>
  <c r="Z148" i="14" s="1"/>
  <c r="Y148" i="14"/>
  <c r="U148" i="14"/>
  <c r="W148" i="14" s="1"/>
  <c r="S156" i="14"/>
  <c r="V156" i="14"/>
  <c r="X156" i="14"/>
  <c r="Z156" i="14" s="1"/>
  <c r="Y156" i="14"/>
  <c r="U156" i="14"/>
  <c r="W156" i="14" s="1"/>
  <c r="U164" i="14"/>
  <c r="W164" i="14" s="1"/>
  <c r="X164" i="14"/>
  <c r="Z164" i="14" s="1"/>
  <c r="V164" i="14"/>
  <c r="S164" i="14"/>
  <c r="Y164" i="14"/>
  <c r="S46" i="14"/>
  <c r="Y46" i="14"/>
  <c r="X46" i="14"/>
  <c r="Z46" i="14" s="1"/>
  <c r="V46" i="14"/>
  <c r="U46" i="14"/>
  <c r="W46" i="14" s="1"/>
  <c r="Y53" i="14"/>
  <c r="S53" i="14"/>
  <c r="X53" i="14"/>
  <c r="Z53" i="14" s="1"/>
  <c r="V53" i="14"/>
  <c r="U53" i="14"/>
  <c r="W53" i="14" s="1"/>
  <c r="S60" i="14"/>
  <c r="U60" i="14"/>
  <c r="W60" i="14" s="1"/>
  <c r="V60" i="14"/>
  <c r="X60" i="14"/>
  <c r="Z60" i="14" s="1"/>
  <c r="Y60" i="14"/>
  <c r="S67" i="14"/>
  <c r="V67" i="14"/>
  <c r="Y67" i="14"/>
  <c r="U67" i="14"/>
  <c r="W67" i="14" s="1"/>
  <c r="X67" i="14"/>
  <c r="Z67" i="14" s="1"/>
  <c r="S76" i="14"/>
  <c r="U76" i="14"/>
  <c r="W76" i="14" s="1"/>
  <c r="X76" i="14"/>
  <c r="Z76" i="14" s="1"/>
  <c r="Y76" i="14"/>
  <c r="V76" i="14"/>
  <c r="S84" i="14"/>
  <c r="X84" i="14"/>
  <c r="Z84" i="14" s="1"/>
  <c r="V84" i="14"/>
  <c r="U84" i="14"/>
  <c r="W84" i="14" s="1"/>
  <c r="Y84" i="14"/>
  <c r="S92" i="14"/>
  <c r="V92" i="14"/>
  <c r="X92" i="14"/>
  <c r="Z92" i="14" s="1"/>
  <c r="U92" i="14"/>
  <c r="W92" i="14" s="1"/>
  <c r="Y92" i="14"/>
  <c r="X100" i="14"/>
  <c r="Z100" i="14" s="1"/>
  <c r="Y100" i="14"/>
  <c r="S100" i="14"/>
  <c r="U100" i="14"/>
  <c r="W100" i="14" s="1"/>
  <c r="V100" i="14"/>
  <c r="Y107" i="14"/>
  <c r="V107" i="14"/>
  <c r="U107" i="14"/>
  <c r="W107" i="14" s="1"/>
  <c r="S107" i="14"/>
  <c r="X107" i="14"/>
  <c r="Z107" i="14" s="1"/>
  <c r="S117" i="14"/>
  <c r="V117" i="14"/>
  <c r="U117" i="14"/>
  <c r="W117" i="14" s="1"/>
  <c r="Y117" i="14"/>
  <c r="X117" i="14"/>
  <c r="Z117" i="14" s="1"/>
  <c r="S125" i="14"/>
  <c r="X125" i="14"/>
  <c r="Z125" i="14" s="1"/>
  <c r="V125" i="14"/>
  <c r="U125" i="14"/>
  <c r="W125" i="14" s="1"/>
  <c r="Y125" i="14"/>
  <c r="S133" i="14"/>
  <c r="U133" i="14"/>
  <c r="W133" i="14" s="1"/>
  <c r="Y133" i="14"/>
  <c r="X133" i="14"/>
  <c r="Z133" i="14" s="1"/>
  <c r="V133" i="14"/>
  <c r="Y141" i="14"/>
  <c r="S141" i="14"/>
  <c r="V141" i="14"/>
  <c r="U141" i="14"/>
  <c r="W141" i="14" s="1"/>
  <c r="X141" i="14"/>
  <c r="Z141" i="14" s="1"/>
  <c r="U149" i="14"/>
  <c r="W149" i="14" s="1"/>
  <c r="V149" i="14"/>
  <c r="S149" i="14"/>
  <c r="X149" i="14"/>
  <c r="Z149" i="14" s="1"/>
  <c r="Y149" i="14"/>
  <c r="S157" i="14"/>
  <c r="V157" i="14"/>
  <c r="X157" i="14"/>
  <c r="Z157" i="14" s="1"/>
  <c r="U157" i="14"/>
  <c r="W157" i="14" s="1"/>
  <c r="Y157" i="14"/>
  <c r="S165" i="14"/>
  <c r="X165" i="14"/>
  <c r="Z165" i="14" s="1"/>
  <c r="U165" i="14"/>
  <c r="W165" i="14" s="1"/>
  <c r="V165" i="14"/>
  <c r="Y165" i="14"/>
  <c r="V35" i="14"/>
  <c r="X35" i="14"/>
  <c r="Z35" i="14" s="1"/>
  <c r="Y35" i="14"/>
  <c r="S35" i="14"/>
  <c r="U35" i="14"/>
  <c r="W35" i="14" s="1"/>
  <c r="S37" i="14"/>
  <c r="Y37" i="14"/>
  <c r="V37" i="14"/>
  <c r="U37" i="14"/>
  <c r="W37" i="14" s="1"/>
  <c r="X37" i="14"/>
  <c r="Z37" i="14" s="1"/>
  <c r="S39" i="14"/>
  <c r="V39" i="14"/>
  <c r="X39" i="14"/>
  <c r="Z39" i="14" s="1"/>
  <c r="Y39" i="14"/>
  <c r="U39" i="14"/>
  <c r="W39" i="14" s="1"/>
  <c r="S42" i="14"/>
  <c r="Y42" i="14"/>
  <c r="U42" i="14"/>
  <c r="W42" i="14" s="1"/>
  <c r="X42" i="14"/>
  <c r="Z42" i="14" s="1"/>
  <c r="V42" i="14"/>
  <c r="S45" i="14"/>
  <c r="V45" i="14"/>
  <c r="X45" i="14"/>
  <c r="Z45" i="14" s="1"/>
  <c r="U45" i="14"/>
  <c r="W45" i="14" s="1"/>
  <c r="Y45" i="14"/>
  <c r="S48" i="14"/>
  <c r="U48" i="14"/>
  <c r="W48" i="14" s="1"/>
  <c r="Y48" i="14"/>
  <c r="V48" i="14"/>
  <c r="X48" i="14"/>
  <c r="Z48" i="14" s="1"/>
  <c r="S55" i="14"/>
  <c r="X55" i="14"/>
  <c r="Z55" i="14" s="1"/>
  <c r="U55" i="14"/>
  <c r="W55" i="14" s="1"/>
  <c r="Y55" i="14"/>
  <c r="V55" i="14"/>
  <c r="Y61" i="14"/>
  <c r="X61" i="14"/>
  <c r="Z61" i="14" s="1"/>
  <c r="V61" i="14"/>
  <c r="S61" i="14"/>
  <c r="U61" i="14"/>
  <c r="W61" i="14" s="1"/>
  <c r="S69" i="14"/>
  <c r="Y69" i="14"/>
  <c r="X69" i="14"/>
  <c r="Z69" i="14" s="1"/>
  <c r="V69" i="14"/>
  <c r="U69" i="14"/>
  <c r="W69" i="14" s="1"/>
  <c r="S77" i="14"/>
  <c r="U77" i="14"/>
  <c r="W77" i="14" s="1"/>
  <c r="X77" i="14"/>
  <c r="Z77" i="14" s="1"/>
  <c r="Y77" i="14"/>
  <c r="V77" i="14"/>
  <c r="S85" i="14"/>
  <c r="V85" i="14"/>
  <c r="Y85" i="14"/>
  <c r="U85" i="14"/>
  <c r="W85" i="14" s="1"/>
  <c r="X85" i="14"/>
  <c r="Z85" i="14" s="1"/>
  <c r="S95" i="14"/>
  <c r="X95" i="14"/>
  <c r="Z95" i="14" s="1"/>
  <c r="U95" i="14"/>
  <c r="W95" i="14" s="1"/>
  <c r="Y95" i="14"/>
  <c r="V95" i="14"/>
  <c r="S103" i="14"/>
  <c r="Y103" i="14"/>
  <c r="X103" i="14"/>
  <c r="Z103" i="14" s="1"/>
  <c r="V103" i="14"/>
  <c r="U103" i="14"/>
  <c r="W103" i="14" s="1"/>
  <c r="U111" i="14"/>
  <c r="W111" i="14" s="1"/>
  <c r="V111" i="14"/>
  <c r="X111" i="14"/>
  <c r="Z111" i="14" s="1"/>
  <c r="S111" i="14"/>
  <c r="Y111" i="14"/>
  <c r="S118" i="14"/>
  <c r="X118" i="14"/>
  <c r="Z118" i="14" s="1"/>
  <c r="U118" i="14"/>
  <c r="W118" i="14" s="1"/>
  <c r="V118" i="14"/>
  <c r="Y118" i="14"/>
  <c r="S127" i="14"/>
  <c r="V127" i="14"/>
  <c r="Y127" i="14"/>
  <c r="U127" i="14"/>
  <c r="W127" i="14" s="1"/>
  <c r="X127" i="14"/>
  <c r="Z127" i="14" s="1"/>
  <c r="X135" i="14"/>
  <c r="Z135" i="14" s="1"/>
  <c r="S135" i="14"/>
  <c r="V135" i="14"/>
  <c r="Y135" i="14"/>
  <c r="U135" i="14"/>
  <c r="W135" i="14" s="1"/>
  <c r="Y144" i="14"/>
  <c r="U144" i="14"/>
  <c r="W144" i="14" s="1"/>
  <c r="S144" i="14"/>
  <c r="V144" i="14"/>
  <c r="X144" i="14"/>
  <c r="Z144" i="14" s="1"/>
  <c r="Y155" i="14"/>
  <c r="U155" i="14"/>
  <c r="W155" i="14" s="1"/>
  <c r="X155" i="14"/>
  <c r="Z155" i="14" s="1"/>
  <c r="S155" i="14"/>
  <c r="V155" i="14"/>
  <c r="Y163" i="14"/>
  <c r="S163" i="14"/>
  <c r="V163" i="14"/>
  <c r="U163" i="14"/>
  <c r="W163" i="14" s="1"/>
  <c r="X163" i="14"/>
  <c r="Z163" i="14" s="1"/>
  <c r="HI9" i="14"/>
  <c r="HI8" i="14"/>
  <c r="S154" i="14"/>
  <c r="V154" i="14"/>
  <c r="X154" i="14"/>
  <c r="Z154" i="14" s="1"/>
  <c r="Y154" i="14"/>
  <c r="U154" i="14"/>
  <c r="W154" i="14" s="1"/>
  <c r="HO34" i="14"/>
  <c r="HN167" i="14"/>
  <c r="HN166" i="14"/>
  <c r="HN165" i="14"/>
  <c r="HN164" i="14"/>
  <c r="HN163" i="14"/>
  <c r="HN162" i="14"/>
  <c r="HN161" i="14"/>
  <c r="HN160" i="14"/>
  <c r="HN159" i="14"/>
  <c r="HN158" i="14"/>
  <c r="HN157" i="14"/>
  <c r="HN156" i="14"/>
  <c r="HN155" i="14"/>
  <c r="HN154" i="14"/>
  <c r="HN153" i="14"/>
  <c r="HN152" i="14"/>
  <c r="HN151" i="14"/>
  <c r="HN150" i="14"/>
  <c r="HN149" i="14"/>
  <c r="HN148" i="14"/>
  <c r="HN147" i="14"/>
  <c r="HN146" i="14"/>
  <c r="HN145" i="14"/>
  <c r="HN144" i="14"/>
  <c r="HN143" i="14"/>
  <c r="HN142" i="14"/>
  <c r="HN141" i="14"/>
  <c r="HN140" i="14"/>
  <c r="HN139" i="14"/>
  <c r="HN138" i="14"/>
  <c r="HN137" i="14"/>
  <c r="HN136" i="14"/>
  <c r="HN135" i="14"/>
  <c r="HN134" i="14"/>
  <c r="HN133" i="14"/>
  <c r="HN132" i="14"/>
  <c r="HN131" i="14"/>
  <c r="HN130" i="14"/>
  <c r="HN129" i="14"/>
  <c r="HN128" i="14"/>
  <c r="HN127" i="14"/>
  <c r="HN126" i="14"/>
  <c r="HN125" i="14"/>
  <c r="HN124" i="14"/>
  <c r="HN123" i="14"/>
  <c r="HN122" i="14"/>
  <c r="HN121" i="14"/>
  <c r="HN120" i="14"/>
  <c r="HN119" i="14"/>
  <c r="HN118" i="14"/>
  <c r="HN117" i="14"/>
  <c r="HN116" i="14"/>
  <c r="HN115" i="14"/>
  <c r="HN114" i="14"/>
  <c r="HN113" i="14"/>
  <c r="HN112" i="14"/>
  <c r="HN111" i="14"/>
  <c r="HN110" i="14"/>
  <c r="HN109" i="14"/>
  <c r="HN108" i="14"/>
  <c r="HN107" i="14"/>
  <c r="HN106" i="14"/>
  <c r="HM105" i="14"/>
  <c r="HM104" i="14"/>
  <c r="HM103" i="14"/>
  <c r="HM102" i="14"/>
  <c r="HM101" i="14"/>
  <c r="HM100" i="14"/>
  <c r="HM99" i="14"/>
  <c r="HM98" i="14"/>
  <c r="HM97" i="14"/>
  <c r="HM96" i="14"/>
  <c r="HM95" i="14"/>
  <c r="HM94" i="14"/>
  <c r="HM93" i="14"/>
  <c r="HM92" i="14"/>
  <c r="HM91" i="14"/>
  <c r="HM90" i="14"/>
  <c r="HM89" i="14"/>
  <c r="HM88" i="14"/>
  <c r="HM86" i="14"/>
  <c r="HM85" i="14"/>
  <c r="HM84" i="14"/>
  <c r="HM83" i="14"/>
  <c r="HM82" i="14"/>
  <c r="HM81" i="14"/>
  <c r="HM80" i="14"/>
  <c r="HM79" i="14"/>
  <c r="HM78" i="14"/>
  <c r="HM77" i="14"/>
  <c r="HM76" i="14"/>
  <c r="HM75" i="14"/>
  <c r="HM74" i="14"/>
  <c r="HM73" i="14"/>
  <c r="HM72" i="14"/>
  <c r="HM71" i="14"/>
  <c r="HM70" i="14"/>
  <c r="HM69" i="14"/>
  <c r="HM68" i="14"/>
  <c r="HM67" i="14"/>
  <c r="HM66" i="14"/>
  <c r="HM65" i="14"/>
  <c r="HM64" i="14"/>
  <c r="HM63" i="14"/>
  <c r="HM62" i="14"/>
  <c r="HM61" i="14"/>
  <c r="HM60" i="14"/>
  <c r="HM59" i="14"/>
  <c r="HM58" i="14"/>
  <c r="HM57" i="14"/>
  <c r="HM56" i="14"/>
  <c r="HM55" i="14"/>
  <c r="HM54" i="14"/>
  <c r="HM53" i="14"/>
  <c r="HM52" i="14"/>
  <c r="HM51" i="14"/>
  <c r="HM50" i="14"/>
  <c r="HM49" i="14"/>
  <c r="HM48" i="14"/>
  <c r="HM47" i="14"/>
  <c r="HM46" i="14"/>
  <c r="HM45" i="14"/>
  <c r="HM44" i="14"/>
  <c r="HM43" i="14"/>
  <c r="HM42" i="14"/>
  <c r="HM41" i="14"/>
  <c r="HM40" i="14"/>
  <c r="HM39" i="14"/>
  <c r="HM38" i="14"/>
  <c r="HM37" i="14"/>
  <c r="HM36" i="14"/>
  <c r="HM35" i="14"/>
  <c r="HN34" i="14"/>
  <c r="HO168" i="14"/>
  <c r="HO167" i="14"/>
  <c r="HO166" i="14"/>
  <c r="HO165" i="14"/>
  <c r="HO164" i="14"/>
  <c r="HO163" i="14"/>
  <c r="HO162" i="14"/>
  <c r="HO161" i="14"/>
  <c r="HO160" i="14"/>
  <c r="HO159" i="14"/>
  <c r="HO158" i="14"/>
  <c r="HO157" i="14"/>
  <c r="HO156" i="14"/>
  <c r="HO155" i="14"/>
  <c r="HO154" i="14"/>
  <c r="HO153" i="14"/>
  <c r="HO152" i="14"/>
  <c r="HO151" i="14"/>
  <c r="HO150" i="14"/>
  <c r="HO149" i="14"/>
  <c r="HO148" i="14"/>
  <c r="HO147" i="14"/>
  <c r="HO146" i="14"/>
  <c r="HO145" i="14"/>
  <c r="HO144" i="14"/>
  <c r="HO143" i="14"/>
  <c r="HO142" i="14"/>
  <c r="HO141" i="14"/>
  <c r="HO140" i="14"/>
  <c r="HO139" i="14"/>
  <c r="HO138" i="14"/>
  <c r="HO137" i="14"/>
  <c r="HO136" i="14"/>
  <c r="HO135" i="14"/>
  <c r="HO134" i="14"/>
  <c r="HO133" i="14"/>
  <c r="HO132" i="14"/>
  <c r="HO131" i="14"/>
  <c r="HO130" i="14"/>
  <c r="HO129" i="14"/>
  <c r="HO128" i="14"/>
  <c r="HO127" i="14"/>
  <c r="HO126" i="14"/>
  <c r="HO125" i="14"/>
  <c r="HO124" i="14"/>
  <c r="HO123" i="14"/>
  <c r="HO122" i="14"/>
  <c r="HO121" i="14"/>
  <c r="HO120" i="14"/>
  <c r="HO119" i="14"/>
  <c r="HO118" i="14"/>
  <c r="HO117" i="14"/>
  <c r="HO116" i="14"/>
  <c r="HO115" i="14"/>
  <c r="HO114" i="14"/>
  <c r="HO113" i="14"/>
  <c r="HO112" i="14"/>
  <c r="HO111" i="14"/>
  <c r="HO110" i="14"/>
  <c r="HO109" i="14"/>
  <c r="HO108" i="14"/>
  <c r="HO107" i="14"/>
  <c r="HO106" i="14"/>
  <c r="HN105" i="14"/>
  <c r="HN104" i="14"/>
  <c r="HN103" i="14"/>
  <c r="HN102" i="14"/>
  <c r="HN101" i="14"/>
  <c r="HN100" i="14"/>
  <c r="HN99" i="14"/>
  <c r="HN98" i="14"/>
  <c r="HN97" i="14"/>
  <c r="HN96" i="14"/>
  <c r="HN95" i="14"/>
  <c r="HN94" i="14"/>
  <c r="HN93" i="14"/>
  <c r="HN92" i="14"/>
  <c r="HN91" i="14"/>
  <c r="HN90" i="14"/>
  <c r="HN89" i="14"/>
  <c r="HN88" i="14"/>
  <c r="HN86" i="14"/>
  <c r="HN85" i="14"/>
  <c r="HN84" i="14"/>
  <c r="HN83" i="14"/>
  <c r="HN82" i="14"/>
  <c r="HN81" i="14"/>
  <c r="HN80" i="14"/>
  <c r="HN79" i="14"/>
  <c r="HN78" i="14"/>
  <c r="HN77" i="14"/>
  <c r="HN76" i="14"/>
  <c r="HN75" i="14"/>
  <c r="HN74" i="14"/>
  <c r="HN73" i="14"/>
  <c r="HN72" i="14"/>
  <c r="HN71" i="14"/>
  <c r="HN70" i="14"/>
  <c r="HN69" i="14"/>
  <c r="HN68" i="14"/>
  <c r="HN67" i="14"/>
  <c r="HN66" i="14"/>
  <c r="HN65" i="14"/>
  <c r="HN64" i="14"/>
  <c r="HN63" i="14"/>
  <c r="HN62" i="14"/>
  <c r="HN61" i="14"/>
  <c r="HN60" i="14"/>
  <c r="HN59" i="14"/>
  <c r="HN58" i="14"/>
  <c r="HN57" i="14"/>
  <c r="HN56" i="14"/>
  <c r="HN55" i="14"/>
  <c r="HN54" i="14"/>
  <c r="HN53" i="14"/>
  <c r="HN52" i="14"/>
  <c r="HN51" i="14"/>
  <c r="HN50" i="14"/>
  <c r="HN49" i="14"/>
  <c r="HN48" i="14"/>
  <c r="HN47" i="14"/>
  <c r="HN46" i="14"/>
  <c r="HN45" i="14"/>
  <c r="HN44" i="14"/>
  <c r="HN43" i="14"/>
  <c r="HN42" i="14"/>
  <c r="HN41" i="14"/>
  <c r="HN40" i="14"/>
  <c r="HN39" i="14"/>
  <c r="HN38" i="14"/>
  <c r="HN37" i="14"/>
  <c r="HN36" i="14"/>
  <c r="HN35" i="14"/>
  <c r="HM34" i="14"/>
  <c r="HP168" i="14"/>
  <c r="HP167" i="14"/>
  <c r="HP166" i="14"/>
  <c r="HP165" i="14"/>
  <c r="HP164" i="14"/>
  <c r="HP163" i="14"/>
  <c r="K163" i="14" s="1"/>
  <c r="HP162" i="14"/>
  <c r="HP161" i="14"/>
  <c r="HP160" i="14"/>
  <c r="HP159" i="14"/>
  <c r="HP158" i="14"/>
  <c r="HP157" i="14"/>
  <c r="HP156" i="14"/>
  <c r="HP155" i="14"/>
  <c r="HP154" i="14"/>
  <c r="K154" i="14" s="1"/>
  <c r="HP153" i="14"/>
  <c r="HP152" i="14"/>
  <c r="HP151" i="14"/>
  <c r="HP150" i="14"/>
  <c r="K150" i="14" s="1"/>
  <c r="HP149" i="14"/>
  <c r="HP148" i="14"/>
  <c r="HP147" i="14"/>
  <c r="HP146" i="14"/>
  <c r="HP145" i="14"/>
  <c r="HP144" i="14"/>
  <c r="HP143" i="14"/>
  <c r="HP142" i="14"/>
  <c r="HP141" i="14"/>
  <c r="HP140" i="14"/>
  <c r="HP139" i="14"/>
  <c r="HP138" i="14"/>
  <c r="HP137" i="14"/>
  <c r="HP136" i="14"/>
  <c r="HP135" i="14"/>
  <c r="K135" i="14" s="1"/>
  <c r="HP134" i="14"/>
  <c r="HP133" i="14"/>
  <c r="HP132" i="14"/>
  <c r="HP131" i="14"/>
  <c r="HP130" i="14"/>
  <c r="K130" i="14" s="1"/>
  <c r="HP129" i="14"/>
  <c r="HP128" i="14"/>
  <c r="HP127" i="14"/>
  <c r="HP126" i="14"/>
  <c r="HP125" i="14"/>
  <c r="HP124" i="14"/>
  <c r="HP123" i="14"/>
  <c r="HP122" i="14"/>
  <c r="HP121" i="14"/>
  <c r="K121" i="14" s="1"/>
  <c r="HP120" i="14"/>
  <c r="K120" i="14" s="1"/>
  <c r="HP119" i="14"/>
  <c r="HP118" i="14"/>
  <c r="HP117" i="14"/>
  <c r="K117" i="14" s="1"/>
  <c r="HP116" i="14"/>
  <c r="HP115" i="14"/>
  <c r="HP114" i="14"/>
  <c r="HP113" i="14"/>
  <c r="K113" i="14" s="1"/>
  <c r="HP112" i="14"/>
  <c r="HP111" i="14"/>
  <c r="HP110" i="14"/>
  <c r="HP109" i="14"/>
  <c r="K109" i="14" s="1"/>
  <c r="HP108" i="14"/>
  <c r="HP107" i="14"/>
  <c r="HP106" i="14"/>
  <c r="HO105" i="14"/>
  <c r="HO104" i="14"/>
  <c r="HO103" i="14"/>
  <c r="HO102" i="14"/>
  <c r="HO101" i="14"/>
  <c r="HO100" i="14"/>
  <c r="HO99" i="14"/>
  <c r="HO98" i="14"/>
  <c r="HO97" i="14"/>
  <c r="HO96" i="14"/>
  <c r="HO95" i="14"/>
  <c r="HO94" i="14"/>
  <c r="HO93" i="14"/>
  <c r="HO92" i="14"/>
  <c r="HO91" i="14"/>
  <c r="HO90" i="14"/>
  <c r="HO89" i="14"/>
  <c r="HO88" i="14"/>
  <c r="HO86" i="14"/>
  <c r="HO85" i="14"/>
  <c r="HO84" i="14"/>
  <c r="HO83" i="14"/>
  <c r="HO82" i="14"/>
  <c r="HO81" i="14"/>
  <c r="HO80" i="14"/>
  <c r="HO79" i="14"/>
  <c r="HO78" i="14"/>
  <c r="HO77" i="14"/>
  <c r="HO76" i="14"/>
  <c r="HO75" i="14"/>
  <c r="HO74" i="14"/>
  <c r="HO73" i="14"/>
  <c r="HO72" i="14"/>
  <c r="HO71" i="14"/>
  <c r="HO70" i="14"/>
  <c r="HO69" i="14"/>
  <c r="HO68" i="14"/>
  <c r="HO67" i="14"/>
  <c r="HO66" i="14"/>
  <c r="HO65" i="14"/>
  <c r="HO64" i="14"/>
  <c r="HO63" i="14"/>
  <c r="HO62" i="14"/>
  <c r="HO61" i="14"/>
  <c r="HO60" i="14"/>
  <c r="HO59" i="14"/>
  <c r="HO58" i="14"/>
  <c r="HO57" i="14"/>
  <c r="HO56" i="14"/>
  <c r="HO55" i="14"/>
  <c r="HO54" i="14"/>
  <c r="HO53" i="14"/>
  <c r="HO52" i="14"/>
  <c r="HO51" i="14"/>
  <c r="HO50" i="14"/>
  <c r="HO49" i="14"/>
  <c r="HO48" i="14"/>
  <c r="HO47" i="14"/>
  <c r="HO46" i="14"/>
  <c r="HO45" i="14"/>
  <c r="HO44" i="14"/>
  <c r="HO43" i="14"/>
  <c r="HO42" i="14"/>
  <c r="HO41" i="14"/>
  <c r="HO40" i="14"/>
  <c r="HO39" i="14"/>
  <c r="HO38" i="14"/>
  <c r="HO37" i="14"/>
  <c r="HO36" i="14"/>
  <c r="HO35" i="14"/>
  <c r="HP8" i="14"/>
  <c r="HP34" i="14"/>
  <c r="HM168" i="14"/>
  <c r="HM167" i="14"/>
  <c r="HM166" i="14"/>
  <c r="HM165" i="14"/>
  <c r="HM164" i="14"/>
  <c r="HM163" i="14"/>
  <c r="HM162" i="14"/>
  <c r="HM161" i="14"/>
  <c r="HM160" i="14"/>
  <c r="HM159" i="14"/>
  <c r="HM158" i="14"/>
  <c r="HM157" i="14"/>
  <c r="HM156" i="14"/>
  <c r="HM155" i="14"/>
  <c r="HM154" i="14"/>
  <c r="HM153" i="14"/>
  <c r="HM152" i="14"/>
  <c r="HM151" i="14"/>
  <c r="HM150" i="14"/>
  <c r="HM149" i="14"/>
  <c r="HM148" i="14"/>
  <c r="HM147" i="14"/>
  <c r="HM146" i="14"/>
  <c r="HM145" i="14"/>
  <c r="HM144" i="14"/>
  <c r="HM143" i="14"/>
  <c r="HM142" i="14"/>
  <c r="HM141" i="14"/>
  <c r="HM140" i="14"/>
  <c r="HM139" i="14"/>
  <c r="HM138" i="14"/>
  <c r="HM137" i="14"/>
  <c r="HM136" i="14"/>
  <c r="HM135" i="14"/>
  <c r="HM134" i="14"/>
  <c r="HM133" i="14"/>
  <c r="HM132" i="14"/>
  <c r="HM131" i="14"/>
  <c r="HM130" i="14"/>
  <c r="HM129" i="14"/>
  <c r="HM128" i="14"/>
  <c r="HM127" i="14"/>
  <c r="HM126" i="14"/>
  <c r="HM125" i="14"/>
  <c r="HM124" i="14"/>
  <c r="HM123" i="14"/>
  <c r="HM122" i="14"/>
  <c r="HM121" i="14"/>
  <c r="HM120" i="14"/>
  <c r="HM119" i="14"/>
  <c r="HM118" i="14"/>
  <c r="HM117" i="14"/>
  <c r="HM116" i="14"/>
  <c r="HM115" i="14"/>
  <c r="HM114" i="14"/>
  <c r="HM113" i="14"/>
  <c r="HM112" i="14"/>
  <c r="HM111" i="14"/>
  <c r="HM110" i="14"/>
  <c r="HM109" i="14"/>
  <c r="HM108" i="14"/>
  <c r="HM107" i="14"/>
  <c r="HP105" i="14"/>
  <c r="HP104" i="14"/>
  <c r="HP103" i="14"/>
  <c r="HP102" i="14"/>
  <c r="K102" i="14" s="1"/>
  <c r="HP101" i="14"/>
  <c r="K101" i="14" s="1"/>
  <c r="HP100" i="14"/>
  <c r="K100" i="14" s="1"/>
  <c r="HP99" i="14"/>
  <c r="HP98" i="14"/>
  <c r="HP97" i="14"/>
  <c r="K97" i="14" s="1"/>
  <c r="HP96" i="14"/>
  <c r="HP95" i="14"/>
  <c r="K95" i="14" s="1"/>
  <c r="HP94" i="14"/>
  <c r="HP93" i="14"/>
  <c r="HP92" i="14"/>
  <c r="HP91" i="14"/>
  <c r="HP90" i="14"/>
  <c r="K90" i="14" s="1"/>
  <c r="HP89" i="14"/>
  <c r="HP88" i="14"/>
  <c r="K88" i="14" s="1"/>
  <c r="HP86" i="14"/>
  <c r="HP85" i="14"/>
  <c r="HP84" i="14"/>
  <c r="HP83" i="14"/>
  <c r="HP82" i="14"/>
  <c r="HP81" i="14"/>
  <c r="HP80" i="14"/>
  <c r="HP79" i="14"/>
  <c r="HP78" i="14"/>
  <c r="HP77" i="14"/>
  <c r="HP76" i="14"/>
  <c r="HP75" i="14"/>
  <c r="K75" i="14" s="1"/>
  <c r="HP74" i="14"/>
  <c r="HP73" i="14"/>
  <c r="HP72" i="14"/>
  <c r="K72" i="14" s="1"/>
  <c r="HP71" i="14"/>
  <c r="K71" i="14" s="1"/>
  <c r="HP70" i="14"/>
  <c r="HP69" i="14"/>
  <c r="HP68" i="14"/>
  <c r="HP67" i="14"/>
  <c r="HP66" i="14"/>
  <c r="HP65" i="14"/>
  <c r="HP64" i="14"/>
  <c r="HP63" i="14"/>
  <c r="HP62" i="14"/>
  <c r="HP61" i="14"/>
  <c r="HP60" i="14"/>
  <c r="HP59" i="14"/>
  <c r="HP58" i="14"/>
  <c r="HP57" i="14"/>
  <c r="HP56" i="14"/>
  <c r="HP55" i="14"/>
  <c r="HP54" i="14"/>
  <c r="HP53" i="14"/>
  <c r="HP52" i="14"/>
  <c r="HP51" i="14"/>
  <c r="HP50" i="14"/>
  <c r="HP49" i="14"/>
  <c r="K49" i="14" s="1"/>
  <c r="HP48" i="14"/>
  <c r="K48" i="14" s="1"/>
  <c r="HP47" i="14"/>
  <c r="HP46" i="14"/>
  <c r="HP45" i="14"/>
  <c r="HP44" i="14"/>
  <c r="K44" i="14" s="1"/>
  <c r="HP43" i="14"/>
  <c r="HP42" i="14"/>
  <c r="HP41" i="14"/>
  <c r="K41" i="14" s="1"/>
  <c r="HP40" i="14"/>
  <c r="HP39" i="14"/>
  <c r="K39" i="14" s="1"/>
  <c r="HP38" i="14"/>
  <c r="HP37" i="14"/>
  <c r="HP36" i="14"/>
  <c r="HP35" i="14"/>
  <c r="V6" i="14"/>
  <c r="Y22" i="14"/>
  <c r="U25" i="14"/>
  <c r="W25" i="14" s="1"/>
  <c r="U13" i="14"/>
  <c r="W13" i="14" s="1"/>
  <c r="V15" i="14"/>
  <c r="U17" i="14"/>
  <c r="W17" i="14" s="1"/>
  <c r="V19" i="14"/>
  <c r="V21" i="14"/>
  <c r="V23" i="14"/>
  <c r="HM11" i="14"/>
  <c r="HM6" i="14"/>
  <c r="HM33" i="14"/>
  <c r="HM32" i="14"/>
  <c r="HM30" i="14"/>
  <c r="HM29" i="14"/>
  <c r="HM28" i="14"/>
  <c r="HM27" i="14"/>
  <c r="HM26" i="14"/>
  <c r="HM25" i="14"/>
  <c r="HM24" i="14"/>
  <c r="HM23" i="14"/>
  <c r="HM22" i="14"/>
  <c r="HM21" i="14"/>
  <c r="HM20" i="14"/>
  <c r="HM19" i="14"/>
  <c r="HM18" i="14"/>
  <c r="HM17" i="14"/>
  <c r="HM16" i="14"/>
  <c r="HM15" i="14"/>
  <c r="HM14" i="14"/>
  <c r="HM13" i="14"/>
  <c r="HM12" i="14"/>
  <c r="HO5" i="14"/>
  <c r="HN6" i="14"/>
  <c r="HO11" i="14"/>
  <c r="HN33" i="14"/>
  <c r="HN32" i="14"/>
  <c r="HN31" i="14"/>
  <c r="HN30" i="14"/>
  <c r="HN29" i="14"/>
  <c r="HN28" i="14"/>
  <c r="HN27" i="14"/>
  <c r="HN26" i="14"/>
  <c r="HN25" i="14"/>
  <c r="HN24" i="14"/>
  <c r="HN23" i="14"/>
  <c r="HN22" i="14"/>
  <c r="HN21" i="14"/>
  <c r="HN20" i="14"/>
  <c r="HN19" i="14"/>
  <c r="HN18" i="14"/>
  <c r="HN17" i="14"/>
  <c r="HN16" i="14"/>
  <c r="HN15" i="14"/>
  <c r="HN14" i="14"/>
  <c r="HN13" i="14"/>
  <c r="HN12" i="14"/>
  <c r="Y13" i="14"/>
  <c r="V16" i="14"/>
  <c r="Y16" i="14"/>
  <c r="X22" i="14"/>
  <c r="Z22" i="14" s="1"/>
  <c r="S25" i="14"/>
  <c r="X31" i="14"/>
  <c r="Z31" i="14" s="1"/>
  <c r="U31" i="14"/>
  <c r="W31" i="14" s="1"/>
  <c r="V11" i="14"/>
  <c r="V5" i="14"/>
  <c r="S14" i="14"/>
  <c r="V17" i="14"/>
  <c r="S20" i="14"/>
  <c r="U26" i="14"/>
  <c r="W26" i="14" s="1"/>
  <c r="V26" i="14"/>
  <c r="U29" i="14"/>
  <c r="W29" i="14" s="1"/>
  <c r="X12" i="14"/>
  <c r="Z12" i="14" s="1"/>
  <c r="U15" i="14"/>
  <c r="W15" i="14" s="1"/>
  <c r="X15" i="14"/>
  <c r="Z15" i="14" s="1"/>
  <c r="S18" i="14"/>
  <c r="C18" i="14" s="1"/>
  <c r="Y27" i="14"/>
  <c r="X27" i="14"/>
  <c r="Z27" i="14" s="1"/>
  <c r="S30" i="14"/>
  <c r="HM31" i="14"/>
  <c r="HN5" i="14"/>
  <c r="HO6" i="14"/>
  <c r="HN11" i="14"/>
  <c r="HO33" i="14"/>
  <c r="HO32" i="14"/>
  <c r="HO31" i="14"/>
  <c r="HO30" i="14"/>
  <c r="HO29" i="14"/>
  <c r="HO28" i="14"/>
  <c r="HO27" i="14"/>
  <c r="HO26" i="14"/>
  <c r="HO25" i="14"/>
  <c r="HO24" i="14"/>
  <c r="HO23" i="14"/>
  <c r="HO22" i="14"/>
  <c r="HO21" i="14"/>
  <c r="HO20" i="14"/>
  <c r="HO19" i="14"/>
  <c r="HO18" i="14"/>
  <c r="HO17" i="14"/>
  <c r="HO16" i="14"/>
  <c r="HO15" i="14"/>
  <c r="HO14" i="14"/>
  <c r="HO13" i="14"/>
  <c r="HO12" i="14"/>
  <c r="F4" i="7"/>
  <c r="X13" i="14"/>
  <c r="Z13" i="14" s="1"/>
  <c r="Y25" i="14"/>
  <c r="V20" i="14"/>
  <c r="S12" i="14"/>
  <c r="Y21" i="14"/>
  <c r="HP6" i="14"/>
  <c r="H6" i="14" s="1"/>
  <c r="G6" i="14" s="1"/>
  <c r="HP31" i="14"/>
  <c r="HP27" i="14"/>
  <c r="HP14" i="14"/>
  <c r="HP5" i="14"/>
  <c r="HP11" i="14"/>
  <c r="HP33" i="14"/>
  <c r="HP30" i="14"/>
  <c r="HP28" i="14"/>
  <c r="HP26" i="14"/>
  <c r="HP24" i="14"/>
  <c r="HP22" i="14"/>
  <c r="HP20" i="14"/>
  <c r="HP19" i="14"/>
  <c r="HP17" i="14"/>
  <c r="HP16" i="14"/>
  <c r="HP15" i="14"/>
  <c r="HP13" i="14"/>
  <c r="HP32" i="14"/>
  <c r="HP29" i="14"/>
  <c r="HP25" i="14"/>
  <c r="HP23" i="14"/>
  <c r="HP21" i="14"/>
  <c r="HP18" i="14"/>
  <c r="HP12" i="14"/>
  <c r="DP4" i="14"/>
  <c r="EJ4" i="14" s="1"/>
  <c r="DT4" i="14"/>
  <c r="EN4" i="14" s="1"/>
  <c r="DX4" i="14"/>
  <c r="ER4" i="14" s="1"/>
  <c r="EB4" i="14"/>
  <c r="EV4" i="14" s="1"/>
  <c r="EF4" i="14"/>
  <c r="EZ4" i="14" s="1"/>
  <c r="DM8" i="14"/>
  <c r="EG8" i="14" s="1"/>
  <c r="DQ8" i="14"/>
  <c r="EK8" i="14" s="1"/>
  <c r="DU8" i="14"/>
  <c r="EO8" i="14" s="1"/>
  <c r="DY8" i="14"/>
  <c r="ES8" i="14" s="1"/>
  <c r="EC8" i="14"/>
  <c r="EW8" i="14" s="1"/>
  <c r="DO4" i="14"/>
  <c r="EI4" i="14" s="1"/>
  <c r="DS4" i="14"/>
  <c r="EM4" i="14" s="1"/>
  <c r="DW4" i="14"/>
  <c r="EQ4" i="14" s="1"/>
  <c r="EA4" i="14"/>
  <c r="EU4" i="14" s="1"/>
  <c r="EE4" i="14"/>
  <c r="EY4" i="14" s="1"/>
  <c r="DP8" i="14"/>
  <c r="EJ8" i="14" s="1"/>
  <c r="DT8" i="14"/>
  <c r="EN8" i="14" s="1"/>
  <c r="DX8" i="14"/>
  <c r="ER8" i="14" s="1"/>
  <c r="Q7" i="9"/>
  <c r="EB8" i="14"/>
  <c r="EV8" i="14" s="1"/>
  <c r="EF8" i="14"/>
  <c r="EZ8" i="14" s="1"/>
  <c r="DN4" i="14"/>
  <c r="EH4" i="14" s="1"/>
  <c r="DV4" i="14"/>
  <c r="EP4" i="14" s="1"/>
  <c r="DZ4" i="14"/>
  <c r="ET4" i="14" s="1"/>
  <c r="ED4" i="14"/>
  <c r="EX4" i="14" s="1"/>
  <c r="DO8" i="14"/>
  <c r="EI8" i="14" s="1"/>
  <c r="DS8" i="14"/>
  <c r="EM8" i="14" s="1"/>
  <c r="L7" i="9"/>
  <c r="DW8" i="14"/>
  <c r="EQ8" i="14" s="1"/>
  <c r="EE8" i="14"/>
  <c r="EY8" i="14" s="1"/>
  <c r="DR4" i="14"/>
  <c r="EL4" i="14" s="1"/>
  <c r="EA8" i="14"/>
  <c r="EU8" i="14" s="1"/>
  <c r="DM4" i="14"/>
  <c r="EG4" i="14" s="1"/>
  <c r="DQ4" i="14"/>
  <c r="EK4" i="14" s="1"/>
  <c r="DU4" i="14"/>
  <c r="EO4" i="14" s="1"/>
  <c r="DY4" i="14"/>
  <c r="ES4" i="14" s="1"/>
  <c r="EC4" i="14"/>
  <c r="EW4" i="14" s="1"/>
  <c r="DN8" i="14"/>
  <c r="EH8" i="14" s="1"/>
  <c r="DR8" i="14"/>
  <c r="EL8" i="14" s="1"/>
  <c r="DV8" i="14"/>
  <c r="EP8" i="14" s="1"/>
  <c r="DZ8" i="14"/>
  <c r="ET8" i="14" s="1"/>
  <c r="ED8" i="14"/>
  <c r="EX8" i="14" s="1"/>
  <c r="F220" i="8"/>
  <c r="O220" i="8"/>
  <c r="D220" i="8"/>
  <c r="N220" i="8"/>
  <c r="M220" i="8"/>
  <c r="H220" i="8"/>
  <c r="Q220" i="8"/>
  <c r="T220" i="8"/>
  <c r="G220" i="8"/>
  <c r="P220" i="8"/>
  <c r="U220" i="8"/>
  <c r="J220" i="8"/>
  <c r="S220" i="8"/>
  <c r="E220" i="8"/>
  <c r="I220" i="8"/>
  <c r="R220" i="8"/>
  <c r="C220" i="8"/>
  <c r="L220" i="8"/>
  <c r="K220" i="8"/>
  <c r="HK4" i="14"/>
  <c r="HI10" i="14"/>
  <c r="HJ4" i="14"/>
  <c r="F4" i="14" s="1"/>
  <c r="HI4" i="14"/>
  <c r="HJ10" i="14"/>
  <c r="F10" i="14" s="1"/>
  <c r="HL4" i="14"/>
  <c r="HL10" i="14"/>
  <c r="S10" i="14" s="1"/>
  <c r="C10" i="14" s="1"/>
  <c r="HK10" i="14"/>
  <c r="CL4" i="14"/>
  <c r="DF4" i="14" s="1"/>
  <c r="CE4" i="14"/>
  <c r="CY4" i="14" s="1"/>
  <c r="CR8" i="14"/>
  <c r="DL8" i="14" s="1"/>
  <c r="CQ4" i="14"/>
  <c r="DK4" i="14" s="1"/>
  <c r="CI4" i="14"/>
  <c r="DC4" i="14" s="1"/>
  <c r="BZ4" i="14"/>
  <c r="BY4" i="14"/>
  <c r="CR4" i="14"/>
  <c r="DL4" i="14" s="1"/>
  <c r="CN4" i="14"/>
  <c r="CJ4" i="14"/>
  <c r="DD4" i="14" s="1"/>
  <c r="CF4" i="14"/>
  <c r="CZ4" i="14" s="1"/>
  <c r="CA4" i="14"/>
  <c r="BY10" i="14"/>
  <c r="CO10" i="14"/>
  <c r="CE10" i="14"/>
  <c r="BZ10" i="14"/>
  <c r="CP10" i="14"/>
  <c r="CC9" i="14"/>
  <c r="CK9" i="14"/>
  <c r="CF9" i="14"/>
  <c r="CN9" i="14"/>
  <c r="CE9" i="14"/>
  <c r="CM9" i="14"/>
  <c r="CL9" i="14"/>
  <c r="CE8" i="14"/>
  <c r="CY8" i="14" s="1"/>
  <c r="CO4" i="14"/>
  <c r="DI4" i="14" s="1"/>
  <c r="CK4" i="14"/>
  <c r="CG4" i="14"/>
  <c r="DA4" i="14" s="1"/>
  <c r="CB4" i="14"/>
  <c r="CB10" i="14"/>
  <c r="CK10" i="14"/>
  <c r="CA10" i="14"/>
  <c r="CN10" i="14"/>
  <c r="CL10" i="14"/>
  <c r="BZ9" i="14"/>
  <c r="CH4" i="14"/>
  <c r="CG10" i="14"/>
  <c r="CJ10" i="14"/>
  <c r="CM10" i="14"/>
  <c r="CH10" i="14"/>
  <c r="CQ10" i="14"/>
  <c r="BY9" i="14"/>
  <c r="CG9" i="14"/>
  <c r="CO9" i="14"/>
  <c r="CB9" i="14"/>
  <c r="CJ9" i="14"/>
  <c r="CR9" i="14"/>
  <c r="CA9" i="14"/>
  <c r="CI9" i="14"/>
  <c r="CQ9" i="14"/>
  <c r="CD9" i="14"/>
  <c r="CP9" i="14"/>
  <c r="CQ8" i="14"/>
  <c r="DK8" i="14" s="1"/>
  <c r="CP4" i="14"/>
  <c r="DJ4" i="14" s="1"/>
  <c r="CC4" i="14"/>
  <c r="CW4" i="14" s="1"/>
  <c r="CM4" i="14"/>
  <c r="DG4" i="14" s="1"/>
  <c r="CD4" i="14"/>
  <c r="CX4" i="14" s="1"/>
  <c r="CC10" i="14"/>
  <c r="CF10" i="14"/>
  <c r="CI10" i="14"/>
  <c r="CD10" i="14"/>
  <c r="CR10" i="14"/>
  <c r="CH9" i="14"/>
  <c r="FD6" i="14"/>
  <c r="GR6" i="14" s="1"/>
  <c r="CU34" i="14"/>
  <c r="FM34" i="14"/>
  <c r="HA34" i="14" s="1"/>
  <c r="CT34" i="14"/>
  <c r="FP34" i="14"/>
  <c r="HD34" i="14" s="1"/>
  <c r="CS34" i="14"/>
  <c r="FO34" i="14"/>
  <c r="HC34" i="14" s="1"/>
  <c r="CV34" i="14"/>
  <c r="FN34" i="14"/>
  <c r="HB34" i="14" s="1"/>
  <c r="J6" i="14"/>
  <c r="L6" i="14" s="1"/>
  <c r="FC6" i="14"/>
  <c r="GQ6" i="14" s="1"/>
  <c r="FA6" i="14"/>
  <c r="GO6" i="14" s="1"/>
  <c r="FB6" i="14"/>
  <c r="GP6" i="14" s="1"/>
  <c r="T15" i="14"/>
  <c r="T32" i="14"/>
  <c r="T22" i="14"/>
  <c r="T31" i="14"/>
  <c r="T26" i="14"/>
  <c r="T21" i="14"/>
  <c r="T16" i="14"/>
  <c r="T11" i="14"/>
  <c r="T17" i="14"/>
  <c r="E7" i="7"/>
  <c r="F8" i="7"/>
  <c r="F189" i="7" s="1"/>
  <c r="I9" i="7"/>
  <c r="F9" i="7"/>
  <c r="I4" i="7"/>
  <c r="T7" i="8"/>
  <c r="H7" i="8"/>
  <c r="R7" i="9"/>
  <c r="M7" i="9"/>
  <c r="K7" i="9"/>
  <c r="O7" i="9"/>
  <c r="N7" i="9"/>
  <c r="P7" i="9"/>
  <c r="H7" i="9"/>
  <c r="D7" i="9"/>
  <c r="S8" i="8"/>
  <c r="E8" i="8"/>
  <c r="C8" i="8"/>
  <c r="C221" i="8" s="1"/>
  <c r="P8" i="8"/>
  <c r="P221" i="8" s="1"/>
  <c r="G8" i="8"/>
  <c r="G221" i="8" s="1"/>
  <c r="M8" i="8"/>
  <c r="M221" i="8" s="1"/>
  <c r="N8" i="8"/>
  <c r="F8" i="8"/>
  <c r="F221" i="8" s="1"/>
  <c r="K8" i="8"/>
  <c r="K221" i="8" s="1"/>
  <c r="O8" i="8"/>
  <c r="J8" i="8"/>
  <c r="I8" i="8"/>
  <c r="B8" i="8"/>
  <c r="B221" i="8" s="1"/>
  <c r="R8" i="8"/>
  <c r="Q8" i="8"/>
  <c r="L8" i="8"/>
  <c r="L221" i="8" s="1"/>
  <c r="D8" i="8"/>
  <c r="G8" i="7"/>
  <c r="G189" i="7" s="1"/>
  <c r="G9" i="7"/>
  <c r="H8" i="7"/>
  <c r="H189" i="7" s="1"/>
  <c r="G4" i="7"/>
  <c r="H4" i="7"/>
  <c r="H10" i="7"/>
  <c r="I10" i="7"/>
  <c r="B7" i="9"/>
  <c r="E7" i="9"/>
  <c r="C7" i="9"/>
  <c r="I7" i="9"/>
  <c r="F7" i="9"/>
  <c r="J7" i="9"/>
  <c r="G7" i="9"/>
  <c r="H9" i="7"/>
  <c r="F10" i="7"/>
  <c r="G10" i="7"/>
  <c r="U7" i="8"/>
  <c r="C7" i="7"/>
  <c r="D7" i="7"/>
  <c r="B7" i="7"/>
  <c r="E3" i="7"/>
  <c r="V3" i="7" s="1"/>
  <c r="Y33" i="7" s="1"/>
  <c r="D3" i="7"/>
  <c r="U3" i="7" s="1"/>
  <c r="W33" i="7" s="1"/>
  <c r="F3" i="7"/>
  <c r="Q3" i="7" s="1"/>
  <c r="B3" i="7"/>
  <c r="S3" i="7" s="1"/>
  <c r="S33" i="7" s="1"/>
  <c r="G3" i="7"/>
  <c r="O3" i="7" s="1"/>
  <c r="C3" i="7"/>
  <c r="T3" i="7" s="1"/>
  <c r="U33" i="7" s="1"/>
  <c r="I3" i="7"/>
  <c r="K3" i="7" s="1"/>
  <c r="K161" i="14" l="1"/>
  <c r="K69" i="14"/>
  <c r="K45" i="14"/>
  <c r="D10" i="17"/>
  <c r="FB141" i="14"/>
  <c r="GP141" i="14" s="1"/>
  <c r="K64" i="14"/>
  <c r="K70" i="14"/>
  <c r="K37" i="14"/>
  <c r="K60" i="14"/>
  <c r="K40" i="14"/>
  <c r="K53" i="14"/>
  <c r="K56" i="14"/>
  <c r="K73" i="14"/>
  <c r="K66" i="14"/>
  <c r="K74" i="14"/>
  <c r="L118" i="14"/>
  <c r="M118" i="14" s="1"/>
  <c r="K118" i="14"/>
  <c r="L111" i="14"/>
  <c r="M111" i="14" s="1"/>
  <c r="K111" i="14"/>
  <c r="L167" i="14"/>
  <c r="M167" i="14" s="1"/>
  <c r="K167" i="14"/>
  <c r="L122" i="14"/>
  <c r="M122" i="14" s="1"/>
  <c r="K122" i="14"/>
  <c r="L105" i="14"/>
  <c r="M105" i="14" s="1"/>
  <c r="K105" i="14"/>
  <c r="L81" i="14"/>
  <c r="M81" i="14" s="1"/>
  <c r="K81" i="14"/>
  <c r="L156" i="14"/>
  <c r="M156" i="14" s="1"/>
  <c r="K156" i="14"/>
  <c r="L107" i="14"/>
  <c r="M107" i="14" s="1"/>
  <c r="K107" i="14"/>
  <c r="L43" i="14"/>
  <c r="M43" i="14" s="1"/>
  <c r="K43" i="14"/>
  <c r="L98" i="14"/>
  <c r="M98" i="14" s="1"/>
  <c r="K98" i="14"/>
  <c r="L42" i="14"/>
  <c r="M42" i="14" s="1"/>
  <c r="K42" i="14"/>
  <c r="L83" i="14"/>
  <c r="M83" i="14" s="1"/>
  <c r="K83" i="14"/>
  <c r="L159" i="14"/>
  <c r="M159" i="14" s="1"/>
  <c r="K159" i="14"/>
  <c r="L76" i="14"/>
  <c r="M76" i="14" s="1"/>
  <c r="K76" i="14"/>
  <c r="L91" i="14"/>
  <c r="M91" i="14" s="1"/>
  <c r="K91" i="14"/>
  <c r="L153" i="14"/>
  <c r="M153" i="14" s="1"/>
  <c r="K153" i="14"/>
  <c r="L78" i="14"/>
  <c r="M78" i="14" s="1"/>
  <c r="K78" i="14"/>
  <c r="L63" i="14"/>
  <c r="M63" i="14" s="1"/>
  <c r="K63" i="14"/>
  <c r="L80" i="14"/>
  <c r="M80" i="14" s="1"/>
  <c r="K80" i="14"/>
  <c r="L168" i="14"/>
  <c r="M168" i="14" s="1"/>
  <c r="K168" i="14"/>
  <c r="L145" i="14"/>
  <c r="M145" i="14" s="1"/>
  <c r="K145" i="14"/>
  <c r="L152" i="14"/>
  <c r="M152" i="14" s="1"/>
  <c r="K152" i="14"/>
  <c r="L62" i="14"/>
  <c r="M62" i="14" s="1"/>
  <c r="K62" i="14"/>
  <c r="L136" i="14"/>
  <c r="M136" i="14" s="1"/>
  <c r="K136" i="14"/>
  <c r="L144" i="14"/>
  <c r="M144" i="14" s="1"/>
  <c r="K144" i="14"/>
  <c r="L127" i="14"/>
  <c r="M127" i="14" s="1"/>
  <c r="K127" i="14"/>
  <c r="L165" i="14"/>
  <c r="M165" i="14" s="1"/>
  <c r="K165" i="14"/>
  <c r="L99" i="14"/>
  <c r="M99" i="14" s="1"/>
  <c r="K99" i="14"/>
  <c r="L67" i="14"/>
  <c r="M67" i="14" s="1"/>
  <c r="K67" i="14"/>
  <c r="L162" i="14"/>
  <c r="M162" i="14" s="1"/>
  <c r="K162" i="14"/>
  <c r="L139" i="14"/>
  <c r="M139" i="14" s="1"/>
  <c r="K139" i="14"/>
  <c r="L47" i="14"/>
  <c r="M47" i="14" s="1"/>
  <c r="K47" i="14"/>
  <c r="L140" i="14"/>
  <c r="M140" i="14" s="1"/>
  <c r="K140" i="14"/>
  <c r="L133" i="14"/>
  <c r="M133" i="14" s="1"/>
  <c r="K133" i="14"/>
  <c r="L94" i="14"/>
  <c r="M94" i="14" s="1"/>
  <c r="K94" i="14"/>
  <c r="L77" i="14"/>
  <c r="M77" i="14" s="1"/>
  <c r="K77" i="14"/>
  <c r="L38" i="14"/>
  <c r="M38" i="14" s="1"/>
  <c r="K38" i="14"/>
  <c r="L106" i="14"/>
  <c r="M106" i="14" s="1"/>
  <c r="K106" i="14"/>
  <c r="L147" i="14"/>
  <c r="M147" i="14" s="1"/>
  <c r="K147" i="14"/>
  <c r="L129" i="14"/>
  <c r="M129" i="14" s="1"/>
  <c r="K129" i="14"/>
  <c r="L138" i="14"/>
  <c r="M138" i="14" s="1"/>
  <c r="K138" i="14"/>
  <c r="L55" i="14"/>
  <c r="M55" i="14" s="1"/>
  <c r="K55" i="14"/>
  <c r="L54" i="14"/>
  <c r="M54" i="14" s="1"/>
  <c r="K54" i="14"/>
  <c r="L116" i="14"/>
  <c r="M116" i="14" s="1"/>
  <c r="K116" i="14"/>
  <c r="L124" i="14"/>
  <c r="M124" i="14" s="1"/>
  <c r="K124" i="14"/>
  <c r="L85" i="14"/>
  <c r="M85" i="14" s="1"/>
  <c r="K85" i="14"/>
  <c r="L160" i="14"/>
  <c r="M160" i="14" s="1"/>
  <c r="K160" i="14"/>
  <c r="L128" i="14"/>
  <c r="M128" i="14" s="1"/>
  <c r="K128" i="14"/>
  <c r="L149" i="14"/>
  <c r="M149" i="14" s="1"/>
  <c r="K149" i="14"/>
  <c r="L58" i="14"/>
  <c r="M58" i="14" s="1"/>
  <c r="K58" i="14"/>
  <c r="L110" i="14"/>
  <c r="M110" i="14" s="1"/>
  <c r="K110" i="14"/>
  <c r="L141" i="14"/>
  <c r="M141" i="14" s="1"/>
  <c r="K141" i="14"/>
  <c r="L155" i="14"/>
  <c r="M155" i="14" s="1"/>
  <c r="K155" i="14"/>
  <c r="L146" i="14"/>
  <c r="M146" i="14" s="1"/>
  <c r="K146" i="14"/>
  <c r="L142" i="14"/>
  <c r="M142" i="14" s="1"/>
  <c r="K142" i="14"/>
  <c r="L166" i="14"/>
  <c r="M166" i="14" s="1"/>
  <c r="K166" i="14"/>
  <c r="L59" i="14"/>
  <c r="M59" i="14" s="1"/>
  <c r="K59" i="14"/>
  <c r="L68" i="14"/>
  <c r="M68" i="14" s="1"/>
  <c r="K68" i="14"/>
  <c r="L108" i="14"/>
  <c r="M108" i="14" s="1"/>
  <c r="K108" i="14"/>
  <c r="L143" i="14"/>
  <c r="M143" i="14" s="1"/>
  <c r="K143" i="14"/>
  <c r="L92" i="14"/>
  <c r="M92" i="14" s="1"/>
  <c r="K92" i="14"/>
  <c r="L134" i="14"/>
  <c r="M134" i="14" s="1"/>
  <c r="K134" i="14"/>
  <c r="L123" i="14"/>
  <c r="M123" i="14" s="1"/>
  <c r="K123" i="14"/>
  <c r="L65" i="14"/>
  <c r="M65" i="14" s="1"/>
  <c r="K65" i="14"/>
  <c r="L46" i="14"/>
  <c r="M46" i="14" s="1"/>
  <c r="K46" i="14"/>
  <c r="L132" i="14"/>
  <c r="M132" i="14" s="1"/>
  <c r="K132" i="14"/>
  <c r="L96" i="14"/>
  <c r="M96" i="14" s="1"/>
  <c r="K96" i="14"/>
  <c r="L84" i="14"/>
  <c r="M84" i="14" s="1"/>
  <c r="K84" i="14"/>
  <c r="L137" i="14"/>
  <c r="M137" i="14" s="1"/>
  <c r="K137" i="14"/>
  <c r="L125" i="14"/>
  <c r="M125" i="14" s="1"/>
  <c r="K125" i="14"/>
  <c r="L131" i="14"/>
  <c r="M131" i="14" s="1"/>
  <c r="K131" i="14"/>
  <c r="L158" i="14"/>
  <c r="M158" i="14" s="1"/>
  <c r="K158" i="14"/>
  <c r="L36" i="14"/>
  <c r="M36" i="14" s="1"/>
  <c r="K36" i="14"/>
  <c r="L104" i="14"/>
  <c r="M104" i="14" s="1"/>
  <c r="K104" i="14"/>
  <c r="L157" i="14"/>
  <c r="M157" i="14" s="1"/>
  <c r="K157" i="14"/>
  <c r="L126" i="14"/>
  <c r="M126" i="14" s="1"/>
  <c r="K126" i="14"/>
  <c r="L115" i="14"/>
  <c r="M115" i="14" s="1"/>
  <c r="K115" i="14"/>
  <c r="L51" i="14"/>
  <c r="M51" i="14" s="1"/>
  <c r="K51" i="14"/>
  <c r="L103" i="14"/>
  <c r="M103" i="14" s="1"/>
  <c r="K103" i="14"/>
  <c r="L50" i="14"/>
  <c r="M50" i="14" s="1"/>
  <c r="K50" i="14"/>
  <c r="L119" i="14"/>
  <c r="M119" i="14" s="1"/>
  <c r="K119" i="14"/>
  <c r="L164" i="14"/>
  <c r="M164" i="14" s="1"/>
  <c r="K164" i="14"/>
  <c r="L151" i="14"/>
  <c r="M151" i="14" s="1"/>
  <c r="K151" i="14"/>
  <c r="L93" i="14"/>
  <c r="M93" i="14" s="1"/>
  <c r="K93" i="14"/>
  <c r="L112" i="14"/>
  <c r="M112" i="14" s="1"/>
  <c r="K112" i="14"/>
  <c r="L61" i="14"/>
  <c r="M61" i="14" s="1"/>
  <c r="K61" i="14"/>
  <c r="L148" i="14"/>
  <c r="M148" i="14" s="1"/>
  <c r="K148" i="14"/>
  <c r="L82" i="14"/>
  <c r="M82" i="14" s="1"/>
  <c r="K82" i="14"/>
  <c r="L86" i="14"/>
  <c r="M86" i="14" s="1"/>
  <c r="K86" i="14"/>
  <c r="L114" i="14"/>
  <c r="M114" i="14" s="1"/>
  <c r="K114" i="14"/>
  <c r="L79" i="14"/>
  <c r="M79" i="14" s="1"/>
  <c r="K79" i="14"/>
  <c r="L35" i="14"/>
  <c r="M35" i="14" s="1"/>
  <c r="K35" i="14"/>
  <c r="L57" i="14"/>
  <c r="M57" i="14" s="1"/>
  <c r="K57" i="14"/>
  <c r="L52" i="14"/>
  <c r="M52" i="14" s="1"/>
  <c r="K52" i="14"/>
  <c r="L89" i="14"/>
  <c r="M89" i="14" s="1"/>
  <c r="K89" i="14"/>
  <c r="L161" i="14"/>
  <c r="M161" i="14" s="1"/>
  <c r="L69" i="14"/>
  <c r="M69" i="14" s="1"/>
  <c r="L53" i="14"/>
  <c r="M53" i="14" s="1"/>
  <c r="L56" i="14"/>
  <c r="M56" i="14" s="1"/>
  <c r="L73" i="14"/>
  <c r="M73" i="14" s="1"/>
  <c r="L66" i="14"/>
  <c r="M66" i="14" s="1"/>
  <c r="L70" i="14"/>
  <c r="M70" i="14" s="1"/>
  <c r="L37" i="14"/>
  <c r="M37" i="14" s="1"/>
  <c r="L74" i="14"/>
  <c r="M74" i="14" s="1"/>
  <c r="L64" i="14"/>
  <c r="M64" i="14" s="1"/>
  <c r="L45" i="14"/>
  <c r="M45" i="14" s="1"/>
  <c r="L60" i="14"/>
  <c r="M60" i="14" s="1"/>
  <c r="L40" i="14"/>
  <c r="M40" i="14" s="1"/>
  <c r="CT28" i="14"/>
  <c r="FH5" i="14"/>
  <c r="GV5" i="14" s="1"/>
  <c r="FR5" i="14"/>
  <c r="HF5" i="14" s="1"/>
  <c r="FN5" i="14"/>
  <c r="FD5" i="14" s="1"/>
  <c r="GR5" i="14" s="1"/>
  <c r="FM5" i="14"/>
  <c r="IW5" i="14" s="1"/>
  <c r="FF5" i="14"/>
  <c r="GT5" i="14" s="1"/>
  <c r="FE5" i="14"/>
  <c r="GS5" i="14" s="1"/>
  <c r="IN6" i="14"/>
  <c r="FJ5" i="14"/>
  <c r="GX5" i="14" s="1"/>
  <c r="FL5" i="14"/>
  <c r="GZ5" i="14" s="1"/>
  <c r="CS5" i="14"/>
  <c r="FG5" i="14"/>
  <c r="GU5" i="14" s="1"/>
  <c r="FS5" i="14"/>
  <c r="HG5" i="14" s="1"/>
  <c r="CT5" i="14"/>
  <c r="IM6" i="14"/>
  <c r="FI5" i="14"/>
  <c r="GW5" i="14" s="1"/>
  <c r="FQ5" i="14"/>
  <c r="HE5" i="14" s="1"/>
  <c r="FT5" i="14"/>
  <c r="HH5" i="14" s="1"/>
  <c r="FK5" i="14"/>
  <c r="GY5" i="14" s="1"/>
  <c r="IK6" i="14"/>
  <c r="IL6" i="14"/>
  <c r="FD133" i="14"/>
  <c r="GR133" i="14" s="1"/>
  <c r="CS15" i="14"/>
  <c r="CU19" i="14"/>
  <c r="CS24" i="14"/>
  <c r="CU21" i="14"/>
  <c r="J21" i="14" s="1"/>
  <c r="L21" i="14" s="1"/>
  <c r="CS31" i="14"/>
  <c r="CS32" i="14"/>
  <c r="CU16" i="14"/>
  <c r="FO17" i="14"/>
  <c r="FA17" i="14" s="1"/>
  <c r="GO17" i="14" s="1"/>
  <c r="FP5" i="14"/>
  <c r="HD5" i="14" s="1"/>
  <c r="CU27" i="14"/>
  <c r="FB157" i="14"/>
  <c r="GP157" i="14" s="1"/>
  <c r="HD155" i="14"/>
  <c r="CU17" i="14"/>
  <c r="FO26" i="14"/>
  <c r="HC26" i="14" s="1"/>
  <c r="CT29" i="14"/>
  <c r="CT15" i="14"/>
  <c r="CU25" i="14"/>
  <c r="J25" i="14" s="1"/>
  <c r="FO30" i="14"/>
  <c r="FA30" i="14" s="1"/>
  <c r="GO30" i="14" s="1"/>
  <c r="CV5" i="14"/>
  <c r="CS18" i="14"/>
  <c r="J18" i="14" s="1"/>
  <c r="CU29" i="14"/>
  <c r="FP21" i="14"/>
  <c r="HD21" i="14" s="1"/>
  <c r="CT31" i="14"/>
  <c r="FO22" i="14"/>
  <c r="FA22" i="14" s="1"/>
  <c r="GO22" i="14" s="1"/>
  <c r="CU5" i="14"/>
  <c r="CT17" i="14"/>
  <c r="CU14" i="14"/>
  <c r="J14" i="14" s="1"/>
  <c r="V4" i="14"/>
  <c r="I7" i="7"/>
  <c r="HP7" i="14" s="1"/>
  <c r="CS23" i="14"/>
  <c r="FP14" i="14"/>
  <c r="HD14" i="14" s="1"/>
  <c r="CS19" i="14"/>
  <c r="FM13" i="14"/>
  <c r="HA13" i="14" s="1"/>
  <c r="CU20" i="14"/>
  <c r="CV13" i="14"/>
  <c r="CT19" i="14"/>
  <c r="FP18" i="14"/>
  <c r="HD18" i="14" s="1"/>
  <c r="FP32" i="14"/>
  <c r="HD32" i="14" s="1"/>
  <c r="FN14" i="14"/>
  <c r="HB14" i="14" s="1"/>
  <c r="FO11" i="14"/>
  <c r="HC11" i="14" s="1"/>
  <c r="FP22" i="14"/>
  <c r="HD22" i="14" s="1"/>
  <c r="FN16" i="14"/>
  <c r="FD16" i="14" s="1"/>
  <c r="GR16" i="14" s="1"/>
  <c r="CV11" i="14"/>
  <c r="J11" i="14" s="1"/>
  <c r="HD137" i="14"/>
  <c r="CT23" i="14"/>
  <c r="CT26" i="14"/>
  <c r="CT27" i="14"/>
  <c r="CT20" i="14"/>
  <c r="CT30" i="14"/>
  <c r="FP24" i="14"/>
  <c r="HD24" i="14" s="1"/>
  <c r="FC140" i="14"/>
  <c r="GQ140" i="14" s="1"/>
  <c r="CU22" i="14"/>
  <c r="J22" i="14" s="1"/>
  <c r="L22" i="14" s="1"/>
  <c r="FM11" i="14"/>
  <c r="FC11" i="14" s="1"/>
  <c r="GQ11" i="14" s="1"/>
  <c r="CV29" i="14"/>
  <c r="FO14" i="14"/>
  <c r="HC14" i="14" s="1"/>
  <c r="CU24" i="14"/>
  <c r="HD136" i="14"/>
  <c r="HD146" i="14"/>
  <c r="HD111" i="14"/>
  <c r="FD157" i="14"/>
  <c r="GR157" i="14" s="1"/>
  <c r="FO5" i="14"/>
  <c r="FA5" i="14" s="1"/>
  <c r="GO5" i="14" s="1"/>
  <c r="CV26" i="14"/>
  <c r="FO20" i="14"/>
  <c r="HC20" i="14" s="1"/>
  <c r="CV17" i="14"/>
  <c r="FN21" i="14"/>
  <c r="HB21" i="14" s="1"/>
  <c r="FN31" i="14"/>
  <c r="FD31" i="14" s="1"/>
  <c r="GR31" i="14" s="1"/>
  <c r="CU30" i="14"/>
  <c r="CU28" i="14"/>
  <c r="CV27" i="14"/>
  <c r="FN25" i="14"/>
  <c r="HB25" i="14" s="1"/>
  <c r="CV24" i="14"/>
  <c r="FB129" i="14"/>
  <c r="GP129" i="14" s="1"/>
  <c r="CU31" i="14"/>
  <c r="FN28" i="14"/>
  <c r="HB28" i="14" s="1"/>
  <c r="CV15" i="14"/>
  <c r="CU26" i="14"/>
  <c r="FO13" i="14"/>
  <c r="HC13" i="14" s="1"/>
  <c r="CV20" i="14"/>
  <c r="FN23" i="14"/>
  <c r="HB23" i="14" s="1"/>
  <c r="CV32" i="14"/>
  <c r="CU32" i="14"/>
  <c r="FN19" i="14"/>
  <c r="HB19" i="14" s="1"/>
  <c r="HA160" i="14"/>
  <c r="FA144" i="14"/>
  <c r="GO144" i="14" s="1"/>
  <c r="FO25" i="14"/>
  <c r="HC25" i="14" s="1"/>
  <c r="CU15" i="14"/>
  <c r="FO29" i="14"/>
  <c r="FA29" i="14" s="1"/>
  <c r="GO29" i="14" s="1"/>
  <c r="CS27" i="14"/>
  <c r="CS16" i="14"/>
  <c r="CT13" i="14"/>
  <c r="CU23" i="14"/>
  <c r="FO21" i="14"/>
  <c r="HC21" i="14" s="1"/>
  <c r="CV30" i="14"/>
  <c r="FO28" i="14"/>
  <c r="HC28" i="14" s="1"/>
  <c r="FC112" i="14"/>
  <c r="GQ112" i="14" s="1"/>
  <c r="HA112" i="14"/>
  <c r="HD27" i="14"/>
  <c r="FB27" i="14"/>
  <c r="GP27" i="14" s="1"/>
  <c r="HD19" i="14"/>
  <c r="FB19" i="14"/>
  <c r="GP19" i="14" s="1"/>
  <c r="HD23" i="14"/>
  <c r="FB23" i="14"/>
  <c r="GP23" i="14" s="1"/>
  <c r="HB13" i="14"/>
  <c r="FD13" i="14"/>
  <c r="GR13" i="14" s="1"/>
  <c r="HD31" i="14"/>
  <c r="FB31" i="14"/>
  <c r="GP31" i="14" s="1"/>
  <c r="HD15" i="14"/>
  <c r="FB15" i="14"/>
  <c r="GP15" i="14" s="1"/>
  <c r="HA31" i="14"/>
  <c r="FC31" i="14"/>
  <c r="GQ31" i="14" s="1"/>
  <c r="HB129" i="14"/>
  <c r="FD129" i="14"/>
  <c r="GR129" i="14" s="1"/>
  <c r="HB127" i="14"/>
  <c r="FD127" i="14"/>
  <c r="GR127" i="14" s="1"/>
  <c r="F7" i="7"/>
  <c r="HM7" i="14" s="1"/>
  <c r="HB30" i="14"/>
  <c r="FD30" i="14"/>
  <c r="GR30" i="14" s="1"/>
  <c r="HB26" i="14"/>
  <c r="FD26" i="14"/>
  <c r="GR26" i="14" s="1"/>
  <c r="HC32" i="14"/>
  <c r="FA32" i="14"/>
  <c r="GO32" i="14" s="1"/>
  <c r="HC24" i="14"/>
  <c r="FA24" i="14"/>
  <c r="GO24" i="14" s="1"/>
  <c r="HC16" i="14"/>
  <c r="FA16" i="14"/>
  <c r="GO16" i="14" s="1"/>
  <c r="FA107" i="14"/>
  <c r="GO107" i="14" s="1"/>
  <c r="HC107" i="14"/>
  <c r="FN22" i="14"/>
  <c r="FN18" i="14"/>
  <c r="FP11" i="14"/>
  <c r="FA37" i="14"/>
  <c r="GO37" i="14" s="1"/>
  <c r="HC37" i="14"/>
  <c r="FA47" i="14"/>
  <c r="GO47" i="14" s="1"/>
  <c r="HC47" i="14"/>
  <c r="HC57" i="14"/>
  <c r="FA57" i="14"/>
  <c r="GO57" i="14" s="1"/>
  <c r="HA133" i="14"/>
  <c r="FC133" i="14"/>
  <c r="GQ133" i="14" s="1"/>
  <c r="FA86" i="14"/>
  <c r="GO86" i="14" s="1"/>
  <c r="HC86" i="14"/>
  <c r="HB12" i="14"/>
  <c r="FD12" i="14"/>
  <c r="GR12" i="14" s="1"/>
  <c r="FA59" i="14"/>
  <c r="GO59" i="14" s="1"/>
  <c r="HC59" i="14"/>
  <c r="T28" i="14"/>
  <c r="T13" i="14"/>
  <c r="T24" i="14"/>
  <c r="HB29" i="14"/>
  <c r="FD29" i="14"/>
  <c r="GR29" i="14" s="1"/>
  <c r="HB17" i="14"/>
  <c r="FD17" i="14"/>
  <c r="GR17" i="14" s="1"/>
  <c r="HA30" i="14"/>
  <c r="FC30" i="14"/>
  <c r="GQ30" i="14" s="1"/>
  <c r="HA26" i="14"/>
  <c r="FC26" i="14"/>
  <c r="GQ26" i="14" s="1"/>
  <c r="HA22" i="14"/>
  <c r="FC22" i="14"/>
  <c r="GQ22" i="14" s="1"/>
  <c r="HA27" i="14"/>
  <c r="FC27" i="14"/>
  <c r="GQ27" i="14" s="1"/>
  <c r="HA23" i="14"/>
  <c r="FC23" i="14"/>
  <c r="GQ23" i="14" s="1"/>
  <c r="HA19" i="14"/>
  <c r="FC19" i="14"/>
  <c r="GQ19" i="14" s="1"/>
  <c r="HA15" i="14"/>
  <c r="FC15" i="14"/>
  <c r="GQ15" i="14" s="1"/>
  <c r="HC31" i="14"/>
  <c r="FA31" i="14"/>
  <c r="GO31" i="14" s="1"/>
  <c r="HC27" i="14"/>
  <c r="FA27" i="14"/>
  <c r="GO27" i="14" s="1"/>
  <c r="HC23" i="14"/>
  <c r="FA23" i="14"/>
  <c r="GO23" i="14" s="1"/>
  <c r="HC19" i="14"/>
  <c r="FA19" i="14"/>
  <c r="GO19" i="14" s="1"/>
  <c r="HC15" i="14"/>
  <c r="FA15" i="14"/>
  <c r="GO15" i="14" s="1"/>
  <c r="HB27" i="14"/>
  <c r="FD27" i="14"/>
  <c r="GR27" i="14" s="1"/>
  <c r="HB15" i="14"/>
  <c r="FD15" i="14"/>
  <c r="GR15" i="14" s="1"/>
  <c r="HA32" i="14"/>
  <c r="FC32" i="14"/>
  <c r="GQ32" i="14" s="1"/>
  <c r="HA28" i="14"/>
  <c r="FC28" i="14"/>
  <c r="GQ28" i="14" s="1"/>
  <c r="HA24" i="14"/>
  <c r="FC24" i="14"/>
  <c r="GQ24" i="14" s="1"/>
  <c r="HD13" i="14"/>
  <c r="FB13" i="14"/>
  <c r="GP13" i="14" s="1"/>
  <c r="HB32" i="14"/>
  <c r="FD32" i="14"/>
  <c r="GR32" i="14" s="1"/>
  <c r="HB24" i="14"/>
  <c r="FD24" i="14"/>
  <c r="GR24" i="14" s="1"/>
  <c r="HB20" i="14"/>
  <c r="FD20" i="14"/>
  <c r="GR20" i="14" s="1"/>
  <c r="HB11" i="14"/>
  <c r="FD11" i="14"/>
  <c r="GR11" i="14" s="1"/>
  <c r="HD30" i="14"/>
  <c r="FB30" i="14"/>
  <c r="GP30" i="14" s="1"/>
  <c r="HD26" i="14"/>
  <c r="FB26" i="14"/>
  <c r="GP26" i="14" s="1"/>
  <c r="HA20" i="14"/>
  <c r="FC20" i="14"/>
  <c r="GQ20" i="14" s="1"/>
  <c r="HA16" i="14"/>
  <c r="FC16" i="14"/>
  <c r="GQ16" i="14" s="1"/>
  <c r="HC18" i="14"/>
  <c r="FA18" i="14"/>
  <c r="GO18" i="14" s="1"/>
  <c r="HA14" i="14"/>
  <c r="FC14" i="14"/>
  <c r="GQ14" i="14" s="1"/>
  <c r="HD29" i="14"/>
  <c r="FB29" i="14"/>
  <c r="GP29" i="14" s="1"/>
  <c r="HD17" i="14"/>
  <c r="FB17" i="14"/>
  <c r="GP17" i="14" s="1"/>
  <c r="HA29" i="14"/>
  <c r="FC29" i="14"/>
  <c r="GQ29" i="14" s="1"/>
  <c r="HA25" i="14"/>
  <c r="FC25" i="14"/>
  <c r="GQ25" i="14" s="1"/>
  <c r="HA21" i="14"/>
  <c r="FC21" i="14"/>
  <c r="GQ21" i="14" s="1"/>
  <c r="HA17" i="14"/>
  <c r="FC17" i="14"/>
  <c r="GQ17" i="14" s="1"/>
  <c r="HD28" i="14"/>
  <c r="FB28" i="14"/>
  <c r="GP28" i="14" s="1"/>
  <c r="HD20" i="14"/>
  <c r="FB20" i="14"/>
  <c r="GP20" i="14" s="1"/>
  <c r="DK9" i="14"/>
  <c r="DA9" i="14"/>
  <c r="DG10" i="14"/>
  <c r="DH10" i="14"/>
  <c r="DE9" i="14"/>
  <c r="DB9" i="14"/>
  <c r="CZ10" i="14"/>
  <c r="DD9" i="14"/>
  <c r="DB10" i="14"/>
  <c r="DB4" i="14"/>
  <c r="DF10" i="14"/>
  <c r="CZ9" i="14"/>
  <c r="DJ10" i="14"/>
  <c r="DI10" i="14"/>
  <c r="FD57" i="14"/>
  <c r="GR57" i="14" s="1"/>
  <c r="HB57" i="14"/>
  <c r="FC37" i="14"/>
  <c r="GQ37" i="14" s="1"/>
  <c r="HA37" i="14"/>
  <c r="FC59" i="14"/>
  <c r="GQ59" i="14" s="1"/>
  <c r="HA59" i="14"/>
  <c r="HA107" i="14"/>
  <c r="FC107" i="14"/>
  <c r="GQ107" i="14" s="1"/>
  <c r="FB76" i="14"/>
  <c r="GP76" i="14" s="1"/>
  <c r="HD76" i="14"/>
  <c r="FB82" i="14"/>
  <c r="GP82" i="14" s="1"/>
  <c r="HD82" i="14"/>
  <c r="FB103" i="14"/>
  <c r="GP103" i="14" s="1"/>
  <c r="HD103" i="14"/>
  <c r="FA68" i="14"/>
  <c r="GO68" i="14" s="1"/>
  <c r="HC68" i="14"/>
  <c r="HB58" i="14"/>
  <c r="FD58" i="14"/>
  <c r="GR58" i="14" s="1"/>
  <c r="FC38" i="14"/>
  <c r="GQ38" i="14" s="1"/>
  <c r="HA38" i="14"/>
  <c r="FB42" i="14"/>
  <c r="GP42" i="14" s="1"/>
  <c r="HD42" i="14"/>
  <c r="FB50" i="14"/>
  <c r="GP50" i="14" s="1"/>
  <c r="HD50" i="14"/>
  <c r="HA85" i="14"/>
  <c r="FC85" i="14"/>
  <c r="GQ85" i="14" s="1"/>
  <c r="FA143" i="14"/>
  <c r="GO143" i="14" s="1"/>
  <c r="HC143" i="14"/>
  <c r="FA85" i="14"/>
  <c r="GO85" i="14" s="1"/>
  <c r="HC85" i="14"/>
  <c r="FA134" i="14"/>
  <c r="GO134" i="14" s="1"/>
  <c r="HC134" i="14"/>
  <c r="HB141" i="14"/>
  <c r="FD141" i="14"/>
  <c r="GR141" i="14" s="1"/>
  <c r="HC162" i="14"/>
  <c r="FA162" i="14"/>
  <c r="GO162" i="14" s="1"/>
  <c r="FA94" i="14"/>
  <c r="GO94" i="14" s="1"/>
  <c r="HC94" i="14"/>
  <c r="FA123" i="14"/>
  <c r="GO123" i="14" s="1"/>
  <c r="HC123" i="14"/>
  <c r="FB145" i="14"/>
  <c r="GP145" i="14" s="1"/>
  <c r="HD145" i="14"/>
  <c r="HC36" i="14"/>
  <c r="FA36" i="14"/>
  <c r="GO36" i="14" s="1"/>
  <c r="HC58" i="14"/>
  <c r="FA58" i="14"/>
  <c r="GO58" i="14" s="1"/>
  <c r="HB47" i="14"/>
  <c r="FD47" i="14"/>
  <c r="GR47" i="14" s="1"/>
  <c r="FD83" i="14"/>
  <c r="GR83" i="14" s="1"/>
  <c r="HB83" i="14"/>
  <c r="FC93" i="14"/>
  <c r="GQ93" i="14" s="1"/>
  <c r="HA93" i="14"/>
  <c r="FB80" i="14"/>
  <c r="GP80" i="14" s="1"/>
  <c r="HD80" i="14"/>
  <c r="HD93" i="14"/>
  <c r="FB93" i="14"/>
  <c r="GP93" i="14" s="1"/>
  <c r="HA36" i="14"/>
  <c r="FC36" i="14"/>
  <c r="GQ36" i="14" s="1"/>
  <c r="HA52" i="14"/>
  <c r="FC52" i="14"/>
  <c r="GQ52" i="14" s="1"/>
  <c r="HD60" i="14"/>
  <c r="FB60" i="14"/>
  <c r="GP60" i="14" s="1"/>
  <c r="HB82" i="14"/>
  <c r="FD82" i="14"/>
  <c r="GR82" i="14" s="1"/>
  <c r="FD86" i="14"/>
  <c r="GR86" i="14" s="1"/>
  <c r="HB86" i="14"/>
  <c r="HA83" i="14"/>
  <c r="FC83" i="14"/>
  <c r="GQ83" i="14" s="1"/>
  <c r="FB67" i="14"/>
  <c r="GP67" i="14" s="1"/>
  <c r="HD67" i="14"/>
  <c r="HC65" i="14"/>
  <c r="FA65" i="14"/>
  <c r="GO65" i="14" s="1"/>
  <c r="HA125" i="14"/>
  <c r="FC125" i="14"/>
  <c r="GQ125" i="14" s="1"/>
  <c r="FB123" i="14"/>
  <c r="GP123" i="14" s="1"/>
  <c r="HD123" i="14"/>
  <c r="FA92" i="14"/>
  <c r="GO92" i="14" s="1"/>
  <c r="HC92" i="14"/>
  <c r="HA127" i="14"/>
  <c r="FC127" i="14"/>
  <c r="GQ127" i="14" s="1"/>
  <c r="HC155" i="14"/>
  <c r="FA155" i="14"/>
  <c r="GO155" i="14" s="1"/>
  <c r="DL10" i="14"/>
  <c r="CW10" i="14"/>
  <c r="CY9" i="14"/>
  <c r="CX9" i="14"/>
  <c r="DC9" i="14"/>
  <c r="DI9" i="14"/>
  <c r="DK10" i="14"/>
  <c r="DA10" i="14"/>
  <c r="DE10" i="14"/>
  <c r="DE4" i="14"/>
  <c r="DG9" i="14"/>
  <c r="CW9" i="14"/>
  <c r="CY10" i="14"/>
  <c r="HB73" i="14"/>
  <c r="FD73" i="14"/>
  <c r="GR73" i="14" s="1"/>
  <c r="FD79" i="14"/>
  <c r="GR79" i="14" s="1"/>
  <c r="HB79" i="14"/>
  <c r="FD92" i="14"/>
  <c r="GR92" i="14" s="1"/>
  <c r="HB92" i="14"/>
  <c r="FC68" i="14"/>
  <c r="GQ68" i="14" s="1"/>
  <c r="HA68" i="14"/>
  <c r="HD107" i="14"/>
  <c r="FB107" i="14"/>
  <c r="GP107" i="14" s="1"/>
  <c r="HB42" i="14"/>
  <c r="FD42" i="14"/>
  <c r="GR42" i="14" s="1"/>
  <c r="HD12" i="14"/>
  <c r="FB12" i="14"/>
  <c r="GP12" i="14" s="1"/>
  <c r="FB38" i="14"/>
  <c r="GP38" i="14" s="1"/>
  <c r="HD38" i="14"/>
  <c r="FB56" i="14"/>
  <c r="GP56" i="14" s="1"/>
  <c r="HD56" i="14"/>
  <c r="HB107" i="14"/>
  <c r="FD107" i="14"/>
  <c r="GR107" i="14" s="1"/>
  <c r="FB83" i="14"/>
  <c r="GP83" i="14" s="1"/>
  <c r="HD83" i="14"/>
  <c r="FC159" i="14"/>
  <c r="GQ159" i="14" s="1"/>
  <c r="HA159" i="14"/>
  <c r="FA81" i="14"/>
  <c r="GO81" i="14" s="1"/>
  <c r="HC81" i="14"/>
  <c r="FA76" i="14"/>
  <c r="GO76" i="14" s="1"/>
  <c r="HC76" i="14"/>
  <c r="HB159" i="14"/>
  <c r="FD159" i="14"/>
  <c r="GR159" i="14" s="1"/>
  <c r="HB137" i="14"/>
  <c r="FD137" i="14"/>
  <c r="GR137" i="14" s="1"/>
  <c r="HA162" i="14"/>
  <c r="FC162" i="14"/>
  <c r="GQ162" i="14" s="1"/>
  <c r="M12" i="14"/>
  <c r="HB136" i="14"/>
  <c r="FD136" i="14"/>
  <c r="GR136" i="14" s="1"/>
  <c r="FC155" i="14"/>
  <c r="GQ155" i="14" s="1"/>
  <c r="HA155" i="14"/>
  <c r="FB139" i="14"/>
  <c r="GP139" i="14" s="1"/>
  <c r="HD139" i="14"/>
  <c r="HC12" i="14"/>
  <c r="FA12" i="14"/>
  <c r="GO12" i="14" s="1"/>
  <c r="HC50" i="14"/>
  <c r="FA50" i="14"/>
  <c r="GO50" i="14" s="1"/>
  <c r="HB37" i="14"/>
  <c r="FD37" i="14"/>
  <c r="GR37" i="14" s="1"/>
  <c r="HB59" i="14"/>
  <c r="FD59" i="14"/>
  <c r="GR59" i="14" s="1"/>
  <c r="FB57" i="14"/>
  <c r="GP57" i="14" s="1"/>
  <c r="HD57" i="14"/>
  <c r="HB106" i="14"/>
  <c r="FD106" i="14"/>
  <c r="GR106" i="14" s="1"/>
  <c r="HA76" i="14"/>
  <c r="FC76" i="14"/>
  <c r="GQ76" i="14" s="1"/>
  <c r="FD38" i="14"/>
  <c r="GR38" i="14" s="1"/>
  <c r="HB38" i="14"/>
  <c r="FC42" i="14"/>
  <c r="GQ42" i="14" s="1"/>
  <c r="HA42" i="14"/>
  <c r="FD105" i="14"/>
  <c r="GR105" i="14" s="1"/>
  <c r="HB105" i="14"/>
  <c r="FC67" i="14"/>
  <c r="GQ67" i="14" s="1"/>
  <c r="HA67" i="14"/>
  <c r="HD81" i="14"/>
  <c r="FB81" i="14"/>
  <c r="GP81" i="14" s="1"/>
  <c r="HD94" i="14"/>
  <c r="FB94" i="14"/>
  <c r="GP94" i="14" s="1"/>
  <c r="HD164" i="14"/>
  <c r="FB164" i="14"/>
  <c r="GP164" i="14" s="1"/>
  <c r="FD160" i="14"/>
  <c r="GR160" i="14" s="1"/>
  <c r="HB160" i="14"/>
  <c r="HC137" i="14"/>
  <c r="FA137" i="14"/>
  <c r="GO137" i="14" s="1"/>
  <c r="HA164" i="14"/>
  <c r="FC164" i="14"/>
  <c r="GQ164" i="14" s="1"/>
  <c r="FD155" i="14"/>
  <c r="GR155" i="14" s="1"/>
  <c r="HB155" i="14"/>
  <c r="FD162" i="14"/>
  <c r="GR162" i="14" s="1"/>
  <c r="HB162" i="14"/>
  <c r="HC127" i="14"/>
  <c r="FA127" i="14"/>
  <c r="GO127" i="14" s="1"/>
  <c r="FQ4" i="14"/>
  <c r="HE4" i="14" s="1"/>
  <c r="DJ9" i="14"/>
  <c r="DH4" i="14"/>
  <c r="DC10" i="14"/>
  <c r="CX10" i="14"/>
  <c r="DL9" i="14"/>
  <c r="DD10" i="14"/>
  <c r="DF9" i="14"/>
  <c r="DH9" i="14"/>
  <c r="FC57" i="14"/>
  <c r="GQ57" i="14" s="1"/>
  <c r="HA57" i="14"/>
  <c r="FB68" i="14"/>
  <c r="GP68" i="14" s="1"/>
  <c r="HD68" i="14"/>
  <c r="FB84" i="14"/>
  <c r="GP84" i="14" s="1"/>
  <c r="HD84" i="14"/>
  <c r="HB56" i="14"/>
  <c r="FD56" i="14"/>
  <c r="GR56" i="14" s="1"/>
  <c r="FD76" i="14"/>
  <c r="GR76" i="14" s="1"/>
  <c r="HB76" i="14"/>
  <c r="FC92" i="14"/>
  <c r="GQ92" i="14" s="1"/>
  <c r="HA92" i="14"/>
  <c r="FB106" i="14"/>
  <c r="GP106" i="14" s="1"/>
  <c r="HD106" i="14"/>
  <c r="HC83" i="14"/>
  <c r="FA83" i="14"/>
  <c r="GO83" i="14" s="1"/>
  <c r="FD138" i="14"/>
  <c r="GR138" i="14" s="1"/>
  <c r="HB138" i="14"/>
  <c r="FC119" i="14"/>
  <c r="GQ119" i="14" s="1"/>
  <c r="HA119" i="14"/>
  <c r="FC147" i="14"/>
  <c r="GQ147" i="14" s="1"/>
  <c r="HA147" i="14"/>
  <c r="HD138" i="14"/>
  <c r="FB138" i="14"/>
  <c r="GP138" i="14" s="1"/>
  <c r="FA159" i="14"/>
  <c r="GO159" i="14" s="1"/>
  <c r="HC159" i="14"/>
  <c r="HC164" i="14"/>
  <c r="FA164" i="14"/>
  <c r="GO164" i="14" s="1"/>
  <c r="FD142" i="14"/>
  <c r="GR142" i="14" s="1"/>
  <c r="HB142" i="14"/>
  <c r="HA167" i="14"/>
  <c r="FC167" i="14"/>
  <c r="GQ167" i="14" s="1"/>
  <c r="FD119" i="14"/>
  <c r="GR119" i="14" s="1"/>
  <c r="HB119" i="14"/>
  <c r="FD147" i="14"/>
  <c r="GR147" i="14" s="1"/>
  <c r="HB147" i="14"/>
  <c r="HA138" i="14"/>
  <c r="FC138" i="14"/>
  <c r="GQ138" i="14" s="1"/>
  <c r="FB119" i="14"/>
  <c r="GP119" i="14" s="1"/>
  <c r="HD119" i="14"/>
  <c r="HD147" i="14"/>
  <c r="FB147" i="14"/>
  <c r="GP147" i="14" s="1"/>
  <c r="HB125" i="14"/>
  <c r="FD125" i="14"/>
  <c r="GR125" i="14" s="1"/>
  <c r="HB124" i="14"/>
  <c r="FD124" i="14"/>
  <c r="GR124" i="14" s="1"/>
  <c r="HA129" i="14"/>
  <c r="FC129" i="14"/>
  <c r="GQ129" i="14" s="1"/>
  <c r="HC157" i="14"/>
  <c r="FA157" i="14"/>
  <c r="GO157" i="14" s="1"/>
  <c r="FA38" i="14"/>
  <c r="GO38" i="14" s="1"/>
  <c r="HC38" i="14"/>
  <c r="FB47" i="14"/>
  <c r="GP47" i="14" s="1"/>
  <c r="HD47" i="14"/>
  <c r="HB67" i="14"/>
  <c r="FD67" i="14"/>
  <c r="GR67" i="14" s="1"/>
  <c r="FD85" i="14"/>
  <c r="GR85" i="14" s="1"/>
  <c r="HB85" i="14"/>
  <c r="HA91" i="14"/>
  <c r="FC91" i="14"/>
  <c r="GQ91" i="14" s="1"/>
  <c r="FC56" i="14"/>
  <c r="GQ56" i="14" s="1"/>
  <c r="HA56" i="14"/>
  <c r="FD68" i="14"/>
  <c r="GR68" i="14" s="1"/>
  <c r="HB68" i="14"/>
  <c r="FD84" i="14"/>
  <c r="GR84" i="14" s="1"/>
  <c r="HB84" i="14"/>
  <c r="FD93" i="14"/>
  <c r="GR93" i="14" s="1"/>
  <c r="HB93" i="14"/>
  <c r="FB69" i="14"/>
  <c r="GP69" i="14" s="1"/>
  <c r="HD69" i="14"/>
  <c r="HD85" i="14"/>
  <c r="FB85" i="14"/>
  <c r="GP85" i="14" s="1"/>
  <c r="FD144" i="14"/>
  <c r="GR144" i="14" s="1"/>
  <c r="HB144" i="14"/>
  <c r="FB142" i="14"/>
  <c r="GP142" i="14" s="1"/>
  <c r="HD142" i="14"/>
  <c r="FA80" i="14"/>
  <c r="GO80" i="14" s="1"/>
  <c r="HC80" i="14"/>
  <c r="HB146" i="14"/>
  <c r="FD146" i="14"/>
  <c r="GR146" i="14" s="1"/>
  <c r="HB167" i="14"/>
  <c r="FD167" i="14"/>
  <c r="GR167" i="14" s="1"/>
  <c r="FP25" i="14"/>
  <c r="FM18" i="14"/>
  <c r="HA12" i="14"/>
  <c r="FC12" i="14"/>
  <c r="GQ12" i="14" s="1"/>
  <c r="FD45" i="14"/>
  <c r="GR45" i="14" s="1"/>
  <c r="HB45" i="14"/>
  <c r="HB77" i="14"/>
  <c r="FD77" i="14"/>
  <c r="GR77" i="14" s="1"/>
  <c r="FD81" i="14"/>
  <c r="GR81" i="14" s="1"/>
  <c r="HB81" i="14"/>
  <c r="FD94" i="14"/>
  <c r="GR94" i="14" s="1"/>
  <c r="HB94" i="14"/>
  <c r="HA66" i="14"/>
  <c r="FC66" i="14"/>
  <c r="GQ66" i="14" s="1"/>
  <c r="HA50" i="14"/>
  <c r="FC50" i="14"/>
  <c r="GQ50" i="14" s="1"/>
  <c r="HD36" i="14"/>
  <c r="FB36" i="14"/>
  <c r="GP36" i="14" s="1"/>
  <c r="HD58" i="14"/>
  <c r="FB58" i="14"/>
  <c r="GP58" i="14" s="1"/>
  <c r="HA81" i="14"/>
  <c r="FC81" i="14"/>
  <c r="GQ81" i="14" s="1"/>
  <c r="FB65" i="14"/>
  <c r="GP65" i="14" s="1"/>
  <c r="HD65" i="14"/>
  <c r="FD134" i="14"/>
  <c r="GR134" i="14" s="1"/>
  <c r="HB134" i="14"/>
  <c r="FC143" i="14"/>
  <c r="GQ143" i="14" s="1"/>
  <c r="HA143" i="14"/>
  <c r="FB134" i="14"/>
  <c r="GP134" i="14" s="1"/>
  <c r="HD134" i="14"/>
  <c r="HC119" i="14"/>
  <c r="FA119" i="14"/>
  <c r="GO119" i="14" s="1"/>
  <c r="HC147" i="14"/>
  <c r="FA147" i="14"/>
  <c r="GO147" i="14" s="1"/>
  <c r="HB122" i="14"/>
  <c r="FD122" i="14"/>
  <c r="GR122" i="14" s="1"/>
  <c r="HD122" i="14"/>
  <c r="FB122" i="14"/>
  <c r="GP122" i="14" s="1"/>
  <c r="FA93" i="14"/>
  <c r="GO93" i="14" s="1"/>
  <c r="HC93" i="14"/>
  <c r="HB143" i="14"/>
  <c r="FD143" i="14"/>
  <c r="GR143" i="14" s="1"/>
  <c r="HA134" i="14"/>
  <c r="FC134" i="14"/>
  <c r="GQ134" i="14" s="1"/>
  <c r="FB143" i="14"/>
  <c r="GP143" i="14" s="1"/>
  <c r="HD143" i="14"/>
  <c r="FA138" i="14"/>
  <c r="GO138" i="14" s="1"/>
  <c r="HC138" i="14"/>
  <c r="HB112" i="14"/>
  <c r="FD112" i="14"/>
  <c r="GR112" i="14" s="1"/>
  <c r="FC123" i="14"/>
  <c r="GQ123" i="14" s="1"/>
  <c r="HA123" i="14"/>
  <c r="FA129" i="14"/>
  <c r="GO129" i="14" s="1"/>
  <c r="HC129" i="14"/>
  <c r="FB37" i="14"/>
  <c r="GP37" i="14" s="1"/>
  <c r="HD37" i="14"/>
  <c r="HD45" i="14"/>
  <c r="FB45" i="14"/>
  <c r="GP45" i="14" s="1"/>
  <c r="FB59" i="14"/>
  <c r="GP59" i="14" s="1"/>
  <c r="HD59" i="14"/>
  <c r="FD65" i="14"/>
  <c r="GR65" i="14" s="1"/>
  <c r="HB65" i="14"/>
  <c r="HB36" i="14"/>
  <c r="FD36" i="14"/>
  <c r="GR36" i="14" s="1"/>
  <c r="FD52" i="14"/>
  <c r="GR52" i="14" s="1"/>
  <c r="HB52" i="14"/>
  <c r="FD60" i="14"/>
  <c r="GR60" i="14" s="1"/>
  <c r="HB60" i="14"/>
  <c r="HA65" i="14"/>
  <c r="FC65" i="14"/>
  <c r="GQ65" i="14" s="1"/>
  <c r="HA79" i="14"/>
  <c r="FC79" i="14"/>
  <c r="GQ79" i="14" s="1"/>
  <c r="FC106" i="14"/>
  <c r="GQ106" i="14" s="1"/>
  <c r="HA106" i="14"/>
  <c r="HD79" i="14"/>
  <c r="FB79" i="14"/>
  <c r="GP79" i="14" s="1"/>
  <c r="FB92" i="14"/>
  <c r="GP92" i="14" s="1"/>
  <c r="HD92" i="14"/>
  <c r="FD126" i="14"/>
  <c r="GR126" i="14" s="1"/>
  <c r="HB126" i="14"/>
  <c r="FB112" i="14"/>
  <c r="GP112" i="14" s="1"/>
  <c r="HD112" i="14"/>
  <c r="HB164" i="14"/>
  <c r="FD164" i="14"/>
  <c r="GR164" i="14" s="1"/>
  <c r="FB159" i="14"/>
  <c r="GP159" i="14" s="1"/>
  <c r="HD159" i="14"/>
  <c r="FD166" i="14"/>
  <c r="GR166" i="14" s="1"/>
  <c r="HB166" i="14"/>
  <c r="FD140" i="14"/>
  <c r="GR140" i="14" s="1"/>
  <c r="HB140" i="14"/>
  <c r="HA139" i="14"/>
  <c r="FC139" i="14"/>
  <c r="GQ139" i="14" s="1"/>
  <c r="HC161" i="14"/>
  <c r="FA161" i="14"/>
  <c r="GO161" i="14" s="1"/>
  <c r="T29" i="14"/>
  <c r="T18" i="14"/>
  <c r="T12" i="14"/>
  <c r="C12" i="14"/>
  <c r="T30" i="14"/>
  <c r="C30" i="14"/>
  <c r="T14" i="14"/>
  <c r="C14" i="14"/>
  <c r="T154" i="14"/>
  <c r="C154" i="14"/>
  <c r="T155" i="14"/>
  <c r="C155" i="14"/>
  <c r="T135" i="14"/>
  <c r="C135" i="14"/>
  <c r="T77" i="14"/>
  <c r="C77" i="14"/>
  <c r="T48" i="14"/>
  <c r="C48" i="14"/>
  <c r="T37" i="14"/>
  <c r="C37" i="14"/>
  <c r="T141" i="14"/>
  <c r="C141" i="14"/>
  <c r="T117" i="14"/>
  <c r="C117" i="14"/>
  <c r="T100" i="14"/>
  <c r="C100" i="14"/>
  <c r="T84" i="14"/>
  <c r="C84" i="14"/>
  <c r="T120" i="14"/>
  <c r="C120" i="14"/>
  <c r="T82" i="14"/>
  <c r="C82" i="14"/>
  <c r="T43" i="14"/>
  <c r="C43" i="14"/>
  <c r="T162" i="14"/>
  <c r="C162" i="14"/>
  <c r="T75" i="14"/>
  <c r="C75" i="14"/>
  <c r="T159" i="14"/>
  <c r="C159" i="14"/>
  <c r="T151" i="14"/>
  <c r="C151" i="14"/>
  <c r="T114" i="14"/>
  <c r="C114" i="14"/>
  <c r="T81" i="14"/>
  <c r="C81" i="14"/>
  <c r="T51" i="14"/>
  <c r="C51" i="14"/>
  <c r="T153" i="14"/>
  <c r="C153" i="14"/>
  <c r="T146" i="14"/>
  <c r="C146" i="14"/>
  <c r="T121" i="14"/>
  <c r="C121" i="14"/>
  <c r="T104" i="14"/>
  <c r="C104" i="14"/>
  <c r="T89" i="14"/>
  <c r="C89" i="14"/>
  <c r="T56" i="14"/>
  <c r="C56" i="14"/>
  <c r="T124" i="14"/>
  <c r="C124" i="14"/>
  <c r="T52" i="14"/>
  <c r="C52" i="14"/>
  <c r="T140" i="14"/>
  <c r="C140" i="14"/>
  <c r="T115" i="14"/>
  <c r="C115" i="14"/>
  <c r="T79" i="14"/>
  <c r="C79" i="14"/>
  <c r="T41" i="14"/>
  <c r="C41" i="14"/>
  <c r="T27" i="14"/>
  <c r="C27" i="14"/>
  <c r="T118" i="14"/>
  <c r="C118" i="14"/>
  <c r="T85" i="14"/>
  <c r="C85" i="14"/>
  <c r="T61" i="14"/>
  <c r="C61" i="14"/>
  <c r="T55" i="14"/>
  <c r="C55" i="14"/>
  <c r="T39" i="14"/>
  <c r="C39" i="14"/>
  <c r="T157" i="14"/>
  <c r="C157" i="14"/>
  <c r="T125" i="14"/>
  <c r="C125" i="14"/>
  <c r="T92" i="14"/>
  <c r="C92" i="14"/>
  <c r="T60" i="14"/>
  <c r="C60" i="14"/>
  <c r="T53" i="14"/>
  <c r="C53" i="14"/>
  <c r="T164" i="14"/>
  <c r="C164" i="14"/>
  <c r="T156" i="14"/>
  <c r="C156" i="14"/>
  <c r="T148" i="14"/>
  <c r="C148" i="14"/>
  <c r="T128" i="14"/>
  <c r="C128" i="14"/>
  <c r="T93" i="14"/>
  <c r="C93" i="14"/>
  <c r="T57" i="14"/>
  <c r="C57" i="14"/>
  <c r="T136" i="14"/>
  <c r="C136" i="14"/>
  <c r="T105" i="14"/>
  <c r="C105" i="14"/>
  <c r="T83" i="14"/>
  <c r="C83" i="14"/>
  <c r="T167" i="14"/>
  <c r="C167" i="14"/>
  <c r="T91" i="14"/>
  <c r="C91" i="14"/>
  <c r="T73" i="14"/>
  <c r="C73" i="14"/>
  <c r="T58" i="14"/>
  <c r="C58" i="14"/>
  <c r="T40" i="14"/>
  <c r="C40" i="14"/>
  <c r="T160" i="14"/>
  <c r="C160" i="14"/>
  <c r="T96" i="14"/>
  <c r="C96" i="14"/>
  <c r="T64" i="14"/>
  <c r="C64" i="14"/>
  <c r="T152" i="14"/>
  <c r="C152" i="14"/>
  <c r="T137" i="14"/>
  <c r="C137" i="14"/>
  <c r="T132" i="14"/>
  <c r="C132" i="14"/>
  <c r="T116" i="14"/>
  <c r="C116" i="14"/>
  <c r="T98" i="14"/>
  <c r="C98" i="14"/>
  <c r="T62" i="14"/>
  <c r="C62" i="14"/>
  <c r="T166" i="14"/>
  <c r="C166" i="14"/>
  <c r="T88" i="14"/>
  <c r="C88" i="14"/>
  <c r="T54" i="14"/>
  <c r="C54" i="14"/>
  <c r="T20" i="14"/>
  <c r="C20" i="14"/>
  <c r="T144" i="14"/>
  <c r="C144" i="14"/>
  <c r="T127" i="14"/>
  <c r="C127" i="14"/>
  <c r="T95" i="14"/>
  <c r="C95" i="14"/>
  <c r="T42" i="14"/>
  <c r="C42" i="14"/>
  <c r="T35" i="14"/>
  <c r="C35" i="14"/>
  <c r="T165" i="14"/>
  <c r="C165" i="14"/>
  <c r="T149" i="14"/>
  <c r="C149" i="14"/>
  <c r="T133" i="14"/>
  <c r="C133" i="14"/>
  <c r="T107" i="14"/>
  <c r="C107" i="14"/>
  <c r="T67" i="14"/>
  <c r="C67" i="14"/>
  <c r="T134" i="14"/>
  <c r="C134" i="14"/>
  <c r="T102" i="14"/>
  <c r="C102" i="14"/>
  <c r="T66" i="14"/>
  <c r="C66" i="14"/>
  <c r="T150" i="14"/>
  <c r="C150" i="14"/>
  <c r="T143" i="14"/>
  <c r="C143" i="14"/>
  <c r="T119" i="14"/>
  <c r="C119" i="14"/>
  <c r="T113" i="14"/>
  <c r="C113" i="14"/>
  <c r="T90" i="14"/>
  <c r="C90" i="14"/>
  <c r="T59" i="14"/>
  <c r="C59" i="14"/>
  <c r="T131" i="14"/>
  <c r="C131" i="14"/>
  <c r="T123" i="14"/>
  <c r="C123" i="14"/>
  <c r="T99" i="14"/>
  <c r="C99" i="14"/>
  <c r="T65" i="14"/>
  <c r="C65" i="14"/>
  <c r="T47" i="14"/>
  <c r="C47" i="14"/>
  <c r="T44" i="14"/>
  <c r="C44" i="14"/>
  <c r="T38" i="14"/>
  <c r="C38" i="14"/>
  <c r="T168" i="14"/>
  <c r="C168" i="14"/>
  <c r="T138" i="14"/>
  <c r="C138" i="14"/>
  <c r="T129" i="14"/>
  <c r="C129" i="14"/>
  <c r="T71" i="14"/>
  <c r="C71" i="14"/>
  <c r="T34" i="14"/>
  <c r="C34" i="14"/>
  <c r="T106" i="14"/>
  <c r="C106" i="14"/>
  <c r="T86" i="14"/>
  <c r="C86" i="14"/>
  <c r="T70" i="14"/>
  <c r="C70" i="14"/>
  <c r="T158" i="14"/>
  <c r="C158" i="14"/>
  <c r="T147" i="14"/>
  <c r="C147" i="14"/>
  <c r="T122" i="14"/>
  <c r="C122" i="14"/>
  <c r="T108" i="14"/>
  <c r="C108" i="14"/>
  <c r="T94" i="14"/>
  <c r="C94" i="14"/>
  <c r="T63" i="14"/>
  <c r="C63" i="14"/>
  <c r="T25" i="14"/>
  <c r="C25" i="14"/>
  <c r="T163" i="14"/>
  <c r="C163" i="14"/>
  <c r="T111" i="14"/>
  <c r="C111" i="14"/>
  <c r="T103" i="14"/>
  <c r="C103" i="14"/>
  <c r="T69" i="14"/>
  <c r="C69" i="14"/>
  <c r="T45" i="14"/>
  <c r="C45" i="14"/>
  <c r="T76" i="14"/>
  <c r="C76" i="14"/>
  <c r="T46" i="14"/>
  <c r="C46" i="14"/>
  <c r="T142" i="14"/>
  <c r="C142" i="14"/>
  <c r="T110" i="14"/>
  <c r="C110" i="14"/>
  <c r="T74" i="14"/>
  <c r="C74" i="14"/>
  <c r="T126" i="14"/>
  <c r="C126" i="14"/>
  <c r="T97" i="14"/>
  <c r="C97" i="14"/>
  <c r="T68" i="14"/>
  <c r="C68" i="14"/>
  <c r="T50" i="14"/>
  <c r="C50" i="14"/>
  <c r="T139" i="14"/>
  <c r="C139" i="14"/>
  <c r="T109" i="14"/>
  <c r="C109" i="14"/>
  <c r="T36" i="14"/>
  <c r="C36" i="14"/>
  <c r="T112" i="14"/>
  <c r="C112" i="14"/>
  <c r="T80" i="14"/>
  <c r="C80" i="14"/>
  <c r="T49" i="14"/>
  <c r="C49" i="14"/>
  <c r="T161" i="14"/>
  <c r="C161" i="14"/>
  <c r="T145" i="14"/>
  <c r="C145" i="14"/>
  <c r="T78" i="14"/>
  <c r="C78" i="14"/>
  <c r="T130" i="14"/>
  <c r="C130" i="14"/>
  <c r="T101" i="14"/>
  <c r="C101" i="14"/>
  <c r="T72" i="14"/>
  <c r="C72" i="14"/>
  <c r="T23" i="14"/>
  <c r="C23" i="14"/>
  <c r="T19" i="14"/>
  <c r="C19" i="14"/>
  <c r="T6" i="14"/>
  <c r="C6" i="14"/>
  <c r="FT8" i="14"/>
  <c r="HH8" i="14" s="1"/>
  <c r="FR4" i="14"/>
  <c r="HF4" i="14" s="1"/>
  <c r="FO4" i="14"/>
  <c r="HC4" i="14" s="1"/>
  <c r="U4" i="14"/>
  <c r="W4" i="14" s="1"/>
  <c r="FH4" i="14"/>
  <c r="GV4" i="14" s="1"/>
  <c r="FF4" i="14"/>
  <c r="GT4" i="14" s="1"/>
  <c r="FI4" i="14"/>
  <c r="GW4" i="14" s="1"/>
  <c r="FB16" i="14"/>
  <c r="GP16" i="14" s="1"/>
  <c r="FG4" i="14"/>
  <c r="GU4" i="14" s="1"/>
  <c r="X10" i="14"/>
  <c r="Z10" i="14" s="1"/>
  <c r="U8" i="14"/>
  <c r="W8" i="14" s="1"/>
  <c r="V8" i="14"/>
  <c r="Y8" i="14"/>
  <c r="S8" i="14"/>
  <c r="X8" i="14"/>
  <c r="Z8" i="14" s="1"/>
  <c r="S9" i="14"/>
  <c r="Y9" i="14"/>
  <c r="V9" i="14"/>
  <c r="X9" i="14"/>
  <c r="Z9" i="14" s="1"/>
  <c r="U9" i="14"/>
  <c r="W9" i="14" s="1"/>
  <c r="HO8" i="14"/>
  <c r="AD8" i="14" s="1"/>
  <c r="AF8" i="14" s="1"/>
  <c r="HM8" i="14"/>
  <c r="AA106" i="14"/>
  <c r="D106" i="14" s="1"/>
  <c r="AD106" i="14"/>
  <c r="AF106" i="14" s="1"/>
  <c r="AE106" i="14"/>
  <c r="AH106" i="14"/>
  <c r="H106" i="14"/>
  <c r="G106" i="14" s="1"/>
  <c r="I106" i="14" s="1"/>
  <c r="AG106" i="14"/>
  <c r="AI106" i="14" s="1"/>
  <c r="AA108" i="14"/>
  <c r="D108" i="14" s="1"/>
  <c r="AE108" i="14"/>
  <c r="AH108" i="14"/>
  <c r="H108" i="14"/>
  <c r="G108" i="14" s="1"/>
  <c r="I108" i="14" s="1"/>
  <c r="AD108" i="14"/>
  <c r="AF108" i="14" s="1"/>
  <c r="AG108" i="14"/>
  <c r="AI108" i="14" s="1"/>
  <c r="AA110" i="14"/>
  <c r="D110" i="14" s="1"/>
  <c r="AH110" i="14"/>
  <c r="AD110" i="14"/>
  <c r="AF110" i="14" s="1"/>
  <c r="AG110" i="14"/>
  <c r="AI110" i="14" s="1"/>
  <c r="AE110" i="14"/>
  <c r="H110" i="14"/>
  <c r="G110" i="14" s="1"/>
  <c r="I110" i="14" s="1"/>
  <c r="AD112" i="14"/>
  <c r="AF112" i="14" s="1"/>
  <c r="AE112" i="14"/>
  <c r="AH112" i="14"/>
  <c r="AG112" i="14"/>
  <c r="AI112" i="14" s="1"/>
  <c r="H112" i="14"/>
  <c r="G112" i="14" s="1"/>
  <c r="I112" i="14" s="1"/>
  <c r="AA112" i="14"/>
  <c r="D112" i="14" s="1"/>
  <c r="AA114" i="14"/>
  <c r="D114" i="14" s="1"/>
  <c r="AD114" i="14"/>
  <c r="AF114" i="14" s="1"/>
  <c r="AH114" i="14"/>
  <c r="H114" i="14"/>
  <c r="G114" i="14" s="1"/>
  <c r="I114" i="14" s="1"/>
  <c r="AG114" i="14"/>
  <c r="AI114" i="14" s="1"/>
  <c r="AE114" i="14"/>
  <c r="AA116" i="14"/>
  <c r="D116" i="14" s="1"/>
  <c r="H116" i="14"/>
  <c r="G116" i="14" s="1"/>
  <c r="I116" i="14" s="1"/>
  <c r="AG116" i="14"/>
  <c r="AI116" i="14" s="1"/>
  <c r="AE116" i="14"/>
  <c r="AD116" i="14"/>
  <c r="AF116" i="14" s="1"/>
  <c r="AH116" i="14"/>
  <c r="AA118" i="14"/>
  <c r="D118" i="14" s="1"/>
  <c r="AD118" i="14"/>
  <c r="AF118" i="14" s="1"/>
  <c r="AE118" i="14"/>
  <c r="AH118" i="14"/>
  <c r="H118" i="14"/>
  <c r="G118" i="14" s="1"/>
  <c r="I118" i="14" s="1"/>
  <c r="AG118" i="14"/>
  <c r="AI118" i="14" s="1"/>
  <c r="AA120" i="14"/>
  <c r="D120" i="14" s="1"/>
  <c r="AE120" i="14"/>
  <c r="H120" i="14"/>
  <c r="G120" i="14" s="1"/>
  <c r="I120" i="14" s="1"/>
  <c r="AG120" i="14"/>
  <c r="AI120" i="14" s="1"/>
  <c r="AD120" i="14"/>
  <c r="AF120" i="14" s="1"/>
  <c r="AH120" i="14"/>
  <c r="AA122" i="14"/>
  <c r="D122" i="14" s="1"/>
  <c r="H122" i="14"/>
  <c r="G122" i="14" s="1"/>
  <c r="I122" i="14" s="1"/>
  <c r="AH122" i="14"/>
  <c r="AG122" i="14"/>
  <c r="AI122" i="14" s="1"/>
  <c r="AD122" i="14"/>
  <c r="AF122" i="14" s="1"/>
  <c r="AE122" i="14"/>
  <c r="AD124" i="14"/>
  <c r="AF124" i="14" s="1"/>
  <c r="AE124" i="14"/>
  <c r="AG124" i="14"/>
  <c r="AI124" i="14" s="1"/>
  <c r="AA124" i="14"/>
  <c r="D124" i="14" s="1"/>
  <c r="AH124" i="14"/>
  <c r="H124" i="14"/>
  <c r="G124" i="14" s="1"/>
  <c r="I124" i="14" s="1"/>
  <c r="AA126" i="14"/>
  <c r="D126" i="14" s="1"/>
  <c r="AH126" i="14"/>
  <c r="AD126" i="14"/>
  <c r="AF126" i="14" s="1"/>
  <c r="AE126" i="14"/>
  <c r="AG126" i="14"/>
  <c r="AI126" i="14" s="1"/>
  <c r="H126" i="14"/>
  <c r="G126" i="14" s="1"/>
  <c r="I126" i="14" s="1"/>
  <c r="AD128" i="14"/>
  <c r="AF128" i="14" s="1"/>
  <c r="AH128" i="14"/>
  <c r="AE128" i="14"/>
  <c r="AA128" i="14"/>
  <c r="D128" i="14" s="1"/>
  <c r="H128" i="14"/>
  <c r="G128" i="14" s="1"/>
  <c r="I128" i="14" s="1"/>
  <c r="AG128" i="14"/>
  <c r="AI128" i="14" s="1"/>
  <c r="AA130" i="14"/>
  <c r="D130" i="14" s="1"/>
  <c r="AG130" i="14"/>
  <c r="AI130" i="14" s="1"/>
  <c r="AE130" i="14"/>
  <c r="H130" i="14"/>
  <c r="G130" i="14" s="1"/>
  <c r="I130" i="14" s="1"/>
  <c r="AD130" i="14"/>
  <c r="AF130" i="14" s="1"/>
  <c r="AH130" i="14"/>
  <c r="AA132" i="14"/>
  <c r="D132" i="14" s="1"/>
  <c r="AG132" i="14"/>
  <c r="AI132" i="14" s="1"/>
  <c r="H132" i="14"/>
  <c r="G132" i="14" s="1"/>
  <c r="I132" i="14" s="1"/>
  <c r="AE132" i="14"/>
  <c r="AH132" i="14"/>
  <c r="AD132" i="14"/>
  <c r="AF132" i="14" s="1"/>
  <c r="AA134" i="14"/>
  <c r="D134" i="14" s="1"/>
  <c r="AG134" i="14"/>
  <c r="AI134" i="14" s="1"/>
  <c r="AH134" i="14"/>
  <c r="AD134" i="14"/>
  <c r="AF134" i="14" s="1"/>
  <c r="AE134" i="14"/>
  <c r="H134" i="14"/>
  <c r="G134" i="14" s="1"/>
  <c r="I134" i="14" s="1"/>
  <c r="AG136" i="14"/>
  <c r="AI136" i="14" s="1"/>
  <c r="AA136" i="14"/>
  <c r="D136" i="14" s="1"/>
  <c r="AH136" i="14"/>
  <c r="AE136" i="14"/>
  <c r="AD136" i="14"/>
  <c r="AF136" i="14" s="1"/>
  <c r="H136" i="14"/>
  <c r="G136" i="14" s="1"/>
  <c r="I136" i="14" s="1"/>
  <c r="AA138" i="14"/>
  <c r="D138" i="14" s="1"/>
  <c r="AD138" i="14"/>
  <c r="AF138" i="14" s="1"/>
  <c r="H138" i="14"/>
  <c r="G138" i="14" s="1"/>
  <c r="I138" i="14" s="1"/>
  <c r="AG138" i="14"/>
  <c r="AI138" i="14" s="1"/>
  <c r="AH138" i="14"/>
  <c r="AE138" i="14"/>
  <c r="AA140" i="14"/>
  <c r="D140" i="14" s="1"/>
  <c r="H140" i="14"/>
  <c r="G140" i="14" s="1"/>
  <c r="I140" i="14" s="1"/>
  <c r="AG140" i="14"/>
  <c r="AI140" i="14" s="1"/>
  <c r="AD140" i="14"/>
  <c r="AF140" i="14" s="1"/>
  <c r="AH140" i="14"/>
  <c r="AE142" i="14"/>
  <c r="AH142" i="14"/>
  <c r="H142" i="14"/>
  <c r="G142" i="14" s="1"/>
  <c r="I142" i="14" s="1"/>
  <c r="AD142" i="14"/>
  <c r="AF142" i="14" s="1"/>
  <c r="AG142" i="14"/>
  <c r="AI142" i="14" s="1"/>
  <c r="AA142" i="14"/>
  <c r="D142" i="14" s="1"/>
  <c r="AE144" i="14"/>
  <c r="AD144" i="14"/>
  <c r="AF144" i="14" s="1"/>
  <c r="H144" i="14"/>
  <c r="G144" i="14" s="1"/>
  <c r="I144" i="14" s="1"/>
  <c r="AA144" i="14"/>
  <c r="D144" i="14" s="1"/>
  <c r="AH144" i="14"/>
  <c r="AG144" i="14"/>
  <c r="AI144" i="14" s="1"/>
  <c r="AH146" i="14"/>
  <c r="AG146" i="14"/>
  <c r="AI146" i="14" s="1"/>
  <c r="AE146" i="14"/>
  <c r="H146" i="14"/>
  <c r="G146" i="14" s="1"/>
  <c r="I146" i="14" s="1"/>
  <c r="AD146" i="14"/>
  <c r="AF146" i="14" s="1"/>
  <c r="AA146" i="14"/>
  <c r="D146" i="14" s="1"/>
  <c r="AD148" i="14"/>
  <c r="AF148" i="14" s="1"/>
  <c r="AG148" i="14"/>
  <c r="AI148" i="14" s="1"/>
  <c r="AA148" i="14"/>
  <c r="D148" i="14" s="1"/>
  <c r="AH148" i="14"/>
  <c r="AE148" i="14"/>
  <c r="H148" i="14"/>
  <c r="G148" i="14" s="1"/>
  <c r="I148" i="14" s="1"/>
  <c r="AA150" i="14"/>
  <c r="D150" i="14" s="1"/>
  <c r="AH150" i="14"/>
  <c r="AE150" i="14"/>
  <c r="AD150" i="14"/>
  <c r="AF150" i="14" s="1"/>
  <c r="H150" i="14"/>
  <c r="G150" i="14" s="1"/>
  <c r="I150" i="14" s="1"/>
  <c r="AG150" i="14"/>
  <c r="AI150" i="14" s="1"/>
  <c r="AA152" i="14"/>
  <c r="D152" i="14" s="1"/>
  <c r="AD152" i="14"/>
  <c r="AF152" i="14" s="1"/>
  <c r="AG152" i="14"/>
  <c r="AI152" i="14" s="1"/>
  <c r="AH152" i="14"/>
  <c r="AE152" i="14"/>
  <c r="H152" i="14"/>
  <c r="G152" i="14" s="1"/>
  <c r="I152" i="14" s="1"/>
  <c r="AA154" i="14"/>
  <c r="D154" i="14" s="1"/>
  <c r="AE154" i="14"/>
  <c r="AH154" i="14"/>
  <c r="AG154" i="14"/>
  <c r="AI154" i="14" s="1"/>
  <c r="AD154" i="14"/>
  <c r="AF154" i="14" s="1"/>
  <c r="AA156" i="14"/>
  <c r="D156" i="14" s="1"/>
  <c r="AG156" i="14"/>
  <c r="AI156" i="14" s="1"/>
  <c r="AD156" i="14"/>
  <c r="AF156" i="14" s="1"/>
  <c r="AH156" i="14"/>
  <c r="AE156" i="14"/>
  <c r="H156" i="14"/>
  <c r="G156" i="14" s="1"/>
  <c r="I156" i="14" s="1"/>
  <c r="AA158" i="14"/>
  <c r="D158" i="14" s="1"/>
  <c r="AE158" i="14"/>
  <c r="AH158" i="14"/>
  <c r="H158" i="14"/>
  <c r="G158" i="14" s="1"/>
  <c r="I158" i="14" s="1"/>
  <c r="AG158" i="14"/>
  <c r="AI158" i="14" s="1"/>
  <c r="AD158" i="14"/>
  <c r="AF158" i="14" s="1"/>
  <c r="AA160" i="14"/>
  <c r="D160" i="14" s="1"/>
  <c r="AE160" i="14"/>
  <c r="AG160" i="14"/>
  <c r="AI160" i="14" s="1"/>
  <c r="AD160" i="14"/>
  <c r="AF160" i="14" s="1"/>
  <c r="H160" i="14"/>
  <c r="G160" i="14" s="1"/>
  <c r="I160" i="14" s="1"/>
  <c r="AH160" i="14"/>
  <c r="AD162" i="14"/>
  <c r="AF162" i="14" s="1"/>
  <c r="AG162" i="14"/>
  <c r="AI162" i="14" s="1"/>
  <c r="AE162" i="14"/>
  <c r="AH162" i="14"/>
  <c r="AA162" i="14"/>
  <c r="D162" i="14" s="1"/>
  <c r="H162" i="14"/>
  <c r="G162" i="14" s="1"/>
  <c r="I162" i="14" s="1"/>
  <c r="AG164" i="14"/>
  <c r="AI164" i="14" s="1"/>
  <c r="AA164" i="14"/>
  <c r="D164" i="14" s="1"/>
  <c r="AE164" i="14"/>
  <c r="AH164" i="14"/>
  <c r="AD164" i="14"/>
  <c r="AF164" i="14" s="1"/>
  <c r="H164" i="14"/>
  <c r="G164" i="14" s="1"/>
  <c r="I164" i="14" s="1"/>
  <c r="H166" i="14"/>
  <c r="G166" i="14" s="1"/>
  <c r="I166" i="14" s="1"/>
  <c r="AA166" i="14"/>
  <c r="D166" i="14" s="1"/>
  <c r="AE166" i="14"/>
  <c r="AH166" i="14"/>
  <c r="AD166" i="14"/>
  <c r="AF166" i="14" s="1"/>
  <c r="AA168" i="14"/>
  <c r="D168" i="14" s="1"/>
  <c r="AE168" i="14"/>
  <c r="AH168" i="14"/>
  <c r="AG168" i="14"/>
  <c r="AI168" i="14" s="1"/>
  <c r="H168" i="14"/>
  <c r="G168" i="14" s="1"/>
  <c r="I168" i="14" s="1"/>
  <c r="AD168" i="14"/>
  <c r="AF168" i="14" s="1"/>
  <c r="AE140" i="14"/>
  <c r="HP9" i="14"/>
  <c r="AA35" i="14"/>
  <c r="D35" i="14" s="1"/>
  <c r="AE35" i="14"/>
  <c r="AD35" i="14"/>
  <c r="AF35" i="14" s="1"/>
  <c r="AH35" i="14"/>
  <c r="H35" i="14"/>
  <c r="G35" i="14" s="1"/>
  <c r="I35" i="14" s="1"/>
  <c r="AG35" i="14"/>
  <c r="AI35" i="14" s="1"/>
  <c r="AA37" i="14"/>
  <c r="D37" i="14" s="1"/>
  <c r="AH37" i="14"/>
  <c r="AE37" i="14"/>
  <c r="H37" i="14"/>
  <c r="G37" i="14" s="1"/>
  <c r="I37" i="14" s="1"/>
  <c r="AD37" i="14"/>
  <c r="AF37" i="14" s="1"/>
  <c r="AG37" i="14"/>
  <c r="AI37" i="14" s="1"/>
  <c r="AA39" i="14"/>
  <c r="D39" i="14" s="1"/>
  <c r="AE39" i="14"/>
  <c r="H39" i="14"/>
  <c r="G39" i="14" s="1"/>
  <c r="I39" i="14" s="1"/>
  <c r="AG39" i="14"/>
  <c r="AI39" i="14" s="1"/>
  <c r="AH39" i="14"/>
  <c r="AD39" i="14"/>
  <c r="AF39" i="14" s="1"/>
  <c r="AA41" i="14"/>
  <c r="D41" i="14" s="1"/>
  <c r="AE41" i="14"/>
  <c r="H41" i="14"/>
  <c r="G41" i="14" s="1"/>
  <c r="I41" i="14" s="1"/>
  <c r="AG41" i="14"/>
  <c r="AI41" i="14" s="1"/>
  <c r="AH41" i="14"/>
  <c r="AD41" i="14"/>
  <c r="AF41" i="14" s="1"/>
  <c r="AA43" i="14"/>
  <c r="D43" i="14" s="1"/>
  <c r="H43" i="14"/>
  <c r="G43" i="14" s="1"/>
  <c r="I43" i="14" s="1"/>
  <c r="AG43" i="14"/>
  <c r="AI43" i="14" s="1"/>
  <c r="AD43" i="14"/>
  <c r="AF43" i="14" s="1"/>
  <c r="AH43" i="14"/>
  <c r="AE43" i="14"/>
  <c r="AA45" i="14"/>
  <c r="D45" i="14" s="1"/>
  <c r="AH45" i="14"/>
  <c r="AD45" i="14"/>
  <c r="AF45" i="14" s="1"/>
  <c r="AE45" i="14"/>
  <c r="H45" i="14"/>
  <c r="G45" i="14" s="1"/>
  <c r="I45" i="14" s="1"/>
  <c r="AG45" i="14"/>
  <c r="AI45" i="14" s="1"/>
  <c r="AA47" i="14"/>
  <c r="D47" i="14" s="1"/>
  <c r="AE47" i="14"/>
  <c r="AG47" i="14"/>
  <c r="AI47" i="14" s="1"/>
  <c r="AH47" i="14"/>
  <c r="AD47" i="14"/>
  <c r="AF47" i="14" s="1"/>
  <c r="H47" i="14"/>
  <c r="G47" i="14" s="1"/>
  <c r="I47" i="14" s="1"/>
  <c r="AG49" i="14"/>
  <c r="AI49" i="14" s="1"/>
  <c r="AD49" i="14"/>
  <c r="AF49" i="14" s="1"/>
  <c r="AH49" i="14"/>
  <c r="AE49" i="14"/>
  <c r="H49" i="14"/>
  <c r="G49" i="14" s="1"/>
  <c r="I49" i="14" s="1"/>
  <c r="AA49" i="14"/>
  <c r="D49" i="14" s="1"/>
  <c r="AH51" i="14"/>
  <c r="AE51" i="14"/>
  <c r="AA51" i="14"/>
  <c r="D51" i="14" s="1"/>
  <c r="H51" i="14"/>
  <c r="G51" i="14" s="1"/>
  <c r="I51" i="14" s="1"/>
  <c r="AD51" i="14"/>
  <c r="AF51" i="14" s="1"/>
  <c r="AG51" i="14"/>
  <c r="AI51" i="14" s="1"/>
  <c r="H53" i="14"/>
  <c r="G53" i="14" s="1"/>
  <c r="I53" i="14" s="1"/>
  <c r="AG53" i="14"/>
  <c r="AI53" i="14" s="1"/>
  <c r="AD53" i="14"/>
  <c r="AF53" i="14" s="1"/>
  <c r="AE53" i="14"/>
  <c r="AA53" i="14"/>
  <c r="D53" i="14" s="1"/>
  <c r="AH53" i="14"/>
  <c r="AG55" i="14"/>
  <c r="AI55" i="14" s="1"/>
  <c r="AE55" i="14"/>
  <c r="AH55" i="14"/>
  <c r="AA55" i="14"/>
  <c r="D55" i="14" s="1"/>
  <c r="AD55" i="14"/>
  <c r="AF55" i="14" s="1"/>
  <c r="H55" i="14"/>
  <c r="G55" i="14" s="1"/>
  <c r="I55" i="14" s="1"/>
  <c r="AD57" i="14"/>
  <c r="AF57" i="14" s="1"/>
  <c r="AH57" i="14"/>
  <c r="AG57" i="14"/>
  <c r="AI57" i="14" s="1"/>
  <c r="AE57" i="14"/>
  <c r="H57" i="14"/>
  <c r="G57" i="14" s="1"/>
  <c r="I57" i="14" s="1"/>
  <c r="AA57" i="14"/>
  <c r="D57" i="14" s="1"/>
  <c r="AA59" i="14"/>
  <c r="D59" i="14" s="1"/>
  <c r="AE59" i="14"/>
  <c r="AH59" i="14"/>
  <c r="AG59" i="14"/>
  <c r="AI59" i="14" s="1"/>
  <c r="AD59" i="14"/>
  <c r="AF59" i="14" s="1"/>
  <c r="H59" i="14"/>
  <c r="G59" i="14" s="1"/>
  <c r="I59" i="14" s="1"/>
  <c r="AH61" i="14"/>
  <c r="AD61" i="14"/>
  <c r="AF61" i="14" s="1"/>
  <c r="H61" i="14"/>
  <c r="G61" i="14" s="1"/>
  <c r="I61" i="14" s="1"/>
  <c r="AG61" i="14"/>
  <c r="AI61" i="14" s="1"/>
  <c r="AA61" i="14"/>
  <c r="D61" i="14" s="1"/>
  <c r="AE61" i="14"/>
  <c r="AA63" i="14"/>
  <c r="D63" i="14" s="1"/>
  <c r="AE63" i="14"/>
  <c r="AH63" i="14"/>
  <c r="H63" i="14"/>
  <c r="G63" i="14" s="1"/>
  <c r="I63" i="14" s="1"/>
  <c r="AD63" i="14"/>
  <c r="AF63" i="14" s="1"/>
  <c r="AG63" i="14"/>
  <c r="AI63" i="14" s="1"/>
  <c r="AA65" i="14"/>
  <c r="D65" i="14" s="1"/>
  <c r="AG65" i="14"/>
  <c r="AI65" i="14" s="1"/>
  <c r="H65" i="14"/>
  <c r="G65" i="14" s="1"/>
  <c r="I65" i="14" s="1"/>
  <c r="AH65" i="14"/>
  <c r="AE65" i="14"/>
  <c r="AD65" i="14"/>
  <c r="AF65" i="14" s="1"/>
  <c r="AA67" i="14"/>
  <c r="D67" i="14" s="1"/>
  <c r="AD67" i="14"/>
  <c r="AF67" i="14" s="1"/>
  <c r="AG67" i="14"/>
  <c r="AI67" i="14" s="1"/>
  <c r="H67" i="14"/>
  <c r="G67" i="14" s="1"/>
  <c r="I67" i="14" s="1"/>
  <c r="AH67" i="14"/>
  <c r="AE67" i="14"/>
  <c r="AA69" i="14"/>
  <c r="D69" i="14" s="1"/>
  <c r="AG69" i="14"/>
  <c r="AI69" i="14" s="1"/>
  <c r="AD69" i="14"/>
  <c r="AF69" i="14" s="1"/>
  <c r="AH69" i="14"/>
  <c r="AE69" i="14"/>
  <c r="H69" i="14"/>
  <c r="G69" i="14" s="1"/>
  <c r="I69" i="14" s="1"/>
  <c r="AA71" i="14"/>
  <c r="D71" i="14" s="1"/>
  <c r="H71" i="14"/>
  <c r="G71" i="14" s="1"/>
  <c r="I71" i="14" s="1"/>
  <c r="AE71" i="14"/>
  <c r="AG71" i="14"/>
  <c r="AI71" i="14" s="1"/>
  <c r="AH71" i="14"/>
  <c r="AD71" i="14"/>
  <c r="AF71" i="14" s="1"/>
  <c r="AA73" i="14"/>
  <c r="D73" i="14" s="1"/>
  <c r="AH73" i="14"/>
  <c r="AE73" i="14"/>
  <c r="AG73" i="14"/>
  <c r="AI73" i="14" s="1"/>
  <c r="AD73" i="14"/>
  <c r="AF73" i="14" s="1"/>
  <c r="H73" i="14"/>
  <c r="G73" i="14" s="1"/>
  <c r="I73" i="14" s="1"/>
  <c r="AA75" i="14"/>
  <c r="D75" i="14" s="1"/>
  <c r="H75" i="14"/>
  <c r="G75" i="14" s="1"/>
  <c r="I75" i="14" s="1"/>
  <c r="AD75" i="14"/>
  <c r="AF75" i="14" s="1"/>
  <c r="AG75" i="14"/>
  <c r="AI75" i="14" s="1"/>
  <c r="AE75" i="14"/>
  <c r="AH75" i="14"/>
  <c r="AA77" i="14"/>
  <c r="D77" i="14" s="1"/>
  <c r="H77" i="14"/>
  <c r="G77" i="14" s="1"/>
  <c r="I77" i="14" s="1"/>
  <c r="AG77" i="14"/>
  <c r="AI77" i="14" s="1"/>
  <c r="AD77" i="14"/>
  <c r="AF77" i="14" s="1"/>
  <c r="AH77" i="14"/>
  <c r="AE77" i="14"/>
  <c r="AA79" i="14"/>
  <c r="D79" i="14" s="1"/>
  <c r="AH79" i="14"/>
  <c r="AG79" i="14"/>
  <c r="AI79" i="14" s="1"/>
  <c r="H79" i="14"/>
  <c r="G79" i="14" s="1"/>
  <c r="I79" i="14" s="1"/>
  <c r="AE79" i="14"/>
  <c r="AD79" i="14"/>
  <c r="AF79" i="14" s="1"/>
  <c r="AA81" i="14"/>
  <c r="D81" i="14" s="1"/>
  <c r="AH81" i="14"/>
  <c r="H81" i="14"/>
  <c r="G81" i="14" s="1"/>
  <c r="I81" i="14" s="1"/>
  <c r="AE81" i="14"/>
  <c r="AD81" i="14"/>
  <c r="AF81" i="14" s="1"/>
  <c r="AG81" i="14"/>
  <c r="AI81" i="14" s="1"/>
  <c r="AA83" i="14"/>
  <c r="D83" i="14" s="1"/>
  <c r="AD83" i="14"/>
  <c r="AF83" i="14" s="1"/>
  <c r="AE83" i="14"/>
  <c r="AG83" i="14"/>
  <c r="AI83" i="14" s="1"/>
  <c r="AH83" i="14"/>
  <c r="H83" i="14"/>
  <c r="G83" i="14" s="1"/>
  <c r="I83" i="14" s="1"/>
  <c r="AA85" i="14"/>
  <c r="D85" i="14" s="1"/>
  <c r="AG85" i="14"/>
  <c r="AI85" i="14" s="1"/>
  <c r="AH85" i="14"/>
  <c r="AE85" i="14"/>
  <c r="H85" i="14"/>
  <c r="G85" i="14" s="1"/>
  <c r="I85" i="14" s="1"/>
  <c r="AD85" i="14"/>
  <c r="AF85" i="14" s="1"/>
  <c r="AA88" i="14"/>
  <c r="D88" i="14" s="1"/>
  <c r="AE88" i="14"/>
  <c r="AG88" i="14"/>
  <c r="AI88" i="14" s="1"/>
  <c r="AD88" i="14"/>
  <c r="AF88" i="14" s="1"/>
  <c r="H88" i="14"/>
  <c r="G88" i="14" s="1"/>
  <c r="I88" i="14" s="1"/>
  <c r="AH88" i="14"/>
  <c r="AA90" i="14"/>
  <c r="D90" i="14" s="1"/>
  <c r="AH90" i="14"/>
  <c r="AG90" i="14"/>
  <c r="AI90" i="14" s="1"/>
  <c r="H90" i="14"/>
  <c r="G90" i="14" s="1"/>
  <c r="I90" i="14" s="1"/>
  <c r="AE90" i="14"/>
  <c r="AD90" i="14"/>
  <c r="AF90" i="14" s="1"/>
  <c r="AA92" i="14"/>
  <c r="D92" i="14" s="1"/>
  <c r="H92" i="14"/>
  <c r="G92" i="14" s="1"/>
  <c r="I92" i="14" s="1"/>
  <c r="AE92" i="14"/>
  <c r="AH92" i="14"/>
  <c r="AG92" i="14"/>
  <c r="AI92" i="14" s="1"/>
  <c r="AD92" i="14"/>
  <c r="AF92" i="14" s="1"/>
  <c r="AH94" i="14"/>
  <c r="H94" i="14"/>
  <c r="G94" i="14" s="1"/>
  <c r="I94" i="14" s="1"/>
  <c r="AG94" i="14"/>
  <c r="AI94" i="14" s="1"/>
  <c r="AE94" i="14"/>
  <c r="AD94" i="14"/>
  <c r="AF94" i="14" s="1"/>
  <c r="AA94" i="14"/>
  <c r="D94" i="14" s="1"/>
  <c r="AA96" i="14"/>
  <c r="D96" i="14" s="1"/>
  <c r="AG96" i="14"/>
  <c r="AI96" i="14" s="1"/>
  <c r="AE96" i="14"/>
  <c r="H96" i="14"/>
  <c r="G96" i="14" s="1"/>
  <c r="I96" i="14" s="1"/>
  <c r="AH96" i="14"/>
  <c r="AD96" i="14"/>
  <c r="AF96" i="14" s="1"/>
  <c r="AA98" i="14"/>
  <c r="D98" i="14" s="1"/>
  <c r="AE98" i="14"/>
  <c r="AG98" i="14"/>
  <c r="AI98" i="14" s="1"/>
  <c r="H98" i="14"/>
  <c r="G98" i="14" s="1"/>
  <c r="I98" i="14" s="1"/>
  <c r="AH98" i="14"/>
  <c r="AD98" i="14"/>
  <c r="AF98" i="14" s="1"/>
  <c r="AA100" i="14"/>
  <c r="D100" i="14" s="1"/>
  <c r="AE100" i="14"/>
  <c r="AD100" i="14"/>
  <c r="AF100" i="14" s="1"/>
  <c r="H100" i="14"/>
  <c r="G100" i="14" s="1"/>
  <c r="I100" i="14" s="1"/>
  <c r="AG100" i="14"/>
  <c r="AI100" i="14" s="1"/>
  <c r="AH100" i="14"/>
  <c r="AA102" i="14"/>
  <c r="D102" i="14" s="1"/>
  <c r="AG102" i="14"/>
  <c r="AI102" i="14" s="1"/>
  <c r="AH102" i="14"/>
  <c r="AD102" i="14"/>
  <c r="AF102" i="14" s="1"/>
  <c r="AE102" i="14"/>
  <c r="H102" i="14"/>
  <c r="G102" i="14" s="1"/>
  <c r="I102" i="14" s="1"/>
  <c r="AA104" i="14"/>
  <c r="D104" i="14" s="1"/>
  <c r="AD104" i="14"/>
  <c r="AF104" i="14" s="1"/>
  <c r="AE104" i="14"/>
  <c r="AG104" i="14"/>
  <c r="AI104" i="14" s="1"/>
  <c r="AH104" i="14"/>
  <c r="H104" i="14"/>
  <c r="G104" i="14" s="1"/>
  <c r="I104" i="14" s="1"/>
  <c r="AA34" i="14"/>
  <c r="D34" i="14" s="1"/>
  <c r="AG34" i="14"/>
  <c r="AI34" i="14" s="1"/>
  <c r="AE34" i="14"/>
  <c r="AD34" i="14"/>
  <c r="AF34" i="14" s="1"/>
  <c r="H34" i="14"/>
  <c r="G34" i="14" s="1"/>
  <c r="I34" i="14" s="1"/>
  <c r="AH34" i="14"/>
  <c r="AG166" i="14"/>
  <c r="AI166" i="14" s="1"/>
  <c r="HN8" i="14"/>
  <c r="AH8" i="14" s="1"/>
  <c r="HM9" i="14"/>
  <c r="AA107" i="14"/>
  <c r="D107" i="14" s="1"/>
  <c r="AE107" i="14"/>
  <c r="AH107" i="14"/>
  <c r="AG107" i="14"/>
  <c r="AI107" i="14" s="1"/>
  <c r="AD107" i="14"/>
  <c r="AF107" i="14" s="1"/>
  <c r="H107" i="14"/>
  <c r="G107" i="14" s="1"/>
  <c r="I107" i="14" s="1"/>
  <c r="AA109" i="14"/>
  <c r="D109" i="14" s="1"/>
  <c r="AE109" i="14"/>
  <c r="AH109" i="14"/>
  <c r="H109" i="14"/>
  <c r="G109" i="14" s="1"/>
  <c r="I109" i="14" s="1"/>
  <c r="AG109" i="14"/>
  <c r="AI109" i="14" s="1"/>
  <c r="AD109" i="14"/>
  <c r="AF109" i="14" s="1"/>
  <c r="AE111" i="14"/>
  <c r="AH111" i="14"/>
  <c r="AD111" i="14"/>
  <c r="AF111" i="14" s="1"/>
  <c r="AA111" i="14"/>
  <c r="D111" i="14" s="1"/>
  <c r="AG111" i="14"/>
  <c r="AI111" i="14" s="1"/>
  <c r="H111" i="14"/>
  <c r="G111" i="14" s="1"/>
  <c r="I111" i="14" s="1"/>
  <c r="AE113" i="14"/>
  <c r="AH113" i="14"/>
  <c r="AA113" i="14"/>
  <c r="D113" i="14" s="1"/>
  <c r="AG113" i="14"/>
  <c r="AI113" i="14" s="1"/>
  <c r="H113" i="14"/>
  <c r="G113" i="14" s="1"/>
  <c r="I113" i="14" s="1"/>
  <c r="AD113" i="14"/>
  <c r="AF113" i="14" s="1"/>
  <c r="AA115" i="14"/>
  <c r="D115" i="14" s="1"/>
  <c r="AG115" i="14"/>
  <c r="AI115" i="14" s="1"/>
  <c r="AE115" i="14"/>
  <c r="H115" i="14"/>
  <c r="G115" i="14" s="1"/>
  <c r="I115" i="14" s="1"/>
  <c r="AD115" i="14"/>
  <c r="AF115" i="14" s="1"/>
  <c r="AH115" i="14"/>
  <c r="AA117" i="14"/>
  <c r="D117" i="14" s="1"/>
  <c r="AE117" i="14"/>
  <c r="AD117" i="14"/>
  <c r="AF117" i="14" s="1"/>
  <c r="AG117" i="14"/>
  <c r="AI117" i="14" s="1"/>
  <c r="AH117" i="14"/>
  <c r="H117" i="14"/>
  <c r="G117" i="14" s="1"/>
  <c r="I117" i="14" s="1"/>
  <c r="AA119" i="14"/>
  <c r="D119" i="14" s="1"/>
  <c r="AE119" i="14"/>
  <c r="AG119" i="14"/>
  <c r="AI119" i="14" s="1"/>
  <c r="H119" i="14"/>
  <c r="G119" i="14" s="1"/>
  <c r="I119" i="14" s="1"/>
  <c r="AH119" i="14"/>
  <c r="AD119" i="14"/>
  <c r="AF119" i="14" s="1"/>
  <c r="AA121" i="14"/>
  <c r="D121" i="14" s="1"/>
  <c r="AG121" i="14"/>
  <c r="AI121" i="14" s="1"/>
  <c r="AE121" i="14"/>
  <c r="AD121" i="14"/>
  <c r="AF121" i="14" s="1"/>
  <c r="AH121" i="14"/>
  <c r="H121" i="14"/>
  <c r="G121" i="14" s="1"/>
  <c r="I121" i="14" s="1"/>
  <c r="AA123" i="14"/>
  <c r="D123" i="14" s="1"/>
  <c r="AG123" i="14"/>
  <c r="AI123" i="14" s="1"/>
  <c r="AD123" i="14"/>
  <c r="AF123" i="14" s="1"/>
  <c r="H123" i="14"/>
  <c r="G123" i="14" s="1"/>
  <c r="I123" i="14" s="1"/>
  <c r="AE123" i="14"/>
  <c r="AH123" i="14"/>
  <c r="AA125" i="14"/>
  <c r="D125" i="14" s="1"/>
  <c r="AH125" i="14"/>
  <c r="AG125" i="14"/>
  <c r="AI125" i="14" s="1"/>
  <c r="AE125" i="14"/>
  <c r="H125" i="14"/>
  <c r="G125" i="14" s="1"/>
  <c r="I125" i="14" s="1"/>
  <c r="AD125" i="14"/>
  <c r="AF125" i="14" s="1"/>
  <c r="AA127" i="14"/>
  <c r="D127" i="14" s="1"/>
  <c r="H127" i="14"/>
  <c r="G127" i="14" s="1"/>
  <c r="I127" i="14" s="1"/>
  <c r="AG127" i="14"/>
  <c r="AI127" i="14" s="1"/>
  <c r="AH127" i="14"/>
  <c r="AE127" i="14"/>
  <c r="AD127" i="14"/>
  <c r="AF127" i="14" s="1"/>
  <c r="AE129" i="14"/>
  <c r="H129" i="14"/>
  <c r="G129" i="14" s="1"/>
  <c r="I129" i="14" s="1"/>
  <c r="AG129" i="14"/>
  <c r="AI129" i="14" s="1"/>
  <c r="AH129" i="14"/>
  <c r="AD129" i="14"/>
  <c r="AF129" i="14" s="1"/>
  <c r="AA129" i="14"/>
  <c r="D129" i="14" s="1"/>
  <c r="AG131" i="14"/>
  <c r="AI131" i="14" s="1"/>
  <c r="AD131" i="14"/>
  <c r="AF131" i="14" s="1"/>
  <c r="H131" i="14"/>
  <c r="G131" i="14" s="1"/>
  <c r="I131" i="14" s="1"/>
  <c r="AE131" i="14"/>
  <c r="AA131" i="14"/>
  <c r="D131" i="14" s="1"/>
  <c r="AA133" i="14"/>
  <c r="D133" i="14" s="1"/>
  <c r="AE133" i="14"/>
  <c r="AG133" i="14"/>
  <c r="AI133" i="14" s="1"/>
  <c r="AD133" i="14"/>
  <c r="AF133" i="14" s="1"/>
  <c r="AH133" i="14"/>
  <c r="H133" i="14"/>
  <c r="G133" i="14" s="1"/>
  <c r="I133" i="14" s="1"/>
  <c r="AA135" i="14"/>
  <c r="D135" i="14" s="1"/>
  <c r="AH135" i="14"/>
  <c r="AE135" i="14"/>
  <c r="AG135" i="14"/>
  <c r="AI135" i="14" s="1"/>
  <c r="H135" i="14"/>
  <c r="G135" i="14" s="1"/>
  <c r="I135" i="14" s="1"/>
  <c r="AH137" i="14"/>
  <c r="AE137" i="14"/>
  <c r="AA137" i="14"/>
  <c r="D137" i="14" s="1"/>
  <c r="AG137" i="14"/>
  <c r="AI137" i="14" s="1"/>
  <c r="H137" i="14"/>
  <c r="G137" i="14" s="1"/>
  <c r="I137" i="14" s="1"/>
  <c r="AD137" i="14"/>
  <c r="AF137" i="14" s="1"/>
  <c r="AH139" i="14"/>
  <c r="H139" i="14"/>
  <c r="G139" i="14" s="1"/>
  <c r="I139" i="14" s="1"/>
  <c r="AG139" i="14"/>
  <c r="AI139" i="14" s="1"/>
  <c r="AE139" i="14"/>
  <c r="AD139" i="14"/>
  <c r="AF139" i="14" s="1"/>
  <c r="AA139" i="14"/>
  <c r="D139" i="14" s="1"/>
  <c r="AD141" i="14"/>
  <c r="AF141" i="14" s="1"/>
  <c r="AE141" i="14"/>
  <c r="AH141" i="14"/>
  <c r="AA141" i="14"/>
  <c r="D141" i="14" s="1"/>
  <c r="AG141" i="14"/>
  <c r="AI141" i="14" s="1"/>
  <c r="H141" i="14"/>
  <c r="G141" i="14" s="1"/>
  <c r="I141" i="14" s="1"/>
  <c r="AG143" i="14"/>
  <c r="AI143" i="14" s="1"/>
  <c r="AE143" i="14"/>
  <c r="AH143" i="14"/>
  <c r="AA143" i="14"/>
  <c r="D143" i="14" s="1"/>
  <c r="AD143" i="14"/>
  <c r="AF143" i="14" s="1"/>
  <c r="H143" i="14"/>
  <c r="G143" i="14" s="1"/>
  <c r="I143" i="14" s="1"/>
  <c r="AA145" i="14"/>
  <c r="D145" i="14" s="1"/>
  <c r="AH145" i="14"/>
  <c r="AG145" i="14"/>
  <c r="AI145" i="14" s="1"/>
  <c r="AE145" i="14"/>
  <c r="H145" i="14"/>
  <c r="G145" i="14" s="1"/>
  <c r="I145" i="14" s="1"/>
  <c r="AD145" i="14"/>
  <c r="AF145" i="14" s="1"/>
  <c r="AG147" i="14"/>
  <c r="AI147" i="14" s="1"/>
  <c r="AA147" i="14"/>
  <c r="D147" i="14" s="1"/>
  <c r="H147" i="14"/>
  <c r="G147" i="14" s="1"/>
  <c r="I147" i="14" s="1"/>
  <c r="AD147" i="14"/>
  <c r="AF147" i="14" s="1"/>
  <c r="AH147" i="14"/>
  <c r="AE147" i="14"/>
  <c r="AA149" i="14"/>
  <c r="D149" i="14" s="1"/>
  <c r="AE149" i="14"/>
  <c r="AD149" i="14"/>
  <c r="AF149" i="14" s="1"/>
  <c r="AG149" i="14"/>
  <c r="AI149" i="14" s="1"/>
  <c r="H149" i="14"/>
  <c r="G149" i="14" s="1"/>
  <c r="I149" i="14" s="1"/>
  <c r="AH149" i="14"/>
  <c r="AA151" i="14"/>
  <c r="D151" i="14" s="1"/>
  <c r="AE151" i="14"/>
  <c r="AH151" i="14"/>
  <c r="AD151" i="14"/>
  <c r="AF151" i="14" s="1"/>
  <c r="H151" i="14"/>
  <c r="G151" i="14" s="1"/>
  <c r="I151" i="14" s="1"/>
  <c r="AG151" i="14"/>
  <c r="AI151" i="14" s="1"/>
  <c r="AA153" i="14"/>
  <c r="D153" i="14" s="1"/>
  <c r="H153" i="14"/>
  <c r="G153" i="14" s="1"/>
  <c r="I153" i="14" s="1"/>
  <c r="AG153" i="14"/>
  <c r="AI153" i="14" s="1"/>
  <c r="AD153" i="14"/>
  <c r="AF153" i="14" s="1"/>
  <c r="AH153" i="14"/>
  <c r="AE153" i="14"/>
  <c r="AA155" i="14"/>
  <c r="D155" i="14" s="1"/>
  <c r="AE155" i="14"/>
  <c r="AD155" i="14"/>
  <c r="AF155" i="14" s="1"/>
  <c r="AH155" i="14"/>
  <c r="AG155" i="14"/>
  <c r="AI155" i="14" s="1"/>
  <c r="H155" i="14"/>
  <c r="G155" i="14" s="1"/>
  <c r="I155" i="14" s="1"/>
  <c r="AA157" i="14"/>
  <c r="D157" i="14" s="1"/>
  <c r="AG157" i="14"/>
  <c r="AI157" i="14" s="1"/>
  <c r="H157" i="14"/>
  <c r="G157" i="14" s="1"/>
  <c r="I157" i="14" s="1"/>
  <c r="AD157" i="14"/>
  <c r="AF157" i="14" s="1"/>
  <c r="AE157" i="14"/>
  <c r="AH157" i="14"/>
  <c r="H159" i="14"/>
  <c r="G159" i="14" s="1"/>
  <c r="I159" i="14" s="1"/>
  <c r="AD159" i="14"/>
  <c r="AF159" i="14" s="1"/>
  <c r="AG159" i="14"/>
  <c r="AI159" i="14" s="1"/>
  <c r="AE159" i="14"/>
  <c r="AH159" i="14"/>
  <c r="AA159" i="14"/>
  <c r="D159" i="14" s="1"/>
  <c r="AG161" i="14"/>
  <c r="AI161" i="14" s="1"/>
  <c r="AE161" i="14"/>
  <c r="AA161" i="14"/>
  <c r="D161" i="14" s="1"/>
  <c r="AD161" i="14"/>
  <c r="AF161" i="14" s="1"/>
  <c r="H161" i="14"/>
  <c r="G161" i="14" s="1"/>
  <c r="I161" i="14" s="1"/>
  <c r="AH161" i="14"/>
  <c r="AA163" i="14"/>
  <c r="D163" i="14" s="1"/>
  <c r="AH163" i="14"/>
  <c r="AE163" i="14"/>
  <c r="AD163" i="14"/>
  <c r="AF163" i="14" s="1"/>
  <c r="H163" i="14"/>
  <c r="G163" i="14" s="1"/>
  <c r="I163" i="14" s="1"/>
  <c r="AA165" i="14"/>
  <c r="D165" i="14" s="1"/>
  <c r="AE165" i="14"/>
  <c r="AG165" i="14"/>
  <c r="AI165" i="14" s="1"/>
  <c r="AD165" i="14"/>
  <c r="AF165" i="14" s="1"/>
  <c r="AH165" i="14"/>
  <c r="H165" i="14"/>
  <c r="G165" i="14" s="1"/>
  <c r="I165" i="14" s="1"/>
  <c r="AA167" i="14"/>
  <c r="D167" i="14" s="1"/>
  <c r="H167" i="14"/>
  <c r="G167" i="14" s="1"/>
  <c r="I167" i="14" s="1"/>
  <c r="AG167" i="14"/>
  <c r="AI167" i="14" s="1"/>
  <c r="AE167" i="14"/>
  <c r="AH167" i="14"/>
  <c r="AD135" i="14"/>
  <c r="AF135" i="14" s="1"/>
  <c r="AD167" i="14"/>
  <c r="AF167" i="14" s="1"/>
  <c r="HO9" i="14"/>
  <c r="HN9" i="14"/>
  <c r="AA36" i="14"/>
  <c r="D36" i="14" s="1"/>
  <c r="AD36" i="14"/>
  <c r="AF36" i="14" s="1"/>
  <c r="AE36" i="14"/>
  <c r="AG36" i="14"/>
  <c r="AI36" i="14" s="1"/>
  <c r="AH36" i="14"/>
  <c r="H36" i="14"/>
  <c r="G36" i="14" s="1"/>
  <c r="I36" i="14" s="1"/>
  <c r="H38" i="14"/>
  <c r="G38" i="14" s="1"/>
  <c r="I38" i="14" s="1"/>
  <c r="AA38" i="14"/>
  <c r="D38" i="14" s="1"/>
  <c r="AE38" i="14"/>
  <c r="AH38" i="14"/>
  <c r="AG38" i="14"/>
  <c r="AI38" i="14" s="1"/>
  <c r="AD38" i="14"/>
  <c r="AF38" i="14" s="1"/>
  <c r="AE40" i="14"/>
  <c r="AA40" i="14"/>
  <c r="D40" i="14" s="1"/>
  <c r="AD40" i="14"/>
  <c r="AF40" i="14" s="1"/>
  <c r="AG40" i="14"/>
  <c r="AI40" i="14" s="1"/>
  <c r="AH40" i="14"/>
  <c r="H40" i="14"/>
  <c r="G40" i="14" s="1"/>
  <c r="I40" i="14" s="1"/>
  <c r="AA42" i="14"/>
  <c r="D42" i="14" s="1"/>
  <c r="H42" i="14"/>
  <c r="G42" i="14" s="1"/>
  <c r="I42" i="14" s="1"/>
  <c r="AH42" i="14"/>
  <c r="AD42" i="14"/>
  <c r="AF42" i="14" s="1"/>
  <c r="AE42" i="14"/>
  <c r="AG42" i="14"/>
  <c r="AI42" i="14" s="1"/>
  <c r="AA44" i="14"/>
  <c r="D44" i="14" s="1"/>
  <c r="AH44" i="14"/>
  <c r="H44" i="14"/>
  <c r="G44" i="14" s="1"/>
  <c r="I44" i="14" s="1"/>
  <c r="AD44" i="14"/>
  <c r="AF44" i="14" s="1"/>
  <c r="AE44" i="14"/>
  <c r="AG44" i="14"/>
  <c r="AI44" i="14" s="1"/>
  <c r="AA46" i="14"/>
  <c r="D46" i="14" s="1"/>
  <c r="AD46" i="14"/>
  <c r="AF46" i="14" s="1"/>
  <c r="AG46" i="14"/>
  <c r="AI46" i="14" s="1"/>
  <c r="H46" i="14"/>
  <c r="G46" i="14" s="1"/>
  <c r="I46" i="14" s="1"/>
  <c r="AE46" i="14"/>
  <c r="AH46" i="14"/>
  <c r="AA48" i="14"/>
  <c r="D48" i="14" s="1"/>
  <c r="AD48" i="14"/>
  <c r="AF48" i="14" s="1"/>
  <c r="AG48" i="14"/>
  <c r="AI48" i="14" s="1"/>
  <c r="AH48" i="14"/>
  <c r="AE48" i="14"/>
  <c r="H48" i="14"/>
  <c r="G48" i="14" s="1"/>
  <c r="I48" i="14" s="1"/>
  <c r="AA50" i="14"/>
  <c r="D50" i="14" s="1"/>
  <c r="AH50" i="14"/>
  <c r="AE50" i="14"/>
  <c r="AG50" i="14"/>
  <c r="AI50" i="14" s="1"/>
  <c r="AD50" i="14"/>
  <c r="AF50" i="14" s="1"/>
  <c r="H50" i="14"/>
  <c r="G50" i="14" s="1"/>
  <c r="I50" i="14" s="1"/>
  <c r="AA52" i="14"/>
  <c r="D52" i="14" s="1"/>
  <c r="AG52" i="14"/>
  <c r="AI52" i="14" s="1"/>
  <c r="AH52" i="14"/>
  <c r="H52" i="14"/>
  <c r="G52" i="14" s="1"/>
  <c r="I52" i="14" s="1"/>
  <c r="AE52" i="14"/>
  <c r="AD52" i="14"/>
  <c r="AF52" i="14" s="1"/>
  <c r="AA54" i="14"/>
  <c r="D54" i="14" s="1"/>
  <c r="H54" i="14"/>
  <c r="G54" i="14" s="1"/>
  <c r="I54" i="14" s="1"/>
  <c r="AE54" i="14"/>
  <c r="AG54" i="14"/>
  <c r="AI54" i="14" s="1"/>
  <c r="AD54" i="14"/>
  <c r="AF54" i="14" s="1"/>
  <c r="AH54" i="14"/>
  <c r="AA56" i="14"/>
  <c r="D56" i="14" s="1"/>
  <c r="AG56" i="14"/>
  <c r="AI56" i="14" s="1"/>
  <c r="AD56" i="14"/>
  <c r="AF56" i="14" s="1"/>
  <c r="AE56" i="14"/>
  <c r="AH56" i="14"/>
  <c r="H56" i="14"/>
  <c r="G56" i="14" s="1"/>
  <c r="I56" i="14" s="1"/>
  <c r="AA58" i="14"/>
  <c r="D58" i="14" s="1"/>
  <c r="AD58" i="14"/>
  <c r="AF58" i="14" s="1"/>
  <c r="AE58" i="14"/>
  <c r="H58" i="14"/>
  <c r="G58" i="14" s="1"/>
  <c r="I58" i="14" s="1"/>
  <c r="AG58" i="14"/>
  <c r="AI58" i="14" s="1"/>
  <c r="AH58" i="14"/>
  <c r="AH60" i="14"/>
  <c r="AA60" i="14"/>
  <c r="D60" i="14" s="1"/>
  <c r="H60" i="14"/>
  <c r="G60" i="14" s="1"/>
  <c r="I60" i="14" s="1"/>
  <c r="AD60" i="14"/>
  <c r="AF60" i="14" s="1"/>
  <c r="AE60" i="14"/>
  <c r="AG60" i="14"/>
  <c r="AI60" i="14" s="1"/>
  <c r="AA62" i="14"/>
  <c r="D62" i="14" s="1"/>
  <c r="AD62" i="14"/>
  <c r="AF62" i="14" s="1"/>
  <c r="AE62" i="14"/>
  <c r="AH62" i="14"/>
  <c r="AG62" i="14"/>
  <c r="AI62" i="14" s="1"/>
  <c r="H62" i="14"/>
  <c r="G62" i="14" s="1"/>
  <c r="I62" i="14" s="1"/>
  <c r="AG64" i="14"/>
  <c r="AI64" i="14" s="1"/>
  <c r="AA64" i="14"/>
  <c r="D64" i="14" s="1"/>
  <c r="AE64" i="14"/>
  <c r="AH64" i="14"/>
  <c r="AD64" i="14"/>
  <c r="AF64" i="14" s="1"/>
  <c r="H64" i="14"/>
  <c r="G64" i="14" s="1"/>
  <c r="I64" i="14" s="1"/>
  <c r="AA66" i="14"/>
  <c r="D66" i="14" s="1"/>
  <c r="AG66" i="14"/>
  <c r="AI66" i="14" s="1"/>
  <c r="AD66" i="14"/>
  <c r="AF66" i="14" s="1"/>
  <c r="AE66" i="14"/>
  <c r="AH66" i="14"/>
  <c r="H66" i="14"/>
  <c r="G66" i="14" s="1"/>
  <c r="I66" i="14" s="1"/>
  <c r="AA68" i="14"/>
  <c r="D68" i="14" s="1"/>
  <c r="AE68" i="14"/>
  <c r="AD68" i="14"/>
  <c r="AF68" i="14" s="1"/>
  <c r="AG68" i="14"/>
  <c r="AI68" i="14" s="1"/>
  <c r="H68" i="14"/>
  <c r="G68" i="14" s="1"/>
  <c r="I68" i="14" s="1"/>
  <c r="AH68" i="14"/>
  <c r="AA70" i="14"/>
  <c r="D70" i="14" s="1"/>
  <c r="AH70" i="14"/>
  <c r="AG70" i="14"/>
  <c r="AI70" i="14" s="1"/>
  <c r="AE70" i="14"/>
  <c r="AD70" i="14"/>
  <c r="AF70" i="14" s="1"/>
  <c r="H70" i="14"/>
  <c r="G70" i="14" s="1"/>
  <c r="I70" i="14" s="1"/>
  <c r="AA72" i="14"/>
  <c r="D72" i="14" s="1"/>
  <c r="AH72" i="14"/>
  <c r="AD72" i="14"/>
  <c r="AF72" i="14" s="1"/>
  <c r="H72" i="14"/>
  <c r="G72" i="14" s="1"/>
  <c r="I72" i="14" s="1"/>
  <c r="AE72" i="14"/>
  <c r="AG72" i="14"/>
  <c r="AI72" i="14" s="1"/>
  <c r="AA74" i="14"/>
  <c r="D74" i="14" s="1"/>
  <c r="AE74" i="14"/>
  <c r="H74" i="14"/>
  <c r="G74" i="14" s="1"/>
  <c r="I74" i="14" s="1"/>
  <c r="AD74" i="14"/>
  <c r="AF74" i="14" s="1"/>
  <c r="AG74" i="14"/>
  <c r="AI74" i="14" s="1"/>
  <c r="AH74" i="14"/>
  <c r="AE76" i="14"/>
  <c r="H76" i="14"/>
  <c r="G76" i="14" s="1"/>
  <c r="I76" i="14" s="1"/>
  <c r="AD76" i="14"/>
  <c r="AF76" i="14" s="1"/>
  <c r="AG76" i="14"/>
  <c r="AI76" i="14" s="1"/>
  <c r="AH76" i="14"/>
  <c r="AA76" i="14"/>
  <c r="D76" i="14" s="1"/>
  <c r="AA78" i="14"/>
  <c r="D78" i="14" s="1"/>
  <c r="H78" i="14"/>
  <c r="G78" i="14" s="1"/>
  <c r="I78" i="14" s="1"/>
  <c r="AG78" i="14"/>
  <c r="AI78" i="14" s="1"/>
  <c r="AH78" i="14"/>
  <c r="AE78" i="14"/>
  <c r="AD78" i="14"/>
  <c r="AF78" i="14" s="1"/>
  <c r="AA80" i="14"/>
  <c r="D80" i="14" s="1"/>
  <c r="AD80" i="14"/>
  <c r="AF80" i="14" s="1"/>
  <c r="AG80" i="14"/>
  <c r="AI80" i="14" s="1"/>
  <c r="H80" i="14"/>
  <c r="G80" i="14" s="1"/>
  <c r="I80" i="14" s="1"/>
  <c r="AH80" i="14"/>
  <c r="AE80" i="14"/>
  <c r="AA82" i="14"/>
  <c r="D82" i="14" s="1"/>
  <c r="AD82" i="14"/>
  <c r="AF82" i="14" s="1"/>
  <c r="AE82" i="14"/>
  <c r="H82" i="14"/>
  <c r="G82" i="14" s="1"/>
  <c r="I82" i="14" s="1"/>
  <c r="AG82" i="14"/>
  <c r="AI82" i="14" s="1"/>
  <c r="AH82" i="14"/>
  <c r="AD84" i="14"/>
  <c r="AF84" i="14" s="1"/>
  <c r="AH84" i="14"/>
  <c r="H84" i="14"/>
  <c r="G84" i="14" s="1"/>
  <c r="I84" i="14" s="1"/>
  <c r="AE84" i="14"/>
  <c r="AG84" i="14"/>
  <c r="AI84" i="14" s="1"/>
  <c r="AA84" i="14"/>
  <c r="D84" i="14" s="1"/>
  <c r="AA86" i="14"/>
  <c r="D86" i="14" s="1"/>
  <c r="AD86" i="14"/>
  <c r="AF86" i="14" s="1"/>
  <c r="H86" i="14"/>
  <c r="G86" i="14" s="1"/>
  <c r="I86" i="14" s="1"/>
  <c r="AE86" i="14"/>
  <c r="AG86" i="14"/>
  <c r="AI86" i="14" s="1"/>
  <c r="AH86" i="14"/>
  <c r="AA89" i="14"/>
  <c r="D89" i="14" s="1"/>
  <c r="AE89" i="14"/>
  <c r="AH89" i="14"/>
  <c r="H89" i="14"/>
  <c r="G89" i="14" s="1"/>
  <c r="I89" i="14" s="1"/>
  <c r="AG89" i="14"/>
  <c r="AI89" i="14" s="1"/>
  <c r="AD89" i="14"/>
  <c r="AF89" i="14" s="1"/>
  <c r="AD91" i="14"/>
  <c r="AF91" i="14" s="1"/>
  <c r="AA91" i="14"/>
  <c r="D91" i="14" s="1"/>
  <c r="H91" i="14"/>
  <c r="G91" i="14" s="1"/>
  <c r="I91" i="14" s="1"/>
  <c r="AH91" i="14"/>
  <c r="AE91" i="14"/>
  <c r="AG91" i="14"/>
  <c r="AI91" i="14" s="1"/>
  <c r="AE93" i="14"/>
  <c r="AG93" i="14"/>
  <c r="AI93" i="14" s="1"/>
  <c r="AH93" i="14"/>
  <c r="AA93" i="14"/>
  <c r="D93" i="14" s="1"/>
  <c r="H93" i="14"/>
  <c r="G93" i="14" s="1"/>
  <c r="I93" i="14" s="1"/>
  <c r="AD93" i="14"/>
  <c r="AF93" i="14" s="1"/>
  <c r="AA95" i="14"/>
  <c r="D95" i="14" s="1"/>
  <c r="AG95" i="14"/>
  <c r="AI95" i="14" s="1"/>
  <c r="AH95" i="14"/>
  <c r="H95" i="14"/>
  <c r="G95" i="14" s="1"/>
  <c r="I95" i="14" s="1"/>
  <c r="AE95" i="14"/>
  <c r="AD95" i="14"/>
  <c r="AF95" i="14" s="1"/>
  <c r="AA97" i="14"/>
  <c r="D97" i="14" s="1"/>
  <c r="AE97" i="14"/>
  <c r="AG97" i="14"/>
  <c r="AI97" i="14" s="1"/>
  <c r="AD97" i="14"/>
  <c r="AF97" i="14" s="1"/>
  <c r="AH97" i="14"/>
  <c r="H97" i="14"/>
  <c r="G97" i="14" s="1"/>
  <c r="I97" i="14" s="1"/>
  <c r="AA99" i="14"/>
  <c r="D99" i="14" s="1"/>
  <c r="H99" i="14"/>
  <c r="G99" i="14" s="1"/>
  <c r="I99" i="14" s="1"/>
  <c r="AE99" i="14"/>
  <c r="AG99" i="14"/>
  <c r="AI99" i="14" s="1"/>
  <c r="AD99" i="14"/>
  <c r="AF99" i="14" s="1"/>
  <c r="AH99" i="14"/>
  <c r="AA101" i="14"/>
  <c r="D101" i="14" s="1"/>
  <c r="AE101" i="14"/>
  <c r="AD101" i="14"/>
  <c r="AF101" i="14" s="1"/>
  <c r="AG101" i="14"/>
  <c r="AI101" i="14" s="1"/>
  <c r="AH101" i="14"/>
  <c r="H101" i="14"/>
  <c r="G101" i="14" s="1"/>
  <c r="I101" i="14" s="1"/>
  <c r="AA103" i="14"/>
  <c r="D103" i="14" s="1"/>
  <c r="AD103" i="14"/>
  <c r="AF103" i="14" s="1"/>
  <c r="AH103" i="14"/>
  <c r="H103" i="14"/>
  <c r="G103" i="14" s="1"/>
  <c r="I103" i="14" s="1"/>
  <c r="AG103" i="14"/>
  <c r="AI103" i="14" s="1"/>
  <c r="AE103" i="14"/>
  <c r="AA105" i="14"/>
  <c r="D105" i="14" s="1"/>
  <c r="AG105" i="14"/>
  <c r="AI105" i="14" s="1"/>
  <c r="AE105" i="14"/>
  <c r="AD105" i="14"/>
  <c r="AF105" i="14" s="1"/>
  <c r="H105" i="14"/>
  <c r="G105" i="14" s="1"/>
  <c r="I105" i="14" s="1"/>
  <c r="AH105" i="14"/>
  <c r="AA8" i="14"/>
  <c r="D8" i="14" s="1"/>
  <c r="H8" i="14"/>
  <c r="G8" i="14" s="1"/>
  <c r="I8" i="14" s="1"/>
  <c r="AH131" i="14"/>
  <c r="AG163" i="14"/>
  <c r="AI163" i="14" s="1"/>
  <c r="HO10" i="14"/>
  <c r="HM4" i="14"/>
  <c r="HO4" i="14"/>
  <c r="S4" i="14"/>
  <c r="HN10" i="14"/>
  <c r="HM10" i="14"/>
  <c r="HN4" i="14"/>
  <c r="HP10" i="14"/>
  <c r="H13" i="14"/>
  <c r="G13" i="14" s="1"/>
  <c r="I13" i="14" s="1"/>
  <c r="AA13" i="14"/>
  <c r="D13" i="14" s="1"/>
  <c r="AE13" i="14"/>
  <c r="AD13" i="14"/>
  <c r="AF13" i="14" s="1"/>
  <c r="AH13" i="14"/>
  <c r="AG13" i="14"/>
  <c r="AI13" i="14" s="1"/>
  <c r="AA19" i="14"/>
  <c r="D19" i="14" s="1"/>
  <c r="AH19" i="14"/>
  <c r="AD19" i="14"/>
  <c r="AF19" i="14" s="1"/>
  <c r="AE19" i="14"/>
  <c r="AG19" i="14"/>
  <c r="AI19" i="14" s="1"/>
  <c r="H19" i="14"/>
  <c r="G19" i="14" s="1"/>
  <c r="I19" i="14" s="1"/>
  <c r="AD26" i="14"/>
  <c r="AF26" i="14" s="1"/>
  <c r="AA26" i="14"/>
  <c r="D26" i="14" s="1"/>
  <c r="AH26" i="14"/>
  <c r="AE26" i="14"/>
  <c r="AG26" i="14"/>
  <c r="AI26" i="14" s="1"/>
  <c r="H26" i="14"/>
  <c r="G26" i="14" s="1"/>
  <c r="I26" i="14" s="1"/>
  <c r="AA31" i="14"/>
  <c r="D31" i="14" s="1"/>
  <c r="AE31" i="14"/>
  <c r="AH31" i="14"/>
  <c r="AD31" i="14"/>
  <c r="AF31" i="14" s="1"/>
  <c r="AG31" i="14"/>
  <c r="AI31" i="14" s="1"/>
  <c r="H31" i="14"/>
  <c r="G31" i="14" s="1"/>
  <c r="I31" i="14" s="1"/>
  <c r="AA12" i="14"/>
  <c r="D12" i="14" s="1"/>
  <c r="AH12" i="14"/>
  <c r="AD12" i="14"/>
  <c r="AF12" i="14" s="1"/>
  <c r="AE12" i="14"/>
  <c r="AG12" i="14"/>
  <c r="AI12" i="14" s="1"/>
  <c r="K12" i="14"/>
  <c r="H12" i="14"/>
  <c r="G12" i="14" s="1"/>
  <c r="I12" i="14" s="1"/>
  <c r="AA21" i="14"/>
  <c r="D21" i="14" s="1"/>
  <c r="AG21" i="14"/>
  <c r="AI21" i="14" s="1"/>
  <c r="H21" i="14"/>
  <c r="G21" i="14" s="1"/>
  <c r="I21" i="14" s="1"/>
  <c r="AH21" i="14"/>
  <c r="AE21" i="14"/>
  <c r="AD21" i="14"/>
  <c r="AF21" i="14" s="1"/>
  <c r="AA25" i="14"/>
  <c r="D25" i="14" s="1"/>
  <c r="AG25" i="14"/>
  <c r="AI25" i="14" s="1"/>
  <c r="AH25" i="14"/>
  <c r="AD25" i="14"/>
  <c r="AF25" i="14" s="1"/>
  <c r="AE25" i="14"/>
  <c r="H25" i="14"/>
  <c r="G25" i="14" s="1"/>
  <c r="I25" i="14" s="1"/>
  <c r="AA32" i="14"/>
  <c r="D32" i="14" s="1"/>
  <c r="AE32" i="14"/>
  <c r="AG32" i="14"/>
  <c r="AI32" i="14" s="1"/>
  <c r="AD32" i="14"/>
  <c r="AF32" i="14" s="1"/>
  <c r="AH32" i="14"/>
  <c r="H32" i="14"/>
  <c r="G32" i="14" s="1"/>
  <c r="I32" i="14" s="1"/>
  <c r="AA16" i="14"/>
  <c r="D16" i="14" s="1"/>
  <c r="AE16" i="14"/>
  <c r="AH16" i="14"/>
  <c r="AG16" i="14"/>
  <c r="AI16" i="14" s="1"/>
  <c r="AD16" i="14"/>
  <c r="AF16" i="14" s="1"/>
  <c r="H16" i="14"/>
  <c r="G16" i="14" s="1"/>
  <c r="I16" i="14" s="1"/>
  <c r="AH22" i="14"/>
  <c r="AG22" i="14"/>
  <c r="AI22" i="14" s="1"/>
  <c r="AE22" i="14"/>
  <c r="AA22" i="14"/>
  <c r="D22" i="14" s="1"/>
  <c r="AD22" i="14"/>
  <c r="AF22" i="14" s="1"/>
  <c r="H22" i="14"/>
  <c r="G22" i="14" s="1"/>
  <c r="I22" i="14" s="1"/>
  <c r="AH30" i="14"/>
  <c r="AA30" i="14"/>
  <c r="D30" i="14" s="1"/>
  <c r="AE30" i="14"/>
  <c r="AG30" i="14"/>
  <c r="AI30" i="14" s="1"/>
  <c r="AD30" i="14"/>
  <c r="AF30" i="14" s="1"/>
  <c r="H30" i="14"/>
  <c r="G30" i="14" s="1"/>
  <c r="I30" i="14" s="1"/>
  <c r="AA11" i="14"/>
  <c r="D11" i="14" s="1"/>
  <c r="AH11" i="14"/>
  <c r="AE11" i="14"/>
  <c r="AG11" i="14"/>
  <c r="AI11" i="14" s="1"/>
  <c r="AD11" i="14"/>
  <c r="AF11" i="14" s="1"/>
  <c r="H11" i="14"/>
  <c r="G11" i="14" s="1"/>
  <c r="I11" i="14" s="1"/>
  <c r="AA15" i="14"/>
  <c r="D15" i="14" s="1"/>
  <c r="AE15" i="14"/>
  <c r="AD15" i="14"/>
  <c r="AF15" i="14" s="1"/>
  <c r="AH15" i="14"/>
  <c r="AG15" i="14"/>
  <c r="AI15" i="14" s="1"/>
  <c r="H15" i="14"/>
  <c r="G15" i="14" s="1"/>
  <c r="I15" i="14" s="1"/>
  <c r="AA17" i="14"/>
  <c r="D17" i="14" s="1"/>
  <c r="H17" i="14"/>
  <c r="G17" i="14" s="1"/>
  <c r="I17" i="14" s="1"/>
  <c r="AE17" i="14"/>
  <c r="AH17" i="14"/>
  <c r="AD17" i="14"/>
  <c r="AF17" i="14" s="1"/>
  <c r="AG17" i="14"/>
  <c r="AI17" i="14" s="1"/>
  <c r="AA20" i="14"/>
  <c r="D20" i="14" s="1"/>
  <c r="AG20" i="14"/>
  <c r="AI20" i="14" s="1"/>
  <c r="AE20" i="14"/>
  <c r="AH20" i="14"/>
  <c r="AD20" i="14"/>
  <c r="AF20" i="14" s="1"/>
  <c r="H20" i="14"/>
  <c r="G20" i="14" s="1"/>
  <c r="I20" i="14" s="1"/>
  <c r="AA24" i="14"/>
  <c r="D24" i="14" s="1"/>
  <c r="AG24" i="14"/>
  <c r="AI24" i="14" s="1"/>
  <c r="AE24" i="14"/>
  <c r="AH24" i="14"/>
  <c r="AD24" i="14"/>
  <c r="AF24" i="14" s="1"/>
  <c r="H24" i="14"/>
  <c r="G24" i="14" s="1"/>
  <c r="I24" i="14" s="1"/>
  <c r="AA28" i="14"/>
  <c r="D28" i="14" s="1"/>
  <c r="AH28" i="14"/>
  <c r="AE28" i="14"/>
  <c r="AG28" i="14"/>
  <c r="AI28" i="14" s="1"/>
  <c r="AD28" i="14"/>
  <c r="AF28" i="14" s="1"/>
  <c r="H28" i="14"/>
  <c r="G28" i="14" s="1"/>
  <c r="I28" i="14" s="1"/>
  <c r="AH5" i="14"/>
  <c r="H5" i="14"/>
  <c r="AG5" i="14"/>
  <c r="AI5" i="14" s="1"/>
  <c r="AA5" i="14"/>
  <c r="D5" i="14" s="1"/>
  <c r="AE5" i="14"/>
  <c r="AD5" i="14"/>
  <c r="AF5" i="14" s="1"/>
  <c r="AD27" i="14"/>
  <c r="AF27" i="14" s="1"/>
  <c r="AA27" i="14"/>
  <c r="D27" i="14" s="1"/>
  <c r="AG27" i="14"/>
  <c r="AI27" i="14" s="1"/>
  <c r="AH27" i="14"/>
  <c r="AE27" i="14"/>
  <c r="H27" i="14"/>
  <c r="G27" i="14" s="1"/>
  <c r="I27" i="14" s="1"/>
  <c r="AA6" i="14"/>
  <c r="D6" i="14" s="1"/>
  <c r="AG6" i="14"/>
  <c r="AI6" i="14" s="1"/>
  <c r="AH6" i="14"/>
  <c r="AD6" i="14"/>
  <c r="AF6" i="14" s="1"/>
  <c r="AE6" i="14"/>
  <c r="I6" i="14"/>
  <c r="AA14" i="14"/>
  <c r="D14" i="14" s="1"/>
  <c r="AE14" i="14"/>
  <c r="AD14" i="14"/>
  <c r="AF14" i="14" s="1"/>
  <c r="AH14" i="14"/>
  <c r="AG14" i="14"/>
  <c r="AI14" i="14" s="1"/>
  <c r="H14" i="14"/>
  <c r="G14" i="14" s="1"/>
  <c r="I14" i="14" s="1"/>
  <c r="HP4" i="14"/>
  <c r="AA18" i="14"/>
  <c r="D18" i="14" s="1"/>
  <c r="AD18" i="14"/>
  <c r="AF18" i="14" s="1"/>
  <c r="AG18" i="14"/>
  <c r="AI18" i="14" s="1"/>
  <c r="AH18" i="14"/>
  <c r="AE18" i="14"/>
  <c r="H18" i="14"/>
  <c r="G18" i="14" s="1"/>
  <c r="I18" i="14" s="1"/>
  <c r="AA23" i="14"/>
  <c r="D23" i="14" s="1"/>
  <c r="H23" i="14"/>
  <c r="G23" i="14" s="1"/>
  <c r="I23" i="14" s="1"/>
  <c r="AG23" i="14"/>
  <c r="AI23" i="14" s="1"/>
  <c r="AH23" i="14"/>
  <c r="AD23" i="14"/>
  <c r="AF23" i="14" s="1"/>
  <c r="AE23" i="14"/>
  <c r="AH29" i="14"/>
  <c r="AA29" i="14"/>
  <c r="D29" i="14" s="1"/>
  <c r="AE29" i="14"/>
  <c r="AD29" i="14"/>
  <c r="AF29" i="14" s="1"/>
  <c r="AG29" i="14"/>
  <c r="AI29" i="14" s="1"/>
  <c r="H29" i="14"/>
  <c r="G29" i="14" s="1"/>
  <c r="I29" i="14" s="1"/>
  <c r="X4" i="14"/>
  <c r="Z4" i="14" s="1"/>
  <c r="Y10" i="14"/>
  <c r="Y4" i="14"/>
  <c r="FG8" i="14"/>
  <c r="GU8" i="14" s="1"/>
  <c r="U10" i="14"/>
  <c r="W10" i="14" s="1"/>
  <c r="FE4" i="14"/>
  <c r="GS4" i="14" s="1"/>
  <c r="FS8" i="14"/>
  <c r="HG8" i="14" s="1"/>
  <c r="FL4" i="14"/>
  <c r="GZ4" i="14" s="1"/>
  <c r="FT4" i="14"/>
  <c r="HH4" i="14" s="1"/>
  <c r="FS4" i="14"/>
  <c r="HG4" i="14" s="1"/>
  <c r="FK4" i="14"/>
  <c r="GY4" i="14" s="1"/>
  <c r="FN4" i="14"/>
  <c r="HB4" i="14" s="1"/>
  <c r="DQ7" i="14"/>
  <c r="EK7" i="14" s="1"/>
  <c r="EC7" i="14"/>
  <c r="EW7" i="14" s="1"/>
  <c r="EA7" i="14"/>
  <c r="EU7" i="14" s="1"/>
  <c r="DW7" i="14"/>
  <c r="EQ7" i="14" s="1"/>
  <c r="EB7" i="14"/>
  <c r="EV7" i="14" s="1"/>
  <c r="DM7" i="14"/>
  <c r="EG7" i="14" s="1"/>
  <c r="DY7" i="14"/>
  <c r="ES7" i="14" s="1"/>
  <c r="DU7" i="14"/>
  <c r="EO7" i="14" s="1"/>
  <c r="DP7" i="14"/>
  <c r="EJ7" i="14" s="1"/>
  <c r="DX7" i="14"/>
  <c r="ER7" i="14" s="1"/>
  <c r="DN7" i="14"/>
  <c r="EH7" i="14" s="1"/>
  <c r="DS7" i="14"/>
  <c r="EM7" i="14" s="1"/>
  <c r="DV7" i="14"/>
  <c r="EP7" i="14" s="1"/>
  <c r="DR7" i="14"/>
  <c r="EL7" i="14" s="1"/>
  <c r="DT7" i="14"/>
  <c r="EN7" i="14" s="1"/>
  <c r="DO7" i="14"/>
  <c r="EI7" i="14" s="1"/>
  <c r="DZ7" i="14"/>
  <c r="ET7" i="14" s="1"/>
  <c r="CV4" i="14"/>
  <c r="Q221" i="8"/>
  <c r="J221" i="8"/>
  <c r="N221" i="8"/>
  <c r="S221" i="8"/>
  <c r="D221" i="8"/>
  <c r="I221" i="8"/>
  <c r="E221" i="8"/>
  <c r="R221" i="8"/>
  <c r="O221" i="8"/>
  <c r="CS4" i="14"/>
  <c r="HI7" i="14"/>
  <c r="HL7" i="14"/>
  <c r="S7" i="14" s="1"/>
  <c r="C7" i="14" s="1"/>
  <c r="V10" i="14"/>
  <c r="HJ7" i="14"/>
  <c r="F7" i="14" s="1"/>
  <c r="HK7" i="14"/>
  <c r="CM8" i="14"/>
  <c r="CR7" i="14"/>
  <c r="CC8" i="14"/>
  <c r="CQ7" i="14"/>
  <c r="CJ8" i="14"/>
  <c r="CD8" i="14"/>
  <c r="CI8" i="14"/>
  <c r="BY8" i="14"/>
  <c r="CH8" i="14"/>
  <c r="BZ8" i="14"/>
  <c r="CE7" i="14"/>
  <c r="CY7" i="14" s="1"/>
  <c r="M7" i="8"/>
  <c r="J34" i="14"/>
  <c r="L34" i="14" s="1"/>
  <c r="I7" i="8"/>
  <c r="CF8" i="14"/>
  <c r="CA8" i="14"/>
  <c r="CO8" i="14"/>
  <c r="CL8" i="14"/>
  <c r="DF8" i="14" s="1"/>
  <c r="CN8" i="14"/>
  <c r="DH8" i="14" s="1"/>
  <c r="CG8" i="14"/>
  <c r="CK8" i="14"/>
  <c r="DE8" i="14" s="1"/>
  <c r="CP8" i="14"/>
  <c r="E7" i="8"/>
  <c r="CB8" i="14"/>
  <c r="FD34" i="14"/>
  <c r="GR34" i="14" s="1"/>
  <c r="FB34" i="14"/>
  <c r="GP34" i="14" s="1"/>
  <c r="K6" i="14"/>
  <c r="M6" i="14"/>
  <c r="FA34" i="14"/>
  <c r="GO34" i="14" s="1"/>
  <c r="FC34" i="14"/>
  <c r="GQ34" i="14" s="1"/>
  <c r="T10" i="14"/>
  <c r="H7" i="7"/>
  <c r="L7" i="8"/>
  <c r="R7" i="8"/>
  <c r="N7" i="8"/>
  <c r="S7" i="8"/>
  <c r="D7" i="8"/>
  <c r="Q7" i="8"/>
  <c r="J7" i="8"/>
  <c r="K7" i="8"/>
  <c r="P7" i="8"/>
  <c r="F7" i="8"/>
  <c r="G7" i="8"/>
  <c r="C7" i="8"/>
  <c r="B7" i="8"/>
  <c r="O7" i="8"/>
  <c r="G7" i="7"/>
  <c r="HB16" i="14" l="1"/>
  <c r="J16" i="14"/>
  <c r="L16" i="14" s="1"/>
  <c r="M16" i="14" s="1"/>
  <c r="F10" i="17"/>
  <c r="K18" i="14"/>
  <c r="L18" i="14"/>
  <c r="M18" i="14" s="1"/>
  <c r="L11" i="14"/>
  <c r="M11" i="14" s="1"/>
  <c r="K25" i="14"/>
  <c r="L25" i="14"/>
  <c r="K14" i="14"/>
  <c r="L14" i="14"/>
  <c r="HA5" i="14"/>
  <c r="IT5" i="14"/>
  <c r="J28" i="14"/>
  <c r="FC5" i="14"/>
  <c r="GQ5" i="14" s="1"/>
  <c r="JC5" i="14"/>
  <c r="IU5" i="14"/>
  <c r="JA5" i="14"/>
  <c r="IY5" i="14"/>
  <c r="JD5" i="14"/>
  <c r="IS5" i="14"/>
  <c r="IQ8" i="14"/>
  <c r="IZ5" i="14"/>
  <c r="IQ5" i="14"/>
  <c r="IV5" i="14"/>
  <c r="FK10" i="14"/>
  <c r="GY10" i="14" s="1"/>
  <c r="FH9" i="14"/>
  <c r="GV9" i="14" s="1"/>
  <c r="CT9" i="14"/>
  <c r="FF10" i="14"/>
  <c r="GT10" i="14" s="1"/>
  <c r="FE9" i="14"/>
  <c r="GS9" i="14" s="1"/>
  <c r="FI10" i="14"/>
  <c r="GW10" i="14" s="1"/>
  <c r="FF9" i="14"/>
  <c r="GT9" i="14" s="1"/>
  <c r="FR10" i="14"/>
  <c r="HF10" i="14" s="1"/>
  <c r="FJ10" i="14"/>
  <c r="GX10" i="14" s="1"/>
  <c r="FM9" i="14"/>
  <c r="IW9" i="14" s="1"/>
  <c r="FS9" i="14"/>
  <c r="HG9" i="14" s="1"/>
  <c r="HB5" i="14"/>
  <c r="JC8" i="14"/>
  <c r="IP5" i="14"/>
  <c r="IX5" i="14"/>
  <c r="IR5" i="14"/>
  <c r="CS9" i="14"/>
  <c r="FG9" i="14"/>
  <c r="GU9" i="14" s="1"/>
  <c r="FL9" i="14"/>
  <c r="GZ9" i="14" s="1"/>
  <c r="FT9" i="14"/>
  <c r="HH9" i="14" s="1"/>
  <c r="FR9" i="14"/>
  <c r="HF9" i="14" s="1"/>
  <c r="FG10" i="14"/>
  <c r="GU10" i="14" s="1"/>
  <c r="FM10" i="14"/>
  <c r="IW10" i="14" s="1"/>
  <c r="FK9" i="14"/>
  <c r="GY9" i="14" s="1"/>
  <c r="FT10" i="14"/>
  <c r="HH10" i="14" s="1"/>
  <c r="FQ10" i="14"/>
  <c r="HE10" i="14" s="1"/>
  <c r="FJ9" i="14"/>
  <c r="GX9" i="14" s="1"/>
  <c r="FI9" i="14"/>
  <c r="GW9" i="14" s="1"/>
  <c r="FN9" i="14"/>
  <c r="IX9" i="14" s="1"/>
  <c r="FS10" i="14"/>
  <c r="HG10" i="14" s="1"/>
  <c r="FP10" i="14"/>
  <c r="IZ10" i="14" s="1"/>
  <c r="FL10" i="14"/>
  <c r="GZ10" i="14" s="1"/>
  <c r="FQ9" i="14"/>
  <c r="HE9" i="14" s="1"/>
  <c r="FE10" i="14"/>
  <c r="GS10" i="14" s="1"/>
  <c r="FN10" i="14"/>
  <c r="IX10" i="14" s="1"/>
  <c r="FH10" i="14"/>
  <c r="GV10" i="14" s="1"/>
  <c r="FO10" i="14"/>
  <c r="FA10" i="14" s="1"/>
  <c r="GO10" i="14" s="1"/>
  <c r="IN5" i="14"/>
  <c r="JD8" i="14"/>
  <c r="IK5" i="14"/>
  <c r="IO5" i="14"/>
  <c r="JB5" i="14"/>
  <c r="FA21" i="14"/>
  <c r="GO21" i="14" s="1"/>
  <c r="IP4" i="14"/>
  <c r="IX4" i="14"/>
  <c r="IS4" i="14"/>
  <c r="IY4" i="14"/>
  <c r="IO4" i="14"/>
  <c r="JC4" i="14"/>
  <c r="IR4" i="14"/>
  <c r="IV4" i="14"/>
  <c r="JB4" i="14"/>
  <c r="JA4" i="14"/>
  <c r="IU4" i="14"/>
  <c r="IQ4" i="14"/>
  <c r="JD4" i="14"/>
  <c r="FJ4" i="14"/>
  <c r="GX4" i="14" s="1"/>
  <c r="CT4" i="14"/>
  <c r="CU4" i="14"/>
  <c r="FA26" i="14"/>
  <c r="GO26" i="14" s="1"/>
  <c r="HC17" i="14"/>
  <c r="FB18" i="14"/>
  <c r="GP18" i="14" s="1"/>
  <c r="M21" i="14"/>
  <c r="C19" i="17" s="1"/>
  <c r="K21" i="14"/>
  <c r="FC13" i="14"/>
  <c r="GQ13" i="14" s="1"/>
  <c r="HC30" i="14"/>
  <c r="FB14" i="14"/>
  <c r="GP14" i="14" s="1"/>
  <c r="FB21" i="14"/>
  <c r="GP21" i="14" s="1"/>
  <c r="J23" i="14"/>
  <c r="HB31" i="14"/>
  <c r="J30" i="14"/>
  <c r="J13" i="14"/>
  <c r="FB22" i="14"/>
  <c r="GP22" i="14" s="1"/>
  <c r="HA11" i="14"/>
  <c r="J24" i="14"/>
  <c r="J5" i="14"/>
  <c r="FB24" i="14"/>
  <c r="GP24" i="14" s="1"/>
  <c r="FD14" i="14"/>
  <c r="GR14" i="14" s="1"/>
  <c r="K22" i="14"/>
  <c r="M22" i="14"/>
  <c r="C20" i="17" s="1"/>
  <c r="FA14" i="14"/>
  <c r="GO14" i="14" s="1"/>
  <c r="HC22" i="14"/>
  <c r="J31" i="14"/>
  <c r="FA20" i="14"/>
  <c r="GO20" i="14" s="1"/>
  <c r="FA25" i="14"/>
  <c r="GO25" i="14" s="1"/>
  <c r="FD21" i="14"/>
  <c r="GR21" i="14" s="1"/>
  <c r="J29" i="14"/>
  <c r="J19" i="14"/>
  <c r="J26" i="14"/>
  <c r="CU9" i="14"/>
  <c r="FB5" i="14"/>
  <c r="GP5" i="14" s="1"/>
  <c r="FP4" i="14"/>
  <c r="HD4" i="14" s="1"/>
  <c r="J17" i="14"/>
  <c r="FD19" i="14"/>
  <c r="GR19" i="14" s="1"/>
  <c r="AG8" i="14"/>
  <c r="AI8" i="14" s="1"/>
  <c r="FA11" i="14"/>
  <c r="GO11" i="14" s="1"/>
  <c r="FD25" i="14"/>
  <c r="GR25" i="14" s="1"/>
  <c r="FB32" i="14"/>
  <c r="GP32" i="14" s="1"/>
  <c r="FD23" i="14"/>
  <c r="GR23" i="14" s="1"/>
  <c r="J27" i="14"/>
  <c r="J20" i="14"/>
  <c r="HC5" i="14"/>
  <c r="J15" i="14"/>
  <c r="FA13" i="14"/>
  <c r="GO13" i="14" s="1"/>
  <c r="J32" i="14"/>
  <c r="FD28" i="14"/>
  <c r="GR28" i="14" s="1"/>
  <c r="HC29" i="14"/>
  <c r="CS10" i="14"/>
  <c r="FA28" i="14"/>
  <c r="GO28" i="14" s="1"/>
  <c r="FM4" i="14"/>
  <c r="HA4" i="14" s="1"/>
  <c r="M25" i="14"/>
  <c r="C23" i="17" s="1"/>
  <c r="K11" i="14"/>
  <c r="FP9" i="14"/>
  <c r="FB9" i="14" s="1"/>
  <c r="GP9" i="14" s="1"/>
  <c r="CV10" i="14"/>
  <c r="E4" i="17"/>
  <c r="G4" i="17" s="1"/>
  <c r="C4" i="17"/>
  <c r="B4" i="17" s="1"/>
  <c r="HB22" i="14"/>
  <c r="FD22" i="14"/>
  <c r="GR22" i="14" s="1"/>
  <c r="M14" i="14"/>
  <c r="CU10" i="14"/>
  <c r="FO9" i="14"/>
  <c r="IY9" i="14" s="1"/>
  <c r="C10" i="17"/>
  <c r="B10" i="17" s="1"/>
  <c r="E10" i="17"/>
  <c r="HB18" i="14"/>
  <c r="FD18" i="14"/>
  <c r="GR18" i="14" s="1"/>
  <c r="HD11" i="14"/>
  <c r="FB11" i="14"/>
  <c r="GP11" i="14" s="1"/>
  <c r="CT10" i="14"/>
  <c r="CV9" i="14"/>
  <c r="CW8" i="14"/>
  <c r="DI8" i="14"/>
  <c r="HD25" i="14"/>
  <c r="FB25" i="14"/>
  <c r="GP25" i="14" s="1"/>
  <c r="CX8" i="14"/>
  <c r="DB8" i="14"/>
  <c r="DJ8" i="14"/>
  <c r="DC8" i="14"/>
  <c r="DD8" i="14"/>
  <c r="DK7" i="14"/>
  <c r="DL7" i="14"/>
  <c r="HA18" i="14"/>
  <c r="FC18" i="14"/>
  <c r="GQ18" i="14" s="1"/>
  <c r="DA8" i="14"/>
  <c r="CZ8" i="14"/>
  <c r="DG8" i="14"/>
  <c r="K34" i="14"/>
  <c r="M34" i="14"/>
  <c r="G5" i="14"/>
  <c r="I5" i="14" s="1"/>
  <c r="FA4" i="14"/>
  <c r="GO4" i="14" s="1"/>
  <c r="T9" i="14"/>
  <c r="C9" i="14"/>
  <c r="T8" i="14"/>
  <c r="C8" i="14"/>
  <c r="T4" i="14"/>
  <c r="C4" i="14"/>
  <c r="AE8" i="14"/>
  <c r="AB8" i="14"/>
  <c r="AC8" i="14"/>
  <c r="AB105" i="14"/>
  <c r="AC105" i="14"/>
  <c r="AB99" i="14"/>
  <c r="AC99" i="14"/>
  <c r="AC78" i="14"/>
  <c r="AB78" i="14"/>
  <c r="AC72" i="14"/>
  <c r="AB72" i="14"/>
  <c r="AB66" i="14"/>
  <c r="AC66" i="14"/>
  <c r="AB60" i="14"/>
  <c r="AC60" i="14"/>
  <c r="AB58" i="14"/>
  <c r="AC58" i="14"/>
  <c r="AB50" i="14"/>
  <c r="AC50" i="14"/>
  <c r="AB42" i="14"/>
  <c r="AC42" i="14"/>
  <c r="AB167" i="14"/>
  <c r="AC167" i="14"/>
  <c r="AB159" i="14"/>
  <c r="AC159" i="14"/>
  <c r="AB151" i="14"/>
  <c r="AC151" i="14"/>
  <c r="AB147" i="14"/>
  <c r="AC147" i="14"/>
  <c r="AC145" i="14"/>
  <c r="AB145" i="14"/>
  <c r="AB131" i="14"/>
  <c r="AC131" i="14"/>
  <c r="AB125" i="14"/>
  <c r="AC125" i="14"/>
  <c r="AB119" i="14"/>
  <c r="AC119" i="14"/>
  <c r="AB104" i="14"/>
  <c r="AC104" i="14"/>
  <c r="AB96" i="14"/>
  <c r="AC96" i="14"/>
  <c r="AB88" i="14"/>
  <c r="AC88" i="14"/>
  <c r="AB83" i="14"/>
  <c r="AC83" i="14"/>
  <c r="AB79" i="14"/>
  <c r="AC79" i="14"/>
  <c r="AB71" i="14"/>
  <c r="AC71" i="14"/>
  <c r="AC57" i="14"/>
  <c r="AB57" i="14"/>
  <c r="AC51" i="14"/>
  <c r="AB51" i="14"/>
  <c r="AB49" i="14"/>
  <c r="AC49" i="14"/>
  <c r="AB47" i="14"/>
  <c r="AC47" i="14"/>
  <c r="AB39" i="14"/>
  <c r="AC39" i="14"/>
  <c r="AC162" i="14"/>
  <c r="AB162" i="14"/>
  <c r="AB150" i="14"/>
  <c r="AC150" i="14"/>
  <c r="AB138" i="14"/>
  <c r="AC138" i="14"/>
  <c r="AB132" i="14"/>
  <c r="AC132" i="14"/>
  <c r="AB116" i="14"/>
  <c r="AC116" i="14"/>
  <c r="AB112" i="14"/>
  <c r="AC112" i="14"/>
  <c r="AC110" i="14"/>
  <c r="AB110" i="14"/>
  <c r="AB97" i="14"/>
  <c r="AC97" i="14"/>
  <c r="AC84" i="14"/>
  <c r="AB84" i="14"/>
  <c r="AB82" i="14"/>
  <c r="AC82" i="14"/>
  <c r="AB70" i="14"/>
  <c r="AC70" i="14"/>
  <c r="AB56" i="14"/>
  <c r="AC56" i="14"/>
  <c r="AB48" i="14"/>
  <c r="AC48" i="14"/>
  <c r="AC165" i="14"/>
  <c r="AB165" i="14"/>
  <c r="AB157" i="14"/>
  <c r="AC157" i="14"/>
  <c r="AB149" i="14"/>
  <c r="AC149" i="14"/>
  <c r="AB143" i="14"/>
  <c r="AC143" i="14"/>
  <c r="AB137" i="14"/>
  <c r="AC137" i="14"/>
  <c r="AB135" i="14"/>
  <c r="AC135" i="14"/>
  <c r="AB123" i="14"/>
  <c r="AC123" i="14"/>
  <c r="AC117" i="14"/>
  <c r="AB117" i="14"/>
  <c r="AB113" i="14"/>
  <c r="AC113" i="14"/>
  <c r="AB109" i="14"/>
  <c r="AC109" i="14"/>
  <c r="AB102" i="14"/>
  <c r="AC102" i="14"/>
  <c r="AB77" i="14"/>
  <c r="AC77" i="14"/>
  <c r="AC69" i="14"/>
  <c r="AB69" i="14"/>
  <c r="AB65" i="14"/>
  <c r="AC65" i="14"/>
  <c r="AB59" i="14"/>
  <c r="AC59" i="14"/>
  <c r="AB53" i="14"/>
  <c r="AC53" i="14"/>
  <c r="AC45" i="14"/>
  <c r="AB45" i="14"/>
  <c r="AB37" i="14"/>
  <c r="AC37" i="14"/>
  <c r="AA9" i="14"/>
  <c r="D9" i="14" s="1"/>
  <c r="AG9" i="14"/>
  <c r="AI9" i="14" s="1"/>
  <c r="AD9" i="14"/>
  <c r="AF9" i="14" s="1"/>
  <c r="AH9" i="14"/>
  <c r="AE9" i="14"/>
  <c r="H9" i="14"/>
  <c r="G9" i="14" s="1"/>
  <c r="I9" i="14" s="1"/>
  <c r="AB166" i="14"/>
  <c r="AC166" i="14"/>
  <c r="AB160" i="14"/>
  <c r="AC160" i="14"/>
  <c r="AB142" i="14"/>
  <c r="AC142" i="14"/>
  <c r="AB130" i="14"/>
  <c r="AC130" i="14"/>
  <c r="AB128" i="14"/>
  <c r="AC128" i="14"/>
  <c r="AB122" i="14"/>
  <c r="AC122" i="14"/>
  <c r="AB114" i="14"/>
  <c r="AC114" i="14"/>
  <c r="AB108" i="14"/>
  <c r="AC108" i="14"/>
  <c r="AC103" i="14"/>
  <c r="AB103" i="14"/>
  <c r="AB95" i="14"/>
  <c r="AC95" i="14"/>
  <c r="AB91" i="14"/>
  <c r="AC91" i="14"/>
  <c r="AB89" i="14"/>
  <c r="AC89" i="14"/>
  <c r="AB80" i="14"/>
  <c r="AC80" i="14"/>
  <c r="AB64" i="14"/>
  <c r="AC64" i="14"/>
  <c r="AB62" i="14"/>
  <c r="AC62" i="14"/>
  <c r="AB54" i="14"/>
  <c r="AC54" i="14"/>
  <c r="AB46" i="14"/>
  <c r="AC46" i="14"/>
  <c r="AC40" i="14"/>
  <c r="AB40" i="14"/>
  <c r="AB155" i="14"/>
  <c r="AC155" i="14"/>
  <c r="AB133" i="14"/>
  <c r="AC133" i="14"/>
  <c r="AB121" i="14"/>
  <c r="AC121" i="14"/>
  <c r="AB115" i="14"/>
  <c r="AC115" i="14"/>
  <c r="AB107" i="14"/>
  <c r="AC107" i="14"/>
  <c r="AB34" i="14"/>
  <c r="AC34" i="14"/>
  <c r="AB100" i="14"/>
  <c r="AC100" i="14"/>
  <c r="AB94" i="14"/>
  <c r="AC94" i="14"/>
  <c r="AB92" i="14"/>
  <c r="AC92" i="14"/>
  <c r="AB85" i="14"/>
  <c r="AC85" i="14"/>
  <c r="AB81" i="14"/>
  <c r="AC81" i="14"/>
  <c r="AB75" i="14"/>
  <c r="AC75" i="14"/>
  <c r="AC63" i="14"/>
  <c r="AB63" i="14"/>
  <c r="AB43" i="14"/>
  <c r="AC43" i="14"/>
  <c r="AB35" i="14"/>
  <c r="AC35" i="14"/>
  <c r="AB168" i="14"/>
  <c r="AC168" i="14"/>
  <c r="AB158" i="14"/>
  <c r="AC158" i="14"/>
  <c r="AB154" i="14"/>
  <c r="AC154" i="14"/>
  <c r="AB144" i="14"/>
  <c r="AC144" i="14"/>
  <c r="AC140" i="14"/>
  <c r="AB140" i="14"/>
  <c r="AB136" i="14"/>
  <c r="AC136" i="14"/>
  <c r="AB120" i="14"/>
  <c r="AC120" i="14"/>
  <c r="AB101" i="14"/>
  <c r="AC101" i="14"/>
  <c r="AC93" i="14"/>
  <c r="AB93" i="14"/>
  <c r="AC86" i="14"/>
  <c r="AB86" i="14"/>
  <c r="AB76" i="14"/>
  <c r="AC76" i="14"/>
  <c r="AB74" i="14"/>
  <c r="AC74" i="14"/>
  <c r="AB68" i="14"/>
  <c r="AC68" i="14"/>
  <c r="AB52" i="14"/>
  <c r="AC52" i="14"/>
  <c r="AB44" i="14"/>
  <c r="AC44" i="14"/>
  <c r="AB38" i="14"/>
  <c r="AC38" i="14"/>
  <c r="AB36" i="14"/>
  <c r="AC36" i="14"/>
  <c r="AB163" i="14"/>
  <c r="AC163" i="14"/>
  <c r="AB161" i="14"/>
  <c r="AC161" i="14"/>
  <c r="AC153" i="14"/>
  <c r="AB153" i="14"/>
  <c r="AB141" i="14"/>
  <c r="AC141" i="14"/>
  <c r="AC139" i="14"/>
  <c r="AB139" i="14"/>
  <c r="AC129" i="14"/>
  <c r="AB129" i="14"/>
  <c r="AB127" i="14"/>
  <c r="AC127" i="14"/>
  <c r="AB111" i="14"/>
  <c r="AC111" i="14"/>
  <c r="AB98" i="14"/>
  <c r="AC98" i="14"/>
  <c r="AC90" i="14"/>
  <c r="AB90" i="14"/>
  <c r="AB73" i="14"/>
  <c r="AC73" i="14"/>
  <c r="AB67" i="14"/>
  <c r="AC67" i="14"/>
  <c r="AB61" i="14"/>
  <c r="AC61" i="14"/>
  <c r="AB55" i="14"/>
  <c r="AC55" i="14"/>
  <c r="AB41" i="14"/>
  <c r="AC41" i="14"/>
  <c r="AB164" i="14"/>
  <c r="AC164" i="14"/>
  <c r="AB156" i="14"/>
  <c r="AC156" i="14"/>
  <c r="AB152" i="14"/>
  <c r="AC152" i="14"/>
  <c r="AB148" i="14"/>
  <c r="AC148" i="14"/>
  <c r="AB146" i="14"/>
  <c r="AC146" i="14"/>
  <c r="AB134" i="14"/>
  <c r="AC134" i="14"/>
  <c r="AC126" i="14"/>
  <c r="AB126" i="14"/>
  <c r="AB124" i="14"/>
  <c r="AC124" i="14"/>
  <c r="AC118" i="14"/>
  <c r="AB118" i="14"/>
  <c r="AB106" i="14"/>
  <c r="AC106" i="14"/>
  <c r="V7" i="14"/>
  <c r="HO7" i="14"/>
  <c r="AD7" i="14" s="1"/>
  <c r="AF7" i="14" s="1"/>
  <c r="HN7" i="14"/>
  <c r="AG7" i="14" s="1"/>
  <c r="AI7" i="14" s="1"/>
  <c r="AB20" i="14"/>
  <c r="AC20" i="14"/>
  <c r="AB15" i="14"/>
  <c r="AC15" i="14"/>
  <c r="AB18" i="14"/>
  <c r="AC18" i="14"/>
  <c r="AB27" i="14"/>
  <c r="AC27" i="14"/>
  <c r="AB5" i="14"/>
  <c r="AC5" i="14"/>
  <c r="AB32" i="14"/>
  <c r="AC32" i="14"/>
  <c r="AB21" i="14"/>
  <c r="AC21" i="14"/>
  <c r="AB31" i="14"/>
  <c r="AC31" i="14"/>
  <c r="AB19" i="14"/>
  <c r="AC19" i="14"/>
  <c r="AB29" i="14"/>
  <c r="AC29" i="14"/>
  <c r="AA7" i="14"/>
  <c r="AC7" i="14" s="1"/>
  <c r="AH7" i="14"/>
  <c r="H7" i="14"/>
  <c r="G7" i="14" s="1"/>
  <c r="I7" i="14" s="1"/>
  <c r="AB6" i="14"/>
  <c r="AC6" i="14"/>
  <c r="AB24" i="14"/>
  <c r="AC24" i="14"/>
  <c r="AB17" i="14"/>
  <c r="AC17" i="14"/>
  <c r="AB16" i="14"/>
  <c r="AC16" i="14"/>
  <c r="AB12" i="14"/>
  <c r="AC12" i="14"/>
  <c r="AD10" i="14"/>
  <c r="AF10" i="14" s="1"/>
  <c r="AH10" i="14"/>
  <c r="AE10" i="14"/>
  <c r="AA10" i="14"/>
  <c r="D10" i="14" s="1"/>
  <c r="AG10" i="14"/>
  <c r="AI10" i="14" s="1"/>
  <c r="H10" i="14"/>
  <c r="G10" i="14" s="1"/>
  <c r="I10" i="14" s="1"/>
  <c r="AA4" i="14"/>
  <c r="D4" i="14" s="1"/>
  <c r="H4" i="14"/>
  <c r="G4" i="14" s="1"/>
  <c r="I4" i="14" s="1"/>
  <c r="AH4" i="14"/>
  <c r="AE4" i="14"/>
  <c r="AG4" i="14"/>
  <c r="AI4" i="14" s="1"/>
  <c r="AD4" i="14"/>
  <c r="AF4" i="14" s="1"/>
  <c r="AB28" i="14"/>
  <c r="AC28" i="14"/>
  <c r="AB11" i="14"/>
  <c r="AC11" i="14"/>
  <c r="AB23" i="14"/>
  <c r="AC23" i="14"/>
  <c r="AB14" i="14"/>
  <c r="AC14" i="14"/>
  <c r="AB30" i="14"/>
  <c r="AC30" i="14"/>
  <c r="AB22" i="14"/>
  <c r="AC22" i="14"/>
  <c r="AB25" i="14"/>
  <c r="AC25" i="14"/>
  <c r="AB26" i="14"/>
  <c r="AC26" i="14"/>
  <c r="AB13" i="14"/>
  <c r="AC13" i="14"/>
  <c r="U7" i="14"/>
  <c r="W7" i="14" s="1"/>
  <c r="FD4" i="14"/>
  <c r="GR4" i="14" s="1"/>
  <c r="FG7" i="14"/>
  <c r="GU7" i="14" s="1"/>
  <c r="Y7" i="14"/>
  <c r="X7" i="14"/>
  <c r="Z7" i="14" s="1"/>
  <c r="BY7" i="14"/>
  <c r="BZ7" i="14"/>
  <c r="CN7" i="14"/>
  <c r="CI7" i="14"/>
  <c r="CH7" i="14"/>
  <c r="CA7" i="14"/>
  <c r="CO7" i="14"/>
  <c r="CB7" i="14"/>
  <c r="CD7" i="14"/>
  <c r="CP7" i="14"/>
  <c r="CL7" i="14"/>
  <c r="CC7" i="14"/>
  <c r="CM7" i="14"/>
  <c r="CG7" i="14"/>
  <c r="CK7" i="14"/>
  <c r="CF7" i="14"/>
  <c r="CJ7" i="14"/>
  <c r="CU8" i="14"/>
  <c r="FM8" i="14"/>
  <c r="HA8" i="14" s="1"/>
  <c r="CT8" i="14"/>
  <c r="FP8" i="14"/>
  <c r="HD8" i="14" s="1"/>
  <c r="FN8" i="14"/>
  <c r="HB8" i="14" s="1"/>
  <c r="CV8" i="14"/>
  <c r="T7" i="14"/>
  <c r="G10" i="17" l="1"/>
  <c r="FC9" i="14"/>
  <c r="GQ9" i="14" s="1"/>
  <c r="K16" i="14"/>
  <c r="F13" i="17"/>
  <c r="D13" i="17"/>
  <c r="F25" i="17"/>
  <c r="D25" i="17"/>
  <c r="D21" i="17"/>
  <c r="F21" i="17"/>
  <c r="C9" i="17"/>
  <c r="E9" i="17"/>
  <c r="E14" i="17"/>
  <c r="C14" i="17"/>
  <c r="K15" i="14"/>
  <c r="L15" i="14"/>
  <c r="M15" i="14" s="1"/>
  <c r="C13" i="17" s="1"/>
  <c r="K23" i="14"/>
  <c r="L23" i="14"/>
  <c r="M23" i="14" s="1"/>
  <c r="E21" i="17" s="1"/>
  <c r="G21" i="17" s="1"/>
  <c r="L19" i="14"/>
  <c r="M19" i="14" s="1"/>
  <c r="C17" i="17" s="1"/>
  <c r="L5" i="14"/>
  <c r="M5" i="14" s="1"/>
  <c r="C3" i="17" s="1"/>
  <c r="K13" i="14"/>
  <c r="L13" i="14"/>
  <c r="M13" i="14" s="1"/>
  <c r="E11" i="17" s="1"/>
  <c r="K28" i="14"/>
  <c r="L28" i="14"/>
  <c r="M28" i="14" s="1"/>
  <c r="C26" i="17" s="1"/>
  <c r="HA9" i="14"/>
  <c r="IM5" i="14"/>
  <c r="L26" i="14"/>
  <c r="M26" i="14" s="1"/>
  <c r="K27" i="14"/>
  <c r="L27" i="14"/>
  <c r="M27" i="14" s="1"/>
  <c r="C25" i="17" s="1"/>
  <c r="FD9" i="14"/>
  <c r="GR9" i="14" s="1"/>
  <c r="K17" i="14"/>
  <c r="L17" i="14"/>
  <c r="M17" i="14" s="1"/>
  <c r="E15" i="17" s="1"/>
  <c r="K32" i="14"/>
  <c r="L32" i="14"/>
  <c r="M32" i="14" s="1"/>
  <c r="K20" i="14"/>
  <c r="L20" i="14"/>
  <c r="M20" i="14" s="1"/>
  <c r="E18" i="17" s="1"/>
  <c r="L29" i="14"/>
  <c r="M29" i="14" s="1"/>
  <c r="K31" i="14"/>
  <c r="L31" i="14"/>
  <c r="K24" i="14"/>
  <c r="L24" i="14"/>
  <c r="M24" i="14" s="1"/>
  <c r="E22" i="17" s="1"/>
  <c r="L30" i="14"/>
  <c r="M30" i="14" s="1"/>
  <c r="HD10" i="14"/>
  <c r="FD10" i="14"/>
  <c r="GR10" i="14" s="1"/>
  <c r="FB10" i="14"/>
  <c r="GP10" i="14" s="1"/>
  <c r="J4" i="14"/>
  <c r="K4" i="14" s="1"/>
  <c r="HA10" i="14"/>
  <c r="FC10" i="14"/>
  <c r="GQ10" i="14" s="1"/>
  <c r="HB10" i="14"/>
  <c r="IU9" i="14"/>
  <c r="IS10" i="14"/>
  <c r="JD9" i="14"/>
  <c r="HB9" i="14"/>
  <c r="JA9" i="14"/>
  <c r="JA10" i="14"/>
  <c r="IQ9" i="14"/>
  <c r="JB10" i="14"/>
  <c r="IL9" i="14"/>
  <c r="HC10" i="14"/>
  <c r="IY10" i="14"/>
  <c r="IQ10" i="14"/>
  <c r="IP10" i="14"/>
  <c r="IQ7" i="14"/>
  <c r="IS9" i="14"/>
  <c r="IR9" i="14"/>
  <c r="FO8" i="14"/>
  <c r="IY8" i="14" s="1"/>
  <c r="FQ8" i="14"/>
  <c r="HE8" i="14" s="1"/>
  <c r="FH8" i="14"/>
  <c r="GV8" i="14" s="1"/>
  <c r="FT7" i="14"/>
  <c r="HH7" i="14" s="1"/>
  <c r="FR8" i="14"/>
  <c r="HF8" i="14" s="1"/>
  <c r="FE8" i="14"/>
  <c r="GS8" i="14" s="1"/>
  <c r="IK10" i="14"/>
  <c r="IX8" i="14"/>
  <c r="FK8" i="14"/>
  <c r="GY8" i="14" s="1"/>
  <c r="FL8" i="14"/>
  <c r="GZ8" i="14" s="1"/>
  <c r="FF8" i="14"/>
  <c r="GT8" i="14" s="1"/>
  <c r="IL5" i="14"/>
  <c r="IW8" i="14"/>
  <c r="IR10" i="14"/>
  <c r="IO10" i="14"/>
  <c r="IV10" i="14"/>
  <c r="JC10" i="14"/>
  <c r="JC9" i="14"/>
  <c r="IT10" i="14"/>
  <c r="IP9" i="14"/>
  <c r="IO9" i="14"/>
  <c r="IZ9" i="14"/>
  <c r="IU10" i="14"/>
  <c r="FI8" i="14"/>
  <c r="GW8" i="14" s="1"/>
  <c r="FS7" i="14"/>
  <c r="HG7" i="14" s="1"/>
  <c r="FJ8" i="14"/>
  <c r="GX8" i="14" s="1"/>
  <c r="IZ4" i="14"/>
  <c r="IT9" i="14"/>
  <c r="JD10" i="14"/>
  <c r="JB9" i="14"/>
  <c r="IV9" i="14"/>
  <c r="IZ8" i="14"/>
  <c r="IT4" i="14"/>
  <c r="IK4" i="14"/>
  <c r="IN4" i="14"/>
  <c r="IW4" i="14"/>
  <c r="E19" i="17"/>
  <c r="K30" i="14"/>
  <c r="K5" i="14"/>
  <c r="K26" i="14"/>
  <c r="J9" i="14"/>
  <c r="K29" i="14"/>
  <c r="M31" i="14"/>
  <c r="C29" i="17" s="1"/>
  <c r="FB4" i="14"/>
  <c r="GP4" i="14" s="1"/>
  <c r="K19" i="14"/>
  <c r="E20" i="17"/>
  <c r="FC4" i="14"/>
  <c r="GQ4" i="14" s="1"/>
  <c r="HD9" i="14"/>
  <c r="J10" i="14"/>
  <c r="CS8" i="14"/>
  <c r="E23" i="17"/>
  <c r="D20" i="17"/>
  <c r="B20" i="17" s="1"/>
  <c r="F20" i="17"/>
  <c r="D28" i="17"/>
  <c r="F28" i="17"/>
  <c r="F18" i="17"/>
  <c r="D18" i="17"/>
  <c r="F30" i="17"/>
  <c r="D30" i="17"/>
  <c r="F26" i="17"/>
  <c r="D26" i="17"/>
  <c r="D16" i="17"/>
  <c r="F16" i="17"/>
  <c r="D12" i="17"/>
  <c r="F12" i="17"/>
  <c r="F17" i="17"/>
  <c r="D17" i="17"/>
  <c r="E12" i="17"/>
  <c r="C12" i="17"/>
  <c r="D3" i="17"/>
  <c r="F3" i="17"/>
  <c r="D24" i="17"/>
  <c r="F24" i="17"/>
  <c r="F29" i="17"/>
  <c r="D29" i="17"/>
  <c r="D23" i="17"/>
  <c r="B23" i="17" s="1"/>
  <c r="F23" i="17"/>
  <c r="D27" i="17"/>
  <c r="F27" i="17"/>
  <c r="F14" i="17"/>
  <c r="D14" i="17"/>
  <c r="F15" i="17"/>
  <c r="D15" i="17"/>
  <c r="D19" i="17"/>
  <c r="B19" i="17" s="1"/>
  <c r="F19" i="17"/>
  <c r="F22" i="17"/>
  <c r="D22" i="17"/>
  <c r="D11" i="17"/>
  <c r="F11" i="17"/>
  <c r="E16" i="17"/>
  <c r="C16" i="17"/>
  <c r="HC9" i="14"/>
  <c r="FA9" i="14"/>
  <c r="GO9" i="14" s="1"/>
  <c r="CW7" i="14"/>
  <c r="DI7" i="14"/>
  <c r="DE7" i="14"/>
  <c r="DB7" i="14"/>
  <c r="CZ7" i="14"/>
  <c r="DH7" i="14"/>
  <c r="DC7" i="14"/>
  <c r="DG7" i="14"/>
  <c r="CX7" i="14"/>
  <c r="DA7" i="14"/>
  <c r="DF7" i="14"/>
  <c r="DD7" i="14"/>
  <c r="DJ7" i="14"/>
  <c r="AB7" i="14"/>
  <c r="D7" i="14"/>
  <c r="AE7" i="14"/>
  <c r="AB9" i="14"/>
  <c r="AC9" i="14"/>
  <c r="AB10" i="14"/>
  <c r="AC10" i="14"/>
  <c r="AB4" i="14"/>
  <c r="AC4" i="14"/>
  <c r="FB8" i="14"/>
  <c r="GP8" i="14" s="1"/>
  <c r="FD8" i="14"/>
  <c r="GR8" i="14" s="1"/>
  <c r="FC8" i="14"/>
  <c r="GQ8" i="14" s="1"/>
  <c r="B17" i="17" l="1"/>
  <c r="IM9" i="14"/>
  <c r="E17" i="17"/>
  <c r="G17" i="17" s="1"/>
  <c r="F9" i="17"/>
  <c r="G9" i="17" s="1"/>
  <c r="B25" i="17"/>
  <c r="B13" i="17"/>
  <c r="G14" i="17"/>
  <c r="C24" i="17"/>
  <c r="B24" i="17" s="1"/>
  <c r="E24" i="17"/>
  <c r="G24" i="17" s="1"/>
  <c r="B14" i="17"/>
  <c r="C21" i="17"/>
  <c r="B21" i="17" s="1"/>
  <c r="C28" i="17"/>
  <c r="B28" i="17" s="1"/>
  <c r="E28" i="17"/>
  <c r="G28" i="17" s="1"/>
  <c r="C27" i="17"/>
  <c r="B27" i="17" s="1"/>
  <c r="E27" i="17"/>
  <c r="G27" i="17" s="1"/>
  <c r="L4" i="14"/>
  <c r="M4" i="14" s="1"/>
  <c r="E2" i="17" s="1"/>
  <c r="B3" i="17"/>
  <c r="E3" i="17"/>
  <c r="G3" i="17" s="1"/>
  <c r="K10" i="14"/>
  <c r="L10" i="14"/>
  <c r="K9" i="14"/>
  <c r="L9" i="14"/>
  <c r="M9" i="14" s="1"/>
  <c r="E8" i="17" s="1"/>
  <c r="IN9" i="14"/>
  <c r="HC8" i="14"/>
  <c r="FA8" i="14"/>
  <c r="GO8" i="14" s="1"/>
  <c r="E26" i="17"/>
  <c r="G26" i="17" s="1"/>
  <c r="IL10" i="14"/>
  <c r="B26" i="17"/>
  <c r="IN10" i="14"/>
  <c r="IM10" i="14"/>
  <c r="JC7" i="14"/>
  <c r="IP8" i="14"/>
  <c r="JB8" i="14"/>
  <c r="IU8" i="14"/>
  <c r="IR8" i="14"/>
  <c r="IM8" i="14"/>
  <c r="FF7" i="14"/>
  <c r="GT7" i="14" s="1"/>
  <c r="FJ7" i="14"/>
  <c r="GX7" i="14" s="1"/>
  <c r="IN8" i="14"/>
  <c r="IL8" i="14"/>
  <c r="FH7" i="14"/>
  <c r="GV7" i="14" s="1"/>
  <c r="CT7" i="14"/>
  <c r="IV8" i="14"/>
  <c r="FR7" i="14"/>
  <c r="HF7" i="14" s="1"/>
  <c r="FI7" i="14"/>
  <c r="GW7" i="14" s="1"/>
  <c r="FE7" i="14"/>
  <c r="GS7" i="14" s="1"/>
  <c r="J8" i="14"/>
  <c r="CV7" i="14"/>
  <c r="FK7" i="14"/>
  <c r="GY7" i="14" s="1"/>
  <c r="FQ7" i="14"/>
  <c r="HE7" i="14" s="1"/>
  <c r="FL7" i="14"/>
  <c r="GZ7" i="14" s="1"/>
  <c r="CS7" i="14"/>
  <c r="CU7" i="14"/>
  <c r="E13" i="17"/>
  <c r="G13" i="17" s="1"/>
  <c r="IT8" i="14"/>
  <c r="IS8" i="14"/>
  <c r="IK9" i="14"/>
  <c r="IO8" i="14"/>
  <c r="JD7" i="14"/>
  <c r="JA8" i="14"/>
  <c r="IL4" i="14"/>
  <c r="IM4" i="14"/>
  <c r="G19" i="17"/>
  <c r="E25" i="17"/>
  <c r="G25" i="17" s="1"/>
  <c r="C11" i="17"/>
  <c r="B11" i="17" s="1"/>
  <c r="B29" i="17"/>
  <c r="G20" i="17"/>
  <c r="C15" i="17"/>
  <c r="B15" i="17" s="1"/>
  <c r="E29" i="17"/>
  <c r="G29" i="17" s="1"/>
  <c r="G22" i="17"/>
  <c r="C22" i="17"/>
  <c r="B22" i="17" s="1"/>
  <c r="G11" i="17"/>
  <c r="G18" i="17"/>
  <c r="C18" i="17"/>
  <c r="B18" i="17" s="1"/>
  <c r="C30" i="17"/>
  <c r="B30" i="17" s="1"/>
  <c r="E30" i="17"/>
  <c r="G30" i="17" s="1"/>
  <c r="G23" i="17"/>
  <c r="M10" i="14"/>
  <c r="E7" i="17" s="1"/>
  <c r="B16" i="17"/>
  <c r="FP7" i="14"/>
  <c r="HD7" i="14" s="1"/>
  <c r="FO7" i="14"/>
  <c r="HC7" i="14" s="1"/>
  <c r="FM7" i="14"/>
  <c r="FC7" i="14" s="1"/>
  <c r="GQ7" i="14" s="1"/>
  <c r="D8" i="17"/>
  <c r="F8" i="17"/>
  <c r="D7" i="17"/>
  <c r="F7" i="17"/>
  <c r="G16" i="17"/>
  <c r="G12" i="17"/>
  <c r="B12" i="17"/>
  <c r="G15" i="17"/>
  <c r="FN7" i="14"/>
  <c r="HB7" i="14" s="1"/>
  <c r="F6" i="17" l="1"/>
  <c r="D6" i="17"/>
  <c r="D2" i="17"/>
  <c r="F2" i="17"/>
  <c r="G2" i="17" s="1"/>
  <c r="IK8" i="14"/>
  <c r="C2" i="17"/>
  <c r="L8" i="14"/>
  <c r="M8" i="14" s="1"/>
  <c r="K8" i="14"/>
  <c r="IM7" i="14"/>
  <c r="JA7" i="14"/>
  <c r="IZ7" i="14"/>
  <c r="IO7" i="14"/>
  <c r="IP7" i="14"/>
  <c r="JB7" i="14"/>
  <c r="J7" i="14"/>
  <c r="IY7" i="14"/>
  <c r="IX7" i="14"/>
  <c r="IW7" i="14"/>
  <c r="IV7" i="14"/>
  <c r="IU7" i="14"/>
  <c r="IS7" i="14"/>
  <c r="IR7" i="14"/>
  <c r="IT7" i="14"/>
  <c r="D9" i="17"/>
  <c r="B9" i="17" s="1"/>
  <c r="C8" i="17"/>
  <c r="B8" i="17" s="1"/>
  <c r="C7" i="17"/>
  <c r="B7" i="17" s="1"/>
  <c r="HA7" i="14"/>
  <c r="FB7" i="14"/>
  <c r="GP7" i="14" s="1"/>
  <c r="G7" i="17"/>
  <c r="FA7" i="14"/>
  <c r="GO7" i="14" s="1"/>
  <c r="G8" i="17"/>
  <c r="FD7" i="14"/>
  <c r="GR7" i="14" s="1"/>
  <c r="B2" i="17" l="1"/>
  <c r="C6" i="17"/>
  <c r="B6" i="17" s="1"/>
  <c r="E6" i="17"/>
  <c r="G6" i="17" s="1"/>
  <c r="L7" i="14"/>
  <c r="M7" i="14" s="1"/>
  <c r="C5" i="17" s="1"/>
  <c r="K7" i="14"/>
  <c r="IK7" i="14"/>
  <c r="IL7" i="14"/>
  <c r="IN7" i="14"/>
  <c r="D5" i="17"/>
  <c r="F5" i="17"/>
  <c r="E5" i="17" l="1"/>
  <c r="G5" i="17" s="1"/>
  <c r="B5" i="17"/>
</calcChain>
</file>

<file path=xl/sharedStrings.xml><?xml version="1.0" encoding="utf-8"?>
<sst xmlns="http://schemas.openxmlformats.org/spreadsheetml/2006/main" count="4645" uniqueCount="340">
  <si>
    <t>Distritos al</t>
  </si>
  <si>
    <t>Población
 (2020)</t>
  </si>
  <si>
    <t xml:space="preserve">Incidencia de casos </t>
  </si>
  <si>
    <t>Población infectada estimada (IFR teórico)</t>
  </si>
  <si>
    <t>Población infectada proyectada (IFR teórico)</t>
  </si>
  <si>
    <t>CASOS TOTALES</t>
  </si>
  <si>
    <t>FALLECIDOS TOTALES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</si>
  <si>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</si>
  <si>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</si>
  <si>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</si>
  <si>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</si>
  <si>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</si>
  <si>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</si>
  <si>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</si>
  <si>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</si>
  <si>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</si>
  <si>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0-9</t>
  </si>
  <si>
    <t>Argentina</t>
  </si>
  <si>
    <t>Buenos Aires</t>
  </si>
  <si>
    <t>CABA</t>
  </si>
  <si>
    <t>AMBA (40 Municipios + CABA)</t>
  </si>
  <si>
    <t>AMBA (sin CABA)</t>
  </si>
  <si>
    <t>Interior PBA</t>
  </si>
  <si>
    <t>Resto de Provincias</t>
  </si>
  <si>
    <t>Córdoba</t>
  </si>
  <si>
    <t>Catamarca</t>
  </si>
  <si>
    <t>Chaco</t>
  </si>
  <si>
    <t>Chubut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</si>
  <si>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</si>
  <si>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</si>
  <si>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</si>
  <si>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</si>
  <si>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</si>
  <si>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</si>
  <si>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</si>
  <si>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</si>
  <si>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</si>
  <si>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</si>
  <si>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</si>
  <si>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</si>
  <si>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</si>
  <si>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</si>
  <si>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</si>
  <si>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</si>
  <si>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</si>
  <si>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</si>
  <si>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S/E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</si>
  <si>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</si>
  <si>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</si>
  <si>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</si>
  <si>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</si>
  <si>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</si>
  <si>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</si>
  <si>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</si>
  <si>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</si>
  <si>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</si>
  <si>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</si>
  <si>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</si>
  <si>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</si>
  <si>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</si>
  <si>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</si>
  <si>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</si>
  <si>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</si>
  <si>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</si>
  <si>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Cañuelas</t>
  </si>
  <si>
    <t>Campana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</si>
  <si>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</si>
  <si>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</si>
  <si>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</si>
  <si>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</si>
  <si>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</si>
  <si>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</si>
  <si>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</si>
  <si>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</si>
  <si>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</si>
  <si>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de Marina L. Rosales</t>
  </si>
  <si>
    <t>Coronel Dorrego</t>
  </si>
  <si>
    <t>Coronel Pringles</t>
  </si>
  <si>
    <t>Coronel Suárez</t>
  </si>
  <si>
    <t>Daireaux</t>
  </si>
  <si>
    <t>Dolores</t>
  </si>
  <si>
    <t>Ensenada</t>
  </si>
  <si>
    <t>Escobar</t>
  </si>
  <si>
    <t>Esteban Echeverría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</si>
  <si>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</si>
  <si>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</si>
  <si>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</si>
  <si>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</si>
  <si>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</si>
  <si>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</si>
  <si>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</si>
  <si>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</si>
  <si>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</si>
  <si>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Juan Madariaga</t>
  </si>
  <si>
    <t>General La Madrid</t>
  </si>
  <si>
    <t>General Las Heras</t>
  </si>
  <si>
    <t>General Lavalle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</si>
  <si>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</si>
  <si>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</si>
  <si>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</si>
  <si>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</si>
  <si>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</si>
  <si>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</si>
  <si>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</si>
  <si>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</si>
  <si>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</si>
  <si>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</si>
  <si>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</si>
  <si>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</si>
  <si>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</si>
  <si>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</si>
  <si>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</si>
  <si>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</si>
  <si>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</si>
  <si>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</si>
  <si>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</si>
  <si>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</si>
  <si>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</si>
  <si>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</si>
  <si>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</si>
  <si>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</si>
  <si>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</si>
  <si>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</si>
  <si>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</si>
  <si>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</si>
  <si>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</si>
  <si>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</si>
  <si>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</si>
  <si>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</si>
  <si>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</si>
  <si>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</si>
  <si>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Morón</t>
  </si>
  <si>
    <t>Moreno</t>
  </si>
  <si>
    <t>Navarro</t>
  </si>
  <si>
    <t>Necochea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</si>
  <si>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</si>
  <si>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</si>
  <si>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</si>
  <si>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</si>
  <si>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</si>
  <si>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</si>
  <si>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</si>
  <si>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</si>
  <si>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</si>
  <si>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Puán</t>
  </si>
  <si>
    <t>Punta Indio</t>
  </si>
  <si>
    <t>Quilmes</t>
  </si>
  <si>
    <t>Ramallo</t>
  </si>
  <si>
    <t>Rauch</t>
  </si>
  <si>
    <t>Rivadavia</t>
  </si>
  <si>
    <t>Rojas</t>
  </si>
  <si>
    <t>Roque Pérez</t>
  </si>
  <si>
    <t>Saavedra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</si>
  <si>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</si>
  <si>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</si>
  <si>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</si>
  <si>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</si>
  <si>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</si>
  <si>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</si>
  <si>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</si>
  <si>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</si>
  <si>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</si>
  <si>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Nicolás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</si>
  <si>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</si>
  <si>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</si>
  <si>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</si>
  <si>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</si>
  <si>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</si>
  <si>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</si>
  <si>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</si>
  <si>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</si>
  <si>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</si>
  <si>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</si>
  <si>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</si>
  <si>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</si>
  <si>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Vicente López</t>
  </si>
  <si>
    <t>Villa Gesell</t>
  </si>
  <si>
    <t>Villarino</t>
  </si>
  <si>
    <t>Zárate</t>
  </si>
  <si>
    <t>CÃ³rdoba</t>
  </si>
  <si>
    <t>Entre RÃ­os</t>
  </si>
  <si>
    <t>NeuquÃ©n</t>
  </si>
  <si>
    <t>RÃ­o Negro</t>
  </si>
  <si>
    <t>TucumÃ¡n</t>
  </si>
  <si>
    <t>Rótulos de fila</t>
  </si>
  <si>
    <t>25 de Mayo</t>
  </si>
  <si>
    <t>9 de Julio</t>
  </si>
  <si>
    <t>Adolfo Gonzales Chaves</t>
  </si>
  <si>
    <t>BahÃ­a Blanca</t>
  </si>
  <si>
    <t>Benito JuÃ¡rez</t>
  </si>
  <si>
    <t>BolÃ­var</t>
  </si>
  <si>
    <t>CaÃ±uelas</t>
  </si>
  <si>
    <t>CapitÃ¡n Sarmiento</t>
  </si>
  <si>
    <t>ChascomÃºs</t>
  </si>
  <si>
    <t>ColÃ³n</t>
  </si>
  <si>
    <t>Coronel SuÃ¡rez</t>
  </si>
  <si>
    <t>Esteban EcheverrÃ­a</t>
  </si>
  <si>
    <t>ExaltaciÃ³n de la Cruz</t>
  </si>
  <si>
    <t>General PueyrredÃ³n</t>
  </si>
  <si>
    <t>General RodrÃ­guez</t>
  </si>
  <si>
    <t>General San MartÃ­n</t>
  </si>
  <si>
    <t>GuaminÃ­</t>
  </si>
  <si>
    <t>HipÃ³lito Yrigoyen</t>
  </si>
  <si>
    <t>ItuzaingÃ³</t>
  </si>
  <si>
    <t>JosÃ© C. Paz</t>
  </si>
  <si>
    <t>JunÃ­n</t>
  </si>
  <si>
    <t>LanÃºs</t>
  </si>
  <si>
    <t>LoberÃ­a</t>
  </si>
  <si>
    <t>LujÃ¡n</t>
  </si>
  <si>
    <t>MaipÃº</t>
  </si>
  <si>
    <t>MorÃ³n</t>
  </si>
  <si>
    <t>OlavarrÃ­a</t>
  </si>
  <si>
    <t>PehuajÃ³</t>
  </si>
  <si>
    <t>Presidente PerÃ³n</t>
  </si>
  <si>
    <t>PuÃ¡n</t>
  </si>
  <si>
    <t>Roque PÃ©rez</t>
  </si>
  <si>
    <t>SalliquelÃ³</t>
  </si>
  <si>
    <t>San AndrÃ©s de Giles</t>
  </si>
  <si>
    <t>San NicolÃ¡s</t>
  </si>
  <si>
    <t>TapalquÃ©</t>
  </si>
  <si>
    <t>Vicente LÃ³pez</t>
  </si>
  <si>
    <t>ZÃ¡rate</t>
  </si>
  <si>
    <t>A/I</t>
  </si>
  <si>
    <t>RS</t>
  </si>
  <si>
    <t>C</t>
  </si>
  <si>
    <t>Z</t>
  </si>
  <si>
    <t>INT</t>
  </si>
  <si>
    <t>X</t>
  </si>
  <si>
    <t>II</t>
  </si>
  <si>
    <t>I</t>
  </si>
  <si>
    <t>AMBA</t>
  </si>
  <si>
    <t>VI</t>
  </si>
  <si>
    <t>2º</t>
  </si>
  <si>
    <t>Sur</t>
  </si>
  <si>
    <t>IV</t>
  </si>
  <si>
    <t>1º</t>
  </si>
  <si>
    <t>VIII</t>
  </si>
  <si>
    <t>IX</t>
  </si>
  <si>
    <t>XI</t>
  </si>
  <si>
    <t>GLP</t>
  </si>
  <si>
    <t>V</t>
  </si>
  <si>
    <t>III</t>
  </si>
  <si>
    <t>3º</t>
  </si>
  <si>
    <t>Norte</t>
  </si>
  <si>
    <t>VII</t>
  </si>
  <si>
    <t>Oeste</t>
  </si>
  <si>
    <t>XII</t>
  </si>
  <si>
    <t>1º y 2º</t>
  </si>
  <si>
    <t>Nuevos
Últ. Semana</t>
  </si>
  <si>
    <t>Var. %</t>
  </si>
  <si>
    <t>Últ. Sem. X 100mil</t>
  </si>
  <si>
    <t>Nuevos
Últ. 14 días</t>
  </si>
  <si>
    <t>Últ. 14d X 100mil</t>
  </si>
  <si>
    <t xml:space="preserve">Tasa de 
letalidad </t>
  </si>
  <si>
    <t>Últ. Sem. X millón</t>
  </si>
  <si>
    <t>Últ. 14d X millón</t>
  </si>
  <si>
    <t>CASOS POSITIVOS</t>
  </si>
  <si>
    <t>FALLECIDOS</t>
  </si>
  <si>
    <r>
      <t xml:space="preserve">AMBA </t>
    </r>
    <r>
      <rPr>
        <b/>
        <sz val="8"/>
        <color rgb="FF000000"/>
        <rFont val="Arial"/>
        <family val="2"/>
      </rPr>
      <t>(40 Municipios + CABA)</t>
    </r>
  </si>
  <si>
    <r>
      <t xml:space="preserve">AMBA </t>
    </r>
    <r>
      <rPr>
        <b/>
        <sz val="8"/>
        <color rgb="FF000000"/>
        <rFont val="Arial"/>
        <family val="2"/>
      </rPr>
      <t>(sin CABA)</t>
    </r>
  </si>
  <si>
    <t>Por 
100mil</t>
  </si>
  <si>
    <t>Por 
millón</t>
  </si>
  <si>
    <t>IFR 
teórico</t>
  </si>
  <si>
    <t>Regiones 
de PBA</t>
  </si>
  <si>
    <t>PBA</t>
  </si>
  <si>
    <t>M</t>
  </si>
  <si>
    <t>F</t>
  </si>
  <si>
    <t>POBLACIÓN POR RANGO ETARIO Y SEXO</t>
  </si>
  <si>
    <t>LETALIDAD DE CADA DECIL ETARIO Y SEXO</t>
  </si>
  <si>
    <t>NR</t>
  </si>
  <si>
    <t>SIN ESPECIFICAR1</t>
  </si>
  <si>
    <t>SIN ESPECIFICAR2</t>
  </si>
  <si>
    <t>FALLECIDOS AL</t>
  </si>
  <si>
    <t>CASOS AL</t>
  </si>
  <si>
    <t>Total general</t>
  </si>
  <si>
    <t>INCIDENCIA DE CASOS</t>
  </si>
  <si>
    <t>Población
Infectada 
estimada 
(c/ edad fall. Y sexo)</t>
  </si>
  <si>
    <t>Población
Infectada 
proyectada
(c/ edad fall. Y sexo)</t>
  </si>
  <si>
    <t>% POBLACIÓN POR RANGO ETARIO Y SEXO</t>
  </si>
  <si>
    <t>POBLACIÓN INFECTADA ESTIMADA POR RANGO ETARIO Y SEXO AL</t>
  </si>
  <si>
    <t>IFR actual</t>
  </si>
  <si>
    <t>POBLACIÓN INFECTADA PROYECTADA POR RANGO ETARIO Y SEXO AL</t>
  </si>
  <si>
    <t xml:space="preserve">CASOS AL </t>
  </si>
  <si>
    <t>Lezama</t>
  </si>
  <si>
    <t>SIN ESPECIFICAR</t>
  </si>
  <si>
    <t>Total</t>
  </si>
  <si>
    <t>+</t>
  </si>
  <si>
    <t>femenino</t>
  </si>
  <si>
    <t>Total femenino</t>
  </si>
  <si>
    <t>masculino</t>
  </si>
  <si>
    <t>Total masculino</t>
  </si>
  <si>
    <t>(en blanco)</t>
  </si>
  <si>
    <t>CABA2</t>
  </si>
  <si>
    <t>Total F</t>
  </si>
  <si>
    <t>Total M</t>
  </si>
  <si>
    <t>Total NR</t>
  </si>
  <si>
    <t>AMBA2</t>
  </si>
  <si>
    <t>Comuna 01</t>
  </si>
  <si>
    <t>Comuna 02</t>
  </si>
  <si>
    <t>Comuna 03</t>
  </si>
  <si>
    <t>Comuna 04</t>
  </si>
  <si>
    <t>Comuna 05</t>
  </si>
  <si>
    <t>Comuna 06</t>
  </si>
  <si>
    <t>Comuna 07</t>
  </si>
  <si>
    <t>Comuna 08</t>
  </si>
  <si>
    <t>Comuna 09</t>
  </si>
  <si>
    <t>Comuna 10</t>
  </si>
  <si>
    <t>Comuna 11</t>
  </si>
  <si>
    <t>Comuna 12</t>
  </si>
  <si>
    <t>Comuna 13</t>
  </si>
  <si>
    <t>Comuna 14</t>
  </si>
  <si>
    <t>Comuna 15</t>
  </si>
  <si>
    <t>1</t>
  </si>
  <si>
    <t>10</t>
  </si>
  <si>
    <t>11</t>
  </si>
  <si>
    <t>12</t>
  </si>
  <si>
    <t>13</t>
  </si>
  <si>
    <t>14</t>
  </si>
  <si>
    <t>15</t>
  </si>
  <si>
    <t>2</t>
  </si>
  <si>
    <t>3</t>
  </si>
  <si>
    <t>4</t>
  </si>
  <si>
    <t>5</t>
  </si>
  <si>
    <t>6</t>
  </si>
  <si>
    <t>7</t>
  </si>
  <si>
    <t>8</t>
  </si>
  <si>
    <t>9</t>
  </si>
  <si>
    <t>en blanco</t>
  </si>
  <si>
    <t>Casos confirmados</t>
  </si>
  <si>
    <t>Fallecidos</t>
  </si>
  <si>
    <t>Relación infectados / casos usando IFR teórico</t>
  </si>
  <si>
    <t>RELACIÓN INFECTADOS - CASOS</t>
  </si>
  <si>
    <t>Promedio</t>
  </si>
  <si>
    <t>% Inf</t>
  </si>
  <si>
    <t>% Sup</t>
  </si>
  <si>
    <t>Inf</t>
  </si>
  <si>
    <t>Sup</t>
  </si>
  <si>
    <t>Población</t>
  </si>
  <si>
    <t>IDR (INFECTION DETECTION RATE) AL</t>
  </si>
  <si>
    <t>Relación infectados/casos usando edades de fallecidos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</si>
</sst>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/m"/>
    <numFmt numFmtId="165" formatCode="d&quot; de &quot;mmmm"/>
    <numFmt numFmtId="166" formatCode="0.0%"/>
    <numFmt numFmtId="167" formatCode="#,##0.00000"/>
  </numFmts>
  <fonts count="54">
    <font>
      <sz val="10"/>
      <color rgb="FF000000"/>
      <name val="Arial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b/>
      <sz val="18"/>
      <color theme="1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8"/>
      <color rgb="FFFFFFFF"/>
      <name val="Arial"/>
      <family val="2"/>
    </font>
    <font>
      <sz val="9"/>
      <color theme="1"/>
      <name val="Arial"/>
      <family val="2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9"/>
      <name val="Arial"/>
      <family val="2"/>
    </font>
    <font>
      <sz val="10"/>
      <name val="Arial CE"/>
    </font>
    <font>
      <b/>
      <sz val="9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20"/>
      <color theme="0"/>
      <name val="Arial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000000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20"/>
      <color rgb="FF000000"/>
      <name val="Arial"/>
      <family val="2"/>
    </font>
    <font>
      <sz val="20"/>
      <color rgb="FF000000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CCC0DA"/>
        <bgColor rgb="FFCCC0DA"/>
      </patternFill>
    </fill>
    <fill>
      <patternFill patternType="solid">
        <fgColor rgb="FFB2A1C7"/>
        <bgColor rgb="FFB2A1C7"/>
      </patternFill>
    </fill>
    <fill>
      <patternFill patternType="solid">
        <fgColor rgb="FFEAF1DD"/>
        <bgColor rgb="FFEAF1DD"/>
      </patternFill>
    </fill>
    <fill>
      <patternFill patternType="solid">
        <fgColor rgb="FFF2DDDC"/>
        <bgColor rgb="FFF2DDDC"/>
      </patternFill>
    </fill>
    <fill>
      <patternFill patternType="solid">
        <fgColor rgb="FF00B0F0"/>
        <bgColor rgb="FF00B0F0"/>
      </patternFill>
    </fill>
    <fill>
      <patternFill patternType="solid">
        <fgColor rgb="FFB6D7A8"/>
        <bgColor rgb="FFB6D7A8"/>
      </patternFill>
    </fill>
    <fill>
      <patternFill patternType="solid">
        <fgColor rgb="FFE6B9B8"/>
        <bgColor rgb="FFE6B9B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rgb="FFEAF1DD"/>
      </patternFill>
    </fill>
    <fill>
      <patternFill patternType="solid">
        <fgColor theme="7" tint="0.59999389629810485"/>
        <bgColor rgb="FF00B0F0"/>
      </patternFill>
    </fill>
    <fill>
      <patternFill patternType="solid">
        <fgColor theme="7" tint="0.79998168889431442"/>
        <bgColor rgb="FF00B0F0"/>
      </patternFill>
    </fill>
    <fill>
      <patternFill patternType="solid">
        <fgColor theme="7" tint="0.59999389629810485"/>
        <bgColor rgb="FFB6D7A8"/>
      </patternFill>
    </fill>
    <fill>
      <patternFill patternType="solid">
        <fgColor theme="5" tint="0.79998168889431442"/>
        <bgColor rgb="FF00B0F0"/>
      </patternFill>
    </fill>
    <fill>
      <patternFill patternType="solid">
        <fgColor theme="5" tint="0.59999389629810485"/>
        <bgColor rgb="FF00B0F0"/>
      </patternFill>
    </fill>
    <fill>
      <patternFill patternType="solid">
        <fgColor theme="6" tint="0.39997558519241921"/>
        <bgColor rgb="FFE06666"/>
      </patternFill>
    </fill>
    <fill>
      <patternFill patternType="solid">
        <fgColor theme="6" tint="0.39997558519241921"/>
        <bgColor rgb="FFFF9900"/>
      </patternFill>
    </fill>
    <fill>
      <patternFill patternType="solid">
        <fgColor theme="5" tint="0.59999389629810485"/>
        <bgColor rgb="FFF2DDDC"/>
      </patternFill>
    </fill>
    <fill>
      <patternFill patternType="solid">
        <fgColor theme="5" tint="0.79998168889431442"/>
        <bgColor rgb="FFF2DDDC"/>
      </patternFill>
    </fill>
    <fill>
      <patternFill patternType="solid">
        <fgColor theme="5" tint="0.59999389629810485"/>
        <bgColor rgb="FFE6B9B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rgb="FFF2DDDC"/>
      </patternFill>
    </fill>
    <fill>
      <patternFill patternType="solid">
        <fgColor theme="0" tint="-4.9989318521683403E-2"/>
        <bgColor rgb="FF00B0F0"/>
      </patternFill>
    </fill>
    <fill>
      <patternFill patternType="solid">
        <fgColor theme="0" tint="-4.9989318521683403E-2"/>
        <bgColor rgb="FFEAF1DD"/>
      </patternFill>
    </fill>
  </fills>
  <borders count="97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90">
    <xf numFmtId="0" fontId="0" fillId="0" borderId="0"/>
    <xf numFmtId="9" fontId="16" fillId="0" borderId="0" applyFont="0" applyFill="0" applyBorder="0" applyAlignment="0" applyProtection="0"/>
    <xf numFmtId="0" fontId="19" fillId="0" borderId="0"/>
    <xf numFmtId="0" fontId="37" fillId="0" borderId="0" applyNumberFormat="0" applyFill="0" applyBorder="0" applyAlignment="0" applyProtection="0"/>
    <xf numFmtId="0" fontId="38" fillId="0" borderId="60" applyNumberFormat="0" applyFill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0" fillId="0" borderId="0" applyNumberFormat="0" applyFill="0" applyBorder="0" applyAlignment="0" applyProtection="0"/>
    <xf numFmtId="0" fontId="41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40" borderId="0" applyNumberFormat="0" applyBorder="0" applyAlignment="0" applyProtection="0"/>
    <xf numFmtId="0" fontId="44" fillId="41" borderId="63" applyNumberFormat="0" applyAlignment="0" applyProtection="0"/>
    <xf numFmtId="0" fontId="45" fillId="42" borderId="64" applyNumberFormat="0" applyAlignment="0" applyProtection="0"/>
    <xf numFmtId="0" fontId="46" fillId="42" borderId="63" applyNumberFormat="0" applyAlignment="0" applyProtection="0"/>
    <xf numFmtId="0" fontId="47" fillId="0" borderId="65" applyNumberFormat="0" applyFill="0" applyAlignment="0" applyProtection="0"/>
    <xf numFmtId="0" fontId="48" fillId="43" borderId="66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7" fillId="0" borderId="68" applyNumberFormat="0" applyFill="0" applyAlignment="0" applyProtection="0"/>
    <xf numFmtId="0" fontId="5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5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0" borderId="0"/>
    <xf numFmtId="0" fontId="1" fillId="44" borderId="67" applyNumberFormat="0" applyFont="0" applyAlignment="0" applyProtection="0"/>
    <xf numFmtId="0" fontId="1" fillId="0" borderId="0"/>
    <xf numFmtId="0" fontId="1" fillId="0" borderId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  <xf numFmtId="0" fontId="1" fillId="44" borderId="67" applyNumberFormat="0" applyFont="0" applyAlignment="0" applyProtection="0"/>
  </cellStyleXfs>
  <cellXfs count="569">
    <xf numFmtId="0" fontId="0" fillId="0" borderId="0" xfId="0" applyFont="1" applyAlignment="1"/>
    <xf numFmtId="164" fontId="8" fillId="2" borderId="2" xfId="0" applyNumberFormat="1" applyFont="1" applyFill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165" fontId="10" fillId="6" borderId="5" xfId="0" applyNumberFormat="1" applyFont="1" applyFill="1" applyBorder="1" applyAlignment="1">
      <alignment horizontal="center"/>
    </xf>
    <xf numFmtId="165" fontId="10" fillId="6" borderId="4" xfId="0" applyNumberFormat="1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9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18" fillId="5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18" fillId="6" borderId="4" xfId="0" applyFont="1" applyFill="1" applyBorder="1" applyAlignment="1">
      <alignment horizontal="center"/>
    </xf>
    <xf numFmtId="0" fontId="17" fillId="10" borderId="6" xfId="0" applyFont="1" applyFill="1" applyBorder="1"/>
    <xf numFmtId="0" fontId="0" fillId="0" borderId="0" xfId="0" applyFont="1" applyAlignment="1">
      <alignment horizontal="center"/>
    </xf>
    <xf numFmtId="0" fontId="22" fillId="13" borderId="7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0" fontId="10" fillId="26" borderId="3" xfId="0" applyNumberFormat="1" applyFont="1" applyFill="1" applyBorder="1" applyAlignment="1">
      <alignment horizontal="center" vertical="center"/>
    </xf>
    <xf numFmtId="4" fontId="10" fillId="26" borderId="3" xfId="0" applyNumberFormat="1" applyFont="1" applyFill="1" applyBorder="1" applyAlignment="1">
      <alignment horizontal="center" vertical="center"/>
    </xf>
    <xf numFmtId="10" fontId="10" fillId="23" borderId="3" xfId="0" applyNumberFormat="1" applyFont="1" applyFill="1" applyBorder="1" applyAlignment="1">
      <alignment horizontal="center"/>
    </xf>
    <xf numFmtId="4" fontId="10" fillId="23" borderId="3" xfId="0" applyNumberFormat="1" applyFont="1" applyFill="1" applyBorder="1" applyAlignment="1">
      <alignment horizontal="center"/>
    </xf>
    <xf numFmtId="10" fontId="10" fillId="31" borderId="3" xfId="0" applyNumberFormat="1" applyFont="1" applyFill="1" applyBorder="1" applyAlignment="1">
      <alignment horizontal="center"/>
    </xf>
    <xf numFmtId="4" fontId="10" fillId="31" borderId="3" xfId="0" applyNumberFormat="1" applyFont="1" applyFill="1" applyBorder="1" applyAlignment="1">
      <alignment horizontal="center"/>
    </xf>
    <xf numFmtId="10" fontId="10" fillId="32" borderId="3" xfId="0" applyNumberFormat="1" applyFont="1" applyFill="1" applyBorder="1" applyAlignment="1">
      <alignment horizontal="center"/>
    </xf>
    <xf numFmtId="4" fontId="10" fillId="32" borderId="3" xfId="0" applyNumberFormat="1" applyFont="1" applyFill="1" applyBorder="1" applyAlignment="1">
      <alignment horizontal="center"/>
    </xf>
    <xf numFmtId="10" fontId="10" fillId="26" borderId="12" xfId="0" applyNumberFormat="1" applyFont="1" applyFill="1" applyBorder="1" applyAlignment="1">
      <alignment horizontal="center" vertical="center"/>
    </xf>
    <xf numFmtId="10" fontId="10" fillId="23" borderId="12" xfId="0" applyNumberFormat="1" applyFont="1" applyFill="1" applyBorder="1" applyAlignment="1">
      <alignment horizontal="center"/>
    </xf>
    <xf numFmtId="10" fontId="10" fillId="32" borderId="12" xfId="0" applyNumberFormat="1" applyFont="1" applyFill="1" applyBorder="1" applyAlignment="1">
      <alignment horizontal="center"/>
    </xf>
    <xf numFmtId="10" fontId="10" fillId="31" borderId="12" xfId="0" applyNumberFormat="1" applyFont="1" applyFill="1" applyBorder="1" applyAlignment="1">
      <alignment horizontal="center"/>
    </xf>
    <xf numFmtId="164" fontId="8" fillId="2" borderId="23" xfId="0" applyNumberFormat="1" applyFont="1" applyFill="1" applyBorder="1" applyAlignment="1">
      <alignment horizontal="center" vertical="center"/>
    </xf>
    <xf numFmtId="0" fontId="25" fillId="1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33" fillId="0" borderId="7" xfId="0" applyNumberFormat="1" applyFont="1" applyBorder="1" applyAlignment="1">
      <alignment horizontal="center" vertical="center"/>
    </xf>
    <xf numFmtId="3" fontId="34" fillId="0" borderId="7" xfId="0" applyNumberFormat="1" applyFont="1" applyBorder="1" applyAlignment="1">
      <alignment horizontal="center" vertical="center"/>
    </xf>
    <xf numFmtId="0" fontId="25" fillId="12" borderId="21" xfId="0" applyFont="1" applyFill="1" applyBorder="1" applyAlignment="1">
      <alignment horizontal="center" vertical="center"/>
    </xf>
    <xf numFmtId="17" fontId="25" fillId="12" borderId="21" xfId="0" quotePrefix="1" applyNumberFormat="1" applyFont="1" applyFill="1" applyBorder="1" applyAlignment="1">
      <alignment horizontal="center" vertical="center"/>
    </xf>
    <xf numFmtId="167" fontId="33" fillId="0" borderId="7" xfId="0" applyNumberFormat="1" applyFont="1" applyBorder="1" applyAlignment="1">
      <alignment horizontal="center" vertical="center"/>
    </xf>
    <xf numFmtId="0" fontId="25" fillId="12" borderId="20" xfId="0" applyFont="1" applyFill="1" applyBorder="1" applyAlignment="1">
      <alignment horizontal="center" vertical="center"/>
    </xf>
    <xf numFmtId="0" fontId="25" fillId="12" borderId="31" xfId="0" applyFont="1" applyFill="1" applyBorder="1" applyAlignment="1">
      <alignment horizontal="center" vertical="center"/>
    </xf>
    <xf numFmtId="3" fontId="33" fillId="0" borderId="16" xfId="0" applyNumberFormat="1" applyFont="1" applyBorder="1" applyAlignment="1">
      <alignment horizontal="center" vertical="center"/>
    </xf>
    <xf numFmtId="3" fontId="34" fillId="0" borderId="16" xfId="0" applyNumberFormat="1" applyFont="1" applyBorder="1" applyAlignment="1">
      <alignment horizontal="center" vertical="center"/>
    </xf>
    <xf numFmtId="3" fontId="33" fillId="0" borderId="21" xfId="0" applyNumberFormat="1" applyFont="1" applyBorder="1" applyAlignment="1">
      <alignment horizontal="center" vertical="center"/>
    </xf>
    <xf numFmtId="3" fontId="33" fillId="0" borderId="22" xfId="0" applyNumberFormat="1" applyFont="1" applyBorder="1" applyAlignment="1">
      <alignment horizontal="center" vertical="center"/>
    </xf>
    <xf numFmtId="0" fontId="25" fillId="12" borderId="17" xfId="0" applyFont="1" applyFill="1" applyBorder="1" applyAlignment="1">
      <alignment horizontal="center" vertical="center"/>
    </xf>
    <xf numFmtId="0" fontId="25" fillId="12" borderId="18" xfId="0" applyFont="1" applyFill="1" applyBorder="1" applyAlignment="1">
      <alignment horizontal="center" vertical="center"/>
    </xf>
    <xf numFmtId="0" fontId="25" fillId="12" borderId="14" xfId="0" applyFont="1" applyFill="1" applyBorder="1" applyAlignment="1">
      <alignment horizontal="center" vertical="center"/>
    </xf>
    <xf numFmtId="167" fontId="33" fillId="0" borderId="21" xfId="0" applyNumberFormat="1" applyFont="1" applyBorder="1" applyAlignment="1">
      <alignment horizontal="center" vertical="center"/>
    </xf>
    <xf numFmtId="167" fontId="33" fillId="0" borderId="22" xfId="0" applyNumberFormat="1" applyFont="1" applyBorder="1" applyAlignment="1">
      <alignment horizontal="center" vertical="center"/>
    </xf>
    <xf numFmtId="167" fontId="33" fillId="0" borderId="16" xfId="0" applyNumberFormat="1" applyFont="1" applyBorder="1" applyAlignment="1">
      <alignment horizontal="center" vertical="center"/>
    </xf>
    <xf numFmtId="3" fontId="34" fillId="0" borderId="26" xfId="0" applyNumberFormat="1" applyFont="1" applyBorder="1" applyAlignment="1">
      <alignment horizontal="center" vertical="center"/>
    </xf>
    <xf numFmtId="0" fontId="17" fillId="10" borderId="0" xfId="0" applyFont="1" applyFill="1"/>
    <xf numFmtId="0" fontId="17" fillId="34" borderId="0" xfId="0" applyFont="1" applyFill="1"/>
    <xf numFmtId="0" fontId="17" fillId="34" borderId="6" xfId="0" applyFont="1" applyFill="1" applyBorder="1"/>
    <xf numFmtId="0" fontId="0" fillId="34" borderId="0" xfId="0" applyNumberFormat="1" applyFill="1"/>
    <xf numFmtId="1" fontId="33" fillId="0" borderId="21" xfId="0" applyNumberFormat="1" applyFont="1" applyBorder="1" applyAlignment="1">
      <alignment horizontal="center" vertical="center"/>
    </xf>
    <xf numFmtId="1" fontId="33" fillId="0" borderId="7" xfId="0" applyNumberFormat="1" applyFont="1" applyBorder="1" applyAlignment="1">
      <alignment horizontal="center" vertical="center"/>
    </xf>
    <xf numFmtId="1" fontId="33" fillId="0" borderId="18" xfId="0" applyNumberFormat="1" applyFont="1" applyBorder="1" applyAlignment="1">
      <alignment horizontal="center" vertical="center"/>
    </xf>
    <xf numFmtId="1" fontId="33" fillId="0" borderId="25" xfId="0" applyNumberFormat="1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1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14" xfId="0" applyNumberFormat="1" applyFont="1" applyBorder="1" applyAlignment="1">
      <alignment horizontal="center" vertical="center"/>
    </xf>
    <xf numFmtId="167" fontId="33" fillId="0" borderId="33" xfId="0" applyNumberFormat="1" applyFont="1" applyBorder="1" applyAlignment="1">
      <alignment horizontal="center" vertical="center"/>
    </xf>
    <xf numFmtId="167" fontId="33" fillId="0" borderId="35" xfId="0" applyNumberFormat="1" applyFont="1" applyBorder="1" applyAlignment="1">
      <alignment horizontal="center" vertical="center"/>
    </xf>
    <xf numFmtId="1" fontId="33" fillId="0" borderId="36" xfId="0" applyNumberFormat="1" applyFont="1" applyBorder="1" applyAlignment="1">
      <alignment horizontal="center" vertical="center"/>
    </xf>
    <xf numFmtId="1" fontId="33" fillId="0" borderId="37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10" fontId="33" fillId="0" borderId="25" xfId="0" applyNumberFormat="1" applyFont="1" applyBorder="1" applyAlignment="1">
      <alignment horizontal="center" vertical="center"/>
    </xf>
    <xf numFmtId="10" fontId="33" fillId="0" borderId="21" xfId="0" applyNumberFormat="1" applyFont="1" applyBorder="1" applyAlignment="1">
      <alignment horizontal="center" vertical="center"/>
    </xf>
    <xf numFmtId="10" fontId="33" fillId="0" borderId="23" xfId="0" applyNumberFormat="1" applyFont="1" applyBorder="1" applyAlignment="1">
      <alignment horizontal="center" vertical="center"/>
    </xf>
    <xf numFmtId="10" fontId="33" fillId="0" borderId="41" xfId="0" applyNumberFormat="1" applyFont="1" applyBorder="1" applyAlignment="1">
      <alignment horizontal="center" vertical="center"/>
    </xf>
    <xf numFmtId="0" fontId="12" fillId="7" borderId="8" xfId="0" applyFont="1" applyFill="1" applyBorder="1" applyAlignment="1">
      <alignment horizontal="center"/>
    </xf>
    <xf numFmtId="0" fontId="25" fillId="12" borderId="34" xfId="0" applyFont="1" applyFill="1" applyBorder="1" applyAlignment="1">
      <alignment horizontal="center" vertical="center"/>
    </xf>
    <xf numFmtId="3" fontId="33" fillId="0" borderId="27" xfId="0" applyNumberFormat="1" applyFont="1" applyBorder="1" applyAlignment="1">
      <alignment horizontal="center" vertical="center"/>
    </xf>
    <xf numFmtId="1" fontId="33" fillId="0" borderId="28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15" xfId="0" applyNumberFormat="1" applyFont="1" applyBorder="1" applyAlignment="1">
      <alignment horizontal="center" vertical="center"/>
    </xf>
    <xf numFmtId="1" fontId="33" fillId="0" borderId="16" xfId="0" applyNumberFormat="1" applyFont="1" applyBorder="1" applyAlignment="1">
      <alignment horizontal="center" vertical="center"/>
    </xf>
    <xf numFmtId="1" fontId="33" fillId="0" borderId="17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10" fontId="33" fillId="0" borderId="28" xfId="1" applyNumberFormat="1" applyFont="1" applyBorder="1" applyAlignment="1">
      <alignment horizontal="center" vertical="center"/>
    </xf>
    <xf numFmtId="10" fontId="33" fillId="0" borderId="7" xfId="1" applyNumberFormat="1" applyFont="1" applyBorder="1" applyAlignment="1">
      <alignment horizontal="center" vertical="center"/>
    </xf>
    <xf numFmtId="10" fontId="33" fillId="0" borderId="21" xfId="1" applyNumberFormat="1" applyFont="1" applyBorder="1" applyAlignment="1">
      <alignment horizontal="center" vertical="center"/>
    </xf>
    <xf numFmtId="10" fontId="33" fillId="0" borderId="29" xfId="1" applyNumberFormat="1" applyFont="1" applyBorder="1" applyAlignment="1">
      <alignment horizontal="center" vertical="center"/>
    </xf>
    <xf numFmtId="10" fontId="33" fillId="0" borderId="15" xfId="1" applyNumberFormat="1" applyFont="1" applyBorder="1" applyAlignment="1">
      <alignment horizontal="center" vertical="center"/>
    </xf>
    <xf numFmtId="10" fontId="33" fillId="0" borderId="18" xfId="1" applyNumberFormat="1" applyFont="1" applyBorder="1" applyAlignment="1">
      <alignment horizontal="center" vertical="center"/>
    </xf>
    <xf numFmtId="10" fontId="33" fillId="0" borderId="41" xfId="1" applyNumberFormat="1" applyFont="1" applyBorder="1" applyAlignment="1">
      <alignment horizontal="center" vertical="center"/>
    </xf>
    <xf numFmtId="2" fontId="33" fillId="0" borderId="28" xfId="1" applyNumberFormat="1" applyFont="1" applyBorder="1" applyAlignment="1">
      <alignment horizontal="center" vertical="center"/>
    </xf>
    <xf numFmtId="10" fontId="33" fillId="0" borderId="44" xfId="1" applyNumberFormat="1" applyFont="1" applyBorder="1" applyAlignment="1">
      <alignment horizontal="center" vertical="center"/>
    </xf>
    <xf numFmtId="10" fontId="33" fillId="0" borderId="42" xfId="1" applyNumberFormat="1" applyFont="1" applyBorder="1" applyAlignment="1">
      <alignment horizontal="center" vertical="center"/>
    </xf>
    <xf numFmtId="10" fontId="33" fillId="0" borderId="49" xfId="1" applyNumberFormat="1" applyFont="1" applyBorder="1" applyAlignment="1">
      <alignment horizontal="center" vertical="center"/>
    </xf>
    <xf numFmtId="10" fontId="33" fillId="0" borderId="24" xfId="1" applyNumberFormat="1" applyFont="1" applyBorder="1" applyAlignment="1">
      <alignment horizontal="center" vertical="center"/>
    </xf>
    <xf numFmtId="2" fontId="33" fillId="0" borderId="29" xfId="1" applyNumberFormat="1" applyFont="1" applyBorder="1" applyAlignment="1">
      <alignment horizontal="center" vertical="center"/>
    </xf>
    <xf numFmtId="10" fontId="33" fillId="0" borderId="50" xfId="1" applyNumberFormat="1" applyFont="1" applyBorder="1" applyAlignment="1">
      <alignment horizontal="center" vertical="center"/>
    </xf>
    <xf numFmtId="0" fontId="25" fillId="12" borderId="46" xfId="0" applyFont="1" applyFill="1" applyBorder="1" applyAlignment="1">
      <alignment horizontal="center" vertical="center"/>
    </xf>
    <xf numFmtId="0" fontId="0" fillId="0" borderId="0" xfId="0" applyFont="1" applyFill="1" applyAlignment="1"/>
    <xf numFmtId="10" fontId="33" fillId="0" borderId="7" xfId="0" applyNumberFormat="1" applyFont="1" applyBorder="1" applyAlignment="1">
      <alignment horizontal="center" vertical="center"/>
    </xf>
    <xf numFmtId="10" fontId="33" fillId="0" borderId="29" xfId="0" applyNumberFormat="1" applyFont="1" applyBorder="1" applyAlignment="1">
      <alignment horizontal="center" vertical="center"/>
    </xf>
    <xf numFmtId="10" fontId="33" fillId="0" borderId="30" xfId="0" applyNumberFormat="1" applyFont="1" applyBorder="1" applyAlignment="1">
      <alignment horizontal="center" vertical="center"/>
    </xf>
    <xf numFmtId="10" fontId="33" fillId="0" borderId="18" xfId="0" applyNumberFormat="1" applyFont="1" applyBorder="1" applyAlignment="1">
      <alignment horizontal="center" vertical="center"/>
    </xf>
    <xf numFmtId="0" fontId="25" fillId="12" borderId="15" xfId="0" applyFont="1" applyFill="1" applyBorder="1" applyAlignment="1">
      <alignment horizontal="center" vertical="center"/>
    </xf>
    <xf numFmtId="17" fontId="25" fillId="12" borderId="7" xfId="0" quotePrefix="1" applyNumberFormat="1" applyFont="1" applyFill="1" applyBorder="1" applyAlignment="1">
      <alignment horizontal="center" vertical="center"/>
    </xf>
    <xf numFmtId="0" fontId="25" fillId="12" borderId="32" xfId="0" applyFont="1" applyFill="1" applyBorder="1" applyAlignment="1">
      <alignment horizontal="center" vertical="center"/>
    </xf>
    <xf numFmtId="2" fontId="33" fillId="0" borderId="20" xfId="1" applyNumberFormat="1" applyFont="1" applyBorder="1" applyAlignment="1">
      <alignment horizontal="center" vertical="center"/>
    </xf>
    <xf numFmtId="2" fontId="33" fillId="0" borderId="21" xfId="1" applyNumberFormat="1" applyFont="1" applyBorder="1" applyAlignment="1">
      <alignment horizontal="center" vertical="center"/>
    </xf>
    <xf numFmtId="2" fontId="33" fillId="0" borderId="49" xfId="1" applyNumberFormat="1" applyFont="1" applyBorder="1" applyAlignment="1">
      <alignment horizontal="center" vertical="center"/>
    </xf>
    <xf numFmtId="0" fontId="25" fillId="12" borderId="47" xfId="0" applyFont="1" applyFill="1" applyBorder="1" applyAlignment="1">
      <alignment horizontal="center" vertical="center"/>
    </xf>
    <xf numFmtId="0" fontId="25" fillId="12" borderId="41" xfId="0" applyFont="1" applyFill="1" applyBorder="1" applyAlignment="1">
      <alignment horizontal="center" vertical="center"/>
    </xf>
    <xf numFmtId="0" fontId="25" fillId="12" borderId="48" xfId="0" applyFont="1" applyFill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0" fontId="25" fillId="12" borderId="43" xfId="0" applyFont="1" applyFill="1" applyBorder="1" applyAlignment="1">
      <alignment horizontal="center" vertical="center"/>
    </xf>
    <xf numFmtId="0" fontId="25" fillId="12" borderId="40" xfId="0" applyFont="1" applyFill="1" applyBorder="1" applyAlignment="1">
      <alignment horizontal="center" vertical="center"/>
    </xf>
    <xf numFmtId="3" fontId="33" fillId="0" borderId="43" xfId="0" applyNumberFormat="1" applyFont="1" applyBorder="1" applyAlignment="1">
      <alignment horizontal="center" vertical="center"/>
    </xf>
    <xf numFmtId="3" fontId="34" fillId="0" borderId="27" xfId="0" applyNumberFormat="1" applyFont="1" applyBorder="1" applyAlignment="1">
      <alignment horizontal="center" vertical="center"/>
    </xf>
    <xf numFmtId="0" fontId="0" fillId="0" borderId="51" xfId="0" applyFont="1" applyBorder="1" applyAlignment="1">
      <alignment horizontal="center" vertical="center"/>
    </xf>
    <xf numFmtId="16" fontId="11" fillId="5" borderId="7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center" vertical="center"/>
    </xf>
    <xf numFmtId="16" fontId="11" fillId="6" borderId="7" xfId="0" applyNumberFormat="1" applyFont="1" applyFill="1" applyBorder="1" applyAlignment="1">
      <alignment horizontal="center" vertical="center"/>
    </xf>
    <xf numFmtId="164" fontId="11" fillId="6" borderId="7" xfId="0" applyNumberFormat="1" applyFont="1" applyFill="1" applyBorder="1" applyAlignment="1">
      <alignment horizontal="center" vertical="center"/>
    </xf>
    <xf numFmtId="0" fontId="20" fillId="12" borderId="7" xfId="2" applyFont="1" applyFill="1" applyBorder="1" applyAlignment="1">
      <alignment horizontal="center" vertical="center" wrapText="1"/>
    </xf>
    <xf numFmtId="0" fontId="21" fillId="12" borderId="7" xfId="2" applyFont="1" applyFill="1" applyBorder="1" applyAlignment="1">
      <alignment horizontal="center" vertical="center" wrapText="1"/>
    </xf>
    <xf numFmtId="16" fontId="29" fillId="15" borderId="7" xfId="0" applyNumberFormat="1" applyFont="1" applyFill="1" applyBorder="1" applyAlignment="1">
      <alignment horizontal="center" vertical="center" wrapText="1"/>
    </xf>
    <xf numFmtId="1" fontId="29" fillId="15" borderId="7" xfId="0" applyNumberFormat="1" applyFont="1" applyFill="1" applyBorder="1" applyAlignment="1">
      <alignment horizontal="center" vertical="center" wrapText="1"/>
    </xf>
    <xf numFmtId="0" fontId="29" fillId="16" borderId="7" xfId="0" applyFont="1" applyFill="1" applyBorder="1" applyAlignment="1">
      <alignment horizontal="center" vertical="center" wrapText="1"/>
    </xf>
    <xf numFmtId="1" fontId="29" fillId="16" borderId="7" xfId="0" applyNumberFormat="1" applyFont="1" applyFill="1" applyBorder="1" applyAlignment="1">
      <alignment horizontal="center" vertical="center" wrapText="1"/>
    </xf>
    <xf numFmtId="0" fontId="29" fillId="17" borderId="7" xfId="0" applyFont="1" applyFill="1" applyBorder="1" applyAlignment="1">
      <alignment horizontal="center" vertical="center" wrapText="1"/>
    </xf>
    <xf numFmtId="1" fontId="29" fillId="17" borderId="7" xfId="0" applyNumberFormat="1" applyFont="1" applyFill="1" applyBorder="1" applyAlignment="1">
      <alignment horizontal="center" vertical="center" wrapText="1"/>
    </xf>
    <xf numFmtId="16" fontId="29" fillId="18" borderId="7" xfId="0" applyNumberFormat="1" applyFont="1" applyFill="1" applyBorder="1" applyAlignment="1">
      <alignment horizontal="center" vertical="center" wrapText="1"/>
    </xf>
    <xf numFmtId="1" fontId="29" fillId="18" borderId="7" xfId="0" applyNumberFormat="1" applyFont="1" applyFill="1" applyBorder="1" applyAlignment="1">
      <alignment horizontal="center" vertical="center" wrapText="1"/>
    </xf>
    <xf numFmtId="0" fontId="29" fillId="19" borderId="7" xfId="0" applyFont="1" applyFill="1" applyBorder="1" applyAlignment="1">
      <alignment horizontal="center" vertical="center" wrapText="1"/>
    </xf>
    <xf numFmtId="1" fontId="29" fillId="19" borderId="7" xfId="0" applyNumberFormat="1" applyFont="1" applyFill="1" applyBorder="1" applyAlignment="1">
      <alignment horizontal="center" vertical="center" wrapText="1"/>
    </xf>
    <xf numFmtId="0" fontId="29" fillId="20" borderId="7" xfId="0" applyFont="1" applyFill="1" applyBorder="1" applyAlignment="1">
      <alignment horizontal="center" vertical="center" wrapText="1"/>
    </xf>
    <xf numFmtId="1" fontId="29" fillId="20" borderId="7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1" fontId="12" fillId="7" borderId="7" xfId="0" applyNumberFormat="1" applyFont="1" applyFill="1" applyBorder="1" applyAlignment="1">
      <alignment horizontal="center" vertical="center"/>
    </xf>
    <xf numFmtId="166" fontId="12" fillId="7" borderId="7" xfId="1" applyNumberFormat="1" applyFont="1" applyFill="1" applyBorder="1" applyAlignment="1">
      <alignment horizontal="center" vertical="center"/>
    </xf>
    <xf numFmtId="10" fontId="12" fillId="7" borderId="7" xfId="1" applyNumberFormat="1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/>
    </xf>
    <xf numFmtId="0" fontId="12" fillId="26" borderId="7" xfId="0" applyFont="1" applyFill="1" applyBorder="1" applyAlignment="1">
      <alignment horizontal="center" vertical="center"/>
    </xf>
    <xf numFmtId="0" fontId="30" fillId="24" borderId="7" xfId="0" applyFont="1" applyFill="1" applyBorder="1" applyAlignment="1">
      <alignment horizontal="center" vertical="center"/>
    </xf>
    <xf numFmtId="1" fontId="30" fillId="24" borderId="7" xfId="0" applyNumberFormat="1" applyFont="1" applyFill="1" applyBorder="1" applyAlignment="1">
      <alignment horizontal="center" vertical="center"/>
    </xf>
    <xf numFmtId="166" fontId="30" fillId="24" borderId="7" xfId="1" applyNumberFormat="1" applyFont="1" applyFill="1" applyBorder="1" applyAlignment="1">
      <alignment horizontal="center" vertical="center"/>
    </xf>
    <xf numFmtId="10" fontId="30" fillId="24" borderId="7" xfId="1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4" fillId="23" borderId="7" xfId="0" applyFont="1" applyFill="1" applyBorder="1" applyAlignment="1">
      <alignment horizontal="center"/>
    </xf>
    <xf numFmtId="0" fontId="30" fillId="25" borderId="7" xfId="0" applyFont="1" applyFill="1" applyBorder="1" applyAlignment="1">
      <alignment horizontal="center" vertical="center"/>
    </xf>
    <xf numFmtId="1" fontId="30" fillId="25" borderId="7" xfId="0" applyNumberFormat="1" applyFont="1" applyFill="1" applyBorder="1" applyAlignment="1">
      <alignment horizontal="center" vertical="center"/>
    </xf>
    <xf numFmtId="166" fontId="30" fillId="25" borderId="7" xfId="1" applyNumberFormat="1" applyFont="1" applyFill="1" applyBorder="1" applyAlignment="1">
      <alignment horizontal="center" vertical="center"/>
    </xf>
    <xf numFmtId="10" fontId="30" fillId="25" borderId="7" xfId="1" applyNumberFormat="1" applyFont="1" applyFill="1" applyBorder="1" applyAlignment="1">
      <alignment horizontal="center" vertical="center"/>
    </xf>
    <xf numFmtId="0" fontId="30" fillId="27" borderId="7" xfId="0" applyFont="1" applyFill="1" applyBorder="1" applyAlignment="1">
      <alignment horizontal="center" vertical="center"/>
    </xf>
    <xf numFmtId="1" fontId="30" fillId="27" borderId="7" xfId="0" applyNumberFormat="1" applyFont="1" applyFill="1" applyBorder="1" applyAlignment="1">
      <alignment horizontal="center" vertical="center"/>
    </xf>
    <xf numFmtId="166" fontId="30" fillId="27" borderId="7" xfId="1" applyNumberFormat="1" applyFont="1" applyFill="1" applyBorder="1" applyAlignment="1">
      <alignment horizontal="center" vertical="center"/>
    </xf>
    <xf numFmtId="10" fontId="30" fillId="27" borderId="7" xfId="1" applyNumberFormat="1" applyFont="1" applyFill="1" applyBorder="1" applyAlignment="1">
      <alignment horizontal="center" vertical="center"/>
    </xf>
    <xf numFmtId="0" fontId="30" fillId="28" borderId="7" xfId="0" applyFont="1" applyFill="1" applyBorder="1" applyAlignment="1">
      <alignment horizontal="center" vertical="center"/>
    </xf>
    <xf numFmtId="1" fontId="30" fillId="28" borderId="7" xfId="0" applyNumberFormat="1" applyFont="1" applyFill="1" applyBorder="1" applyAlignment="1">
      <alignment horizontal="center" vertical="center"/>
    </xf>
    <xf numFmtId="166" fontId="30" fillId="28" borderId="7" xfId="1" applyNumberFormat="1" applyFont="1" applyFill="1" applyBorder="1" applyAlignment="1">
      <alignment horizontal="center" vertical="center"/>
    </xf>
    <xf numFmtId="10" fontId="30" fillId="28" borderId="7" xfId="1" applyNumberFormat="1" applyFont="1" applyFill="1" applyBorder="1" applyAlignment="1">
      <alignment horizontal="center" vertical="center"/>
    </xf>
    <xf numFmtId="10" fontId="10" fillId="32" borderId="52" xfId="0" applyNumberFormat="1" applyFont="1" applyFill="1" applyBorder="1" applyAlignment="1">
      <alignment horizontal="center"/>
    </xf>
    <xf numFmtId="4" fontId="10" fillId="32" borderId="52" xfId="0" applyNumberFormat="1" applyFont="1" applyFill="1" applyBorder="1" applyAlignment="1">
      <alignment horizontal="center"/>
    </xf>
    <xf numFmtId="0" fontId="22" fillId="13" borderId="29" xfId="0" applyFont="1" applyFill="1" applyBorder="1" applyAlignment="1">
      <alignment horizontal="center" vertical="center"/>
    </xf>
    <xf numFmtId="0" fontId="30" fillId="27" borderId="29" xfId="0" applyFont="1" applyFill="1" applyBorder="1" applyAlignment="1">
      <alignment horizontal="center" vertical="center"/>
    </xf>
    <xf numFmtId="1" fontId="30" fillId="27" borderId="29" xfId="0" applyNumberFormat="1" applyFont="1" applyFill="1" applyBorder="1" applyAlignment="1">
      <alignment horizontal="center" vertical="center"/>
    </xf>
    <xf numFmtId="166" fontId="30" fillId="27" borderId="29" xfId="1" applyNumberFormat="1" applyFont="1" applyFill="1" applyBorder="1" applyAlignment="1">
      <alignment horizontal="center" vertical="center"/>
    </xf>
    <xf numFmtId="10" fontId="30" fillId="27" borderId="29" xfId="1" applyNumberFormat="1" applyFont="1" applyFill="1" applyBorder="1" applyAlignment="1">
      <alignment horizontal="center" vertical="center"/>
    </xf>
    <xf numFmtId="0" fontId="25" fillId="35" borderId="20" xfId="0" applyFont="1" applyFill="1" applyBorder="1" applyAlignment="1">
      <alignment horizontal="center" vertical="center"/>
    </xf>
    <xf numFmtId="0" fontId="25" fillId="35" borderId="21" xfId="0" applyFont="1" applyFill="1" applyBorder="1" applyAlignment="1">
      <alignment horizontal="center" vertical="center"/>
    </xf>
    <xf numFmtId="17" fontId="25" fillId="35" borderId="21" xfId="0" quotePrefix="1" applyNumberFormat="1" applyFont="1" applyFill="1" applyBorder="1" applyAlignment="1">
      <alignment horizontal="center" vertical="center"/>
    </xf>
    <xf numFmtId="0" fontId="25" fillId="35" borderId="31" xfId="0" applyFont="1" applyFill="1" applyBorder="1" applyAlignment="1">
      <alignment horizontal="center" vertical="center"/>
    </xf>
    <xf numFmtId="0" fontId="25" fillId="35" borderId="17" xfId="0" applyFont="1" applyFill="1" applyBorder="1" applyAlignment="1">
      <alignment horizontal="center" vertical="center"/>
    </xf>
    <xf numFmtId="0" fontId="25" fillId="35" borderId="18" xfId="0" applyFont="1" applyFill="1" applyBorder="1" applyAlignment="1">
      <alignment horizontal="center" vertical="center"/>
    </xf>
    <xf numFmtId="0" fontId="25" fillId="35" borderId="14" xfId="0" applyFont="1" applyFill="1" applyBorder="1" applyAlignment="1">
      <alignment horizontal="center" vertical="center"/>
    </xf>
    <xf numFmtId="3" fontId="25" fillId="12" borderId="43" xfId="0" applyNumberFormat="1" applyFont="1" applyFill="1" applyBorder="1" applyAlignment="1">
      <alignment horizontal="center" vertical="center"/>
    </xf>
    <xf numFmtId="3" fontId="25" fillId="12" borderId="21" xfId="0" applyNumberFormat="1" applyFont="1" applyFill="1" applyBorder="1" applyAlignment="1">
      <alignment horizontal="center" vertical="center"/>
    </xf>
    <xf numFmtId="3" fontId="25" fillId="12" borderId="21" xfId="0" quotePrefix="1" applyNumberFormat="1" applyFont="1" applyFill="1" applyBorder="1" applyAlignment="1">
      <alignment horizontal="center" vertical="center"/>
    </xf>
    <xf numFmtId="3" fontId="25" fillId="12" borderId="31" xfId="0" applyNumberFormat="1" applyFont="1" applyFill="1" applyBorder="1" applyAlignment="1">
      <alignment horizontal="center" vertical="center"/>
    </xf>
    <xf numFmtId="3" fontId="25" fillId="12" borderId="40" xfId="0" applyNumberFormat="1" applyFont="1" applyFill="1" applyBorder="1" applyAlignment="1">
      <alignment horizontal="center" vertical="center"/>
    </xf>
    <xf numFmtId="3" fontId="25" fillId="12" borderId="18" xfId="0" applyNumberFormat="1" applyFont="1" applyFill="1" applyBorder="1" applyAlignment="1">
      <alignment horizontal="center" vertical="center"/>
    </xf>
    <xf numFmtId="3" fontId="25" fillId="12" borderId="14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10" fontId="33" fillId="0" borderId="43" xfId="1" applyNumberFormat="1" applyFont="1" applyBorder="1" applyAlignment="1">
      <alignment horizontal="center" vertical="center"/>
    </xf>
    <xf numFmtId="10" fontId="33" fillId="0" borderId="39" xfId="1" applyNumberFormat="1" applyFont="1" applyBorder="1" applyAlignment="1">
      <alignment horizontal="center" vertical="center"/>
    </xf>
    <xf numFmtId="10" fontId="33" fillId="0" borderId="30" xfId="1" applyNumberFormat="1" applyFont="1" applyBorder="1" applyAlignment="1">
      <alignment horizontal="center" vertical="center"/>
    </xf>
    <xf numFmtId="10" fontId="33" fillId="0" borderId="27" xfId="1" applyNumberFormat="1" applyFont="1" applyBorder="1" applyAlignment="1">
      <alignment horizontal="center" vertical="center"/>
    </xf>
    <xf numFmtId="10" fontId="33" fillId="0" borderId="16" xfId="1" applyNumberFormat="1" applyFont="1" applyBorder="1" applyAlignment="1">
      <alignment horizontal="center" vertical="center"/>
    </xf>
    <xf numFmtId="10" fontId="33" fillId="0" borderId="40" xfId="1" applyNumberFormat="1" applyFont="1" applyBorder="1" applyAlignment="1">
      <alignment horizontal="center" vertical="center"/>
    </xf>
    <xf numFmtId="10" fontId="33" fillId="0" borderId="20" xfId="1" applyNumberFormat="1" applyFont="1" applyBorder="1" applyAlignment="1">
      <alignment horizontal="center" vertical="center"/>
    </xf>
    <xf numFmtId="10" fontId="0" fillId="0" borderId="0" xfId="0" applyNumberFormat="1" applyFont="1" applyAlignment="1"/>
    <xf numFmtId="10" fontId="10" fillId="25" borderId="3" xfId="0" applyNumberFormat="1" applyFont="1" applyFill="1" applyBorder="1" applyAlignment="1">
      <alignment horizontal="center" vertical="center"/>
    </xf>
    <xf numFmtId="10" fontId="10" fillId="24" borderId="3" xfId="0" applyNumberFormat="1" applyFont="1" applyFill="1" applyBorder="1" applyAlignment="1">
      <alignment horizontal="center" vertical="center"/>
    </xf>
    <xf numFmtId="10" fontId="10" fillId="27" borderId="3" xfId="0" applyNumberFormat="1" applyFont="1" applyFill="1" applyBorder="1" applyAlignment="1">
      <alignment horizontal="center" vertical="center"/>
    </xf>
    <xf numFmtId="10" fontId="10" fillId="28" borderId="3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 wrapText="1"/>
    </xf>
    <xf numFmtId="164" fontId="9" fillId="4" borderId="0" xfId="0" applyNumberFormat="1" applyFont="1" applyFill="1" applyBorder="1" applyAlignment="1">
      <alignment horizontal="center" vertical="center" wrapText="1"/>
    </xf>
    <xf numFmtId="10" fontId="3" fillId="7" borderId="52" xfId="0" applyNumberFormat="1" applyFont="1" applyFill="1" applyBorder="1" applyAlignment="1">
      <alignment horizontal="center" vertical="center"/>
    </xf>
    <xf numFmtId="4" fontId="3" fillId="7" borderId="52" xfId="0" applyNumberFormat="1" applyFont="1" applyFill="1" applyBorder="1" applyAlignment="1">
      <alignment horizontal="center" vertical="center"/>
    </xf>
    <xf numFmtId="10" fontId="3" fillId="7" borderId="55" xfId="0" applyNumberFormat="1" applyFont="1" applyFill="1" applyBorder="1" applyAlignment="1">
      <alignment horizontal="center" vertical="center"/>
    </xf>
    <xf numFmtId="10" fontId="10" fillId="27" borderId="52" xfId="0" applyNumberFormat="1" applyFont="1" applyFill="1" applyBorder="1" applyAlignment="1">
      <alignment horizontal="center" vertical="center"/>
    </xf>
    <xf numFmtId="10" fontId="10" fillId="32" borderId="55" xfId="0" applyNumberFormat="1" applyFont="1" applyFill="1" applyBorder="1" applyAlignment="1">
      <alignment horizontal="center"/>
    </xf>
    <xf numFmtId="164" fontId="5" fillId="30" borderId="47" xfId="0" applyNumberFormat="1" applyFont="1" applyFill="1" applyBorder="1" applyAlignment="1">
      <alignment horizontal="center" vertical="center" wrapText="1"/>
    </xf>
    <xf numFmtId="164" fontId="5" fillId="30" borderId="48" xfId="0" applyNumberFormat="1" applyFont="1" applyFill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0" xfId="0" applyFont="1" applyAlignment="1"/>
    <xf numFmtId="0" fontId="13" fillId="0" borderId="33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16" fontId="11" fillId="5" borderId="17" xfId="0" applyNumberFormat="1" applyFont="1" applyFill="1" applyBorder="1" applyAlignment="1">
      <alignment horizontal="center" vertical="center"/>
    </xf>
    <xf numFmtId="16" fontId="11" fillId="5" borderId="18" xfId="0" applyNumberFormat="1" applyFont="1" applyFill="1" applyBorder="1" applyAlignment="1">
      <alignment horizontal="center" vertical="center"/>
    </xf>
    <xf numFmtId="164" fontId="11" fillId="5" borderId="18" xfId="0" applyNumberFormat="1" applyFont="1" applyFill="1" applyBorder="1" applyAlignment="1">
      <alignment horizontal="center" vertical="center"/>
    </xf>
    <xf numFmtId="16" fontId="11" fillId="6" borderId="18" xfId="0" applyNumberFormat="1" applyFont="1" applyFill="1" applyBorder="1" applyAlignment="1">
      <alignment horizontal="center" vertical="center"/>
    </xf>
    <xf numFmtId="164" fontId="11" fillId="6" borderId="18" xfId="0" applyNumberFormat="1" applyFont="1" applyFill="1" applyBorder="1" applyAlignment="1">
      <alignment horizontal="center" vertical="center"/>
    </xf>
    <xf numFmtId="164" fontId="11" fillId="6" borderId="19" xfId="0" applyNumberFormat="1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33" fillId="0" borderId="42" xfId="0" applyNumberFormat="1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58" xfId="0" applyNumberFormat="1" applyFont="1" applyBorder="1" applyAlignment="1">
      <alignment horizontal="center" vertical="center"/>
    </xf>
    <xf numFmtId="1" fontId="33" fillId="0" borderId="0" xfId="0" applyNumberFormat="1" applyFont="1" applyBorder="1" applyAlignment="1">
      <alignment horizontal="center" vertical="center"/>
    </xf>
    <xf numFmtId="1" fontId="33" fillId="0" borderId="41" xfId="0" applyNumberFormat="1" applyFont="1" applyBorder="1" applyAlignment="1">
      <alignment horizontal="center" vertical="center"/>
    </xf>
    <xf numFmtId="167" fontId="33" fillId="0" borderId="25" xfId="0" applyNumberFormat="1" applyFont="1" applyBorder="1" applyAlignment="1">
      <alignment horizontal="center" vertical="center"/>
    </xf>
    <xf numFmtId="167" fontId="33" fillId="0" borderId="59" xfId="0" applyNumberFormat="1" applyFont="1" applyBorder="1" applyAlignment="1">
      <alignment horizontal="center" vertical="center"/>
    </xf>
    <xf numFmtId="167" fontId="33" fillId="0" borderId="36" xfId="0" applyNumberFormat="1" applyFont="1" applyBorder="1" applyAlignment="1">
      <alignment horizontal="center" vertical="center"/>
    </xf>
    <xf numFmtId="167" fontId="33" fillId="0" borderId="29" xfId="0" applyNumberFormat="1" applyFont="1" applyBorder="1" applyAlignment="1">
      <alignment horizontal="center" vertical="center"/>
    </xf>
    <xf numFmtId="167" fontId="33" fillId="0" borderId="30" xfId="0" applyNumberFormat="1" applyFont="1" applyBorder="1" applyAlignment="1">
      <alignment horizontal="center" vertical="center"/>
    </xf>
    <xf numFmtId="167" fontId="33" fillId="0" borderId="26" xfId="0" applyNumberFormat="1" applyFont="1" applyBorder="1" applyAlignment="1">
      <alignment horizontal="center" vertical="center"/>
    </xf>
    <xf numFmtId="167" fontId="33" fillId="0" borderId="23" xfId="0" applyNumberFormat="1" applyFont="1" applyBorder="1" applyAlignment="1">
      <alignment horizontal="center" vertical="center"/>
    </xf>
    <xf numFmtId="167" fontId="33" fillId="0" borderId="41" xfId="0" applyNumberFormat="1" applyFont="1" applyBorder="1" applyAlignment="1">
      <alignment horizontal="center" vertical="center"/>
    </xf>
    <xf numFmtId="167" fontId="33" fillId="0" borderId="48" xfId="0" applyNumberFormat="1" applyFont="1" applyBorder="1" applyAlignment="1">
      <alignment horizontal="center" vertical="center"/>
    </xf>
    <xf numFmtId="10" fontId="33" fillId="0" borderId="56" xfId="1" applyNumberFormat="1" applyFont="1" applyBorder="1" applyAlignment="1">
      <alignment horizontal="center" vertical="center"/>
    </xf>
    <xf numFmtId="0" fontId="25" fillId="35" borderId="42" xfId="0" applyFont="1" applyFill="1" applyBorder="1" applyAlignment="1">
      <alignment horizontal="center" vertical="center"/>
    </xf>
    <xf numFmtId="0" fontId="25" fillId="35" borderId="24" xfId="0" applyFont="1" applyFill="1" applyBorder="1" applyAlignment="1">
      <alignment horizontal="center" vertical="center"/>
    </xf>
    <xf numFmtId="1" fontId="33" fillId="0" borderId="22" xfId="0" applyNumberFormat="1" applyFont="1" applyBorder="1" applyAlignment="1">
      <alignment horizontal="center" vertical="center"/>
    </xf>
    <xf numFmtId="10" fontId="33" fillId="0" borderId="3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13" borderId="0" xfId="0" applyFont="1" applyFill="1" applyAlignment="1"/>
    <xf numFmtId="16" fontId="0" fillId="13" borderId="0" xfId="0" applyNumberFormat="1" applyFont="1" applyFill="1" applyAlignment="1"/>
    <xf numFmtId="164" fontId="0" fillId="13" borderId="0" xfId="0" applyNumberFormat="1" applyFont="1" applyFill="1" applyAlignment="1"/>
    <xf numFmtId="0" fontId="0" fillId="36" borderId="0" xfId="0" applyFont="1" applyFill="1" applyAlignment="1"/>
    <xf numFmtId="16" fontId="0" fillId="36" borderId="0" xfId="0" applyNumberFormat="1" applyFont="1" applyFill="1" applyAlignment="1"/>
    <xf numFmtId="164" fontId="0" fillId="36" borderId="0" xfId="0" applyNumberFormat="1" applyFont="1" applyFill="1" applyAlignment="1"/>
    <xf numFmtId="0" fontId="0" fillId="0" borderId="7" xfId="0" applyFont="1" applyBorder="1" applyAlignment="1"/>
    <xf numFmtId="0" fontId="0" fillId="0" borderId="0" xfId="0" applyFont="1" applyAlignment="1"/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/>
    <xf numFmtId="0" fontId="0" fillId="0" borderId="0" xfId="0" applyFont="1" applyAlignment="1"/>
    <xf numFmtId="0" fontId="10" fillId="6" borderId="69" xfId="0" applyFont="1" applyFill="1" applyBorder="1" applyAlignment="1">
      <alignment horizontal="center"/>
    </xf>
    <xf numFmtId="3" fontId="13" fillId="0" borderId="26" xfId="0" applyNumberFormat="1" applyFont="1" applyBorder="1" applyAlignment="1">
      <alignment horizontal="center" vertical="center"/>
    </xf>
    <xf numFmtId="0" fontId="1" fillId="0" borderId="0" xfId="79" applyAlignment="1">
      <alignment horizontal="left"/>
    </xf>
    <xf numFmtId="0" fontId="1" fillId="0" borderId="0" xfId="79" applyNumberFormat="1"/>
    <xf numFmtId="0" fontId="25" fillId="0" borderId="0" xfId="0" applyFont="1" applyFill="1" applyBorder="1" applyAlignment="1">
      <alignment horizontal="center" vertical="center"/>
    </xf>
    <xf numFmtId="9" fontId="52" fillId="69" borderId="0" xfId="0" quotePrefix="1" applyNumberFormat="1" applyFont="1" applyFill="1" applyAlignment="1"/>
    <xf numFmtId="0" fontId="53" fillId="69" borderId="0" xfId="0" applyFont="1" applyFill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/>
    <xf numFmtId="0" fontId="25" fillId="12" borderId="7" xfId="0" applyFont="1" applyFill="1" applyBorder="1" applyAlignment="1">
      <alignment horizontal="center" vertical="center"/>
    </xf>
    <xf numFmtId="0" fontId="0" fillId="0" borderId="0" xfId="0" applyFont="1" applyAlignment="1"/>
    <xf numFmtId="1" fontId="33" fillId="0" borderId="48" xfId="0" applyNumberFormat="1" applyFont="1" applyBorder="1" applyAlignment="1">
      <alignment horizontal="center" vertical="center"/>
    </xf>
    <xf numFmtId="1" fontId="33" fillId="0" borderId="47" xfId="0" applyNumberFormat="1" applyFont="1" applyBorder="1" applyAlignment="1">
      <alignment horizontal="center" vertical="center"/>
    </xf>
    <xf numFmtId="2" fontId="33" fillId="0" borderId="47" xfId="1" applyNumberFormat="1" applyFont="1" applyBorder="1" applyAlignment="1">
      <alignment horizontal="center" vertical="center"/>
    </xf>
    <xf numFmtId="2" fontId="33" fillId="0" borderId="41" xfId="1" applyNumberFormat="1" applyFont="1" applyBorder="1" applyAlignment="1">
      <alignment horizontal="center" vertical="center"/>
    </xf>
    <xf numFmtId="10" fontId="33" fillId="0" borderId="56" xfId="0" applyNumberFormat="1" applyFont="1" applyBorder="1" applyAlignment="1">
      <alignment horizontal="center" vertical="center"/>
    </xf>
    <xf numFmtId="10" fontId="33" fillId="0" borderId="48" xfId="0" applyNumberFormat="1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0" fontId="10" fillId="28" borderId="70" xfId="0" applyNumberFormat="1" applyFont="1" applyFill="1" applyBorder="1" applyAlignment="1">
      <alignment horizontal="center" vertical="center"/>
    </xf>
    <xf numFmtId="4" fontId="10" fillId="31" borderId="70" xfId="0" applyNumberFormat="1" applyFont="1" applyFill="1" applyBorder="1" applyAlignment="1">
      <alignment horizontal="center"/>
    </xf>
    <xf numFmtId="10" fontId="10" fillId="31" borderId="70" xfId="0" applyNumberFormat="1" applyFont="1" applyFill="1" applyBorder="1" applyAlignment="1">
      <alignment horizontal="center"/>
    </xf>
    <xf numFmtId="10" fontId="10" fillId="31" borderId="31" xfId="0" applyNumberFormat="1" applyFont="1" applyFill="1" applyBorder="1" applyAlignment="1">
      <alignment horizontal="center"/>
    </xf>
    <xf numFmtId="0" fontId="25" fillId="69" borderId="15" xfId="0" applyFont="1" applyFill="1" applyBorder="1" applyAlignment="1">
      <alignment horizontal="center" vertical="center"/>
    </xf>
    <xf numFmtId="0" fontId="25" fillId="69" borderId="7" xfId="0" applyFont="1" applyFill="1" applyBorder="1" applyAlignment="1">
      <alignment horizontal="center" vertical="center"/>
    </xf>
    <xf numFmtId="17" fontId="25" fillId="13" borderId="7" xfId="0" quotePrefix="1" applyNumberFormat="1" applyFont="1" applyFill="1" applyBorder="1" applyAlignment="1">
      <alignment horizontal="center" vertical="center"/>
    </xf>
    <xf numFmtId="0" fontId="25" fillId="35" borderId="7" xfId="0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center" vertical="center"/>
    </xf>
    <xf numFmtId="10" fontId="33" fillId="0" borderId="11" xfId="0" applyNumberFormat="1" applyFont="1" applyBorder="1" applyAlignment="1">
      <alignment horizontal="center" vertical="center"/>
    </xf>
    <xf numFmtId="10" fontId="33" fillId="0" borderId="58" xfId="0" applyNumberFormat="1" applyFont="1" applyBorder="1" applyAlignment="1">
      <alignment horizontal="center" vertical="center"/>
    </xf>
    <xf numFmtId="10" fontId="33" fillId="0" borderId="36" xfId="0" applyNumberFormat="1" applyFont="1" applyBorder="1" applyAlignment="1">
      <alignment horizontal="center" vertical="center"/>
    </xf>
    <xf numFmtId="10" fontId="33" fillId="0" borderId="22" xfId="0" applyNumberFormat="1" applyFont="1" applyBorder="1" applyAlignment="1">
      <alignment horizontal="center" vertical="center"/>
    </xf>
    <xf numFmtId="2" fontId="33" fillId="0" borderId="54" xfId="1" applyNumberFormat="1" applyFont="1" applyBorder="1" applyAlignment="1">
      <alignment horizontal="center" vertical="center"/>
    </xf>
    <xf numFmtId="2" fontId="33" fillId="0" borderId="58" xfId="1" applyNumberFormat="1" applyFont="1" applyBorder="1" applyAlignment="1">
      <alignment horizontal="center" vertical="center"/>
    </xf>
    <xf numFmtId="2" fontId="33" fillId="0" borderId="71" xfId="1" applyNumberFormat="1" applyFont="1" applyBorder="1" applyAlignment="1">
      <alignment horizontal="center" vertical="center"/>
    </xf>
    <xf numFmtId="2" fontId="33" fillId="0" borderId="30" xfId="1" applyNumberFormat="1" applyFont="1" applyBorder="1" applyAlignment="1">
      <alignment horizontal="center" vertical="center"/>
    </xf>
    <xf numFmtId="2" fontId="33" fillId="0" borderId="22" xfId="1" applyNumberFormat="1" applyFont="1" applyBorder="1" applyAlignment="1">
      <alignment horizontal="center" vertical="center"/>
    </xf>
    <xf numFmtId="2" fontId="33" fillId="0" borderId="48" xfId="1" applyNumberFormat="1" applyFont="1" applyBorder="1" applyAlignment="1">
      <alignment horizontal="center" vertical="center"/>
    </xf>
    <xf numFmtId="10" fontId="33" fillId="0" borderId="43" xfId="0" applyNumberFormat="1" applyFont="1" applyBorder="1" applyAlignment="1">
      <alignment horizontal="center" vertical="center"/>
    </xf>
    <xf numFmtId="10" fontId="33" fillId="0" borderId="28" xfId="0" applyNumberFormat="1" applyFont="1" applyBorder="1" applyAlignment="1">
      <alignment horizontal="center" vertical="center"/>
    </xf>
    <xf numFmtId="10" fontId="33" fillId="0" borderId="37" xfId="0" applyNumberFormat="1" applyFont="1" applyBorder="1" applyAlignment="1">
      <alignment horizontal="center" vertical="center"/>
    </xf>
    <xf numFmtId="10" fontId="33" fillId="0" borderId="20" xfId="0" applyNumberFormat="1" applyFont="1" applyBorder="1" applyAlignment="1">
      <alignment horizontal="center" vertical="center"/>
    </xf>
    <xf numFmtId="10" fontId="33" fillId="0" borderId="31" xfId="0" applyNumberFormat="1" applyFont="1" applyBorder="1" applyAlignment="1">
      <alignment horizontal="center" vertical="center"/>
    </xf>
    <xf numFmtId="10" fontId="33" fillId="0" borderId="47" xfId="0" applyNumberFormat="1" applyFont="1" applyBorder="1" applyAlignment="1">
      <alignment horizontal="center" vertical="center"/>
    </xf>
    <xf numFmtId="10" fontId="33" fillId="0" borderId="14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10" fontId="0" fillId="70" borderId="28" xfId="0" applyNumberFormat="1" applyFont="1" applyFill="1" applyBorder="1" applyAlignment="1">
      <alignment horizontal="center" vertical="center"/>
    </xf>
    <xf numFmtId="10" fontId="0" fillId="70" borderId="39" xfId="0" applyNumberFormat="1" applyFont="1" applyFill="1" applyBorder="1" applyAlignment="1">
      <alignment horizontal="center" vertical="center"/>
    </xf>
    <xf numFmtId="10" fontId="0" fillId="70" borderId="30" xfId="1" applyNumberFormat="1" applyFont="1" applyFill="1" applyBorder="1" applyAlignment="1">
      <alignment horizontal="center" vertical="center"/>
    </xf>
    <xf numFmtId="10" fontId="0" fillId="37" borderId="15" xfId="0" applyNumberFormat="1" applyFont="1" applyFill="1" applyBorder="1" applyAlignment="1">
      <alignment horizontal="center" vertical="center"/>
    </xf>
    <xf numFmtId="10" fontId="0" fillId="37" borderId="43" xfId="0" applyNumberFormat="1" applyFont="1" applyFill="1" applyBorder="1" applyAlignment="1">
      <alignment horizontal="center" vertical="center"/>
    </xf>
    <xf numFmtId="2" fontId="0" fillId="37" borderId="7" xfId="0" applyNumberFormat="1" applyFont="1" applyFill="1" applyBorder="1" applyAlignment="1">
      <alignment horizontal="center" vertical="center"/>
    </xf>
    <xf numFmtId="10" fontId="0" fillId="37" borderId="16" xfId="1" applyNumberFormat="1" applyFont="1" applyFill="1" applyBorder="1" applyAlignment="1">
      <alignment horizontal="center" vertical="center"/>
    </xf>
    <xf numFmtId="10" fontId="0" fillId="14" borderId="15" xfId="0" applyNumberFormat="1" applyFont="1" applyFill="1" applyBorder="1" applyAlignment="1">
      <alignment horizontal="center" vertical="center"/>
    </xf>
    <xf numFmtId="2" fontId="0" fillId="14" borderId="7" xfId="0" applyNumberFormat="1" applyFont="1" applyFill="1" applyBorder="1" applyAlignment="1">
      <alignment horizontal="center" vertical="center"/>
    </xf>
    <xf numFmtId="10" fontId="0" fillId="14" borderId="16" xfId="1" applyNumberFormat="1" applyFont="1" applyFill="1" applyBorder="1" applyAlignment="1">
      <alignment horizontal="center" vertical="center"/>
    </xf>
    <xf numFmtId="10" fontId="0" fillId="36" borderId="15" xfId="0" applyNumberFormat="1" applyFont="1" applyFill="1" applyBorder="1" applyAlignment="1">
      <alignment horizontal="center" vertical="center"/>
    </xf>
    <xf numFmtId="10" fontId="0" fillId="36" borderId="43" xfId="0" applyNumberFormat="1" applyFont="1" applyFill="1" applyBorder="1" applyAlignment="1">
      <alignment horizontal="center" vertical="center"/>
    </xf>
    <xf numFmtId="2" fontId="0" fillId="36" borderId="7" xfId="0" applyNumberFormat="1" applyFont="1" applyFill="1" applyBorder="1" applyAlignment="1">
      <alignment horizontal="center" vertical="center"/>
    </xf>
    <xf numFmtId="10" fontId="0" fillId="36" borderId="16" xfId="1" applyNumberFormat="1" applyFont="1" applyFill="1" applyBorder="1" applyAlignment="1">
      <alignment horizontal="center" vertical="center"/>
    </xf>
    <xf numFmtId="10" fontId="0" fillId="36" borderId="17" xfId="0" applyNumberFormat="1" applyFont="1" applyFill="1" applyBorder="1" applyAlignment="1">
      <alignment horizontal="center" vertical="center"/>
    </xf>
    <xf numFmtId="2" fontId="0" fillId="36" borderId="18" xfId="0" applyNumberFormat="1" applyFont="1" applyFill="1" applyBorder="1" applyAlignment="1">
      <alignment horizontal="center" vertical="center"/>
    </xf>
    <xf numFmtId="10" fontId="0" fillId="36" borderId="19" xfId="1" applyNumberFormat="1" applyFont="1" applyFill="1" applyBorder="1" applyAlignment="1">
      <alignment horizontal="center" vertical="center"/>
    </xf>
    <xf numFmtId="10" fontId="0" fillId="13" borderId="28" xfId="0" applyNumberFormat="1" applyFont="1" applyFill="1" applyBorder="1" applyAlignment="1">
      <alignment horizontal="center" vertical="center"/>
    </xf>
    <xf numFmtId="2" fontId="0" fillId="13" borderId="29" xfId="0" applyNumberFormat="1" applyFont="1" applyFill="1" applyBorder="1" applyAlignment="1">
      <alignment horizontal="center" vertical="center"/>
    </xf>
    <xf numFmtId="10" fontId="0" fillId="13" borderId="30" xfId="1" applyNumberFormat="1" applyFont="1" applyFill="1" applyBorder="1" applyAlignment="1">
      <alignment horizontal="center" vertical="center"/>
    </xf>
    <xf numFmtId="10" fontId="0" fillId="13" borderId="15" xfId="0" applyNumberFormat="1" applyFont="1" applyFill="1" applyBorder="1" applyAlignment="1">
      <alignment horizontal="center" vertical="center"/>
    </xf>
    <xf numFmtId="2" fontId="0" fillId="13" borderId="7" xfId="0" applyNumberFormat="1" applyFont="1" applyFill="1" applyBorder="1" applyAlignment="1">
      <alignment horizontal="center" vertical="center"/>
    </xf>
    <xf numFmtId="10" fontId="0" fillId="13" borderId="16" xfId="1" applyNumberFormat="1" applyFont="1" applyFill="1" applyBorder="1" applyAlignment="1">
      <alignment horizontal="center" vertical="center"/>
    </xf>
    <xf numFmtId="0" fontId="16" fillId="0" borderId="0" xfId="0" applyFont="1" applyAlignment="1"/>
    <xf numFmtId="0" fontId="12" fillId="8" borderId="8" xfId="0" applyFont="1" applyFill="1" applyBorder="1" applyAlignment="1">
      <alignment horizontal="left"/>
    </xf>
    <xf numFmtId="0" fontId="0" fillId="0" borderId="0" xfId="0" applyFont="1" applyAlignment="1"/>
    <xf numFmtId="0" fontId="22" fillId="13" borderId="28" xfId="0" applyFont="1" applyFill="1" applyBorder="1" applyAlignment="1">
      <alignment horizontal="center" vertical="center"/>
    </xf>
    <xf numFmtId="1" fontId="30" fillId="27" borderId="30" xfId="0" applyNumberFormat="1" applyFont="1" applyFill="1" applyBorder="1" applyAlignment="1">
      <alignment horizontal="center" vertical="center"/>
    </xf>
    <xf numFmtId="0" fontId="22" fillId="13" borderId="15" xfId="0" applyFont="1" applyFill="1" applyBorder="1" applyAlignment="1">
      <alignment horizontal="center" vertical="center"/>
    </xf>
    <xf numFmtId="1" fontId="30" fillId="27" borderId="16" xfId="0" applyNumberFormat="1" applyFont="1" applyFill="1" applyBorder="1" applyAlignment="1">
      <alignment horizontal="center" vertical="center"/>
    </xf>
    <xf numFmtId="1" fontId="18" fillId="14" borderId="15" xfId="2" applyNumberFormat="1" applyFont="1" applyFill="1" applyBorder="1" applyAlignment="1">
      <alignment horizontal="center" vertical="center"/>
    </xf>
    <xf numFmtId="1" fontId="30" fillId="28" borderId="16" xfId="0" applyNumberFormat="1" applyFont="1" applyFill="1" applyBorder="1" applyAlignment="1">
      <alignment horizontal="center" vertical="center"/>
    </xf>
    <xf numFmtId="1" fontId="14" fillId="71" borderId="28" xfId="0" applyNumberFormat="1" applyFont="1" applyFill="1" applyBorder="1" applyAlignment="1">
      <alignment horizontal="center" vertical="center"/>
    </xf>
    <xf numFmtId="1" fontId="14" fillId="71" borderId="15" xfId="0" applyNumberFormat="1" applyFont="1" applyFill="1" applyBorder="1" applyAlignment="1">
      <alignment horizontal="center" vertical="center"/>
    </xf>
    <xf numFmtId="1" fontId="14" fillId="71" borderId="17" xfId="0" applyNumberFormat="1" applyFont="1" applyFill="1" applyBorder="1" applyAlignment="1">
      <alignment horizontal="center" vertical="center"/>
    </xf>
    <xf numFmtId="10" fontId="33" fillId="0" borderId="19" xfId="1" applyNumberFormat="1" applyFont="1" applyBorder="1" applyAlignment="1">
      <alignment horizontal="center" vertical="center"/>
    </xf>
    <xf numFmtId="0" fontId="17" fillId="0" borderId="6" xfId="0" applyFont="1" applyBorder="1" applyAlignment="1">
      <alignment horizontal="left"/>
    </xf>
    <xf numFmtId="0" fontId="17" fillId="0" borderId="6" xfId="0" applyNumberFormat="1" applyFont="1" applyBorder="1"/>
    <xf numFmtId="0" fontId="17" fillId="34" borderId="6" xfId="0" applyNumberFormat="1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left" indent="1"/>
    </xf>
    <xf numFmtId="9" fontId="0" fillId="0" borderId="0" xfId="1" applyFont="1" applyAlignment="1"/>
    <xf numFmtId="0" fontId="0" fillId="0" borderId="0" xfId="0" applyFont="1" applyAlignment="1"/>
    <xf numFmtId="0" fontId="10" fillId="0" borderId="0" xfId="0" applyFont="1" applyFill="1" applyBorder="1" applyAlignment="1">
      <alignment horizontal="center"/>
    </xf>
    <xf numFmtId="0" fontId="17" fillId="0" borderId="0" xfId="0" applyFont="1" applyFill="1"/>
    <xf numFmtId="0" fontId="17" fillId="0" borderId="6" xfId="0" applyFont="1" applyFill="1" applyBorder="1"/>
    <xf numFmtId="0" fontId="17" fillId="0" borderId="6" xfId="0" applyNumberFormat="1" applyFont="1" applyFill="1" applyBorder="1"/>
    <xf numFmtId="0" fontId="0" fillId="0" borderId="0" xfId="0" applyNumberFormat="1" applyFill="1"/>
    <xf numFmtId="1" fontId="14" fillId="71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/>
    <xf numFmtId="1" fontId="18" fillId="13" borderId="47" xfId="2" applyNumberFormat="1" applyFont="1" applyFill="1" applyBorder="1" applyAlignment="1">
      <alignment horizontal="center" vertical="center"/>
    </xf>
    <xf numFmtId="0" fontId="22" fillId="13" borderId="41" xfId="0" applyFont="1" applyFill="1" applyBorder="1" applyAlignment="1">
      <alignment horizontal="center" vertical="center"/>
    </xf>
    <xf numFmtId="0" fontId="30" fillId="27" borderId="41" xfId="0" applyFont="1" applyFill="1" applyBorder="1" applyAlignment="1">
      <alignment horizontal="center" vertical="center"/>
    </xf>
    <xf numFmtId="1" fontId="30" fillId="27" borderId="41" xfId="0" applyNumberFormat="1" applyFont="1" applyFill="1" applyBorder="1" applyAlignment="1">
      <alignment horizontal="center" vertical="center"/>
    </xf>
    <xf numFmtId="166" fontId="30" fillId="27" borderId="41" xfId="1" applyNumberFormat="1" applyFont="1" applyFill="1" applyBorder="1" applyAlignment="1">
      <alignment horizontal="center" vertical="center"/>
    </xf>
    <xf numFmtId="10" fontId="30" fillId="27" borderId="41" xfId="1" applyNumberFormat="1" applyFont="1" applyFill="1" applyBorder="1" applyAlignment="1">
      <alignment horizontal="center" vertical="center"/>
    </xf>
    <xf numFmtId="1" fontId="30" fillId="27" borderId="48" xfId="0" applyNumberFormat="1" applyFont="1" applyFill="1" applyBorder="1" applyAlignment="1">
      <alignment horizontal="center" vertical="center"/>
    </xf>
    <xf numFmtId="10" fontId="10" fillId="27" borderId="13" xfId="0" applyNumberFormat="1" applyFont="1" applyFill="1" applyBorder="1" applyAlignment="1">
      <alignment horizontal="center" vertical="center"/>
    </xf>
    <xf numFmtId="4" fontId="10" fillId="32" borderId="13" xfId="0" applyNumberFormat="1" applyFont="1" applyFill="1" applyBorder="1" applyAlignment="1">
      <alignment horizontal="center"/>
    </xf>
    <xf numFmtId="10" fontId="10" fillId="32" borderId="13" xfId="0" applyNumberFormat="1" applyFont="1" applyFill="1" applyBorder="1" applyAlignment="1">
      <alignment horizontal="center"/>
    </xf>
    <xf numFmtId="10" fontId="10" fillId="32" borderId="14" xfId="0" applyNumberFormat="1" applyFont="1" applyFill="1" applyBorder="1" applyAlignment="1">
      <alignment horizontal="center"/>
    </xf>
    <xf numFmtId="10" fontId="0" fillId="13" borderId="17" xfId="0" applyNumberFormat="1" applyFont="1" applyFill="1" applyBorder="1" applyAlignment="1">
      <alignment horizontal="center" vertical="center"/>
    </xf>
    <xf numFmtId="2" fontId="0" fillId="13" borderId="18" xfId="0" applyNumberFormat="1" applyFont="1" applyFill="1" applyBorder="1" applyAlignment="1">
      <alignment horizontal="center" vertical="center"/>
    </xf>
    <xf numFmtId="10" fontId="0" fillId="13" borderId="19" xfId="1" applyNumberFormat="1" applyFont="1" applyFill="1" applyBorder="1" applyAlignment="1">
      <alignment horizontal="center" vertical="center"/>
    </xf>
    <xf numFmtId="10" fontId="10" fillId="73" borderId="3" xfId="0" applyNumberFormat="1" applyFont="1" applyFill="1" applyBorder="1" applyAlignment="1">
      <alignment horizontal="center" vertical="center"/>
    </xf>
    <xf numFmtId="4" fontId="10" fillId="72" borderId="3" xfId="0" applyNumberFormat="1" applyFont="1" applyFill="1" applyBorder="1" applyAlignment="1">
      <alignment horizontal="center"/>
    </xf>
    <xf numFmtId="10" fontId="10" fillId="72" borderId="3" xfId="0" applyNumberFormat="1" applyFont="1" applyFill="1" applyBorder="1" applyAlignment="1">
      <alignment horizontal="center"/>
    </xf>
    <xf numFmtId="10" fontId="10" fillId="72" borderId="12" xfId="0" applyNumberFormat="1" applyFont="1" applyFill="1" applyBorder="1" applyAlignment="1">
      <alignment horizontal="center"/>
    </xf>
    <xf numFmtId="10" fontId="0" fillId="12" borderId="15" xfId="0" applyNumberFormat="1" applyFont="1" applyFill="1" applyBorder="1" applyAlignment="1">
      <alignment horizontal="center" vertical="center"/>
    </xf>
    <xf numFmtId="10" fontId="0" fillId="12" borderId="16" xfId="1" applyNumberFormat="1" applyFont="1" applyFill="1" applyBorder="1" applyAlignment="1">
      <alignment horizontal="center" vertical="center"/>
    </xf>
    <xf numFmtId="10" fontId="10" fillId="73" borderId="13" xfId="0" applyNumberFormat="1" applyFont="1" applyFill="1" applyBorder="1" applyAlignment="1">
      <alignment horizontal="center" vertical="center"/>
    </xf>
    <xf numFmtId="4" fontId="10" fillId="74" borderId="13" xfId="0" applyNumberFormat="1" applyFont="1" applyFill="1" applyBorder="1" applyAlignment="1">
      <alignment horizontal="center"/>
    </xf>
    <xf numFmtId="10" fontId="10" fillId="74" borderId="13" xfId="0" applyNumberFormat="1" applyFont="1" applyFill="1" applyBorder="1" applyAlignment="1">
      <alignment horizontal="center"/>
    </xf>
    <xf numFmtId="10" fontId="10" fillId="74" borderId="14" xfId="0" applyNumberFormat="1" applyFont="1" applyFill="1" applyBorder="1" applyAlignment="1">
      <alignment horizontal="center"/>
    </xf>
    <xf numFmtId="0" fontId="14" fillId="74" borderId="33" xfId="0" applyFont="1" applyFill="1" applyBorder="1" applyAlignment="1">
      <alignment horizontal="center"/>
    </xf>
    <xf numFmtId="0" fontId="30" fillId="73" borderId="33" xfId="0" applyFont="1" applyFill="1" applyBorder="1" applyAlignment="1">
      <alignment horizontal="center" vertical="center"/>
    </xf>
    <xf numFmtId="1" fontId="30" fillId="73" borderId="33" xfId="0" applyNumberFormat="1" applyFont="1" applyFill="1" applyBorder="1" applyAlignment="1">
      <alignment horizontal="center" vertical="center"/>
    </xf>
    <xf numFmtId="166" fontId="30" fillId="73" borderId="33" xfId="1" applyNumberFormat="1" applyFont="1" applyFill="1" applyBorder="1" applyAlignment="1">
      <alignment horizontal="center" vertical="center"/>
    </xf>
    <xf numFmtId="10" fontId="30" fillId="73" borderId="33" xfId="1" applyNumberFormat="1" applyFont="1" applyFill="1" applyBorder="1" applyAlignment="1">
      <alignment horizontal="center" vertical="center"/>
    </xf>
    <xf numFmtId="0" fontId="23" fillId="12" borderId="15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30" fillId="73" borderId="7" xfId="0" applyFont="1" applyFill="1" applyBorder="1" applyAlignment="1">
      <alignment horizontal="center" vertical="center"/>
    </xf>
    <xf numFmtId="1" fontId="30" fillId="73" borderId="7" xfId="0" applyNumberFormat="1" applyFont="1" applyFill="1" applyBorder="1" applyAlignment="1">
      <alignment horizontal="center" vertical="center"/>
    </xf>
    <xf numFmtId="166" fontId="30" fillId="73" borderId="7" xfId="1" applyNumberFormat="1" applyFont="1" applyFill="1" applyBorder="1" applyAlignment="1">
      <alignment horizontal="center" vertical="center"/>
    </xf>
    <xf numFmtId="10" fontId="30" fillId="73" borderId="7" xfId="1" applyNumberFormat="1" applyFont="1" applyFill="1" applyBorder="1" applyAlignment="1">
      <alignment horizontal="center" vertical="center"/>
    </xf>
    <xf numFmtId="1" fontId="30" fillId="73" borderId="1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0" fontId="3" fillId="7" borderId="75" xfId="0" applyNumberFormat="1" applyFont="1" applyFill="1" applyBorder="1" applyAlignment="1">
      <alignment horizontal="center" vertical="center"/>
    </xf>
    <xf numFmtId="10" fontId="10" fillId="37" borderId="27" xfId="0" applyNumberFormat="1" applyFont="1" applyFill="1" applyBorder="1" applyAlignment="1">
      <alignment horizontal="center" vertical="center"/>
    </xf>
    <xf numFmtId="10" fontId="10" fillId="36" borderId="27" xfId="0" applyNumberFormat="1" applyFont="1" applyFill="1" applyBorder="1" applyAlignment="1">
      <alignment horizontal="center" vertical="center"/>
    </xf>
    <xf numFmtId="10" fontId="10" fillId="12" borderId="40" xfId="0" applyNumberFormat="1" applyFont="1" applyFill="1" applyBorder="1" applyAlignment="1">
      <alignment horizontal="center" vertical="center"/>
    </xf>
    <xf numFmtId="10" fontId="10" fillId="13" borderId="39" xfId="0" applyNumberFormat="1" applyFont="1" applyFill="1" applyBorder="1" applyAlignment="1">
      <alignment horizontal="center" vertical="center"/>
    </xf>
    <xf numFmtId="10" fontId="10" fillId="13" borderId="27" xfId="0" applyNumberFormat="1" applyFont="1" applyFill="1" applyBorder="1" applyAlignment="1">
      <alignment horizontal="center" vertical="center"/>
    </xf>
    <xf numFmtId="10" fontId="10" fillId="14" borderId="27" xfId="0" applyNumberFormat="1" applyFont="1" applyFill="1" applyBorder="1" applyAlignment="1">
      <alignment horizontal="center" vertical="center"/>
    </xf>
    <xf numFmtId="10" fontId="10" fillId="12" borderId="27" xfId="0" applyNumberFormat="1" applyFont="1" applyFill="1" applyBorder="1" applyAlignment="1">
      <alignment horizontal="center" vertical="center"/>
    </xf>
    <xf numFmtId="10" fontId="10" fillId="13" borderId="56" xfId="0" applyNumberFormat="1" applyFont="1" applyFill="1" applyBorder="1" applyAlignment="1">
      <alignment horizontal="center" vertical="center"/>
    </xf>
    <xf numFmtId="0" fontId="26" fillId="7" borderId="76" xfId="0" applyFont="1" applyFill="1" applyBorder="1" applyAlignment="1">
      <alignment horizontal="center" vertical="center"/>
    </xf>
    <xf numFmtId="0" fontId="25" fillId="26" borderId="77" xfId="0" applyFont="1" applyFill="1" applyBorder="1" applyAlignment="1">
      <alignment horizontal="center" vertical="center"/>
    </xf>
    <xf numFmtId="0" fontId="14" fillId="23" borderId="77" xfId="0" applyFont="1" applyFill="1" applyBorder="1" applyAlignment="1">
      <alignment horizontal="center"/>
    </xf>
    <xf numFmtId="0" fontId="15" fillId="74" borderId="23" xfId="0" applyFont="1" applyFill="1" applyBorder="1" applyAlignment="1">
      <alignment horizontal="center"/>
    </xf>
    <xf numFmtId="3" fontId="12" fillId="7" borderId="30" xfId="0" applyNumberFormat="1" applyFont="1" applyFill="1" applyBorder="1" applyAlignment="1">
      <alignment horizontal="center" vertical="center"/>
    </xf>
    <xf numFmtId="3" fontId="14" fillId="24" borderId="16" xfId="0" applyNumberFormat="1" applyFont="1" applyFill="1" applyBorder="1" applyAlignment="1">
      <alignment horizontal="center" vertical="center"/>
    </xf>
    <xf numFmtId="3" fontId="14" fillId="25" borderId="16" xfId="0" applyNumberFormat="1" applyFont="1" applyFill="1" applyBorder="1" applyAlignment="1">
      <alignment horizontal="center" vertical="center"/>
    </xf>
    <xf numFmtId="3" fontId="14" fillId="25" borderId="19" xfId="0" applyNumberFormat="1" applyFont="1" applyFill="1" applyBorder="1" applyAlignment="1">
      <alignment horizontal="center" vertical="center"/>
    </xf>
    <xf numFmtId="3" fontId="14" fillId="25" borderId="48" xfId="0" applyNumberFormat="1" applyFont="1" applyFill="1" applyBorder="1" applyAlignment="1">
      <alignment horizontal="center" vertical="center"/>
    </xf>
    <xf numFmtId="165" fontId="10" fillId="32" borderId="76" xfId="0" applyNumberFormat="1" applyFont="1" applyFill="1" applyBorder="1" applyAlignment="1">
      <alignment horizontal="center"/>
    </xf>
    <xf numFmtId="165" fontId="10" fillId="32" borderId="77" xfId="0" applyNumberFormat="1" applyFont="1" applyFill="1" applyBorder="1" applyAlignment="1">
      <alignment horizontal="center"/>
    </xf>
    <xf numFmtId="0" fontId="10" fillId="32" borderId="77" xfId="0" applyFont="1" applyFill="1" applyBorder="1" applyAlignment="1">
      <alignment horizontal="center"/>
    </xf>
    <xf numFmtId="0" fontId="10" fillId="33" borderId="77" xfId="0" applyFont="1" applyFill="1" applyBorder="1" applyAlignment="1">
      <alignment horizontal="center"/>
    </xf>
    <xf numFmtId="0" fontId="14" fillId="32" borderId="77" xfId="0" applyFont="1" applyFill="1" applyBorder="1" applyAlignment="1">
      <alignment horizontal="center"/>
    </xf>
    <xf numFmtId="0" fontId="15" fillId="72" borderId="77" xfId="0" applyFont="1" applyFill="1" applyBorder="1" applyAlignment="1">
      <alignment horizontal="center"/>
    </xf>
    <xf numFmtId="0" fontId="10" fillId="33" borderId="25" xfId="0" applyFont="1" applyFill="1" applyBorder="1" applyAlignment="1">
      <alignment horizontal="center"/>
    </xf>
    <xf numFmtId="0" fontId="10" fillId="32" borderId="23" xfId="0" applyFont="1" applyFill="1" applyBorder="1" applyAlignment="1">
      <alignment horizontal="center"/>
    </xf>
    <xf numFmtId="3" fontId="14" fillId="27" borderId="30" xfId="0" applyNumberFormat="1" applyFont="1" applyFill="1" applyBorder="1" applyAlignment="1">
      <alignment horizontal="center" vertical="center"/>
    </xf>
    <xf numFmtId="3" fontId="14" fillId="27" borderId="16" xfId="0" applyNumberFormat="1" applyFont="1" applyFill="1" applyBorder="1" applyAlignment="1">
      <alignment horizontal="center" vertical="center"/>
    </xf>
    <xf numFmtId="3" fontId="14" fillId="28" borderId="16" xfId="0" applyNumberFormat="1" applyFont="1" applyFill="1" applyBorder="1" applyAlignment="1">
      <alignment horizontal="center" vertical="center"/>
    </xf>
    <xf numFmtId="3" fontId="14" fillId="27" borderId="19" xfId="0" applyNumberFormat="1" applyFont="1" applyFill="1" applyBorder="1" applyAlignment="1">
      <alignment horizontal="center" vertical="center"/>
    </xf>
    <xf numFmtId="3" fontId="12" fillId="7" borderId="39" xfId="0" applyNumberFormat="1" applyFont="1" applyFill="1" applyBorder="1" applyAlignment="1">
      <alignment horizontal="center" vertical="center"/>
    </xf>
    <xf numFmtId="3" fontId="14" fillId="24" borderId="27" xfId="0" applyNumberFormat="1" applyFont="1" applyFill="1" applyBorder="1" applyAlignment="1">
      <alignment horizontal="center" vertical="center"/>
    </xf>
    <xf numFmtId="3" fontId="14" fillId="25" borderId="27" xfId="0" applyNumberFormat="1" applyFont="1" applyFill="1" applyBorder="1" applyAlignment="1">
      <alignment horizontal="center" vertical="center"/>
    </xf>
    <xf numFmtId="3" fontId="14" fillId="25" borderId="40" xfId="0" applyNumberFormat="1" applyFont="1" applyFill="1" applyBorder="1" applyAlignment="1">
      <alignment horizontal="center" vertical="center"/>
    </xf>
    <xf numFmtId="3" fontId="14" fillId="25" borderId="56" xfId="0" applyNumberFormat="1" applyFont="1" applyFill="1" applyBorder="1" applyAlignment="1">
      <alignment horizontal="center" vertical="center"/>
    </xf>
    <xf numFmtId="3" fontId="14" fillId="27" borderId="39" xfId="0" applyNumberFormat="1" applyFont="1" applyFill="1" applyBorder="1" applyAlignment="1">
      <alignment horizontal="center" vertical="center"/>
    </xf>
    <xf numFmtId="3" fontId="14" fillId="27" borderId="27" xfId="0" applyNumberFormat="1" applyFont="1" applyFill="1" applyBorder="1" applyAlignment="1">
      <alignment horizontal="center" vertical="center"/>
    </xf>
    <xf numFmtId="3" fontId="14" fillId="28" borderId="27" xfId="0" applyNumberFormat="1" applyFont="1" applyFill="1" applyBorder="1" applyAlignment="1">
      <alignment horizontal="center" vertical="center"/>
    </xf>
    <xf numFmtId="3" fontId="14" fillId="27" borderId="40" xfId="0" applyNumberFormat="1" applyFont="1" applyFill="1" applyBorder="1" applyAlignment="1">
      <alignment horizontal="center" vertical="center"/>
    </xf>
    <xf numFmtId="3" fontId="12" fillId="7" borderId="80" xfId="0" applyNumberFormat="1" applyFont="1" applyFill="1" applyBorder="1" applyAlignment="1">
      <alignment horizontal="center" vertical="center"/>
    </xf>
    <xf numFmtId="3" fontId="10" fillId="26" borderId="81" xfId="0" applyNumberFormat="1" applyFont="1" applyFill="1" applyBorder="1" applyAlignment="1">
      <alignment horizontal="center" vertical="center"/>
    </xf>
    <xf numFmtId="3" fontId="14" fillId="26" borderId="81" xfId="0" applyNumberFormat="1" applyFont="1" applyFill="1" applyBorder="1" applyAlignment="1">
      <alignment horizontal="center" vertical="center"/>
    </xf>
    <xf numFmtId="3" fontId="10" fillId="23" borderId="81" xfId="0" applyNumberFormat="1" applyFont="1" applyFill="1" applyBorder="1" applyAlignment="1">
      <alignment horizontal="center"/>
    </xf>
    <xf numFmtId="3" fontId="10" fillId="23" borderId="82" xfId="0" applyNumberFormat="1" applyFont="1" applyFill="1" applyBorder="1" applyAlignment="1">
      <alignment horizontal="center"/>
    </xf>
    <xf numFmtId="3" fontId="10" fillId="74" borderId="82" xfId="0" applyNumberFormat="1" applyFont="1" applyFill="1" applyBorder="1" applyAlignment="1">
      <alignment horizontal="center"/>
    </xf>
    <xf numFmtId="3" fontId="10" fillId="32" borderId="80" xfId="0" applyNumberFormat="1" applyFont="1" applyFill="1" applyBorder="1" applyAlignment="1">
      <alignment horizontal="center"/>
    </xf>
    <xf numFmtId="1" fontId="10" fillId="32" borderId="81" xfId="0" applyNumberFormat="1" applyFont="1" applyFill="1" applyBorder="1" applyAlignment="1">
      <alignment horizontal="center"/>
    </xf>
    <xf numFmtId="1" fontId="10" fillId="33" borderId="81" xfId="0" applyNumberFormat="1" applyFont="1" applyFill="1" applyBorder="1" applyAlignment="1">
      <alignment horizontal="center"/>
    </xf>
    <xf numFmtId="3" fontId="10" fillId="32" borderId="81" xfId="0" applyNumberFormat="1" applyFont="1" applyFill="1" applyBorder="1" applyAlignment="1">
      <alignment horizontal="center"/>
    </xf>
    <xf numFmtId="3" fontId="10" fillId="33" borderId="81" xfId="0" applyNumberFormat="1" applyFont="1" applyFill="1" applyBorder="1" applyAlignment="1">
      <alignment horizontal="center"/>
    </xf>
    <xf numFmtId="0" fontId="15" fillId="72" borderId="81" xfId="0" applyFont="1" applyFill="1" applyBorder="1" applyAlignment="1">
      <alignment horizontal="center"/>
    </xf>
    <xf numFmtId="3" fontId="10" fillId="33" borderId="83" xfId="0" applyNumberFormat="1" applyFont="1" applyFill="1" applyBorder="1" applyAlignment="1">
      <alignment horizontal="center"/>
    </xf>
    <xf numFmtId="3" fontId="10" fillId="32" borderId="82" xfId="0" applyNumberFormat="1" applyFont="1" applyFill="1" applyBorder="1" applyAlignment="1">
      <alignment horizontal="center"/>
    </xf>
    <xf numFmtId="10" fontId="33" fillId="0" borderId="15" xfId="0" applyNumberFormat="1" applyFont="1" applyBorder="1" applyAlignment="1">
      <alignment horizontal="center" vertical="center"/>
    </xf>
    <xf numFmtId="10" fontId="33" fillId="0" borderId="17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3" fontId="0" fillId="0" borderId="0" xfId="0" applyNumberFormat="1" applyFont="1" applyFill="1" applyBorder="1" applyAlignment="1"/>
    <xf numFmtId="0" fontId="17" fillId="0" borderId="6" xfId="0" applyFont="1" applyFill="1" applyBorder="1" applyAlignment="1">
      <alignment horizontal="left"/>
    </xf>
    <xf numFmtId="10" fontId="0" fillId="36" borderId="56" xfId="0" applyNumberFormat="1" applyFont="1" applyFill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3" fontId="0" fillId="0" borderId="54" xfId="0" applyNumberFormat="1" applyFont="1" applyBorder="1" applyAlignment="1">
      <alignment horizontal="center" vertical="center"/>
    </xf>
    <xf numFmtId="3" fontId="0" fillId="0" borderId="58" xfId="0" applyNumberFormat="1" applyFont="1" applyBorder="1" applyAlignment="1">
      <alignment horizontal="center" vertical="center"/>
    </xf>
    <xf numFmtId="3" fontId="0" fillId="0" borderId="72" xfId="0" applyNumberFormat="1" applyFont="1" applyBorder="1" applyAlignment="1">
      <alignment horizontal="center" vertical="center"/>
    </xf>
    <xf numFmtId="10" fontId="33" fillId="0" borderId="17" xfId="1" applyNumberFormat="1" applyFont="1" applyBorder="1" applyAlignment="1">
      <alignment horizontal="center" vertical="center"/>
    </xf>
    <xf numFmtId="0" fontId="0" fillId="0" borderId="0" xfId="0" applyFont="1" applyAlignment="1"/>
    <xf numFmtId="10" fontId="33" fillId="0" borderId="38" xfId="1" applyNumberFormat="1" applyFont="1" applyBorder="1" applyAlignment="1">
      <alignment horizontal="center" vertical="center"/>
    </xf>
    <xf numFmtId="10" fontId="33" fillId="0" borderId="84" xfId="1" applyNumberFormat="1" applyFont="1" applyBorder="1" applyAlignment="1">
      <alignment horizontal="center" vertical="center"/>
    </xf>
    <xf numFmtId="0" fontId="46" fillId="42" borderId="88" xfId="13" applyBorder="1" applyAlignment="1">
      <alignment horizontal="center" vertical="center"/>
    </xf>
    <xf numFmtId="0" fontId="46" fillId="42" borderId="63" xfId="13" applyBorder="1" applyAlignment="1">
      <alignment horizontal="center" vertical="center"/>
    </xf>
    <xf numFmtId="17" fontId="46" fillId="42" borderId="63" xfId="13" quotePrefix="1" applyNumberFormat="1" applyBorder="1" applyAlignment="1">
      <alignment horizontal="center" vertical="center"/>
    </xf>
    <xf numFmtId="0" fontId="46" fillId="42" borderId="89" xfId="13" applyBorder="1" applyAlignment="1">
      <alignment horizontal="center" vertical="center"/>
    </xf>
    <xf numFmtId="0" fontId="46" fillId="42" borderId="90" xfId="13" applyBorder="1" applyAlignment="1">
      <alignment horizontal="center" vertical="center"/>
    </xf>
    <xf numFmtId="0" fontId="46" fillId="42" borderId="91" xfId="13" applyBorder="1" applyAlignment="1">
      <alignment horizontal="center" vertical="center"/>
    </xf>
    <xf numFmtId="0" fontId="46" fillId="42" borderId="92" xfId="13" applyBorder="1" applyAlignment="1">
      <alignment horizontal="center" vertical="center"/>
    </xf>
    <xf numFmtId="10" fontId="33" fillId="0" borderId="16" xfId="0" applyNumberFormat="1" applyFont="1" applyBorder="1" applyAlignment="1">
      <alignment horizontal="center" vertical="center"/>
    </xf>
    <xf numFmtId="10" fontId="33" fillId="0" borderId="19" xfId="0" applyNumberFormat="1" applyFont="1" applyBorder="1" applyAlignment="1">
      <alignment horizontal="center" vertical="center"/>
    </xf>
    <xf numFmtId="166" fontId="33" fillId="0" borderId="28" xfId="1" applyNumberFormat="1" applyFont="1" applyBorder="1" applyAlignment="1">
      <alignment horizontal="center" vertical="center"/>
    </xf>
    <xf numFmtId="166" fontId="33" fillId="0" borderId="7" xfId="1" applyNumberFormat="1" applyFont="1" applyBorder="1" applyAlignment="1">
      <alignment horizontal="center" vertical="center"/>
    </xf>
    <xf numFmtId="166" fontId="33" fillId="0" borderId="29" xfId="1" applyNumberFormat="1" applyFont="1" applyBorder="1" applyAlignment="1">
      <alignment horizontal="center" vertical="center"/>
    </xf>
    <xf numFmtId="166" fontId="33" fillId="0" borderId="30" xfId="1" applyNumberFormat="1" applyFont="1" applyBorder="1" applyAlignment="1">
      <alignment horizontal="center" vertical="center"/>
    </xf>
    <xf numFmtId="166" fontId="33" fillId="0" borderId="15" xfId="1" applyNumberFormat="1" applyFont="1" applyBorder="1" applyAlignment="1">
      <alignment horizontal="center" vertical="center"/>
    </xf>
    <xf numFmtId="166" fontId="33" fillId="0" borderId="16" xfId="1" applyNumberFormat="1" applyFont="1" applyBorder="1" applyAlignment="1">
      <alignment horizontal="center" vertical="center"/>
    </xf>
    <xf numFmtId="2" fontId="0" fillId="70" borderId="57" xfId="0" applyNumberFormat="1" applyFont="1" applyFill="1" applyBorder="1" applyAlignment="1">
      <alignment horizontal="center" vertical="center"/>
    </xf>
    <xf numFmtId="2" fontId="0" fillId="36" borderId="33" xfId="0" applyNumberFormat="1" applyFont="1" applyFill="1" applyBorder="1" applyAlignment="1">
      <alignment horizontal="center" vertical="center"/>
    </xf>
    <xf numFmtId="10" fontId="0" fillId="12" borderId="54" xfId="0" applyNumberFormat="1" applyFont="1" applyFill="1" applyBorder="1" applyAlignment="1">
      <alignment horizontal="center" vertical="center"/>
    </xf>
    <xf numFmtId="10" fontId="0" fillId="12" borderId="95" xfId="0" applyNumberFormat="1" applyFont="1" applyFill="1" applyBorder="1" applyAlignment="1">
      <alignment horizontal="center" vertical="center"/>
    </xf>
    <xf numFmtId="10" fontId="0" fillId="12" borderId="72" xfId="1" applyNumberFormat="1" applyFont="1" applyFill="1" applyBorder="1" applyAlignment="1">
      <alignment horizontal="center" vertical="center"/>
    </xf>
    <xf numFmtId="10" fontId="0" fillId="13" borderId="96" xfId="0" applyNumberFormat="1" applyFont="1" applyFill="1" applyBorder="1" applyAlignment="1">
      <alignment horizontal="center" vertical="center"/>
    </xf>
    <xf numFmtId="10" fontId="0" fillId="13" borderId="7" xfId="0" applyNumberFormat="1" applyFont="1" applyFill="1" applyBorder="1" applyAlignment="1">
      <alignment horizontal="center" vertical="center"/>
    </xf>
    <xf numFmtId="10" fontId="0" fillId="14" borderId="7" xfId="0" applyNumberFormat="1" applyFont="1" applyFill="1" applyBorder="1" applyAlignment="1">
      <alignment horizontal="center" vertical="center"/>
    </xf>
    <xf numFmtId="0" fontId="10" fillId="32" borderId="3" xfId="0" applyNumberFormat="1" applyFont="1" applyFill="1" applyBorder="1" applyAlignment="1">
      <alignment horizontal="center"/>
    </xf>
    <xf numFmtId="10" fontId="0" fillId="13" borderId="18" xfId="0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0" fontId="0" fillId="0" borderId="0" xfId="0" applyNumberFormat="1" applyFont="1" applyAlignment="1">
      <alignment horizontal="center" vertical="center"/>
    </xf>
    <xf numFmtId="0" fontId="6" fillId="6" borderId="29" xfId="0" applyFont="1" applyFill="1" applyBorder="1" applyAlignment="1">
      <alignment horizontal="center" vertical="center" wrapText="1"/>
    </xf>
    <xf numFmtId="0" fontId="0" fillId="0" borderId="29" xfId="0" applyFont="1" applyBorder="1" applyAlignment="1"/>
    <xf numFmtId="0" fontId="0" fillId="0" borderId="30" xfId="0" applyFont="1" applyBorder="1" applyAlignment="1"/>
    <xf numFmtId="0" fontId="0" fillId="0" borderId="7" xfId="0" applyFont="1" applyBorder="1" applyAlignment="1"/>
    <xf numFmtId="0" fontId="0" fillId="0" borderId="16" xfId="0" applyFont="1" applyBorder="1" applyAlignment="1"/>
    <xf numFmtId="3" fontId="35" fillId="12" borderId="39" xfId="0" applyNumberFormat="1" applyFont="1" applyFill="1" applyBorder="1" applyAlignment="1">
      <alignment horizontal="center" vertical="center"/>
    </xf>
    <xf numFmtId="3" fontId="35" fillId="12" borderId="29" xfId="0" applyNumberFormat="1" applyFont="1" applyFill="1" applyBorder="1" applyAlignment="1">
      <alignment horizontal="center" vertical="center"/>
    </xf>
    <xf numFmtId="3" fontId="35" fillId="12" borderId="30" xfId="0" applyNumberFormat="1" applyFont="1" applyFill="1" applyBorder="1" applyAlignment="1">
      <alignment horizontal="center" vertical="center"/>
    </xf>
    <xf numFmtId="0" fontId="0" fillId="12" borderId="53" xfId="0" applyFont="1" applyFill="1" applyBorder="1" applyAlignment="1">
      <alignment horizontal="center"/>
    </xf>
    <xf numFmtId="0" fontId="0" fillId="12" borderId="54" xfId="0" applyFont="1" applyFill="1" applyBorder="1" applyAlignment="1">
      <alignment horizontal="center"/>
    </xf>
    <xf numFmtId="0" fontId="0" fillId="12" borderId="20" xfId="0" applyFont="1" applyFill="1" applyBorder="1" applyAlignment="1">
      <alignment horizontal="center"/>
    </xf>
    <xf numFmtId="0" fontId="13" fillId="12" borderId="34" xfId="0" applyFont="1" applyFill="1" applyBorder="1" applyAlignment="1">
      <alignment horizontal="center" vertical="center"/>
    </xf>
    <xf numFmtId="0" fontId="13" fillId="12" borderId="54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23" xfId="0" applyFont="1" applyFill="1" applyBorder="1" applyAlignment="1">
      <alignment horizontal="center" vertical="center"/>
    </xf>
    <xf numFmtId="0" fontId="24" fillId="12" borderId="57" xfId="0" applyFont="1" applyFill="1" applyBorder="1" applyAlignment="1">
      <alignment horizontal="center" vertical="center"/>
    </xf>
    <xf numFmtId="0" fontId="24" fillId="12" borderId="58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35" fillId="12" borderId="36" xfId="0" applyFont="1" applyFill="1" applyBorder="1" applyAlignment="1">
      <alignment horizontal="center" vertical="center"/>
    </xf>
    <xf numFmtId="0" fontId="35" fillId="12" borderId="38" xfId="0" applyFont="1" applyFill="1" applyBorder="1" applyAlignment="1">
      <alignment horizontal="center" vertical="center"/>
    </xf>
    <xf numFmtId="0" fontId="35" fillId="12" borderId="37" xfId="0" applyFont="1" applyFill="1" applyBorder="1" applyAlignment="1">
      <alignment horizontal="center" vertical="center"/>
    </xf>
    <xf numFmtId="0" fontId="35" fillId="12" borderId="36" xfId="0" applyFont="1" applyFill="1" applyBorder="1" applyAlignment="1">
      <alignment horizontal="right" vertical="center"/>
    </xf>
    <xf numFmtId="0" fontId="35" fillId="12" borderId="38" xfId="0" applyFont="1" applyFill="1" applyBorder="1" applyAlignment="1">
      <alignment horizontal="right" vertical="center"/>
    </xf>
    <xf numFmtId="164" fontId="35" fillId="12" borderId="38" xfId="0" applyNumberFormat="1" applyFont="1" applyFill="1" applyBorder="1" applyAlignment="1">
      <alignment horizontal="left" vertical="center"/>
    </xf>
    <xf numFmtId="0" fontId="35" fillId="12" borderId="38" xfId="0" applyFont="1" applyFill="1" applyBorder="1" applyAlignment="1">
      <alignment horizontal="left" vertical="center"/>
    </xf>
    <xf numFmtId="0" fontId="35" fillId="12" borderId="37" xfId="0" applyFont="1" applyFill="1" applyBorder="1" applyAlignment="1">
      <alignment horizontal="left" vertical="center"/>
    </xf>
    <xf numFmtId="0" fontId="36" fillId="35" borderId="36" xfId="0" applyFont="1" applyFill="1" applyBorder="1" applyAlignment="1">
      <alignment horizontal="right" vertical="center"/>
    </xf>
    <xf numFmtId="0" fontId="36" fillId="35" borderId="38" xfId="0" applyFont="1" applyFill="1" applyBorder="1" applyAlignment="1">
      <alignment horizontal="right" vertical="center"/>
    </xf>
    <xf numFmtId="164" fontId="36" fillId="35" borderId="38" xfId="0" applyNumberFormat="1" applyFont="1" applyFill="1" applyBorder="1" applyAlignment="1">
      <alignment horizontal="left" vertical="center"/>
    </xf>
    <xf numFmtId="0" fontId="36" fillId="35" borderId="38" xfId="0" applyFont="1" applyFill="1" applyBorder="1" applyAlignment="1">
      <alignment horizontal="left" vertical="center"/>
    </xf>
    <xf numFmtId="0" fontId="36" fillId="35" borderId="37" xfId="0" applyFont="1" applyFill="1" applyBorder="1" applyAlignment="1">
      <alignment horizontal="left" vertical="center"/>
    </xf>
    <xf numFmtId="0" fontId="6" fillId="5" borderId="28" xfId="0" applyFont="1" applyFill="1" applyBorder="1" applyAlignment="1">
      <alignment horizontal="center" vertical="center" wrapText="1"/>
    </xf>
    <xf numFmtId="0" fontId="7" fillId="0" borderId="15" xfId="0" applyFont="1" applyBorder="1"/>
    <xf numFmtId="0" fontId="24" fillId="21" borderId="29" xfId="0" applyFont="1" applyFill="1" applyBorder="1" applyAlignment="1">
      <alignment horizontal="center" vertical="center"/>
    </xf>
    <xf numFmtId="0" fontId="24" fillId="21" borderId="7" xfId="0" applyFont="1" applyFill="1" applyBorder="1" applyAlignment="1">
      <alignment horizontal="center" vertical="center"/>
    </xf>
    <xf numFmtId="0" fontId="24" fillId="22" borderId="29" xfId="0" applyFont="1" applyFill="1" applyBorder="1" applyAlignment="1">
      <alignment horizontal="center" vertical="center"/>
    </xf>
    <xf numFmtId="0" fontId="24" fillId="22" borderId="7" xfId="0" applyFont="1" applyFill="1" applyBorder="1" applyAlignment="1">
      <alignment horizontal="center" vertical="center"/>
    </xf>
    <xf numFmtId="0" fontId="35" fillId="12" borderId="39" xfId="0" applyFont="1" applyFill="1" applyBorder="1" applyAlignment="1">
      <alignment horizontal="center" vertical="center"/>
    </xf>
    <xf numFmtId="0" fontId="35" fillId="12" borderId="29" xfId="0" applyFont="1" applyFill="1" applyBorder="1" applyAlignment="1">
      <alignment horizontal="center" vertical="center"/>
    </xf>
    <xf numFmtId="0" fontId="35" fillId="12" borderId="30" xfId="0" applyFont="1" applyFill="1" applyBorder="1" applyAlignment="1">
      <alignment horizontal="center" vertical="center"/>
    </xf>
    <xf numFmtId="0" fontId="35" fillId="12" borderId="28" xfId="0" applyFont="1" applyFill="1" applyBorder="1" applyAlignment="1">
      <alignment horizontal="center" vertical="center"/>
    </xf>
    <xf numFmtId="0" fontId="46" fillId="42" borderId="85" xfId="13" applyBorder="1" applyAlignment="1">
      <alignment horizontal="right" vertical="center"/>
    </xf>
    <xf numFmtId="0" fontId="46" fillId="42" borderId="86" xfId="13" applyBorder="1" applyAlignment="1">
      <alignment horizontal="right" vertical="center"/>
    </xf>
    <xf numFmtId="0" fontId="46" fillId="42" borderId="93" xfId="13" applyBorder="1" applyAlignment="1">
      <alignment horizontal="right" vertical="center"/>
    </xf>
    <xf numFmtId="164" fontId="46" fillId="42" borderId="94" xfId="13" applyNumberFormat="1" applyBorder="1" applyAlignment="1">
      <alignment horizontal="left" vertical="center"/>
    </xf>
    <xf numFmtId="0" fontId="46" fillId="42" borderId="86" xfId="13" applyBorder="1" applyAlignment="1">
      <alignment horizontal="left" vertical="center"/>
    </xf>
    <xf numFmtId="0" fontId="46" fillId="42" borderId="87" xfId="13" applyBorder="1" applyAlignment="1">
      <alignment horizontal="left" vertical="center"/>
    </xf>
    <xf numFmtId="0" fontId="25" fillId="12" borderId="29" xfId="0" applyFont="1" applyFill="1" applyBorder="1" applyAlignment="1">
      <alignment horizontal="center" vertical="center" wrapText="1"/>
    </xf>
    <xf numFmtId="0" fontId="25" fillId="12" borderId="29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3" fillId="2" borderId="78" xfId="0" applyFont="1" applyFill="1" applyBorder="1" applyAlignment="1">
      <alignment horizontal="center" vertical="center" wrapText="1"/>
    </xf>
    <xf numFmtId="0" fontId="0" fillId="0" borderId="79" xfId="0" applyFont="1" applyBorder="1" applyAlignment="1">
      <alignment wrapText="1"/>
    </xf>
    <xf numFmtId="0" fontId="0" fillId="0" borderId="82" xfId="0" applyFont="1" applyBorder="1" applyAlignment="1">
      <alignment wrapText="1"/>
    </xf>
    <xf numFmtId="10" fontId="31" fillId="30" borderId="53" xfId="0" applyNumberFormat="1" applyFont="1" applyFill="1" applyBorder="1" applyAlignment="1">
      <alignment horizontal="center" vertical="center" wrapText="1"/>
    </xf>
    <xf numFmtId="10" fontId="31" fillId="30" borderId="54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32" fillId="3" borderId="10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31" fillId="30" borderId="28" xfId="0" applyFont="1" applyFill="1" applyBorder="1" applyAlignment="1">
      <alignment horizontal="center" vertical="center" wrapText="1"/>
    </xf>
    <xf numFmtId="0" fontId="0" fillId="11" borderId="34" xfId="0" applyFont="1" applyFill="1" applyBorder="1" applyAlignment="1">
      <alignment horizontal="center"/>
    </xf>
    <xf numFmtId="0" fontId="25" fillId="11" borderId="57" xfId="0" applyFont="1" applyFill="1" applyBorder="1" applyAlignment="1">
      <alignment horizontal="center" vertical="center"/>
    </xf>
    <xf numFmtId="0" fontId="25" fillId="11" borderId="58" xfId="0" applyFont="1" applyFill="1" applyBorder="1" applyAlignment="1">
      <alignment horizontal="center" vertical="center"/>
    </xf>
    <xf numFmtId="0" fontId="25" fillId="11" borderId="41" xfId="0" applyFont="1" applyFill="1" applyBorder="1" applyAlignment="1">
      <alignment horizontal="center" vertical="center"/>
    </xf>
    <xf numFmtId="0" fontId="3" fillId="29" borderId="29" xfId="0" applyFont="1" applyFill="1" applyBorder="1" applyAlignment="1">
      <alignment horizontal="center" vertical="center" wrapText="1"/>
    </xf>
    <xf numFmtId="0" fontId="0" fillId="11" borderId="7" xfId="0" applyFont="1" applyFill="1" applyBorder="1" applyAlignment="1"/>
    <xf numFmtId="0" fontId="0" fillId="11" borderId="18" xfId="0" applyFont="1" applyFill="1" applyBorder="1" applyAlignment="1"/>
    <xf numFmtId="0" fontId="31" fillId="30" borderId="30" xfId="0" applyFont="1" applyFill="1" applyBorder="1" applyAlignment="1">
      <alignment horizontal="center" vertical="center" wrapText="1"/>
    </xf>
    <xf numFmtId="0" fontId="0" fillId="11" borderId="35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6" fillId="5" borderId="29" xfId="0" applyFont="1" applyFill="1" applyBorder="1" applyAlignment="1">
      <alignment horizontal="center" vertical="center" wrapText="1"/>
    </xf>
    <xf numFmtId="0" fontId="7" fillId="0" borderId="7" xfId="0" applyFont="1" applyBorder="1"/>
  </cellXfs>
  <cellStyles count="90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Neutral" xfId="10" builtinId="28" customBuiltin="1"/>
    <cellStyle name="Normal" xfId="0" builtinId="0"/>
    <cellStyle name="Normal 10" xfId="64"/>
    <cellStyle name="Normal 11" xfId="53"/>
    <cellStyle name="Normal 12" xfId="49"/>
    <cellStyle name="Normal 13" xfId="60"/>
    <cellStyle name="Normal 14" xfId="62"/>
    <cellStyle name="Normal 15" xfId="57"/>
    <cellStyle name="Normal 16" xfId="44"/>
    <cellStyle name="Normal 17" xfId="46"/>
    <cellStyle name="Normal 18" xfId="47"/>
    <cellStyle name="Normal 19" xfId="56"/>
    <cellStyle name="Normal 2" xfId="2"/>
    <cellStyle name="Normal 20" xfId="61"/>
    <cellStyle name="Normal 21" xfId="72"/>
    <cellStyle name="Normal 22" xfId="77"/>
    <cellStyle name="Normal 23" xfId="80"/>
    <cellStyle name="Normal 24" xfId="69"/>
    <cellStyle name="Normal 25" xfId="79"/>
    <cellStyle name="Normal 26" xfId="58"/>
    <cellStyle name="Normal 3" xfId="43"/>
    <cellStyle name="Normal 4" xfId="52"/>
    <cellStyle name="Normal 5" xfId="45"/>
    <cellStyle name="Normal 6" xfId="51"/>
    <cellStyle name="Normal 8" xfId="48"/>
    <cellStyle name="Normal 9" xfId="63"/>
    <cellStyle name="Notas 10" xfId="73"/>
    <cellStyle name="Notas 11" xfId="74"/>
    <cellStyle name="Notas 12" xfId="75"/>
    <cellStyle name="Notas 13" xfId="76"/>
    <cellStyle name="Notas 14" xfId="78"/>
    <cellStyle name="Notas 15" xfId="54"/>
    <cellStyle name="Notas 16" xfId="59"/>
    <cellStyle name="Notas 17" xfId="81"/>
    <cellStyle name="Notas 18" xfId="82"/>
    <cellStyle name="Notas 19" xfId="83"/>
    <cellStyle name="Notas 2" xfId="50"/>
    <cellStyle name="Notas 20" xfId="84"/>
    <cellStyle name="Notas 21" xfId="85"/>
    <cellStyle name="Notas 22" xfId="86"/>
    <cellStyle name="Notas 23" xfId="87"/>
    <cellStyle name="Notas 24" xfId="88"/>
    <cellStyle name="Notas 25" xfId="89"/>
    <cellStyle name="Notas 3" xfId="55"/>
    <cellStyle name="Notas 4" xfId="65"/>
    <cellStyle name="Notas 5" xfId="66"/>
    <cellStyle name="Notas 6" xfId="67"/>
    <cellStyle name="Notas 7" xfId="68"/>
    <cellStyle name="Notas 8" xfId="70"/>
    <cellStyle name="Notas 9" xfId="71"/>
    <cellStyle name="Porcentaje" xfId="1" builtinId="5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Hoja1!$A$2:$A$7</c:f>
              <c:strCache>
                <c:ptCount val="6"/>
                <c:pt idx="0">
                  <c:v>Argentina</c:v>
                </c:pt>
                <c:pt idx="1">
                  <c:v>Buenos Aires</c:v>
                </c:pt>
                <c:pt idx="2">
                  <c:v>CABA</c:v>
                </c:pt>
                <c:pt idx="3">
                  <c:v>AMBA (40 Municipios + CABA)</c:v>
                </c:pt>
                <c:pt idx="4">
                  <c:v>AMBA (sin CABA)</c:v>
                </c:pt>
                <c:pt idx="5">
                  <c:v>Resto de Provincias</c:v>
                </c:pt>
              </c:strCache>
            </c:strRef>
          </c:cat>
          <c:val>
            <c:numRef>
              <c:f>Hoja1!$G$2:$G$7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03056"/>
        <c:axId val="198804232"/>
      </c:barChart>
      <c:scatterChart>
        <c:scatterStyle val="lineMarker"/>
        <c:varyColors val="0"/>
        <c:ser>
          <c:idx val="1"/>
          <c:order val="1"/>
          <c:tx>
            <c:strRef>
              <c:f>Hoja1!$H$2:$H$7</c:f>
              <c:strCache>
                <c:ptCount val="6"/>
                <c:pt idx="0">
                  <c:v>45.376.763</c:v>
                </c:pt>
                <c:pt idx="1">
                  <c:v>17.541.141</c:v>
                </c:pt>
                <c:pt idx="2">
                  <c:v>3.075.646</c:v>
                </c:pt>
                <c:pt idx="3">
                  <c:v>16.706.015</c:v>
                </c:pt>
                <c:pt idx="4">
                  <c:v>13.630.369</c:v>
                </c:pt>
                <c:pt idx="5">
                  <c:v>24.759.976</c:v>
                </c:pt>
              </c:strCache>
            </c:strRef>
          </c:tx>
          <c:spPr>
            <a:ln w="19050">
              <a:noFill/>
            </a:ln>
          </c:spPr>
          <c:yVal>
            <c:numRef>
              <c:f>Hoja1!$H$2:$H$7</c:f>
              <c:numCache>
                <c:formatCode>#,##0</c:formatCode>
                <c:ptCount val="6"/>
                <c:pt idx="0">
                  <c:v>45376763</c:v>
                </c:pt>
                <c:pt idx="1">
                  <c:v>17541141</c:v>
                </c:pt>
                <c:pt idx="2">
                  <c:v>3075646</c:v>
                </c:pt>
                <c:pt idx="3">
                  <c:v>16706015</c:v>
                </c:pt>
                <c:pt idx="4">
                  <c:v>13630369</c:v>
                </c:pt>
                <c:pt idx="5">
                  <c:v>24759976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803056"/>
        <c:axId val="198804232"/>
      </c:scatterChart>
      <c:catAx>
        <c:axId val="198803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8804232"/>
        <c:crosses val="autoZero"/>
        <c:auto val="1"/>
        <c:lblAlgn val="ctr"/>
        <c:lblOffset val="100"/>
        <c:noMultiLvlLbl val="0"/>
      </c:catAx>
      <c:valAx>
        <c:axId val="1988042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803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Hoja1!$A$9:$A$30</c:f>
              <c:strCache>
                <c:ptCount val="22"/>
                <c:pt idx="0">
                  <c:v>Córdoba</c:v>
                </c:pt>
                <c:pt idx="1">
                  <c:v>Catamarca</c:v>
                </c:pt>
                <c:pt idx="2">
                  <c:v>Chaco</c:v>
                </c:pt>
                <c:pt idx="3">
                  <c:v>Chubut</c:v>
                </c:pt>
                <c:pt idx="4">
                  <c:v>Corrientes</c:v>
                </c:pt>
                <c:pt idx="5">
                  <c:v>Entre Ríos</c:v>
                </c:pt>
                <c:pt idx="6">
                  <c:v>Formosa</c:v>
                </c:pt>
                <c:pt idx="7">
                  <c:v>Jujuy</c:v>
                </c:pt>
                <c:pt idx="8">
                  <c:v>La Pampa</c:v>
                </c:pt>
                <c:pt idx="9">
                  <c:v>La Rioja</c:v>
                </c:pt>
                <c:pt idx="10">
                  <c:v>Mendoza</c:v>
                </c:pt>
                <c:pt idx="11">
                  <c:v>Misiones</c:v>
                </c:pt>
                <c:pt idx="12">
                  <c:v>Neuquén</c:v>
                </c:pt>
                <c:pt idx="13">
                  <c:v>Río Negro</c:v>
                </c:pt>
                <c:pt idx="14">
                  <c:v>Salta</c:v>
                </c:pt>
                <c:pt idx="15">
                  <c:v>San Juan</c:v>
                </c:pt>
                <c:pt idx="16">
                  <c:v>San Luis</c:v>
                </c:pt>
                <c:pt idx="17">
                  <c:v>Santa Cruz</c:v>
                </c:pt>
                <c:pt idx="18">
                  <c:v>Santa Fe</c:v>
                </c:pt>
                <c:pt idx="19">
                  <c:v>Santiago del Estero</c:v>
                </c:pt>
                <c:pt idx="20">
                  <c:v>Tierra del Fuego</c:v>
                </c:pt>
                <c:pt idx="21">
                  <c:v>Tucumán</c:v>
                </c:pt>
              </c:strCache>
            </c:strRef>
          </c:cat>
          <c:val>
            <c:numRef>
              <c:f>Hoja1!$G$9:$G$30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805016"/>
        <c:axId val="198805408"/>
      </c:barChart>
      <c:scatterChart>
        <c:scatterStyle val="lineMarker"/>
        <c:varyColors val="0"/>
        <c:ser>
          <c:idx val="1"/>
          <c:order val="1"/>
          <c:spPr>
            <a:ln w="19050">
              <a:noFill/>
            </a:ln>
          </c:spPr>
          <c:yVal>
            <c:numRef>
              <c:f>Hoja1!$H$9:$H$30</c:f>
              <c:numCache>
                <c:formatCode>#,##0</c:formatCode>
                <c:ptCount val="22"/>
                <c:pt idx="0">
                  <c:v>3760450</c:v>
                </c:pt>
                <c:pt idx="1">
                  <c:v>415438</c:v>
                </c:pt>
                <c:pt idx="2">
                  <c:v>1204541</c:v>
                </c:pt>
                <c:pt idx="3">
                  <c:v>618994</c:v>
                </c:pt>
                <c:pt idx="4">
                  <c:v>1120801</c:v>
                </c:pt>
                <c:pt idx="5">
                  <c:v>1385961</c:v>
                </c:pt>
                <c:pt idx="6">
                  <c:v>605193</c:v>
                </c:pt>
                <c:pt idx="7">
                  <c:v>770881</c:v>
                </c:pt>
                <c:pt idx="8">
                  <c:v>358428</c:v>
                </c:pt>
                <c:pt idx="9">
                  <c:v>393531</c:v>
                </c:pt>
                <c:pt idx="10">
                  <c:v>1990338</c:v>
                </c:pt>
                <c:pt idx="11">
                  <c:v>1261294</c:v>
                </c:pt>
                <c:pt idx="12">
                  <c:v>664057</c:v>
                </c:pt>
                <c:pt idx="13">
                  <c:v>747610</c:v>
                </c:pt>
                <c:pt idx="14">
                  <c:v>1424397</c:v>
                </c:pt>
                <c:pt idx="15">
                  <c:v>781217</c:v>
                </c:pt>
                <c:pt idx="16">
                  <c:v>508328</c:v>
                </c:pt>
                <c:pt idx="17">
                  <c:v>365698</c:v>
                </c:pt>
                <c:pt idx="18">
                  <c:v>3536418</c:v>
                </c:pt>
                <c:pt idx="19">
                  <c:v>978313</c:v>
                </c:pt>
                <c:pt idx="20">
                  <c:v>173432</c:v>
                </c:pt>
                <c:pt idx="21">
                  <c:v>1694656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805016"/>
        <c:axId val="198805408"/>
      </c:scatterChart>
      <c:catAx>
        <c:axId val="198805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AR"/>
          </a:p>
        </c:txPr>
        <c:crossAx val="198805408"/>
        <c:crosses val="autoZero"/>
        <c:auto val="1"/>
        <c:lblAlgn val="ctr"/>
        <c:lblOffset val="100"/>
        <c:noMultiLvlLbl val="0"/>
      </c:catAx>
      <c:valAx>
        <c:axId val="1988054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8805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761999</xdr:colOff>
      <xdr:row>1</xdr:row>
      <xdr:rowOff>9525</xdr:rowOff>
    </xdr:from>
    <xdr:to>
      <xdr:col>17</xdr:col>
      <xdr:colOff>390524</xdr:colOff>
      <xdr:row>24</xdr:row>
      <xdr:rowOff>9525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95250</xdr:rowOff>
    </xdr:from>
    <xdr:to>
      <xdr:col>17</xdr:col>
      <xdr:colOff>390525</xdr:colOff>
      <xdr:row>47</xdr:row>
      <xdr:rowOff>76200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JE980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A2"/>
    </sheetView>
  </sheetViews>
  <sheetFormatPr baseColWidth="10" defaultColWidth="14.44140625" defaultRowHeight="15.75" customHeight="1" outlineLevelCol="1"/>
  <cols>
    <col min="1" max="1" width="26.6640625" style="266" customWidth="1"/>
    <col min="2" max="2" width="14.44140625" style="266"/>
    <col min="3" max="4" width="14.44140625" style="390"/>
    <col min="5" max="5" width="9" style="194" customWidth="1"/>
    <col min="6" max="6" width="11.88671875" style="266" customWidth="1"/>
    <col min="7" max="9" width="12.5546875" style="266" customWidth="1"/>
    <col min="10" max="10" width="14.44140625" style="19"/>
    <col min="11" max="11" width="12" style="19" customWidth="1"/>
    <col min="12" max="13" width="14.44140625" style="19"/>
    <col min="14" max="14" width="2.44140625" style="266" customWidth="1"/>
    <col min="15" max="18" width="5" style="266" customWidth="1" outlineLevel="1"/>
    <col min="19" max="35" width="7.5546875" style="266" customWidth="1" outlineLevel="1"/>
    <col min="36" max="36" width="3" style="102" customWidth="1"/>
    <col min="37" max="216" width="8.109375" style="37" customWidth="1" outlineLevel="1"/>
    <col min="217" max="224" width="14.44140625" style="266" customWidth="1" outlineLevel="1"/>
    <col min="225" max="244" width="8.109375" style="186" customWidth="1" outlineLevel="1"/>
    <col min="245" max="264" width="8.109375" style="37" customWidth="1" outlineLevel="1"/>
    <col min="265" max="16384" width="14.44140625" style="266"/>
  </cols>
  <sheetData>
    <row r="1" spans="1:264" ht="35.25" customHeight="1">
      <c r="A1" s="538" t="s">
        <v>0</v>
      </c>
      <c r="B1" s="540" t="s">
        <v>1</v>
      </c>
      <c r="C1" s="560" t="s">
        <v>328</v>
      </c>
      <c r="D1" s="563" t="s">
        <v>329</v>
      </c>
      <c r="E1" s="543" t="s">
        <v>262</v>
      </c>
      <c r="F1" s="545" t="s">
        <v>2</v>
      </c>
      <c r="G1" s="547" t="s">
        <v>330</v>
      </c>
      <c r="H1" s="545" t="s">
        <v>3</v>
      </c>
      <c r="I1" s="548" t="s">
        <v>4</v>
      </c>
      <c r="J1" s="550" t="s">
        <v>276</v>
      </c>
      <c r="K1" s="552" t="s">
        <v>280</v>
      </c>
      <c r="L1" s="555" t="s">
        <v>339</v>
      </c>
      <c r="M1" s="558" t="s">
        <v>277</v>
      </c>
      <c r="N1" s="496"/>
      <c r="O1" s="535" t="s">
        <v>263</v>
      </c>
      <c r="P1" s="536"/>
      <c r="Q1" s="536"/>
      <c r="R1" s="536"/>
      <c r="S1" s="521" t="s">
        <v>256</v>
      </c>
      <c r="T1" s="521"/>
      <c r="U1" s="521"/>
      <c r="V1" s="521"/>
      <c r="W1" s="521"/>
      <c r="X1" s="521"/>
      <c r="Y1" s="521"/>
      <c r="Z1" s="521"/>
      <c r="AA1" s="523" t="s">
        <v>257</v>
      </c>
      <c r="AB1" s="523"/>
      <c r="AC1" s="523"/>
      <c r="AD1" s="523"/>
      <c r="AE1" s="523"/>
      <c r="AF1" s="523"/>
      <c r="AG1" s="523"/>
      <c r="AH1" s="523"/>
      <c r="AI1" s="523"/>
      <c r="AJ1" s="503"/>
      <c r="AK1" s="525" t="s">
        <v>267</v>
      </c>
      <c r="AL1" s="526"/>
      <c r="AM1" s="526"/>
      <c r="AN1" s="526"/>
      <c r="AO1" s="526"/>
      <c r="AP1" s="526"/>
      <c r="AQ1" s="526"/>
      <c r="AR1" s="526"/>
      <c r="AS1" s="526"/>
      <c r="AT1" s="526"/>
      <c r="AU1" s="526"/>
      <c r="AV1" s="526"/>
      <c r="AW1" s="526"/>
      <c r="AX1" s="526"/>
      <c r="AY1" s="526"/>
      <c r="AZ1" s="526"/>
      <c r="BA1" s="526"/>
      <c r="BB1" s="526"/>
      <c r="BC1" s="526"/>
      <c r="BD1" s="527"/>
      <c r="BE1" s="528" t="s">
        <v>268</v>
      </c>
      <c r="BF1" s="526"/>
      <c r="BG1" s="526"/>
      <c r="BH1" s="526"/>
      <c r="BI1" s="526"/>
      <c r="BJ1" s="526"/>
      <c r="BK1" s="526"/>
      <c r="BL1" s="526"/>
      <c r="BM1" s="526"/>
      <c r="BN1" s="526"/>
      <c r="BO1" s="526"/>
      <c r="BP1" s="526"/>
      <c r="BQ1" s="526"/>
      <c r="BR1" s="526"/>
      <c r="BS1" s="526"/>
      <c r="BT1" s="526"/>
      <c r="BU1" s="526"/>
      <c r="BV1" s="526"/>
      <c r="BW1" s="526"/>
      <c r="BX1" s="527"/>
      <c r="BY1" s="509" t="s">
        <v>272</v>
      </c>
      <c r="BZ1" s="510"/>
      <c r="CA1" s="510"/>
      <c r="CB1" s="510"/>
      <c r="CC1" s="510"/>
      <c r="CD1" s="510"/>
      <c r="CE1" s="510"/>
      <c r="CF1" s="510"/>
      <c r="CG1" s="510"/>
      <c r="CH1" s="510"/>
      <c r="CI1" s="511">
        <f>+A3</f>
        <v>44134</v>
      </c>
      <c r="CJ1" s="512"/>
      <c r="CK1" s="512"/>
      <c r="CL1" s="512"/>
      <c r="CM1" s="512"/>
      <c r="CN1" s="512"/>
      <c r="CO1" s="512"/>
      <c r="CP1" s="512"/>
      <c r="CQ1" s="512"/>
      <c r="CR1" s="513"/>
      <c r="CS1" s="514" t="s">
        <v>279</v>
      </c>
      <c r="CT1" s="515"/>
      <c r="CU1" s="515"/>
      <c r="CV1" s="515"/>
      <c r="CW1" s="515"/>
      <c r="CX1" s="515"/>
      <c r="CY1" s="515"/>
      <c r="CZ1" s="515"/>
      <c r="DA1" s="515"/>
      <c r="DB1" s="515"/>
      <c r="DC1" s="515"/>
      <c r="DD1" s="516">
        <f>+A3-14</f>
        <v>44120</v>
      </c>
      <c r="DE1" s="517"/>
      <c r="DF1" s="517"/>
      <c r="DG1" s="517"/>
      <c r="DH1" s="517"/>
      <c r="DI1" s="517"/>
      <c r="DJ1" s="517"/>
      <c r="DK1" s="517"/>
      <c r="DL1" s="517"/>
      <c r="DM1" s="509" t="s">
        <v>273</v>
      </c>
      <c r="DN1" s="510"/>
      <c r="DO1" s="510"/>
      <c r="DP1" s="510"/>
      <c r="DQ1" s="510"/>
      <c r="DR1" s="510"/>
      <c r="DS1" s="510"/>
      <c r="DT1" s="510"/>
      <c r="DU1" s="510"/>
      <c r="DV1" s="510"/>
      <c r="DW1" s="511">
        <f>+A3-14</f>
        <v>44120</v>
      </c>
      <c r="DX1" s="512"/>
      <c r="DY1" s="512"/>
      <c r="DZ1" s="512"/>
      <c r="EA1" s="512"/>
      <c r="EB1" s="512"/>
      <c r="EC1" s="512"/>
      <c r="ED1" s="512"/>
      <c r="EE1" s="512"/>
      <c r="EF1" s="513"/>
      <c r="EG1" s="510" t="s">
        <v>275</v>
      </c>
      <c r="EH1" s="510"/>
      <c r="EI1" s="510"/>
      <c r="EJ1" s="510"/>
      <c r="EK1" s="510"/>
      <c r="EL1" s="510"/>
      <c r="EM1" s="510"/>
      <c r="EN1" s="510"/>
      <c r="EO1" s="510"/>
      <c r="EP1" s="510"/>
      <c r="EQ1" s="511"/>
      <c r="ER1" s="512"/>
      <c r="ES1" s="512"/>
      <c r="ET1" s="512"/>
      <c r="EU1" s="512"/>
      <c r="EV1" s="512"/>
      <c r="EW1" s="512"/>
      <c r="EX1" s="512"/>
      <c r="EY1" s="512"/>
      <c r="EZ1" s="513"/>
      <c r="FA1" s="506" t="s">
        <v>331</v>
      </c>
      <c r="FB1" s="507"/>
      <c r="FC1" s="507"/>
      <c r="FD1" s="507"/>
      <c r="FE1" s="507"/>
      <c r="FF1" s="507"/>
      <c r="FG1" s="507"/>
      <c r="FH1" s="507"/>
      <c r="FI1" s="507"/>
      <c r="FJ1" s="507"/>
      <c r="FK1" s="507"/>
      <c r="FL1" s="507"/>
      <c r="FM1" s="507"/>
      <c r="FN1" s="507"/>
      <c r="FO1" s="507"/>
      <c r="FP1" s="507"/>
      <c r="FQ1" s="507"/>
      <c r="FR1" s="507"/>
      <c r="FS1" s="507"/>
      <c r="FT1" s="508"/>
      <c r="FU1" s="509" t="s">
        <v>273</v>
      </c>
      <c r="FV1" s="510"/>
      <c r="FW1" s="510"/>
      <c r="FX1" s="510"/>
      <c r="FY1" s="510"/>
      <c r="FZ1" s="510"/>
      <c r="GA1" s="510"/>
      <c r="GB1" s="510"/>
      <c r="GC1" s="510"/>
      <c r="GD1" s="510"/>
      <c r="GE1" s="511">
        <f>+A3</f>
        <v>44134</v>
      </c>
      <c r="GF1" s="512"/>
      <c r="GG1" s="512"/>
      <c r="GH1" s="512"/>
      <c r="GI1" s="512"/>
      <c r="GJ1" s="512"/>
      <c r="GK1" s="512"/>
      <c r="GL1" s="512"/>
      <c r="GM1" s="512"/>
      <c r="GN1" s="513"/>
      <c r="GO1" s="514" t="s">
        <v>281</v>
      </c>
      <c r="GP1" s="515"/>
      <c r="GQ1" s="515"/>
      <c r="GR1" s="515"/>
      <c r="GS1" s="515"/>
      <c r="GT1" s="515"/>
      <c r="GU1" s="515"/>
      <c r="GV1" s="515"/>
      <c r="GW1" s="515"/>
      <c r="GX1" s="515"/>
      <c r="GY1" s="515"/>
      <c r="GZ1" s="516">
        <f>+A3</f>
        <v>44134</v>
      </c>
      <c r="HA1" s="517"/>
      <c r="HB1" s="517"/>
      <c r="HC1" s="517"/>
      <c r="HD1" s="517"/>
      <c r="HE1" s="517"/>
      <c r="HF1" s="517"/>
      <c r="HG1" s="517"/>
      <c r="HH1" s="518"/>
      <c r="HI1" s="519" t="s">
        <v>5</v>
      </c>
      <c r="HJ1" s="489"/>
      <c r="HK1" s="489"/>
      <c r="HL1" s="489"/>
      <c r="HM1" s="488" t="s">
        <v>6</v>
      </c>
      <c r="HN1" s="489"/>
      <c r="HO1" s="489"/>
      <c r="HP1" s="490"/>
      <c r="HQ1" s="493" t="s">
        <v>278</v>
      </c>
      <c r="HR1" s="494"/>
      <c r="HS1" s="494"/>
      <c r="HT1" s="494"/>
      <c r="HU1" s="494"/>
      <c r="HV1" s="494"/>
      <c r="HW1" s="494"/>
      <c r="HX1" s="494"/>
      <c r="HY1" s="494"/>
      <c r="HZ1" s="494"/>
      <c r="IA1" s="494"/>
      <c r="IB1" s="494"/>
      <c r="IC1" s="494"/>
      <c r="ID1" s="494"/>
      <c r="IE1" s="494"/>
      <c r="IF1" s="494"/>
      <c r="IG1" s="494"/>
      <c r="IH1" s="494"/>
      <c r="II1" s="494"/>
      <c r="IJ1" s="495"/>
      <c r="IK1" s="529" t="s">
        <v>338</v>
      </c>
      <c r="IL1" s="530"/>
      <c r="IM1" s="530"/>
      <c r="IN1" s="530"/>
      <c r="IO1" s="530"/>
      <c r="IP1" s="530"/>
      <c r="IQ1" s="530"/>
      <c r="IR1" s="530"/>
      <c r="IS1" s="530"/>
      <c r="IT1" s="530"/>
      <c r="IU1" s="531"/>
      <c r="IV1" s="532">
        <f>+A3</f>
        <v>44134</v>
      </c>
      <c r="IW1" s="533"/>
      <c r="IX1" s="533"/>
      <c r="IY1" s="533"/>
      <c r="IZ1" s="533"/>
      <c r="JA1" s="533"/>
      <c r="JB1" s="533"/>
      <c r="JC1" s="533"/>
      <c r="JD1" s="534"/>
    </row>
    <row r="2" spans="1:264" ht="24.75" customHeight="1">
      <c r="A2" s="539"/>
      <c r="B2" s="541"/>
      <c r="C2" s="561"/>
      <c r="D2" s="564"/>
      <c r="E2" s="544"/>
      <c r="F2" s="546"/>
      <c r="G2" s="546"/>
      <c r="H2" s="546"/>
      <c r="I2" s="549"/>
      <c r="J2" s="551"/>
      <c r="K2" s="553"/>
      <c r="L2" s="556"/>
      <c r="M2" s="559"/>
      <c r="N2" s="497"/>
      <c r="O2" s="537"/>
      <c r="P2" s="537"/>
      <c r="Q2" s="537"/>
      <c r="R2" s="537"/>
      <c r="S2" s="522"/>
      <c r="T2" s="522"/>
      <c r="U2" s="522"/>
      <c r="V2" s="522"/>
      <c r="W2" s="522"/>
      <c r="X2" s="522"/>
      <c r="Y2" s="522"/>
      <c r="Z2" s="522"/>
      <c r="AA2" s="524"/>
      <c r="AB2" s="524"/>
      <c r="AC2" s="524"/>
      <c r="AD2" s="524"/>
      <c r="AE2" s="524"/>
      <c r="AF2" s="524"/>
      <c r="AG2" s="524"/>
      <c r="AH2" s="524"/>
      <c r="AI2" s="524"/>
      <c r="AJ2" s="504"/>
      <c r="AK2" s="117" t="s">
        <v>16</v>
      </c>
      <c r="AL2" s="40" t="s">
        <v>16</v>
      </c>
      <c r="AM2" s="41" t="s">
        <v>7</v>
      </c>
      <c r="AN2" s="41" t="s">
        <v>7</v>
      </c>
      <c r="AO2" s="40" t="s">
        <v>8</v>
      </c>
      <c r="AP2" s="40" t="s">
        <v>8</v>
      </c>
      <c r="AQ2" s="40" t="s">
        <v>9</v>
      </c>
      <c r="AR2" s="40" t="s">
        <v>9</v>
      </c>
      <c r="AS2" s="40" t="s">
        <v>10</v>
      </c>
      <c r="AT2" s="40" t="s">
        <v>10</v>
      </c>
      <c r="AU2" s="40" t="s">
        <v>11</v>
      </c>
      <c r="AV2" s="40" t="s">
        <v>11</v>
      </c>
      <c r="AW2" s="40" t="s">
        <v>12</v>
      </c>
      <c r="AX2" s="40" t="s">
        <v>12</v>
      </c>
      <c r="AY2" s="40" t="s">
        <v>13</v>
      </c>
      <c r="AZ2" s="40" t="s">
        <v>13</v>
      </c>
      <c r="BA2" s="40" t="s">
        <v>14</v>
      </c>
      <c r="BB2" s="40" t="s">
        <v>14</v>
      </c>
      <c r="BC2" s="40" t="s">
        <v>15</v>
      </c>
      <c r="BD2" s="44" t="s">
        <v>15</v>
      </c>
      <c r="BE2" s="43" t="s">
        <v>16</v>
      </c>
      <c r="BF2" s="40" t="s">
        <v>16</v>
      </c>
      <c r="BG2" s="41" t="s">
        <v>7</v>
      </c>
      <c r="BH2" s="41" t="s">
        <v>7</v>
      </c>
      <c r="BI2" s="40" t="s">
        <v>8</v>
      </c>
      <c r="BJ2" s="40" t="s">
        <v>8</v>
      </c>
      <c r="BK2" s="40" t="s">
        <v>9</v>
      </c>
      <c r="BL2" s="40" t="s">
        <v>9</v>
      </c>
      <c r="BM2" s="40" t="s">
        <v>10</v>
      </c>
      <c r="BN2" s="40" t="s">
        <v>10</v>
      </c>
      <c r="BO2" s="40" t="s">
        <v>11</v>
      </c>
      <c r="BP2" s="40" t="s">
        <v>11</v>
      </c>
      <c r="BQ2" s="40" t="s">
        <v>12</v>
      </c>
      <c r="BR2" s="40" t="s">
        <v>12</v>
      </c>
      <c r="BS2" s="40" t="s">
        <v>13</v>
      </c>
      <c r="BT2" s="40" t="s">
        <v>13</v>
      </c>
      <c r="BU2" s="40" t="s">
        <v>14</v>
      </c>
      <c r="BV2" s="40" t="s">
        <v>14</v>
      </c>
      <c r="BW2" s="40" t="s">
        <v>15</v>
      </c>
      <c r="BX2" s="44" t="s">
        <v>15</v>
      </c>
      <c r="BY2" s="43" t="s">
        <v>16</v>
      </c>
      <c r="BZ2" s="40" t="s">
        <v>16</v>
      </c>
      <c r="CA2" s="41" t="s">
        <v>7</v>
      </c>
      <c r="CB2" s="41" t="s">
        <v>7</v>
      </c>
      <c r="CC2" s="40" t="s">
        <v>8</v>
      </c>
      <c r="CD2" s="40" t="s">
        <v>8</v>
      </c>
      <c r="CE2" s="40" t="s">
        <v>9</v>
      </c>
      <c r="CF2" s="40" t="s">
        <v>9</v>
      </c>
      <c r="CG2" s="40" t="s">
        <v>10</v>
      </c>
      <c r="CH2" s="40" t="s">
        <v>10</v>
      </c>
      <c r="CI2" s="40" t="s">
        <v>11</v>
      </c>
      <c r="CJ2" s="40" t="s">
        <v>11</v>
      </c>
      <c r="CK2" s="40" t="s">
        <v>12</v>
      </c>
      <c r="CL2" s="40" t="s">
        <v>12</v>
      </c>
      <c r="CM2" s="40" t="s">
        <v>13</v>
      </c>
      <c r="CN2" s="40" t="s">
        <v>13</v>
      </c>
      <c r="CO2" s="40" t="s">
        <v>14</v>
      </c>
      <c r="CP2" s="40" t="s">
        <v>14</v>
      </c>
      <c r="CQ2" s="40" t="s">
        <v>15</v>
      </c>
      <c r="CR2" s="44" t="s">
        <v>15</v>
      </c>
      <c r="CS2" s="279" t="s">
        <v>16</v>
      </c>
      <c r="CT2" s="280" t="s">
        <v>16</v>
      </c>
      <c r="CU2" s="281" t="s">
        <v>7</v>
      </c>
      <c r="CV2" s="281" t="s">
        <v>7</v>
      </c>
      <c r="CW2" s="282" t="s">
        <v>8</v>
      </c>
      <c r="CX2" s="282" t="s">
        <v>8</v>
      </c>
      <c r="CY2" s="282" t="s">
        <v>9</v>
      </c>
      <c r="CZ2" s="282" t="s">
        <v>9</v>
      </c>
      <c r="DA2" s="282" t="s">
        <v>10</v>
      </c>
      <c r="DB2" s="282" t="s">
        <v>10</v>
      </c>
      <c r="DC2" s="282" t="s">
        <v>11</v>
      </c>
      <c r="DD2" s="282" t="s">
        <v>11</v>
      </c>
      <c r="DE2" s="283" t="s">
        <v>12</v>
      </c>
      <c r="DF2" s="283" t="s">
        <v>12</v>
      </c>
      <c r="DG2" s="280" t="s">
        <v>13</v>
      </c>
      <c r="DH2" s="280" t="s">
        <v>13</v>
      </c>
      <c r="DI2" s="173" t="s">
        <v>14</v>
      </c>
      <c r="DJ2" s="173" t="s">
        <v>14</v>
      </c>
      <c r="DK2" s="173" t="s">
        <v>15</v>
      </c>
      <c r="DL2" s="239" t="s">
        <v>15</v>
      </c>
      <c r="DM2" s="43" t="s">
        <v>16</v>
      </c>
      <c r="DN2" s="40" t="s">
        <v>16</v>
      </c>
      <c r="DO2" s="41" t="s">
        <v>7</v>
      </c>
      <c r="DP2" s="41" t="s">
        <v>7</v>
      </c>
      <c r="DQ2" s="40" t="s">
        <v>8</v>
      </c>
      <c r="DR2" s="40" t="s">
        <v>8</v>
      </c>
      <c r="DS2" s="40" t="s">
        <v>9</v>
      </c>
      <c r="DT2" s="40" t="s">
        <v>9</v>
      </c>
      <c r="DU2" s="40" t="s">
        <v>10</v>
      </c>
      <c r="DV2" s="40" t="s">
        <v>10</v>
      </c>
      <c r="DW2" s="40" t="s">
        <v>11</v>
      </c>
      <c r="DX2" s="40" t="s">
        <v>11</v>
      </c>
      <c r="DY2" s="40" t="s">
        <v>12</v>
      </c>
      <c r="DZ2" s="40" t="s">
        <v>12</v>
      </c>
      <c r="EA2" s="40" t="s">
        <v>13</v>
      </c>
      <c r="EB2" s="40" t="s">
        <v>13</v>
      </c>
      <c r="EC2" s="40" t="s">
        <v>14</v>
      </c>
      <c r="ED2" s="40" t="s">
        <v>14</v>
      </c>
      <c r="EE2" s="40" t="s">
        <v>15</v>
      </c>
      <c r="EF2" s="44" t="s">
        <v>15</v>
      </c>
      <c r="EG2" s="117" t="s">
        <v>16</v>
      </c>
      <c r="EH2" s="40" t="s">
        <v>16</v>
      </c>
      <c r="EI2" s="41" t="s">
        <v>7</v>
      </c>
      <c r="EJ2" s="41" t="s">
        <v>7</v>
      </c>
      <c r="EK2" s="40" t="s">
        <v>8</v>
      </c>
      <c r="EL2" s="40" t="s">
        <v>8</v>
      </c>
      <c r="EM2" s="40" t="s">
        <v>9</v>
      </c>
      <c r="EN2" s="40" t="s">
        <v>9</v>
      </c>
      <c r="EO2" s="40" t="s">
        <v>10</v>
      </c>
      <c r="EP2" s="40" t="s">
        <v>10</v>
      </c>
      <c r="EQ2" s="40" t="s">
        <v>11</v>
      </c>
      <c r="ER2" s="40" t="s">
        <v>11</v>
      </c>
      <c r="ES2" s="40" t="s">
        <v>12</v>
      </c>
      <c r="ET2" s="40" t="s">
        <v>12</v>
      </c>
      <c r="EU2" s="40" t="s">
        <v>13</v>
      </c>
      <c r="EV2" s="40" t="s">
        <v>13</v>
      </c>
      <c r="EW2" s="40" t="s">
        <v>14</v>
      </c>
      <c r="EX2" s="40" t="s">
        <v>14</v>
      </c>
      <c r="EY2" s="40" t="s">
        <v>15</v>
      </c>
      <c r="EZ2" s="44" t="s">
        <v>15</v>
      </c>
      <c r="FA2" s="279" t="s">
        <v>16</v>
      </c>
      <c r="FB2" s="280" t="s">
        <v>16</v>
      </c>
      <c r="FC2" s="281" t="s">
        <v>7</v>
      </c>
      <c r="FD2" s="281" t="s">
        <v>7</v>
      </c>
      <c r="FE2" s="265" t="s">
        <v>8</v>
      </c>
      <c r="FF2" s="265" t="s">
        <v>8</v>
      </c>
      <c r="FG2" s="265" t="s">
        <v>9</v>
      </c>
      <c r="FH2" s="265" t="s">
        <v>9</v>
      </c>
      <c r="FI2" s="265" t="s">
        <v>10</v>
      </c>
      <c r="FJ2" s="265" t="s">
        <v>10</v>
      </c>
      <c r="FK2" s="265" t="s">
        <v>11</v>
      </c>
      <c r="FL2" s="265" t="s">
        <v>11</v>
      </c>
      <c r="FM2" s="283" t="s">
        <v>12</v>
      </c>
      <c r="FN2" s="283" t="s">
        <v>12</v>
      </c>
      <c r="FO2" s="280" t="s">
        <v>13</v>
      </c>
      <c r="FP2" s="280" t="s">
        <v>13</v>
      </c>
      <c r="FQ2" s="265" t="s">
        <v>14</v>
      </c>
      <c r="FR2" s="265" t="s">
        <v>14</v>
      </c>
      <c r="FS2" s="265" t="s">
        <v>15</v>
      </c>
      <c r="FT2" s="109" t="s">
        <v>15</v>
      </c>
      <c r="FU2" s="107" t="s">
        <v>16</v>
      </c>
      <c r="FV2" s="265" t="s">
        <v>16</v>
      </c>
      <c r="FW2" s="108" t="s">
        <v>7</v>
      </c>
      <c r="FX2" s="108" t="s">
        <v>7</v>
      </c>
      <c r="FY2" s="265" t="s">
        <v>8</v>
      </c>
      <c r="FZ2" s="265" t="s">
        <v>8</v>
      </c>
      <c r="GA2" s="265" t="s">
        <v>9</v>
      </c>
      <c r="GB2" s="265" t="s">
        <v>9</v>
      </c>
      <c r="GC2" s="265" t="s">
        <v>10</v>
      </c>
      <c r="GD2" s="265" t="s">
        <v>10</v>
      </c>
      <c r="GE2" s="265" t="s">
        <v>11</v>
      </c>
      <c r="GF2" s="265" t="s">
        <v>11</v>
      </c>
      <c r="GG2" s="265" t="s">
        <v>12</v>
      </c>
      <c r="GH2" s="265" t="s">
        <v>12</v>
      </c>
      <c r="GI2" s="265" t="s">
        <v>13</v>
      </c>
      <c r="GJ2" s="265" t="s">
        <v>13</v>
      </c>
      <c r="GK2" s="265" t="s">
        <v>14</v>
      </c>
      <c r="GL2" s="265" t="s">
        <v>14</v>
      </c>
      <c r="GM2" s="265" t="s">
        <v>15</v>
      </c>
      <c r="GN2" s="109" t="s">
        <v>15</v>
      </c>
      <c r="GO2" s="172" t="s">
        <v>16</v>
      </c>
      <c r="GP2" s="173" t="s">
        <v>16</v>
      </c>
      <c r="GQ2" s="174" t="s">
        <v>7</v>
      </c>
      <c r="GR2" s="174" t="s">
        <v>7</v>
      </c>
      <c r="GS2" s="173" t="s">
        <v>8</v>
      </c>
      <c r="GT2" s="173" t="s">
        <v>8</v>
      </c>
      <c r="GU2" s="173" t="s">
        <v>9</v>
      </c>
      <c r="GV2" s="173" t="s">
        <v>9</v>
      </c>
      <c r="GW2" s="173" t="s">
        <v>10</v>
      </c>
      <c r="GX2" s="173" t="s">
        <v>10</v>
      </c>
      <c r="GY2" s="173" t="s">
        <v>11</v>
      </c>
      <c r="GZ2" s="173" t="s">
        <v>11</v>
      </c>
      <c r="HA2" s="173" t="s">
        <v>12</v>
      </c>
      <c r="HB2" s="173" t="s">
        <v>12</v>
      </c>
      <c r="HC2" s="173" t="s">
        <v>13</v>
      </c>
      <c r="HD2" s="173" t="s">
        <v>13</v>
      </c>
      <c r="HE2" s="173" t="s">
        <v>14</v>
      </c>
      <c r="HF2" s="173" t="s">
        <v>14</v>
      </c>
      <c r="HG2" s="173" t="s">
        <v>15</v>
      </c>
      <c r="HH2" s="175" t="s">
        <v>15</v>
      </c>
      <c r="HI2" s="520"/>
      <c r="HJ2" s="491"/>
      <c r="HK2" s="491"/>
      <c r="HL2" s="491"/>
      <c r="HM2" s="491"/>
      <c r="HN2" s="491"/>
      <c r="HO2" s="491"/>
      <c r="HP2" s="492"/>
      <c r="HQ2" s="179" t="s">
        <v>16</v>
      </c>
      <c r="HR2" s="180" t="s">
        <v>16</v>
      </c>
      <c r="HS2" s="181" t="s">
        <v>7</v>
      </c>
      <c r="HT2" s="181" t="s">
        <v>7</v>
      </c>
      <c r="HU2" s="180" t="s">
        <v>8</v>
      </c>
      <c r="HV2" s="180" t="s">
        <v>8</v>
      </c>
      <c r="HW2" s="180" t="s">
        <v>9</v>
      </c>
      <c r="HX2" s="180" t="s">
        <v>9</v>
      </c>
      <c r="HY2" s="180" t="s">
        <v>10</v>
      </c>
      <c r="HZ2" s="180" t="s">
        <v>10</v>
      </c>
      <c r="IA2" s="180" t="s">
        <v>11</v>
      </c>
      <c r="IB2" s="180" t="s">
        <v>11</v>
      </c>
      <c r="IC2" s="180" t="s">
        <v>12</v>
      </c>
      <c r="ID2" s="180" t="s">
        <v>12</v>
      </c>
      <c r="IE2" s="180" t="s">
        <v>13</v>
      </c>
      <c r="IF2" s="180" t="s">
        <v>13</v>
      </c>
      <c r="IG2" s="180" t="s">
        <v>14</v>
      </c>
      <c r="IH2" s="180" t="s">
        <v>14</v>
      </c>
      <c r="II2" s="180" t="s">
        <v>15</v>
      </c>
      <c r="IJ2" s="182" t="s">
        <v>15</v>
      </c>
      <c r="IK2" s="461" t="s">
        <v>16</v>
      </c>
      <c r="IL2" s="462" t="s">
        <v>16</v>
      </c>
      <c r="IM2" s="463" t="s">
        <v>7</v>
      </c>
      <c r="IN2" s="463" t="s">
        <v>7</v>
      </c>
      <c r="IO2" s="462" t="s">
        <v>8</v>
      </c>
      <c r="IP2" s="462" t="s">
        <v>8</v>
      </c>
      <c r="IQ2" s="462" t="s">
        <v>9</v>
      </c>
      <c r="IR2" s="462" t="s">
        <v>9</v>
      </c>
      <c r="IS2" s="462" t="s">
        <v>10</v>
      </c>
      <c r="IT2" s="462" t="s">
        <v>10</v>
      </c>
      <c r="IU2" s="462" t="s">
        <v>11</v>
      </c>
      <c r="IV2" s="462" t="s">
        <v>11</v>
      </c>
      <c r="IW2" s="462" t="s">
        <v>12</v>
      </c>
      <c r="IX2" s="462" t="s">
        <v>12</v>
      </c>
      <c r="IY2" s="462" t="s">
        <v>13</v>
      </c>
      <c r="IZ2" s="462" t="s">
        <v>13</v>
      </c>
      <c r="JA2" s="462" t="s">
        <v>14</v>
      </c>
      <c r="JB2" s="462" t="s">
        <v>14</v>
      </c>
      <c r="JC2" s="462" t="s">
        <v>15</v>
      </c>
      <c r="JD2" s="464" t="s">
        <v>15</v>
      </c>
    </row>
    <row r="3" spans="1:264" ht="24.75" customHeight="1" thickBot="1">
      <c r="A3" s="35">
        <v>44134</v>
      </c>
      <c r="B3" s="542"/>
      <c r="C3" s="562"/>
      <c r="D3" s="564"/>
      <c r="E3" s="544"/>
      <c r="F3" s="199">
        <f>A3-14</f>
        <v>44120</v>
      </c>
      <c r="G3" s="546"/>
      <c r="H3" s="199">
        <f>A3-14</f>
        <v>44120</v>
      </c>
      <c r="I3" s="200">
        <f>A3</f>
        <v>44134</v>
      </c>
      <c r="J3" s="206">
        <f>+A3-14</f>
        <v>44120</v>
      </c>
      <c r="K3" s="554"/>
      <c r="L3" s="557"/>
      <c r="M3" s="207">
        <f>+A3</f>
        <v>44134</v>
      </c>
      <c r="N3" s="498"/>
      <c r="O3" s="126" t="s">
        <v>222</v>
      </c>
      <c r="P3" s="126" t="s">
        <v>223</v>
      </c>
      <c r="Q3" s="127" t="s">
        <v>224</v>
      </c>
      <c r="R3" s="127" t="s">
        <v>225</v>
      </c>
      <c r="S3" s="128">
        <f>+A3</f>
        <v>44134</v>
      </c>
      <c r="T3" s="129" t="s">
        <v>260</v>
      </c>
      <c r="U3" s="130" t="s">
        <v>248</v>
      </c>
      <c r="V3" s="130" t="s">
        <v>249</v>
      </c>
      <c r="W3" s="131" t="s">
        <v>250</v>
      </c>
      <c r="X3" s="132" t="s">
        <v>251</v>
      </c>
      <c r="Y3" s="132" t="s">
        <v>249</v>
      </c>
      <c r="Z3" s="133" t="s">
        <v>252</v>
      </c>
      <c r="AA3" s="134">
        <f>+A3</f>
        <v>44134</v>
      </c>
      <c r="AB3" s="135" t="s">
        <v>261</v>
      </c>
      <c r="AC3" s="135" t="s">
        <v>253</v>
      </c>
      <c r="AD3" s="136" t="s">
        <v>248</v>
      </c>
      <c r="AE3" s="136" t="s">
        <v>249</v>
      </c>
      <c r="AF3" s="137" t="s">
        <v>254</v>
      </c>
      <c r="AG3" s="138" t="s">
        <v>251</v>
      </c>
      <c r="AH3" s="138" t="s">
        <v>249</v>
      </c>
      <c r="AI3" s="139" t="s">
        <v>255</v>
      </c>
      <c r="AJ3" s="504"/>
      <c r="AK3" s="118" t="s">
        <v>265</v>
      </c>
      <c r="AL3" s="50" t="s">
        <v>266</v>
      </c>
      <c r="AM3" s="50" t="s">
        <v>265</v>
      </c>
      <c r="AN3" s="50" t="s">
        <v>266</v>
      </c>
      <c r="AO3" s="50" t="s">
        <v>265</v>
      </c>
      <c r="AP3" s="50" t="s">
        <v>266</v>
      </c>
      <c r="AQ3" s="50" t="s">
        <v>265</v>
      </c>
      <c r="AR3" s="50" t="s">
        <v>266</v>
      </c>
      <c r="AS3" s="50" t="s">
        <v>265</v>
      </c>
      <c r="AT3" s="50" t="s">
        <v>266</v>
      </c>
      <c r="AU3" s="50" t="s">
        <v>265</v>
      </c>
      <c r="AV3" s="50" t="s">
        <v>266</v>
      </c>
      <c r="AW3" s="50" t="s">
        <v>265</v>
      </c>
      <c r="AX3" s="50" t="s">
        <v>266</v>
      </c>
      <c r="AY3" s="50" t="s">
        <v>265</v>
      </c>
      <c r="AZ3" s="50" t="s">
        <v>266</v>
      </c>
      <c r="BA3" s="50" t="s">
        <v>265</v>
      </c>
      <c r="BB3" s="50" t="s">
        <v>266</v>
      </c>
      <c r="BC3" s="50" t="s">
        <v>265</v>
      </c>
      <c r="BD3" s="51" t="s">
        <v>266</v>
      </c>
      <c r="BE3" s="49" t="s">
        <v>265</v>
      </c>
      <c r="BF3" s="50" t="s">
        <v>266</v>
      </c>
      <c r="BG3" s="50" t="s">
        <v>265</v>
      </c>
      <c r="BH3" s="50" t="s">
        <v>266</v>
      </c>
      <c r="BI3" s="50" t="s">
        <v>265</v>
      </c>
      <c r="BJ3" s="50" t="s">
        <v>266</v>
      </c>
      <c r="BK3" s="50" t="s">
        <v>265</v>
      </c>
      <c r="BL3" s="50" t="s">
        <v>266</v>
      </c>
      <c r="BM3" s="50" t="s">
        <v>265</v>
      </c>
      <c r="BN3" s="50" t="s">
        <v>266</v>
      </c>
      <c r="BO3" s="50" t="s">
        <v>265</v>
      </c>
      <c r="BP3" s="50" t="s">
        <v>266</v>
      </c>
      <c r="BQ3" s="50" t="s">
        <v>265</v>
      </c>
      <c r="BR3" s="50" t="s">
        <v>266</v>
      </c>
      <c r="BS3" s="50" t="s">
        <v>265</v>
      </c>
      <c r="BT3" s="50" t="s">
        <v>266</v>
      </c>
      <c r="BU3" s="50" t="s">
        <v>265</v>
      </c>
      <c r="BV3" s="50" t="s">
        <v>266</v>
      </c>
      <c r="BW3" s="50" t="s">
        <v>265</v>
      </c>
      <c r="BX3" s="51" t="s">
        <v>266</v>
      </c>
      <c r="BY3" s="49" t="s">
        <v>265</v>
      </c>
      <c r="BZ3" s="50" t="s">
        <v>266</v>
      </c>
      <c r="CA3" s="50" t="s">
        <v>265</v>
      </c>
      <c r="CB3" s="50" t="s">
        <v>266</v>
      </c>
      <c r="CC3" s="50" t="s">
        <v>265</v>
      </c>
      <c r="CD3" s="50" t="s">
        <v>266</v>
      </c>
      <c r="CE3" s="50" t="s">
        <v>265</v>
      </c>
      <c r="CF3" s="50" t="s">
        <v>266</v>
      </c>
      <c r="CG3" s="50" t="s">
        <v>265</v>
      </c>
      <c r="CH3" s="50" t="s">
        <v>266</v>
      </c>
      <c r="CI3" s="50" t="s">
        <v>265</v>
      </c>
      <c r="CJ3" s="50" t="s">
        <v>266</v>
      </c>
      <c r="CK3" s="50" t="s">
        <v>265</v>
      </c>
      <c r="CL3" s="50" t="s">
        <v>266</v>
      </c>
      <c r="CM3" s="50" t="s">
        <v>265</v>
      </c>
      <c r="CN3" s="50" t="s">
        <v>266</v>
      </c>
      <c r="CO3" s="50" t="s">
        <v>265</v>
      </c>
      <c r="CP3" s="50" t="s">
        <v>266</v>
      </c>
      <c r="CQ3" s="50" t="s">
        <v>265</v>
      </c>
      <c r="CR3" s="51" t="s">
        <v>266</v>
      </c>
      <c r="CS3" s="176" t="s">
        <v>265</v>
      </c>
      <c r="CT3" s="177" t="s">
        <v>266</v>
      </c>
      <c r="CU3" s="177" t="s">
        <v>265</v>
      </c>
      <c r="CV3" s="177" t="s">
        <v>266</v>
      </c>
      <c r="CW3" s="177" t="s">
        <v>265</v>
      </c>
      <c r="CX3" s="177" t="s">
        <v>266</v>
      </c>
      <c r="CY3" s="177" t="s">
        <v>265</v>
      </c>
      <c r="CZ3" s="177" t="s">
        <v>266</v>
      </c>
      <c r="DA3" s="177" t="s">
        <v>265</v>
      </c>
      <c r="DB3" s="177" t="s">
        <v>266</v>
      </c>
      <c r="DC3" s="177" t="s">
        <v>265</v>
      </c>
      <c r="DD3" s="177" t="s">
        <v>266</v>
      </c>
      <c r="DE3" s="177" t="s">
        <v>265</v>
      </c>
      <c r="DF3" s="177" t="s">
        <v>266</v>
      </c>
      <c r="DG3" s="177" t="s">
        <v>265</v>
      </c>
      <c r="DH3" s="177" t="s">
        <v>266</v>
      </c>
      <c r="DI3" s="177" t="s">
        <v>265</v>
      </c>
      <c r="DJ3" s="177" t="s">
        <v>266</v>
      </c>
      <c r="DK3" s="177" t="s">
        <v>265</v>
      </c>
      <c r="DL3" s="240" t="s">
        <v>266</v>
      </c>
      <c r="DM3" s="49" t="s">
        <v>265</v>
      </c>
      <c r="DN3" s="50" t="s">
        <v>266</v>
      </c>
      <c r="DO3" s="50" t="s">
        <v>265</v>
      </c>
      <c r="DP3" s="50" t="s">
        <v>266</v>
      </c>
      <c r="DQ3" s="50" t="s">
        <v>265</v>
      </c>
      <c r="DR3" s="50" t="s">
        <v>266</v>
      </c>
      <c r="DS3" s="50" t="s">
        <v>265</v>
      </c>
      <c r="DT3" s="50" t="s">
        <v>266</v>
      </c>
      <c r="DU3" s="50" t="s">
        <v>265</v>
      </c>
      <c r="DV3" s="50" t="s">
        <v>266</v>
      </c>
      <c r="DW3" s="50" t="s">
        <v>265</v>
      </c>
      <c r="DX3" s="50" t="s">
        <v>266</v>
      </c>
      <c r="DY3" s="50" t="s">
        <v>265</v>
      </c>
      <c r="DZ3" s="50" t="s">
        <v>266</v>
      </c>
      <c r="EA3" s="50" t="s">
        <v>265</v>
      </c>
      <c r="EB3" s="50" t="s">
        <v>266</v>
      </c>
      <c r="EC3" s="50" t="s">
        <v>265</v>
      </c>
      <c r="ED3" s="50" t="s">
        <v>266</v>
      </c>
      <c r="EE3" s="50" t="s">
        <v>265</v>
      </c>
      <c r="EF3" s="51" t="s">
        <v>266</v>
      </c>
      <c r="EG3" s="118" t="s">
        <v>265</v>
      </c>
      <c r="EH3" s="50" t="s">
        <v>266</v>
      </c>
      <c r="EI3" s="50" t="s">
        <v>265</v>
      </c>
      <c r="EJ3" s="50" t="s">
        <v>266</v>
      </c>
      <c r="EK3" s="50" t="s">
        <v>265</v>
      </c>
      <c r="EL3" s="50" t="s">
        <v>266</v>
      </c>
      <c r="EM3" s="50" t="s">
        <v>265</v>
      </c>
      <c r="EN3" s="50" t="s">
        <v>266</v>
      </c>
      <c r="EO3" s="50" t="s">
        <v>265</v>
      </c>
      <c r="EP3" s="50" t="s">
        <v>266</v>
      </c>
      <c r="EQ3" s="50" t="s">
        <v>265</v>
      </c>
      <c r="ER3" s="50" t="s">
        <v>266</v>
      </c>
      <c r="ES3" s="50" t="s">
        <v>265</v>
      </c>
      <c r="ET3" s="50" t="s">
        <v>266</v>
      </c>
      <c r="EU3" s="50" t="s">
        <v>265</v>
      </c>
      <c r="EV3" s="50" t="s">
        <v>266</v>
      </c>
      <c r="EW3" s="50" t="s">
        <v>265</v>
      </c>
      <c r="EX3" s="50" t="s">
        <v>266</v>
      </c>
      <c r="EY3" s="50" t="s">
        <v>265</v>
      </c>
      <c r="EZ3" s="101" t="s">
        <v>266</v>
      </c>
      <c r="FA3" s="113" t="s">
        <v>265</v>
      </c>
      <c r="FB3" s="114" t="s">
        <v>266</v>
      </c>
      <c r="FC3" s="114" t="s">
        <v>265</v>
      </c>
      <c r="FD3" s="114" t="s">
        <v>266</v>
      </c>
      <c r="FE3" s="114" t="s">
        <v>265</v>
      </c>
      <c r="FF3" s="114" t="s">
        <v>266</v>
      </c>
      <c r="FG3" s="114" t="s">
        <v>265</v>
      </c>
      <c r="FH3" s="114" t="s">
        <v>266</v>
      </c>
      <c r="FI3" s="114" t="s">
        <v>265</v>
      </c>
      <c r="FJ3" s="114" t="s">
        <v>266</v>
      </c>
      <c r="FK3" s="114" t="s">
        <v>265</v>
      </c>
      <c r="FL3" s="114" t="s">
        <v>266</v>
      </c>
      <c r="FM3" s="114" t="s">
        <v>265</v>
      </c>
      <c r="FN3" s="114" t="s">
        <v>266</v>
      </c>
      <c r="FO3" s="114" t="s">
        <v>265</v>
      </c>
      <c r="FP3" s="114" t="s">
        <v>266</v>
      </c>
      <c r="FQ3" s="114" t="s">
        <v>265</v>
      </c>
      <c r="FR3" s="114" t="s">
        <v>266</v>
      </c>
      <c r="FS3" s="114" t="s">
        <v>265</v>
      </c>
      <c r="FT3" s="115" t="s">
        <v>266</v>
      </c>
      <c r="FU3" s="113" t="s">
        <v>265</v>
      </c>
      <c r="FV3" s="114" t="s">
        <v>266</v>
      </c>
      <c r="FW3" s="114" t="s">
        <v>265</v>
      </c>
      <c r="FX3" s="114" t="s">
        <v>266</v>
      </c>
      <c r="FY3" s="114" t="s">
        <v>265</v>
      </c>
      <c r="FZ3" s="114" t="s">
        <v>266</v>
      </c>
      <c r="GA3" s="114" t="s">
        <v>265</v>
      </c>
      <c r="GB3" s="114" t="s">
        <v>266</v>
      </c>
      <c r="GC3" s="114" t="s">
        <v>265</v>
      </c>
      <c r="GD3" s="114" t="s">
        <v>266</v>
      </c>
      <c r="GE3" s="114" t="s">
        <v>265</v>
      </c>
      <c r="GF3" s="114" t="s">
        <v>266</v>
      </c>
      <c r="GG3" s="114" t="s">
        <v>265</v>
      </c>
      <c r="GH3" s="114" t="s">
        <v>266</v>
      </c>
      <c r="GI3" s="114" t="s">
        <v>265</v>
      </c>
      <c r="GJ3" s="114" t="s">
        <v>266</v>
      </c>
      <c r="GK3" s="114" t="s">
        <v>265</v>
      </c>
      <c r="GL3" s="114" t="s">
        <v>266</v>
      </c>
      <c r="GM3" s="114" t="s">
        <v>265</v>
      </c>
      <c r="GN3" s="51" t="s">
        <v>266</v>
      </c>
      <c r="GO3" s="176" t="s">
        <v>265</v>
      </c>
      <c r="GP3" s="177" t="s">
        <v>266</v>
      </c>
      <c r="GQ3" s="177" t="s">
        <v>265</v>
      </c>
      <c r="GR3" s="177" t="s">
        <v>266</v>
      </c>
      <c r="GS3" s="177" t="s">
        <v>265</v>
      </c>
      <c r="GT3" s="177" t="s">
        <v>266</v>
      </c>
      <c r="GU3" s="177" t="s">
        <v>265</v>
      </c>
      <c r="GV3" s="177" t="s">
        <v>266</v>
      </c>
      <c r="GW3" s="177" t="s">
        <v>265</v>
      </c>
      <c r="GX3" s="177" t="s">
        <v>266</v>
      </c>
      <c r="GY3" s="177" t="s">
        <v>265</v>
      </c>
      <c r="GZ3" s="177" t="s">
        <v>266</v>
      </c>
      <c r="HA3" s="177" t="s">
        <v>265</v>
      </c>
      <c r="HB3" s="177" t="s">
        <v>266</v>
      </c>
      <c r="HC3" s="177" t="s">
        <v>265</v>
      </c>
      <c r="HD3" s="177" t="s">
        <v>266</v>
      </c>
      <c r="HE3" s="177" t="s">
        <v>265</v>
      </c>
      <c r="HF3" s="177" t="s">
        <v>266</v>
      </c>
      <c r="HG3" s="177" t="s">
        <v>265</v>
      </c>
      <c r="HH3" s="178" t="s">
        <v>266</v>
      </c>
      <c r="HI3" s="215">
        <f>A3-21</f>
        <v>44113</v>
      </c>
      <c r="HJ3" s="216">
        <f>A3-14</f>
        <v>44120</v>
      </c>
      <c r="HK3" s="217">
        <f>A3-7</f>
        <v>44127</v>
      </c>
      <c r="HL3" s="217">
        <f>A3</f>
        <v>44134</v>
      </c>
      <c r="HM3" s="218">
        <f>A3-21</f>
        <v>44113</v>
      </c>
      <c r="HN3" s="218">
        <f>A3-14</f>
        <v>44120</v>
      </c>
      <c r="HO3" s="219">
        <f>A3-7</f>
        <v>44127</v>
      </c>
      <c r="HP3" s="220">
        <f>A3</f>
        <v>44134</v>
      </c>
      <c r="HQ3" s="183" t="s">
        <v>265</v>
      </c>
      <c r="HR3" s="184" t="s">
        <v>266</v>
      </c>
      <c r="HS3" s="184" t="s">
        <v>265</v>
      </c>
      <c r="HT3" s="184" t="s">
        <v>266</v>
      </c>
      <c r="HU3" s="184" t="s">
        <v>265</v>
      </c>
      <c r="HV3" s="184" t="s">
        <v>266</v>
      </c>
      <c r="HW3" s="184" t="s">
        <v>265</v>
      </c>
      <c r="HX3" s="184" t="s">
        <v>266</v>
      </c>
      <c r="HY3" s="184" t="s">
        <v>265</v>
      </c>
      <c r="HZ3" s="184" t="s">
        <v>266</v>
      </c>
      <c r="IA3" s="184" t="s">
        <v>265</v>
      </c>
      <c r="IB3" s="184" t="s">
        <v>266</v>
      </c>
      <c r="IC3" s="184" t="s">
        <v>265</v>
      </c>
      <c r="ID3" s="184" t="s">
        <v>266</v>
      </c>
      <c r="IE3" s="184" t="s">
        <v>265</v>
      </c>
      <c r="IF3" s="184" t="s">
        <v>266</v>
      </c>
      <c r="IG3" s="184" t="s">
        <v>265</v>
      </c>
      <c r="IH3" s="184" t="s">
        <v>266</v>
      </c>
      <c r="II3" s="184" t="s">
        <v>265</v>
      </c>
      <c r="IJ3" s="185" t="s">
        <v>266</v>
      </c>
      <c r="IK3" s="465" t="s">
        <v>265</v>
      </c>
      <c r="IL3" s="466" t="s">
        <v>266</v>
      </c>
      <c r="IM3" s="466" t="s">
        <v>265</v>
      </c>
      <c r="IN3" s="466" t="s">
        <v>266</v>
      </c>
      <c r="IO3" s="466" t="s">
        <v>265</v>
      </c>
      <c r="IP3" s="466" t="s">
        <v>266</v>
      </c>
      <c r="IQ3" s="466" t="s">
        <v>265</v>
      </c>
      <c r="IR3" s="466" t="s">
        <v>266</v>
      </c>
      <c r="IS3" s="466" t="s">
        <v>265</v>
      </c>
      <c r="IT3" s="466" t="s">
        <v>266</v>
      </c>
      <c r="IU3" s="466" t="s">
        <v>265</v>
      </c>
      <c r="IV3" s="466" t="s">
        <v>266</v>
      </c>
      <c r="IW3" s="466" t="s">
        <v>265</v>
      </c>
      <c r="IX3" s="466" t="s">
        <v>266</v>
      </c>
      <c r="IY3" s="466" t="s">
        <v>265</v>
      </c>
      <c r="IZ3" s="466" t="s">
        <v>266</v>
      </c>
      <c r="JA3" s="466" t="s">
        <v>265</v>
      </c>
      <c r="JB3" s="466" t="s">
        <v>266</v>
      </c>
      <c r="JC3" s="466" t="s">
        <v>265</v>
      </c>
      <c r="JD3" s="467" t="s">
        <v>266</v>
      </c>
    </row>
    <row r="4" spans="1:264" s="22" customFormat="1" ht="22.5" customHeight="1">
      <c r="A4" s="400" t="s">
        <v>17</v>
      </c>
      <c r="B4" s="430">
        <v>45376763</v>
      </c>
      <c r="C4" s="421">
        <f>+S4</f>
        <v>1157174</v>
      </c>
      <c r="D4" s="404">
        <f>+AA4</f>
        <v>30792</v>
      </c>
      <c r="E4" s="391">
        <f>(HQ4*BE4)+(HR4*BF4)+(HS4*BG4)+(HT4*BH4)+(HU4*BI4)+(HV4*BJ4)+(HW4*BK4)+(HX4*BL4)+(HY4*BM4)+(HZ4*BN4)+(IA4*BO4)+(IB4*BP4)+(IC4*BQ4)+(ID4*BR4)+(IE4*BS4)+(IF4*BT4)+(IG4*BU4)+(IH4*BV4)+(II4*BW4)+(IJ4*BX4)</f>
        <v>6.0789195261334375E-3</v>
      </c>
      <c r="F4" s="201">
        <f t="shared" ref="F4:F32" si="0">HJ4/B4</f>
        <v>2.1869012560459634E-2</v>
      </c>
      <c r="G4" s="202">
        <f>H4/F4</f>
        <v>5.1044484018697007</v>
      </c>
      <c r="H4" s="201">
        <f t="shared" ref="H4:H32" si="1">HP4/(E4*B4)</f>
        <v>0.11162924621470659</v>
      </c>
      <c r="I4" s="203">
        <f t="shared" ref="I4:I32" si="2">(G4*HL4)/B4</f>
        <v>0.13017091974994272</v>
      </c>
      <c r="J4" s="304">
        <f t="shared" ref="J4:J32" si="3">+((CS4*AK4)+(CT4*AL4)+(CU4*AM4)+(CV4*AN4)+(CW4*AO4)+(CX4*AP4)+(CY4*AQ4)+(CZ4*AR4)+(DA4*AS4)+(DB4*AT4)+(DC4*AU4)+(DD4*AV4)+(DE4*AW4)+(DF4*AX4)+(DG4*AY4)+(DH4*AZ4)+(DI4*BA4)+(DJ4*BB4)+(DK4*BC4)+(DL4*BD4))/B4</f>
        <v>0.20513649811566131</v>
      </c>
      <c r="K4" s="305">
        <f>HP4/(B4*J4)</f>
        <v>3.307969136333471E-3</v>
      </c>
      <c r="L4" s="476">
        <f>+(J4*B4)/HJ4</f>
        <v>9.3802359639483353</v>
      </c>
      <c r="M4" s="306">
        <f>((J4*B4)+((FU4+FV4+FW4+FX4+FY4+FZ4+GA4+GB4+GC4+GD4+GE4+GF4+GG4+GH4+GI4+GJ4+GK4+GL4+GM4+GN4)-(DM4+DN4+DO4+DP4+DQ4+DR4+DS4+DT4+DU4+DV4+DW4+DX4+DY4+DZ4+EA4+EB4+EC4+ED4+EE4+EF4))*L4)/B4</f>
        <v>0.23915023782962072</v>
      </c>
      <c r="N4" s="499"/>
      <c r="O4" s="141"/>
      <c r="P4" s="141"/>
      <c r="Q4" s="141"/>
      <c r="R4" s="141"/>
      <c r="S4" s="141">
        <f t="shared" ref="S4:S32" si="4">+HL4</f>
        <v>1157174</v>
      </c>
      <c r="T4" s="142">
        <f t="shared" ref="T4:T32" si="5">+(S4*100000)/B4</f>
        <v>2550.1466466437901</v>
      </c>
      <c r="U4" s="141">
        <f t="shared" ref="U4:U32" si="6">+HL4-HK4</f>
        <v>71202</v>
      </c>
      <c r="V4" s="143">
        <f t="shared" ref="V4:V32" si="7">+(HL4-HK4)/HK4</f>
        <v>6.5565226359427312E-2</v>
      </c>
      <c r="W4" s="142">
        <f t="shared" ref="W4:W32" si="8">+(U4*100000)/B4</f>
        <v>156.91291157106116</v>
      </c>
      <c r="X4" s="141">
        <f t="shared" ref="X4:X32" si="9">+HL4-HJ4</f>
        <v>164829</v>
      </c>
      <c r="Y4" s="143">
        <f t="shared" ref="Y4:Y32" si="10">+(HL4-HJ4)/HJ4</f>
        <v>0.1661004993223123</v>
      </c>
      <c r="Z4" s="142">
        <f t="shared" ref="Z4:Z32" si="11">+(X4*100000)/B4</f>
        <v>363.24539059782649</v>
      </c>
      <c r="AA4" s="141">
        <f t="shared" ref="AA4:AA32" si="12">+HP4</f>
        <v>30792</v>
      </c>
      <c r="AB4" s="142">
        <f t="shared" ref="AB4:AB32" si="13">+(AA4*1000000)/B4</f>
        <v>678.58520450213689</v>
      </c>
      <c r="AC4" s="144">
        <f>+AA4/S4</f>
        <v>2.6609654209306464E-2</v>
      </c>
      <c r="AD4" s="141">
        <f t="shared" ref="AD4:AD32" si="14">+HP4-HO4</f>
        <v>1001</v>
      </c>
      <c r="AE4" s="143">
        <f t="shared" ref="AE4:AE32" si="15">+(HP4-HO4)/HO4</f>
        <v>3.3600751904937734E-2</v>
      </c>
      <c r="AF4" s="142">
        <f t="shared" ref="AF4:AF32" si="16">+(AD4*1000000)/B4</f>
        <v>22.059748951241851</v>
      </c>
      <c r="AG4" s="141">
        <f t="shared" ref="AG4:AG32" si="17">+HP4-HN4</f>
        <v>2784</v>
      </c>
      <c r="AH4" s="143">
        <f t="shared" ref="AH4:AH32" si="18">+(HP4-HN4)/HN4</f>
        <v>9.9400171379605828E-2</v>
      </c>
      <c r="AI4" s="142">
        <f t="shared" ref="AI4:AI32" si="19">+(AG4*1000000)/B4</f>
        <v>61.352988092165148</v>
      </c>
      <c r="AJ4" s="504"/>
      <c r="AK4" s="119">
        <v>3846386</v>
      </c>
      <c r="AL4" s="47">
        <v>3630008</v>
      </c>
      <c r="AM4" s="47">
        <v>3630512</v>
      </c>
      <c r="AN4" s="47">
        <v>3447284</v>
      </c>
      <c r="AO4" s="47">
        <v>3577931</v>
      </c>
      <c r="AP4" s="47">
        <v>3506074</v>
      </c>
      <c r="AQ4" s="47">
        <v>3222370</v>
      </c>
      <c r="AR4" s="47">
        <v>3260293</v>
      </c>
      <c r="AS4" s="47">
        <v>2822152</v>
      </c>
      <c r="AT4" s="47">
        <v>2921474</v>
      </c>
      <c r="AU4" s="47">
        <v>2113466</v>
      </c>
      <c r="AV4" s="47">
        <v>2268431</v>
      </c>
      <c r="AW4" s="47">
        <v>1653429</v>
      </c>
      <c r="AX4" s="47">
        <v>1907109</v>
      </c>
      <c r="AY4" s="47">
        <v>989963</v>
      </c>
      <c r="AZ4" s="47">
        <v>1333430</v>
      </c>
      <c r="BA4" s="47">
        <v>356558</v>
      </c>
      <c r="BB4" s="47">
        <v>656718</v>
      </c>
      <c r="BC4" s="47">
        <v>60365</v>
      </c>
      <c r="BD4" s="48">
        <v>172810</v>
      </c>
      <c r="BE4" s="229">
        <v>2.0000000000000002E-5</v>
      </c>
      <c r="BF4" s="52">
        <v>2.0000000000000002E-5</v>
      </c>
      <c r="BG4" s="52">
        <v>5.0000000000000002E-5</v>
      </c>
      <c r="BH4" s="52">
        <v>4.0000000000000003E-5</v>
      </c>
      <c r="BI4" s="52">
        <v>1.2518952302791728E-4</v>
      </c>
      <c r="BJ4" s="52">
        <v>1.2406223545552731E-4</v>
      </c>
      <c r="BK4" s="52">
        <v>3.4000000000000002E-4</v>
      </c>
      <c r="BL4" s="52">
        <v>1.8000000000000001E-4</v>
      </c>
      <c r="BM4" s="52">
        <v>8.9999999999999998E-4</v>
      </c>
      <c r="BN4" s="52">
        <v>5.0000000000000001E-4</v>
      </c>
      <c r="BO4" s="52">
        <v>3.8E-3</v>
      </c>
      <c r="BP4" s="52">
        <v>2E-3</v>
      </c>
      <c r="BQ4" s="52">
        <v>1.6199999999999999E-2</v>
      </c>
      <c r="BR4" s="52">
        <v>6.1999999999999998E-3</v>
      </c>
      <c r="BS4" s="52">
        <v>6.1100000000000002E-2</v>
      </c>
      <c r="BT4" s="52">
        <v>2.6800000000000001E-2</v>
      </c>
      <c r="BU4" s="52">
        <v>0.1421</v>
      </c>
      <c r="BV4" s="52">
        <v>5.4699999999999999E-2</v>
      </c>
      <c r="BW4" s="52">
        <v>0.27589999999999998</v>
      </c>
      <c r="BX4" s="53">
        <v>0.1051</v>
      </c>
      <c r="BY4" s="63">
        <f>+Fall_Hoy!B4</f>
        <v>20</v>
      </c>
      <c r="BZ4" s="60">
        <f>+Fall_Hoy!C4</f>
        <v>25</v>
      </c>
      <c r="CA4" s="60">
        <f>+Fall_Hoy!D4</f>
        <v>22</v>
      </c>
      <c r="CB4" s="60">
        <f>+Fall_Hoy!E4</f>
        <v>23</v>
      </c>
      <c r="CC4" s="60">
        <f>+Fall_Hoy!F4</f>
        <v>106</v>
      </c>
      <c r="CD4" s="60">
        <f>+Fall_Hoy!G4</f>
        <v>89</v>
      </c>
      <c r="CE4" s="60">
        <f>+Fall_Hoy!H4</f>
        <v>322</v>
      </c>
      <c r="CF4" s="60">
        <f>+Fall_Hoy!I4</f>
        <v>181</v>
      </c>
      <c r="CG4" s="60">
        <f>+Fall_Hoy!J4</f>
        <v>854</v>
      </c>
      <c r="CH4" s="60">
        <f>+Fall_Hoy!K4</f>
        <v>479</v>
      </c>
      <c r="CI4" s="60">
        <f>+Fall_Hoy!L4</f>
        <v>2126</v>
      </c>
      <c r="CJ4" s="60">
        <f>+Fall_Hoy!M4</f>
        <v>973</v>
      </c>
      <c r="CK4" s="60">
        <f>+Fall_Hoy!N4</f>
        <v>4334</v>
      </c>
      <c r="CL4" s="60">
        <f>+Fall_Hoy!O4</f>
        <v>2247</v>
      </c>
      <c r="CM4" s="60">
        <f>+Fall_Hoy!P4</f>
        <v>4986</v>
      </c>
      <c r="CN4" s="60">
        <f>+Fall_Hoy!Q4</f>
        <v>3218</v>
      </c>
      <c r="CO4" s="60">
        <f>+Fall_Hoy!R4</f>
        <v>3640</v>
      </c>
      <c r="CP4" s="60">
        <f>+Fall_Hoy!S4</f>
        <v>3924</v>
      </c>
      <c r="CQ4" s="60">
        <f>+Fall_Hoy!T4</f>
        <v>923</v>
      </c>
      <c r="CR4" s="224">
        <f>+Fall_Hoy!U4</f>
        <v>2107</v>
      </c>
      <c r="CS4" s="74">
        <f>+DG4</f>
        <v>8.2431290853200279E-2</v>
      </c>
      <c r="CT4" s="75">
        <f>+DH4</f>
        <v>9.004944156474029E-2</v>
      </c>
      <c r="CU4" s="75">
        <f>+DE4</f>
        <v>0.16180366027058368</v>
      </c>
      <c r="CV4" s="75">
        <f>+DF4</f>
        <v>0.19003599418738504</v>
      </c>
      <c r="CW4" s="75">
        <f>IF(MIN(+CC4/(AO4*BI4),0.7)&gt;0,MIN(+CC4/(AO4*BI4),0.7),DQ4/AO4)</f>
        <v>0.2366496788848701</v>
      </c>
      <c r="CX4" s="75">
        <f t="shared" ref="CX4:DL4" si="20">IF(MIN(+CD4/(AP4*BJ4),0.7)&gt;0,MIN(+CD4/(AP4*BJ4),0.7),DR4/AP4)</f>
        <v>0.20461116404073085</v>
      </c>
      <c r="CY4" s="75">
        <f t="shared" si="20"/>
        <v>0.29390132837924005</v>
      </c>
      <c r="CZ4" s="75">
        <f t="shared" si="20"/>
        <v>0.30842490400573064</v>
      </c>
      <c r="DA4" s="75">
        <f t="shared" si="20"/>
        <v>0.33622883844983859</v>
      </c>
      <c r="DB4" s="75">
        <f t="shared" si="20"/>
        <v>0.32791666124702801</v>
      </c>
      <c r="DC4" s="75">
        <f t="shared" si="20"/>
        <v>0.26471856382384495</v>
      </c>
      <c r="DD4" s="75">
        <f t="shared" si="20"/>
        <v>0.21446541684538784</v>
      </c>
      <c r="DE4" s="75">
        <f t="shared" si="20"/>
        <v>0.16180366027058368</v>
      </c>
      <c r="DF4" s="75">
        <f t="shared" si="20"/>
        <v>0.19003599418738504</v>
      </c>
      <c r="DG4" s="75">
        <f t="shared" si="20"/>
        <v>8.2431290853200279E-2</v>
      </c>
      <c r="DH4" s="75">
        <f t="shared" si="20"/>
        <v>9.004944156474029E-2</v>
      </c>
      <c r="DI4" s="75">
        <f t="shared" si="20"/>
        <v>7.1841786039853334E-2</v>
      </c>
      <c r="DJ4" s="75">
        <f t="shared" si="20"/>
        <v>0.10923523626070014</v>
      </c>
      <c r="DK4" s="75">
        <f t="shared" si="20"/>
        <v>5.5419779763716599E-2</v>
      </c>
      <c r="DL4" s="75">
        <f t="shared" si="20"/>
        <v>0.11600933822866681</v>
      </c>
      <c r="DM4" s="116">
        <f>+'Cas_-14'!B4</f>
        <v>14917</v>
      </c>
      <c r="DN4" s="60">
        <f>+'Cas_-14'!C4</f>
        <v>14057</v>
      </c>
      <c r="DO4" s="60">
        <f>+'Cas_-14'!D4</f>
        <v>26198</v>
      </c>
      <c r="DP4" s="60">
        <f>+'Cas_-14'!E4</f>
        <v>28939</v>
      </c>
      <c r="DQ4" s="60">
        <f>+'Cas_-14'!F4</f>
        <v>101410</v>
      </c>
      <c r="DR4" s="60">
        <f>+'Cas_-14'!G4</f>
        <v>100094</v>
      </c>
      <c r="DS4" s="60">
        <f>+'Cas_-14'!H4</f>
        <v>121922</v>
      </c>
      <c r="DT4" s="60">
        <f>+'Cas_-14'!I4</f>
        <v>113798</v>
      </c>
      <c r="DU4" s="60">
        <f>+'Cas_-14'!J4</f>
        <v>98476</v>
      </c>
      <c r="DV4" s="60">
        <f>+'Cas_-14'!K4</f>
        <v>93727</v>
      </c>
      <c r="DW4" s="60">
        <f>+'Cas_-14'!L4</f>
        <v>66752</v>
      </c>
      <c r="DX4" s="60">
        <f>+'Cas_-14'!M4</f>
        <v>63619</v>
      </c>
      <c r="DY4" s="60">
        <f>+'Cas_-14'!N4</f>
        <v>39822</v>
      </c>
      <c r="DZ4" s="60">
        <f>+'Cas_-14'!O4</f>
        <v>33995</v>
      </c>
      <c r="EA4" s="60">
        <f>+'Cas_-14'!P4</f>
        <v>20442</v>
      </c>
      <c r="EB4" s="60">
        <f>+'Cas_-14'!Q4</f>
        <v>18900</v>
      </c>
      <c r="EC4" s="60">
        <f>+'Cas_-14'!R4</f>
        <v>9235</v>
      </c>
      <c r="ED4" s="60">
        <f>+'Cas_-14'!S4</f>
        <v>14482</v>
      </c>
      <c r="EE4" s="60">
        <f>+'Cas_-14'!T4</f>
        <v>1920</v>
      </c>
      <c r="EF4" s="241">
        <f>+'Cas_-14'!U4</f>
        <v>6622</v>
      </c>
      <c r="EG4" s="188">
        <f t="shared" ref="EG4:EV19" si="21">+DM4/AK4</f>
        <v>3.8781859126983094E-3</v>
      </c>
      <c r="EH4" s="90">
        <f>+DN4/AL4</f>
        <v>3.8724432563234019E-3</v>
      </c>
      <c r="EI4" s="90">
        <f t="shared" si="21"/>
        <v>7.2160620871105779E-3</v>
      </c>
      <c r="EJ4" s="90">
        <f t="shared" si="21"/>
        <v>8.3947246586007999E-3</v>
      </c>
      <c r="EK4" s="90">
        <f t="shared" si="21"/>
        <v>2.8343196109706977E-2</v>
      </c>
      <c r="EL4" s="90">
        <f t="shared" si="21"/>
        <v>2.8548741412759687E-2</v>
      </c>
      <c r="EM4" s="90">
        <f t="shared" si="21"/>
        <v>3.7836126825907639E-2</v>
      </c>
      <c r="EN4" s="90">
        <f t="shared" si="21"/>
        <v>3.4904224865679248E-2</v>
      </c>
      <c r="EO4" s="90">
        <f t="shared" si="21"/>
        <v>3.4893939093287675E-2</v>
      </c>
      <c r="EP4" s="90">
        <f t="shared" si="21"/>
        <v>3.2082092806576409E-2</v>
      </c>
      <c r="EQ4" s="90">
        <f t="shared" si="21"/>
        <v>3.1584137147226403E-2</v>
      </c>
      <c r="ER4" s="90">
        <f t="shared" si="21"/>
        <v>2.8045375856704479E-2</v>
      </c>
      <c r="ES4" s="90">
        <f t="shared" si="21"/>
        <v>2.4084493498057673E-2</v>
      </c>
      <c r="ET4" s="90">
        <f t="shared" si="21"/>
        <v>1.7825410084059169E-2</v>
      </c>
      <c r="EU4" s="90">
        <f t="shared" si="21"/>
        <v>2.0649256588377546E-2</v>
      </c>
      <c r="EV4" s="90">
        <f t="shared" si="21"/>
        <v>1.4173972387001943E-2</v>
      </c>
      <c r="EW4" s="90">
        <f t="shared" ref="EW4:EZ32" si="22">+EC4/BA4</f>
        <v>2.5900414518816015E-2</v>
      </c>
      <c r="EX4" s="90">
        <f t="shared" si="22"/>
        <v>2.2052083238163107E-2</v>
      </c>
      <c r="EY4" s="90">
        <f t="shared" si="22"/>
        <v>3.1806510395096493E-2</v>
      </c>
      <c r="EZ4" s="95">
        <f t="shared" si="22"/>
        <v>3.8319541693189053E-2</v>
      </c>
      <c r="FA4" s="110">
        <f>+FO4</f>
        <v>3.9919737788331231</v>
      </c>
      <c r="FB4" s="111">
        <f>+FP4</f>
        <v>6.353154860617547</v>
      </c>
      <c r="FC4" s="111">
        <f>+FM4</f>
        <v>6.7181674500911779</v>
      </c>
      <c r="FD4" s="111">
        <f>+FN4</f>
        <v>10.660960577694064</v>
      </c>
      <c r="FE4" s="111">
        <f t="shared" ref="FE4:FP4" si="23">+CW4/EK4</f>
        <v>8.349435186098237</v>
      </c>
      <c r="FF4" s="111">
        <f t="shared" si="23"/>
        <v>7.167081766668745</v>
      </c>
      <c r="FG4" s="111">
        <f t="shared" si="23"/>
        <v>7.7677435042848035</v>
      </c>
      <c r="FH4" s="111">
        <f t="shared" si="23"/>
        <v>8.8363201071684525</v>
      </c>
      <c r="FI4" s="111">
        <f t="shared" si="23"/>
        <v>9.6357375288282316</v>
      </c>
      <c r="FJ4" s="111">
        <f t="shared" si="23"/>
        <v>10.221174261418799</v>
      </c>
      <c r="FK4" s="111">
        <f t="shared" si="23"/>
        <v>8.3813771004692939</v>
      </c>
      <c r="FL4" s="111">
        <f t="shared" si="23"/>
        <v>7.6470865621905402</v>
      </c>
      <c r="FM4" s="111">
        <f t="shared" si="23"/>
        <v>6.7181674500911779</v>
      </c>
      <c r="FN4" s="111">
        <f t="shared" si="23"/>
        <v>10.660960577694064</v>
      </c>
      <c r="FO4" s="111">
        <f t="shared" si="23"/>
        <v>3.9919737788331231</v>
      </c>
      <c r="FP4" s="111">
        <f t="shared" si="23"/>
        <v>6.353154860617547</v>
      </c>
      <c r="FQ4" s="111">
        <f>+DI4/EW4</f>
        <v>2.7737697397723902</v>
      </c>
      <c r="FR4" s="111">
        <f>+DJ4/EX4</f>
        <v>4.9535109713198784</v>
      </c>
      <c r="FS4" s="111">
        <f>+DK4/EY4</f>
        <v>1.7424036486649754</v>
      </c>
      <c r="FT4" s="112">
        <f>+DL4/EZ4</f>
        <v>3.027419773376006</v>
      </c>
      <c r="FU4" s="81">
        <f>+Cas_Hoy!B4</f>
        <v>16766</v>
      </c>
      <c r="FV4" s="64">
        <f>+Cas_Hoy!C4</f>
        <v>15739</v>
      </c>
      <c r="FW4" s="64">
        <f>+Cas_Hoy!D4</f>
        <v>30708</v>
      </c>
      <c r="FX4" s="64">
        <f>+Cas_Hoy!E4</f>
        <v>34383</v>
      </c>
      <c r="FY4" s="64">
        <f>+Cas_Hoy!F4</f>
        <v>118312</v>
      </c>
      <c r="FZ4" s="64">
        <f>+Cas_Hoy!G4</f>
        <v>118041</v>
      </c>
      <c r="GA4" s="64">
        <f>+Cas_Hoy!H4</f>
        <v>141203</v>
      </c>
      <c r="GB4" s="64">
        <f>+Cas_Hoy!I4</f>
        <v>133285</v>
      </c>
      <c r="GC4" s="64">
        <f>+Cas_Hoy!J4</f>
        <v>114283</v>
      </c>
      <c r="GD4" s="64">
        <f>+Cas_Hoy!K4</f>
        <v>109245</v>
      </c>
      <c r="GE4" s="64">
        <f>+Cas_Hoy!L4</f>
        <v>77532</v>
      </c>
      <c r="GF4" s="64">
        <f>+Cas_Hoy!M4</f>
        <v>74623</v>
      </c>
      <c r="GG4" s="64">
        <f>+Cas_Hoy!N4</f>
        <v>46555</v>
      </c>
      <c r="GH4" s="64">
        <f>+Cas_Hoy!O4</f>
        <v>40432</v>
      </c>
      <c r="GI4" s="64">
        <f>+Cas_Hoy!P4</f>
        <v>23971</v>
      </c>
      <c r="GJ4" s="64">
        <f>+Cas_Hoy!Q4</f>
        <v>22268</v>
      </c>
      <c r="GK4" s="64">
        <f>+Cas_Hoy!R4</f>
        <v>10555</v>
      </c>
      <c r="GL4" s="64">
        <f>+Cas_Hoy!S4</f>
        <v>16473</v>
      </c>
      <c r="GM4" s="64">
        <f>+Cas_Hoy!T4</f>
        <v>2157</v>
      </c>
      <c r="GN4" s="82">
        <f>+Cas_Hoy!U4</f>
        <v>7337</v>
      </c>
      <c r="GO4" s="295">
        <f>MIN(+(FU4*FA4)/AK4,0.7)</f>
        <v>1.7400602117394394E-2</v>
      </c>
      <c r="GP4" s="242">
        <f t="shared" ref="GP4:HH4" si="24">MIN(+(FV4*FB4)/AL4,0.7)</f>
        <v>2.7546028645462923E-2</v>
      </c>
      <c r="GQ4" s="242">
        <f t="shared" si="24"/>
        <v>5.6824350410465491E-2</v>
      </c>
      <c r="GR4" s="242">
        <f t="shared" si="24"/>
        <v>0.10633176945759475</v>
      </c>
      <c r="GS4" s="242">
        <f t="shared" si="24"/>
        <v>0.27609206989672375</v>
      </c>
      <c r="GT4" s="242">
        <f t="shared" si="24"/>
        <v>0.24129824379615072</v>
      </c>
      <c r="GU4" s="242">
        <f t="shared" si="24"/>
        <v>0.3403794989512462</v>
      </c>
      <c r="GV4" s="242">
        <f t="shared" si="24"/>
        <v>0.36124020923393912</v>
      </c>
      <c r="GW4" s="242">
        <f>MIN(+(GC4*FI4)/AS4,0.7)</f>
        <v>0.39019903676594198</v>
      </c>
      <c r="GX4" s="242">
        <f t="shared" si="24"/>
        <v>0.38220849550216662</v>
      </c>
      <c r="GY4" s="242">
        <f t="shared" si="24"/>
        <v>0.30746883524673935</v>
      </c>
      <c r="GZ4" s="242">
        <f t="shared" si="24"/>
        <v>0.25156089849342772</v>
      </c>
      <c r="HA4" s="242">
        <f t="shared" si="24"/>
        <v>0.18916100155434237</v>
      </c>
      <c r="HB4" s="242">
        <f t="shared" si="24"/>
        <v>0.22601957102469047</v>
      </c>
      <c r="HC4" s="242">
        <f t="shared" si="24"/>
        <v>9.6661797918112885E-2</v>
      </c>
      <c r="HD4" s="242">
        <f t="shared" si="24"/>
        <v>0.10609634734199137</v>
      </c>
      <c r="HE4" s="242">
        <f t="shared" si="24"/>
        <v>8.2110454970292568E-2</v>
      </c>
      <c r="HF4" s="242">
        <f t="shared" si="24"/>
        <v>0.1242530069688243</v>
      </c>
      <c r="HG4" s="242">
        <f t="shared" si="24"/>
        <v>6.2260658828300369E-2</v>
      </c>
      <c r="HH4" s="296">
        <f t="shared" si="24"/>
        <v>0.12853526345269231</v>
      </c>
      <c r="HI4" s="301">
        <f>+CyF_Tot!B4</f>
        <v>898403</v>
      </c>
      <c r="HJ4" s="214">
        <f>+CyF_Tot!C4</f>
        <v>992345</v>
      </c>
      <c r="HK4" s="214">
        <f>+CyF_Tot!D4</f>
        <v>1085972</v>
      </c>
      <c r="HL4" s="214">
        <f>+CyF_Tot!E4</f>
        <v>1157174</v>
      </c>
      <c r="HM4" s="214">
        <f>+CyF_Tot!F4</f>
        <v>26015</v>
      </c>
      <c r="HN4" s="214">
        <f>+CyF_Tot!G4</f>
        <v>28008</v>
      </c>
      <c r="HO4" s="214">
        <f>+CyF_Tot!H4</f>
        <v>29791</v>
      </c>
      <c r="HP4" s="214">
        <f>+CyF_Tot!I4</f>
        <v>30792</v>
      </c>
      <c r="HQ4" s="87">
        <f t="shared" ref="HQ4:HQ32" si="25">+AK4/B4</f>
        <v>8.4765543985585751E-2</v>
      </c>
      <c r="HR4" s="188">
        <f t="shared" ref="HR4:HR32" si="26">+AL4/B4</f>
        <v>7.9997068102896626E-2</v>
      </c>
      <c r="HS4" s="188">
        <f t="shared" ref="HS4:HS32" si="27">+AM4/B4</f>
        <v>8.000817510936159E-2</v>
      </c>
      <c r="HT4" s="188">
        <f t="shared" ref="HT4:HT32" si="28">+AN4/B4</f>
        <v>7.5970249354278527E-2</v>
      </c>
      <c r="HU4" s="188">
        <f t="shared" ref="HU4:HU32" si="29">+AO4/B4</f>
        <v>7.8849410214651056E-2</v>
      </c>
      <c r="HV4" s="188">
        <f t="shared" ref="HV4:HV32" si="30">+AP4/B4</f>
        <v>7.7265846398078236E-2</v>
      </c>
      <c r="HW4" s="188">
        <f t="shared" ref="HW4:HW32" si="31">+AQ4/B4</f>
        <v>7.1013659568444756E-2</v>
      </c>
      <c r="HX4" s="188">
        <f t="shared" ref="HX4:HX32" si="32">+AR4/B4</f>
        <v>7.184939569179935E-2</v>
      </c>
      <c r="HY4" s="188">
        <f t="shared" ref="HY4:HY32" si="33">+AS4/B4</f>
        <v>6.2193770851393694E-2</v>
      </c>
      <c r="HZ4" s="188">
        <f t="shared" ref="HZ4:HZ32" si="34">+AT4/B4</f>
        <v>6.4382600407173154E-2</v>
      </c>
      <c r="IA4" s="188">
        <f t="shared" ref="IA4:IA32" si="35">+AU4/B4</f>
        <v>4.6575953423561745E-2</v>
      </c>
      <c r="IB4" s="188">
        <f t="shared" ref="IB4:IB32" si="36">+AV4/B4</f>
        <v>4.9991027345868633E-2</v>
      </c>
      <c r="IC4" s="188">
        <f t="shared" ref="IC4:IC32" si="37">+AW4/B4</f>
        <v>3.6437790857845015E-2</v>
      </c>
      <c r="ID4" s="188">
        <f t="shared" ref="ID4:ID32" si="38">+AX4/B4</f>
        <v>4.2028317445208685E-2</v>
      </c>
      <c r="IE4" s="188">
        <f t="shared" ref="IE4:IE32" si="39">+AY4/B4</f>
        <v>2.1816518732285951E-2</v>
      </c>
      <c r="IF4" s="188">
        <f t="shared" ref="IF4:IF32" si="40">+AZ4/B4</f>
        <v>2.9385745298755664E-2</v>
      </c>
      <c r="IG4" s="188">
        <f t="shared" ref="IG4:IG32" si="41">+BA4/B4</f>
        <v>7.8577222443125799E-3</v>
      </c>
      <c r="IH4" s="188">
        <f t="shared" ref="IH4:IH32" si="42">+BB4/B4</f>
        <v>1.4472561650111534E-2</v>
      </c>
      <c r="II4" s="188">
        <f t="shared" ref="II4:II32" si="43">+BC4/B4</f>
        <v>1.3303064390027116E-3</v>
      </c>
      <c r="IJ4" s="459">
        <f t="shared" ref="IJ4:IJ32" si="44">+BD4/B4</f>
        <v>3.8083368793847194E-3</v>
      </c>
      <c r="IK4" s="470">
        <f>FU4/((CS4*AK4)+((FU4-DM4))*FA4)</f>
        <v>5.1676142366931833E-2</v>
      </c>
      <c r="IL4" s="472">
        <f t="shared" ref="IL4:JD4" si="45">FV4/((CT4*AL4)+((FV4-DN4))*FB4)</f>
        <v>4.6624928715034306E-2</v>
      </c>
      <c r="IM4" s="472">
        <f t="shared" si="45"/>
        <v>4.9711114009703204E-2</v>
      </c>
      <c r="IN4" s="472">
        <f t="shared" si="45"/>
        <v>4.8213107804268136E-2</v>
      </c>
      <c r="IO4" s="472">
        <f t="shared" si="45"/>
        <v>0.11976858047416124</v>
      </c>
      <c r="IP4" s="472">
        <f t="shared" si="45"/>
        <v>0.13952680219871405</v>
      </c>
      <c r="IQ4" s="472">
        <f t="shared" si="45"/>
        <v>0.12873751552795032</v>
      </c>
      <c r="IR4" s="472">
        <f t="shared" si="45"/>
        <v>0.11316928176795581</v>
      </c>
      <c r="IS4" s="472">
        <f t="shared" si="45"/>
        <v>0.10378032786885245</v>
      </c>
      <c r="IT4" s="472">
        <f t="shared" si="45"/>
        <v>9.783611691022967E-2</v>
      </c>
      <c r="IU4" s="472">
        <f t="shared" si="45"/>
        <v>0.11931213546566323</v>
      </c>
      <c r="IV4" s="472">
        <f t="shared" si="45"/>
        <v>0.13076875642343269</v>
      </c>
      <c r="IW4" s="472">
        <f t="shared" si="45"/>
        <v>0.14885011536686663</v>
      </c>
      <c r="IX4" s="472">
        <f t="shared" si="45"/>
        <v>9.3800178015131269E-2</v>
      </c>
      <c r="IY4" s="472">
        <f t="shared" si="45"/>
        <v>0.25050264741275574</v>
      </c>
      <c r="IZ4" s="472">
        <f t="shared" si="45"/>
        <v>0.15740211311373523</v>
      </c>
      <c r="JA4" s="472">
        <f t="shared" si="45"/>
        <v>0.36052019230769239</v>
      </c>
      <c r="JB4" s="472">
        <f t="shared" si="45"/>
        <v>0.20187701325178389</v>
      </c>
      <c r="JC4" s="472">
        <f t="shared" si="45"/>
        <v>0.57391982665222108</v>
      </c>
      <c r="JD4" s="473">
        <f t="shared" si="45"/>
        <v>0.33031428571428562</v>
      </c>
    </row>
    <row r="5" spans="1:264" s="22" customFormat="1" ht="18" customHeight="1">
      <c r="A5" s="401" t="s">
        <v>18</v>
      </c>
      <c r="B5" s="431">
        <v>17541141</v>
      </c>
      <c r="C5" s="422">
        <f>+S5</f>
        <v>547008</v>
      </c>
      <c r="D5" s="405">
        <f>+AA5</f>
        <v>17392</v>
      </c>
      <c r="E5" s="392">
        <f t="shared" ref="E5:E68" si="46">(HQ5*BE5)+(HR5*BF5)+(HS5*BG5)+(HT5*BH5)+(HU5*BI5)+(HV5*BJ5)+(HW5*BK5)+(HX5*BL5)+(HY5*BM5)+(HZ5*BN5)+(IA5*BO5)+(IB5*BP5)+(IC5*BQ5)+(ID5*BR5)+(IE5*BS5)+(IF5*BT5)+(IG5*BU5)+(IH5*BV5)+(II5*BW5)+(IJ5*BX5)</f>
        <v>6.2554089887350154E-3</v>
      </c>
      <c r="F5" s="196">
        <f t="shared" si="0"/>
        <v>2.8605778837305966E-2</v>
      </c>
      <c r="G5" s="24">
        <f>H5/F5</f>
        <v>5.5409240943750175</v>
      </c>
      <c r="H5" s="23">
        <f t="shared" si="1"/>
        <v>0.15850244919799161</v>
      </c>
      <c r="I5" s="31">
        <f t="shared" si="2"/>
        <v>0.17278977502181242</v>
      </c>
      <c r="J5" s="307">
        <f t="shared" si="3"/>
        <v>0.29916495387718955</v>
      </c>
      <c r="K5" s="308">
        <f t="shared" ref="K5:K32" si="47">HP5/(B5*J5)</f>
        <v>3.3142172323321409E-3</v>
      </c>
      <c r="L5" s="309">
        <f t="shared" ref="L5:L68" si="48">+(J5*B5)/HJ5</f>
        <v>10.458199917529821</v>
      </c>
      <c r="M5" s="310">
        <f t="shared" ref="M5:M32" si="49">((J5*B5)+((FU5+FV5+FW5+FX5+FY5+FZ5+GA5+GB5+GC5+GD5+GE5+GF5+GG5+GH5+GI5+GJ5+GK5+GL5+GM5+GN5)-(DM5+DN5+DO5+DP5+DQ5+DR5+DS5+DT5+DU5+DV5+DW5+DX5+DY5+DZ5+EA5+EB5+EC5+ED5+EE5+EF5))*L5)/B5</f>
        <v>0.3260450720680092</v>
      </c>
      <c r="N5" s="500"/>
      <c r="O5" s="145" t="s">
        <v>264</v>
      </c>
      <c r="P5" s="146"/>
      <c r="Q5" s="146"/>
      <c r="R5" s="146"/>
      <c r="S5" s="147">
        <f t="shared" si="4"/>
        <v>547008</v>
      </c>
      <c r="T5" s="148">
        <f t="shared" si="5"/>
        <v>3118.4288410885015</v>
      </c>
      <c r="U5" s="147">
        <f t="shared" si="6"/>
        <v>18726</v>
      </c>
      <c r="V5" s="149">
        <f t="shared" si="7"/>
        <v>3.5446977182641087E-2</v>
      </c>
      <c r="W5" s="148">
        <f t="shared" si="8"/>
        <v>106.75474303524497</v>
      </c>
      <c r="X5" s="147">
        <f t="shared" si="9"/>
        <v>45230</v>
      </c>
      <c r="Y5" s="149">
        <f t="shared" si="10"/>
        <v>9.0139464065782077E-2</v>
      </c>
      <c r="Z5" s="148">
        <f t="shared" si="11"/>
        <v>257.85095735790503</v>
      </c>
      <c r="AA5" s="147">
        <f t="shared" si="12"/>
        <v>17392</v>
      </c>
      <c r="AB5" s="148">
        <f t="shared" si="13"/>
        <v>991.49764544963182</v>
      </c>
      <c r="AC5" s="150">
        <f t="shared" ref="AC5:AC32" si="50">+AA5/S5</f>
        <v>3.1794781794781797E-2</v>
      </c>
      <c r="AD5" s="147">
        <f t="shared" si="14"/>
        <v>277</v>
      </c>
      <c r="AE5" s="149">
        <f t="shared" si="15"/>
        <v>1.6184633362547472E-2</v>
      </c>
      <c r="AF5" s="148">
        <f t="shared" si="16"/>
        <v>15.79144709001541</v>
      </c>
      <c r="AG5" s="147">
        <f t="shared" si="17"/>
        <v>1018</v>
      </c>
      <c r="AH5" s="149">
        <f t="shared" si="18"/>
        <v>6.2171735678514715E-2</v>
      </c>
      <c r="AI5" s="148">
        <f t="shared" si="19"/>
        <v>58.03499327666313</v>
      </c>
      <c r="AJ5" s="504"/>
      <c r="AK5" s="80">
        <v>1482661</v>
      </c>
      <c r="AL5" s="38">
        <v>1398293</v>
      </c>
      <c r="AM5" s="38">
        <v>1384160</v>
      </c>
      <c r="AN5" s="38">
        <v>1310875</v>
      </c>
      <c r="AO5" s="38">
        <v>1319146</v>
      </c>
      <c r="AP5" s="38">
        <v>1287972</v>
      </c>
      <c r="AQ5" s="38">
        <v>1254040</v>
      </c>
      <c r="AR5" s="38">
        <v>1255357</v>
      </c>
      <c r="AS5" s="38">
        <v>1111072</v>
      </c>
      <c r="AT5" s="38">
        <v>1144528</v>
      </c>
      <c r="AU5" s="38">
        <v>843367</v>
      </c>
      <c r="AV5" s="38">
        <v>904403</v>
      </c>
      <c r="AW5" s="38">
        <v>653348</v>
      </c>
      <c r="AX5" s="38">
        <v>758070</v>
      </c>
      <c r="AY5" s="38">
        <v>395671</v>
      </c>
      <c r="AZ5" s="38">
        <v>539545</v>
      </c>
      <c r="BA5" s="38">
        <v>141503</v>
      </c>
      <c r="BB5" s="38">
        <v>266501</v>
      </c>
      <c r="BC5" s="38">
        <v>22569</v>
      </c>
      <c r="BD5" s="45">
        <v>68060</v>
      </c>
      <c r="BE5" s="229">
        <v>2.0000000000000002E-5</v>
      </c>
      <c r="BF5" s="42">
        <v>2.0000000000000002E-5</v>
      </c>
      <c r="BG5" s="52">
        <v>5.0000000000000002E-5</v>
      </c>
      <c r="BH5" s="52">
        <v>4.0000000000000003E-5</v>
      </c>
      <c r="BI5" s="52">
        <v>1.2518952302791728E-4</v>
      </c>
      <c r="BJ5" s="52">
        <v>1.2406223545552731E-4</v>
      </c>
      <c r="BK5" s="52">
        <v>3.4000000000000002E-4</v>
      </c>
      <c r="BL5" s="52">
        <v>1.8000000000000001E-4</v>
      </c>
      <c r="BM5" s="52">
        <v>8.9999999999999998E-4</v>
      </c>
      <c r="BN5" s="52">
        <v>5.0000000000000001E-4</v>
      </c>
      <c r="BO5" s="52">
        <v>3.8E-3</v>
      </c>
      <c r="BP5" s="52">
        <v>2E-3</v>
      </c>
      <c r="BQ5" s="52">
        <v>1.6199999999999999E-2</v>
      </c>
      <c r="BR5" s="52">
        <v>6.1999999999999998E-3</v>
      </c>
      <c r="BS5" s="52">
        <v>6.1100000000000002E-2</v>
      </c>
      <c r="BT5" s="52">
        <v>2.6800000000000001E-2</v>
      </c>
      <c r="BU5" s="52">
        <v>0.1421</v>
      </c>
      <c r="BV5" s="52">
        <v>5.4699999999999999E-2</v>
      </c>
      <c r="BW5" s="52">
        <v>0.27589999999999998</v>
      </c>
      <c r="BX5" s="53">
        <v>0.1051</v>
      </c>
      <c r="BY5" s="63">
        <f>+Fall_Hoy!B5</f>
        <v>12</v>
      </c>
      <c r="BZ5" s="60">
        <f>+Fall_Hoy!C5</f>
        <v>10</v>
      </c>
      <c r="CA5" s="60">
        <f>+Fall_Hoy!D5</f>
        <v>17</v>
      </c>
      <c r="CB5" s="60">
        <f>+Fall_Hoy!E5</f>
        <v>16</v>
      </c>
      <c r="CC5" s="60">
        <f>+Fall_Hoy!F5</f>
        <v>67</v>
      </c>
      <c r="CD5" s="60">
        <f>+Fall_Hoy!G5</f>
        <v>47</v>
      </c>
      <c r="CE5" s="60">
        <f>+Fall_Hoy!H5</f>
        <v>155</v>
      </c>
      <c r="CF5" s="60">
        <f>+Fall_Hoy!I5</f>
        <v>107</v>
      </c>
      <c r="CG5" s="60">
        <f>+Fall_Hoy!J5</f>
        <v>485</v>
      </c>
      <c r="CH5" s="60">
        <f>+Fall_Hoy!K5</f>
        <v>280</v>
      </c>
      <c r="CI5" s="60">
        <f>+Fall_Hoy!L5</f>
        <v>1198</v>
      </c>
      <c r="CJ5" s="60">
        <f>+Fall_Hoy!M5</f>
        <v>538</v>
      </c>
      <c r="CK5" s="60">
        <f>+Fall_Hoy!N5</f>
        <v>2417</v>
      </c>
      <c r="CL5" s="60">
        <f>+Fall_Hoy!O5</f>
        <v>1339</v>
      </c>
      <c r="CM5" s="60">
        <f>+Fall_Hoy!P5</f>
        <v>2791</v>
      </c>
      <c r="CN5" s="60">
        <f>+Fall_Hoy!Q5</f>
        <v>1948</v>
      </c>
      <c r="CO5" s="60">
        <f>+Fall_Hoy!R5</f>
        <v>1993</v>
      </c>
      <c r="CP5" s="60">
        <f>+Fall_Hoy!S5</f>
        <v>2252</v>
      </c>
      <c r="CQ5" s="60">
        <f>+Fall_Hoy!T5</f>
        <v>489</v>
      </c>
      <c r="CR5" s="224">
        <f>+Fall_Hoy!U5</f>
        <v>1114</v>
      </c>
      <c r="CS5" s="74">
        <f t="shared" ref="CS5:CS33" si="51">+DG5</f>
        <v>0.11544746620960004</v>
      </c>
      <c r="CT5" s="75">
        <f t="shared" ref="CT5:CT33" si="52">+DH5</f>
        <v>0.13471826662128109</v>
      </c>
      <c r="CU5" s="75">
        <f t="shared" ref="CU5:CU33" si="53">+DE5</f>
        <v>0.22835844123529506</v>
      </c>
      <c r="CV5" s="75">
        <f t="shared" ref="CV5:CV33" si="54">+DF5</f>
        <v>0.2848915561036367</v>
      </c>
      <c r="CW5" s="75">
        <f t="shared" ref="CW5:CW13" si="55">IF(MIN(+CC5/(AO5*BI5),0.7)&gt;0,MIN(+CC5/(AO5*BI5),0.7),DQ5/AO5)</f>
        <v>0.40570835643329511</v>
      </c>
      <c r="CX5" s="75">
        <f t="shared" ref="CX5:CX13" si="56">IF(MIN(+CD5/(AP5*BJ5),0.7)&gt;0,MIN(+CD5/(AP5*BJ5),0.7),DR5/AP5)</f>
        <v>0.29413847323315945</v>
      </c>
      <c r="CY5" s="75">
        <f t="shared" ref="CY5:CY13" si="57">IF(MIN(+CE5/(AQ5*BK5),0.7)&gt;0,MIN(+CE5/(AQ5*BK5),0.7),DS5/AQ5)</f>
        <v>0.36353095032150207</v>
      </c>
      <c r="CZ5" s="75">
        <f t="shared" ref="CZ5:CZ13" si="58">IF(MIN(+CF5/(AR5*BL5),0.7)&gt;0,MIN(+CF5/(AR5*BL5),0.7),DT5/AR5)</f>
        <v>0.47352621162302388</v>
      </c>
      <c r="DA5" s="75">
        <f t="shared" ref="DA5:DA13" si="59">IF(MIN(+CG5/(AS5*BM5),0.7)&gt;0,MIN(+CG5/(AS5*BM5),0.7),DU5/AS5)</f>
        <v>0.48501707260095556</v>
      </c>
      <c r="DB5" s="75">
        <f t="shared" ref="DB5:DB13" si="60">IF(MIN(+CH5/(AT5*BN5),0.7)&gt;0,MIN(+CH5/(AT5*BN5),0.7),DV5/AT5)</f>
        <v>0.48928466581857322</v>
      </c>
      <c r="DC5" s="75">
        <f t="shared" ref="DC5:DC13" si="61">IF(MIN(+CI5/(AU5*BO5),0.7)&gt;0,MIN(+CI5/(AU5*BO5),0.7),DW5/AU5)</f>
        <v>0.373814908449983</v>
      </c>
      <c r="DD5" s="75">
        <f t="shared" ref="DD5:DD13" si="62">IF(MIN(+CJ5/(AV5*BP5),0.7)&gt;0,MIN(+CJ5/(AV5*BP5),0.7),DX5/AV5)</f>
        <v>0.29743377675660077</v>
      </c>
      <c r="DE5" s="75">
        <f t="shared" ref="DE5:DE13" si="63">IF(MIN(+CK5/(AW5*BQ5),0.7)&gt;0,MIN(+CK5/(AW5*BQ5),0.7),DY5/AW5)</f>
        <v>0.22835844123529506</v>
      </c>
      <c r="DF5" s="75">
        <f t="shared" ref="DF5:DF13" si="64">IF(MIN(+CL5/(AX5*BR5),0.7)&gt;0,MIN(+CL5/(AX5*BR5),0.7),DZ5/AX5)</f>
        <v>0.2848915561036367</v>
      </c>
      <c r="DG5" s="75">
        <f t="shared" ref="DG5:DG13" si="65">IF(MIN(+CM5/(AY5*BS5),0.7)&gt;0,MIN(+CM5/(AY5*BS5),0.7),EA5/AY5)</f>
        <v>0.11544746620960004</v>
      </c>
      <c r="DH5" s="75">
        <f t="shared" ref="DH5:DH13" si="66">IF(MIN(+CN5/(AZ5*BT5),0.7)&gt;0,MIN(+CN5/(AZ5*BT5),0.7),EB5/AZ5)</f>
        <v>0.13471826662128109</v>
      </c>
      <c r="DI5" s="75">
        <f t="shared" ref="DI5:DI13" si="67">IF(MIN(+CO5/(BA5*BU5),0.7)&gt;0,MIN(+CO5/(BA5*BU5),0.7),EC5/BA5)</f>
        <v>9.9116868699884036E-2</v>
      </c>
      <c r="DJ5" s="75">
        <f t="shared" ref="DJ5:DJ13" si="68">IF(MIN(+CP5/(BB5*BV5),0.7)&gt;0,MIN(+CP5/(BB5*BV5),0.7),ED5/BB5)</f>
        <v>0.15448354145588816</v>
      </c>
      <c r="DK5" s="75">
        <f t="shared" ref="DK5:DK13" si="69">IF(MIN(+CQ5/(BC5*BW5),0.7)&gt;0,MIN(+CQ5/(BC5*BW5),0.7),EE5/BC5)</f>
        <v>7.8531671654551993E-2</v>
      </c>
      <c r="DL5" s="75">
        <f t="shared" ref="DL5:DL13" si="70">IF(MIN(+CR5/(BD5*BX5),0.7)&gt;0,MIN(+CR5/(BD5*BX5),0.7),EF5/BD5)</f>
        <v>0.15573654297867248</v>
      </c>
      <c r="DM5" s="83">
        <f>+'Cas_-14'!B5</f>
        <v>7472</v>
      </c>
      <c r="DN5" s="61">
        <f>+'Cas_-14'!C5</f>
        <v>6903</v>
      </c>
      <c r="DO5" s="61">
        <f>+'Cas_-14'!D5</f>
        <v>12889</v>
      </c>
      <c r="DP5" s="61">
        <f>+'Cas_-14'!E5</f>
        <v>14597</v>
      </c>
      <c r="DQ5" s="61">
        <f>+'Cas_-14'!F5</f>
        <v>53153</v>
      </c>
      <c r="DR5" s="61">
        <f>+'Cas_-14'!G5</f>
        <v>51813</v>
      </c>
      <c r="DS5" s="61">
        <f>+'Cas_-14'!H5</f>
        <v>62042</v>
      </c>
      <c r="DT5" s="61">
        <f>+'Cas_-14'!I5</f>
        <v>57669</v>
      </c>
      <c r="DU5" s="61">
        <f>+'Cas_-14'!J5</f>
        <v>50775</v>
      </c>
      <c r="DV5" s="61">
        <f>+'Cas_-14'!K5</f>
        <v>47934</v>
      </c>
      <c r="DW5" s="61">
        <f>+'Cas_-14'!L5</f>
        <v>34251</v>
      </c>
      <c r="DX5" s="61">
        <f>+'Cas_-14'!M5</f>
        <v>32405</v>
      </c>
      <c r="DY5" s="61">
        <f>+'Cas_-14'!N5</f>
        <v>19136</v>
      </c>
      <c r="DZ5" s="61">
        <f>+'Cas_-14'!O5</f>
        <v>16046</v>
      </c>
      <c r="EA5" s="61">
        <f>+'Cas_-14'!P5</f>
        <v>9509</v>
      </c>
      <c r="EB5" s="61">
        <f>+'Cas_-14'!Q5</f>
        <v>8733</v>
      </c>
      <c r="EC5" s="61">
        <f>+'Cas_-14'!R5</f>
        <v>4238</v>
      </c>
      <c r="ED5" s="61">
        <f>+'Cas_-14'!S5</f>
        <v>6549</v>
      </c>
      <c r="EE5" s="61">
        <f>+'Cas_-14'!T5</f>
        <v>857</v>
      </c>
      <c r="EF5" s="84">
        <f>+'Cas_-14'!U5</f>
        <v>2890</v>
      </c>
      <c r="EG5" s="190">
        <f t="shared" si="21"/>
        <v>5.0395876063375243E-3</v>
      </c>
      <c r="EH5" s="88">
        <f t="shared" si="21"/>
        <v>4.936733574436831E-3</v>
      </c>
      <c r="EI5" s="88">
        <f t="shared" si="21"/>
        <v>9.3117847647670796E-3</v>
      </c>
      <c r="EJ5" s="88">
        <f t="shared" si="21"/>
        <v>1.1135310384285306E-2</v>
      </c>
      <c r="EK5" s="88">
        <f t="shared" si="21"/>
        <v>4.0293492911322934E-2</v>
      </c>
      <c r="EL5" s="88">
        <f t="shared" si="21"/>
        <v>4.0228359001593203E-2</v>
      </c>
      <c r="EM5" s="88">
        <f t="shared" si="21"/>
        <v>4.9473700998373255E-2</v>
      </c>
      <c r="EN5" s="88">
        <f t="shared" si="21"/>
        <v>4.5938326707064207E-2</v>
      </c>
      <c r="EO5" s="88">
        <f t="shared" si="21"/>
        <v>4.5699108608623022E-2</v>
      </c>
      <c r="EP5" s="88">
        <f t="shared" si="21"/>
        <v>4.1881019948834801E-2</v>
      </c>
      <c r="EQ5" s="88">
        <f t="shared" si="21"/>
        <v>4.06122127140379E-2</v>
      </c>
      <c r="ER5" s="88">
        <f t="shared" si="21"/>
        <v>3.5830265932333266E-2</v>
      </c>
      <c r="ES5" s="88">
        <f t="shared" si="21"/>
        <v>2.9289138407096984E-2</v>
      </c>
      <c r="ET5" s="88">
        <f t="shared" si="21"/>
        <v>2.1166910707454457E-2</v>
      </c>
      <c r="EU5" s="88">
        <f t="shared" si="21"/>
        <v>2.4032592734873164E-2</v>
      </c>
      <c r="EV5" s="88">
        <f t="shared" si="21"/>
        <v>1.6185860308222669E-2</v>
      </c>
      <c r="EW5" s="88">
        <f t="shared" si="22"/>
        <v>2.994989505522851E-2</v>
      </c>
      <c r="EX5" s="88">
        <f t="shared" si="22"/>
        <v>2.4574016607817606E-2</v>
      </c>
      <c r="EY5" s="88">
        <f t="shared" si="22"/>
        <v>3.7972440072666043E-2</v>
      </c>
      <c r="EZ5" s="96">
        <f t="shared" si="22"/>
        <v>4.2462533059065527E-2</v>
      </c>
      <c r="FA5" s="110">
        <f t="shared" ref="FA5:FA68" si="71">+FO5</f>
        <v>4.8037874016845787</v>
      </c>
      <c r="FB5" s="111">
        <f t="shared" ref="FB5:FB68" si="72">+FP5</f>
        <v>8.3232070496025532</v>
      </c>
      <c r="FC5" s="111">
        <f t="shared" ref="FC5:FC68" si="73">+FM5</f>
        <v>7.7966937115487855</v>
      </c>
      <c r="FD5" s="111">
        <f t="shared" ref="FD5:FD68" si="74">+FN5</f>
        <v>13.45928841676953</v>
      </c>
      <c r="FE5" s="111">
        <f t="shared" ref="FE5:FP26" si="75">+CW5/EK5</f>
        <v>10.068830650303003</v>
      </c>
      <c r="FF5" s="111">
        <f t="shared" si="75"/>
        <v>7.3117194072348415</v>
      </c>
      <c r="FG5" s="111">
        <f t="shared" si="75"/>
        <v>7.347963523760944</v>
      </c>
      <c r="FH5" s="111">
        <f t="shared" si="75"/>
        <v>10.307868082408996</v>
      </c>
      <c r="FI5" s="111">
        <f t="shared" si="75"/>
        <v>10.613272060834838</v>
      </c>
      <c r="FJ5" s="111">
        <f t="shared" si="75"/>
        <v>11.682730420995535</v>
      </c>
      <c r="FK5" s="111">
        <f t="shared" si="75"/>
        <v>9.2044949897736359</v>
      </c>
      <c r="FL5" s="111">
        <f t="shared" si="75"/>
        <v>8.3011880882579838</v>
      </c>
      <c r="FM5" s="111">
        <f t="shared" si="75"/>
        <v>7.7966937115487855</v>
      </c>
      <c r="FN5" s="111">
        <f t="shared" si="75"/>
        <v>13.45928841676953</v>
      </c>
      <c r="FO5" s="111">
        <f t="shared" si="75"/>
        <v>4.8037874016845787</v>
      </c>
      <c r="FP5" s="111">
        <f t="shared" si="75"/>
        <v>8.3232070496025532</v>
      </c>
      <c r="FQ5" s="111">
        <f t="shared" ref="FQ5:FQ68" si="76">+DI5/EW5</f>
        <v>3.3094229050589172</v>
      </c>
      <c r="FR5" s="111">
        <f t="shared" ref="FR5:FR68" si="77">+DJ5/EX5</f>
        <v>6.2864587389732254</v>
      </c>
      <c r="FS5" s="111">
        <f t="shared" ref="FS5:FS68" si="78">+DK5/EY5</f>
        <v>2.0681228676447887</v>
      </c>
      <c r="FT5" s="112">
        <f t="shared" ref="FT5:FT68" si="79">+DL5/EZ5</f>
        <v>3.6676225311863146</v>
      </c>
      <c r="FU5" s="83">
        <f>+Cas_Hoy!B5</f>
        <v>8200</v>
      </c>
      <c r="FV5" s="61">
        <f>+Cas_Hoy!C5</f>
        <v>7538</v>
      </c>
      <c r="FW5" s="61">
        <f>+Cas_Hoy!D5</f>
        <v>14262</v>
      </c>
      <c r="FX5" s="61">
        <f>+Cas_Hoy!E5</f>
        <v>16313</v>
      </c>
      <c r="FY5" s="61">
        <f>+Cas_Hoy!F5</f>
        <v>57956</v>
      </c>
      <c r="FZ5" s="61">
        <f>+Cas_Hoy!G5</f>
        <v>56685</v>
      </c>
      <c r="GA5" s="61">
        <f>+Cas_Hoy!H5</f>
        <v>67043</v>
      </c>
      <c r="GB5" s="61">
        <f>+Cas_Hoy!I5</f>
        <v>62824</v>
      </c>
      <c r="GC5" s="61">
        <f>+Cas_Hoy!J5</f>
        <v>54926</v>
      </c>
      <c r="GD5" s="61">
        <f>+Cas_Hoy!K5</f>
        <v>52209</v>
      </c>
      <c r="GE5" s="61">
        <f>+Cas_Hoy!L5</f>
        <v>37217</v>
      </c>
      <c r="GF5" s="61">
        <f>+Cas_Hoy!M5</f>
        <v>35379</v>
      </c>
      <c r="GG5" s="61">
        <f>+Cas_Hoy!N5</f>
        <v>20874</v>
      </c>
      <c r="GH5" s="61">
        <f>+Cas_Hoy!O5</f>
        <v>17658</v>
      </c>
      <c r="GI5" s="61">
        <f>+Cas_Hoy!P5</f>
        <v>10432</v>
      </c>
      <c r="GJ5" s="61">
        <f>+Cas_Hoy!Q5</f>
        <v>9617</v>
      </c>
      <c r="GK5" s="61">
        <f>+Cas_Hoy!R5</f>
        <v>4644</v>
      </c>
      <c r="GL5" s="61">
        <f>+Cas_Hoy!S5</f>
        <v>7114</v>
      </c>
      <c r="GM5" s="61">
        <f>+Cas_Hoy!T5</f>
        <v>925</v>
      </c>
      <c r="GN5" s="84">
        <f>+Cas_Hoy!U5</f>
        <v>3130</v>
      </c>
      <c r="GO5" s="297">
        <f>MIN(+(FU5*FA5)/AK5,0.7)</f>
        <v>2.65678106416865E-2</v>
      </c>
      <c r="GP5" s="294">
        <f t="shared" ref="GP5:GV5" si="80">MIN(+(FV5*FB5)/AL5,0.7)</f>
        <v>4.4869233229304618E-2</v>
      </c>
      <c r="GQ5" s="294">
        <f t="shared" si="80"/>
        <v>8.0334965404367104E-2</v>
      </c>
      <c r="GR5" s="294">
        <f t="shared" si="80"/>
        <v>0.16749222614113576</v>
      </c>
      <c r="GS5" s="294">
        <f t="shared" si="80"/>
        <v>0.44236888802980173</v>
      </c>
      <c r="GT5" s="294">
        <f t="shared" si="80"/>
        <v>0.32179644790345363</v>
      </c>
      <c r="GU5" s="294">
        <f t="shared" si="80"/>
        <v>0.39283397541027792</v>
      </c>
      <c r="GV5" s="294">
        <f t="shared" si="80"/>
        <v>0.5158544576636469</v>
      </c>
      <c r="GW5" s="294">
        <f>MIN(+(GC5*FI5)/AS5,0.7)</f>
        <v>0.52466859142649114</v>
      </c>
      <c r="GX5" s="294">
        <f t="shared" ref="GX5:HH5" si="81">MIN(+(GD5*FJ5)/AT5,0.7)</f>
        <v>0.53292158212796537</v>
      </c>
      <c r="GY5" s="294">
        <f t="shared" si="81"/>
        <v>0.40618578867136773</v>
      </c>
      <c r="GZ5" s="294">
        <f t="shared" si="81"/>
        <v>0.3247310473035574</v>
      </c>
      <c r="HA5" s="294">
        <f t="shared" si="81"/>
        <v>0.24909877207073314</v>
      </c>
      <c r="HB5" s="294">
        <f t="shared" si="81"/>
        <v>0.31351209632793325</v>
      </c>
      <c r="HC5" s="294">
        <f t="shared" si="81"/>
        <v>0.12665348275302846</v>
      </c>
      <c r="HD5" s="294">
        <f t="shared" si="81"/>
        <v>0.14835515516968512</v>
      </c>
      <c r="HE5" s="294">
        <f t="shared" si="81"/>
        <v>0.10861225536627217</v>
      </c>
      <c r="HF5" s="294">
        <f t="shared" si="81"/>
        <v>0.16781125575159392</v>
      </c>
      <c r="HG5" s="294">
        <f t="shared" si="81"/>
        <v>8.4762889475449923E-2</v>
      </c>
      <c r="HH5" s="298">
        <f t="shared" si="81"/>
        <v>0.16866968149593248</v>
      </c>
      <c r="HI5" s="302">
        <f>+CyF_Tot!B5</f>
        <v>472072</v>
      </c>
      <c r="HJ5" s="140">
        <f>+CyF_Tot!C5</f>
        <v>501778</v>
      </c>
      <c r="HK5" s="140">
        <f>+CyF_Tot!D5</f>
        <v>528282</v>
      </c>
      <c r="HL5" s="140">
        <f>+CyF_Tot!E5</f>
        <v>547008</v>
      </c>
      <c r="HM5" s="140">
        <f>+CyF_Tot!F5</f>
        <v>15445</v>
      </c>
      <c r="HN5" s="140">
        <f>+CyF_Tot!G5</f>
        <v>16374</v>
      </c>
      <c r="HO5" s="140">
        <f>+CyF_Tot!H5</f>
        <v>17115</v>
      </c>
      <c r="HP5" s="140">
        <f>+CyF_Tot!I5</f>
        <v>17392</v>
      </c>
      <c r="HQ5" s="193">
        <f t="shared" si="25"/>
        <v>8.4524775212741293E-2</v>
      </c>
      <c r="HR5" s="187">
        <f t="shared" si="26"/>
        <v>7.9715053883895007E-2</v>
      </c>
      <c r="HS5" s="187">
        <f t="shared" si="27"/>
        <v>7.8909348029298665E-2</v>
      </c>
      <c r="HT5" s="187">
        <f t="shared" si="28"/>
        <v>7.4731455610555775E-2</v>
      </c>
      <c r="HU5" s="187">
        <f t="shared" si="29"/>
        <v>7.5202975678720099E-2</v>
      </c>
      <c r="HV5" s="187">
        <f t="shared" si="30"/>
        <v>7.3425782279499377E-2</v>
      </c>
      <c r="HW5" s="187">
        <f t="shared" si="31"/>
        <v>7.1491358515389625E-2</v>
      </c>
      <c r="HX5" s="187">
        <f t="shared" si="32"/>
        <v>7.1566439150110017E-2</v>
      </c>
      <c r="HY5" s="187">
        <f t="shared" si="33"/>
        <v>6.3340919498908313E-2</v>
      </c>
      <c r="HZ5" s="187">
        <f t="shared" si="34"/>
        <v>6.5248207057910318E-2</v>
      </c>
      <c r="IA5" s="187">
        <f t="shared" si="35"/>
        <v>4.8079369523339445E-2</v>
      </c>
      <c r="IB5" s="187">
        <f t="shared" si="36"/>
        <v>5.1558960731231791E-2</v>
      </c>
      <c r="IC5" s="187">
        <f t="shared" si="37"/>
        <v>3.7246607846091656E-2</v>
      </c>
      <c r="ID5" s="187">
        <f t="shared" si="38"/>
        <v>4.3216686987465641E-2</v>
      </c>
      <c r="IE5" s="187">
        <f t="shared" si="39"/>
        <v>2.2556742460481904E-2</v>
      </c>
      <c r="IF5" s="187">
        <f t="shared" si="40"/>
        <v>3.0758831480802759E-2</v>
      </c>
      <c r="IG5" s="187">
        <f t="shared" si="41"/>
        <v>8.0669210742904361E-3</v>
      </c>
      <c r="IH5" s="187">
        <f t="shared" si="42"/>
        <v>1.5192911339119843E-2</v>
      </c>
      <c r="II5" s="187">
        <f t="shared" si="43"/>
        <v>1.2866323804135661E-3</v>
      </c>
      <c r="IJ5" s="96">
        <f t="shared" si="44"/>
        <v>3.8800212597344722E-3</v>
      </c>
      <c r="IK5" s="474">
        <f t="shared" ref="IK5:IK10" si="82">FU5/((CS5*AK5)+((FU5-DM5))*FA5)</f>
        <v>4.6946579329753213E-2</v>
      </c>
      <c r="IL5" s="471">
        <f t="shared" ref="IL5:IL10" si="83">FV5/((CT5*AL5)+((FV5-DN5))*FB5)</f>
        <v>3.8923717254818163E-2</v>
      </c>
      <c r="IM5" s="471">
        <f t="shared" ref="IM5:IM10" si="84">FW5/((CU5*AM5)+((FW5-DO5))*FC5)</f>
        <v>4.3642775706184828E-2</v>
      </c>
      <c r="IN5" s="471">
        <f t="shared" ref="IN5:IN10" si="85">FX5/((CV5*AN5)+((FX5-DP5))*FD5)</f>
        <v>4.1136960992050199E-2</v>
      </c>
      <c r="IO5" s="471">
        <f t="shared" ref="IO5:IO10" si="86">FY5/((CW5*AO5)+((FY5-DQ5))*FE5)</f>
        <v>9.9316398768699798E-2</v>
      </c>
      <c r="IP5" s="471">
        <f t="shared" ref="IP5:IP10" si="87">FZ5/((CX5*AP5)+((FZ5-DR5))*FF5)</f>
        <v>0.1367667362905795</v>
      </c>
      <c r="IQ5" s="471">
        <f t="shared" ref="IQ5:IQ10" si="88">GA5/((CY5*AQ5)+((GA5-DS5))*FG5)</f>
        <v>0.13609212903225806</v>
      </c>
      <c r="IR5" s="471">
        <f t="shared" ref="IR5:IR10" si="89">GB5/((CZ5*AR5)+((GB5-DT5))*FH5)</f>
        <v>9.701327102803739E-2</v>
      </c>
      <c r="IS5" s="471">
        <f t="shared" ref="IS5:IS10" si="90">GC5/((DA5*AS5)+((GC5-DU5))*FI5)</f>
        <v>9.4221649484536082E-2</v>
      </c>
      <c r="IT5" s="471">
        <f t="shared" ref="IT5:IT10" si="91">GD5/((DB5*AT5)+((GD5-DV5))*FJ5)</f>
        <v>8.5596428571428573E-2</v>
      </c>
      <c r="IU5" s="471">
        <f t="shared" ref="IU5:IU10" si="92">GE5/((DC5*AU5)+((GE5-DW5))*FK5)</f>
        <v>0.108642570951586</v>
      </c>
      <c r="IV5" s="471">
        <f t="shared" ref="IV5:IV10" si="93">GF5/((DD5*AV5)+((GF5-DX5))*FL5)</f>
        <v>0.1204646840148699</v>
      </c>
      <c r="IW5" s="471">
        <f t="shared" ref="IW5:IW10" si="94">GG5/((DE5*AW5)+((GG5-DY5))*FM5)</f>
        <v>0.12825949524203556</v>
      </c>
      <c r="IX5" s="471">
        <f t="shared" ref="IX5:IX10" si="95">GH5/((DF5*AX5)+((GH5-DZ5))*FN5)</f>
        <v>7.4298132935026143E-2</v>
      </c>
      <c r="IY5" s="471">
        <f t="shared" ref="IY5:IY10" si="96">GI5/((DG5*AY5)+((GI5-EA5))*FO5)</f>
        <v>0.2081690791830885</v>
      </c>
      <c r="IZ5" s="471">
        <f t="shared" ref="IZ5:IZ10" si="97">GJ5/((DH5*AZ5)+((GJ5-EB5))*FP5)</f>
        <v>0.12014599589322383</v>
      </c>
      <c r="JA5" s="471">
        <f t="shared" ref="JA5:JA10" si="98">GK5/((DI5*BA5)+((GK5-EC5))*FQ5)</f>
        <v>0.30216748620170597</v>
      </c>
      <c r="JB5" s="471">
        <f t="shared" ref="JB5:JB10" si="99">GL5/((DJ5*BB5)+((GL5-ED5))*FR5)</f>
        <v>0.1590720692717584</v>
      </c>
      <c r="JC5" s="471">
        <f t="shared" ref="JC5:JC10" si="100">GM5/((DK5*BC5)+((GM5-EE5))*FS5)</f>
        <v>0.48353026584867076</v>
      </c>
      <c r="JD5" s="475">
        <f t="shared" ref="JD5:JD10" si="101">GN5/((DL5*BD5)+((GN5-EF5))*FT5)</f>
        <v>0.27265619389587076</v>
      </c>
    </row>
    <row r="6" spans="1:264" s="22" customFormat="1" ht="18" customHeight="1">
      <c r="A6" s="401" t="s">
        <v>19</v>
      </c>
      <c r="B6" s="432">
        <f>3075646</f>
        <v>3075646</v>
      </c>
      <c r="C6" s="422">
        <f t="shared" ref="C6:C11" si="102">+S6</f>
        <v>146758</v>
      </c>
      <c r="D6" s="405">
        <f t="shared" ref="D6:D11" si="103">+AA6</f>
        <v>4907</v>
      </c>
      <c r="E6" s="392">
        <f t="shared" si="46"/>
        <v>9.0259567905981199E-3</v>
      </c>
      <c r="F6" s="196">
        <f t="shared" si="0"/>
        <v>4.5673006581381605E-2</v>
      </c>
      <c r="G6" s="24">
        <f>H6/F6</f>
        <v>3.8701416314384582</v>
      </c>
      <c r="H6" s="23">
        <f>HP6/(E6*B6)</f>
        <v>0.17676100420356763</v>
      </c>
      <c r="I6" s="31">
        <f t="shared" si="2"/>
        <v>0.18466827637076738</v>
      </c>
      <c r="J6" s="307">
        <f t="shared" si="3"/>
        <v>0.34759305078850705</v>
      </c>
      <c r="K6" s="308">
        <f t="shared" si="47"/>
        <v>4.5899570851169798E-3</v>
      </c>
      <c r="L6" s="309">
        <f t="shared" si="48"/>
        <v>7.6104700961421221</v>
      </c>
      <c r="M6" s="310">
        <f t="shared" si="49"/>
        <v>0.36308298129476485</v>
      </c>
      <c r="N6" s="500"/>
      <c r="O6" s="146"/>
      <c r="P6" s="146"/>
      <c r="Q6" s="146"/>
      <c r="R6" s="146"/>
      <c r="S6" s="147">
        <f>+HL6</f>
        <v>146758</v>
      </c>
      <c r="T6" s="148">
        <f t="shared" si="5"/>
        <v>4771.6154589962562</v>
      </c>
      <c r="U6" s="147">
        <f t="shared" si="6"/>
        <v>2590</v>
      </c>
      <c r="V6" s="149">
        <f t="shared" si="7"/>
        <v>1.7965151767382496E-2</v>
      </c>
      <c r="W6" s="148">
        <f t="shared" si="8"/>
        <v>84.209951340303789</v>
      </c>
      <c r="X6" s="147">
        <f t="shared" si="9"/>
        <v>6284</v>
      </c>
      <c r="Y6" s="149">
        <f t="shared" si="10"/>
        <v>4.4734256873158025E-2</v>
      </c>
      <c r="Z6" s="148">
        <f t="shared" si="11"/>
        <v>204.31480085809616</v>
      </c>
      <c r="AA6" s="147">
        <f t="shared" si="12"/>
        <v>4907</v>
      </c>
      <c r="AB6" s="148">
        <f t="shared" si="13"/>
        <v>1595.4371862041339</v>
      </c>
      <c r="AC6" s="150">
        <f t="shared" si="50"/>
        <v>3.343599667479797E-2</v>
      </c>
      <c r="AD6" s="147">
        <f t="shared" si="14"/>
        <v>75</v>
      </c>
      <c r="AE6" s="149">
        <f t="shared" si="15"/>
        <v>1.5521523178807946E-2</v>
      </c>
      <c r="AF6" s="148">
        <f t="shared" si="16"/>
        <v>24.385121044489516</v>
      </c>
      <c r="AG6" s="147">
        <f t="shared" si="17"/>
        <v>173</v>
      </c>
      <c r="AH6" s="149">
        <f t="shared" si="18"/>
        <v>3.6544148711449093E-2</v>
      </c>
      <c r="AI6" s="148">
        <f t="shared" si="19"/>
        <v>56.248345875955813</v>
      </c>
      <c r="AJ6" s="504"/>
      <c r="AK6" s="80">
        <v>208988</v>
      </c>
      <c r="AL6" s="38">
        <v>197219</v>
      </c>
      <c r="AM6" s="38">
        <v>199732</v>
      </c>
      <c r="AN6" s="38">
        <v>191382</v>
      </c>
      <c r="AO6" s="38">
        <v>200328</v>
      </c>
      <c r="AP6" s="38">
        <v>204713</v>
      </c>
      <c r="AQ6" s="38">
        <v>224871</v>
      </c>
      <c r="AR6" s="38">
        <v>236489</v>
      </c>
      <c r="AS6" s="38">
        <v>205151</v>
      </c>
      <c r="AT6" s="38">
        <v>221703</v>
      </c>
      <c r="AU6" s="38">
        <v>150150</v>
      </c>
      <c r="AV6" s="38">
        <v>176220</v>
      </c>
      <c r="AW6" s="38">
        <v>125286</v>
      </c>
      <c r="AX6" s="38">
        <v>166714</v>
      </c>
      <c r="AY6" s="38">
        <v>84911</v>
      </c>
      <c r="AZ6" s="38">
        <v>134602</v>
      </c>
      <c r="BA6" s="38">
        <v>36298</v>
      </c>
      <c r="BB6" s="38">
        <v>76038</v>
      </c>
      <c r="BC6" s="38">
        <v>8830</v>
      </c>
      <c r="BD6" s="45">
        <v>26021</v>
      </c>
      <c r="BE6" s="229">
        <v>2.0000000000000002E-5</v>
      </c>
      <c r="BF6" s="42">
        <v>2.0000000000000002E-5</v>
      </c>
      <c r="BG6" s="52">
        <v>5.0000000000000002E-5</v>
      </c>
      <c r="BH6" s="52">
        <v>4.0000000000000003E-5</v>
      </c>
      <c r="BI6" s="52">
        <v>1.2518952302791728E-4</v>
      </c>
      <c r="BJ6" s="52">
        <v>1.2406223545552731E-4</v>
      </c>
      <c r="BK6" s="52">
        <v>3.4000000000000002E-4</v>
      </c>
      <c r="BL6" s="52">
        <v>1.8000000000000001E-4</v>
      </c>
      <c r="BM6" s="52">
        <v>8.9999999999999998E-4</v>
      </c>
      <c r="BN6" s="52">
        <v>5.0000000000000001E-4</v>
      </c>
      <c r="BO6" s="52">
        <v>3.8E-3</v>
      </c>
      <c r="BP6" s="52">
        <v>2E-3</v>
      </c>
      <c r="BQ6" s="52">
        <v>1.6199999999999999E-2</v>
      </c>
      <c r="BR6" s="52">
        <v>6.1999999999999998E-3</v>
      </c>
      <c r="BS6" s="52">
        <v>6.1100000000000002E-2</v>
      </c>
      <c r="BT6" s="52">
        <v>2.6800000000000001E-2</v>
      </c>
      <c r="BU6" s="52">
        <v>0.1421</v>
      </c>
      <c r="BV6" s="52">
        <v>5.4699999999999999E-2</v>
      </c>
      <c r="BW6" s="52">
        <v>0.27589999999999998</v>
      </c>
      <c r="BX6" s="53">
        <v>0.1051</v>
      </c>
      <c r="BY6" s="63">
        <f>+Fall_Hoy!B6</f>
        <v>1</v>
      </c>
      <c r="BZ6" s="60">
        <f>+Fall_Hoy!C6</f>
        <v>2</v>
      </c>
      <c r="CA6" s="60">
        <f>+Fall_Hoy!D6</f>
        <v>0</v>
      </c>
      <c r="CB6" s="60">
        <f>+Fall_Hoy!E6</f>
        <v>1</v>
      </c>
      <c r="CC6" s="60">
        <f>+Fall_Hoy!F6</f>
        <v>12</v>
      </c>
      <c r="CD6" s="60">
        <f>+Fall_Hoy!G6</f>
        <v>14</v>
      </c>
      <c r="CE6" s="60">
        <f>+Fall_Hoy!H6</f>
        <v>53</v>
      </c>
      <c r="CF6" s="60">
        <f>+Fall_Hoy!I6</f>
        <v>16</v>
      </c>
      <c r="CG6" s="60">
        <f>+Fall_Hoy!J6</f>
        <v>105</v>
      </c>
      <c r="CH6" s="60">
        <f>+Fall_Hoy!K6</f>
        <v>65</v>
      </c>
      <c r="CI6" s="60">
        <f>+Fall_Hoy!L6</f>
        <v>240</v>
      </c>
      <c r="CJ6" s="60">
        <f>+Fall_Hoy!M6</f>
        <v>102</v>
      </c>
      <c r="CK6" s="60">
        <f>+Fall_Hoy!N6</f>
        <v>504</v>
      </c>
      <c r="CL6" s="60">
        <f>+Fall_Hoy!O6</f>
        <v>196</v>
      </c>
      <c r="CM6" s="60">
        <f>+Fall_Hoy!P6</f>
        <v>661</v>
      </c>
      <c r="CN6" s="60">
        <f>+Fall_Hoy!Q6</f>
        <v>457</v>
      </c>
      <c r="CO6" s="60">
        <f>+Fall_Hoy!R6</f>
        <v>710</v>
      </c>
      <c r="CP6" s="60">
        <f>+Fall_Hoy!S6</f>
        <v>795</v>
      </c>
      <c r="CQ6" s="60">
        <f>+Fall_Hoy!T6</f>
        <v>272</v>
      </c>
      <c r="CR6" s="224">
        <f>+Fall_Hoy!U6</f>
        <v>648</v>
      </c>
      <c r="CS6" s="74">
        <f t="shared" si="51"/>
        <v>0.12740788125878447</v>
      </c>
      <c r="CT6" s="75">
        <f t="shared" si="52"/>
        <v>0.12668637023201845</v>
      </c>
      <c r="CU6" s="75">
        <f t="shared" si="53"/>
        <v>0.24832073105623223</v>
      </c>
      <c r="CV6" s="75">
        <f t="shared" si="54"/>
        <v>0.18962356626202029</v>
      </c>
      <c r="CW6" s="75">
        <f t="shared" si="55"/>
        <v>0.47848861200963744</v>
      </c>
      <c r="CX6" s="75">
        <f t="shared" si="56"/>
        <v>0.551242902186447</v>
      </c>
      <c r="CY6" s="75">
        <f t="shared" si="57"/>
        <v>0.6932078967104538</v>
      </c>
      <c r="CZ6" s="75">
        <f t="shared" si="58"/>
        <v>0.3758690209222792</v>
      </c>
      <c r="DA6" s="75">
        <f t="shared" si="59"/>
        <v>0.56868680467883004</v>
      </c>
      <c r="DB6" s="75">
        <f t="shared" si="60"/>
        <v>0.58637005363030725</v>
      </c>
      <c r="DC6" s="75">
        <f t="shared" si="61"/>
        <v>0.42063199957936798</v>
      </c>
      <c r="DD6" s="75">
        <f t="shared" si="62"/>
        <v>0.28941096356826695</v>
      </c>
      <c r="DE6" s="75">
        <f t="shared" si="63"/>
        <v>0.24832073105623223</v>
      </c>
      <c r="DF6" s="75">
        <f t="shared" si="64"/>
        <v>0.18962356626202029</v>
      </c>
      <c r="DG6" s="75">
        <f t="shared" si="65"/>
        <v>0.12740788125878447</v>
      </c>
      <c r="DH6" s="75">
        <f t="shared" si="66"/>
        <v>0.12668637023201845</v>
      </c>
      <c r="DI6" s="75">
        <f t="shared" si="67"/>
        <v>0.13765169847267492</v>
      </c>
      <c r="DJ6" s="75">
        <f t="shared" si="68"/>
        <v>0.19113891529170468</v>
      </c>
      <c r="DK6" s="75">
        <f t="shared" si="69"/>
        <v>0.11164942736568514</v>
      </c>
      <c r="DL6" s="75">
        <f t="shared" si="70"/>
        <v>0.23694541380999048</v>
      </c>
      <c r="DM6" s="83">
        <f>+'Cas_-14'!B6</f>
        <v>3585</v>
      </c>
      <c r="DN6" s="61">
        <f>+'Cas_-14'!C6</f>
        <v>3443</v>
      </c>
      <c r="DO6" s="61">
        <f>+'Cas_-14'!D6</f>
        <v>4835</v>
      </c>
      <c r="DP6" s="61">
        <f>+'Cas_-14'!E6</f>
        <v>5025</v>
      </c>
      <c r="DQ6" s="61">
        <f>+'Cas_-14'!F6</f>
        <v>12511</v>
      </c>
      <c r="DR6" s="61">
        <f>+'Cas_-14'!G6</f>
        <v>13204</v>
      </c>
      <c r="DS6" s="61">
        <f>+'Cas_-14'!H6</f>
        <v>15197</v>
      </c>
      <c r="DT6" s="61">
        <f>+'Cas_-14'!I6</f>
        <v>14846</v>
      </c>
      <c r="DU6" s="61">
        <f>+'Cas_-14'!J6</f>
        <v>11983</v>
      </c>
      <c r="DV6" s="61">
        <f>+'Cas_-14'!K6</f>
        <v>11672</v>
      </c>
      <c r="DW6" s="61">
        <f>+'Cas_-14'!L6</f>
        <v>9148</v>
      </c>
      <c r="DX6" s="61">
        <f>+'Cas_-14'!M6</f>
        <v>8424</v>
      </c>
      <c r="DY6" s="61">
        <f>+'Cas_-14'!N6</f>
        <v>5847</v>
      </c>
      <c r="DZ6" s="61">
        <f>+'Cas_-14'!O6</f>
        <v>4879</v>
      </c>
      <c r="EA6" s="61">
        <f>+'Cas_-14'!P6</f>
        <v>3253</v>
      </c>
      <c r="EB6" s="61">
        <f>+'Cas_-14'!Q6</f>
        <v>3400</v>
      </c>
      <c r="EC6" s="61">
        <f>+'Cas_-14'!R6</f>
        <v>1968</v>
      </c>
      <c r="ED6" s="61">
        <f>+'Cas_-14'!S6</f>
        <v>3760</v>
      </c>
      <c r="EE6" s="61">
        <f>+'Cas_-14'!T6</f>
        <v>565</v>
      </c>
      <c r="EF6" s="84">
        <f>+'Cas_-14'!U6</f>
        <v>2352</v>
      </c>
      <c r="EG6" s="190">
        <f t="shared" si="21"/>
        <v>1.7154094971960111E-2</v>
      </c>
      <c r="EH6" s="89">
        <f t="shared" si="21"/>
        <v>1.7457750013943889E-2</v>
      </c>
      <c r="EI6" s="89">
        <f t="shared" si="21"/>
        <v>2.4207437966875613E-2</v>
      </c>
      <c r="EJ6" s="89">
        <f t="shared" si="21"/>
        <v>2.6256387748064082E-2</v>
      </c>
      <c r="EK6" s="89">
        <f t="shared" si="21"/>
        <v>6.245257777245318E-2</v>
      </c>
      <c r="EL6" s="89">
        <f t="shared" si="21"/>
        <v>6.450005617620766E-2</v>
      </c>
      <c r="EM6" s="89">
        <f t="shared" si="21"/>
        <v>6.7580968644244926E-2</v>
      </c>
      <c r="EN6" s="89">
        <f t="shared" si="21"/>
        <v>6.2776704201886774E-2</v>
      </c>
      <c r="EO6" s="89">
        <f t="shared" si="21"/>
        <v>5.8410634118283608E-2</v>
      </c>
      <c r="EP6" s="89">
        <f t="shared" si="21"/>
        <v>5.2647009738253432E-2</v>
      </c>
      <c r="EQ6" s="89">
        <f t="shared" si="21"/>
        <v>6.0925740925740927E-2</v>
      </c>
      <c r="ER6" s="89">
        <f t="shared" si="21"/>
        <v>4.7803881511746679E-2</v>
      </c>
      <c r="ES6" s="89">
        <f t="shared" si="21"/>
        <v>4.6669220822757533E-2</v>
      </c>
      <c r="ET6" s="89">
        <f t="shared" si="21"/>
        <v>2.9265688544453376E-2</v>
      </c>
      <c r="EU6" s="89">
        <f t="shared" si="21"/>
        <v>3.8310701793642758E-2</v>
      </c>
      <c r="EV6" s="89">
        <f t="shared" si="21"/>
        <v>2.5259654388493483E-2</v>
      </c>
      <c r="EW6" s="89">
        <f t="shared" si="22"/>
        <v>5.4217863243153891E-2</v>
      </c>
      <c r="EX6" s="89">
        <f t="shared" si="22"/>
        <v>4.9448959730660984E-2</v>
      </c>
      <c r="EY6" s="89">
        <f t="shared" si="22"/>
        <v>6.3986409966024921E-2</v>
      </c>
      <c r="EZ6" s="97">
        <f t="shared" si="22"/>
        <v>9.0388532339264444E-2</v>
      </c>
      <c r="FA6" s="110">
        <f t="shared" si="71"/>
        <v>3.3256472811449882</v>
      </c>
      <c r="FB6" s="111">
        <f t="shared" si="72"/>
        <v>5.0153643546971027</v>
      </c>
      <c r="FC6" s="111">
        <f t="shared" si="73"/>
        <v>5.3208673013701233</v>
      </c>
      <c r="FD6" s="111">
        <f t="shared" si="74"/>
        <v>6.4793816818623586</v>
      </c>
      <c r="FE6" s="111">
        <f t="shared" si="75"/>
        <v>7.6616310979671205</v>
      </c>
      <c r="FF6" s="111">
        <f t="shared" si="75"/>
        <v>8.5463941408129465</v>
      </c>
      <c r="FG6" s="111">
        <f t="shared" si="75"/>
        <v>10.257442451877111</v>
      </c>
      <c r="FH6" s="111">
        <f t="shared" si="75"/>
        <v>5.9873965303037098</v>
      </c>
      <c r="FI6" s="111">
        <f t="shared" si="75"/>
        <v>9.736014910011404</v>
      </c>
      <c r="FJ6" s="111">
        <f t="shared" si="75"/>
        <v>11.13776559287183</v>
      </c>
      <c r="FK6" s="111">
        <f t="shared" si="75"/>
        <v>6.9040112305249348</v>
      </c>
      <c r="FL6" s="111">
        <f t="shared" si="75"/>
        <v>6.0541310541310542</v>
      </c>
      <c r="FM6" s="111">
        <f t="shared" si="75"/>
        <v>5.3208673013701233</v>
      </c>
      <c r="FN6" s="111">
        <f t="shared" si="75"/>
        <v>6.4793816818623586</v>
      </c>
      <c r="FO6" s="111">
        <f t="shared" si="75"/>
        <v>3.3256472811449882</v>
      </c>
      <c r="FP6" s="111">
        <f t="shared" si="75"/>
        <v>5.0153643546971027</v>
      </c>
      <c r="FQ6" s="111">
        <f t="shared" si="76"/>
        <v>2.5388624751835134</v>
      </c>
      <c r="FR6" s="111">
        <f t="shared" si="77"/>
        <v>3.8653778832315533</v>
      </c>
      <c r="FS6" s="111">
        <f t="shared" si="78"/>
        <v>1.7448928205999996</v>
      </c>
      <c r="FT6" s="112">
        <f t="shared" si="79"/>
        <v>2.6214101244684365</v>
      </c>
      <c r="FU6" s="83">
        <f>+Cas_Hoy!B6</f>
        <v>3710</v>
      </c>
      <c r="FV6" s="61">
        <f>+Cas_Hoy!C6</f>
        <v>3557</v>
      </c>
      <c r="FW6" s="61">
        <f>+Cas_Hoy!D6</f>
        <v>5071</v>
      </c>
      <c r="FX6" s="61">
        <f>+Cas_Hoy!E6</f>
        <v>5276</v>
      </c>
      <c r="FY6" s="61">
        <f>+Cas_Hoy!F6</f>
        <v>13140</v>
      </c>
      <c r="FZ6" s="61">
        <f>+Cas_Hoy!G6</f>
        <v>13871</v>
      </c>
      <c r="GA6" s="61">
        <f>+Cas_Hoy!H6</f>
        <v>15833</v>
      </c>
      <c r="GB6" s="61">
        <f>+Cas_Hoy!I6</f>
        <v>15497</v>
      </c>
      <c r="GC6" s="61">
        <f>+Cas_Hoy!J6</f>
        <v>12568</v>
      </c>
      <c r="GD6" s="61">
        <f>+Cas_Hoy!K6</f>
        <v>12144</v>
      </c>
      <c r="GE6" s="61">
        <f>+Cas_Hoy!L6</f>
        <v>9577</v>
      </c>
      <c r="GF6" s="61">
        <f>+Cas_Hoy!M6</f>
        <v>8814</v>
      </c>
      <c r="GG6" s="61">
        <f>+Cas_Hoy!N6</f>
        <v>6135</v>
      </c>
      <c r="GH6" s="61">
        <f>+Cas_Hoy!O6</f>
        <v>5123</v>
      </c>
      <c r="GI6" s="61">
        <f>+Cas_Hoy!P6</f>
        <v>3398</v>
      </c>
      <c r="GJ6" s="61">
        <f>+Cas_Hoy!Q6</f>
        <v>3558</v>
      </c>
      <c r="GK6" s="61">
        <f>+Cas_Hoy!R6</f>
        <v>2035</v>
      </c>
      <c r="GL6" s="61">
        <f>+Cas_Hoy!S6</f>
        <v>3875</v>
      </c>
      <c r="GM6" s="61">
        <f>+Cas_Hoy!T6</f>
        <v>587</v>
      </c>
      <c r="GN6" s="84">
        <f>+Cas_Hoy!U6</f>
        <v>2388</v>
      </c>
      <c r="GO6" s="297">
        <f t="shared" ref="GO6:GO69" si="104">MIN(+(FU6*FA6)/AK6,0.7)</f>
        <v>5.9037607006373123E-2</v>
      </c>
      <c r="GP6" s="294">
        <f t="shared" ref="GP6:GP69" si="105">MIN(+(FV6*FB6)/AL6,0.7)</f>
        <v>9.0456046373106017E-2</v>
      </c>
      <c r="GQ6" s="294">
        <f t="shared" ref="GQ6:GQ69" si="106">MIN(+(FW6*FC6)/AM6,0.7)</f>
        <v>0.13509161318791127</v>
      </c>
      <c r="GR6" s="294">
        <f t="shared" ref="GR6:GR69" si="107">MIN(+(FX6*FD6)/AN6,0.7)</f>
        <v>0.17862295175881643</v>
      </c>
      <c r="GS6" s="294">
        <f t="shared" ref="GS6:GS69" si="108">MIN(+(FY6*FE6)/AO6,0.7)</f>
        <v>0.50254498935389946</v>
      </c>
      <c r="GT6" s="294">
        <f t="shared" ref="GT6:GT69" si="109">MIN(+(FZ6*FF6)/AP6,0.7)</f>
        <v>0.57908893488550495</v>
      </c>
      <c r="GU6" s="294">
        <f t="shared" ref="GU6:GU69" si="110">MIN(+(GA6*FG6)/AQ6,0.7)</f>
        <v>0.7</v>
      </c>
      <c r="GV6" s="294">
        <f t="shared" ref="GV6:GV69" si="111">MIN(+(GB6*FH6)/AR6,0.7)</f>
        <v>0.39235095091152905</v>
      </c>
      <c r="GW6" s="294">
        <f t="shared" ref="GW6:GW69" si="112">MIN(+(GC6*FI6)/AS6,0.7)</f>
        <v>0.59644961705779309</v>
      </c>
      <c r="GX6" s="294">
        <f t="shared" ref="GX6:GX69" si="113">MIN(+(GD6*FJ6)/AT6,0.7)</f>
        <v>0.61008207087786592</v>
      </c>
      <c r="GY6" s="294">
        <f t="shared" ref="GY6:GY69" si="114">MIN(+(GE6*FK6)/AU6,0.7)</f>
        <v>0.44035774595229638</v>
      </c>
      <c r="GZ6" s="294">
        <f t="shared" ref="GZ6:GZ69" si="115">MIN(+(GF6*FL6)/AV6,0.7)</f>
        <v>0.30280961928902</v>
      </c>
      <c r="HA6" s="294">
        <f t="shared" ref="HA6:HA69" si="116">MIN(+(GG6*FM6)/AW6,0.7)</f>
        <v>0.26055202412005896</v>
      </c>
      <c r="HB6" s="294">
        <f t="shared" ref="HB6:HB69" si="117">MIN(+(GH6*FN6)/AX6,0.7)</f>
        <v>0.19910668783773927</v>
      </c>
      <c r="HC6" s="294">
        <f t="shared" ref="HC6:HC69" si="118">MIN(+(GI6*FO6)/AY6,0.7)</f>
        <v>0.13308699062937274</v>
      </c>
      <c r="HD6" s="294">
        <f t="shared" ref="HD6:HD69" si="119">MIN(+(GJ6*FP6)/AZ6,0.7)</f>
        <v>0.13257356037809462</v>
      </c>
      <c r="HE6" s="294">
        <f t="shared" ref="HE6:HE69" si="120">MIN(+(GK6*FQ6)/BA6,0.7)</f>
        <v>0.14233801137799465</v>
      </c>
      <c r="HF6" s="294">
        <f t="shared" ref="HF6:HF69" si="121">MIN(+(GL6*FR6)/BB6,0.7)</f>
        <v>0.19698491934982862</v>
      </c>
      <c r="HG6" s="294">
        <f t="shared" ref="HG6:HG69" si="122">MIN(+(GM6*FS6)/BC6,0.7)</f>
        <v>0.11599683869673835</v>
      </c>
      <c r="HH6" s="298">
        <f t="shared" ref="HH6:HH69" si="123">MIN(+(GN6*FT6)/BD6,0.7)</f>
        <v>0.24057212932749034</v>
      </c>
      <c r="HI6" s="302">
        <f>+CyF_Tot!B6</f>
        <v>135637</v>
      </c>
      <c r="HJ6" s="140">
        <f>+CyF_Tot!C6</f>
        <v>140474</v>
      </c>
      <c r="HK6" s="140">
        <f>+CyF_Tot!D6</f>
        <v>144168</v>
      </c>
      <c r="HL6" s="140">
        <f>+CyF_Tot!E6</f>
        <v>146758</v>
      </c>
      <c r="HM6" s="140">
        <f>+CyF_Tot!F6</f>
        <v>4610</v>
      </c>
      <c r="HN6" s="140">
        <f>+CyF_Tot!G6</f>
        <v>4734</v>
      </c>
      <c r="HO6" s="140">
        <f>+CyF_Tot!H6</f>
        <v>4832</v>
      </c>
      <c r="HP6" s="140">
        <f>+CyF_Tot!I6</f>
        <v>4907</v>
      </c>
      <c r="HQ6" s="193">
        <f t="shared" si="25"/>
        <v>6.7949302357943664E-2</v>
      </c>
      <c r="HR6" s="187">
        <f t="shared" si="26"/>
        <v>6.4122789163642363E-2</v>
      </c>
      <c r="HS6" s="187">
        <f t="shared" si="27"/>
        <v>6.4939853286106394E-2</v>
      </c>
      <c r="HT6" s="187">
        <f t="shared" si="28"/>
        <v>6.2224976476486567E-2</v>
      </c>
      <c r="HU6" s="187">
        <f t="shared" si="29"/>
        <v>6.5133633714673275E-2</v>
      </c>
      <c r="HV6" s="187">
        <f t="shared" si="30"/>
        <v>6.6559350458407759E-2</v>
      </c>
      <c r="HW6" s="187">
        <f t="shared" si="31"/>
        <v>7.3113420725272021E-2</v>
      </c>
      <c r="HX6" s="187">
        <f t="shared" si="32"/>
        <v>7.6890838542537074E-2</v>
      </c>
      <c r="HY6" s="187">
        <f t="shared" si="33"/>
        <v>6.6701759565307578E-2</v>
      </c>
      <c r="HZ6" s="187">
        <f t="shared" si="34"/>
        <v>7.2083393212352784E-2</v>
      </c>
      <c r="IA6" s="187">
        <f t="shared" si="35"/>
        <v>4.8819012331068008E-2</v>
      </c>
      <c r="IB6" s="187">
        <f t="shared" si="36"/>
        <v>5.7295280406132562E-2</v>
      </c>
      <c r="IC6" s="187">
        <f t="shared" si="37"/>
        <v>4.0734857002398844E-2</v>
      </c>
      <c r="ID6" s="187">
        <f t="shared" si="38"/>
        <v>5.4204547597480335E-2</v>
      </c>
      <c r="IE6" s="187">
        <f t="shared" si="39"/>
        <v>2.7607533506781991E-2</v>
      </c>
      <c r="IF6" s="187">
        <f t="shared" si="40"/>
        <v>4.3763814171071704E-2</v>
      </c>
      <c r="IG6" s="187">
        <f t="shared" si="41"/>
        <v>1.1801748315638405E-2</v>
      </c>
      <c r="IH6" s="187">
        <f t="shared" si="42"/>
        <v>2.472261111974525E-2</v>
      </c>
      <c r="II6" s="187">
        <f t="shared" si="43"/>
        <v>2.8709415843045658E-3</v>
      </c>
      <c r="IJ6" s="96">
        <f t="shared" si="44"/>
        <v>8.4603364626488226E-3</v>
      </c>
      <c r="IK6" s="474">
        <f t="shared" si="82"/>
        <v>0.13719184244527396</v>
      </c>
      <c r="IL6" s="471">
        <f t="shared" si="83"/>
        <v>0.1391806648991068</v>
      </c>
      <c r="IM6" s="471">
        <f t="shared" si="84"/>
        <v>9.9718167986275266E-2</v>
      </c>
      <c r="IN6" s="471">
        <f t="shared" si="85"/>
        <v>0.13914653532421084</v>
      </c>
      <c r="IO6" s="471">
        <f t="shared" si="86"/>
        <v>0.13052051021685609</v>
      </c>
      <c r="IP6" s="471">
        <f t="shared" si="87"/>
        <v>0.11700841121105592</v>
      </c>
      <c r="IQ6" s="471">
        <f t="shared" si="88"/>
        <v>9.749018867924529E-2</v>
      </c>
      <c r="IR6" s="471">
        <f t="shared" si="89"/>
        <v>0.16701749999999999</v>
      </c>
      <c r="IS6" s="471">
        <f t="shared" si="90"/>
        <v>0.10271142857142859</v>
      </c>
      <c r="IT6" s="471">
        <f t="shared" si="91"/>
        <v>8.9784615384615379E-2</v>
      </c>
      <c r="IU6" s="471">
        <f t="shared" si="92"/>
        <v>0.14484333333333335</v>
      </c>
      <c r="IV6" s="471">
        <f t="shared" si="93"/>
        <v>0.16517647058823529</v>
      </c>
      <c r="IW6" s="471">
        <f t="shared" si="94"/>
        <v>0.18793928571428573</v>
      </c>
      <c r="IX6" s="471">
        <f t="shared" si="95"/>
        <v>0.1543357142857143</v>
      </c>
      <c r="IY6" s="471">
        <f t="shared" si="96"/>
        <v>0.30069334341906206</v>
      </c>
      <c r="IZ6" s="471">
        <f t="shared" si="97"/>
        <v>0.19938730853391687</v>
      </c>
      <c r="JA6" s="471">
        <f t="shared" si="98"/>
        <v>0.39387718309859154</v>
      </c>
      <c r="JB6" s="471">
        <f t="shared" si="99"/>
        <v>0.25870691823899372</v>
      </c>
      <c r="JC6" s="471">
        <f t="shared" si="100"/>
        <v>0.57310110294117644</v>
      </c>
      <c r="JD6" s="475">
        <f t="shared" si="101"/>
        <v>0.38147407407407408</v>
      </c>
    </row>
    <row r="7" spans="1:264" s="22" customFormat="1" ht="18" customHeight="1">
      <c r="A7" s="401" t="s">
        <v>258</v>
      </c>
      <c r="B7" s="431">
        <v>16706015</v>
      </c>
      <c r="C7" s="422">
        <f t="shared" si="102"/>
        <v>605104</v>
      </c>
      <c r="D7" s="405">
        <f t="shared" si="103"/>
        <v>19900</v>
      </c>
      <c r="E7" s="392">
        <f t="shared" si="46"/>
        <v>6.2531838922706886E-3</v>
      </c>
      <c r="F7" s="196">
        <f t="shared" si="0"/>
        <v>3.4198221419051759E-2</v>
      </c>
      <c r="G7" s="24">
        <f t="shared" ref="G7:G32" si="124">H7/F7</f>
        <v>5.5702602829006853</v>
      </c>
      <c r="H7" s="23">
        <f t="shared" si="1"/>
        <v>0.19049299451638751</v>
      </c>
      <c r="I7" s="31">
        <f t="shared" si="2"/>
        <v>0.20175887416743829</v>
      </c>
      <c r="J7" s="307">
        <f t="shared" si="3"/>
        <v>0.34910187414839228</v>
      </c>
      <c r="K7" s="308">
        <f t="shared" si="47"/>
        <v>3.4121493269152325E-3</v>
      </c>
      <c r="L7" s="309">
        <f t="shared" si="48"/>
        <v>10.208188018629189</v>
      </c>
      <c r="M7" s="310">
        <f t="shared" si="49"/>
        <v>0.36965938409380666</v>
      </c>
      <c r="N7" s="500"/>
      <c r="O7" s="146"/>
      <c r="P7" s="146"/>
      <c r="Q7" s="146"/>
      <c r="R7" s="146"/>
      <c r="S7" s="147">
        <f t="shared" si="4"/>
        <v>605104</v>
      </c>
      <c r="T7" s="148">
        <f t="shared" si="5"/>
        <v>3622.0726486837225</v>
      </c>
      <c r="U7" s="147">
        <f t="shared" si="6"/>
        <v>13837</v>
      </c>
      <c r="V7" s="149">
        <f t="shared" si="7"/>
        <v>2.3402286953271532E-2</v>
      </c>
      <c r="W7" s="148">
        <f t="shared" si="8"/>
        <v>82.826455022337768</v>
      </c>
      <c r="X7" s="147">
        <f t="shared" si="9"/>
        <v>33788</v>
      </c>
      <c r="Y7" s="149">
        <f t="shared" si="10"/>
        <v>5.914065070818951E-2</v>
      </c>
      <c r="Z7" s="148">
        <f t="shared" si="11"/>
        <v>202.25050677854654</v>
      </c>
      <c r="AA7" s="147">
        <f t="shared" si="12"/>
        <v>19900</v>
      </c>
      <c r="AB7" s="148">
        <f t="shared" si="13"/>
        <v>1191.187724900283</v>
      </c>
      <c r="AC7" s="150">
        <f t="shared" si="50"/>
        <v>3.2886908696686853E-2</v>
      </c>
      <c r="AD7" s="147">
        <f t="shared" si="14"/>
        <v>278</v>
      </c>
      <c r="AE7" s="149">
        <f t="shared" si="15"/>
        <v>1.4167770869432271E-2</v>
      </c>
      <c r="AF7" s="148">
        <f t="shared" si="16"/>
        <v>16.640712940818023</v>
      </c>
      <c r="AG7" s="147">
        <f t="shared" si="17"/>
        <v>895</v>
      </c>
      <c r="AH7" s="149">
        <f t="shared" si="18"/>
        <v>4.7092870297290187E-2</v>
      </c>
      <c r="AI7" s="148">
        <f t="shared" si="19"/>
        <v>53.573518280691118</v>
      </c>
      <c r="AJ7" s="504"/>
      <c r="AK7" s="120">
        <f>AK6+AK8</f>
        <v>1390518.9755180317</v>
      </c>
      <c r="AL7" s="39">
        <f t="shared" ref="AL7:BD7" si="125">AL6+AL8</f>
        <v>1310759.8296723526</v>
      </c>
      <c r="AM7" s="39">
        <f t="shared" si="125"/>
        <v>1294986.0681862901</v>
      </c>
      <c r="AN7" s="39">
        <f t="shared" si="125"/>
        <v>1229974.6839452004</v>
      </c>
      <c r="AO7" s="39">
        <f t="shared" si="125"/>
        <v>1254289.1811089409</v>
      </c>
      <c r="AP7" s="39">
        <f t="shared" si="125"/>
        <v>1238315.2239473509</v>
      </c>
      <c r="AQ7" s="39">
        <f t="shared" si="125"/>
        <v>1216560.1241497677</v>
      </c>
      <c r="AR7" s="39">
        <f t="shared" si="125"/>
        <v>1229650.8743672669</v>
      </c>
      <c r="AS7" s="39">
        <f t="shared" si="125"/>
        <v>1065881.6649974147</v>
      </c>
      <c r="AT7" s="39">
        <f t="shared" si="125"/>
        <v>1109129.8454466537</v>
      </c>
      <c r="AU7" s="39">
        <f t="shared" si="125"/>
        <v>791580.7184090123</v>
      </c>
      <c r="AV7" s="39">
        <f t="shared" si="125"/>
        <v>866315.08794312703</v>
      </c>
      <c r="AW7" s="39">
        <f t="shared" si="125"/>
        <v>605626.04388478876</v>
      </c>
      <c r="AX7" s="39">
        <f t="shared" si="125"/>
        <v>727104.23105013021</v>
      </c>
      <c r="AY7" s="39">
        <f t="shared" si="125"/>
        <v>364024.3657254331</v>
      </c>
      <c r="AZ7" s="39">
        <f t="shared" si="125"/>
        <v>521703.9342412363</v>
      </c>
      <c r="BA7" s="39">
        <f t="shared" si="125"/>
        <v>138500.73581735563</v>
      </c>
      <c r="BB7" s="39">
        <f t="shared" si="125"/>
        <v>261523.45574320277</v>
      </c>
      <c r="BC7" s="39">
        <f t="shared" si="125"/>
        <v>18471.115265691835</v>
      </c>
      <c r="BD7" s="46">
        <f t="shared" si="125"/>
        <v>71098.805630467512</v>
      </c>
      <c r="BE7" s="229">
        <v>2.0000000000000002E-5</v>
      </c>
      <c r="BF7" s="42">
        <v>2.0000000000000002E-5</v>
      </c>
      <c r="BG7" s="52">
        <v>5.0000000000000002E-5</v>
      </c>
      <c r="BH7" s="52">
        <v>4.0000000000000003E-5</v>
      </c>
      <c r="BI7" s="52">
        <v>1.2518952302791728E-4</v>
      </c>
      <c r="BJ7" s="52">
        <v>1.2406223545552731E-4</v>
      </c>
      <c r="BK7" s="52">
        <v>3.4000000000000002E-4</v>
      </c>
      <c r="BL7" s="52">
        <v>1.8000000000000001E-4</v>
      </c>
      <c r="BM7" s="52">
        <v>8.9999999999999998E-4</v>
      </c>
      <c r="BN7" s="52">
        <v>5.0000000000000001E-4</v>
      </c>
      <c r="BO7" s="52">
        <v>3.8E-3</v>
      </c>
      <c r="BP7" s="52">
        <v>2E-3</v>
      </c>
      <c r="BQ7" s="52">
        <v>1.6199999999999999E-2</v>
      </c>
      <c r="BR7" s="52">
        <v>6.1999999999999998E-3</v>
      </c>
      <c r="BS7" s="52">
        <v>6.1100000000000002E-2</v>
      </c>
      <c r="BT7" s="52">
        <v>2.6800000000000001E-2</v>
      </c>
      <c r="BU7" s="52">
        <v>0.1421</v>
      </c>
      <c r="BV7" s="52">
        <v>5.4699999999999999E-2</v>
      </c>
      <c r="BW7" s="52">
        <v>0.27589999999999998</v>
      </c>
      <c r="BX7" s="53">
        <v>0.1051</v>
      </c>
      <c r="BY7" s="63">
        <f>+Fall_Hoy!B7</f>
        <v>13</v>
      </c>
      <c r="BZ7" s="60">
        <f>+Fall_Hoy!C7</f>
        <v>12</v>
      </c>
      <c r="CA7" s="60">
        <f>+Fall_Hoy!D7</f>
        <v>17</v>
      </c>
      <c r="CB7" s="60">
        <f>+Fall_Hoy!E7</f>
        <v>17</v>
      </c>
      <c r="CC7" s="60">
        <f>+Fall_Hoy!F7</f>
        <v>72</v>
      </c>
      <c r="CD7" s="60">
        <f>+Fall_Hoy!G7</f>
        <v>61</v>
      </c>
      <c r="CE7" s="60">
        <f>+Fall_Hoy!H7</f>
        <v>190</v>
      </c>
      <c r="CF7" s="60">
        <f>+Fall_Hoy!I7</f>
        <v>109</v>
      </c>
      <c r="CG7" s="60">
        <f>+Fall_Hoy!J7</f>
        <v>549</v>
      </c>
      <c r="CH7" s="60">
        <f>+Fall_Hoy!K7</f>
        <v>316</v>
      </c>
      <c r="CI7" s="60">
        <f>+Fall_Hoy!L7</f>
        <v>1301</v>
      </c>
      <c r="CJ7" s="60">
        <f>+Fall_Hoy!M7</f>
        <v>591</v>
      </c>
      <c r="CK7" s="60">
        <f>+Fall_Hoy!N7</f>
        <v>2625</v>
      </c>
      <c r="CL7" s="60">
        <f>+Fall_Hoy!O7</f>
        <v>1395</v>
      </c>
      <c r="CM7" s="60">
        <f>+Fall_Hoy!P7</f>
        <v>3043</v>
      </c>
      <c r="CN7" s="60">
        <f>+Fall_Hoy!Q7</f>
        <v>2167</v>
      </c>
      <c r="CO7" s="60">
        <f>+Fall_Hoy!R7</f>
        <v>2341</v>
      </c>
      <c r="CP7" s="60">
        <f>+Fall_Hoy!S7</f>
        <v>2682</v>
      </c>
      <c r="CQ7" s="60">
        <f>+Fall_Hoy!T7</f>
        <v>665</v>
      </c>
      <c r="CR7" s="224">
        <f>+Fall_Hoy!U7</f>
        <v>1570</v>
      </c>
      <c r="CS7" s="74">
        <f t="shared" si="51"/>
        <v>0.13681392056110073</v>
      </c>
      <c r="CT7" s="75">
        <f t="shared" si="52"/>
        <v>0.15498868927033044</v>
      </c>
      <c r="CU7" s="75">
        <f t="shared" si="53"/>
        <v>0.2675529539609135</v>
      </c>
      <c r="CV7" s="75">
        <f t="shared" si="54"/>
        <v>0.30944669332351521</v>
      </c>
      <c r="CW7" s="75">
        <f t="shared" si="55"/>
        <v>0.45852902876154794</v>
      </c>
      <c r="CX7" s="75">
        <f t="shared" si="56"/>
        <v>0.39706263508172618</v>
      </c>
      <c r="CY7" s="75">
        <f t="shared" si="57"/>
        <v>0.45934723514163883</v>
      </c>
      <c r="CZ7" s="75">
        <f t="shared" si="58"/>
        <v>0.492461371092142</v>
      </c>
      <c r="DA7" s="75">
        <f t="shared" si="59"/>
        <v>0.57229617511197128</v>
      </c>
      <c r="DB7" s="75">
        <f t="shared" si="60"/>
        <v>0.56981606129757467</v>
      </c>
      <c r="DC7" s="75">
        <f t="shared" si="61"/>
        <v>0.43251233019009533</v>
      </c>
      <c r="DD7" s="75">
        <f t="shared" si="62"/>
        <v>0.34109991169794718</v>
      </c>
      <c r="DE7" s="75">
        <f t="shared" si="63"/>
        <v>0.2675529539609135</v>
      </c>
      <c r="DF7" s="75">
        <f t="shared" si="64"/>
        <v>0.30944669332351521</v>
      </c>
      <c r="DG7" s="75">
        <f t="shared" si="65"/>
        <v>0.13681392056110073</v>
      </c>
      <c r="DH7" s="75">
        <f t="shared" si="66"/>
        <v>0.15498868927033044</v>
      </c>
      <c r="DI7" s="75">
        <f t="shared" si="67"/>
        <v>0.11894748259822614</v>
      </c>
      <c r="DJ7" s="75">
        <f t="shared" si="68"/>
        <v>0.18748252798689036</v>
      </c>
      <c r="DK7" s="75">
        <f t="shared" si="69"/>
        <v>0.13048987838373688</v>
      </c>
      <c r="DL7" s="75">
        <f t="shared" si="70"/>
        <v>0.21010415022378334</v>
      </c>
      <c r="DM7" s="83">
        <f>+'Cas_-14'!B7</f>
        <v>10161</v>
      </c>
      <c r="DN7" s="61">
        <f>+'Cas_-14'!C7</f>
        <v>9512</v>
      </c>
      <c r="DO7" s="61">
        <f>+'Cas_-14'!D7</f>
        <v>16169</v>
      </c>
      <c r="DP7" s="61">
        <f>+'Cas_-14'!E7</f>
        <v>17667</v>
      </c>
      <c r="DQ7" s="61">
        <f>+'Cas_-14'!F7</f>
        <v>59169</v>
      </c>
      <c r="DR7" s="61">
        <f>+'Cas_-14'!G7</f>
        <v>57943</v>
      </c>
      <c r="DS7" s="61">
        <f>+'Cas_-14'!H7</f>
        <v>69306</v>
      </c>
      <c r="DT7" s="61">
        <f>+'Cas_-14'!I7</f>
        <v>64079</v>
      </c>
      <c r="DU7" s="61">
        <f>+'Cas_-14'!J7</f>
        <v>55721</v>
      </c>
      <c r="DV7" s="61">
        <f>+'Cas_-14'!K7</f>
        <v>52640</v>
      </c>
      <c r="DW7" s="61">
        <f>+'Cas_-14'!L7</f>
        <v>38537</v>
      </c>
      <c r="DX7" s="61">
        <f>+'Cas_-14'!M7</f>
        <v>36057</v>
      </c>
      <c r="DY7" s="61">
        <f>+'Cas_-14'!N7</f>
        <v>21866</v>
      </c>
      <c r="DZ7" s="61">
        <f>+'Cas_-14'!O7</f>
        <v>18453</v>
      </c>
      <c r="EA7" s="61">
        <f>+'Cas_-14'!P7</f>
        <v>10986</v>
      </c>
      <c r="EB7" s="61">
        <f>+'Cas_-14'!Q7</f>
        <v>10583</v>
      </c>
      <c r="EC7" s="61">
        <f>+'Cas_-14'!R7</f>
        <v>5298</v>
      </c>
      <c r="ED7" s="61">
        <f>+'Cas_-14'!S7</f>
        <v>8969</v>
      </c>
      <c r="EE7" s="61">
        <f>+'Cas_-14'!T7</f>
        <v>1237</v>
      </c>
      <c r="EF7" s="84">
        <f>+'Cas_-14'!U7</f>
        <v>4622</v>
      </c>
      <c r="EG7" s="190">
        <f t="shared" si="21"/>
        <v>7.307343645716567E-3</v>
      </c>
      <c r="EH7" s="88">
        <f t="shared" si="21"/>
        <v>7.2568595593730479E-3</v>
      </c>
      <c r="EI7" s="88">
        <f t="shared" si="21"/>
        <v>1.2485848610437722E-2</v>
      </c>
      <c r="EJ7" s="88">
        <f t="shared" si="21"/>
        <v>1.4363710270305958E-2</v>
      </c>
      <c r="EK7" s="88">
        <f t="shared" si="21"/>
        <v>4.7173332028334618E-2</v>
      </c>
      <c r="EL7" s="88">
        <f t="shared" si="21"/>
        <v>4.6791801376144228E-2</v>
      </c>
      <c r="EM7" s="88">
        <f t="shared" si="21"/>
        <v>5.6968824330352545E-2</v>
      </c>
      <c r="EN7" s="88">
        <f t="shared" si="21"/>
        <v>5.2111539409893638E-2</v>
      </c>
      <c r="EO7" s="88">
        <f t="shared" si="21"/>
        <v>5.2276910120351072E-2</v>
      </c>
      <c r="EP7" s="88">
        <f t="shared" si="21"/>
        <v>4.746062890301319E-2</v>
      </c>
      <c r="EQ7" s="88">
        <f t="shared" si="21"/>
        <v>4.8683601184039714E-2</v>
      </c>
      <c r="ER7" s="88">
        <f t="shared" si="21"/>
        <v>4.1621115113681495E-2</v>
      </c>
      <c r="ES7" s="88">
        <f t="shared" si="21"/>
        <v>3.6104788129223318E-2</v>
      </c>
      <c r="ET7" s="88">
        <f t="shared" si="21"/>
        <v>2.5378754808439229E-2</v>
      </c>
      <c r="EU7" s="88">
        <f t="shared" si="21"/>
        <v>3.017929851510609E-2</v>
      </c>
      <c r="EV7" s="88">
        <f t="shared" si="21"/>
        <v>2.0285451777149934E-2</v>
      </c>
      <c r="EW7" s="88">
        <f t="shared" si="22"/>
        <v>3.8252504354825988E-2</v>
      </c>
      <c r="EX7" s="88">
        <f t="shared" si="22"/>
        <v>3.4295202984801917E-2</v>
      </c>
      <c r="EY7" s="88">
        <f t="shared" si="22"/>
        <v>6.6969426707958357E-2</v>
      </c>
      <c r="EZ7" s="96">
        <f t="shared" si="22"/>
        <v>6.5008124384291543E-2</v>
      </c>
      <c r="FA7" s="110">
        <f t="shared" si="71"/>
        <v>4.533369802900463</v>
      </c>
      <c r="FB7" s="111">
        <f t="shared" si="72"/>
        <v>7.6403863701430481</v>
      </c>
      <c r="FC7" s="111">
        <f t="shared" si="73"/>
        <v>7.4104562808486714</v>
      </c>
      <c r="FD7" s="111">
        <f t="shared" si="74"/>
        <v>12.193139326938709</v>
      </c>
      <c r="FE7" s="111">
        <f t="shared" si="75"/>
        <v>9.7200899119471345</v>
      </c>
      <c r="FF7" s="111">
        <f t="shared" si="75"/>
        <v>8.4857309059308808</v>
      </c>
      <c r="FG7" s="111">
        <f t="shared" si="75"/>
        <v>8.0631334864479935</v>
      </c>
      <c r="FH7" s="111">
        <f t="shared" si="75"/>
        <v>9.4501405383285562</v>
      </c>
      <c r="FI7" s="111">
        <f t="shared" si="75"/>
        <v>10.94739864682974</v>
      </c>
      <c r="FJ7" s="111">
        <f t="shared" si="75"/>
        <v>12.006079027355621</v>
      </c>
      <c r="FK7" s="111">
        <f t="shared" si="75"/>
        <v>8.8841482485048555</v>
      </c>
      <c r="FL7" s="111">
        <f t="shared" si="75"/>
        <v>8.195357350861137</v>
      </c>
      <c r="FM7" s="111">
        <f t="shared" si="75"/>
        <v>7.4104562808486714</v>
      </c>
      <c r="FN7" s="111">
        <f t="shared" si="75"/>
        <v>12.193139326938709</v>
      </c>
      <c r="FO7" s="111">
        <f t="shared" si="75"/>
        <v>4.533369802900463</v>
      </c>
      <c r="FP7" s="111">
        <f t="shared" si="75"/>
        <v>7.6403863701430481</v>
      </c>
      <c r="FQ7" s="111">
        <f t="shared" si="76"/>
        <v>3.1095345155674643</v>
      </c>
      <c r="FR7" s="111">
        <f t="shared" si="77"/>
        <v>5.4667274624376514</v>
      </c>
      <c r="FS7" s="111">
        <f t="shared" si="78"/>
        <v>1.9484992600097923</v>
      </c>
      <c r="FT7" s="112">
        <f t="shared" si="79"/>
        <v>3.2319675765718996</v>
      </c>
      <c r="FU7" s="83">
        <f>+Cas_Hoy!B7</f>
        <v>10738</v>
      </c>
      <c r="FV7" s="61">
        <f>+Cas_Hoy!C7</f>
        <v>10041</v>
      </c>
      <c r="FW7" s="61">
        <f>+Cas_Hoy!D7</f>
        <v>17253</v>
      </c>
      <c r="FX7" s="61">
        <f>+Cas_Hoy!E7</f>
        <v>18999</v>
      </c>
      <c r="FY7" s="61">
        <f>+Cas_Hoy!F7</f>
        <v>62851</v>
      </c>
      <c r="FZ7" s="61">
        <f>+Cas_Hoy!G7</f>
        <v>61616</v>
      </c>
      <c r="GA7" s="61">
        <f>+Cas_Hoy!H7</f>
        <v>73046</v>
      </c>
      <c r="GB7" s="61">
        <f>+Cas_Hoy!I7</f>
        <v>67822</v>
      </c>
      <c r="GC7" s="61">
        <f>+Cas_Hoy!J7</f>
        <v>58913</v>
      </c>
      <c r="GD7" s="61">
        <f>+Cas_Hoy!K7</f>
        <v>55710</v>
      </c>
      <c r="GE7" s="61">
        <f>+Cas_Hoy!L7</f>
        <v>40791</v>
      </c>
      <c r="GF7" s="61">
        <f>+Cas_Hoy!M7</f>
        <v>38181</v>
      </c>
      <c r="GG7" s="61">
        <f>+Cas_Hoy!N7</f>
        <v>23140</v>
      </c>
      <c r="GH7" s="61">
        <f>+Cas_Hoy!O7</f>
        <v>19614</v>
      </c>
      <c r="GI7" s="61">
        <f>+Cas_Hoy!P7</f>
        <v>11627</v>
      </c>
      <c r="GJ7" s="61">
        <f>+Cas_Hoy!Q7</f>
        <v>11245</v>
      </c>
      <c r="GK7" s="61">
        <f>+Cas_Hoy!R7</f>
        <v>5560</v>
      </c>
      <c r="GL7" s="61">
        <f>+Cas_Hoy!S7</f>
        <v>9384</v>
      </c>
      <c r="GM7" s="61">
        <f>+Cas_Hoy!T7</f>
        <v>1299</v>
      </c>
      <c r="GN7" s="84">
        <f>+Cas_Hoy!U7</f>
        <v>4788</v>
      </c>
      <c r="GO7" s="297">
        <f t="shared" si="104"/>
        <v>3.5008026356066015E-2</v>
      </c>
      <c r="GP7" s="294">
        <f t="shared" si="105"/>
        <v>5.8528738679597112E-2</v>
      </c>
      <c r="GQ7" s="294">
        <f t="shared" si="106"/>
        <v>9.8728940298599341E-2</v>
      </c>
      <c r="GR7" s="294">
        <f t="shared" si="107"/>
        <v>0.1883432700658981</v>
      </c>
      <c r="GS7" s="294">
        <f t="shared" si="108"/>
        <v>0.48706261702398296</v>
      </c>
      <c r="GT7" s="294">
        <f t="shared" si="109"/>
        <v>0.42223238912717048</v>
      </c>
      <c r="GU7" s="294">
        <f t="shared" si="110"/>
        <v>0.48413525723827872</v>
      </c>
      <c r="GV7" s="294">
        <f t="shared" si="111"/>
        <v>0.52122715882287896</v>
      </c>
      <c r="GW7" s="294">
        <f t="shared" si="112"/>
        <v>0.60508039274908143</v>
      </c>
      <c r="GX7" s="294">
        <f t="shared" si="113"/>
        <v>0.60304811502446587</v>
      </c>
      <c r="GY7" s="294">
        <f t="shared" si="114"/>
        <v>0.45780964944817132</v>
      </c>
      <c r="GZ7" s="294">
        <f t="shared" si="115"/>
        <v>0.36119299244361219</v>
      </c>
      <c r="HA7" s="294">
        <f t="shared" si="116"/>
        <v>0.2831416516352116</v>
      </c>
      <c r="HB7" s="294">
        <f t="shared" si="117"/>
        <v>0.3289160268166384</v>
      </c>
      <c r="HC7" s="294">
        <f t="shared" si="118"/>
        <v>0.14479660061568525</v>
      </c>
      <c r="HD7" s="294">
        <f t="shared" si="119"/>
        <v>0.16468372019700139</v>
      </c>
      <c r="HE7" s="294">
        <f t="shared" si="120"/>
        <v>0.12482974768707765</v>
      </c>
      <c r="HF7" s="294">
        <f t="shared" si="121"/>
        <v>0.19615743590466933</v>
      </c>
      <c r="HG7" s="294">
        <f t="shared" si="122"/>
        <v>0.13703019565115132</v>
      </c>
      <c r="HH7" s="298">
        <f t="shared" si="123"/>
        <v>0.21765008032701746</v>
      </c>
      <c r="HI7" s="302">
        <f>+CyF_Tot!B7</f>
        <v>546787</v>
      </c>
      <c r="HJ7" s="140">
        <f>+CyF_Tot!C7</f>
        <v>571316</v>
      </c>
      <c r="HK7" s="140">
        <f>+CyF_Tot!D7</f>
        <v>591267</v>
      </c>
      <c r="HL7" s="140">
        <f>+CyF_Tot!E7</f>
        <v>605104</v>
      </c>
      <c r="HM7" s="140">
        <f>+CyF_Tot!F7</f>
        <v>18239</v>
      </c>
      <c r="HN7" s="140">
        <f>+CyF_Tot!G7</f>
        <v>19005</v>
      </c>
      <c r="HO7" s="140">
        <f>+CyF_Tot!H7</f>
        <v>19622</v>
      </c>
      <c r="HP7" s="140">
        <f>+CyF_Tot!I7</f>
        <v>19900</v>
      </c>
      <c r="HQ7" s="193">
        <f t="shared" si="25"/>
        <v>8.3234629893366649E-2</v>
      </c>
      <c r="HR7" s="187">
        <f t="shared" si="26"/>
        <v>7.8460352733572464E-2</v>
      </c>
      <c r="HS7" s="187">
        <f t="shared" si="27"/>
        <v>7.7516156198009528E-2</v>
      </c>
      <c r="HT7" s="187">
        <f t="shared" si="28"/>
        <v>7.3624660575559192E-2</v>
      </c>
      <c r="HU7" s="187">
        <f t="shared" si="29"/>
        <v>7.5080094271969752E-2</v>
      </c>
      <c r="HV7" s="187">
        <f t="shared" si="30"/>
        <v>7.4123914287599457E-2</v>
      </c>
      <c r="HW7" s="187">
        <f t="shared" si="31"/>
        <v>7.2821682738209423E-2</v>
      </c>
      <c r="HX7" s="187">
        <f t="shared" si="32"/>
        <v>7.3605277761768256E-2</v>
      </c>
      <c r="HY7" s="187">
        <f t="shared" si="33"/>
        <v>6.3802269122673158E-2</v>
      </c>
      <c r="HZ7" s="187">
        <f t="shared" si="34"/>
        <v>6.639104810133678E-2</v>
      </c>
      <c r="IA7" s="187">
        <f t="shared" si="35"/>
        <v>4.7382976635003161E-2</v>
      </c>
      <c r="IB7" s="187">
        <f t="shared" si="36"/>
        <v>5.185647731928452E-2</v>
      </c>
      <c r="IC7" s="187">
        <f t="shared" si="37"/>
        <v>3.6251975344496506E-2</v>
      </c>
      <c r="ID7" s="187">
        <f t="shared" si="38"/>
        <v>4.3523499233667051E-2</v>
      </c>
      <c r="IE7" s="187">
        <f t="shared" si="39"/>
        <v>2.1790017890288803E-2</v>
      </c>
      <c r="IF7" s="187">
        <f t="shared" si="40"/>
        <v>3.1228508668359051E-2</v>
      </c>
      <c r="IG7" s="187">
        <f t="shared" si="41"/>
        <v>8.2904711756427631E-3</v>
      </c>
      <c r="IH7" s="187">
        <f t="shared" si="42"/>
        <v>1.5654448756522891E-2</v>
      </c>
      <c r="II7" s="187">
        <f t="shared" si="43"/>
        <v>1.1056565713422283E-3</v>
      </c>
      <c r="IJ7" s="96">
        <f t="shared" si="44"/>
        <v>4.255880629250453E-3</v>
      </c>
      <c r="IK7" s="474">
        <f t="shared" si="82"/>
        <v>5.5678240159466541E-2</v>
      </c>
      <c r="IL7" s="471">
        <f t="shared" si="83"/>
        <v>4.8461661432629234E-2</v>
      </c>
      <c r="IM7" s="471">
        <f t="shared" si="84"/>
        <v>4.8667135629531455E-2</v>
      </c>
      <c r="IN7" s="471">
        <f t="shared" si="85"/>
        <v>4.787416671447569E-2</v>
      </c>
      <c r="IO7" s="471">
        <f t="shared" si="86"/>
        <v>0.10287970677831719</v>
      </c>
      <c r="IP7" s="471">
        <f t="shared" si="87"/>
        <v>0.11784488703278065</v>
      </c>
      <c r="IQ7" s="471">
        <f t="shared" si="88"/>
        <v>0.12402126315789473</v>
      </c>
      <c r="IR7" s="471">
        <f t="shared" si="89"/>
        <v>0.10581853211009176</v>
      </c>
      <c r="IS7" s="471">
        <f t="shared" si="90"/>
        <v>9.1345901639344265E-2</v>
      </c>
      <c r="IT7" s="471">
        <f t="shared" si="91"/>
        <v>8.3291139240506351E-2</v>
      </c>
      <c r="IU7" s="471">
        <f t="shared" si="92"/>
        <v>0.11256003074558031</v>
      </c>
      <c r="IV7" s="471">
        <f t="shared" si="93"/>
        <v>0.12202030456852793</v>
      </c>
      <c r="IW7" s="471">
        <f t="shared" si="94"/>
        <v>0.13494445714285713</v>
      </c>
      <c r="IX7" s="471">
        <f t="shared" si="95"/>
        <v>8.2013333333333327E-2</v>
      </c>
      <c r="IY7" s="471">
        <f t="shared" si="96"/>
        <v>0.22058646072954322</v>
      </c>
      <c r="IZ7" s="471">
        <f t="shared" si="97"/>
        <v>0.1308834333179511</v>
      </c>
      <c r="JA7" s="471">
        <f t="shared" si="98"/>
        <v>0.32159154207603591</v>
      </c>
      <c r="JB7" s="471">
        <f t="shared" si="99"/>
        <v>0.18292479492915734</v>
      </c>
      <c r="JC7" s="471">
        <f t="shared" si="100"/>
        <v>0.51321548872180445</v>
      </c>
      <c r="JD7" s="475">
        <f t="shared" si="101"/>
        <v>0.30940904458598728</v>
      </c>
    </row>
    <row r="8" spans="1:264" s="22" customFormat="1" ht="18" customHeight="1">
      <c r="A8" s="401" t="s">
        <v>259</v>
      </c>
      <c r="B8" s="431">
        <v>13630369</v>
      </c>
      <c r="C8" s="422">
        <f t="shared" si="102"/>
        <v>458346</v>
      </c>
      <c r="D8" s="405">
        <f t="shared" si="103"/>
        <v>14993</v>
      </c>
      <c r="E8" s="392">
        <f t="shared" si="46"/>
        <v>5.6275172009544686E-3</v>
      </c>
      <c r="F8" s="196">
        <f t="shared" si="0"/>
        <v>3.1608975516363498E-2</v>
      </c>
      <c r="G8" s="24">
        <f t="shared" si="124"/>
        <v>6.1837749637610697</v>
      </c>
      <c r="H8" s="23">
        <f t="shared" si="1"/>
        <v>0.19546279142822523</v>
      </c>
      <c r="I8" s="31">
        <f t="shared" si="2"/>
        <v>0.20794070355248867</v>
      </c>
      <c r="J8" s="307">
        <f t="shared" si="3"/>
        <v>0.35109566383225771</v>
      </c>
      <c r="K8" s="308">
        <f t="shared" si="47"/>
        <v>3.1329644146059397E-3</v>
      </c>
      <c r="L8" s="309">
        <f t="shared" si="48"/>
        <v>11.107467360038312</v>
      </c>
      <c r="M8" s="310">
        <f t="shared" si="49"/>
        <v>0.37341023057068778</v>
      </c>
      <c r="N8" s="500"/>
      <c r="O8" s="146" t="s">
        <v>230</v>
      </c>
      <c r="P8" s="146"/>
      <c r="Q8" s="146"/>
      <c r="R8" s="146"/>
      <c r="S8" s="147">
        <f t="shared" si="4"/>
        <v>458346</v>
      </c>
      <c r="T8" s="148">
        <f t="shared" si="5"/>
        <v>3362.6822575382957</v>
      </c>
      <c r="U8" s="147">
        <f t="shared" si="6"/>
        <v>11247</v>
      </c>
      <c r="V8" s="149">
        <f t="shared" si="7"/>
        <v>2.5155502472606738E-2</v>
      </c>
      <c r="W8" s="148">
        <f t="shared" si="8"/>
        <v>82.514273824868567</v>
      </c>
      <c r="X8" s="147">
        <f t="shared" si="9"/>
        <v>27504</v>
      </c>
      <c r="Y8" s="149">
        <f t="shared" si="10"/>
        <v>6.3837787402342389E-2</v>
      </c>
      <c r="Z8" s="148">
        <f t="shared" si="11"/>
        <v>201.78470590194587</v>
      </c>
      <c r="AA8" s="147">
        <f t="shared" si="12"/>
        <v>14993</v>
      </c>
      <c r="AB8" s="148">
        <f t="shared" si="13"/>
        <v>1099.970220908913</v>
      </c>
      <c r="AC8" s="150">
        <f t="shared" si="50"/>
        <v>3.2711095984256436E-2</v>
      </c>
      <c r="AD8" s="147">
        <f t="shared" si="14"/>
        <v>203</v>
      </c>
      <c r="AE8" s="149">
        <f t="shared" si="15"/>
        <v>1.3725490196078431E-2</v>
      </c>
      <c r="AF8" s="148">
        <f t="shared" si="16"/>
        <v>14.893213822751241</v>
      </c>
      <c r="AG8" s="147">
        <f t="shared" si="17"/>
        <v>722</v>
      </c>
      <c r="AH8" s="149">
        <f t="shared" si="18"/>
        <v>5.0592109873169366E-2</v>
      </c>
      <c r="AI8" s="148">
        <f t="shared" si="19"/>
        <v>52.969952610967468</v>
      </c>
      <c r="AJ8" s="504"/>
      <c r="AK8" s="120">
        <f>AK39+AK41+AK48+AK49+AK52+AK53+AK54+AK70+AK71+AK72+AK73+AK74+AK75+AK84+AK89+AK90+AK95+AK96+AK97+AK100+AK101+AK102+AK109+AK110+AK113+AK115+AK117+AK120+AK121+AK130+AK132+AK135+AK148+AK149+AK150+AK153+AK158+AK163+AK165+AK168</f>
        <v>1181530.9755180317</v>
      </c>
      <c r="AL8" s="39">
        <f t="shared" ref="AL8:BD8" si="126">AL39+AL41+AL48+AL49+AL52+AL53+AL54+AL70+AL71+AL72+AL73+AL74+AL75+AL84+AL89+AL90+AL95+AL96+AL97+AL100+AL101+AL102+AL109+AL110+AL113+AL115+AL117+AL120+AL121+AL130+AL132+AL135+AL148+AL149+AL150+AL153+AL158+AL163+AL165+AL168</f>
        <v>1113540.8296723526</v>
      </c>
      <c r="AM8" s="39">
        <f t="shared" si="126"/>
        <v>1095254.0681862901</v>
      </c>
      <c r="AN8" s="39">
        <f t="shared" si="126"/>
        <v>1038592.6839452005</v>
      </c>
      <c r="AO8" s="39">
        <f t="shared" si="126"/>
        <v>1053961.1811089409</v>
      </c>
      <c r="AP8" s="39">
        <f t="shared" si="126"/>
        <v>1033602.223947351</v>
      </c>
      <c r="AQ8" s="39">
        <f t="shared" si="126"/>
        <v>991689.12414976757</v>
      </c>
      <c r="AR8" s="39">
        <f t="shared" si="126"/>
        <v>993161.87436726678</v>
      </c>
      <c r="AS8" s="39">
        <f t="shared" si="126"/>
        <v>860730.6649974148</v>
      </c>
      <c r="AT8" s="39">
        <f t="shared" si="126"/>
        <v>887426.84544665378</v>
      </c>
      <c r="AU8" s="39">
        <f t="shared" si="126"/>
        <v>641430.7184090123</v>
      </c>
      <c r="AV8" s="39">
        <f t="shared" si="126"/>
        <v>690095.08794312703</v>
      </c>
      <c r="AW8" s="39">
        <f t="shared" si="126"/>
        <v>480340.04388478876</v>
      </c>
      <c r="AX8" s="39">
        <f t="shared" si="126"/>
        <v>560390.23105013021</v>
      </c>
      <c r="AY8" s="39">
        <f t="shared" si="126"/>
        <v>279113.3657254331</v>
      </c>
      <c r="AZ8" s="39">
        <f t="shared" si="126"/>
        <v>387101.9342412363</v>
      </c>
      <c r="BA8" s="39">
        <f t="shared" si="126"/>
        <v>102202.73581735561</v>
      </c>
      <c r="BB8" s="39">
        <f t="shared" si="126"/>
        <v>185485.45574320277</v>
      </c>
      <c r="BC8" s="39">
        <f t="shared" si="126"/>
        <v>9641.115265691833</v>
      </c>
      <c r="BD8" s="46">
        <f t="shared" si="126"/>
        <v>45077.805630467512</v>
      </c>
      <c r="BE8" s="229">
        <v>2.0000000000000002E-5</v>
      </c>
      <c r="BF8" s="42">
        <v>2.0000000000000002E-5</v>
      </c>
      <c r="BG8" s="52">
        <v>5.0000000000000002E-5</v>
      </c>
      <c r="BH8" s="52">
        <v>4.0000000000000003E-5</v>
      </c>
      <c r="BI8" s="52">
        <v>1.2518952302791728E-4</v>
      </c>
      <c r="BJ8" s="52">
        <v>1.2406223545552731E-4</v>
      </c>
      <c r="BK8" s="52">
        <v>3.4000000000000002E-4</v>
      </c>
      <c r="BL8" s="52">
        <v>1.8000000000000001E-4</v>
      </c>
      <c r="BM8" s="52">
        <v>8.9999999999999998E-4</v>
      </c>
      <c r="BN8" s="52">
        <v>5.0000000000000001E-4</v>
      </c>
      <c r="BO8" s="52">
        <v>3.8E-3</v>
      </c>
      <c r="BP8" s="52">
        <v>2E-3</v>
      </c>
      <c r="BQ8" s="52">
        <v>1.6199999999999999E-2</v>
      </c>
      <c r="BR8" s="52">
        <v>6.1999999999999998E-3</v>
      </c>
      <c r="BS8" s="52">
        <v>6.1100000000000002E-2</v>
      </c>
      <c r="BT8" s="52">
        <v>2.6800000000000001E-2</v>
      </c>
      <c r="BU8" s="52">
        <v>0.1421</v>
      </c>
      <c r="BV8" s="52">
        <v>5.4699999999999999E-2</v>
      </c>
      <c r="BW8" s="52">
        <v>0.27589999999999998</v>
      </c>
      <c r="BX8" s="53">
        <v>0.1051</v>
      </c>
      <c r="BY8" s="63">
        <f>+Fall_Hoy!B8</f>
        <v>12</v>
      </c>
      <c r="BZ8" s="60">
        <f>+Fall_Hoy!C8</f>
        <v>10</v>
      </c>
      <c r="CA8" s="60">
        <f>+Fall_Hoy!D8</f>
        <v>17</v>
      </c>
      <c r="CB8" s="60">
        <f>+Fall_Hoy!E8</f>
        <v>16</v>
      </c>
      <c r="CC8" s="60">
        <f>+Fall_Hoy!F8</f>
        <v>60</v>
      </c>
      <c r="CD8" s="60">
        <f>+Fall_Hoy!G8</f>
        <v>47</v>
      </c>
      <c r="CE8" s="60">
        <f>+Fall_Hoy!H8</f>
        <v>137</v>
      </c>
      <c r="CF8" s="60">
        <f>+Fall_Hoy!I8</f>
        <v>93</v>
      </c>
      <c r="CG8" s="60">
        <f>+Fall_Hoy!J8</f>
        <v>444</v>
      </c>
      <c r="CH8" s="60">
        <f>+Fall_Hoy!K8</f>
        <v>251</v>
      </c>
      <c r="CI8" s="60">
        <f>+Fall_Hoy!L8</f>
        <v>1061</v>
      </c>
      <c r="CJ8" s="60">
        <f>+Fall_Hoy!M8</f>
        <v>489</v>
      </c>
      <c r="CK8" s="60">
        <f>+Fall_Hoy!N8</f>
        <v>2121</v>
      </c>
      <c r="CL8" s="60">
        <f>+Fall_Hoy!O8</f>
        <v>1199</v>
      </c>
      <c r="CM8" s="60">
        <f>+Fall_Hoy!P8</f>
        <v>2382</v>
      </c>
      <c r="CN8" s="60">
        <f>+Fall_Hoy!Q8</f>
        <v>1710</v>
      </c>
      <c r="CO8" s="60">
        <f>+Fall_Hoy!R8</f>
        <v>1631</v>
      </c>
      <c r="CP8" s="60">
        <f>+Fall_Hoy!S8</f>
        <v>1887</v>
      </c>
      <c r="CQ8" s="60">
        <f>+Fall_Hoy!T8</f>
        <v>393</v>
      </c>
      <c r="CR8" s="224">
        <f>+Fall_Hoy!U8</f>
        <v>922</v>
      </c>
      <c r="CS8" s="74">
        <f t="shared" si="51"/>
        <v>0.1396753965822263</v>
      </c>
      <c r="CT8" s="75">
        <f t="shared" si="52"/>
        <v>0.16482989234946777</v>
      </c>
      <c r="CU8" s="75">
        <f t="shared" si="53"/>
        <v>0.27256925087288575</v>
      </c>
      <c r="CV8" s="75">
        <f t="shared" si="54"/>
        <v>0.34509362593955339</v>
      </c>
      <c r="CW8" s="75">
        <f t="shared" si="55"/>
        <v>0.45473528050535855</v>
      </c>
      <c r="CX8" s="75">
        <f t="shared" si="56"/>
        <v>0.36652602797259082</v>
      </c>
      <c r="CY8" s="75">
        <f t="shared" si="57"/>
        <v>0.40631803521698695</v>
      </c>
      <c r="CZ8" s="75">
        <f t="shared" si="58"/>
        <v>0.52022402389925571</v>
      </c>
      <c r="DA8" s="75">
        <f t="shared" si="59"/>
        <v>0.57315645113540259</v>
      </c>
      <c r="DB8" s="75">
        <f t="shared" si="60"/>
        <v>0.56568043053434636</v>
      </c>
      <c r="DC8" s="75">
        <f t="shared" si="61"/>
        <v>0.43529335016622811</v>
      </c>
      <c r="DD8" s="75">
        <f t="shared" si="62"/>
        <v>0.35429900063301134</v>
      </c>
      <c r="DE8" s="75">
        <f t="shared" si="63"/>
        <v>0.27256925087288575</v>
      </c>
      <c r="DF8" s="75">
        <f t="shared" si="64"/>
        <v>0.34509362593955339</v>
      </c>
      <c r="DG8" s="75">
        <f t="shared" si="65"/>
        <v>0.1396753965822263</v>
      </c>
      <c r="DH8" s="75">
        <f t="shared" si="66"/>
        <v>0.16482989234946777</v>
      </c>
      <c r="DI8" s="75">
        <f t="shared" si="67"/>
        <v>0.11230455252026783</v>
      </c>
      <c r="DJ8" s="75">
        <f t="shared" si="68"/>
        <v>0.1859836267562279</v>
      </c>
      <c r="DK8" s="75">
        <f t="shared" si="69"/>
        <v>0.14774526615836478</v>
      </c>
      <c r="DL8" s="75">
        <f t="shared" si="70"/>
        <v>0.1946101280545979</v>
      </c>
      <c r="DM8" s="83">
        <f>+'Cas_-14'!B8</f>
        <v>6576</v>
      </c>
      <c r="DN8" s="61">
        <f>+'Cas_-14'!C8</f>
        <v>6069</v>
      </c>
      <c r="DO8" s="61">
        <f>+'Cas_-14'!D8</f>
        <v>11334</v>
      </c>
      <c r="DP8" s="61">
        <f>+'Cas_-14'!E8</f>
        <v>12642</v>
      </c>
      <c r="DQ8" s="61">
        <f>+'Cas_-14'!F8</f>
        <v>46658</v>
      </c>
      <c r="DR8" s="61">
        <f>+'Cas_-14'!G8</f>
        <v>44739</v>
      </c>
      <c r="DS8" s="61">
        <f>+'Cas_-14'!H8</f>
        <v>54109</v>
      </c>
      <c r="DT8" s="61">
        <f>+'Cas_-14'!I8</f>
        <v>49233</v>
      </c>
      <c r="DU8" s="61">
        <f>+'Cas_-14'!J8</f>
        <v>43738</v>
      </c>
      <c r="DV8" s="61">
        <f>+'Cas_-14'!K8</f>
        <v>40968</v>
      </c>
      <c r="DW8" s="61">
        <f>+'Cas_-14'!L8</f>
        <v>29389</v>
      </c>
      <c r="DX8" s="61">
        <f>+'Cas_-14'!M8</f>
        <v>27633</v>
      </c>
      <c r="DY8" s="61">
        <f>+'Cas_-14'!N8</f>
        <v>16019</v>
      </c>
      <c r="DZ8" s="61">
        <f>+'Cas_-14'!O8</f>
        <v>13574</v>
      </c>
      <c r="EA8" s="61">
        <f>+'Cas_-14'!P8</f>
        <v>7733</v>
      </c>
      <c r="EB8" s="61">
        <f>+'Cas_-14'!Q8</f>
        <v>7183</v>
      </c>
      <c r="EC8" s="61">
        <f>+'Cas_-14'!R8</f>
        <v>3330</v>
      </c>
      <c r="ED8" s="61">
        <f>+'Cas_-14'!S8</f>
        <v>5209</v>
      </c>
      <c r="EE8" s="61">
        <f>+'Cas_-14'!T8</f>
        <v>672</v>
      </c>
      <c r="EF8" s="84">
        <f>+'Cas_-14'!U8</f>
        <v>2270</v>
      </c>
      <c r="EG8" s="190">
        <f t="shared" si="21"/>
        <v>5.5656602630471128E-3</v>
      </c>
      <c r="EH8" s="89">
        <f t="shared" si="21"/>
        <v>5.4501818328347579E-3</v>
      </c>
      <c r="EI8" s="89">
        <f t="shared" si="21"/>
        <v>1.0348283863276386E-2</v>
      </c>
      <c r="EJ8" s="89">
        <f t="shared" si="21"/>
        <v>1.2172240566896803E-2</v>
      </c>
      <c r="EK8" s="89">
        <f t="shared" si="21"/>
        <v>4.4269182619143616E-2</v>
      </c>
      <c r="EL8" s="89">
        <f t="shared" si="21"/>
        <v>4.3284543089643052E-2</v>
      </c>
      <c r="EM8" s="89">
        <f t="shared" si="21"/>
        <v>5.4562461846489219E-2</v>
      </c>
      <c r="EN8" s="89">
        <f t="shared" si="21"/>
        <v>4.957197942315883E-2</v>
      </c>
      <c r="EO8" s="89">
        <f t="shared" si="21"/>
        <v>5.0814966607622102E-2</v>
      </c>
      <c r="EP8" s="89">
        <f t="shared" si="21"/>
        <v>4.6164932028149606E-2</v>
      </c>
      <c r="EQ8" s="89">
        <f t="shared" si="21"/>
        <v>4.581788672811881E-2</v>
      </c>
      <c r="ER8" s="89">
        <f t="shared" si="21"/>
        <v>4.0042307912032733E-2</v>
      </c>
      <c r="ES8" s="89">
        <f t="shared" si="21"/>
        <v>3.334929120305076E-2</v>
      </c>
      <c r="ET8" s="89">
        <f t="shared" si="21"/>
        <v>2.4222406544388397E-2</v>
      </c>
      <c r="EU8" s="89">
        <f t="shared" si="21"/>
        <v>2.7705588300658585E-2</v>
      </c>
      <c r="EV8" s="89">
        <f t="shared" si="21"/>
        <v>1.8555835981753734E-2</v>
      </c>
      <c r="EW8" s="89">
        <f t="shared" si="22"/>
        <v>3.2582298050719251E-2</v>
      </c>
      <c r="EX8" s="89">
        <f t="shared" si="22"/>
        <v>2.8083064405931932E-2</v>
      </c>
      <c r="EY8" s="89">
        <f t="shared" si="22"/>
        <v>6.9701479702387756E-2</v>
      </c>
      <c r="EZ8" s="97">
        <f t="shared" si="22"/>
        <v>5.0357375836097402E-2</v>
      </c>
      <c r="FA8" s="110">
        <f t="shared" si="71"/>
        <v>5.0414160156601371</v>
      </c>
      <c r="FB8" s="111">
        <f t="shared" si="72"/>
        <v>8.8829138450861382</v>
      </c>
      <c r="FC8" s="111">
        <f t="shared" si="73"/>
        <v>8.1731647372448926</v>
      </c>
      <c r="FD8" s="111">
        <f t="shared" si="74"/>
        <v>14.246876143671249</v>
      </c>
      <c r="FE8" s="111">
        <f t="shared" si="75"/>
        <v>10.272050523668678</v>
      </c>
      <c r="FF8" s="111">
        <f t="shared" si="75"/>
        <v>8.4678271228024506</v>
      </c>
      <c r="FG8" s="111">
        <f t="shared" si="75"/>
        <v>7.4468420497622976</v>
      </c>
      <c r="FH8" s="111">
        <f t="shared" si="75"/>
        <v>10.494316142966436</v>
      </c>
      <c r="FI8" s="111">
        <f t="shared" si="75"/>
        <v>11.279284222720138</v>
      </c>
      <c r="FJ8" s="111">
        <f t="shared" si="75"/>
        <v>12.253466119898457</v>
      </c>
      <c r="FK8" s="111">
        <f t="shared" si="75"/>
        <v>9.5005112904756697</v>
      </c>
      <c r="FL8" s="111">
        <f t="shared" si="75"/>
        <v>8.8481163825860385</v>
      </c>
      <c r="FM8" s="111">
        <f t="shared" si="75"/>
        <v>8.1731647372448926</v>
      </c>
      <c r="FN8" s="111">
        <f t="shared" si="75"/>
        <v>14.246876143671249</v>
      </c>
      <c r="FO8" s="111">
        <f t="shared" si="75"/>
        <v>5.0414160156601371</v>
      </c>
      <c r="FP8" s="111">
        <f t="shared" si="75"/>
        <v>8.8829138450861382</v>
      </c>
      <c r="FQ8" s="111">
        <f t="shared" si="76"/>
        <v>3.4467965502448261</v>
      </c>
      <c r="FR8" s="111">
        <f t="shared" si="77"/>
        <v>6.6226257956714631</v>
      </c>
      <c r="FS8" s="111">
        <f t="shared" si="78"/>
        <v>2.1196862217159427</v>
      </c>
      <c r="FT8" s="112">
        <f t="shared" si="79"/>
        <v>3.864580408002448</v>
      </c>
      <c r="FU8" s="83">
        <f>+Cas_Hoy!B8</f>
        <v>7028</v>
      </c>
      <c r="FV8" s="61">
        <f>+Cas_Hoy!C8</f>
        <v>6484</v>
      </c>
      <c r="FW8" s="61">
        <f>+Cas_Hoy!D8</f>
        <v>12182</v>
      </c>
      <c r="FX8" s="61">
        <f>+Cas_Hoy!E8</f>
        <v>13723</v>
      </c>
      <c r="FY8" s="61">
        <f>+Cas_Hoy!F8</f>
        <v>49711</v>
      </c>
      <c r="FZ8" s="61">
        <f>+Cas_Hoy!G8</f>
        <v>47745</v>
      </c>
      <c r="GA8" s="61">
        <f>+Cas_Hoy!H8</f>
        <v>57213</v>
      </c>
      <c r="GB8" s="61">
        <f>+Cas_Hoy!I8</f>
        <v>52325</v>
      </c>
      <c r="GC8" s="61">
        <f>+Cas_Hoy!J8</f>
        <v>46345</v>
      </c>
      <c r="GD8" s="61">
        <f>+Cas_Hoy!K8</f>
        <v>43566</v>
      </c>
      <c r="GE8" s="61">
        <f>+Cas_Hoy!L8</f>
        <v>31214</v>
      </c>
      <c r="GF8" s="61">
        <f>+Cas_Hoy!M8</f>
        <v>29367</v>
      </c>
      <c r="GG8" s="61">
        <f>+Cas_Hoy!N8</f>
        <v>17005</v>
      </c>
      <c r="GH8" s="61">
        <f>+Cas_Hoy!O8</f>
        <v>14491</v>
      </c>
      <c r="GI8" s="61">
        <f>+Cas_Hoy!P8</f>
        <v>8229</v>
      </c>
      <c r="GJ8" s="61">
        <f>+Cas_Hoy!Q8</f>
        <v>7687</v>
      </c>
      <c r="GK8" s="61">
        <f>+Cas_Hoy!R8</f>
        <v>3525</v>
      </c>
      <c r="GL8" s="61">
        <f>+Cas_Hoy!S8</f>
        <v>5509</v>
      </c>
      <c r="GM8" s="61">
        <f>+Cas_Hoy!T8</f>
        <v>712</v>
      </c>
      <c r="GN8" s="84">
        <f>+Cas_Hoy!U8</f>
        <v>2400</v>
      </c>
      <c r="GO8" s="297">
        <f t="shared" si="104"/>
        <v>2.9987425206965061E-2</v>
      </c>
      <c r="GP8" s="294">
        <f t="shared" si="105"/>
        <v>5.1724024693810065E-2</v>
      </c>
      <c r="GQ8" s="294">
        <f t="shared" si="106"/>
        <v>9.0906298110350725E-2</v>
      </c>
      <c r="GR8" s="294">
        <f t="shared" si="107"/>
        <v>0.18824500147347109</v>
      </c>
      <c r="GS8" s="294">
        <f t="shared" si="108"/>
        <v>0.48449023809854425</v>
      </c>
      <c r="GT8" s="294">
        <f t="shared" si="109"/>
        <v>0.39115280193011348</v>
      </c>
      <c r="GU8" s="294">
        <f t="shared" si="110"/>
        <v>0.42962674876396661</v>
      </c>
      <c r="GV8" s="294">
        <f t="shared" si="111"/>
        <v>0.55289586355754383</v>
      </c>
      <c r="GW8" s="294">
        <f t="shared" si="112"/>
        <v>0.60731939567127524</v>
      </c>
      <c r="GX8" s="294">
        <f t="shared" si="113"/>
        <v>0.60155325221293043</v>
      </c>
      <c r="GY8" s="294">
        <f t="shared" si="114"/>
        <v>0.46232422444073101</v>
      </c>
      <c r="GZ8" s="294">
        <f t="shared" si="115"/>
        <v>0.37653163795424477</v>
      </c>
      <c r="HA8" s="294">
        <f t="shared" si="116"/>
        <v>0.28934640808373946</v>
      </c>
      <c r="HB8" s="294">
        <f t="shared" si="117"/>
        <v>0.3684066401569227</v>
      </c>
      <c r="HC8" s="294">
        <f t="shared" si="118"/>
        <v>0.14863427369392734</v>
      </c>
      <c r="HD8" s="294">
        <f t="shared" si="119"/>
        <v>0.17639529200756771</v>
      </c>
      <c r="HE8" s="294">
        <f t="shared" si="120"/>
        <v>0.11888094523541864</v>
      </c>
      <c r="HF8" s="294">
        <f t="shared" si="121"/>
        <v>0.19669491261279698</v>
      </c>
      <c r="HG8" s="294">
        <f t="shared" si="122"/>
        <v>0.1565396272392198</v>
      </c>
      <c r="HH8" s="298">
        <f t="shared" si="123"/>
        <v>0.2057552014674163</v>
      </c>
      <c r="HI8" s="302">
        <f>+CyF_Tot!B8</f>
        <v>411150</v>
      </c>
      <c r="HJ8" s="140">
        <f>+CyF_Tot!C8</f>
        <v>430842</v>
      </c>
      <c r="HK8" s="140">
        <f>+CyF_Tot!D8</f>
        <v>447099</v>
      </c>
      <c r="HL8" s="140">
        <f>+CyF_Tot!E8</f>
        <v>458346</v>
      </c>
      <c r="HM8" s="140">
        <f>+CyF_Tot!F8</f>
        <v>13629</v>
      </c>
      <c r="HN8" s="140">
        <f>+CyF_Tot!G8</f>
        <v>14271</v>
      </c>
      <c r="HO8" s="140">
        <f>+CyF_Tot!H8</f>
        <v>14790</v>
      </c>
      <c r="HP8" s="140">
        <f>+CyF_Tot!I8</f>
        <v>14993</v>
      </c>
      <c r="HQ8" s="193">
        <f t="shared" si="25"/>
        <v>8.6683711608836977E-2</v>
      </c>
      <c r="HR8" s="187">
        <f t="shared" si="26"/>
        <v>8.1695574761941711E-2</v>
      </c>
      <c r="HS8" s="187">
        <f t="shared" si="27"/>
        <v>8.035395580165805E-2</v>
      </c>
      <c r="HT8" s="187">
        <f t="shared" si="28"/>
        <v>7.6196960180990009E-2</v>
      </c>
      <c r="HU8" s="187">
        <f t="shared" si="29"/>
        <v>7.7324478971107891E-2</v>
      </c>
      <c r="HV8" s="187">
        <f t="shared" si="30"/>
        <v>7.5830832162163103E-2</v>
      </c>
      <c r="HW8" s="187">
        <f t="shared" si="31"/>
        <v>7.2755853062361528E-2</v>
      </c>
      <c r="HX8" s="187">
        <f t="shared" si="32"/>
        <v>7.2863902244118761E-2</v>
      </c>
      <c r="HY8" s="187">
        <f t="shared" si="33"/>
        <v>6.3148009052243173E-2</v>
      </c>
      <c r="HZ8" s="187">
        <f t="shared" si="34"/>
        <v>6.5106589957077007E-2</v>
      </c>
      <c r="IA8" s="187">
        <f t="shared" si="35"/>
        <v>4.7058940107124927E-2</v>
      </c>
      <c r="IB8" s="187">
        <f t="shared" si="36"/>
        <v>5.0629230062893167E-2</v>
      </c>
      <c r="IC8" s="187">
        <f t="shared" si="37"/>
        <v>3.5240428478846668E-2</v>
      </c>
      <c r="ID8" s="187">
        <f t="shared" si="38"/>
        <v>4.1113357316308177E-2</v>
      </c>
      <c r="IE8" s="187">
        <f t="shared" si="39"/>
        <v>2.0477315450919423E-2</v>
      </c>
      <c r="IF8" s="187">
        <f t="shared" si="40"/>
        <v>2.8399959989435085E-2</v>
      </c>
      <c r="IG8" s="187">
        <f t="shared" si="41"/>
        <v>7.4981635359509056E-3</v>
      </c>
      <c r="IH8" s="187">
        <f t="shared" si="42"/>
        <v>1.3608249031497443E-2</v>
      </c>
      <c r="II8" s="187">
        <f t="shared" si="43"/>
        <v>7.0732606473763353E-4</v>
      </c>
      <c r="IJ8" s="96">
        <f t="shared" si="44"/>
        <v>3.3071595956402581E-3</v>
      </c>
      <c r="IK8" s="474">
        <f t="shared" si="82"/>
        <v>4.2005975989693925E-2</v>
      </c>
      <c r="IL8" s="471">
        <f t="shared" si="83"/>
        <v>3.4630975807025857E-2</v>
      </c>
      <c r="IM8" s="471">
        <f t="shared" si="84"/>
        <v>3.9880388353602393E-2</v>
      </c>
      <c r="IN8" s="471">
        <f t="shared" si="85"/>
        <v>3.6710909236202779E-2</v>
      </c>
      <c r="IO8" s="471">
        <f t="shared" si="86"/>
        <v>9.735154609060942E-2</v>
      </c>
      <c r="IP8" s="471">
        <f t="shared" si="87"/>
        <v>0.11809405004350718</v>
      </c>
      <c r="IQ8" s="471">
        <f t="shared" si="88"/>
        <v>0.13428510948905112</v>
      </c>
      <c r="IR8" s="471">
        <f t="shared" si="89"/>
        <v>9.528967741935486E-2</v>
      </c>
      <c r="IS8" s="471">
        <f t="shared" si="90"/>
        <v>8.8658108108108105E-2</v>
      </c>
      <c r="IT8" s="471">
        <f t="shared" si="91"/>
        <v>8.1609561752988058E-2</v>
      </c>
      <c r="IU8" s="471">
        <f t="shared" si="92"/>
        <v>0.10525749293119699</v>
      </c>
      <c r="IV8" s="471">
        <f t="shared" si="93"/>
        <v>0.11301840490797548</v>
      </c>
      <c r="IW8" s="471">
        <f t="shared" si="94"/>
        <v>0.12235162659123054</v>
      </c>
      <c r="IX8" s="471">
        <f t="shared" si="95"/>
        <v>7.0190825688073388E-2</v>
      </c>
      <c r="IY8" s="471">
        <f t="shared" si="96"/>
        <v>0.19835696893366919</v>
      </c>
      <c r="IZ8" s="471">
        <f t="shared" si="97"/>
        <v>0.11257567251461988</v>
      </c>
      <c r="JA8" s="471">
        <f t="shared" si="98"/>
        <v>0.29012446351931331</v>
      </c>
      <c r="JB8" s="471">
        <f t="shared" si="99"/>
        <v>0.15099750927397987</v>
      </c>
      <c r="JC8" s="471">
        <f t="shared" si="100"/>
        <v>0.47176793893129765</v>
      </c>
      <c r="JD8" s="475">
        <f t="shared" si="101"/>
        <v>0.25876030368763553</v>
      </c>
    </row>
    <row r="9" spans="1:264" s="22" customFormat="1" ht="18" customHeight="1">
      <c r="A9" s="401" t="s">
        <v>22</v>
      </c>
      <c r="B9" s="431">
        <v>3910772</v>
      </c>
      <c r="C9" s="422">
        <f t="shared" si="102"/>
        <v>86033</v>
      </c>
      <c r="D9" s="405">
        <f t="shared" si="103"/>
        <v>2324</v>
      </c>
      <c r="E9" s="392">
        <f t="shared" si="46"/>
        <v>8.1616752100842852E-3</v>
      </c>
      <c r="F9" s="196">
        <f>HJ9/B9</f>
        <v>1.7483248831688475E-2</v>
      </c>
      <c r="G9" s="24">
        <f t="shared" si="124"/>
        <v>4.1645893064194146</v>
      </c>
      <c r="H9" s="23">
        <f t="shared" si="1"/>
        <v>7.281055112591954E-2</v>
      </c>
      <c r="I9" s="31">
        <f t="shared" si="2"/>
        <v>9.1616722171269899E-2</v>
      </c>
      <c r="J9" s="307">
        <f t="shared" si="3"/>
        <v>0.12034934206975233</v>
      </c>
      <c r="K9" s="308">
        <f t="shared" si="47"/>
        <v>4.9377591928385601E-3</v>
      </c>
      <c r="L9" s="309">
        <f t="shared" si="48"/>
        <v>6.8836943996140203</v>
      </c>
      <c r="M9" s="310">
        <f t="shared" si="49"/>
        <v>0.15127760745971061</v>
      </c>
      <c r="N9" s="500"/>
      <c r="O9" s="146" t="s">
        <v>226</v>
      </c>
      <c r="P9" s="146"/>
      <c r="Q9" s="146"/>
      <c r="R9" s="146"/>
      <c r="S9" s="147">
        <f t="shared" si="4"/>
        <v>86033</v>
      </c>
      <c r="T9" s="148">
        <f t="shared" si="5"/>
        <v>2199.8981275308302</v>
      </c>
      <c r="U9" s="147">
        <f t="shared" si="6"/>
        <v>7415</v>
      </c>
      <c r="V9" s="149">
        <f t="shared" si="7"/>
        <v>9.4316823119387411E-2</v>
      </c>
      <c r="W9" s="148">
        <f t="shared" si="8"/>
        <v>189.60450775447916</v>
      </c>
      <c r="X9" s="147">
        <f t="shared" si="9"/>
        <v>17660</v>
      </c>
      <c r="Y9" s="149">
        <f t="shared" si="10"/>
        <v>0.2582890907229462</v>
      </c>
      <c r="Z9" s="148">
        <f t="shared" si="11"/>
        <v>451.57324436198274</v>
      </c>
      <c r="AA9" s="147">
        <f t="shared" si="12"/>
        <v>2324</v>
      </c>
      <c r="AB9" s="148">
        <f t="shared" si="13"/>
        <v>594.256070156992</v>
      </c>
      <c r="AC9" s="150">
        <f t="shared" si="50"/>
        <v>2.7012890402519963E-2</v>
      </c>
      <c r="AD9" s="147">
        <f t="shared" si="14"/>
        <v>73</v>
      </c>
      <c r="AE9" s="149">
        <f t="shared" si="15"/>
        <v>3.2430031097290091E-2</v>
      </c>
      <c r="AF9" s="148">
        <f t="shared" si="16"/>
        <v>18.666391188235981</v>
      </c>
      <c r="AG9" s="147">
        <f t="shared" si="17"/>
        <v>291</v>
      </c>
      <c r="AH9" s="149">
        <f t="shared" si="18"/>
        <v>0.14313821938022628</v>
      </c>
      <c r="AI9" s="148">
        <f t="shared" si="19"/>
        <v>74.409860764063978</v>
      </c>
      <c r="AJ9" s="504"/>
      <c r="AK9" s="120">
        <f t="shared" ref="AK9:BD9" si="127">AK34+AK35+AK36+AK37+AK38+AK40+AK42+AK43+AK44+AK45+AK46+AK47+AK50+AK51+AK55+AK56+AK57+AK58+AK59+AK60+AK61+AK62+AK63+AK64+AK65+AK66+AK67+AK68++AK76+AK77+AK78+AK79+AK80+AK81+AK82+AK83+AK85+AK86+AK87+AK88+AK91+AK92+AK93+AK94+AK98+AK99+AK103+AK104+AK105+AK106+AK107+AK108+AK111+AK112+AK114+AK116+AK118+AK119+AK122+AK123+AK124+AK125+AK126+AK127+AK128+AK129+AK131+AK133+AK134+AK136+AK137+AK138+AK139+AK140+AK141+AK142+AK143+AK144+AK145+AK146+AK147+AK151+AK152+AK155+AK156+AK157+AK159+AK160+AK161+AK162+AK164+AK166+AK167+AK69</f>
        <v>300652.04145697755</v>
      </c>
      <c r="AL9" s="39">
        <f t="shared" si="127"/>
        <v>284353.15111336333</v>
      </c>
      <c r="AM9" s="39">
        <f t="shared" si="127"/>
        <v>288408.65471211757</v>
      </c>
      <c r="AN9" s="39">
        <f t="shared" si="127"/>
        <v>271797.53695701715</v>
      </c>
      <c r="AO9" s="39">
        <f t="shared" si="127"/>
        <v>264755.78339089209</v>
      </c>
      <c r="AP9" s="39">
        <f t="shared" si="127"/>
        <v>253982.72809408588</v>
      </c>
      <c r="AQ9" s="39">
        <f t="shared" si="127"/>
        <v>261920.71730536642</v>
      </c>
      <c r="AR9" s="39">
        <f t="shared" si="127"/>
        <v>261763.93293785673</v>
      </c>
      <c r="AS9" s="39">
        <f t="shared" si="127"/>
        <v>249958.44119981301</v>
      </c>
      <c r="AT9" s="39">
        <f t="shared" si="127"/>
        <v>256637.3137314526</v>
      </c>
      <c r="AU9" s="39">
        <f t="shared" si="127"/>
        <v>201556.88337154599</v>
      </c>
      <c r="AV9" s="39">
        <f t="shared" si="127"/>
        <v>213978.08643707965</v>
      </c>
      <c r="AW9" s="39">
        <f t="shared" si="127"/>
        <v>172706.90025866014</v>
      </c>
      <c r="AX9" s="39">
        <f t="shared" si="127"/>
        <v>197348.44288170215</v>
      </c>
      <c r="AY9" s="39">
        <f t="shared" si="127"/>
        <v>116358.69208847653</v>
      </c>
      <c r="AZ9" s="39">
        <f t="shared" si="127"/>
        <v>152134.19578176978</v>
      </c>
      <c r="BA9" s="39">
        <f t="shared" si="127"/>
        <v>47124.705849080223</v>
      </c>
      <c r="BB9" s="39">
        <f t="shared" si="127"/>
        <v>81074.29583546787</v>
      </c>
      <c r="BC9" s="39">
        <f t="shared" si="127"/>
        <v>5021.7590530446951</v>
      </c>
      <c r="BD9" s="46">
        <f t="shared" si="127"/>
        <v>22917.862285657153</v>
      </c>
      <c r="BE9" s="229">
        <v>2.0000000000000002E-5</v>
      </c>
      <c r="BF9" s="42">
        <v>2.0000000000000002E-5</v>
      </c>
      <c r="BG9" s="52">
        <v>5.0000000000000002E-5</v>
      </c>
      <c r="BH9" s="52">
        <v>4.0000000000000003E-5</v>
      </c>
      <c r="BI9" s="52">
        <v>1.2518952302791728E-4</v>
      </c>
      <c r="BJ9" s="52">
        <v>1.2406223545552731E-4</v>
      </c>
      <c r="BK9" s="52">
        <v>3.4000000000000002E-4</v>
      </c>
      <c r="BL9" s="52">
        <v>1.8000000000000001E-4</v>
      </c>
      <c r="BM9" s="52">
        <v>8.9999999999999998E-4</v>
      </c>
      <c r="BN9" s="52">
        <v>5.0000000000000001E-4</v>
      </c>
      <c r="BO9" s="52">
        <v>3.8E-3</v>
      </c>
      <c r="BP9" s="52">
        <v>2E-3</v>
      </c>
      <c r="BQ9" s="52">
        <v>1.6199999999999999E-2</v>
      </c>
      <c r="BR9" s="52">
        <v>6.1999999999999998E-3</v>
      </c>
      <c r="BS9" s="52">
        <v>6.1100000000000002E-2</v>
      </c>
      <c r="BT9" s="52">
        <v>2.6800000000000001E-2</v>
      </c>
      <c r="BU9" s="52">
        <v>0.1421</v>
      </c>
      <c r="BV9" s="52">
        <v>5.4699999999999999E-2</v>
      </c>
      <c r="BW9" s="52">
        <v>0.27589999999999998</v>
      </c>
      <c r="BX9" s="53">
        <v>0.1051</v>
      </c>
      <c r="BY9" s="63">
        <f>+Fall_Hoy!B9</f>
        <v>0</v>
      </c>
      <c r="BZ9" s="60">
        <f>+Fall_Hoy!C9</f>
        <v>0</v>
      </c>
      <c r="CA9" s="60">
        <f>+Fall_Hoy!D9</f>
        <v>0</v>
      </c>
      <c r="CB9" s="60">
        <f>+Fall_Hoy!E9</f>
        <v>0</v>
      </c>
      <c r="CC9" s="60">
        <f>+Fall_Hoy!F9</f>
        <v>6</v>
      </c>
      <c r="CD9" s="60">
        <f>+Fall_Hoy!G9</f>
        <v>0</v>
      </c>
      <c r="CE9" s="60">
        <f>+Fall_Hoy!H9</f>
        <v>13</v>
      </c>
      <c r="CF9" s="60">
        <f>+Fall_Hoy!I9</f>
        <v>11</v>
      </c>
      <c r="CG9" s="60">
        <f>+Fall_Hoy!J9</f>
        <v>38</v>
      </c>
      <c r="CH9" s="60">
        <f>+Fall_Hoy!K9</f>
        <v>29</v>
      </c>
      <c r="CI9" s="60">
        <f>+Fall_Hoy!L9</f>
        <v>131</v>
      </c>
      <c r="CJ9" s="60">
        <f>+Fall_Hoy!M9</f>
        <v>47</v>
      </c>
      <c r="CK9" s="60">
        <f>+Fall_Hoy!N9</f>
        <v>278</v>
      </c>
      <c r="CL9" s="60">
        <f>+Fall_Hoy!O9</f>
        <v>139</v>
      </c>
      <c r="CM9" s="60">
        <f>+Fall_Hoy!P9</f>
        <v>398</v>
      </c>
      <c r="CN9" s="60">
        <f>+Fall_Hoy!Q9</f>
        <v>231</v>
      </c>
      <c r="CO9" s="60">
        <f>+Fall_Hoy!R9</f>
        <v>354</v>
      </c>
      <c r="CP9" s="60">
        <f>+Fall_Hoy!S9</f>
        <v>360</v>
      </c>
      <c r="CQ9" s="60">
        <f>+Fall_Hoy!T9</f>
        <v>96</v>
      </c>
      <c r="CR9" s="224">
        <f>+Fall_Hoy!U9</f>
        <v>191</v>
      </c>
      <c r="CS9" s="74">
        <f t="shared" si="51"/>
        <v>5.598130662504841E-2</v>
      </c>
      <c r="CT9" s="75">
        <f t="shared" si="52"/>
        <v>5.6656578363478538E-2</v>
      </c>
      <c r="CU9" s="75">
        <f t="shared" si="53"/>
        <v>9.9361946751748309E-2</v>
      </c>
      <c r="CV9" s="75">
        <f t="shared" si="54"/>
        <v>0.11360289704514495</v>
      </c>
      <c r="CW9" s="75">
        <f t="shared" si="55"/>
        <v>0.18102468893973964</v>
      </c>
      <c r="CX9" s="75">
        <f t="shared" si="56"/>
        <v>2.6627794932160508E-2</v>
      </c>
      <c r="CY9" s="75">
        <f t="shared" si="57"/>
        <v>0.14598041159558042</v>
      </c>
      <c r="CZ9" s="75">
        <f t="shared" si="58"/>
        <v>0.23345886664080268</v>
      </c>
      <c r="DA9" s="75">
        <f t="shared" si="59"/>
        <v>0.16891696883511292</v>
      </c>
      <c r="DB9" s="75">
        <f t="shared" si="60"/>
        <v>0.22599987179063011</v>
      </c>
      <c r="DC9" s="75">
        <f t="shared" si="61"/>
        <v>0.17103699776394243</v>
      </c>
      <c r="DD9" s="75">
        <f t="shared" si="62"/>
        <v>0.10982433010452304</v>
      </c>
      <c r="DE9" s="75">
        <f t="shared" si="63"/>
        <v>9.9361946751748309E-2</v>
      </c>
      <c r="DF9" s="75">
        <f t="shared" si="64"/>
        <v>0.11360289704514495</v>
      </c>
      <c r="DG9" s="75">
        <f t="shared" si="65"/>
        <v>5.598130662504841E-2</v>
      </c>
      <c r="DH9" s="75">
        <f t="shared" si="66"/>
        <v>5.6656578363478538E-2</v>
      </c>
      <c r="DI9" s="75">
        <f t="shared" si="67"/>
        <v>5.2864062130830433E-2</v>
      </c>
      <c r="DJ9" s="75">
        <f t="shared" si="68"/>
        <v>8.1176811538323068E-2</v>
      </c>
      <c r="DK9" s="75">
        <f t="shared" si="69"/>
        <v>6.9288899149294481E-2</v>
      </c>
      <c r="DL9" s="75">
        <f t="shared" si="70"/>
        <v>7.9296961402942664E-2</v>
      </c>
      <c r="DM9" s="83">
        <f>+'Cas_-14'!B9</f>
        <v>853</v>
      </c>
      <c r="DN9" s="61">
        <f>+'Cas_-14'!C9</f>
        <v>777</v>
      </c>
      <c r="DO9" s="61">
        <f>+'Cas_-14'!D9</f>
        <v>1502</v>
      </c>
      <c r="DP9" s="61">
        <f>+'Cas_-14'!E9</f>
        <v>1896</v>
      </c>
      <c r="DQ9" s="61">
        <f>+'Cas_-14'!F9</f>
        <v>6254</v>
      </c>
      <c r="DR9" s="61">
        <f>+'Cas_-14'!G9</f>
        <v>6763</v>
      </c>
      <c r="DS9" s="61">
        <f>+'Cas_-14'!H9</f>
        <v>7611</v>
      </c>
      <c r="DT9" s="61">
        <f>+'Cas_-14'!I9</f>
        <v>8074</v>
      </c>
      <c r="DU9" s="61">
        <f>+'Cas_-14'!J9</f>
        <v>6833</v>
      </c>
      <c r="DV9" s="61">
        <f>+'Cas_-14'!K9</f>
        <v>6759</v>
      </c>
      <c r="DW9" s="61">
        <f>+'Cas_-14'!L9</f>
        <v>4730</v>
      </c>
      <c r="DX9" s="61">
        <f>+'Cas_-14'!M9</f>
        <v>4663</v>
      </c>
      <c r="DY9" s="61">
        <f>+'Cas_-14'!N9</f>
        <v>3023</v>
      </c>
      <c r="DZ9" s="61">
        <f>+'Cas_-14'!O9</f>
        <v>2426</v>
      </c>
      <c r="EA9" s="61">
        <f>+'Cas_-14'!P9</f>
        <v>1734</v>
      </c>
      <c r="EB9" s="61">
        <f>+'Cas_-14'!Q9</f>
        <v>1526</v>
      </c>
      <c r="EC9" s="61">
        <f>+'Cas_-14'!R9</f>
        <v>895</v>
      </c>
      <c r="ED9" s="61">
        <f>+'Cas_-14'!S9</f>
        <v>1326</v>
      </c>
      <c r="EE9" s="61">
        <f>+'Cas_-14'!T9</f>
        <v>181</v>
      </c>
      <c r="EF9" s="84">
        <f>+'Cas_-14'!U9</f>
        <v>617</v>
      </c>
      <c r="EG9" s="190">
        <f t="shared" si="21"/>
        <v>2.8371668320172102E-3</v>
      </c>
      <c r="EH9" s="88">
        <f t="shared" si="21"/>
        <v>2.7325176350524519E-3</v>
      </c>
      <c r="EI9" s="88">
        <f t="shared" si="21"/>
        <v>5.2078880971836976E-3</v>
      </c>
      <c r="EJ9" s="88">
        <f t="shared" si="21"/>
        <v>6.975780653596721E-3</v>
      </c>
      <c r="EK9" s="88">
        <f t="shared" si="21"/>
        <v>2.3621769163646323E-2</v>
      </c>
      <c r="EL9" s="88">
        <f t="shared" si="21"/>
        <v>2.6627794932160508E-2</v>
      </c>
      <c r="EM9" s="88">
        <f t="shared" si="21"/>
        <v>2.9058411561719025E-2</v>
      </c>
      <c r="EN9" s="88">
        <f t="shared" si="21"/>
        <v>3.084458546058285E-2</v>
      </c>
      <c r="EO9" s="88">
        <f t="shared" si="21"/>
        <v>2.7336544295928789E-2</v>
      </c>
      <c r="EP9" s="88">
        <f t="shared" si="21"/>
        <v>2.633677816263567E-2</v>
      </c>
      <c r="EQ9" s="88">
        <f t="shared" si="21"/>
        <v>2.3467320593962605E-2</v>
      </c>
      <c r="ER9" s="88">
        <f t="shared" si="21"/>
        <v>2.179195111818685E-2</v>
      </c>
      <c r="ES9" s="88">
        <f t="shared" si="21"/>
        <v>1.750364342983694E-2</v>
      </c>
      <c r="ET9" s="88">
        <f t="shared" si="21"/>
        <v>1.2292977662125426E-2</v>
      </c>
      <c r="EU9" s="88">
        <f t="shared" si="21"/>
        <v>1.4902195692278025E-2</v>
      </c>
      <c r="EV9" s="88">
        <f t="shared" si="21"/>
        <v>1.0030617982751122E-2</v>
      </c>
      <c r="EW9" s="88">
        <f t="shared" si="22"/>
        <v>1.8992160988045053E-2</v>
      </c>
      <c r="EX9" s="88">
        <f t="shared" si="22"/>
        <v>1.6355368694055433E-2</v>
      </c>
      <c r="EY9" s="88">
        <f t="shared" si="22"/>
        <v>3.6043147050287015E-2</v>
      </c>
      <c r="EZ9" s="96">
        <f t="shared" si="22"/>
        <v>2.6922231764440852E-2</v>
      </c>
      <c r="FA9" s="110">
        <f t="shared" si="71"/>
        <v>3.7565810959023063</v>
      </c>
      <c r="FB9" s="111">
        <f t="shared" si="72"/>
        <v>5.6483636861563742</v>
      </c>
      <c r="FC9" s="111">
        <f t="shared" si="73"/>
        <v>5.6766436742178277</v>
      </c>
      <c r="FD9" s="111">
        <f t="shared" si="74"/>
        <v>9.2412839401111615</v>
      </c>
      <c r="FE9" s="111">
        <f t="shared" si="75"/>
        <v>7.6634687133567834</v>
      </c>
      <c r="FF9" s="111">
        <f t="shared" si="75"/>
        <v>1</v>
      </c>
      <c r="FG9" s="111">
        <f t="shared" si="75"/>
        <v>5.0236886240503287</v>
      </c>
      <c r="FH9" s="111">
        <f t="shared" si="75"/>
        <v>7.5688767786860431</v>
      </c>
      <c r="FI9" s="111">
        <f t="shared" si="75"/>
        <v>6.1791632112135551</v>
      </c>
      <c r="FJ9" s="111">
        <f t="shared" si="75"/>
        <v>8.5811510578487944</v>
      </c>
      <c r="FK9" s="111">
        <f t="shared" si="75"/>
        <v>7.2883053299209974</v>
      </c>
      <c r="FL9" s="111">
        <f t="shared" si="75"/>
        <v>5.0396740295946811</v>
      </c>
      <c r="FM9" s="111">
        <f t="shared" si="75"/>
        <v>5.6766436742178277</v>
      </c>
      <c r="FN9" s="111">
        <f t="shared" si="75"/>
        <v>9.2412839401111615</v>
      </c>
      <c r="FO9" s="111">
        <f t="shared" si="75"/>
        <v>3.7565810959023063</v>
      </c>
      <c r="FP9" s="111">
        <f t="shared" si="75"/>
        <v>5.6483636861563742</v>
      </c>
      <c r="FQ9" s="111">
        <f t="shared" si="76"/>
        <v>2.783467461344006</v>
      </c>
      <c r="FR9" s="111">
        <f t="shared" si="77"/>
        <v>4.9633128458808642</v>
      </c>
      <c r="FS9" s="111">
        <f t="shared" si="78"/>
        <v>1.9223876054059137</v>
      </c>
      <c r="FT9" s="112">
        <f t="shared" si="79"/>
        <v>2.9454081703463704</v>
      </c>
      <c r="FU9" s="83">
        <f>+Cas_Hoy!B9</f>
        <v>1128</v>
      </c>
      <c r="FV9" s="61">
        <f>+Cas_Hoy!C9</f>
        <v>990</v>
      </c>
      <c r="FW9" s="61">
        <f>+Cas_Hoy!D9</f>
        <v>2022</v>
      </c>
      <c r="FX9" s="61">
        <f>+Cas_Hoy!E9</f>
        <v>2527</v>
      </c>
      <c r="FY9" s="61">
        <f>+Cas_Hoy!F9</f>
        <v>7986</v>
      </c>
      <c r="FZ9" s="61">
        <f>+Cas_Hoy!G9</f>
        <v>8617</v>
      </c>
      <c r="GA9" s="61">
        <f>+Cas_Hoy!H9</f>
        <v>9491</v>
      </c>
      <c r="GB9" s="61">
        <f>+Cas_Hoy!I9</f>
        <v>10119</v>
      </c>
      <c r="GC9" s="61">
        <f>+Cas_Hoy!J9</f>
        <v>8372</v>
      </c>
      <c r="GD9" s="61">
        <f>+Cas_Hoy!K9</f>
        <v>8429</v>
      </c>
      <c r="GE9" s="61">
        <f>+Cas_Hoy!L9</f>
        <v>5859</v>
      </c>
      <c r="GF9" s="61">
        <f>+Cas_Hoy!M9</f>
        <v>5894</v>
      </c>
      <c r="GG9" s="61">
        <f>+Cas_Hoy!N9</f>
        <v>3771</v>
      </c>
      <c r="GH9" s="61">
        <f>+Cas_Hoy!O9</f>
        <v>3116</v>
      </c>
      <c r="GI9" s="61">
        <f>+Cas_Hoy!P9</f>
        <v>2160</v>
      </c>
      <c r="GJ9" s="61">
        <f>+Cas_Hoy!Q9</f>
        <v>1901</v>
      </c>
      <c r="GK9" s="61">
        <f>+Cas_Hoy!R9</f>
        <v>1105</v>
      </c>
      <c r="GL9" s="61">
        <f>+Cas_Hoy!S9</f>
        <v>1591</v>
      </c>
      <c r="GM9" s="61">
        <f>+Cas_Hoy!T9</f>
        <v>209</v>
      </c>
      <c r="GN9" s="84">
        <f>+Cas_Hoy!U9</f>
        <v>727</v>
      </c>
      <c r="GO9" s="297">
        <f t="shared" si="104"/>
        <v>1.4094111770014923E-2</v>
      </c>
      <c r="GP9" s="294">
        <f t="shared" si="105"/>
        <v>1.9665264926378434E-2</v>
      </c>
      <c r="GQ9" s="294">
        <f t="shared" si="106"/>
        <v>3.9798297733907043E-2</v>
      </c>
      <c r="GR9" s="294">
        <f t="shared" si="107"/>
        <v>8.5919559014819083E-2</v>
      </c>
      <c r="GS9" s="294">
        <f t="shared" si="108"/>
        <v>0.23115816531384084</v>
      </c>
      <c r="GT9" s="294">
        <f t="shared" si="109"/>
        <v>3.3927503908092134E-2</v>
      </c>
      <c r="GU9" s="294">
        <f t="shared" si="110"/>
        <v>0.18203916521530072</v>
      </c>
      <c r="GV9" s="294">
        <f t="shared" si="111"/>
        <v>0.29258982803298023</v>
      </c>
      <c r="GW9" s="294">
        <f t="shared" si="112"/>
        <v>0.20696222202364487</v>
      </c>
      <c r="GX9" s="294">
        <f t="shared" si="113"/>
        <v>0.28183946135866561</v>
      </c>
      <c r="GY9" s="294">
        <f t="shared" si="114"/>
        <v>0.21186168496806315</v>
      </c>
      <c r="GZ9" s="294">
        <f t="shared" si="115"/>
        <v>0.13881719957882452</v>
      </c>
      <c r="HA9" s="294">
        <f t="shared" si="116"/>
        <v>0.12394770135654741</v>
      </c>
      <c r="HB9" s="294">
        <f t="shared" si="117"/>
        <v>0.14591369628716885</v>
      </c>
      <c r="HC9" s="294">
        <f t="shared" si="118"/>
        <v>6.9734499602136429E-2</v>
      </c>
      <c r="HD9" s="294">
        <f t="shared" si="119"/>
        <v>7.0579394147426422E-2</v>
      </c>
      <c r="HE9" s="294">
        <f t="shared" si="120"/>
        <v>6.5267920284433109E-2</v>
      </c>
      <c r="HF9" s="294">
        <f t="shared" si="121"/>
        <v>9.7399929983010558E-2</v>
      </c>
      <c r="HG9" s="294">
        <f t="shared" si="122"/>
        <v>8.0007623879572068E-2</v>
      </c>
      <c r="HH9" s="298">
        <f t="shared" si="123"/>
        <v>9.3434183046903263E-2</v>
      </c>
      <c r="HI9" s="302">
        <f>+CyF_Tot!B9</f>
        <v>58476</v>
      </c>
      <c r="HJ9" s="140">
        <f>+CyF_Tot!C9</f>
        <v>68373</v>
      </c>
      <c r="HK9" s="140">
        <f>+CyF_Tot!D9</f>
        <v>78618</v>
      </c>
      <c r="HL9" s="140">
        <f>+CyF_Tot!E9</f>
        <v>86033</v>
      </c>
      <c r="HM9" s="140">
        <f>+CyF_Tot!F9</f>
        <v>1751</v>
      </c>
      <c r="HN9" s="140">
        <f>+CyF_Tot!G9</f>
        <v>2033</v>
      </c>
      <c r="HO9" s="140">
        <f>+CyF_Tot!H9</f>
        <v>2251</v>
      </c>
      <c r="HP9" s="140">
        <f>+CyF_Tot!I9</f>
        <v>2324</v>
      </c>
      <c r="HQ9" s="193">
        <f t="shared" si="25"/>
        <v>7.6877926265447732E-2</v>
      </c>
      <c r="HR9" s="187">
        <f t="shared" si="26"/>
        <v>7.2710234990268754E-2</v>
      </c>
      <c r="HS9" s="187">
        <f t="shared" si="27"/>
        <v>7.3747243437387186E-2</v>
      </c>
      <c r="HT9" s="187">
        <f t="shared" si="28"/>
        <v>6.9499714367653537E-2</v>
      </c>
      <c r="HU9" s="187">
        <f t="shared" si="29"/>
        <v>6.7699109892085774E-2</v>
      </c>
      <c r="HV9" s="187">
        <f t="shared" si="30"/>
        <v>6.4944396680268218E-2</v>
      </c>
      <c r="HW9" s="187">
        <f t="shared" si="31"/>
        <v>6.697417218527861E-2</v>
      </c>
      <c r="HX9" s="187">
        <f t="shared" si="32"/>
        <v>6.6934081797112369E-2</v>
      </c>
      <c r="HY9" s="187">
        <f t="shared" si="33"/>
        <v>6.3915370469005361E-2</v>
      </c>
      <c r="HZ9" s="187">
        <f t="shared" si="34"/>
        <v>6.5623184816566288E-2</v>
      </c>
      <c r="IA9" s="187">
        <f t="shared" si="35"/>
        <v>5.153889906431415E-2</v>
      </c>
      <c r="IB9" s="187">
        <f t="shared" si="36"/>
        <v>5.4715050234858911E-2</v>
      </c>
      <c r="IC9" s="187">
        <f t="shared" si="37"/>
        <v>4.416184330323019E-2</v>
      </c>
      <c r="ID9" s="187">
        <f t="shared" si="38"/>
        <v>5.0462784044097216E-2</v>
      </c>
      <c r="IE9" s="187">
        <f t="shared" si="39"/>
        <v>2.9753381707876739E-2</v>
      </c>
      <c r="IF9" s="187">
        <f t="shared" si="40"/>
        <v>3.8901320706441027E-2</v>
      </c>
      <c r="IG9" s="187">
        <f t="shared" si="41"/>
        <v>1.2049975260403885E-2</v>
      </c>
      <c r="IH9" s="187">
        <f t="shared" si="42"/>
        <v>2.0731020840761841E-2</v>
      </c>
      <c r="II9" s="187">
        <f t="shared" si="43"/>
        <v>1.2840838210575036E-3</v>
      </c>
      <c r="IJ9" s="96">
        <f t="shared" si="44"/>
        <v>5.8601888030437857E-3</v>
      </c>
      <c r="IK9" s="474">
        <f t="shared" si="82"/>
        <v>6.3143915672254483E-2</v>
      </c>
      <c r="IL9" s="471">
        <f t="shared" si="83"/>
        <v>5.7180554874682495E-2</v>
      </c>
      <c r="IM9" s="471">
        <f t="shared" si="84"/>
        <v>6.3969729644725068E-2</v>
      </c>
      <c r="IN9" s="471">
        <f t="shared" si="85"/>
        <v>6.8840133801568573E-2</v>
      </c>
      <c r="IO9" s="471">
        <f t="shared" si="86"/>
        <v>0.1304892128360991</v>
      </c>
      <c r="IP9" s="471">
        <f t="shared" si="87"/>
        <v>1</v>
      </c>
      <c r="IQ9" s="471">
        <f t="shared" si="88"/>
        <v>0.1990569230769231</v>
      </c>
      <c r="IR9" s="471">
        <f t="shared" si="89"/>
        <v>0.13211999999999999</v>
      </c>
      <c r="IS9" s="471">
        <f t="shared" si="90"/>
        <v>0.1618342105263158</v>
      </c>
      <c r="IT9" s="471">
        <f t="shared" si="91"/>
        <v>0.11653448275862069</v>
      </c>
      <c r="IU9" s="471">
        <f t="shared" si="92"/>
        <v>0.13720610687022899</v>
      </c>
      <c r="IV9" s="471">
        <f t="shared" si="93"/>
        <v>0.19842553191489362</v>
      </c>
      <c r="IW9" s="471">
        <f t="shared" si="94"/>
        <v>0.17616043165467624</v>
      </c>
      <c r="IX9" s="471">
        <f t="shared" si="95"/>
        <v>0.10821007194244604</v>
      </c>
      <c r="IY9" s="471">
        <f t="shared" si="96"/>
        <v>0.26619949748743721</v>
      </c>
      <c r="IZ9" s="471">
        <f t="shared" si="97"/>
        <v>0.17704242424242425</v>
      </c>
      <c r="JA9" s="471">
        <f t="shared" si="98"/>
        <v>0.35926412429378529</v>
      </c>
      <c r="JB9" s="471">
        <f t="shared" si="99"/>
        <v>0.20147833333333331</v>
      </c>
      <c r="JC9" s="471">
        <f t="shared" si="100"/>
        <v>0.52018645833333343</v>
      </c>
      <c r="JD9" s="475">
        <f t="shared" si="101"/>
        <v>0.33951151832460735</v>
      </c>
    </row>
    <row r="10" spans="1:264" s="22" customFormat="1" ht="18" customHeight="1">
      <c r="A10" s="401" t="s">
        <v>23</v>
      </c>
      <c r="B10" s="431">
        <f>SUM(B11:B32)</f>
        <v>24759976</v>
      </c>
      <c r="C10" s="422">
        <f t="shared" si="102"/>
        <v>463408</v>
      </c>
      <c r="D10" s="405">
        <f t="shared" si="103"/>
        <v>8493</v>
      </c>
      <c r="E10" s="392">
        <f t="shared" si="46"/>
        <v>5.5878096024885096E-3</v>
      </c>
      <c r="F10" s="196">
        <f t="shared" si="0"/>
        <v>1.4139472509989509E-2</v>
      </c>
      <c r="G10" s="24">
        <f t="shared" si="124"/>
        <v>4.3414629304432806</v>
      </c>
      <c r="H10" s="23">
        <f t="shared" si="1"/>
        <v>6.1385995758141257E-2</v>
      </c>
      <c r="I10" s="31">
        <f t="shared" si="2"/>
        <v>8.125487091226824E-2</v>
      </c>
      <c r="J10" s="307">
        <f t="shared" si="3"/>
        <v>0.1180545740139351</v>
      </c>
      <c r="K10" s="308">
        <f t="shared" si="47"/>
        <v>2.9055482129406651E-3</v>
      </c>
      <c r="L10" s="309">
        <f t="shared" si="48"/>
        <v>8.3492912433989162</v>
      </c>
      <c r="M10" s="310">
        <f t="shared" si="49"/>
        <v>0.15622530453434366</v>
      </c>
      <c r="N10" s="500"/>
      <c r="O10" s="146"/>
      <c r="P10" s="146"/>
      <c r="Q10" s="146"/>
      <c r="R10" s="146"/>
      <c r="S10" s="147">
        <f t="shared" si="4"/>
        <v>463408</v>
      </c>
      <c r="T10" s="148">
        <f t="shared" si="5"/>
        <v>1871.6011679494359</v>
      </c>
      <c r="U10" s="147">
        <f t="shared" si="6"/>
        <v>49886</v>
      </c>
      <c r="V10" s="149">
        <f t="shared" si="7"/>
        <v>0.1206368705897147</v>
      </c>
      <c r="W10" s="148">
        <f t="shared" si="8"/>
        <v>201.47838592412205</v>
      </c>
      <c r="X10" s="147">
        <f t="shared" si="9"/>
        <v>113315</v>
      </c>
      <c r="Y10" s="149">
        <f t="shared" si="10"/>
        <v>0.32367113881168719</v>
      </c>
      <c r="Z10" s="148">
        <f t="shared" si="11"/>
        <v>457.65391695048493</v>
      </c>
      <c r="AA10" s="147">
        <f t="shared" si="12"/>
        <v>8493</v>
      </c>
      <c r="AB10" s="148">
        <f t="shared" si="13"/>
        <v>343.01325655566063</v>
      </c>
      <c r="AC10" s="150">
        <f t="shared" si="50"/>
        <v>1.8327262369229706E-2</v>
      </c>
      <c r="AD10" s="147">
        <f t="shared" si="14"/>
        <v>649</v>
      </c>
      <c r="AE10" s="149">
        <f t="shared" si="15"/>
        <v>8.273839877613462E-2</v>
      </c>
      <c r="AF10" s="148">
        <f t="shared" si="16"/>
        <v>26.211657071073091</v>
      </c>
      <c r="AG10" s="147">
        <f t="shared" si="17"/>
        <v>1593</v>
      </c>
      <c r="AH10" s="149">
        <f t="shared" si="18"/>
        <v>0.2308695652173913</v>
      </c>
      <c r="AI10" s="148">
        <f t="shared" si="19"/>
        <v>64.337703719906671</v>
      </c>
      <c r="AJ10" s="504"/>
      <c r="AK10" s="120">
        <f>SUM(AK11:AK32)</f>
        <v>2154737</v>
      </c>
      <c r="AL10" s="39">
        <f t="shared" ref="AL10:BD10" si="128">SUM(AL11:AL32)</f>
        <v>2034496</v>
      </c>
      <c r="AM10" s="39">
        <f t="shared" si="128"/>
        <v>2046620</v>
      </c>
      <c r="AN10" s="39">
        <f t="shared" si="128"/>
        <v>1945027</v>
      </c>
      <c r="AO10" s="39">
        <f t="shared" si="128"/>
        <v>2058457</v>
      </c>
      <c r="AP10" s="39">
        <f t="shared" si="128"/>
        <v>2013389</v>
      </c>
      <c r="AQ10" s="39">
        <f t="shared" si="128"/>
        <v>1743459</v>
      </c>
      <c r="AR10" s="39">
        <f t="shared" si="128"/>
        <v>1768447</v>
      </c>
      <c r="AS10" s="39">
        <f t="shared" si="128"/>
        <v>1505929</v>
      </c>
      <c r="AT10" s="39">
        <f t="shared" si="128"/>
        <v>1555243</v>
      </c>
      <c r="AU10" s="39">
        <f t="shared" si="128"/>
        <v>1119949</v>
      </c>
      <c r="AV10" s="39">
        <f t="shared" si="128"/>
        <v>1187808</v>
      </c>
      <c r="AW10" s="39">
        <f t="shared" si="128"/>
        <v>874795</v>
      </c>
      <c r="AX10" s="39">
        <f t="shared" si="128"/>
        <v>982325</v>
      </c>
      <c r="AY10" s="39">
        <f t="shared" si="128"/>
        <v>509381</v>
      </c>
      <c r="AZ10" s="39">
        <f t="shared" si="128"/>
        <v>659283</v>
      </c>
      <c r="BA10" s="39">
        <f t="shared" si="128"/>
        <v>178757</v>
      </c>
      <c r="BB10" s="39">
        <f t="shared" si="128"/>
        <v>314179</v>
      </c>
      <c r="BC10" s="39">
        <f t="shared" si="128"/>
        <v>28966</v>
      </c>
      <c r="BD10" s="46">
        <f t="shared" si="128"/>
        <v>78729</v>
      </c>
      <c r="BE10" s="229">
        <v>2.0000000000000002E-5</v>
      </c>
      <c r="BF10" s="42">
        <v>2.0000000000000002E-5</v>
      </c>
      <c r="BG10" s="52">
        <v>5.0000000000000002E-5</v>
      </c>
      <c r="BH10" s="52">
        <v>4.0000000000000003E-5</v>
      </c>
      <c r="BI10" s="52">
        <v>1.2518952302791728E-4</v>
      </c>
      <c r="BJ10" s="52">
        <v>1.2406223545552731E-4</v>
      </c>
      <c r="BK10" s="52">
        <v>3.4000000000000002E-4</v>
      </c>
      <c r="BL10" s="52">
        <v>1.8000000000000001E-4</v>
      </c>
      <c r="BM10" s="52">
        <v>8.9999999999999998E-4</v>
      </c>
      <c r="BN10" s="52">
        <v>5.0000000000000001E-4</v>
      </c>
      <c r="BO10" s="52">
        <v>3.8E-3</v>
      </c>
      <c r="BP10" s="52">
        <v>2E-3</v>
      </c>
      <c r="BQ10" s="52">
        <v>1.6199999999999999E-2</v>
      </c>
      <c r="BR10" s="52">
        <v>6.1999999999999998E-3</v>
      </c>
      <c r="BS10" s="52">
        <v>6.1100000000000002E-2</v>
      </c>
      <c r="BT10" s="52">
        <v>2.6800000000000001E-2</v>
      </c>
      <c r="BU10" s="52">
        <v>0.1421</v>
      </c>
      <c r="BV10" s="52">
        <v>5.4699999999999999E-2</v>
      </c>
      <c r="BW10" s="52">
        <v>0.27589999999999998</v>
      </c>
      <c r="BX10" s="53">
        <v>0.1051</v>
      </c>
      <c r="BY10" s="63">
        <f>+Fall_Hoy!B10</f>
        <v>7</v>
      </c>
      <c r="BZ10" s="60">
        <f>+Fall_Hoy!C10</f>
        <v>13</v>
      </c>
      <c r="CA10" s="60">
        <f>+Fall_Hoy!D10</f>
        <v>5</v>
      </c>
      <c r="CB10" s="60">
        <f>+Fall_Hoy!E10</f>
        <v>6</v>
      </c>
      <c r="CC10" s="60">
        <f>+Fall_Hoy!F10</f>
        <v>27</v>
      </c>
      <c r="CD10" s="60">
        <f>+Fall_Hoy!G10</f>
        <v>28</v>
      </c>
      <c r="CE10" s="60">
        <f>+Fall_Hoy!H10</f>
        <v>114</v>
      </c>
      <c r="CF10" s="60">
        <f>+Fall_Hoy!I10</f>
        <v>58</v>
      </c>
      <c r="CG10" s="60">
        <f>+Fall_Hoy!J10</f>
        <v>264</v>
      </c>
      <c r="CH10" s="60">
        <f>+Fall_Hoy!K10</f>
        <v>134</v>
      </c>
      <c r="CI10" s="60">
        <f>+Fall_Hoy!L10</f>
        <v>688</v>
      </c>
      <c r="CJ10" s="60">
        <f>+Fall_Hoy!M10</f>
        <v>333</v>
      </c>
      <c r="CK10" s="60">
        <f>+Fall_Hoy!N10</f>
        <v>1413</v>
      </c>
      <c r="CL10" s="60">
        <f>+Fall_Hoy!O10</f>
        <v>712</v>
      </c>
      <c r="CM10" s="60">
        <f>+Fall_Hoy!P10</f>
        <v>1534</v>
      </c>
      <c r="CN10" s="60">
        <f>+Fall_Hoy!Q10</f>
        <v>813</v>
      </c>
      <c r="CO10" s="60">
        <f>+Fall_Hoy!R10</f>
        <v>937</v>
      </c>
      <c r="CP10" s="60">
        <f>+Fall_Hoy!S10</f>
        <v>877</v>
      </c>
      <c r="CQ10" s="60">
        <f>+Fall_Hoy!T10</f>
        <v>162</v>
      </c>
      <c r="CR10" s="224">
        <f>+Fall_Hoy!U10</f>
        <v>345</v>
      </c>
      <c r="CS10" s="74">
        <f t="shared" si="51"/>
        <v>4.9288024050216643E-2</v>
      </c>
      <c r="CT10" s="75">
        <f t="shared" si="52"/>
        <v>4.6013352225861108E-2</v>
      </c>
      <c r="CU10" s="75">
        <f t="shared" si="53"/>
        <v>9.9705899350387484E-2</v>
      </c>
      <c r="CV10" s="75">
        <f t="shared" si="54"/>
        <v>0.11690500565232419</v>
      </c>
      <c r="CW10" s="75">
        <f t="shared" si="55"/>
        <v>0.10477410992797032</v>
      </c>
      <c r="CX10" s="75">
        <f t="shared" si="56"/>
        <v>0.1120961604889012</v>
      </c>
      <c r="CY10" s="75">
        <f t="shared" si="57"/>
        <v>0.19231545889353224</v>
      </c>
      <c r="CZ10" s="75">
        <f t="shared" si="58"/>
        <v>0.1822063212650547</v>
      </c>
      <c r="DA10" s="75">
        <f t="shared" si="59"/>
        <v>0.19478563287733575</v>
      </c>
      <c r="DB10" s="75">
        <f t="shared" si="60"/>
        <v>0.17232033836513008</v>
      </c>
      <c r="DC10" s="75">
        <f t="shared" si="61"/>
        <v>0.16166149671007105</v>
      </c>
      <c r="DD10" s="75">
        <f t="shared" si="62"/>
        <v>0.14017416956275761</v>
      </c>
      <c r="DE10" s="75">
        <f t="shared" si="63"/>
        <v>9.9705899350387484E-2</v>
      </c>
      <c r="DF10" s="75">
        <f t="shared" si="64"/>
        <v>0.11690500565232419</v>
      </c>
      <c r="DG10" s="75">
        <f t="shared" si="65"/>
        <v>4.9288024050216643E-2</v>
      </c>
      <c r="DH10" s="75">
        <f t="shared" si="66"/>
        <v>4.6013352225861108E-2</v>
      </c>
      <c r="DI10" s="75">
        <f t="shared" si="67"/>
        <v>3.6887774599020935E-2</v>
      </c>
      <c r="DJ10" s="75">
        <f t="shared" si="68"/>
        <v>5.1031121635017586E-2</v>
      </c>
      <c r="DK10" s="75">
        <f t="shared" si="69"/>
        <v>2.0270981986679867E-2</v>
      </c>
      <c r="DL10" s="75">
        <f t="shared" si="70"/>
        <v>4.1694775894749042E-2</v>
      </c>
      <c r="DM10" s="83">
        <f>+'Cas_-14'!B10</f>
        <v>3860</v>
      </c>
      <c r="DN10" s="61">
        <f>+'Cas_-14'!C10</f>
        <v>3711</v>
      </c>
      <c r="DO10" s="61">
        <f>+'Cas_-14'!D10</f>
        <v>8474</v>
      </c>
      <c r="DP10" s="61">
        <f>+'Cas_-14'!E10</f>
        <v>9317</v>
      </c>
      <c r="DQ10" s="61">
        <f>+'Cas_-14'!F10</f>
        <v>35746</v>
      </c>
      <c r="DR10" s="61">
        <f>+'Cas_-14'!G10</f>
        <v>35077</v>
      </c>
      <c r="DS10" s="61">
        <f>+'Cas_-14'!H10</f>
        <v>44683</v>
      </c>
      <c r="DT10" s="61">
        <f>+'Cas_-14'!I10</f>
        <v>41283</v>
      </c>
      <c r="DU10" s="61">
        <f>+'Cas_-14'!J10</f>
        <v>35718</v>
      </c>
      <c r="DV10" s="61">
        <f>+'Cas_-14'!K10</f>
        <v>34121</v>
      </c>
      <c r="DW10" s="61">
        <f>+'Cas_-14'!L10</f>
        <v>23353</v>
      </c>
      <c r="DX10" s="61">
        <f>+'Cas_-14'!M10</f>
        <v>22790</v>
      </c>
      <c r="DY10" s="61">
        <f>+'Cas_-14'!N10</f>
        <v>14839</v>
      </c>
      <c r="DZ10" s="61">
        <f>+'Cas_-14'!O10</f>
        <v>13070</v>
      </c>
      <c r="EA10" s="61">
        <f>+'Cas_-14'!P10</f>
        <v>7680</v>
      </c>
      <c r="EB10" s="61">
        <f>+'Cas_-14'!Q10</f>
        <v>6767</v>
      </c>
      <c r="EC10" s="61">
        <f>+'Cas_-14'!R10</f>
        <v>3029</v>
      </c>
      <c r="ED10" s="61">
        <f>+'Cas_-14'!S10</f>
        <v>4173</v>
      </c>
      <c r="EE10" s="61">
        <f>+'Cas_-14'!T10</f>
        <v>498</v>
      </c>
      <c r="EF10" s="84">
        <f>+'Cas_-14'!U10</f>
        <v>1380</v>
      </c>
      <c r="EG10" s="190">
        <f t="shared" si="21"/>
        <v>1.7914019205128051E-3</v>
      </c>
      <c r="EH10" s="89">
        <f t="shared" si="21"/>
        <v>1.8240389757463273E-3</v>
      </c>
      <c r="EI10" s="89">
        <f t="shared" si="21"/>
        <v>4.1404852879381613E-3</v>
      </c>
      <c r="EJ10" s="89">
        <f t="shared" si="21"/>
        <v>4.7901648666059645E-3</v>
      </c>
      <c r="EK10" s="89">
        <f t="shared" si="21"/>
        <v>1.7365434400621438E-2</v>
      </c>
      <c r="EL10" s="89">
        <f t="shared" si="21"/>
        <v>1.7421869295997941E-2</v>
      </c>
      <c r="EM10" s="89">
        <f t="shared" si="21"/>
        <v>2.5628936499223671E-2</v>
      </c>
      <c r="EN10" s="89">
        <f t="shared" si="21"/>
        <v>2.3344211050712858E-2</v>
      </c>
      <c r="EO10" s="89">
        <f t="shared" si="21"/>
        <v>2.3718249665156857E-2</v>
      </c>
      <c r="EP10" s="89">
        <f t="shared" si="21"/>
        <v>2.1939336811032103E-2</v>
      </c>
      <c r="EQ10" s="89">
        <f t="shared" si="21"/>
        <v>2.0851842360678923E-2</v>
      </c>
      <c r="ER10" s="89">
        <f t="shared" si="21"/>
        <v>1.9186602548560038E-2</v>
      </c>
      <c r="ES10" s="89">
        <f t="shared" si="21"/>
        <v>1.6962831291902673E-2</v>
      </c>
      <c r="ET10" s="89">
        <f t="shared" si="21"/>
        <v>1.3305168859593312E-2</v>
      </c>
      <c r="EU10" s="89">
        <f t="shared" si="21"/>
        <v>1.5077123017937457E-2</v>
      </c>
      <c r="EV10" s="89">
        <f t="shared" si="21"/>
        <v>1.0264180935956182E-2</v>
      </c>
      <c r="EW10" s="89">
        <f t="shared" si="22"/>
        <v>1.694479097322063E-2</v>
      </c>
      <c r="EX10" s="89">
        <f t="shared" si="22"/>
        <v>1.3282237195993366E-2</v>
      </c>
      <c r="EY10" s="89">
        <f t="shared" si="22"/>
        <v>1.719257060001381E-2</v>
      </c>
      <c r="EZ10" s="97">
        <f t="shared" si="22"/>
        <v>1.7528483786152498E-2</v>
      </c>
      <c r="FA10" s="110">
        <f t="shared" si="71"/>
        <v>3.2690602836879434</v>
      </c>
      <c r="FB10" s="111">
        <f t="shared" si="72"/>
        <v>4.4829054079388788</v>
      </c>
      <c r="FC10" s="111">
        <f t="shared" si="73"/>
        <v>5.8779043211956479</v>
      </c>
      <c r="FD10" s="111">
        <f t="shared" si="74"/>
        <v>8.7864353234444792</v>
      </c>
      <c r="FE10" s="111">
        <f t="shared" si="75"/>
        <v>6.0334862641973919</v>
      </c>
      <c r="FF10" s="111">
        <f t="shared" si="75"/>
        <v>6.4342211839834738</v>
      </c>
      <c r="FG10" s="111">
        <f t="shared" si="75"/>
        <v>7.5038407816632455</v>
      </c>
      <c r="FH10" s="111">
        <f t="shared" si="75"/>
        <v>7.8052036485289875</v>
      </c>
      <c r="FI10" s="111">
        <f t="shared" si="75"/>
        <v>8.2124792354928431</v>
      </c>
      <c r="FJ10" s="111">
        <f t="shared" si="75"/>
        <v>7.8544005158113768</v>
      </c>
      <c r="FK10" s="111">
        <f t="shared" si="75"/>
        <v>7.7528639394916015</v>
      </c>
      <c r="FL10" s="111">
        <f t="shared" si="75"/>
        <v>7.3058358929354972</v>
      </c>
      <c r="FM10" s="111">
        <f t="shared" si="75"/>
        <v>5.8779043211956479</v>
      </c>
      <c r="FN10" s="111">
        <f t="shared" si="75"/>
        <v>8.7864353234444792</v>
      </c>
      <c r="FO10" s="111">
        <f t="shared" si="75"/>
        <v>3.2690602836879434</v>
      </c>
      <c r="FP10" s="111">
        <f t="shared" si="75"/>
        <v>4.4829054079388788</v>
      </c>
      <c r="FQ10" s="111">
        <f t="shared" si="76"/>
        <v>2.1769388986454885</v>
      </c>
      <c r="FR10" s="111">
        <f t="shared" si="77"/>
        <v>3.8420576957028976</v>
      </c>
      <c r="FS10" s="111">
        <f t="shared" si="78"/>
        <v>1.1790547474421065</v>
      </c>
      <c r="FT10" s="112">
        <f t="shared" si="79"/>
        <v>2.378686964795433</v>
      </c>
      <c r="FU10" s="83">
        <f>+Cas_Hoy!B10</f>
        <v>4856</v>
      </c>
      <c r="FV10" s="61">
        <f>+Cas_Hoy!C10</f>
        <v>4644</v>
      </c>
      <c r="FW10" s="61">
        <f>+Cas_Hoy!D10</f>
        <v>11375</v>
      </c>
      <c r="FX10" s="61">
        <f>+Cas_Hoy!E10</f>
        <v>12794</v>
      </c>
      <c r="FY10" s="61">
        <f>+Cas_Hoy!F10</f>
        <v>47216</v>
      </c>
      <c r="FZ10" s="61">
        <f>+Cas_Hoy!G10</f>
        <v>47485</v>
      </c>
      <c r="GA10" s="61">
        <f>+Cas_Hoy!H10</f>
        <v>58327</v>
      </c>
      <c r="GB10" s="61">
        <f>+Cas_Hoy!I10</f>
        <v>54964</v>
      </c>
      <c r="GC10" s="61">
        <f>+Cas_Hoy!J10</f>
        <v>46789</v>
      </c>
      <c r="GD10" s="61">
        <f>+Cas_Hoy!K10</f>
        <v>44892</v>
      </c>
      <c r="GE10" s="61">
        <f>+Cas_Hoy!L10</f>
        <v>30738</v>
      </c>
      <c r="GF10" s="61">
        <f>+Cas_Hoy!M10</f>
        <v>30430</v>
      </c>
      <c r="GG10" s="61">
        <f>+Cas_Hoy!N10</f>
        <v>19546</v>
      </c>
      <c r="GH10" s="61">
        <f>+Cas_Hoy!O10</f>
        <v>17651</v>
      </c>
      <c r="GI10" s="61">
        <f>+Cas_Hoy!P10</f>
        <v>10141</v>
      </c>
      <c r="GJ10" s="61">
        <f>+Cas_Hoy!Q10</f>
        <v>9093</v>
      </c>
      <c r="GK10" s="61">
        <f>+Cas_Hoy!R10</f>
        <v>3876</v>
      </c>
      <c r="GL10" s="61">
        <f>+Cas_Hoy!S10</f>
        <v>5484</v>
      </c>
      <c r="GM10" s="61">
        <f>+Cas_Hoy!T10</f>
        <v>645</v>
      </c>
      <c r="GN10" s="84">
        <f>+Cas_Hoy!U10</f>
        <v>1819</v>
      </c>
      <c r="GO10" s="297">
        <f t="shared" si="104"/>
        <v>7.3672827531103113E-3</v>
      </c>
      <c r="GP10" s="294">
        <f t="shared" si="105"/>
        <v>1.0232810835935854E-2</v>
      </c>
      <c r="GQ10" s="294">
        <f t="shared" si="106"/>
        <v>3.2669064923434972E-2</v>
      </c>
      <c r="GR10" s="294">
        <f t="shared" si="107"/>
        <v>5.7795420592181325E-2</v>
      </c>
      <c r="GS10" s="294">
        <f t="shared" si="108"/>
        <v>0.13839350904602041</v>
      </c>
      <c r="GT10" s="294">
        <f t="shared" si="109"/>
        <v>0.15174861535523201</v>
      </c>
      <c r="GU10" s="294">
        <f t="shared" si="110"/>
        <v>0.25103918203529424</v>
      </c>
      <c r="GV10" s="294">
        <f t="shared" si="111"/>
        <v>0.24258867432145112</v>
      </c>
      <c r="GW10" s="294">
        <f t="shared" si="112"/>
        <v>0.25516056264901904</v>
      </c>
      <c r="GX10" s="294">
        <f t="shared" si="113"/>
        <v>0.22671682042986488</v>
      </c>
      <c r="GY10" s="294">
        <f t="shared" si="114"/>
        <v>0.21278427122314753</v>
      </c>
      <c r="GZ10" s="294">
        <f t="shared" si="115"/>
        <v>0.18716542254474391</v>
      </c>
      <c r="HA10" s="294">
        <f t="shared" si="116"/>
        <v>0.13133307559152729</v>
      </c>
      <c r="HB10" s="294">
        <f t="shared" si="117"/>
        <v>0.15787989707491767</v>
      </c>
      <c r="HC10" s="294">
        <f t="shared" si="118"/>
        <v>6.5082011965266542E-2</v>
      </c>
      <c r="HD10" s="294">
        <f t="shared" si="119"/>
        <v>6.1829379605401968E-2</v>
      </c>
      <c r="HE10" s="294">
        <f t="shared" si="120"/>
        <v>4.7202711900232799E-2</v>
      </c>
      <c r="HF10" s="294">
        <f t="shared" si="121"/>
        <v>6.7063185009929652E-2</v>
      </c>
      <c r="HG10" s="294">
        <f t="shared" si="122"/>
        <v>2.6254585103229949E-2</v>
      </c>
      <c r="HH10" s="298">
        <f t="shared" si="123"/>
        <v>5.4958548806194579E-2</v>
      </c>
      <c r="HI10" s="302">
        <f>+CyF_Tot!B10</f>
        <v>290694</v>
      </c>
      <c r="HJ10" s="140">
        <f>+CyF_Tot!C10</f>
        <v>350093</v>
      </c>
      <c r="HK10" s="140">
        <f>+CyF_Tot!D10</f>
        <v>413522</v>
      </c>
      <c r="HL10" s="140">
        <f>+CyF_Tot!E10</f>
        <v>463408</v>
      </c>
      <c r="HM10" s="140">
        <f>+CyF_Tot!F10</f>
        <v>5960</v>
      </c>
      <c r="HN10" s="140">
        <f>+CyF_Tot!G10</f>
        <v>6900</v>
      </c>
      <c r="HO10" s="140">
        <f>+CyF_Tot!H10</f>
        <v>7844</v>
      </c>
      <c r="HP10" s="140">
        <f>+CyF_Tot!I10</f>
        <v>8493</v>
      </c>
      <c r="HQ10" s="193">
        <f t="shared" si="25"/>
        <v>8.7025003578355645E-2</v>
      </c>
      <c r="HR10" s="187">
        <f t="shared" si="26"/>
        <v>8.2168738774221747E-2</v>
      </c>
      <c r="HS10" s="187">
        <f t="shared" si="27"/>
        <v>8.2658399991987069E-2</v>
      </c>
      <c r="HT10" s="187">
        <f t="shared" si="28"/>
        <v>7.8555286160212762E-2</v>
      </c>
      <c r="HU10" s="187">
        <f t="shared" si="29"/>
        <v>8.3136469922264866E-2</v>
      </c>
      <c r="HV10" s="187">
        <f t="shared" si="30"/>
        <v>8.1316274296873312E-2</v>
      </c>
      <c r="HW10" s="187">
        <f t="shared" si="31"/>
        <v>7.0414405894416054E-2</v>
      </c>
      <c r="HX10" s="187">
        <f t="shared" si="32"/>
        <v>7.1423615273294286E-2</v>
      </c>
      <c r="HY10" s="187">
        <f t="shared" si="33"/>
        <v>6.0821100957448422E-2</v>
      </c>
      <c r="HZ10" s="187">
        <f t="shared" si="34"/>
        <v>6.2812783017237167E-2</v>
      </c>
      <c r="IA10" s="187">
        <f t="shared" si="35"/>
        <v>4.5232232858384028E-2</v>
      </c>
      <c r="IB10" s="187">
        <f t="shared" si="36"/>
        <v>4.797290595112047E-2</v>
      </c>
      <c r="IC10" s="187">
        <f t="shared" si="37"/>
        <v>3.5331011629413538E-2</v>
      </c>
      <c r="ID10" s="187">
        <f t="shared" si="38"/>
        <v>3.9673907599910435E-2</v>
      </c>
      <c r="IE10" s="187">
        <f t="shared" si="39"/>
        <v>2.0572758228844811E-2</v>
      </c>
      <c r="IF10" s="187">
        <f t="shared" si="40"/>
        <v>2.6626964420320923E-2</v>
      </c>
      <c r="IG10" s="187">
        <f t="shared" si="41"/>
        <v>7.2195950432262131E-3</v>
      </c>
      <c r="IH10" s="187">
        <f t="shared" si="42"/>
        <v>1.2688986451360049E-2</v>
      </c>
      <c r="II10" s="187">
        <f t="shared" si="43"/>
        <v>1.1698718932522389E-3</v>
      </c>
      <c r="IJ10" s="96">
        <f t="shared" si="44"/>
        <v>3.1796880578559526E-3</v>
      </c>
      <c r="IK10" s="474">
        <f t="shared" si="82"/>
        <v>4.4363759280237593E-2</v>
      </c>
      <c r="IL10" s="471">
        <f t="shared" si="83"/>
        <v>4.7486346547553113E-2</v>
      </c>
      <c r="IM10" s="471">
        <f t="shared" si="84"/>
        <v>5.1444542825977595E-2</v>
      </c>
      <c r="IN10" s="471">
        <f t="shared" si="85"/>
        <v>4.9601869195661862E-2</v>
      </c>
      <c r="IO10" s="471">
        <f t="shared" si="86"/>
        <v>0.16574165519096037</v>
      </c>
      <c r="IP10" s="471">
        <f t="shared" si="87"/>
        <v>0.15541896546691183</v>
      </c>
      <c r="IQ10" s="471">
        <f t="shared" si="88"/>
        <v>0.13326508771929824</v>
      </c>
      <c r="IR10" s="471">
        <f t="shared" si="89"/>
        <v>0.1281196551724138</v>
      </c>
      <c r="IS10" s="471">
        <f t="shared" si="90"/>
        <v>0.12176590909090909</v>
      </c>
      <c r="IT10" s="471">
        <f t="shared" si="91"/>
        <v>0.12731716417910449</v>
      </c>
      <c r="IU10" s="471">
        <f t="shared" si="92"/>
        <v>0.12898459302325582</v>
      </c>
      <c r="IV10" s="471">
        <f t="shared" si="93"/>
        <v>0.13687687687687689</v>
      </c>
      <c r="IW10" s="471">
        <f t="shared" si="94"/>
        <v>0.17012866242038216</v>
      </c>
      <c r="IX10" s="471">
        <f t="shared" si="95"/>
        <v>0.11381179775280899</v>
      </c>
      <c r="IY10" s="471">
        <f t="shared" si="96"/>
        <v>0.3058983050847458</v>
      </c>
      <c r="IZ10" s="471">
        <f t="shared" si="97"/>
        <v>0.22306961869618691</v>
      </c>
      <c r="JA10" s="471">
        <f t="shared" si="98"/>
        <v>0.45936061899679831</v>
      </c>
      <c r="JB10" s="471">
        <f t="shared" si="99"/>
        <v>0.26027719498289625</v>
      </c>
      <c r="JC10" s="471">
        <f t="shared" si="100"/>
        <v>0.8481370370370368</v>
      </c>
      <c r="JD10" s="475">
        <f t="shared" si="101"/>
        <v>0.42040000000000005</v>
      </c>
    </row>
    <row r="11" spans="1:264" ht="14.4">
      <c r="A11" s="402" t="s">
        <v>24</v>
      </c>
      <c r="B11" s="433">
        <v>3760450</v>
      </c>
      <c r="C11" s="423">
        <f t="shared" si="102"/>
        <v>83991</v>
      </c>
      <c r="D11" s="406">
        <f t="shared" si="103"/>
        <v>1294</v>
      </c>
      <c r="E11" s="393">
        <f t="shared" si="46"/>
        <v>6.5015116179745385E-3</v>
      </c>
      <c r="F11" s="195">
        <f t="shared" si="0"/>
        <v>1.618928585674587E-2</v>
      </c>
      <c r="G11" s="26">
        <f t="shared" si="124"/>
        <v>3.2692823007335989</v>
      </c>
      <c r="H11" s="25">
        <f t="shared" si="1"/>
        <v>5.2927345712976054E-2</v>
      </c>
      <c r="I11" s="32">
        <f t="shared" si="2"/>
        <v>7.3020593205843906E-2</v>
      </c>
      <c r="J11" s="314">
        <f t="shared" si="3"/>
        <v>8.2567088746820436E-2</v>
      </c>
      <c r="K11" s="315">
        <f t="shared" si="47"/>
        <v>4.1676139765157933E-3</v>
      </c>
      <c r="L11" s="316">
        <f t="shared" si="48"/>
        <v>5.1001069149950045</v>
      </c>
      <c r="M11" s="317">
        <f t="shared" si="49"/>
        <v>0.11390186787273476</v>
      </c>
      <c r="N11" s="500"/>
      <c r="O11" s="152"/>
      <c r="P11" s="152"/>
      <c r="Q11" s="152"/>
      <c r="R11" s="152"/>
      <c r="S11" s="153">
        <f t="shared" si="4"/>
        <v>83991</v>
      </c>
      <c r="T11" s="154">
        <f t="shared" si="5"/>
        <v>2233.5358800143599</v>
      </c>
      <c r="U11" s="153">
        <f t="shared" si="6"/>
        <v>10286</v>
      </c>
      <c r="V11" s="155">
        <f t="shared" si="7"/>
        <v>0.13955633946136625</v>
      </c>
      <c r="W11" s="154">
        <f t="shared" si="8"/>
        <v>273.53109335318914</v>
      </c>
      <c r="X11" s="153">
        <f t="shared" si="9"/>
        <v>23112</v>
      </c>
      <c r="Y11" s="155">
        <f t="shared" si="10"/>
        <v>0.37963829892081014</v>
      </c>
      <c r="Z11" s="154">
        <f t="shared" si="11"/>
        <v>614.60729433977315</v>
      </c>
      <c r="AA11" s="153">
        <f t="shared" si="12"/>
        <v>1294</v>
      </c>
      <c r="AB11" s="154">
        <f t="shared" si="13"/>
        <v>344.10775306146871</v>
      </c>
      <c r="AC11" s="156">
        <f t="shared" si="50"/>
        <v>1.5406412591825314E-2</v>
      </c>
      <c r="AD11" s="153">
        <f t="shared" si="14"/>
        <v>134</v>
      </c>
      <c r="AE11" s="155">
        <f t="shared" si="15"/>
        <v>0.11551724137931034</v>
      </c>
      <c r="AF11" s="154">
        <f t="shared" si="16"/>
        <v>35.634033160924886</v>
      </c>
      <c r="AG11" s="153">
        <f t="shared" si="17"/>
        <v>329</v>
      </c>
      <c r="AH11" s="155">
        <f t="shared" si="18"/>
        <v>0.34093264248704663</v>
      </c>
      <c r="AI11" s="154">
        <f t="shared" si="19"/>
        <v>87.489529178688727</v>
      </c>
      <c r="AJ11" s="504"/>
      <c r="AK11" s="80">
        <v>304460</v>
      </c>
      <c r="AL11" s="38">
        <v>287162</v>
      </c>
      <c r="AM11" s="38">
        <v>281537</v>
      </c>
      <c r="AN11" s="38">
        <v>269609</v>
      </c>
      <c r="AO11" s="38">
        <v>300303</v>
      </c>
      <c r="AP11" s="38">
        <v>296109</v>
      </c>
      <c r="AQ11" s="38">
        <v>272508</v>
      </c>
      <c r="AR11" s="38">
        <v>273347</v>
      </c>
      <c r="AS11" s="38">
        <v>235056</v>
      </c>
      <c r="AT11" s="38">
        <v>241195</v>
      </c>
      <c r="AU11" s="38">
        <v>178247</v>
      </c>
      <c r="AV11" s="38">
        <v>191298</v>
      </c>
      <c r="AW11" s="38">
        <v>141093</v>
      </c>
      <c r="AX11" s="38">
        <v>164606</v>
      </c>
      <c r="AY11" s="38">
        <v>89484</v>
      </c>
      <c r="AZ11" s="38">
        <v>122663</v>
      </c>
      <c r="BA11" s="38">
        <v>32074</v>
      </c>
      <c r="BB11" s="38">
        <v>59919</v>
      </c>
      <c r="BC11" s="38">
        <v>4850</v>
      </c>
      <c r="BD11" s="45">
        <v>14930</v>
      </c>
      <c r="BE11" s="229">
        <v>2.0000000000000002E-5</v>
      </c>
      <c r="BF11" s="42">
        <v>2.0000000000000002E-5</v>
      </c>
      <c r="BG11" s="52">
        <v>5.0000000000000002E-5</v>
      </c>
      <c r="BH11" s="52">
        <v>4.0000000000000003E-5</v>
      </c>
      <c r="BI11" s="52">
        <v>1.2518952302791728E-4</v>
      </c>
      <c r="BJ11" s="52">
        <v>1.2406223545552731E-4</v>
      </c>
      <c r="BK11" s="52">
        <v>3.4000000000000002E-4</v>
      </c>
      <c r="BL11" s="52">
        <v>1.8000000000000001E-4</v>
      </c>
      <c r="BM11" s="52">
        <v>8.9999999999999998E-4</v>
      </c>
      <c r="BN11" s="52">
        <v>5.0000000000000001E-4</v>
      </c>
      <c r="BO11" s="52">
        <v>3.8E-3</v>
      </c>
      <c r="BP11" s="52">
        <v>2E-3</v>
      </c>
      <c r="BQ11" s="52">
        <v>1.6199999999999999E-2</v>
      </c>
      <c r="BR11" s="52">
        <v>6.1999999999999998E-3</v>
      </c>
      <c r="BS11" s="52">
        <v>6.1100000000000002E-2</v>
      </c>
      <c r="BT11" s="52">
        <v>2.6800000000000001E-2</v>
      </c>
      <c r="BU11" s="52">
        <v>0.1421</v>
      </c>
      <c r="BV11" s="52">
        <v>5.4699999999999999E-2</v>
      </c>
      <c r="BW11" s="52">
        <v>0.27589999999999998</v>
      </c>
      <c r="BX11" s="53">
        <v>0.1051</v>
      </c>
      <c r="BY11" s="63">
        <f>+Fall_Hoy!B11</f>
        <v>0</v>
      </c>
      <c r="BZ11" s="60">
        <f>+Fall_Hoy!C11</f>
        <v>2</v>
      </c>
      <c r="CA11" s="60">
        <f>+Fall_Hoy!D11</f>
        <v>1</v>
      </c>
      <c r="CB11" s="60">
        <f>+Fall_Hoy!E11</f>
        <v>0</v>
      </c>
      <c r="CC11" s="60">
        <f>+Fall_Hoy!F11</f>
        <v>5</v>
      </c>
      <c r="CD11" s="60">
        <f>+Fall_Hoy!G11</f>
        <v>3</v>
      </c>
      <c r="CE11" s="60">
        <f>+Fall_Hoy!H11</f>
        <v>11</v>
      </c>
      <c r="CF11" s="60">
        <f>+Fall_Hoy!I11</f>
        <v>2</v>
      </c>
      <c r="CG11" s="60">
        <f>+Fall_Hoy!J11</f>
        <v>28</v>
      </c>
      <c r="CH11" s="60">
        <f>+Fall_Hoy!K11</f>
        <v>9</v>
      </c>
      <c r="CI11" s="60">
        <f>+Fall_Hoy!L11</f>
        <v>68</v>
      </c>
      <c r="CJ11" s="60">
        <f>+Fall_Hoy!M11</f>
        <v>38</v>
      </c>
      <c r="CK11" s="60">
        <f>+Fall_Hoy!N11</f>
        <v>188</v>
      </c>
      <c r="CL11" s="60">
        <f>+Fall_Hoy!O11</f>
        <v>96</v>
      </c>
      <c r="CM11" s="60">
        <f>+Fall_Hoy!P11</f>
        <v>261</v>
      </c>
      <c r="CN11" s="60">
        <f>+Fall_Hoy!Q11</f>
        <v>138</v>
      </c>
      <c r="CO11" s="60">
        <f>+Fall_Hoy!R11</f>
        <v>146</v>
      </c>
      <c r="CP11" s="60">
        <f>+Fall_Hoy!S11</f>
        <v>182</v>
      </c>
      <c r="CQ11" s="60">
        <f>+Fall_Hoy!T11</f>
        <v>25</v>
      </c>
      <c r="CR11" s="224">
        <f>+Fall_Hoy!U11</f>
        <v>88</v>
      </c>
      <c r="CS11" s="74">
        <f t="shared" si="51"/>
        <v>4.7736866490629193E-2</v>
      </c>
      <c r="CT11" s="75">
        <f t="shared" si="52"/>
        <v>4.1978866743380507E-2</v>
      </c>
      <c r="CU11" s="75">
        <f t="shared" si="53"/>
        <v>8.2250276566554953E-2</v>
      </c>
      <c r="CV11" s="75">
        <f t="shared" si="54"/>
        <v>9.4066261058174894E-2</v>
      </c>
      <c r="CW11" s="75">
        <f t="shared" si="55"/>
        <v>0.13299715435558232</v>
      </c>
      <c r="CX11" s="75">
        <f t="shared" si="56"/>
        <v>8.1663886490129955E-2</v>
      </c>
      <c r="CY11" s="75">
        <f t="shared" si="57"/>
        <v>0.11872290419536523</v>
      </c>
      <c r="CZ11" s="75">
        <f t="shared" si="58"/>
        <v>4.0648374085360768E-2</v>
      </c>
      <c r="DA11" s="75">
        <f t="shared" si="59"/>
        <v>0.13235616666288508</v>
      </c>
      <c r="DB11" s="75">
        <f t="shared" si="60"/>
        <v>7.4628412695122201E-2</v>
      </c>
      <c r="DC11" s="75">
        <f t="shared" si="61"/>
        <v>0.10039292017316007</v>
      </c>
      <c r="DD11" s="75">
        <f t="shared" si="62"/>
        <v>9.932147748538929E-2</v>
      </c>
      <c r="DE11" s="75">
        <f t="shared" si="63"/>
        <v>8.2250276566554953E-2</v>
      </c>
      <c r="DF11" s="75">
        <f t="shared" si="64"/>
        <v>9.4066261058174894E-2</v>
      </c>
      <c r="DG11" s="75">
        <f t="shared" si="65"/>
        <v>4.7736866490629193E-2</v>
      </c>
      <c r="DH11" s="75">
        <f t="shared" si="66"/>
        <v>4.1978866743380507E-2</v>
      </c>
      <c r="DI11" s="75">
        <f t="shared" si="67"/>
        <v>3.2033592970723883E-2</v>
      </c>
      <c r="DJ11" s="75">
        <f t="shared" si="68"/>
        <v>5.5528955558620835E-2</v>
      </c>
      <c r="DK11" s="75">
        <f t="shared" si="69"/>
        <v>1.8682998098070794E-2</v>
      </c>
      <c r="DL11" s="75">
        <f t="shared" si="70"/>
        <v>5.6081568091627086E-2</v>
      </c>
      <c r="DM11" s="83">
        <f>+'Cas_-14'!B11</f>
        <v>867</v>
      </c>
      <c r="DN11" s="61">
        <f>+'Cas_-14'!C11</f>
        <v>829</v>
      </c>
      <c r="DO11" s="61">
        <f>+'Cas_-14'!D11</f>
        <v>2100</v>
      </c>
      <c r="DP11" s="61">
        <f>+'Cas_-14'!E11</f>
        <v>2153</v>
      </c>
      <c r="DQ11" s="61">
        <f>+'Cas_-14'!F11</f>
        <v>6198</v>
      </c>
      <c r="DR11" s="61">
        <f>+'Cas_-14'!G11</f>
        <v>6329</v>
      </c>
      <c r="DS11" s="61">
        <f>+'Cas_-14'!H11</f>
        <v>6542</v>
      </c>
      <c r="DT11" s="61">
        <f>+'Cas_-14'!I11</f>
        <v>6427</v>
      </c>
      <c r="DU11" s="61">
        <f>+'Cas_-14'!J11</f>
        <v>5707</v>
      </c>
      <c r="DV11" s="61">
        <f>+'Cas_-14'!K11</f>
        <v>5710</v>
      </c>
      <c r="DW11" s="61">
        <f>+'Cas_-14'!L11</f>
        <v>3958</v>
      </c>
      <c r="DX11" s="61">
        <f>+'Cas_-14'!M11</f>
        <v>4047</v>
      </c>
      <c r="DY11" s="61">
        <f>+'Cas_-14'!N11</f>
        <v>2608</v>
      </c>
      <c r="DZ11" s="61">
        <f>+'Cas_-14'!O11</f>
        <v>2456</v>
      </c>
      <c r="EA11" s="61">
        <f>+'Cas_-14'!P11</f>
        <v>1462</v>
      </c>
      <c r="EB11" s="61">
        <f>+'Cas_-14'!Q11</f>
        <v>1462</v>
      </c>
      <c r="EC11" s="61">
        <f>+'Cas_-14'!R11</f>
        <v>566</v>
      </c>
      <c r="ED11" s="61">
        <f>+'Cas_-14'!S11</f>
        <v>981</v>
      </c>
      <c r="EE11" s="61">
        <f>+'Cas_-14'!T11</f>
        <v>99</v>
      </c>
      <c r="EF11" s="84">
        <f>+'Cas_-14'!U11</f>
        <v>328</v>
      </c>
      <c r="EG11" s="190">
        <f t="shared" si="21"/>
        <v>2.847664717861131E-3</v>
      </c>
      <c r="EH11" s="88">
        <f t="shared" si="21"/>
        <v>2.8868722184690176E-3</v>
      </c>
      <c r="EI11" s="88">
        <f t="shared" si="21"/>
        <v>7.4590551153134402E-3</v>
      </c>
      <c r="EJ11" s="88">
        <f t="shared" si="21"/>
        <v>7.9856384616240547E-3</v>
      </c>
      <c r="EK11" s="88">
        <f t="shared" si="21"/>
        <v>2.0639154454001458E-2</v>
      </c>
      <c r="EL11" s="88">
        <f t="shared" si="21"/>
        <v>2.1373885967667313E-2</v>
      </c>
      <c r="EM11" s="88">
        <f t="shared" si="21"/>
        <v>2.4006634667606087E-2</v>
      </c>
      <c r="EN11" s="88">
        <f t="shared" si="21"/>
        <v>2.3512239022195233E-2</v>
      </c>
      <c r="EO11" s="88">
        <f t="shared" si="21"/>
        <v>2.4279320672520591E-2</v>
      </c>
      <c r="EP11" s="88">
        <f t="shared" si="21"/>
        <v>2.3673790916063767E-2</v>
      </c>
      <c r="EQ11" s="88">
        <f t="shared" si="21"/>
        <v>2.2205142302535247E-2</v>
      </c>
      <c r="ER11" s="88">
        <f t="shared" si="21"/>
        <v>2.115547470438792E-2</v>
      </c>
      <c r="ES11" s="88">
        <f t="shared" si="21"/>
        <v>1.8484262153331491E-2</v>
      </c>
      <c r="ET11" s="88">
        <f t="shared" si="21"/>
        <v>1.4920476774844173E-2</v>
      </c>
      <c r="EU11" s="88">
        <f t="shared" si="21"/>
        <v>1.6338116311295874E-2</v>
      </c>
      <c r="EV11" s="88">
        <f t="shared" si="21"/>
        <v>1.1918834530379984E-2</v>
      </c>
      <c r="EW11" s="88">
        <f t="shared" si="22"/>
        <v>1.7646692024692899E-2</v>
      </c>
      <c r="EX11" s="88">
        <f t="shared" si="22"/>
        <v>1.6372102338156513E-2</v>
      </c>
      <c r="EY11" s="88">
        <f t="shared" si="22"/>
        <v>2.041237113402062E-2</v>
      </c>
      <c r="EZ11" s="96">
        <f t="shared" si="22"/>
        <v>2.1969189551239117E-2</v>
      </c>
      <c r="FA11" s="110">
        <f t="shared" si="71"/>
        <v>2.921809686078976</v>
      </c>
      <c r="FB11" s="111">
        <f t="shared" si="72"/>
        <v>3.5220613757477994</v>
      </c>
      <c r="FC11" s="111">
        <f t="shared" si="73"/>
        <v>4.4497462697871697</v>
      </c>
      <c r="FD11" s="111">
        <f t="shared" si="74"/>
        <v>6.3045077230219615</v>
      </c>
      <c r="FE11" s="111">
        <f t="shared" si="75"/>
        <v>6.4439245634792579</v>
      </c>
      <c r="FF11" s="111">
        <f t="shared" si="75"/>
        <v>3.8207318319965067</v>
      </c>
      <c r="FG11" s="111">
        <f t="shared" si="75"/>
        <v>4.9454205405794234</v>
      </c>
      <c r="FH11" s="111">
        <f t="shared" si="75"/>
        <v>1.7288176616012307</v>
      </c>
      <c r="FI11" s="111">
        <f t="shared" si="75"/>
        <v>5.4513949730350646</v>
      </c>
      <c r="FJ11" s="111">
        <f t="shared" si="75"/>
        <v>3.1523642732049035</v>
      </c>
      <c r="FK11" s="111">
        <f t="shared" si="75"/>
        <v>4.5211563522246747</v>
      </c>
      <c r="FL11" s="111">
        <f t="shared" si="75"/>
        <v>4.6948356807511731</v>
      </c>
      <c r="FM11" s="111">
        <f t="shared" si="75"/>
        <v>4.4497462697871697</v>
      </c>
      <c r="FN11" s="111">
        <f t="shared" si="75"/>
        <v>6.3045077230219615</v>
      </c>
      <c r="FO11" s="111">
        <f t="shared" si="75"/>
        <v>2.921809686078976</v>
      </c>
      <c r="FP11" s="111">
        <f t="shared" si="75"/>
        <v>3.5220613757477994</v>
      </c>
      <c r="FQ11" s="111">
        <f t="shared" si="76"/>
        <v>1.8152746659770278</v>
      </c>
      <c r="FR11" s="111">
        <f t="shared" si="77"/>
        <v>3.3916814353894003</v>
      </c>
      <c r="FS11" s="111">
        <f t="shared" si="78"/>
        <v>0.91527818965296304</v>
      </c>
      <c r="FT11" s="112">
        <f t="shared" si="79"/>
        <v>2.5527372305121716</v>
      </c>
      <c r="FU11" s="83">
        <f>+Cas_Hoy!B11</f>
        <v>1054</v>
      </c>
      <c r="FV11" s="61">
        <f>+Cas_Hoy!C11</f>
        <v>973</v>
      </c>
      <c r="FW11" s="61">
        <f>+Cas_Hoy!D11</f>
        <v>2772</v>
      </c>
      <c r="FX11" s="61">
        <f>+Cas_Hoy!E11</f>
        <v>2896</v>
      </c>
      <c r="FY11" s="61">
        <f>+Cas_Hoy!F11</f>
        <v>8420</v>
      </c>
      <c r="FZ11" s="61">
        <f>+Cas_Hoy!G11</f>
        <v>8854</v>
      </c>
      <c r="GA11" s="61">
        <f>+Cas_Hoy!H11</f>
        <v>8955</v>
      </c>
      <c r="GB11" s="61">
        <f>+Cas_Hoy!I11</f>
        <v>9042</v>
      </c>
      <c r="GC11" s="61">
        <f>+Cas_Hoy!J11</f>
        <v>7825</v>
      </c>
      <c r="GD11" s="61">
        <f>+Cas_Hoy!K11</f>
        <v>7838</v>
      </c>
      <c r="GE11" s="61">
        <f>+Cas_Hoy!L11</f>
        <v>5494</v>
      </c>
      <c r="GF11" s="61">
        <f>+Cas_Hoy!M11</f>
        <v>5672</v>
      </c>
      <c r="GG11" s="61">
        <f>+Cas_Hoy!N11</f>
        <v>3682</v>
      </c>
      <c r="GH11" s="61">
        <f>+Cas_Hoy!O11</f>
        <v>3542</v>
      </c>
      <c r="GI11" s="61">
        <f>+Cas_Hoy!P11</f>
        <v>2055</v>
      </c>
      <c r="GJ11" s="61">
        <f>+Cas_Hoy!Q11</f>
        <v>2081</v>
      </c>
      <c r="GK11" s="61">
        <f>+Cas_Hoy!R11</f>
        <v>779</v>
      </c>
      <c r="GL11" s="61">
        <f>+Cas_Hoy!S11</f>
        <v>1391</v>
      </c>
      <c r="GM11" s="61">
        <f>+Cas_Hoy!T11</f>
        <v>139</v>
      </c>
      <c r="GN11" s="84">
        <f>+Cas_Hoy!U11</f>
        <v>469</v>
      </c>
      <c r="GO11" s="297">
        <f t="shared" si="104"/>
        <v>1.0114916275133813E-2</v>
      </c>
      <c r="GP11" s="294">
        <f t="shared" si="105"/>
        <v>1.193391088863641E-2</v>
      </c>
      <c r="GQ11" s="294">
        <f t="shared" si="106"/>
        <v>4.3811991531663812E-2</v>
      </c>
      <c r="GR11" s="294">
        <f t="shared" si="107"/>
        <v>6.7719751068664624E-2</v>
      </c>
      <c r="GS11" s="294">
        <f t="shared" si="108"/>
        <v>0.18067699897934872</v>
      </c>
      <c r="GT11" s="294">
        <f t="shared" si="109"/>
        <v>0.11424428045245862</v>
      </c>
      <c r="GU11" s="294">
        <f t="shared" si="110"/>
        <v>0.16251354433957441</v>
      </c>
      <c r="GV11" s="294">
        <f t="shared" si="111"/>
        <v>5.7187272207846911E-2</v>
      </c>
      <c r="GW11" s="294">
        <f t="shared" si="112"/>
        <v>0.18147660839969787</v>
      </c>
      <c r="GX11" s="294">
        <f t="shared" si="113"/>
        <v>0.1024408929429716</v>
      </c>
      <c r="GY11" s="294">
        <f t="shared" si="114"/>
        <v>0.13935288110948493</v>
      </c>
      <c r="GZ11" s="294">
        <f t="shared" si="115"/>
        <v>0.13920222888488459</v>
      </c>
      <c r="HA11" s="294">
        <f t="shared" si="116"/>
        <v>0.11612174782134024</v>
      </c>
      <c r="HB11" s="294">
        <f t="shared" si="117"/>
        <v>0.13566070711240044</v>
      </c>
      <c r="HC11" s="294">
        <f t="shared" si="118"/>
        <v>6.709935748169836E-2</v>
      </c>
      <c r="HD11" s="294">
        <f t="shared" si="119"/>
        <v>5.9752408818724234E-2</v>
      </c>
      <c r="HE11" s="294">
        <f t="shared" si="120"/>
        <v>4.4088637675254241E-2</v>
      </c>
      <c r="HF11" s="294">
        <f t="shared" si="121"/>
        <v>7.8736775924609162E-2</v>
      </c>
      <c r="HG11" s="294">
        <f t="shared" si="122"/>
        <v>2.6231684198301415E-2</v>
      </c>
      <c r="HH11" s="298">
        <f t="shared" si="123"/>
        <v>8.0189803155405789E-2</v>
      </c>
      <c r="HI11" s="302">
        <f>+CyF_Tot!B11</f>
        <v>49899</v>
      </c>
      <c r="HJ11" s="140">
        <f>+CyF_Tot!C11</f>
        <v>60879</v>
      </c>
      <c r="HK11" s="140">
        <f>+CyF_Tot!D11</f>
        <v>73705</v>
      </c>
      <c r="HL11" s="140">
        <f>+CyF_Tot!E11</f>
        <v>83991</v>
      </c>
      <c r="HM11" s="140">
        <f>+CyF_Tot!F11</f>
        <v>765</v>
      </c>
      <c r="HN11" s="140">
        <f>+CyF_Tot!G11</f>
        <v>965</v>
      </c>
      <c r="HO11" s="140">
        <f>+CyF_Tot!H11</f>
        <v>1160</v>
      </c>
      <c r="HP11" s="140">
        <f>+CyF_Tot!I11</f>
        <v>1294</v>
      </c>
      <c r="HQ11" s="193">
        <f t="shared" si="25"/>
        <v>8.0963714449068594E-2</v>
      </c>
      <c r="HR11" s="187">
        <f t="shared" si="26"/>
        <v>7.6363733063862044E-2</v>
      </c>
      <c r="HS11" s="187">
        <f t="shared" si="27"/>
        <v>7.4867901447964999E-2</v>
      </c>
      <c r="HT11" s="187">
        <f t="shared" si="28"/>
        <v>7.1695940645401482E-2</v>
      </c>
      <c r="HU11" s="187">
        <f t="shared" si="29"/>
        <v>7.9858261644218109E-2</v>
      </c>
      <c r="HV11" s="187">
        <f t="shared" si="30"/>
        <v>7.8742969591405282E-2</v>
      </c>
      <c r="HW11" s="187">
        <f t="shared" si="31"/>
        <v>7.2466859019532232E-2</v>
      </c>
      <c r="HX11" s="187">
        <f t="shared" si="32"/>
        <v>7.2689970615218924E-2</v>
      </c>
      <c r="HY11" s="187">
        <f t="shared" si="33"/>
        <v>6.250741267667434E-2</v>
      </c>
      <c r="HZ11" s="187">
        <f t="shared" si="34"/>
        <v>6.4139930061561781E-2</v>
      </c>
      <c r="IA11" s="187">
        <f t="shared" si="35"/>
        <v>4.7400444095786406E-2</v>
      </c>
      <c r="IB11" s="187">
        <f t="shared" si="36"/>
        <v>5.0871039370288133E-2</v>
      </c>
      <c r="IC11" s="187">
        <f t="shared" si="37"/>
        <v>3.7520243587868471E-2</v>
      </c>
      <c r="ID11" s="187">
        <f t="shared" si="38"/>
        <v>4.3772952705128376E-2</v>
      </c>
      <c r="IE11" s="187">
        <f t="shared" si="39"/>
        <v>2.3796088234120917E-2</v>
      </c>
      <c r="IF11" s="187">
        <f t="shared" si="40"/>
        <v>3.2619234400138281E-2</v>
      </c>
      <c r="IG11" s="187">
        <f t="shared" si="41"/>
        <v>8.5292983552500371E-3</v>
      </c>
      <c r="IH11" s="187">
        <f t="shared" si="42"/>
        <v>1.5933997260966108E-2</v>
      </c>
      <c r="II11" s="187">
        <f t="shared" si="43"/>
        <v>1.2897392599289978E-3</v>
      </c>
      <c r="IJ11" s="96">
        <f t="shared" si="44"/>
        <v>3.970269515616482E-3</v>
      </c>
      <c r="IK11" s="444"/>
      <c r="IL11" s="103"/>
      <c r="IM11" s="103"/>
      <c r="IN11" s="103"/>
      <c r="IO11" s="103"/>
      <c r="IP11" s="103"/>
      <c r="IQ11" s="103"/>
      <c r="IR11" s="103"/>
      <c r="IS11" s="103"/>
      <c r="IT11" s="103"/>
      <c r="IU11" s="103"/>
      <c r="IV11" s="103"/>
      <c r="IW11" s="103"/>
      <c r="IX11" s="103"/>
      <c r="IY11" s="103"/>
      <c r="IZ11" s="103"/>
      <c r="JA11" s="103"/>
      <c r="JB11" s="103"/>
      <c r="JC11" s="103"/>
      <c r="JD11" s="468"/>
    </row>
    <row r="12" spans="1:264" ht="14.4">
      <c r="A12" s="402" t="s">
        <v>25</v>
      </c>
      <c r="B12" s="433">
        <v>415438</v>
      </c>
      <c r="C12" s="423">
        <f t="shared" ref="C12:C32" si="129">+S12</f>
        <v>819</v>
      </c>
      <c r="D12" s="406">
        <f t="shared" ref="D12:D32" si="130">+AA12</f>
        <v>0</v>
      </c>
      <c r="E12" s="393">
        <f t="shared" si="46"/>
        <v>5.3402108787763258E-3</v>
      </c>
      <c r="F12" s="195">
        <f>HJ12/B12</f>
        <v>1.2107703195181952E-3</v>
      </c>
      <c r="G12" s="26">
        <f t="shared" si="124"/>
        <v>0</v>
      </c>
      <c r="H12" s="25">
        <f t="shared" si="1"/>
        <v>0</v>
      </c>
      <c r="I12" s="32">
        <f t="shared" si="2"/>
        <v>0</v>
      </c>
      <c r="J12" s="314">
        <f t="shared" si="3"/>
        <v>1.3371883406501223E-3</v>
      </c>
      <c r="K12" s="315">
        <f t="shared" si="47"/>
        <v>0</v>
      </c>
      <c r="L12" s="316">
        <f t="shared" si="48"/>
        <v>1.1044112323320188</v>
      </c>
      <c r="M12" s="317">
        <f t="shared" si="49"/>
        <v>2.1772509960088474E-3</v>
      </c>
      <c r="N12" s="500"/>
      <c r="O12" s="152"/>
      <c r="P12" s="152"/>
      <c r="Q12" s="152"/>
      <c r="R12" s="152"/>
      <c r="S12" s="153">
        <f t="shared" si="4"/>
        <v>819</v>
      </c>
      <c r="T12" s="154">
        <f t="shared" si="5"/>
        <v>197.14133035495067</v>
      </c>
      <c r="U12" s="153">
        <f t="shared" si="6"/>
        <v>198</v>
      </c>
      <c r="V12" s="155">
        <f t="shared" si="7"/>
        <v>0.3188405797101449</v>
      </c>
      <c r="W12" s="154">
        <f t="shared" si="8"/>
        <v>47.660541404493571</v>
      </c>
      <c r="X12" s="153">
        <f t="shared" si="9"/>
        <v>316</v>
      </c>
      <c r="Y12" s="155">
        <f t="shared" si="10"/>
        <v>0.62823061630218691</v>
      </c>
      <c r="Z12" s="154">
        <f t="shared" si="11"/>
        <v>76.064298403131147</v>
      </c>
      <c r="AA12" s="153">
        <f t="shared" si="12"/>
        <v>0</v>
      </c>
      <c r="AB12" s="154">
        <f t="shared" si="13"/>
        <v>0</v>
      </c>
      <c r="AC12" s="156">
        <f t="shared" si="50"/>
        <v>0</v>
      </c>
      <c r="AD12" s="153">
        <f t="shared" si="14"/>
        <v>0</v>
      </c>
      <c r="AE12" s="155" t="e">
        <f t="shared" si="15"/>
        <v>#DIV/0!</v>
      </c>
      <c r="AF12" s="154">
        <f t="shared" si="16"/>
        <v>0</v>
      </c>
      <c r="AG12" s="153">
        <f t="shared" si="17"/>
        <v>0</v>
      </c>
      <c r="AH12" s="155" t="e">
        <f t="shared" si="18"/>
        <v>#DIV/0!</v>
      </c>
      <c r="AI12" s="154">
        <f t="shared" si="19"/>
        <v>0</v>
      </c>
      <c r="AJ12" s="504"/>
      <c r="AK12" s="80">
        <v>35143</v>
      </c>
      <c r="AL12" s="38">
        <v>33114</v>
      </c>
      <c r="AM12" s="38">
        <v>36015</v>
      </c>
      <c r="AN12" s="38">
        <v>33904</v>
      </c>
      <c r="AO12" s="38">
        <v>36402</v>
      </c>
      <c r="AP12" s="38">
        <v>34579</v>
      </c>
      <c r="AQ12" s="38">
        <v>28243</v>
      </c>
      <c r="AR12" s="38">
        <v>27977</v>
      </c>
      <c r="AS12" s="38">
        <v>26388</v>
      </c>
      <c r="AT12" s="38">
        <v>26871</v>
      </c>
      <c r="AU12" s="38">
        <v>19183</v>
      </c>
      <c r="AV12" s="38">
        <v>19506</v>
      </c>
      <c r="AW12" s="38">
        <v>14908</v>
      </c>
      <c r="AX12" s="38">
        <v>15629</v>
      </c>
      <c r="AY12" s="38">
        <v>8323</v>
      </c>
      <c r="AZ12" s="38">
        <v>9968</v>
      </c>
      <c r="BA12" s="38">
        <v>2845</v>
      </c>
      <c r="BB12" s="38">
        <v>4688</v>
      </c>
      <c r="BC12" s="38">
        <v>483</v>
      </c>
      <c r="BD12" s="45">
        <v>1269</v>
      </c>
      <c r="BE12" s="229">
        <v>2.0000000000000002E-5</v>
      </c>
      <c r="BF12" s="42">
        <v>2.0000000000000002E-5</v>
      </c>
      <c r="BG12" s="52">
        <v>5.0000000000000002E-5</v>
      </c>
      <c r="BH12" s="52">
        <v>4.0000000000000003E-5</v>
      </c>
      <c r="BI12" s="52">
        <v>1.2518952302791728E-4</v>
      </c>
      <c r="BJ12" s="52">
        <v>1.2406223545552731E-4</v>
      </c>
      <c r="BK12" s="52">
        <v>3.4000000000000002E-4</v>
      </c>
      <c r="BL12" s="52">
        <v>1.8000000000000001E-4</v>
      </c>
      <c r="BM12" s="52">
        <v>8.9999999999999998E-4</v>
      </c>
      <c r="BN12" s="52">
        <v>5.0000000000000001E-4</v>
      </c>
      <c r="BO12" s="52">
        <v>3.8E-3</v>
      </c>
      <c r="BP12" s="52">
        <v>2E-3</v>
      </c>
      <c r="BQ12" s="52">
        <v>1.6199999999999999E-2</v>
      </c>
      <c r="BR12" s="52">
        <v>6.1999999999999998E-3</v>
      </c>
      <c r="BS12" s="52">
        <v>6.1100000000000002E-2</v>
      </c>
      <c r="BT12" s="52">
        <v>2.6800000000000001E-2</v>
      </c>
      <c r="BU12" s="52">
        <v>0.1421</v>
      </c>
      <c r="BV12" s="52">
        <v>5.4699999999999999E-2</v>
      </c>
      <c r="BW12" s="52">
        <v>0.27589999999999998</v>
      </c>
      <c r="BX12" s="53">
        <v>0.1051</v>
      </c>
      <c r="BY12" s="63">
        <f>+Fall_Hoy!B12</f>
        <v>0</v>
      </c>
      <c r="BZ12" s="60">
        <f>+Fall_Hoy!C12</f>
        <v>0</v>
      </c>
      <c r="CA12" s="60">
        <f>+Fall_Hoy!D12</f>
        <v>0</v>
      </c>
      <c r="CB12" s="60">
        <f>+Fall_Hoy!E12</f>
        <v>0</v>
      </c>
      <c r="CC12" s="60">
        <f>+Fall_Hoy!F12</f>
        <v>0</v>
      </c>
      <c r="CD12" s="60">
        <f>+Fall_Hoy!G12</f>
        <v>0</v>
      </c>
      <c r="CE12" s="60">
        <f>+Fall_Hoy!H12</f>
        <v>0</v>
      </c>
      <c r="CF12" s="60">
        <f>+Fall_Hoy!I12</f>
        <v>0</v>
      </c>
      <c r="CG12" s="60">
        <f>+Fall_Hoy!J12</f>
        <v>0</v>
      </c>
      <c r="CH12" s="60">
        <f>+Fall_Hoy!K12</f>
        <v>0</v>
      </c>
      <c r="CI12" s="60">
        <f>+Fall_Hoy!L12</f>
        <v>0</v>
      </c>
      <c r="CJ12" s="60">
        <f>+Fall_Hoy!M12</f>
        <v>0</v>
      </c>
      <c r="CK12" s="60">
        <f>+Fall_Hoy!N12</f>
        <v>0</v>
      </c>
      <c r="CL12" s="60">
        <f>+Fall_Hoy!O12</f>
        <v>0</v>
      </c>
      <c r="CM12" s="60">
        <f>+Fall_Hoy!P12</f>
        <v>0</v>
      </c>
      <c r="CN12" s="60">
        <f>+Fall_Hoy!Q12</f>
        <v>0</v>
      </c>
      <c r="CO12" s="60">
        <f>+Fall_Hoy!R12</f>
        <v>0</v>
      </c>
      <c r="CP12" s="60">
        <f>+Fall_Hoy!S12</f>
        <v>0</v>
      </c>
      <c r="CQ12" s="60">
        <f>+Fall_Hoy!T12</f>
        <v>0</v>
      </c>
      <c r="CR12" s="224">
        <f>+Fall_Hoy!U12</f>
        <v>0</v>
      </c>
      <c r="CS12" s="74">
        <f t="shared" si="51"/>
        <v>7.2089390844647366E-4</v>
      </c>
      <c r="CT12" s="75">
        <f t="shared" si="52"/>
        <v>7.0224719101123594E-4</v>
      </c>
      <c r="CU12" s="75">
        <f t="shared" si="53"/>
        <v>1.0061711832573116E-3</v>
      </c>
      <c r="CV12" s="75">
        <f t="shared" si="54"/>
        <v>6.3983620193230537E-4</v>
      </c>
      <c r="CW12" s="75">
        <f t="shared" si="55"/>
        <v>2.4174495906818306E-3</v>
      </c>
      <c r="CX12" s="75">
        <f t="shared" si="56"/>
        <v>1.0700135920645479E-3</v>
      </c>
      <c r="CY12" s="75">
        <f t="shared" si="57"/>
        <v>3.5052933470240415E-3</v>
      </c>
      <c r="CZ12" s="75">
        <f t="shared" si="58"/>
        <v>1.2152839832719733E-3</v>
      </c>
      <c r="DA12" s="75">
        <f t="shared" si="59"/>
        <v>2.8800970137941488E-3</v>
      </c>
      <c r="DB12" s="75">
        <f t="shared" si="60"/>
        <v>1.4513788098693759E-3</v>
      </c>
      <c r="DC12" s="75">
        <f t="shared" si="61"/>
        <v>9.9046030339362975E-4</v>
      </c>
      <c r="DD12" s="75">
        <f t="shared" si="62"/>
        <v>7.6899415564441712E-4</v>
      </c>
      <c r="DE12" s="75">
        <f t="shared" si="63"/>
        <v>1.0061711832573116E-3</v>
      </c>
      <c r="DF12" s="75">
        <f t="shared" si="64"/>
        <v>6.3983620193230537E-4</v>
      </c>
      <c r="DG12" s="75">
        <f t="shared" si="65"/>
        <v>7.2089390844647366E-4</v>
      </c>
      <c r="DH12" s="75">
        <f t="shared" si="66"/>
        <v>7.0224719101123594E-4</v>
      </c>
      <c r="DI12" s="75">
        <f t="shared" si="67"/>
        <v>7.0298769771529003E-4</v>
      </c>
      <c r="DJ12" s="75">
        <f t="shared" si="68"/>
        <v>4.2662116040955632E-4</v>
      </c>
      <c r="DK12" s="75">
        <f t="shared" si="69"/>
        <v>0</v>
      </c>
      <c r="DL12" s="75">
        <f t="shared" si="70"/>
        <v>0</v>
      </c>
      <c r="DM12" s="83">
        <f>+'Cas_-14'!B12</f>
        <v>15</v>
      </c>
      <c r="DN12" s="61">
        <f>+'Cas_-14'!C12</f>
        <v>13</v>
      </c>
      <c r="DO12" s="61">
        <f>+'Cas_-14'!D12</f>
        <v>16</v>
      </c>
      <c r="DP12" s="61">
        <f>+'Cas_-14'!E12</f>
        <v>10</v>
      </c>
      <c r="DQ12" s="61">
        <f>+'Cas_-14'!F12</f>
        <v>88</v>
      </c>
      <c r="DR12" s="61">
        <f>+'Cas_-14'!G12</f>
        <v>37</v>
      </c>
      <c r="DS12" s="61">
        <f>+'Cas_-14'!H12</f>
        <v>99</v>
      </c>
      <c r="DT12" s="61">
        <f>+'Cas_-14'!I12</f>
        <v>34</v>
      </c>
      <c r="DU12" s="61">
        <f>+'Cas_-14'!J12</f>
        <v>76</v>
      </c>
      <c r="DV12" s="61">
        <f>+'Cas_-14'!K12</f>
        <v>39</v>
      </c>
      <c r="DW12" s="61">
        <f>+'Cas_-14'!L12</f>
        <v>19</v>
      </c>
      <c r="DX12" s="61">
        <f>+'Cas_-14'!M12</f>
        <v>15</v>
      </c>
      <c r="DY12" s="61">
        <f>+'Cas_-14'!N12</f>
        <v>15</v>
      </c>
      <c r="DZ12" s="61">
        <f>+'Cas_-14'!O12</f>
        <v>10</v>
      </c>
      <c r="EA12" s="61">
        <f>+'Cas_-14'!P12</f>
        <v>6</v>
      </c>
      <c r="EB12" s="61">
        <f>+'Cas_-14'!Q12</f>
        <v>7</v>
      </c>
      <c r="EC12" s="61">
        <f>+'Cas_-14'!R12</f>
        <v>2</v>
      </c>
      <c r="ED12" s="61">
        <f>+'Cas_-14'!S12</f>
        <v>2</v>
      </c>
      <c r="EE12" s="61">
        <f>+'Cas_-14'!T12</f>
        <v>0</v>
      </c>
      <c r="EF12" s="84">
        <f>+'Cas_-14'!U12</f>
        <v>0</v>
      </c>
      <c r="EG12" s="190">
        <f t="shared" si="21"/>
        <v>4.2682753322140969E-4</v>
      </c>
      <c r="EH12" s="89">
        <f t="shared" si="21"/>
        <v>3.9258319743914962E-4</v>
      </c>
      <c r="EI12" s="89">
        <f t="shared" si="21"/>
        <v>4.4425933638761629E-4</v>
      </c>
      <c r="EJ12" s="89">
        <f t="shared" si="21"/>
        <v>2.9495044832468146E-4</v>
      </c>
      <c r="EK12" s="89">
        <f t="shared" si="21"/>
        <v>2.4174495906818306E-3</v>
      </c>
      <c r="EL12" s="89">
        <f t="shared" si="21"/>
        <v>1.0700135920645479E-3</v>
      </c>
      <c r="EM12" s="89">
        <f t="shared" si="21"/>
        <v>3.5052933470240415E-3</v>
      </c>
      <c r="EN12" s="89">
        <f t="shared" si="21"/>
        <v>1.2152839832719733E-3</v>
      </c>
      <c r="EO12" s="89">
        <f t="shared" si="21"/>
        <v>2.8800970137941488E-3</v>
      </c>
      <c r="EP12" s="89">
        <f t="shared" si="21"/>
        <v>1.4513788098693759E-3</v>
      </c>
      <c r="EQ12" s="89">
        <f t="shared" si="21"/>
        <v>9.9046030339362975E-4</v>
      </c>
      <c r="ER12" s="89">
        <f t="shared" si="21"/>
        <v>7.6899415564441712E-4</v>
      </c>
      <c r="ES12" s="89">
        <f t="shared" si="21"/>
        <v>1.0061711832573116E-3</v>
      </c>
      <c r="ET12" s="89">
        <f t="shared" si="21"/>
        <v>6.3983620193230537E-4</v>
      </c>
      <c r="EU12" s="89">
        <f t="shared" si="21"/>
        <v>7.2089390844647366E-4</v>
      </c>
      <c r="EV12" s="89">
        <f t="shared" si="21"/>
        <v>7.0224719101123594E-4</v>
      </c>
      <c r="EW12" s="89">
        <f t="shared" si="22"/>
        <v>7.0298769771529003E-4</v>
      </c>
      <c r="EX12" s="89">
        <f t="shared" si="22"/>
        <v>4.2662116040955632E-4</v>
      </c>
      <c r="EY12" s="89">
        <f t="shared" si="22"/>
        <v>0</v>
      </c>
      <c r="EZ12" s="97">
        <f t="shared" si="22"/>
        <v>0</v>
      </c>
      <c r="FA12" s="110">
        <f t="shared" si="71"/>
        <v>1</v>
      </c>
      <c r="FB12" s="111">
        <f t="shared" si="72"/>
        <v>1</v>
      </c>
      <c r="FC12" s="111">
        <f t="shared" si="73"/>
        <v>1</v>
      </c>
      <c r="FD12" s="111">
        <f t="shared" si="74"/>
        <v>1</v>
      </c>
      <c r="FE12" s="111">
        <f t="shared" si="75"/>
        <v>1</v>
      </c>
      <c r="FF12" s="111">
        <f t="shared" si="75"/>
        <v>1</v>
      </c>
      <c r="FG12" s="111">
        <f t="shared" si="75"/>
        <v>1</v>
      </c>
      <c r="FH12" s="111">
        <f t="shared" si="75"/>
        <v>1</v>
      </c>
      <c r="FI12" s="111">
        <f t="shared" si="75"/>
        <v>1</v>
      </c>
      <c r="FJ12" s="111">
        <f t="shared" si="75"/>
        <v>1</v>
      </c>
      <c r="FK12" s="111">
        <f t="shared" si="75"/>
        <v>1</v>
      </c>
      <c r="FL12" s="111">
        <f t="shared" si="75"/>
        <v>1</v>
      </c>
      <c r="FM12" s="111">
        <f t="shared" si="75"/>
        <v>1</v>
      </c>
      <c r="FN12" s="111">
        <f t="shared" si="75"/>
        <v>1</v>
      </c>
      <c r="FO12" s="111">
        <f t="shared" si="75"/>
        <v>1</v>
      </c>
      <c r="FP12" s="111">
        <f t="shared" si="75"/>
        <v>1</v>
      </c>
      <c r="FQ12" s="111">
        <f t="shared" si="76"/>
        <v>1</v>
      </c>
      <c r="FR12" s="111">
        <f t="shared" si="77"/>
        <v>1</v>
      </c>
      <c r="FS12" s="111" t="e">
        <f t="shared" si="78"/>
        <v>#DIV/0!</v>
      </c>
      <c r="FT12" s="112" t="e">
        <f t="shared" si="79"/>
        <v>#DIV/0!</v>
      </c>
      <c r="FU12" s="83">
        <f>+Cas_Hoy!B12</f>
        <v>22</v>
      </c>
      <c r="FV12" s="61">
        <f>+Cas_Hoy!C12</f>
        <v>20</v>
      </c>
      <c r="FW12" s="61">
        <f>+Cas_Hoy!D12</f>
        <v>28</v>
      </c>
      <c r="FX12" s="61">
        <f>+Cas_Hoy!E12</f>
        <v>25</v>
      </c>
      <c r="FY12" s="61">
        <f>+Cas_Hoy!F12</f>
        <v>124</v>
      </c>
      <c r="FZ12" s="61">
        <f>+Cas_Hoy!G12</f>
        <v>64</v>
      </c>
      <c r="GA12" s="61">
        <f>+Cas_Hoy!H12</f>
        <v>137</v>
      </c>
      <c r="GB12" s="61">
        <f>+Cas_Hoy!I12</f>
        <v>80</v>
      </c>
      <c r="GC12" s="61">
        <f>+Cas_Hoy!J12</f>
        <v>101</v>
      </c>
      <c r="GD12" s="61">
        <f>+Cas_Hoy!K12</f>
        <v>66</v>
      </c>
      <c r="GE12" s="61">
        <f>+Cas_Hoy!L12</f>
        <v>35</v>
      </c>
      <c r="GF12" s="61">
        <f>+Cas_Hoy!M12</f>
        <v>33</v>
      </c>
      <c r="GG12" s="61">
        <f>+Cas_Hoy!N12</f>
        <v>26</v>
      </c>
      <c r="GH12" s="61">
        <f>+Cas_Hoy!O12</f>
        <v>22</v>
      </c>
      <c r="GI12" s="61">
        <f>+Cas_Hoy!P12</f>
        <v>14</v>
      </c>
      <c r="GJ12" s="61">
        <f>+Cas_Hoy!Q12</f>
        <v>13</v>
      </c>
      <c r="GK12" s="61">
        <f>+Cas_Hoy!R12</f>
        <v>3</v>
      </c>
      <c r="GL12" s="61">
        <f>+Cas_Hoy!S12</f>
        <v>4</v>
      </c>
      <c r="GM12" s="61">
        <f>+Cas_Hoy!T12</f>
        <v>0</v>
      </c>
      <c r="GN12" s="84">
        <f>+Cas_Hoy!U12</f>
        <v>2</v>
      </c>
      <c r="GO12" s="297">
        <f t="shared" si="104"/>
        <v>6.2601371539140087E-4</v>
      </c>
      <c r="GP12" s="294">
        <f t="shared" si="105"/>
        <v>6.0397414990638403E-4</v>
      </c>
      <c r="GQ12" s="294">
        <f t="shared" si="106"/>
        <v>7.774538386783285E-4</v>
      </c>
      <c r="GR12" s="294">
        <f t="shared" si="107"/>
        <v>7.3737612081170361E-4</v>
      </c>
      <c r="GS12" s="294">
        <f t="shared" si="108"/>
        <v>3.4064062414153069E-3</v>
      </c>
      <c r="GT12" s="294">
        <f t="shared" si="109"/>
        <v>1.8508343214089476E-3</v>
      </c>
      <c r="GU12" s="294">
        <f t="shared" si="110"/>
        <v>4.8507594802251882E-3</v>
      </c>
      <c r="GV12" s="294">
        <f t="shared" si="111"/>
        <v>2.8594917253458199E-3</v>
      </c>
      <c r="GW12" s="294">
        <f t="shared" si="112"/>
        <v>3.8274973472790662E-3</v>
      </c>
      <c r="GX12" s="294">
        <f t="shared" si="113"/>
        <v>2.4561795243943285E-3</v>
      </c>
      <c r="GY12" s="294">
        <f t="shared" si="114"/>
        <v>1.8245321378303706E-3</v>
      </c>
      <c r="GZ12" s="294">
        <f t="shared" si="115"/>
        <v>1.6917871424177175E-3</v>
      </c>
      <c r="HA12" s="294">
        <f t="shared" si="116"/>
        <v>1.74403005097934E-3</v>
      </c>
      <c r="HB12" s="294">
        <f t="shared" si="117"/>
        <v>1.4076396442510718E-3</v>
      </c>
      <c r="HC12" s="294">
        <f t="shared" si="118"/>
        <v>1.6820857863751051E-3</v>
      </c>
      <c r="HD12" s="294">
        <f t="shared" si="119"/>
        <v>1.3041733547351525E-3</v>
      </c>
      <c r="HE12" s="294">
        <f t="shared" si="120"/>
        <v>1.054481546572935E-3</v>
      </c>
      <c r="HF12" s="294">
        <f t="shared" si="121"/>
        <v>8.5324232081911264E-4</v>
      </c>
      <c r="HG12" s="294" t="e">
        <f t="shared" si="122"/>
        <v>#DIV/0!</v>
      </c>
      <c r="HH12" s="298" t="e">
        <f t="shared" si="123"/>
        <v>#DIV/0!</v>
      </c>
      <c r="HI12" s="302">
        <f>+CyF_Tot!B12</f>
        <v>428</v>
      </c>
      <c r="HJ12" s="140">
        <f>+CyF_Tot!C12</f>
        <v>503</v>
      </c>
      <c r="HK12" s="140">
        <f>+CyF_Tot!D12</f>
        <v>621</v>
      </c>
      <c r="HL12" s="140">
        <f>+CyF_Tot!E12</f>
        <v>819</v>
      </c>
      <c r="HM12" s="140">
        <f>+CyF_Tot!F12</f>
        <v>0</v>
      </c>
      <c r="HN12" s="140">
        <f>+CyF_Tot!G12</f>
        <v>0</v>
      </c>
      <c r="HO12" s="140">
        <f>+CyF_Tot!H12</f>
        <v>0</v>
      </c>
      <c r="HP12" s="140">
        <f>+CyF_Tot!I12</f>
        <v>0</v>
      </c>
      <c r="HQ12" s="193">
        <f t="shared" si="25"/>
        <v>8.4592646796874629E-2</v>
      </c>
      <c r="HR12" s="187">
        <f t="shared" si="26"/>
        <v>7.9708644851939403E-2</v>
      </c>
      <c r="HS12" s="187">
        <f t="shared" si="27"/>
        <v>8.669163629711292E-2</v>
      </c>
      <c r="HT12" s="187">
        <f t="shared" si="28"/>
        <v>8.1610252312017684E-2</v>
      </c>
      <c r="HU12" s="187">
        <f t="shared" si="29"/>
        <v>8.7623183242746205E-2</v>
      </c>
      <c r="HV12" s="187">
        <f t="shared" si="30"/>
        <v>8.3235043496261776E-2</v>
      </c>
      <c r="HW12" s="187">
        <f t="shared" si="31"/>
        <v>6.7983670246823835E-2</v>
      </c>
      <c r="HX12" s="187">
        <f t="shared" si="32"/>
        <v>6.7343382165329119E-2</v>
      </c>
      <c r="HY12" s="187">
        <f t="shared" si="33"/>
        <v>6.3518503362715972E-2</v>
      </c>
      <c r="HZ12" s="187">
        <f t="shared" si="34"/>
        <v>6.4681131721219531E-2</v>
      </c>
      <c r="IA12" s="187">
        <f t="shared" si="35"/>
        <v>4.6175361907191931E-2</v>
      </c>
      <c r="IB12" s="187">
        <f t="shared" si="36"/>
        <v>4.6952854577578362E-2</v>
      </c>
      <c r="IC12" s="187">
        <f t="shared" si="37"/>
        <v>3.5885017740312636E-2</v>
      </c>
      <c r="ID12" s="187">
        <f t="shared" si="38"/>
        <v>3.7620535434890405E-2</v>
      </c>
      <c r="IE12" s="187">
        <f t="shared" si="39"/>
        <v>2.0034277076242425E-2</v>
      </c>
      <c r="IF12" s="187">
        <f t="shared" si="40"/>
        <v>2.399395336969656E-2</v>
      </c>
      <c r="IG12" s="187">
        <f t="shared" si="41"/>
        <v>6.8481939543325356E-3</v>
      </c>
      <c r="IH12" s="187">
        <f t="shared" si="42"/>
        <v>1.1284475661831609E-2</v>
      </c>
      <c r="II12" s="187">
        <f t="shared" si="43"/>
        <v>1.1626283585035554E-3</v>
      </c>
      <c r="IJ12" s="96">
        <f t="shared" si="44"/>
        <v>3.0546074263789061E-3</v>
      </c>
      <c r="IK12" s="444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468"/>
    </row>
    <row r="13" spans="1:264" ht="14.4">
      <c r="A13" s="402" t="s">
        <v>26</v>
      </c>
      <c r="B13" s="433">
        <v>1204541</v>
      </c>
      <c r="C13" s="423">
        <f t="shared" si="129"/>
        <v>13913</v>
      </c>
      <c r="D13" s="406">
        <f t="shared" si="130"/>
        <v>419</v>
      </c>
      <c r="E13" s="393">
        <f t="shared" si="46"/>
        <v>4.3815447022594288E-3</v>
      </c>
      <c r="F13" s="195">
        <f>HJ13/B13</f>
        <v>9.655130045386583E-3</v>
      </c>
      <c r="G13" s="26">
        <f t="shared" si="124"/>
        <v>8.2225601917773883</v>
      </c>
      <c r="H13" s="25">
        <f t="shared" si="1"/>
        <v>7.9389887957629524E-2</v>
      </c>
      <c r="I13" s="32">
        <f t="shared" si="2"/>
        <v>9.4974334579062736E-2</v>
      </c>
      <c r="J13" s="314">
        <f t="shared" si="3"/>
        <v>0.14428210086996673</v>
      </c>
      <c r="K13" s="315">
        <f t="shared" si="47"/>
        <v>2.4109043387663107E-3</v>
      </c>
      <c r="L13" s="316">
        <f t="shared" si="48"/>
        <v>14.943568879106671</v>
      </c>
      <c r="M13" s="317">
        <f t="shared" si="49"/>
        <v>0.17258024980241679</v>
      </c>
      <c r="N13" s="500"/>
      <c r="O13" s="152"/>
      <c r="P13" s="152"/>
      <c r="Q13" s="152"/>
      <c r="R13" s="152"/>
      <c r="S13" s="153">
        <f t="shared" si="4"/>
        <v>13913</v>
      </c>
      <c r="T13" s="154">
        <f t="shared" si="5"/>
        <v>1155.0457809240199</v>
      </c>
      <c r="U13" s="153">
        <f t="shared" si="6"/>
        <v>916</v>
      </c>
      <c r="V13" s="155">
        <f t="shared" si="7"/>
        <v>7.0477802569823805E-2</v>
      </c>
      <c r="W13" s="154">
        <f t="shared" si="8"/>
        <v>76.045564243973431</v>
      </c>
      <c r="X13" s="153">
        <f t="shared" si="9"/>
        <v>2283</v>
      </c>
      <c r="Y13" s="155">
        <f t="shared" si="10"/>
        <v>0.19630266552020637</v>
      </c>
      <c r="Z13" s="154">
        <f t="shared" si="11"/>
        <v>189.53277638536173</v>
      </c>
      <c r="AA13" s="153">
        <f t="shared" si="12"/>
        <v>419</v>
      </c>
      <c r="AB13" s="154">
        <f t="shared" si="13"/>
        <v>347.85034299372126</v>
      </c>
      <c r="AC13" s="156">
        <f t="shared" si="50"/>
        <v>3.0115719111622224E-2</v>
      </c>
      <c r="AD13" s="153">
        <f t="shared" si="14"/>
        <v>21</v>
      </c>
      <c r="AE13" s="155">
        <f t="shared" si="15"/>
        <v>5.2763819095477386E-2</v>
      </c>
      <c r="AF13" s="154">
        <f t="shared" si="16"/>
        <v>17.434026737155481</v>
      </c>
      <c r="AG13" s="153">
        <f t="shared" si="17"/>
        <v>56</v>
      </c>
      <c r="AH13" s="155">
        <f t="shared" si="18"/>
        <v>0.15426997245179064</v>
      </c>
      <c r="AI13" s="154">
        <f t="shared" si="19"/>
        <v>46.490737965747947</v>
      </c>
      <c r="AJ13" s="504"/>
      <c r="AK13" s="80">
        <v>114471</v>
      </c>
      <c r="AL13" s="38">
        <v>110063</v>
      </c>
      <c r="AM13" s="38">
        <v>107618</v>
      </c>
      <c r="AN13" s="38">
        <v>102225</v>
      </c>
      <c r="AO13" s="38">
        <v>109854</v>
      </c>
      <c r="AP13" s="38">
        <v>108095</v>
      </c>
      <c r="AQ13" s="38">
        <v>79772</v>
      </c>
      <c r="AR13" s="38">
        <v>84365</v>
      </c>
      <c r="AS13" s="38">
        <v>66033</v>
      </c>
      <c r="AT13" s="38">
        <v>70471</v>
      </c>
      <c r="AU13" s="38">
        <v>50657</v>
      </c>
      <c r="AV13" s="38">
        <v>54122</v>
      </c>
      <c r="AW13" s="38">
        <v>39210</v>
      </c>
      <c r="AX13" s="38">
        <v>42568</v>
      </c>
      <c r="AY13" s="38">
        <v>19457</v>
      </c>
      <c r="AZ13" s="38">
        <v>24363</v>
      </c>
      <c r="BA13" s="38">
        <v>6370</v>
      </c>
      <c r="BB13" s="38">
        <v>11271</v>
      </c>
      <c r="BC13" s="38">
        <v>952</v>
      </c>
      <c r="BD13" s="45">
        <v>2604</v>
      </c>
      <c r="BE13" s="229">
        <v>2.0000000000000002E-5</v>
      </c>
      <c r="BF13" s="42">
        <v>2.0000000000000002E-5</v>
      </c>
      <c r="BG13" s="52">
        <v>5.0000000000000002E-5</v>
      </c>
      <c r="BH13" s="52">
        <v>4.0000000000000003E-5</v>
      </c>
      <c r="BI13" s="52">
        <v>1.2518952302791728E-4</v>
      </c>
      <c r="BJ13" s="52">
        <v>1.2406223545552731E-4</v>
      </c>
      <c r="BK13" s="52">
        <v>3.4000000000000002E-4</v>
      </c>
      <c r="BL13" s="52">
        <v>1.8000000000000001E-4</v>
      </c>
      <c r="BM13" s="52">
        <v>8.9999999999999998E-4</v>
      </c>
      <c r="BN13" s="52">
        <v>5.0000000000000001E-4</v>
      </c>
      <c r="BO13" s="52">
        <v>3.8E-3</v>
      </c>
      <c r="BP13" s="52">
        <v>2E-3</v>
      </c>
      <c r="BQ13" s="52">
        <v>1.6199999999999999E-2</v>
      </c>
      <c r="BR13" s="52">
        <v>6.1999999999999998E-3</v>
      </c>
      <c r="BS13" s="52">
        <v>6.1100000000000002E-2</v>
      </c>
      <c r="BT13" s="52">
        <v>2.6800000000000001E-2</v>
      </c>
      <c r="BU13" s="52">
        <v>0.1421</v>
      </c>
      <c r="BV13" s="52">
        <v>5.4699999999999999E-2</v>
      </c>
      <c r="BW13" s="52">
        <v>0.27589999999999998</v>
      </c>
      <c r="BX13" s="53">
        <v>0.1051</v>
      </c>
      <c r="BY13" s="63">
        <f>+Fall_Hoy!B13</f>
        <v>0</v>
      </c>
      <c r="BZ13" s="60">
        <f>+Fall_Hoy!C13</f>
        <v>0</v>
      </c>
      <c r="CA13" s="60">
        <f>+Fall_Hoy!D13</f>
        <v>0</v>
      </c>
      <c r="CB13" s="60">
        <f>+Fall_Hoy!E13</f>
        <v>1</v>
      </c>
      <c r="CC13" s="60">
        <f>+Fall_Hoy!F13</f>
        <v>1</v>
      </c>
      <c r="CD13" s="60">
        <f>+Fall_Hoy!G13</f>
        <v>0</v>
      </c>
      <c r="CE13" s="60">
        <f>+Fall_Hoy!H13</f>
        <v>9</v>
      </c>
      <c r="CF13" s="60">
        <f>+Fall_Hoy!I13</f>
        <v>5</v>
      </c>
      <c r="CG13" s="60">
        <f>+Fall_Hoy!J13</f>
        <v>14</v>
      </c>
      <c r="CH13" s="60">
        <f>+Fall_Hoy!K13</f>
        <v>8</v>
      </c>
      <c r="CI13" s="60">
        <f>+Fall_Hoy!L13</f>
        <v>39</v>
      </c>
      <c r="CJ13" s="60">
        <f>+Fall_Hoy!M13</f>
        <v>24</v>
      </c>
      <c r="CK13" s="60">
        <f>+Fall_Hoy!N13</f>
        <v>96</v>
      </c>
      <c r="CL13" s="60">
        <f>+Fall_Hoy!O13</f>
        <v>32</v>
      </c>
      <c r="CM13" s="60">
        <f>+Fall_Hoy!P13</f>
        <v>59</v>
      </c>
      <c r="CN13" s="60">
        <f>+Fall_Hoy!Q13</f>
        <v>44</v>
      </c>
      <c r="CO13" s="60">
        <f>+Fall_Hoy!R13</f>
        <v>40</v>
      </c>
      <c r="CP13" s="60">
        <f>+Fall_Hoy!S13</f>
        <v>29</v>
      </c>
      <c r="CQ13" s="60">
        <f>+Fall_Hoy!T13</f>
        <v>8</v>
      </c>
      <c r="CR13" s="224">
        <f>+Fall_Hoy!U13</f>
        <v>10</v>
      </c>
      <c r="CS13" s="74">
        <f t="shared" si="51"/>
        <v>4.9628931210684318E-2</v>
      </c>
      <c r="CT13" s="75">
        <f t="shared" si="52"/>
        <v>6.7388706020445735E-2</v>
      </c>
      <c r="CU13" s="75">
        <f t="shared" si="53"/>
        <v>0.15113302539979409</v>
      </c>
      <c r="CV13" s="75">
        <f t="shared" si="54"/>
        <v>0.12124812823202041</v>
      </c>
      <c r="CW13" s="75">
        <f t="shared" si="55"/>
        <v>7.2713682604992877E-2</v>
      </c>
      <c r="CX13" s="75">
        <f t="shared" si="56"/>
        <v>1.249826541468153E-2</v>
      </c>
      <c r="CY13" s="75">
        <f t="shared" si="57"/>
        <v>0.33182806292049988</v>
      </c>
      <c r="CZ13" s="75">
        <f t="shared" si="58"/>
        <v>0.32925713006315149</v>
      </c>
      <c r="DA13" s="75">
        <f t="shared" si="59"/>
        <v>0.23557244946550296</v>
      </c>
      <c r="DB13" s="75">
        <f t="shared" si="60"/>
        <v>0.22704374849228759</v>
      </c>
      <c r="DC13" s="75">
        <f t="shared" si="61"/>
        <v>0.20260098100433982</v>
      </c>
      <c r="DD13" s="75">
        <f t="shared" si="62"/>
        <v>0.22172129633051255</v>
      </c>
      <c r="DE13" s="75">
        <f t="shared" si="63"/>
        <v>0.15113302539979409</v>
      </c>
      <c r="DF13" s="75">
        <f t="shared" si="64"/>
        <v>0.12124812823202041</v>
      </c>
      <c r="DG13" s="75">
        <f t="shared" si="65"/>
        <v>4.9628931210684318E-2</v>
      </c>
      <c r="DH13" s="75">
        <f t="shared" si="66"/>
        <v>6.7388706020445735E-2</v>
      </c>
      <c r="DI13" s="75">
        <f t="shared" si="67"/>
        <v>4.4190252293197903E-2</v>
      </c>
      <c r="DJ13" s="75">
        <f t="shared" si="68"/>
        <v>4.7037932199524533E-2</v>
      </c>
      <c r="DK13" s="75">
        <f t="shared" si="69"/>
        <v>3.0457996899375919E-2</v>
      </c>
      <c r="DL13" s="75">
        <f t="shared" si="70"/>
        <v>3.6538970273355342E-2</v>
      </c>
      <c r="DM13" s="83">
        <f>+'Cas_-14'!B13</f>
        <v>133</v>
      </c>
      <c r="DN13" s="61">
        <f>+'Cas_-14'!C13</f>
        <v>121</v>
      </c>
      <c r="DO13" s="61">
        <f>+'Cas_-14'!D13</f>
        <v>397</v>
      </c>
      <c r="DP13" s="61">
        <f>+'Cas_-14'!E13</f>
        <v>416</v>
      </c>
      <c r="DQ13" s="61">
        <f>+'Cas_-14'!F13</f>
        <v>1361</v>
      </c>
      <c r="DR13" s="61">
        <f>+'Cas_-14'!G13</f>
        <v>1351</v>
      </c>
      <c r="DS13" s="61">
        <f>+'Cas_-14'!H13</f>
        <v>1440</v>
      </c>
      <c r="DT13" s="61">
        <f>+'Cas_-14'!I13</f>
        <v>1301</v>
      </c>
      <c r="DU13" s="61">
        <f>+'Cas_-14'!J13</f>
        <v>992</v>
      </c>
      <c r="DV13" s="61">
        <f>+'Cas_-14'!K13</f>
        <v>1085</v>
      </c>
      <c r="DW13" s="61">
        <f>+'Cas_-14'!L13</f>
        <v>749</v>
      </c>
      <c r="DX13" s="61">
        <f>+'Cas_-14'!M13</f>
        <v>754</v>
      </c>
      <c r="DY13" s="61">
        <f>+'Cas_-14'!N13</f>
        <v>466</v>
      </c>
      <c r="DZ13" s="61">
        <f>+'Cas_-14'!O13</f>
        <v>446</v>
      </c>
      <c r="EA13" s="61">
        <f>+'Cas_-14'!P13</f>
        <v>199</v>
      </c>
      <c r="EB13" s="61">
        <f>+'Cas_-14'!Q13</f>
        <v>197</v>
      </c>
      <c r="EC13" s="61">
        <f>+'Cas_-14'!R13</f>
        <v>83</v>
      </c>
      <c r="ED13" s="61">
        <f>+'Cas_-14'!S13</f>
        <v>100</v>
      </c>
      <c r="EE13" s="61">
        <f>+'Cas_-14'!T13</f>
        <v>14</v>
      </c>
      <c r="EF13" s="84">
        <f>+'Cas_-14'!U13</f>
        <v>17</v>
      </c>
      <c r="EG13" s="190">
        <f t="shared" si="21"/>
        <v>1.1618663242218554E-3</v>
      </c>
      <c r="EH13" s="88">
        <f t="shared" si="21"/>
        <v>1.0993703606116496E-3</v>
      </c>
      <c r="EI13" s="88">
        <f t="shared" si="21"/>
        <v>3.6889739634633611E-3</v>
      </c>
      <c r="EJ13" s="88">
        <f t="shared" si="21"/>
        <v>4.0694546343849353E-3</v>
      </c>
      <c r="EK13" s="88">
        <f t="shared" si="21"/>
        <v>1.238917108161742E-2</v>
      </c>
      <c r="EL13" s="88">
        <f t="shared" si="21"/>
        <v>1.249826541468153E-2</v>
      </c>
      <c r="EM13" s="88">
        <f t="shared" si="21"/>
        <v>1.8051446622875195E-2</v>
      </c>
      <c r="EN13" s="88">
        <f t="shared" si="21"/>
        <v>1.5421086943637764E-2</v>
      </c>
      <c r="EO13" s="88">
        <f t="shared" si="21"/>
        <v>1.5022791634485787E-2</v>
      </c>
      <c r="EP13" s="88">
        <f t="shared" si="21"/>
        <v>1.5396404194633253E-2</v>
      </c>
      <c r="EQ13" s="88">
        <f t="shared" si="21"/>
        <v>1.4785715695757743E-2</v>
      </c>
      <c r="ER13" s="88">
        <f t="shared" si="21"/>
        <v>1.3931488119433871E-2</v>
      </c>
      <c r="ES13" s="88">
        <f t="shared" si="21"/>
        <v>1.1884723284876306E-2</v>
      </c>
      <c r="ET13" s="88">
        <f t="shared" si="21"/>
        <v>1.0477353880849465E-2</v>
      </c>
      <c r="EU13" s="88">
        <f t="shared" si="21"/>
        <v>1.0227681554196432E-2</v>
      </c>
      <c r="EV13" s="88">
        <f t="shared" si="21"/>
        <v>8.0860320978533018E-3</v>
      </c>
      <c r="EW13" s="88">
        <f t="shared" si="22"/>
        <v>1.3029827315541601E-2</v>
      </c>
      <c r="EX13" s="88">
        <f t="shared" si="22"/>
        <v>8.8723272114275571E-3</v>
      </c>
      <c r="EY13" s="88">
        <f t="shared" si="22"/>
        <v>1.4705882352941176E-2</v>
      </c>
      <c r="EZ13" s="96">
        <f t="shared" si="22"/>
        <v>6.5284178187403992E-3</v>
      </c>
      <c r="FA13" s="110">
        <f t="shared" si="71"/>
        <v>4.8524126360114819</v>
      </c>
      <c r="FB13" s="111">
        <f t="shared" si="72"/>
        <v>8.3339646942950232</v>
      </c>
      <c r="FC13" s="111">
        <f t="shared" si="73"/>
        <v>12.716579240184393</v>
      </c>
      <c r="FD13" s="111">
        <f t="shared" si="74"/>
        <v>11.572399826414001</v>
      </c>
      <c r="FE13" s="111">
        <f t="shared" si="75"/>
        <v>5.8691321740550233</v>
      </c>
      <c r="FF13" s="111">
        <f t="shared" si="75"/>
        <v>1</v>
      </c>
      <c r="FG13" s="111">
        <f t="shared" si="75"/>
        <v>18.382352941176471</v>
      </c>
      <c r="FH13" s="111">
        <f t="shared" si="75"/>
        <v>21.351097446408744</v>
      </c>
      <c r="FI13" s="111">
        <f t="shared" si="75"/>
        <v>15.681003584229392</v>
      </c>
      <c r="FJ13" s="111">
        <f t="shared" si="75"/>
        <v>14.746543778801843</v>
      </c>
      <c r="FK13" s="111">
        <f t="shared" si="75"/>
        <v>13.702480500316211</v>
      </c>
      <c r="FL13" s="111">
        <f t="shared" si="75"/>
        <v>15.915119363395226</v>
      </c>
      <c r="FM13" s="111">
        <f t="shared" si="75"/>
        <v>12.716579240184393</v>
      </c>
      <c r="FN13" s="111">
        <f t="shared" si="75"/>
        <v>11.572399826414001</v>
      </c>
      <c r="FO13" s="111">
        <f t="shared" si="75"/>
        <v>4.8524126360114819</v>
      </c>
      <c r="FP13" s="111">
        <f t="shared" si="75"/>
        <v>8.3339646942950232</v>
      </c>
      <c r="FQ13" s="111">
        <f t="shared" si="76"/>
        <v>3.3914687603333813</v>
      </c>
      <c r="FR13" s="111">
        <f t="shared" si="77"/>
        <v>5.3016453382084103</v>
      </c>
      <c r="FS13" s="111">
        <f t="shared" si="78"/>
        <v>2.0711437891575626</v>
      </c>
      <c r="FT13" s="112">
        <f t="shared" si="79"/>
        <v>5.5969105054010182</v>
      </c>
      <c r="FU13" s="83">
        <f>+Cas_Hoy!B13</f>
        <v>146</v>
      </c>
      <c r="FV13" s="61">
        <f>+Cas_Hoy!C13</f>
        <v>127</v>
      </c>
      <c r="FW13" s="61">
        <f>+Cas_Hoy!D13</f>
        <v>462</v>
      </c>
      <c r="FX13" s="61">
        <f>+Cas_Hoy!E13</f>
        <v>499</v>
      </c>
      <c r="FY13" s="61">
        <f>+Cas_Hoy!F13</f>
        <v>1636</v>
      </c>
      <c r="FZ13" s="61">
        <f>+Cas_Hoy!G13</f>
        <v>1607</v>
      </c>
      <c r="GA13" s="61">
        <f>+Cas_Hoy!H13</f>
        <v>1704</v>
      </c>
      <c r="GB13" s="61">
        <f>+Cas_Hoy!I13</f>
        <v>1590</v>
      </c>
      <c r="GC13" s="61">
        <f>+Cas_Hoy!J13</f>
        <v>1203</v>
      </c>
      <c r="GD13" s="61">
        <f>+Cas_Hoy!K13</f>
        <v>1288</v>
      </c>
      <c r="GE13" s="61">
        <f>+Cas_Hoy!L13</f>
        <v>886</v>
      </c>
      <c r="GF13" s="61">
        <f>+Cas_Hoy!M13</f>
        <v>924</v>
      </c>
      <c r="GG13" s="61">
        <f>+Cas_Hoy!N13</f>
        <v>573</v>
      </c>
      <c r="GH13" s="61">
        <f>+Cas_Hoy!O13</f>
        <v>544</v>
      </c>
      <c r="GI13" s="61">
        <f>+Cas_Hoy!P13</f>
        <v>241</v>
      </c>
      <c r="GJ13" s="61">
        <f>+Cas_Hoy!Q13</f>
        <v>234</v>
      </c>
      <c r="GK13" s="61">
        <f>+Cas_Hoy!R13</f>
        <v>95</v>
      </c>
      <c r="GL13" s="61">
        <f>+Cas_Hoy!S13</f>
        <v>111</v>
      </c>
      <c r="GM13" s="61">
        <f>+Cas_Hoy!T13</f>
        <v>14</v>
      </c>
      <c r="GN13" s="84">
        <f>+Cas_Hoy!U13</f>
        <v>19</v>
      </c>
      <c r="GO13" s="297">
        <f t="shared" si="104"/>
        <v>6.1889233505226324E-3</v>
      </c>
      <c r="GP13" s="294">
        <f t="shared" si="105"/>
        <v>9.6164334624303169E-3</v>
      </c>
      <c r="GQ13" s="294">
        <f t="shared" si="106"/>
        <v>5.4591793277752688E-2</v>
      </c>
      <c r="GR13" s="294">
        <f t="shared" si="107"/>
        <v>5.6489386288878327E-2</v>
      </c>
      <c r="GS13" s="294">
        <f t="shared" si="108"/>
        <v>8.7406013770586571E-2</v>
      </c>
      <c r="GT13" s="294">
        <f t="shared" si="109"/>
        <v>1.4866552569499052E-2</v>
      </c>
      <c r="GU13" s="294">
        <f t="shared" si="110"/>
        <v>0.39266320778925823</v>
      </c>
      <c r="GV13" s="294">
        <f t="shared" si="111"/>
        <v>0.40239726118402069</v>
      </c>
      <c r="GW13" s="294">
        <f t="shared" si="112"/>
        <v>0.28567908942237913</v>
      </c>
      <c r="GX13" s="294">
        <f t="shared" si="113"/>
        <v>0.26952290143600593</v>
      </c>
      <c r="GY13" s="294">
        <f t="shared" si="114"/>
        <v>0.23965883734291732</v>
      </c>
      <c r="GZ13" s="294">
        <f t="shared" si="115"/>
        <v>0.27171150903102598</v>
      </c>
      <c r="HA13" s="294">
        <f t="shared" si="116"/>
        <v>0.1858352436782876</v>
      </c>
      <c r="HB13" s="294">
        <f t="shared" si="117"/>
        <v>0.14789009362829394</v>
      </c>
      <c r="HC13" s="294">
        <f t="shared" si="118"/>
        <v>6.0103379003894078E-2</v>
      </c>
      <c r="HD13" s="294">
        <f t="shared" si="119"/>
        <v>8.0045468064894945E-2</v>
      </c>
      <c r="HE13" s="294">
        <f t="shared" si="120"/>
        <v>5.0579204431973508E-2</v>
      </c>
      <c r="HF13" s="294">
        <f t="shared" si="121"/>
        <v>5.2212104741472233E-2</v>
      </c>
      <c r="HG13" s="294">
        <f t="shared" si="122"/>
        <v>3.0457996899375919E-2</v>
      </c>
      <c r="HH13" s="298">
        <f t="shared" si="123"/>
        <v>4.0837672658455969E-2</v>
      </c>
      <c r="HI13" s="302">
        <f>+CyF_Tot!B13</f>
        <v>10304</v>
      </c>
      <c r="HJ13" s="140">
        <f>+CyF_Tot!C13</f>
        <v>11630</v>
      </c>
      <c r="HK13" s="140">
        <f>+CyF_Tot!D13</f>
        <v>12997</v>
      </c>
      <c r="HL13" s="140">
        <f>+CyF_Tot!E13</f>
        <v>13913</v>
      </c>
      <c r="HM13" s="140">
        <f>+CyF_Tot!F13</f>
        <v>335</v>
      </c>
      <c r="HN13" s="140">
        <f>+CyF_Tot!G13</f>
        <v>363</v>
      </c>
      <c r="HO13" s="140">
        <f>+CyF_Tot!H13</f>
        <v>398</v>
      </c>
      <c r="HP13" s="140">
        <f>+CyF_Tot!I13</f>
        <v>419</v>
      </c>
      <c r="HQ13" s="193">
        <f t="shared" si="25"/>
        <v>9.5032879744234522E-2</v>
      </c>
      <c r="HR13" s="187">
        <f t="shared" si="26"/>
        <v>9.1373394512930653E-2</v>
      </c>
      <c r="HS13" s="187">
        <f t="shared" si="27"/>
        <v>8.9343575685676122E-2</v>
      </c>
      <c r="HT13" s="187">
        <f t="shared" si="28"/>
        <v>8.4866351581224714E-2</v>
      </c>
      <c r="HU13" s="187">
        <f t="shared" si="29"/>
        <v>9.119988443730849E-2</v>
      </c>
      <c r="HV13" s="187">
        <f t="shared" si="30"/>
        <v>8.9739577150134364E-2</v>
      </c>
      <c r="HW13" s="187">
        <f t="shared" si="31"/>
        <v>6.6226056232207953E-2</v>
      </c>
      <c r="HX13" s="187">
        <f t="shared" si="32"/>
        <v>7.0039126937148671E-2</v>
      </c>
      <c r="HY13" s="187">
        <f t="shared" si="33"/>
        <v>5.4820051787361324E-2</v>
      </c>
      <c r="HZ13" s="187">
        <f t="shared" si="34"/>
        <v>5.8504442771146851E-2</v>
      </c>
      <c r="IA13" s="187">
        <f t="shared" si="35"/>
        <v>4.2055023448765959E-2</v>
      </c>
      <c r="IB13" s="187">
        <f t="shared" si="36"/>
        <v>4.4931637860396619E-2</v>
      </c>
      <c r="IC13" s="187">
        <f t="shared" si="37"/>
        <v>3.2551818493517445E-2</v>
      </c>
      <c r="ID13" s="187">
        <f t="shared" si="38"/>
        <v>3.5339602387963548E-2</v>
      </c>
      <c r="IE13" s="187">
        <f t="shared" si="39"/>
        <v>1.6153040867849248E-2</v>
      </c>
      <c r="IF13" s="187">
        <f t="shared" si="40"/>
        <v>2.0225961590348524E-2</v>
      </c>
      <c r="IG13" s="187">
        <f t="shared" si="41"/>
        <v>5.2883214436038294E-3</v>
      </c>
      <c r="IH13" s="187">
        <f t="shared" si="42"/>
        <v>9.3570912073561632E-3</v>
      </c>
      <c r="II13" s="187">
        <f t="shared" si="43"/>
        <v>7.9034254541771509E-4</v>
      </c>
      <c r="IJ13" s="96">
        <f t="shared" si="44"/>
        <v>2.1618193154072794E-3</v>
      </c>
      <c r="IK13" s="444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468"/>
    </row>
    <row r="14" spans="1:264" ht="14.4">
      <c r="A14" s="402" t="s">
        <v>27</v>
      </c>
      <c r="B14" s="433">
        <v>618994</v>
      </c>
      <c r="C14" s="423">
        <f t="shared" si="129"/>
        <v>14187</v>
      </c>
      <c r="D14" s="406">
        <f t="shared" si="130"/>
        <v>185</v>
      </c>
      <c r="E14" s="393">
        <f t="shared" si="46"/>
        <v>4.8431335740327583E-3</v>
      </c>
      <c r="F14" s="195">
        <f>HJ14/B14</f>
        <v>1.5362022895213847E-2</v>
      </c>
      <c r="G14" s="26">
        <f t="shared" si="124"/>
        <v>4.0170795665435319</v>
      </c>
      <c r="H14" s="25">
        <f t="shared" si="1"/>
        <v>6.1710468273137448E-2</v>
      </c>
      <c r="I14" s="32">
        <f t="shared" si="2"/>
        <v>9.2069241075928177E-2</v>
      </c>
      <c r="J14" s="314">
        <f t="shared" si="3"/>
        <v>0.10659331743525365</v>
      </c>
      <c r="K14" s="315">
        <f t="shared" si="47"/>
        <v>2.8038534492976505E-3</v>
      </c>
      <c r="L14" s="316">
        <f t="shared" si="48"/>
        <v>6.938755277370638</v>
      </c>
      <c r="M14" s="317">
        <f t="shared" si="49"/>
        <v>0.15893154428404946</v>
      </c>
      <c r="N14" s="500"/>
      <c r="O14" s="152"/>
      <c r="P14" s="152"/>
      <c r="Q14" s="152"/>
      <c r="R14" s="152"/>
      <c r="S14" s="153">
        <f t="shared" si="4"/>
        <v>14187</v>
      </c>
      <c r="T14" s="154">
        <f t="shared" si="5"/>
        <v>2291.9446715153945</v>
      </c>
      <c r="U14" s="153">
        <f t="shared" si="6"/>
        <v>2028</v>
      </c>
      <c r="V14" s="155">
        <f t="shared" si="7"/>
        <v>0.16679003207500617</v>
      </c>
      <c r="W14" s="154">
        <f t="shared" si="8"/>
        <v>327.62837765794177</v>
      </c>
      <c r="X14" s="153">
        <f t="shared" si="9"/>
        <v>4678</v>
      </c>
      <c r="Y14" s="155">
        <f t="shared" si="10"/>
        <v>0.49195499000946474</v>
      </c>
      <c r="Z14" s="154">
        <f t="shared" si="11"/>
        <v>755.74238199400963</v>
      </c>
      <c r="AA14" s="153">
        <f t="shared" si="12"/>
        <v>185</v>
      </c>
      <c r="AB14" s="154">
        <f t="shared" si="13"/>
        <v>298.87204076291533</v>
      </c>
      <c r="AC14" s="156">
        <f t="shared" si="50"/>
        <v>1.3040107140339747E-2</v>
      </c>
      <c r="AD14" s="153">
        <f t="shared" si="14"/>
        <v>12</v>
      </c>
      <c r="AE14" s="155">
        <f t="shared" si="15"/>
        <v>6.9364161849710976E-2</v>
      </c>
      <c r="AF14" s="154">
        <f t="shared" si="16"/>
        <v>19.386294535972883</v>
      </c>
      <c r="AG14" s="153">
        <f t="shared" si="17"/>
        <v>48</v>
      </c>
      <c r="AH14" s="155">
        <f t="shared" si="18"/>
        <v>0.35036496350364965</v>
      </c>
      <c r="AI14" s="154">
        <f t="shared" si="19"/>
        <v>77.545178143891533</v>
      </c>
      <c r="AJ14" s="504"/>
      <c r="AK14" s="80">
        <v>53111</v>
      </c>
      <c r="AL14" s="38">
        <v>50863</v>
      </c>
      <c r="AM14" s="38">
        <v>51381</v>
      </c>
      <c r="AN14" s="38">
        <v>48160</v>
      </c>
      <c r="AO14" s="38">
        <v>47991</v>
      </c>
      <c r="AP14" s="38">
        <v>46069</v>
      </c>
      <c r="AQ14" s="38">
        <v>49100</v>
      </c>
      <c r="AR14" s="38">
        <v>47475</v>
      </c>
      <c r="AS14" s="38">
        <v>43074</v>
      </c>
      <c r="AT14" s="38">
        <v>42004</v>
      </c>
      <c r="AU14" s="38">
        <v>29048</v>
      </c>
      <c r="AV14" s="38">
        <v>29747</v>
      </c>
      <c r="AW14" s="38">
        <v>21186</v>
      </c>
      <c r="AX14" s="38">
        <v>22858</v>
      </c>
      <c r="AY14" s="38">
        <v>11047</v>
      </c>
      <c r="AZ14" s="38">
        <v>13865</v>
      </c>
      <c r="BA14" s="38">
        <v>3606</v>
      </c>
      <c r="BB14" s="38">
        <v>6200</v>
      </c>
      <c r="BC14" s="38">
        <v>641</v>
      </c>
      <c r="BD14" s="45">
        <v>1568</v>
      </c>
      <c r="BE14" s="229">
        <v>2.0000000000000002E-5</v>
      </c>
      <c r="BF14" s="42">
        <v>2.0000000000000002E-5</v>
      </c>
      <c r="BG14" s="52">
        <v>5.0000000000000002E-5</v>
      </c>
      <c r="BH14" s="52">
        <v>4.0000000000000003E-5</v>
      </c>
      <c r="BI14" s="52">
        <v>1.2518952302791728E-4</v>
      </c>
      <c r="BJ14" s="52">
        <v>1.2406223545552731E-4</v>
      </c>
      <c r="BK14" s="52">
        <v>3.4000000000000002E-4</v>
      </c>
      <c r="BL14" s="52">
        <v>1.8000000000000001E-4</v>
      </c>
      <c r="BM14" s="52">
        <v>8.9999999999999998E-4</v>
      </c>
      <c r="BN14" s="52">
        <v>5.0000000000000001E-4</v>
      </c>
      <c r="BO14" s="52">
        <v>3.8E-3</v>
      </c>
      <c r="BP14" s="52">
        <v>2E-3</v>
      </c>
      <c r="BQ14" s="52">
        <v>1.6199999999999999E-2</v>
      </c>
      <c r="BR14" s="52">
        <v>6.1999999999999998E-3</v>
      </c>
      <c r="BS14" s="52">
        <v>6.1100000000000002E-2</v>
      </c>
      <c r="BT14" s="52">
        <v>2.6800000000000001E-2</v>
      </c>
      <c r="BU14" s="52">
        <v>0.1421</v>
      </c>
      <c r="BV14" s="52">
        <v>5.4699999999999999E-2</v>
      </c>
      <c r="BW14" s="52">
        <v>0.27589999999999998</v>
      </c>
      <c r="BX14" s="53">
        <v>0.1051</v>
      </c>
      <c r="BY14" s="63">
        <f>+Fall_Hoy!B14</f>
        <v>0</v>
      </c>
      <c r="BZ14" s="60">
        <f>+Fall_Hoy!C14</f>
        <v>0</v>
      </c>
      <c r="CA14" s="60">
        <f>+Fall_Hoy!D14</f>
        <v>1</v>
      </c>
      <c r="CB14" s="60">
        <f>+Fall_Hoy!E14</f>
        <v>0</v>
      </c>
      <c r="CC14" s="60">
        <f>+Fall_Hoy!F14</f>
        <v>0</v>
      </c>
      <c r="CD14" s="60">
        <f>+Fall_Hoy!G14</f>
        <v>0</v>
      </c>
      <c r="CE14" s="60">
        <f>+Fall_Hoy!H14</f>
        <v>2</v>
      </c>
      <c r="CF14" s="60">
        <f>+Fall_Hoy!I14</f>
        <v>3</v>
      </c>
      <c r="CG14" s="60">
        <f>+Fall_Hoy!J14</f>
        <v>6</v>
      </c>
      <c r="CH14" s="60">
        <f>+Fall_Hoy!K14</f>
        <v>3</v>
      </c>
      <c r="CI14" s="60">
        <f>+Fall_Hoy!L14</f>
        <v>14</v>
      </c>
      <c r="CJ14" s="60">
        <f>+Fall_Hoy!M14</f>
        <v>8</v>
      </c>
      <c r="CK14" s="60">
        <f>+Fall_Hoy!N14</f>
        <v>24</v>
      </c>
      <c r="CL14" s="60">
        <f>+Fall_Hoy!O14</f>
        <v>19</v>
      </c>
      <c r="CM14" s="60">
        <f>+Fall_Hoy!P14</f>
        <v>31</v>
      </c>
      <c r="CN14" s="60">
        <f>+Fall_Hoy!Q14</f>
        <v>17</v>
      </c>
      <c r="CO14" s="60">
        <f>+Fall_Hoy!R14</f>
        <v>25</v>
      </c>
      <c r="CP14" s="60">
        <f>+Fall_Hoy!S14</f>
        <v>18</v>
      </c>
      <c r="CQ14" s="60">
        <f>+Fall_Hoy!T14</f>
        <v>4</v>
      </c>
      <c r="CR14" s="224">
        <f>+Fall_Hoy!U14</f>
        <v>9</v>
      </c>
      <c r="CS14" s="74">
        <f t="shared" si="51"/>
        <v>4.5927851493625584E-2</v>
      </c>
      <c r="CT14" s="75">
        <f t="shared" si="52"/>
        <v>4.5750332362708639E-2</v>
      </c>
      <c r="CU14" s="75">
        <f t="shared" si="53"/>
        <v>6.992738041543857E-2</v>
      </c>
      <c r="CV14" s="75">
        <f t="shared" si="54"/>
        <v>0.13406755311191962</v>
      </c>
      <c r="CW14" s="75">
        <f t="shared" ref="CW14:CW77" si="131">IF(MIN(+CC14/(AO14*BI14),0.7)&gt;0,MIN(+CC14/(AO14*BI14),0.7),DQ14/AO14)</f>
        <v>2.1858265091371298E-2</v>
      </c>
      <c r="CX14" s="75">
        <f t="shared" ref="CX14:CX77" si="132">IF(MIN(+CD14/(AP14*BJ14),0.7)&gt;0,MIN(+CD14/(AP14*BJ14),0.7),DR14/AP14)</f>
        <v>2.0035164644337841E-2</v>
      </c>
      <c r="CY14" s="75">
        <f t="shared" ref="CY14:CY77" si="133">IF(MIN(+CE14/(AQ14*BK14),0.7)&gt;0,MIN(+CE14/(AQ14*BK14),0.7),DS14/AQ14)</f>
        <v>0.11980352222355335</v>
      </c>
      <c r="CZ14" s="75">
        <f t="shared" ref="CZ14:CZ77" si="134">IF(MIN(+CF14/(AR14*BL14),0.7)&gt;0,MIN(+CF14/(AR14*BL14),0.7),DT14/AR14)</f>
        <v>0.35106196243637</v>
      </c>
      <c r="DA14" s="75">
        <f t="shared" ref="DA14:DA77" si="135">IF(MIN(+CG14/(AS14*BM14),0.7)&gt;0,MIN(+CG14/(AS14*BM14),0.7),DU14/AS14)</f>
        <v>0.15477240717524882</v>
      </c>
      <c r="DB14" s="75">
        <f t="shared" ref="DB14:DB77" si="136">IF(MIN(+CH14/(AT14*BN14),0.7)&gt;0,MIN(+CH14/(AT14*BN14),0.7),DV14/AT14)</f>
        <v>0.14284353871059899</v>
      </c>
      <c r="DC14" s="75">
        <f t="shared" ref="DC14:DC77" si="137">IF(MIN(+CI14/(AU14*BO14),0.7)&gt;0,MIN(+CI14/(AU14*BO14),0.7),DW14/AU14)</f>
        <v>0.1268318137674122</v>
      </c>
      <c r="DD14" s="75">
        <f t="shared" ref="DD14:DD77" si="138">IF(MIN(+CJ14/(AV14*BP14),0.7)&gt;0,MIN(+CJ14/(AV14*BP14),0.7),DX14/AV14)</f>
        <v>0.13446734124449525</v>
      </c>
      <c r="DE14" s="75">
        <f t="shared" ref="DE14:DE77" si="139">IF(MIN(+CK14/(AW14*BQ14),0.7)&gt;0,MIN(+CK14/(AW14*BQ14),0.7),DY14/AW14)</f>
        <v>6.992738041543857E-2</v>
      </c>
      <c r="DF14" s="75">
        <f t="shared" ref="DF14:DF77" si="140">IF(MIN(+CL14/(AX14*BR14),0.7)&gt;0,MIN(+CL14/(AX14*BR14),0.7),DZ14/AX14)</f>
        <v>0.13406755311191962</v>
      </c>
      <c r="DG14" s="75">
        <f t="shared" ref="DG14:DG77" si="141">IF(MIN(+CM14/(AY14*BS14),0.7)&gt;0,MIN(+CM14/(AY14*BS14),0.7),EA14/AY14)</f>
        <v>4.5927851493625584E-2</v>
      </c>
      <c r="DH14" s="75">
        <f t="shared" ref="DH14:DH77" si="142">IF(MIN(+CN14/(AZ14*BT14),0.7)&gt;0,MIN(+CN14/(AZ14*BT14),0.7),EB14/AZ14)</f>
        <v>4.5750332362708639E-2</v>
      </c>
      <c r="DI14" s="75">
        <f t="shared" ref="DI14:DI77" si="143">IF(MIN(+CO14/(BA14*BU14),0.7)&gt;0,MIN(+CO14/(BA14*BU14),0.7),EC14/BA14)</f>
        <v>4.8788808081612359E-2</v>
      </c>
      <c r="DJ14" s="75">
        <f t="shared" ref="DJ14:DJ77" si="144">IF(MIN(+CP14/(BB14*BV14),0.7)&gt;0,MIN(+CP14/(BB14*BV14),0.7),ED14/BB14)</f>
        <v>5.3075426077726015E-2</v>
      </c>
      <c r="DK14" s="75">
        <f t="shared" ref="DK14:DK77" si="145">IF(MIN(+CQ14/(BC14*BW14),0.7)&gt;0,MIN(+CQ14/(BC14*BW14),0.7),EE14/BC14)</f>
        <v>2.2617794889396161E-2</v>
      </c>
      <c r="DL14" s="75">
        <f t="shared" ref="DL14:DL77" si="146">IF(MIN(+CR14/(BD14*BX14),0.7)&gt;0,MIN(+CR14/(BD14*BX14),0.7),EF14/BD14)</f>
        <v>5.4612710926425757E-2</v>
      </c>
      <c r="DM14" s="83">
        <f>+'Cas_-14'!B14</f>
        <v>115</v>
      </c>
      <c r="DN14" s="61">
        <f>+'Cas_-14'!C14</f>
        <v>95</v>
      </c>
      <c r="DO14" s="61">
        <f>+'Cas_-14'!D14</f>
        <v>202</v>
      </c>
      <c r="DP14" s="61">
        <f>+'Cas_-14'!E14</f>
        <v>231</v>
      </c>
      <c r="DQ14" s="61">
        <f>+'Cas_-14'!F14</f>
        <v>1049</v>
      </c>
      <c r="DR14" s="61">
        <f>+'Cas_-14'!G14</f>
        <v>923</v>
      </c>
      <c r="DS14" s="61">
        <f>+'Cas_-14'!H14</f>
        <v>1589</v>
      </c>
      <c r="DT14" s="61">
        <f>+'Cas_-14'!I14</f>
        <v>1205</v>
      </c>
      <c r="DU14" s="61">
        <f>+'Cas_-14'!J14</f>
        <v>1239</v>
      </c>
      <c r="DV14" s="61">
        <f>+'Cas_-14'!K14</f>
        <v>934</v>
      </c>
      <c r="DW14" s="61">
        <f>+'Cas_-14'!L14</f>
        <v>596</v>
      </c>
      <c r="DX14" s="61">
        <f>+'Cas_-14'!M14</f>
        <v>459</v>
      </c>
      <c r="DY14" s="61">
        <f>+'Cas_-14'!N14</f>
        <v>244</v>
      </c>
      <c r="DZ14" s="61">
        <f>+'Cas_-14'!O14</f>
        <v>250</v>
      </c>
      <c r="EA14" s="61">
        <f>+'Cas_-14'!P14</f>
        <v>121</v>
      </c>
      <c r="EB14" s="61">
        <f>+'Cas_-14'!Q14</f>
        <v>105</v>
      </c>
      <c r="EC14" s="61">
        <f>+'Cas_-14'!R14</f>
        <v>50</v>
      </c>
      <c r="ED14" s="61">
        <f>+'Cas_-14'!S14</f>
        <v>54</v>
      </c>
      <c r="EE14" s="61">
        <f>+'Cas_-14'!T14</f>
        <v>8</v>
      </c>
      <c r="EF14" s="84">
        <f>+'Cas_-14'!U14</f>
        <v>11</v>
      </c>
      <c r="EG14" s="190">
        <f t="shared" si="21"/>
        <v>2.1652764963943439E-3</v>
      </c>
      <c r="EH14" s="89">
        <f t="shared" si="21"/>
        <v>1.8677624206200972E-3</v>
      </c>
      <c r="EI14" s="89">
        <f t="shared" si="21"/>
        <v>3.9314143360386139E-3</v>
      </c>
      <c r="EJ14" s="89">
        <f t="shared" si="21"/>
        <v>4.7965116279069771E-3</v>
      </c>
      <c r="EK14" s="89">
        <f t="shared" si="21"/>
        <v>2.1858265091371298E-2</v>
      </c>
      <c r="EL14" s="89">
        <f t="shared" si="21"/>
        <v>2.0035164644337841E-2</v>
      </c>
      <c r="EM14" s="89">
        <f t="shared" si="21"/>
        <v>3.236252545824847E-2</v>
      </c>
      <c r="EN14" s="89">
        <f t="shared" si="21"/>
        <v>2.5381779884149552E-2</v>
      </c>
      <c r="EO14" s="89">
        <f t="shared" si="21"/>
        <v>2.8764451873519989E-2</v>
      </c>
      <c r="EP14" s="89">
        <f t="shared" si="21"/>
        <v>2.2235977525949909E-2</v>
      </c>
      <c r="EQ14" s="89">
        <f t="shared" si="21"/>
        <v>2.0517763701459652E-2</v>
      </c>
      <c r="ER14" s="89">
        <f t="shared" si="21"/>
        <v>1.5430127407805829E-2</v>
      </c>
      <c r="ES14" s="89">
        <f t="shared" si="21"/>
        <v>1.1517039554422731E-2</v>
      </c>
      <c r="ET14" s="89">
        <f t="shared" si="21"/>
        <v>1.0937089859130283E-2</v>
      </c>
      <c r="EU14" s="89">
        <f t="shared" si="21"/>
        <v>1.0953199963791075E-2</v>
      </c>
      <c r="EV14" s="89">
        <f t="shared" si="21"/>
        <v>7.5730256040389471E-3</v>
      </c>
      <c r="EW14" s="89">
        <f t="shared" si="22"/>
        <v>1.3865779256794232E-2</v>
      </c>
      <c r="EX14" s="89">
        <f t="shared" si="22"/>
        <v>8.7096774193548381E-3</v>
      </c>
      <c r="EY14" s="89">
        <f t="shared" si="22"/>
        <v>1.2480499219968799E-2</v>
      </c>
      <c r="EZ14" s="97">
        <f t="shared" si="22"/>
        <v>7.0153061224489796E-3</v>
      </c>
      <c r="FA14" s="110">
        <f t="shared" si="71"/>
        <v>4.1930989706618327</v>
      </c>
      <c r="FB14" s="111">
        <f t="shared" si="72"/>
        <v>6.0412224591329071</v>
      </c>
      <c r="FC14" s="111">
        <f t="shared" si="73"/>
        <v>6.0716454159077111</v>
      </c>
      <c r="FD14" s="111">
        <f t="shared" si="74"/>
        <v>12.258064516129034</v>
      </c>
      <c r="FE14" s="111">
        <f t="shared" si="75"/>
        <v>1</v>
      </c>
      <c r="FF14" s="111">
        <f t="shared" si="75"/>
        <v>1</v>
      </c>
      <c r="FG14" s="111">
        <f t="shared" si="75"/>
        <v>3.701921297153222</v>
      </c>
      <c r="FH14" s="111">
        <f t="shared" si="75"/>
        <v>13.831258644536652</v>
      </c>
      <c r="FI14" s="111">
        <f t="shared" si="75"/>
        <v>5.3806833467850428</v>
      </c>
      <c r="FJ14" s="111">
        <f t="shared" si="75"/>
        <v>6.4239828693790146</v>
      </c>
      <c r="FK14" s="111">
        <f t="shared" si="75"/>
        <v>6.1815612857647482</v>
      </c>
      <c r="FL14" s="111">
        <f t="shared" si="75"/>
        <v>8.7145969498910674</v>
      </c>
      <c r="FM14" s="111">
        <f t="shared" si="75"/>
        <v>6.0716454159077111</v>
      </c>
      <c r="FN14" s="111">
        <f t="shared" si="75"/>
        <v>12.258064516129034</v>
      </c>
      <c r="FO14" s="111">
        <f t="shared" si="75"/>
        <v>4.1930989706618327</v>
      </c>
      <c r="FP14" s="111">
        <f t="shared" si="75"/>
        <v>6.0412224591329071</v>
      </c>
      <c r="FQ14" s="111">
        <f t="shared" si="76"/>
        <v>3.5186488388458832</v>
      </c>
      <c r="FR14" s="111">
        <f t="shared" si="77"/>
        <v>6.0938452163315056</v>
      </c>
      <c r="FS14" s="111">
        <f t="shared" si="78"/>
        <v>1.8122508155128674</v>
      </c>
      <c r="FT14" s="112">
        <f t="shared" si="79"/>
        <v>7.7847937029668719</v>
      </c>
      <c r="FU14" s="83">
        <f>+Cas_Hoy!B14</f>
        <v>138</v>
      </c>
      <c r="FV14" s="61">
        <f>+Cas_Hoy!C14</f>
        <v>127</v>
      </c>
      <c r="FW14" s="61">
        <f>+Cas_Hoy!D14</f>
        <v>281</v>
      </c>
      <c r="FX14" s="61">
        <f>+Cas_Hoy!E14</f>
        <v>360</v>
      </c>
      <c r="FY14" s="61">
        <f>+Cas_Hoy!F14</f>
        <v>1572</v>
      </c>
      <c r="FZ14" s="61">
        <f>+Cas_Hoy!G14</f>
        <v>1418</v>
      </c>
      <c r="GA14" s="61">
        <f>+Cas_Hoy!H14</f>
        <v>2406</v>
      </c>
      <c r="GB14" s="61">
        <f>+Cas_Hoy!I14</f>
        <v>1769</v>
      </c>
      <c r="GC14" s="61">
        <f>+Cas_Hoy!J14</f>
        <v>1829</v>
      </c>
      <c r="GD14" s="61">
        <f>+Cas_Hoy!K14</f>
        <v>1375</v>
      </c>
      <c r="GE14" s="61">
        <f>+Cas_Hoy!L14</f>
        <v>880</v>
      </c>
      <c r="GF14" s="61">
        <f>+Cas_Hoy!M14</f>
        <v>730</v>
      </c>
      <c r="GG14" s="61">
        <f>+Cas_Hoy!N14</f>
        <v>377</v>
      </c>
      <c r="GH14" s="61">
        <f>+Cas_Hoy!O14</f>
        <v>362</v>
      </c>
      <c r="GI14" s="61">
        <f>+Cas_Hoy!P14</f>
        <v>175</v>
      </c>
      <c r="GJ14" s="61">
        <f>+Cas_Hoy!Q14</f>
        <v>158</v>
      </c>
      <c r="GK14" s="61">
        <f>+Cas_Hoy!R14</f>
        <v>79</v>
      </c>
      <c r="GL14" s="61">
        <f>+Cas_Hoy!S14</f>
        <v>77</v>
      </c>
      <c r="GM14" s="61">
        <f>+Cas_Hoy!T14</f>
        <v>9</v>
      </c>
      <c r="GN14" s="84">
        <f>+Cas_Hoy!U14</f>
        <v>27</v>
      </c>
      <c r="GO14" s="297">
        <f t="shared" si="104"/>
        <v>1.0895062377875259E-2</v>
      </c>
      <c r="GP14" s="294">
        <f t="shared" si="105"/>
        <v>1.50843491793618E-2</v>
      </c>
      <c r="GQ14" s="294">
        <f t="shared" si="106"/>
        <v>3.3205511022947526E-2</v>
      </c>
      <c r="GR14" s="294">
        <f t="shared" si="107"/>
        <v>9.1630050369735316E-2</v>
      </c>
      <c r="GS14" s="294">
        <f t="shared" si="108"/>
        <v>3.2756141776583106E-2</v>
      </c>
      <c r="GT14" s="294">
        <f t="shared" si="109"/>
        <v>3.0779917080900387E-2</v>
      </c>
      <c r="GU14" s="294">
        <f t="shared" si="110"/>
        <v>0.18140168311508456</v>
      </c>
      <c r="GV14" s="294">
        <f t="shared" si="111"/>
        <v>0.51537644112028091</v>
      </c>
      <c r="GW14" s="294">
        <f t="shared" si="112"/>
        <v>0.22847355344917683</v>
      </c>
      <c r="GX14" s="294">
        <f t="shared" si="113"/>
        <v>0.21028893546795888</v>
      </c>
      <c r="GY14" s="294">
        <f t="shared" si="114"/>
        <v>0.1872684498579241</v>
      </c>
      <c r="GZ14" s="294">
        <f t="shared" si="115"/>
        <v>0.21385873444113621</v>
      </c>
      <c r="HA14" s="294">
        <f t="shared" si="116"/>
        <v>0.10804353449434564</v>
      </c>
      <c r="HB14" s="294">
        <f t="shared" si="117"/>
        <v>0.1941298169060596</v>
      </c>
      <c r="HC14" s="294">
        <f t="shared" si="118"/>
        <v>6.6424578606483264E-2</v>
      </c>
      <c r="HD14" s="294">
        <f t="shared" si="119"/>
        <v>6.884335726959967E-2</v>
      </c>
      <c r="HE14" s="294">
        <f t="shared" si="120"/>
        <v>7.7086316768947533E-2</v>
      </c>
      <c r="HF14" s="294">
        <f t="shared" si="121"/>
        <v>7.56816260737945E-2</v>
      </c>
      <c r="HG14" s="294">
        <f t="shared" si="122"/>
        <v>2.5445019250570678E-2</v>
      </c>
      <c r="HH14" s="298">
        <f t="shared" si="123"/>
        <v>0.13404938136486322</v>
      </c>
      <c r="HI14" s="302">
        <f>+CyF_Tot!B14</f>
        <v>7478</v>
      </c>
      <c r="HJ14" s="140">
        <f>+CyF_Tot!C14</f>
        <v>9509</v>
      </c>
      <c r="HK14" s="140">
        <f>+CyF_Tot!D14</f>
        <v>12159</v>
      </c>
      <c r="HL14" s="140">
        <f>+CyF_Tot!E14</f>
        <v>14187</v>
      </c>
      <c r="HM14" s="140">
        <f>+CyF_Tot!F14</f>
        <v>109</v>
      </c>
      <c r="HN14" s="140">
        <f>+CyF_Tot!G14</f>
        <v>137</v>
      </c>
      <c r="HO14" s="140">
        <f>+CyF_Tot!H14</f>
        <v>173</v>
      </c>
      <c r="HP14" s="140">
        <f>+CyF_Tot!I14</f>
        <v>185</v>
      </c>
      <c r="HQ14" s="193">
        <f t="shared" si="25"/>
        <v>8.5802124091671331E-2</v>
      </c>
      <c r="HR14" s="187">
        <f t="shared" si="26"/>
        <v>8.2170424915265744E-2</v>
      </c>
      <c r="HS14" s="187">
        <f t="shared" si="27"/>
        <v>8.3007266629401902E-2</v>
      </c>
      <c r="HT14" s="187">
        <f t="shared" si="28"/>
        <v>7.7803662071037852E-2</v>
      </c>
      <c r="HU14" s="187">
        <f t="shared" si="29"/>
        <v>7.7530638422989559E-2</v>
      </c>
      <c r="HV14" s="187">
        <f t="shared" si="30"/>
        <v>7.4425600248144569E-2</v>
      </c>
      <c r="HW14" s="187">
        <f t="shared" si="31"/>
        <v>7.9322255143022394E-2</v>
      </c>
      <c r="HX14" s="187">
        <f t="shared" si="32"/>
        <v>7.6697027757942723E-2</v>
      </c>
      <c r="HY14" s="187">
        <f t="shared" si="33"/>
        <v>6.958710423687467E-2</v>
      </c>
      <c r="HZ14" s="187">
        <f t="shared" si="34"/>
        <v>6.7858492974083751E-2</v>
      </c>
      <c r="IA14" s="187">
        <f t="shared" si="35"/>
        <v>4.6927756973411699E-2</v>
      </c>
      <c r="IB14" s="187">
        <f t="shared" si="36"/>
        <v>4.8057008630132118E-2</v>
      </c>
      <c r="IC14" s="187">
        <f t="shared" si="37"/>
        <v>3.4226503003260127E-2</v>
      </c>
      <c r="ID14" s="187">
        <f t="shared" si="38"/>
        <v>3.6927660041939016E-2</v>
      </c>
      <c r="IE14" s="187">
        <f t="shared" si="39"/>
        <v>1.7846699644907704E-2</v>
      </c>
      <c r="IF14" s="187">
        <f t="shared" si="40"/>
        <v>2.2399247811772004E-2</v>
      </c>
      <c r="IG14" s="187">
        <f t="shared" si="41"/>
        <v>5.8255815080598518E-3</v>
      </c>
      <c r="IH14" s="187">
        <f t="shared" si="42"/>
        <v>1.0016252176919324E-2</v>
      </c>
      <c r="II14" s="187">
        <f t="shared" si="43"/>
        <v>1.035551233129885E-3</v>
      </c>
      <c r="IJ14" s="96">
        <f t="shared" si="44"/>
        <v>2.5331424860337904E-3</v>
      </c>
      <c r="IK14" s="444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468"/>
    </row>
    <row r="15" spans="1:264" ht="14.4">
      <c r="A15" s="402" t="s">
        <v>28</v>
      </c>
      <c r="B15" s="433">
        <v>1120801</v>
      </c>
      <c r="C15" s="423">
        <f t="shared" si="129"/>
        <v>2539</v>
      </c>
      <c r="D15" s="406">
        <f t="shared" si="130"/>
        <v>42</v>
      </c>
      <c r="E15" s="393">
        <f t="shared" si="46"/>
        <v>5.1640199494960709E-3</v>
      </c>
      <c r="F15" s="195">
        <f>HJ15/B15</f>
        <v>1.7764081224053154E-3</v>
      </c>
      <c r="G15" s="26">
        <f t="shared" si="124"/>
        <v>4.0849817348853925</v>
      </c>
      <c r="H15" s="25">
        <f t="shared" si="1"/>
        <v>7.2565947337277685E-3</v>
      </c>
      <c r="I15" s="32">
        <f t="shared" si="2"/>
        <v>9.2538895172952305E-3</v>
      </c>
      <c r="J15" s="314">
        <f t="shared" si="3"/>
        <v>1.0042204676365456E-2</v>
      </c>
      <c r="K15" s="315">
        <f t="shared" si="47"/>
        <v>3.7315710223047248E-3</v>
      </c>
      <c r="L15" s="316">
        <f t="shared" si="48"/>
        <v>5.6530954512682463</v>
      </c>
      <c r="M15" s="317">
        <f t="shared" si="49"/>
        <v>1.2806206767097886E-2</v>
      </c>
      <c r="N15" s="500"/>
      <c r="O15" s="152"/>
      <c r="P15" s="152"/>
      <c r="Q15" s="152"/>
      <c r="R15" s="152"/>
      <c r="S15" s="153">
        <f t="shared" si="4"/>
        <v>2539</v>
      </c>
      <c r="T15" s="154">
        <f t="shared" si="5"/>
        <v>226.53441601140614</v>
      </c>
      <c r="U15" s="153">
        <f t="shared" si="6"/>
        <v>294</v>
      </c>
      <c r="V15" s="155">
        <f t="shared" si="7"/>
        <v>0.1309576837416481</v>
      </c>
      <c r="W15" s="154">
        <f t="shared" si="8"/>
        <v>26.231239979264828</v>
      </c>
      <c r="X15" s="153">
        <f t="shared" si="9"/>
        <v>548</v>
      </c>
      <c r="Y15" s="155">
        <f t="shared" si="10"/>
        <v>0.27523857358111503</v>
      </c>
      <c r="Z15" s="154">
        <f t="shared" si="11"/>
        <v>48.893603770874577</v>
      </c>
      <c r="AA15" s="153">
        <f t="shared" si="12"/>
        <v>42</v>
      </c>
      <c r="AB15" s="154">
        <f t="shared" si="13"/>
        <v>37.473199970378325</v>
      </c>
      <c r="AC15" s="156">
        <f t="shared" si="50"/>
        <v>1.654194564789287E-2</v>
      </c>
      <c r="AD15" s="153">
        <f t="shared" si="14"/>
        <v>4</v>
      </c>
      <c r="AE15" s="155">
        <f t="shared" si="15"/>
        <v>0.10526315789473684</v>
      </c>
      <c r="AF15" s="154">
        <f t="shared" si="16"/>
        <v>3.568876187655079</v>
      </c>
      <c r="AG15" s="153">
        <f t="shared" si="17"/>
        <v>9</v>
      </c>
      <c r="AH15" s="155">
        <f t="shared" si="18"/>
        <v>0.27272727272727271</v>
      </c>
      <c r="AI15" s="154">
        <f t="shared" si="19"/>
        <v>8.0299714222239267</v>
      </c>
      <c r="AJ15" s="504"/>
      <c r="AK15" s="80">
        <v>103732</v>
      </c>
      <c r="AL15" s="38">
        <v>97644</v>
      </c>
      <c r="AM15" s="38">
        <v>95188</v>
      </c>
      <c r="AN15" s="38">
        <v>89908</v>
      </c>
      <c r="AO15" s="38">
        <v>100687</v>
      </c>
      <c r="AP15" s="38">
        <v>99331</v>
      </c>
      <c r="AQ15" s="38">
        <v>72917</v>
      </c>
      <c r="AR15" s="38">
        <v>76749</v>
      </c>
      <c r="AS15" s="38">
        <v>60848</v>
      </c>
      <c r="AT15" s="38">
        <v>65719</v>
      </c>
      <c r="AU15" s="38">
        <v>49772</v>
      </c>
      <c r="AV15" s="38">
        <v>53354</v>
      </c>
      <c r="AW15" s="38">
        <v>39500</v>
      </c>
      <c r="AX15" s="38">
        <v>43002</v>
      </c>
      <c r="AY15" s="38">
        <v>21944</v>
      </c>
      <c r="AZ15" s="38">
        <v>26524</v>
      </c>
      <c r="BA15" s="38">
        <v>7197</v>
      </c>
      <c r="BB15" s="38">
        <v>12469</v>
      </c>
      <c r="BC15" s="38">
        <v>1241</v>
      </c>
      <c r="BD15" s="45">
        <v>3075</v>
      </c>
      <c r="BE15" s="229">
        <v>2.0000000000000002E-5</v>
      </c>
      <c r="BF15" s="42">
        <v>2.0000000000000002E-5</v>
      </c>
      <c r="BG15" s="52">
        <v>5.0000000000000002E-5</v>
      </c>
      <c r="BH15" s="52">
        <v>4.0000000000000003E-5</v>
      </c>
      <c r="BI15" s="52">
        <v>1.2518952302791728E-4</v>
      </c>
      <c r="BJ15" s="52">
        <v>1.2406223545552731E-4</v>
      </c>
      <c r="BK15" s="52">
        <v>3.4000000000000002E-4</v>
      </c>
      <c r="BL15" s="52">
        <v>1.8000000000000001E-4</v>
      </c>
      <c r="BM15" s="52">
        <v>8.9999999999999998E-4</v>
      </c>
      <c r="BN15" s="52">
        <v>5.0000000000000001E-4</v>
      </c>
      <c r="BO15" s="52">
        <v>3.8E-3</v>
      </c>
      <c r="BP15" s="52">
        <v>2E-3</v>
      </c>
      <c r="BQ15" s="52">
        <v>1.6199999999999999E-2</v>
      </c>
      <c r="BR15" s="52">
        <v>6.1999999999999998E-3</v>
      </c>
      <c r="BS15" s="52">
        <v>6.1100000000000002E-2</v>
      </c>
      <c r="BT15" s="52">
        <v>2.6800000000000001E-2</v>
      </c>
      <c r="BU15" s="52">
        <v>0.1421</v>
      </c>
      <c r="BV15" s="52">
        <v>5.4699999999999999E-2</v>
      </c>
      <c r="BW15" s="52">
        <v>0.27589999999999998</v>
      </c>
      <c r="BX15" s="53">
        <v>0.1051</v>
      </c>
      <c r="BY15" s="63">
        <f>+Fall_Hoy!B15</f>
        <v>0</v>
      </c>
      <c r="BZ15" s="60">
        <f>+Fall_Hoy!C15</f>
        <v>0</v>
      </c>
      <c r="CA15" s="60">
        <f>+Fall_Hoy!D15</f>
        <v>0</v>
      </c>
      <c r="CB15" s="60">
        <f>+Fall_Hoy!E15</f>
        <v>0</v>
      </c>
      <c r="CC15" s="60">
        <f>+Fall_Hoy!F15</f>
        <v>0</v>
      </c>
      <c r="CD15" s="60">
        <f>+Fall_Hoy!G15</f>
        <v>0</v>
      </c>
      <c r="CE15" s="60">
        <f>+Fall_Hoy!H15</f>
        <v>1</v>
      </c>
      <c r="CF15" s="60">
        <f>+Fall_Hoy!I15</f>
        <v>0</v>
      </c>
      <c r="CG15" s="60">
        <f>+Fall_Hoy!J15</f>
        <v>1</v>
      </c>
      <c r="CH15" s="60">
        <f>+Fall_Hoy!K15</f>
        <v>0</v>
      </c>
      <c r="CI15" s="60">
        <f>+Fall_Hoy!L15</f>
        <v>4</v>
      </c>
      <c r="CJ15" s="60">
        <f>+Fall_Hoy!M15</f>
        <v>1</v>
      </c>
      <c r="CK15" s="60">
        <f>+Fall_Hoy!N15</f>
        <v>6</v>
      </c>
      <c r="CL15" s="60">
        <f>+Fall_Hoy!O15</f>
        <v>4</v>
      </c>
      <c r="CM15" s="60">
        <f>+Fall_Hoy!P15</f>
        <v>12</v>
      </c>
      <c r="CN15" s="60">
        <f>+Fall_Hoy!Q15</f>
        <v>2</v>
      </c>
      <c r="CO15" s="60">
        <f>+Fall_Hoy!R15</f>
        <v>3</v>
      </c>
      <c r="CP15" s="60">
        <f>+Fall_Hoy!S15</f>
        <v>5</v>
      </c>
      <c r="CQ15" s="60">
        <f>+Fall_Hoy!T15</f>
        <v>2</v>
      </c>
      <c r="CR15" s="224">
        <f>+Fall_Hoy!U15</f>
        <v>1</v>
      </c>
      <c r="CS15" s="74">
        <f t="shared" si="51"/>
        <v>8.9500248512356696E-3</v>
      </c>
      <c r="CT15" s="75">
        <f t="shared" si="52"/>
        <v>2.8135600087332902E-3</v>
      </c>
      <c r="CU15" s="75">
        <f t="shared" si="53"/>
        <v>9.3764650726676051E-3</v>
      </c>
      <c r="CV15" s="75">
        <f t="shared" si="54"/>
        <v>1.5003053121310188E-2</v>
      </c>
      <c r="CW15" s="75">
        <f t="shared" si="131"/>
        <v>1.9863537497392912E-3</v>
      </c>
      <c r="CX15" s="75">
        <f t="shared" si="132"/>
        <v>1.8926619081656281E-3</v>
      </c>
      <c r="CY15" s="75">
        <f t="shared" si="133"/>
        <v>4.0335950060866946E-2</v>
      </c>
      <c r="CZ15" s="75">
        <f t="shared" si="134"/>
        <v>2.527720230882487E-3</v>
      </c>
      <c r="DA15" s="75">
        <f t="shared" si="135"/>
        <v>1.8260437666169985E-2</v>
      </c>
      <c r="DB15" s="75">
        <f t="shared" si="136"/>
        <v>3.1649903376496902E-3</v>
      </c>
      <c r="DC15" s="75">
        <f t="shared" si="137"/>
        <v>2.1149071344277272E-2</v>
      </c>
      <c r="DD15" s="75">
        <f t="shared" si="138"/>
        <v>9.371368594669565E-3</v>
      </c>
      <c r="DE15" s="75">
        <f t="shared" si="139"/>
        <v>9.3764650726676051E-3</v>
      </c>
      <c r="DF15" s="75">
        <f t="shared" si="140"/>
        <v>1.5003053121310188E-2</v>
      </c>
      <c r="DG15" s="75">
        <f t="shared" si="141"/>
        <v>8.9500248512356696E-3</v>
      </c>
      <c r="DH15" s="75">
        <f t="shared" si="142"/>
        <v>2.8135600087332902E-3</v>
      </c>
      <c r="DI15" s="75">
        <f t="shared" si="143"/>
        <v>2.9334296280499233E-3</v>
      </c>
      <c r="DJ15" s="75">
        <f t="shared" si="144"/>
        <v>7.3307946302809028E-3</v>
      </c>
      <c r="DK15" s="75">
        <f t="shared" si="145"/>
        <v>5.8412596793323678E-3</v>
      </c>
      <c r="DL15" s="75">
        <f t="shared" si="146"/>
        <v>3.0942269460753598E-3</v>
      </c>
      <c r="DM15" s="83">
        <f>+'Cas_-14'!B15</f>
        <v>12</v>
      </c>
      <c r="DN15" s="61">
        <f>+'Cas_-14'!C15</f>
        <v>23</v>
      </c>
      <c r="DO15" s="61">
        <f>+'Cas_-14'!D15</f>
        <v>69</v>
      </c>
      <c r="DP15" s="61">
        <f>+'Cas_-14'!E15</f>
        <v>92</v>
      </c>
      <c r="DQ15" s="61">
        <f>+'Cas_-14'!F15</f>
        <v>200</v>
      </c>
      <c r="DR15" s="61">
        <f>+'Cas_-14'!G15</f>
        <v>188</v>
      </c>
      <c r="DS15" s="61">
        <f>+'Cas_-14'!H15</f>
        <v>207</v>
      </c>
      <c r="DT15" s="61">
        <f>+'Cas_-14'!I15</f>
        <v>194</v>
      </c>
      <c r="DU15" s="61">
        <f>+'Cas_-14'!J15</f>
        <v>233</v>
      </c>
      <c r="DV15" s="61">
        <f>+'Cas_-14'!K15</f>
        <v>208</v>
      </c>
      <c r="DW15" s="61">
        <f>+'Cas_-14'!L15</f>
        <v>147</v>
      </c>
      <c r="DX15" s="61">
        <f>+'Cas_-14'!M15</f>
        <v>143</v>
      </c>
      <c r="DY15" s="61">
        <f>+'Cas_-14'!N15</f>
        <v>88</v>
      </c>
      <c r="DZ15" s="61">
        <f>+'Cas_-14'!O15</f>
        <v>81</v>
      </c>
      <c r="EA15" s="61">
        <f>+'Cas_-14'!P15</f>
        <v>42</v>
      </c>
      <c r="EB15" s="61">
        <f>+'Cas_-14'!Q15</f>
        <v>34</v>
      </c>
      <c r="EC15" s="61">
        <f>+'Cas_-14'!R15</f>
        <v>11</v>
      </c>
      <c r="ED15" s="61">
        <f>+'Cas_-14'!S15</f>
        <v>14</v>
      </c>
      <c r="EE15" s="61">
        <f>+'Cas_-14'!T15</f>
        <v>3</v>
      </c>
      <c r="EF15" s="84">
        <f>+'Cas_-14'!U15</f>
        <v>2</v>
      </c>
      <c r="EG15" s="190">
        <f t="shared" si="21"/>
        <v>1.1568272085759457E-4</v>
      </c>
      <c r="EH15" s="88">
        <f t="shared" si="21"/>
        <v>2.3554954733521772E-4</v>
      </c>
      <c r="EI15" s="88">
        <f t="shared" si="21"/>
        <v>7.2488128755725516E-4</v>
      </c>
      <c r="EJ15" s="88">
        <f t="shared" si="21"/>
        <v>1.0232682297459626E-3</v>
      </c>
      <c r="EK15" s="88">
        <f t="shared" si="21"/>
        <v>1.9863537497392912E-3</v>
      </c>
      <c r="EL15" s="88">
        <f t="shared" si="21"/>
        <v>1.8926619081656281E-3</v>
      </c>
      <c r="EM15" s="88">
        <f t="shared" si="21"/>
        <v>2.8388441652838158E-3</v>
      </c>
      <c r="EN15" s="88">
        <f t="shared" si="21"/>
        <v>2.527720230882487E-3</v>
      </c>
      <c r="EO15" s="88">
        <f t="shared" si="21"/>
        <v>3.8292137785958455E-3</v>
      </c>
      <c r="EP15" s="88">
        <f t="shared" si="21"/>
        <v>3.1649903376496902E-3</v>
      </c>
      <c r="EQ15" s="88">
        <f t="shared" si="21"/>
        <v>2.953467813228321E-3</v>
      </c>
      <c r="ER15" s="88">
        <f t="shared" si="21"/>
        <v>2.6802114180754957E-3</v>
      </c>
      <c r="ES15" s="88">
        <f t="shared" si="21"/>
        <v>2.2278481012658227E-3</v>
      </c>
      <c r="ET15" s="88">
        <f t="shared" si="21"/>
        <v>1.8836333193804938E-3</v>
      </c>
      <c r="EU15" s="88">
        <f t="shared" si="21"/>
        <v>1.913962814436748E-3</v>
      </c>
      <c r="EV15" s="88">
        <f t="shared" si="21"/>
        <v>1.281857939978887E-3</v>
      </c>
      <c r="EW15" s="88">
        <f t="shared" si="22"/>
        <v>1.5284146172016117E-3</v>
      </c>
      <c r="EX15" s="88">
        <f t="shared" si="22"/>
        <v>1.122784505573823E-3</v>
      </c>
      <c r="EY15" s="88">
        <f t="shared" si="22"/>
        <v>2.4174053182917004E-3</v>
      </c>
      <c r="EZ15" s="96">
        <f t="shared" si="22"/>
        <v>6.5040650406504065E-4</v>
      </c>
      <c r="FA15" s="110">
        <f t="shared" si="71"/>
        <v>4.6761748889408459</v>
      </c>
      <c r="FB15" s="111">
        <f t="shared" si="72"/>
        <v>2.1949078138718172</v>
      </c>
      <c r="FC15" s="111">
        <f t="shared" si="73"/>
        <v>4.2087542087542094</v>
      </c>
      <c r="FD15" s="111">
        <f t="shared" si="74"/>
        <v>7.9649542015133425</v>
      </c>
      <c r="FE15" s="111">
        <f t="shared" si="75"/>
        <v>1</v>
      </c>
      <c r="FF15" s="111">
        <f t="shared" si="75"/>
        <v>1</v>
      </c>
      <c r="FG15" s="111">
        <f t="shared" si="75"/>
        <v>14.208581983518044</v>
      </c>
      <c r="FH15" s="111">
        <f t="shared" si="75"/>
        <v>1</v>
      </c>
      <c r="FI15" s="111">
        <f t="shared" si="75"/>
        <v>4.768717215069147</v>
      </c>
      <c r="FJ15" s="111">
        <f t="shared" si="75"/>
        <v>1</v>
      </c>
      <c r="FK15" s="111">
        <f t="shared" si="75"/>
        <v>7.1607590404582888</v>
      </c>
      <c r="FL15" s="111">
        <f t="shared" si="75"/>
        <v>3.4965034965034962</v>
      </c>
      <c r="FM15" s="111">
        <f t="shared" si="75"/>
        <v>4.2087542087542094</v>
      </c>
      <c r="FN15" s="111">
        <f t="shared" si="75"/>
        <v>7.9649542015133425</v>
      </c>
      <c r="FO15" s="111">
        <f t="shared" si="75"/>
        <v>4.6761748889408459</v>
      </c>
      <c r="FP15" s="111">
        <f t="shared" si="75"/>
        <v>2.1949078138718172</v>
      </c>
      <c r="FQ15" s="111">
        <f t="shared" si="76"/>
        <v>1.9192630030068454</v>
      </c>
      <c r="FR15" s="111">
        <f t="shared" si="77"/>
        <v>6.5291198746408989</v>
      </c>
      <c r="FS15" s="111">
        <f t="shared" si="78"/>
        <v>2.4163344206838229</v>
      </c>
      <c r="FT15" s="112">
        <f t="shared" si="79"/>
        <v>4.7573739295908659</v>
      </c>
      <c r="FU15" s="83">
        <f>+Cas_Hoy!B15</f>
        <v>17</v>
      </c>
      <c r="FV15" s="61">
        <f>+Cas_Hoy!C15</f>
        <v>23</v>
      </c>
      <c r="FW15" s="61">
        <f>+Cas_Hoy!D15</f>
        <v>86</v>
      </c>
      <c r="FX15" s="61">
        <f>+Cas_Hoy!E15</f>
        <v>111</v>
      </c>
      <c r="FY15" s="61">
        <f>+Cas_Hoy!F15</f>
        <v>260</v>
      </c>
      <c r="FZ15" s="61">
        <f>+Cas_Hoy!G15</f>
        <v>239</v>
      </c>
      <c r="GA15" s="61">
        <f>+Cas_Hoy!H15</f>
        <v>275</v>
      </c>
      <c r="GB15" s="61">
        <f>+Cas_Hoy!I15</f>
        <v>256</v>
      </c>
      <c r="GC15" s="61">
        <f>+Cas_Hoy!J15</f>
        <v>291</v>
      </c>
      <c r="GD15" s="61">
        <f>+Cas_Hoy!K15</f>
        <v>255</v>
      </c>
      <c r="GE15" s="61">
        <f>+Cas_Hoy!L15</f>
        <v>193</v>
      </c>
      <c r="GF15" s="61">
        <f>+Cas_Hoy!M15</f>
        <v>173</v>
      </c>
      <c r="GG15" s="61">
        <f>+Cas_Hoy!N15</f>
        <v>109</v>
      </c>
      <c r="GH15" s="61">
        <f>+Cas_Hoy!O15</f>
        <v>103</v>
      </c>
      <c r="GI15" s="61">
        <f>+Cas_Hoy!P15</f>
        <v>54</v>
      </c>
      <c r="GJ15" s="61">
        <f>+Cas_Hoy!Q15</f>
        <v>45</v>
      </c>
      <c r="GK15" s="61">
        <f>+Cas_Hoy!R15</f>
        <v>18</v>
      </c>
      <c r="GL15" s="61">
        <f>+Cas_Hoy!S15</f>
        <v>24</v>
      </c>
      <c r="GM15" s="61">
        <f>+Cas_Hoy!T15</f>
        <v>3</v>
      </c>
      <c r="GN15" s="84">
        <f>+Cas_Hoy!U15</f>
        <v>4</v>
      </c>
      <c r="GO15" s="297">
        <f t="shared" si="104"/>
        <v>7.6634956534140264E-4</v>
      </c>
      <c r="GP15" s="294">
        <f t="shared" si="105"/>
        <v>5.1700954200003884E-4</v>
      </c>
      <c r="GQ15" s="294">
        <f t="shared" si="106"/>
        <v>3.8025051682235365E-3</v>
      </c>
      <c r="GR15" s="294">
        <f t="shared" si="107"/>
        <v>9.8334955328555958E-3</v>
      </c>
      <c r="GS15" s="294">
        <f t="shared" si="108"/>
        <v>2.5822598746610783E-3</v>
      </c>
      <c r="GT15" s="294">
        <f t="shared" si="109"/>
        <v>2.4060967875084312E-3</v>
      </c>
      <c r="GU15" s="294">
        <f t="shared" si="110"/>
        <v>5.358640708569281E-2</v>
      </c>
      <c r="GV15" s="294">
        <f t="shared" si="111"/>
        <v>3.335548345906787E-3</v>
      </c>
      <c r="GW15" s="294">
        <f t="shared" si="112"/>
        <v>2.2805954338435477E-2</v>
      </c>
      <c r="GX15" s="294">
        <f t="shared" si="113"/>
        <v>3.8801564235609186E-3</v>
      </c>
      <c r="GY15" s="294">
        <f t="shared" si="114"/>
        <v>2.776714809146608E-2</v>
      </c>
      <c r="GZ15" s="294">
        <f t="shared" si="115"/>
        <v>1.1337389978166676E-2</v>
      </c>
      <c r="HA15" s="294">
        <f t="shared" si="116"/>
        <v>1.1614030601372375E-2</v>
      </c>
      <c r="HB15" s="294">
        <f t="shared" si="117"/>
        <v>1.9077956438209254E-2</v>
      </c>
      <c r="HC15" s="294">
        <f t="shared" si="118"/>
        <v>1.1507174808731575E-2</v>
      </c>
      <c r="HD15" s="294">
        <f t="shared" si="119"/>
        <v>3.7238294233234723E-3</v>
      </c>
      <c r="HE15" s="294">
        <f t="shared" si="120"/>
        <v>4.8001575731726025E-3</v>
      </c>
      <c r="HF15" s="294">
        <f t="shared" si="121"/>
        <v>1.2567076509052979E-2</v>
      </c>
      <c r="HG15" s="294">
        <f t="shared" si="122"/>
        <v>5.8412596793323678E-3</v>
      </c>
      <c r="HH15" s="298">
        <f t="shared" si="123"/>
        <v>6.1884538921507196E-3</v>
      </c>
      <c r="HI15" s="302">
        <f>+CyF_Tot!B15</f>
        <v>1583</v>
      </c>
      <c r="HJ15" s="140">
        <f>+CyF_Tot!C15</f>
        <v>1991</v>
      </c>
      <c r="HK15" s="140">
        <f>+CyF_Tot!D15</f>
        <v>2245</v>
      </c>
      <c r="HL15" s="140">
        <f>+CyF_Tot!E15</f>
        <v>2539</v>
      </c>
      <c r="HM15" s="140">
        <f>+CyF_Tot!F15</f>
        <v>29</v>
      </c>
      <c r="HN15" s="140">
        <f>+CyF_Tot!G15</f>
        <v>33</v>
      </c>
      <c r="HO15" s="140">
        <f>+CyF_Tot!H15</f>
        <v>38</v>
      </c>
      <c r="HP15" s="140">
        <f>+CyF_Tot!I15</f>
        <v>42</v>
      </c>
      <c r="HQ15" s="193">
        <f t="shared" si="25"/>
        <v>9.255166617445916E-2</v>
      </c>
      <c r="HR15" s="187">
        <f t="shared" si="26"/>
        <v>8.7119836616848134E-2</v>
      </c>
      <c r="HS15" s="187">
        <f t="shared" si="27"/>
        <v>8.4928546637627916E-2</v>
      </c>
      <c r="HT15" s="187">
        <f t="shared" si="28"/>
        <v>8.0217630069923204E-2</v>
      </c>
      <c r="HU15" s="187">
        <f t="shared" si="29"/>
        <v>8.9834859176606732E-2</v>
      </c>
      <c r="HV15" s="187">
        <f t="shared" si="30"/>
        <v>8.8625010148991656E-2</v>
      </c>
      <c r="HW15" s="187">
        <f t="shared" si="31"/>
        <v>6.5057936243811343E-2</v>
      </c>
      <c r="HX15" s="187">
        <f t="shared" si="32"/>
        <v>6.8476919631584907E-2</v>
      </c>
      <c r="HY15" s="187">
        <f t="shared" si="33"/>
        <v>5.4289744566609059E-2</v>
      </c>
      <c r="HZ15" s="187">
        <f t="shared" si="34"/>
        <v>5.8635743544126033E-2</v>
      </c>
      <c r="IA15" s="187">
        <f t="shared" si="35"/>
        <v>4.4407526402992142E-2</v>
      </c>
      <c r="IB15" s="187">
        <f t="shared" si="36"/>
        <v>4.7603455029037268E-2</v>
      </c>
      <c r="IC15" s="187">
        <f t="shared" si="37"/>
        <v>3.5242652353093901E-2</v>
      </c>
      <c r="ID15" s="187">
        <f t="shared" si="38"/>
        <v>3.8367203455385926E-2</v>
      </c>
      <c r="IE15" s="187">
        <f t="shared" si="39"/>
        <v>1.9578854765475762E-2</v>
      </c>
      <c r="IF15" s="187">
        <f t="shared" si="40"/>
        <v>2.3665218000340826E-2</v>
      </c>
      <c r="IG15" s="187">
        <f t="shared" si="41"/>
        <v>6.4213004806384002E-3</v>
      </c>
      <c r="IH15" s="187">
        <f t="shared" si="42"/>
        <v>1.1125079295967795E-2</v>
      </c>
      <c r="II15" s="187">
        <f t="shared" si="43"/>
        <v>1.1072438372199882E-3</v>
      </c>
      <c r="IJ15" s="96">
        <f t="shared" si="44"/>
        <v>2.743573569259842E-3</v>
      </c>
      <c r="IK15" s="444"/>
      <c r="IL15" s="103"/>
      <c r="IM15" s="103"/>
      <c r="IN15" s="103"/>
      <c r="IO15" s="103"/>
      <c r="IP15" s="103"/>
      <c r="IQ15" s="103"/>
      <c r="IR15" s="103"/>
      <c r="IS15" s="103"/>
      <c r="IT15" s="103"/>
      <c r="IU15" s="103"/>
      <c r="IV15" s="103"/>
      <c r="IW15" s="103"/>
      <c r="IX15" s="103"/>
      <c r="IY15" s="103"/>
      <c r="IZ15" s="103"/>
      <c r="JA15" s="103"/>
      <c r="JB15" s="103"/>
      <c r="JC15" s="103"/>
      <c r="JD15" s="468"/>
    </row>
    <row r="16" spans="1:264" ht="14.4">
      <c r="A16" s="402" t="s">
        <v>29</v>
      </c>
      <c r="B16" s="433">
        <v>1385961</v>
      </c>
      <c r="C16" s="423">
        <f t="shared" si="129"/>
        <v>15733</v>
      </c>
      <c r="D16" s="406">
        <f t="shared" si="130"/>
        <v>276</v>
      </c>
      <c r="E16" s="393">
        <f t="shared" si="46"/>
        <v>6.1517592609710821E-3</v>
      </c>
      <c r="F16" s="195">
        <f t="shared" si="0"/>
        <v>8.0702126538914152E-3</v>
      </c>
      <c r="G16" s="26">
        <f t="shared" si="124"/>
        <v>4.0111948766870054</v>
      </c>
      <c r="H16" s="25">
        <f t="shared" si="1"/>
        <v>3.2371195651063889E-2</v>
      </c>
      <c r="I16" s="32">
        <f t="shared" si="2"/>
        <v>4.5533841857683333E-2</v>
      </c>
      <c r="J16" s="314">
        <f t="shared" si="3"/>
        <v>4.6591571480738427E-2</v>
      </c>
      <c r="K16" s="315">
        <f t="shared" si="47"/>
        <v>4.2741593877653628E-3</v>
      </c>
      <c r="L16" s="316">
        <f t="shared" si="48"/>
        <v>5.7732767993755667</v>
      </c>
      <c r="M16" s="317">
        <f t="shared" si="49"/>
        <v>6.551562237363022E-2</v>
      </c>
      <c r="N16" s="500"/>
      <c r="O16" s="152"/>
      <c r="P16" s="152"/>
      <c r="Q16" s="152"/>
      <c r="R16" s="152"/>
      <c r="S16" s="153">
        <f t="shared" si="4"/>
        <v>15733</v>
      </c>
      <c r="T16" s="154">
        <f t="shared" si="5"/>
        <v>1135.1690271226969</v>
      </c>
      <c r="U16" s="153">
        <f t="shared" si="6"/>
        <v>2034</v>
      </c>
      <c r="V16" s="155">
        <f t="shared" si="7"/>
        <v>0.14847799109424045</v>
      </c>
      <c r="W16" s="154">
        <f t="shared" si="8"/>
        <v>146.75737628980903</v>
      </c>
      <c r="X16" s="153">
        <f t="shared" si="9"/>
        <v>4548</v>
      </c>
      <c r="Y16" s="155">
        <f t="shared" si="10"/>
        <v>0.40661600357621813</v>
      </c>
      <c r="Z16" s="154">
        <f t="shared" si="11"/>
        <v>328.14776173355528</v>
      </c>
      <c r="AA16" s="153">
        <f t="shared" si="12"/>
        <v>276</v>
      </c>
      <c r="AB16" s="154">
        <f t="shared" si="13"/>
        <v>199.13980263513909</v>
      </c>
      <c r="AC16" s="156">
        <f t="shared" si="50"/>
        <v>1.7542744549672664E-2</v>
      </c>
      <c r="AD16" s="153">
        <f t="shared" si="14"/>
        <v>37</v>
      </c>
      <c r="AE16" s="155">
        <f t="shared" si="15"/>
        <v>0.15481171548117154</v>
      </c>
      <c r="AF16" s="154">
        <f t="shared" si="16"/>
        <v>26.696277889493285</v>
      </c>
      <c r="AG16" s="153">
        <f t="shared" si="17"/>
        <v>65</v>
      </c>
      <c r="AH16" s="155">
        <f t="shared" si="18"/>
        <v>0.30805687203791471</v>
      </c>
      <c r="AI16" s="154">
        <f t="shared" si="19"/>
        <v>46.898866562623333</v>
      </c>
      <c r="AJ16" s="504"/>
      <c r="AK16" s="80">
        <v>114833</v>
      </c>
      <c r="AL16" s="38">
        <v>108299</v>
      </c>
      <c r="AM16" s="38">
        <v>112134</v>
      </c>
      <c r="AN16" s="38">
        <v>106450</v>
      </c>
      <c r="AO16" s="38">
        <v>111899</v>
      </c>
      <c r="AP16" s="38">
        <v>108791</v>
      </c>
      <c r="AQ16" s="38">
        <v>94852</v>
      </c>
      <c r="AR16" s="38">
        <v>96277</v>
      </c>
      <c r="AS16" s="38">
        <v>85539</v>
      </c>
      <c r="AT16" s="38">
        <v>87795</v>
      </c>
      <c r="AU16" s="38">
        <v>66030</v>
      </c>
      <c r="AV16" s="38">
        <v>69897</v>
      </c>
      <c r="AW16" s="38">
        <v>51553</v>
      </c>
      <c r="AX16" s="38">
        <v>59228</v>
      </c>
      <c r="AY16" s="38">
        <v>31642</v>
      </c>
      <c r="AZ16" s="38">
        <v>42129</v>
      </c>
      <c r="BA16" s="38">
        <v>10824</v>
      </c>
      <c r="BB16" s="38">
        <v>21018</v>
      </c>
      <c r="BC16" s="38">
        <v>1516</v>
      </c>
      <c r="BD16" s="45">
        <v>5255</v>
      </c>
      <c r="BE16" s="229">
        <v>2.0000000000000002E-5</v>
      </c>
      <c r="BF16" s="42">
        <v>2.0000000000000002E-5</v>
      </c>
      <c r="BG16" s="52">
        <v>5.0000000000000002E-5</v>
      </c>
      <c r="BH16" s="52">
        <v>4.0000000000000003E-5</v>
      </c>
      <c r="BI16" s="52">
        <v>1.2518952302791728E-4</v>
      </c>
      <c r="BJ16" s="52">
        <v>1.2406223545552731E-4</v>
      </c>
      <c r="BK16" s="52">
        <v>3.4000000000000002E-4</v>
      </c>
      <c r="BL16" s="52">
        <v>1.8000000000000001E-4</v>
      </c>
      <c r="BM16" s="52">
        <v>8.9999999999999998E-4</v>
      </c>
      <c r="BN16" s="52">
        <v>5.0000000000000001E-4</v>
      </c>
      <c r="BO16" s="52">
        <v>3.8E-3</v>
      </c>
      <c r="BP16" s="52">
        <v>2E-3</v>
      </c>
      <c r="BQ16" s="52">
        <v>1.6199999999999999E-2</v>
      </c>
      <c r="BR16" s="52">
        <v>6.1999999999999998E-3</v>
      </c>
      <c r="BS16" s="52">
        <v>6.1100000000000002E-2</v>
      </c>
      <c r="BT16" s="52">
        <v>2.6800000000000001E-2</v>
      </c>
      <c r="BU16" s="52">
        <v>0.1421</v>
      </c>
      <c r="BV16" s="52">
        <v>5.4699999999999999E-2</v>
      </c>
      <c r="BW16" s="52">
        <v>0.27589999999999998</v>
      </c>
      <c r="BX16" s="53">
        <v>0.1051</v>
      </c>
      <c r="BY16" s="63">
        <f>+Fall_Hoy!B16</f>
        <v>0</v>
      </c>
      <c r="BZ16" s="60">
        <f>+Fall_Hoy!C16</f>
        <v>0</v>
      </c>
      <c r="CA16" s="60">
        <f>+Fall_Hoy!D16</f>
        <v>0</v>
      </c>
      <c r="CB16" s="60">
        <f>+Fall_Hoy!E16</f>
        <v>0</v>
      </c>
      <c r="CC16" s="60">
        <f>+Fall_Hoy!F16</f>
        <v>0</v>
      </c>
      <c r="CD16" s="60">
        <f>+Fall_Hoy!G16</f>
        <v>0</v>
      </c>
      <c r="CE16" s="60">
        <f>+Fall_Hoy!H16</f>
        <v>2</v>
      </c>
      <c r="CF16" s="60">
        <f>+Fall_Hoy!I16</f>
        <v>2</v>
      </c>
      <c r="CG16" s="60">
        <f>+Fall_Hoy!J16</f>
        <v>7</v>
      </c>
      <c r="CH16" s="60">
        <f>+Fall_Hoy!K16</f>
        <v>2</v>
      </c>
      <c r="CI16" s="60">
        <f>+Fall_Hoy!L16</f>
        <v>15</v>
      </c>
      <c r="CJ16" s="60">
        <f>+Fall_Hoy!M16</f>
        <v>13</v>
      </c>
      <c r="CK16" s="60">
        <f>+Fall_Hoy!N16</f>
        <v>39</v>
      </c>
      <c r="CL16" s="60">
        <f>+Fall_Hoy!O16</f>
        <v>13</v>
      </c>
      <c r="CM16" s="60">
        <f>+Fall_Hoy!P16</f>
        <v>56</v>
      </c>
      <c r="CN16" s="60">
        <f>+Fall_Hoy!Q16</f>
        <v>33</v>
      </c>
      <c r="CO16" s="60">
        <f>+Fall_Hoy!R16</f>
        <v>37</v>
      </c>
      <c r="CP16" s="60">
        <f>+Fall_Hoy!S16</f>
        <v>36</v>
      </c>
      <c r="CQ16" s="60">
        <f>+Fall_Hoy!T16</f>
        <v>6</v>
      </c>
      <c r="CR16" s="224">
        <f>+Fall_Hoy!U16</f>
        <v>13</v>
      </c>
      <c r="CS16" s="74">
        <f t="shared" si="51"/>
        <v>2.8965624114544147E-2</v>
      </c>
      <c r="CT16" s="75">
        <f t="shared" si="52"/>
        <v>2.922792574193761E-2</v>
      </c>
      <c r="CU16" s="75">
        <f t="shared" si="53"/>
        <v>4.6697717056377076E-2</v>
      </c>
      <c r="CV16" s="75">
        <f t="shared" si="54"/>
        <v>3.5401738933416409E-2</v>
      </c>
      <c r="CW16" s="75">
        <f t="shared" si="131"/>
        <v>9.7141171949704647E-3</v>
      </c>
      <c r="CX16" s="75">
        <f t="shared" si="132"/>
        <v>9.7066852956586482E-3</v>
      </c>
      <c r="CY16" s="75">
        <f t="shared" si="133"/>
        <v>6.2016119229710176E-2</v>
      </c>
      <c r="CZ16" s="75">
        <f t="shared" si="134"/>
        <v>0.1154077413204723</v>
      </c>
      <c r="DA16" s="75">
        <f t="shared" si="135"/>
        <v>9.0926685813228797E-2</v>
      </c>
      <c r="DB16" s="75">
        <f t="shared" si="136"/>
        <v>4.5560681132182923E-2</v>
      </c>
      <c r="DC16" s="75">
        <f t="shared" si="137"/>
        <v>5.9781439058801025E-2</v>
      </c>
      <c r="DD16" s="75">
        <f t="shared" si="138"/>
        <v>9.2993976851653143E-2</v>
      </c>
      <c r="DE16" s="75">
        <f t="shared" si="139"/>
        <v>4.6697717056377076E-2</v>
      </c>
      <c r="DF16" s="75">
        <f t="shared" si="140"/>
        <v>3.5401738933416409E-2</v>
      </c>
      <c r="DG16" s="75">
        <f t="shared" si="141"/>
        <v>2.8965624114544147E-2</v>
      </c>
      <c r="DH16" s="75">
        <f t="shared" si="142"/>
        <v>2.922792574193761E-2</v>
      </c>
      <c r="DI16" s="75">
        <f t="shared" si="143"/>
        <v>2.4055803221969266E-2</v>
      </c>
      <c r="DJ16" s="75">
        <f t="shared" si="144"/>
        <v>3.1312935739071394E-2</v>
      </c>
      <c r="DK16" s="75">
        <f t="shared" si="145"/>
        <v>1.4344993262634833E-2</v>
      </c>
      <c r="DL16" s="75">
        <f t="shared" si="146"/>
        <v>2.3537910974188874E-2</v>
      </c>
      <c r="DM16" s="83">
        <f>+'Cas_-14'!B16</f>
        <v>178</v>
      </c>
      <c r="DN16" s="61">
        <f>+'Cas_-14'!C16</f>
        <v>169</v>
      </c>
      <c r="DO16" s="61">
        <f>+'Cas_-14'!D16</f>
        <v>266</v>
      </c>
      <c r="DP16" s="61">
        <f>+'Cas_-14'!E16</f>
        <v>340</v>
      </c>
      <c r="DQ16" s="61">
        <f>+'Cas_-14'!F16</f>
        <v>1087</v>
      </c>
      <c r="DR16" s="61">
        <f>+'Cas_-14'!G16</f>
        <v>1056</v>
      </c>
      <c r="DS16" s="61">
        <f>+'Cas_-14'!H16</f>
        <v>1351</v>
      </c>
      <c r="DT16" s="61">
        <f>+'Cas_-14'!I16</f>
        <v>1370</v>
      </c>
      <c r="DU16" s="61">
        <f>+'Cas_-14'!J16</f>
        <v>1115</v>
      </c>
      <c r="DV16" s="61">
        <f>+'Cas_-14'!K16</f>
        <v>1173</v>
      </c>
      <c r="DW16" s="61">
        <f>+'Cas_-14'!L16</f>
        <v>784</v>
      </c>
      <c r="DX16" s="61">
        <f>+'Cas_-14'!M16</f>
        <v>730</v>
      </c>
      <c r="DY16" s="61">
        <f>+'Cas_-14'!N16</f>
        <v>454</v>
      </c>
      <c r="DZ16" s="61">
        <f>+'Cas_-14'!O16</f>
        <v>394</v>
      </c>
      <c r="EA16" s="61">
        <f>+'Cas_-14'!P16</f>
        <v>252</v>
      </c>
      <c r="EB16" s="61">
        <f>+'Cas_-14'!Q16</f>
        <v>213</v>
      </c>
      <c r="EC16" s="61">
        <f>+'Cas_-14'!R16</f>
        <v>69</v>
      </c>
      <c r="ED16" s="61">
        <f>+'Cas_-14'!S16</f>
        <v>129</v>
      </c>
      <c r="EE16" s="61">
        <f>+'Cas_-14'!T16</f>
        <v>14</v>
      </c>
      <c r="EF16" s="84">
        <f>+'Cas_-14'!U16</f>
        <v>36</v>
      </c>
      <c r="EG16" s="190">
        <f t="shared" si="21"/>
        <v>1.550077068438515E-3</v>
      </c>
      <c r="EH16" s="89">
        <f t="shared" si="21"/>
        <v>1.5604945567364427E-3</v>
      </c>
      <c r="EI16" s="89">
        <f t="shared" si="21"/>
        <v>2.3721618777534023E-3</v>
      </c>
      <c r="EJ16" s="89">
        <f t="shared" si="21"/>
        <v>3.1939877876937528E-3</v>
      </c>
      <c r="EK16" s="89">
        <f t="shared" si="21"/>
        <v>9.7141171949704647E-3</v>
      </c>
      <c r="EL16" s="89">
        <f t="shared" si="21"/>
        <v>9.7066852956586482E-3</v>
      </c>
      <c r="EM16" s="89">
        <f t="shared" si="21"/>
        <v>1.4243242103487538E-2</v>
      </c>
      <c r="EN16" s="89">
        <f t="shared" si="21"/>
        <v>1.4229774504814234E-2</v>
      </c>
      <c r="EO16" s="89">
        <f t="shared" si="21"/>
        <v>1.3034989887653585E-2</v>
      </c>
      <c r="EP16" s="89">
        <f t="shared" si="21"/>
        <v>1.3360669742012643E-2</v>
      </c>
      <c r="EQ16" s="89">
        <f t="shared" si="21"/>
        <v>1.1873390882932001E-2</v>
      </c>
      <c r="ER16" s="89">
        <f t="shared" si="21"/>
        <v>1.0443938938724123E-2</v>
      </c>
      <c r="ES16" s="89">
        <f t="shared" si="21"/>
        <v>8.8064710104164643E-3</v>
      </c>
      <c r="ET16" s="89">
        <f t="shared" si="21"/>
        <v>6.6522590666576618E-3</v>
      </c>
      <c r="EU16" s="89">
        <f t="shared" si="21"/>
        <v>7.964098350293913E-3</v>
      </c>
      <c r="EV16" s="89">
        <f t="shared" si="21"/>
        <v>5.0558997365235349E-3</v>
      </c>
      <c r="EW16" s="89">
        <f t="shared" si="22"/>
        <v>6.374722838137472E-3</v>
      </c>
      <c r="EX16" s="89">
        <f t="shared" si="22"/>
        <v>6.1375963459891518E-3</v>
      </c>
      <c r="EY16" s="89">
        <f t="shared" si="22"/>
        <v>9.2348284960422165E-3</v>
      </c>
      <c r="EZ16" s="97">
        <f t="shared" si="22"/>
        <v>6.8506184586108465E-3</v>
      </c>
      <c r="FA16" s="110">
        <f t="shared" si="71"/>
        <v>3.6370249136206585</v>
      </c>
      <c r="FB16" s="111">
        <f t="shared" si="72"/>
        <v>5.7809543830145049</v>
      </c>
      <c r="FC16" s="111">
        <f t="shared" si="73"/>
        <v>5.3026594876815141</v>
      </c>
      <c r="FD16" s="111">
        <f t="shared" si="74"/>
        <v>5.3217619125593583</v>
      </c>
      <c r="FE16" s="111">
        <f t="shared" si="75"/>
        <v>1</v>
      </c>
      <c r="FF16" s="111">
        <f t="shared" si="75"/>
        <v>1</v>
      </c>
      <c r="FG16" s="111">
        <f t="shared" si="75"/>
        <v>4.3540732355118212</v>
      </c>
      <c r="FH16" s="111">
        <f t="shared" si="75"/>
        <v>8.1103000811030004</v>
      </c>
      <c r="FI16" s="111">
        <f t="shared" si="75"/>
        <v>6.9755854509217743</v>
      </c>
      <c r="FJ16" s="111">
        <f t="shared" si="75"/>
        <v>3.4100596760443307</v>
      </c>
      <c r="FK16" s="111">
        <f t="shared" si="75"/>
        <v>5.0349087003222337</v>
      </c>
      <c r="FL16" s="111">
        <f t="shared" si="75"/>
        <v>8.9041095890410951</v>
      </c>
      <c r="FM16" s="111">
        <f t="shared" si="75"/>
        <v>5.3026594876815141</v>
      </c>
      <c r="FN16" s="111">
        <f t="shared" si="75"/>
        <v>5.3217619125593583</v>
      </c>
      <c r="FO16" s="111">
        <f t="shared" si="75"/>
        <v>3.6370249136206585</v>
      </c>
      <c r="FP16" s="111">
        <f t="shared" si="75"/>
        <v>5.7809543830145049</v>
      </c>
      <c r="FQ16" s="111">
        <f t="shared" si="76"/>
        <v>3.7736233923854399</v>
      </c>
      <c r="FR16" s="111">
        <f t="shared" si="77"/>
        <v>5.1018239020449814</v>
      </c>
      <c r="FS16" s="111">
        <f t="shared" si="78"/>
        <v>1.5533578418681719</v>
      </c>
      <c r="FT16" s="112">
        <f t="shared" si="79"/>
        <v>3.4358811713711814</v>
      </c>
      <c r="FU16" s="83">
        <f>+Cas_Hoy!B16</f>
        <v>232</v>
      </c>
      <c r="FV16" s="61">
        <f>+Cas_Hoy!C16</f>
        <v>218</v>
      </c>
      <c r="FW16" s="61">
        <f>+Cas_Hoy!D16</f>
        <v>372</v>
      </c>
      <c r="FX16" s="61">
        <f>+Cas_Hoy!E16</f>
        <v>459</v>
      </c>
      <c r="FY16" s="61">
        <f>+Cas_Hoy!F16</f>
        <v>1520</v>
      </c>
      <c r="FZ16" s="61">
        <f>+Cas_Hoy!G16</f>
        <v>1523</v>
      </c>
      <c r="GA16" s="61">
        <f>+Cas_Hoy!H16</f>
        <v>1924</v>
      </c>
      <c r="GB16" s="61">
        <f>+Cas_Hoy!I16</f>
        <v>1952</v>
      </c>
      <c r="GC16" s="61">
        <f>+Cas_Hoy!J16</f>
        <v>1574</v>
      </c>
      <c r="GD16" s="61">
        <f>+Cas_Hoy!K16</f>
        <v>1591</v>
      </c>
      <c r="GE16" s="61">
        <f>+Cas_Hoy!L16</f>
        <v>1079</v>
      </c>
      <c r="GF16" s="61">
        <f>+Cas_Hoy!M16</f>
        <v>1036</v>
      </c>
      <c r="GG16" s="61">
        <f>+Cas_Hoy!N16</f>
        <v>655</v>
      </c>
      <c r="GH16" s="61">
        <f>+Cas_Hoy!O16</f>
        <v>573</v>
      </c>
      <c r="GI16" s="61">
        <f>+Cas_Hoy!P16</f>
        <v>363</v>
      </c>
      <c r="GJ16" s="61">
        <f>+Cas_Hoy!Q16</f>
        <v>311</v>
      </c>
      <c r="GK16" s="61">
        <f>+Cas_Hoy!R16</f>
        <v>100</v>
      </c>
      <c r="GL16" s="61">
        <f>+Cas_Hoy!S16</f>
        <v>181</v>
      </c>
      <c r="GM16" s="61">
        <f>+Cas_Hoy!T16</f>
        <v>16</v>
      </c>
      <c r="GN16" s="84">
        <f>+Cas_Hoy!U16</f>
        <v>44</v>
      </c>
      <c r="GO16" s="297">
        <f t="shared" si="104"/>
        <v>7.3479729690941872E-3</v>
      </c>
      <c r="GP16" s="294">
        <f t="shared" si="105"/>
        <v>1.1636746927461585E-2</v>
      </c>
      <c r="GQ16" s="294">
        <f t="shared" si="106"/>
        <v>1.7591357923712015E-2</v>
      </c>
      <c r="GR16" s="294">
        <f t="shared" si="107"/>
        <v>2.2946817452933258E-2</v>
      </c>
      <c r="GS16" s="294">
        <f t="shared" si="108"/>
        <v>1.3583678138321165E-2</v>
      </c>
      <c r="GT16" s="294">
        <f t="shared" si="109"/>
        <v>1.3999319796674358E-2</v>
      </c>
      <c r="GU16" s="294">
        <f t="shared" si="110"/>
        <v>8.8319032863036565E-2</v>
      </c>
      <c r="GV16" s="294">
        <f t="shared" si="111"/>
        <v>0.16443497157486273</v>
      </c>
      <c r="GW16" s="294">
        <f t="shared" si="112"/>
        <v>0.12835749190136514</v>
      </c>
      <c r="GX16" s="294">
        <f t="shared" si="113"/>
        <v>6.1796286173318872E-2</v>
      </c>
      <c r="GY16" s="294">
        <f t="shared" si="114"/>
        <v>8.2275730541385581E-2</v>
      </c>
      <c r="GZ16" s="294">
        <f t="shared" si="115"/>
        <v>0.13197501372371598</v>
      </c>
      <c r="HA16" s="294">
        <f t="shared" si="116"/>
        <v>6.7372256986623316E-2</v>
      </c>
      <c r="HB16" s="294">
        <f t="shared" si="117"/>
        <v>5.1485270073217265E-2</v>
      </c>
      <c r="HC16" s="294">
        <f t="shared" si="118"/>
        <v>4.172429187928383E-2</v>
      </c>
      <c r="HD16" s="294">
        <f t="shared" si="119"/>
        <v>4.2675515989401863E-2</v>
      </c>
      <c r="HE16" s="294">
        <f t="shared" si="120"/>
        <v>3.4863482930390245E-2</v>
      </c>
      <c r="HF16" s="294">
        <f t="shared" si="121"/>
        <v>4.3935204409084674E-2</v>
      </c>
      <c r="HG16" s="294">
        <f t="shared" si="122"/>
        <v>1.6394278014439809E-2</v>
      </c>
      <c r="HH16" s="298">
        <f t="shared" si="123"/>
        <v>2.8768557857341955E-2</v>
      </c>
      <c r="HI16" s="302">
        <f>+CyF_Tot!B16</f>
        <v>9316</v>
      </c>
      <c r="HJ16" s="140">
        <f>+CyF_Tot!C16</f>
        <v>11185</v>
      </c>
      <c r="HK16" s="140">
        <f>+CyF_Tot!D16</f>
        <v>13699</v>
      </c>
      <c r="HL16" s="140">
        <f>+CyF_Tot!E16</f>
        <v>15733</v>
      </c>
      <c r="HM16" s="140">
        <f>+CyF_Tot!F16</f>
        <v>184</v>
      </c>
      <c r="HN16" s="140">
        <f>+CyF_Tot!G16</f>
        <v>211</v>
      </c>
      <c r="HO16" s="140">
        <f>+CyF_Tot!H16</f>
        <v>239</v>
      </c>
      <c r="HP16" s="140">
        <f>+CyF_Tot!I16</f>
        <v>276</v>
      </c>
      <c r="HQ16" s="193">
        <f t="shared" si="25"/>
        <v>8.2854423753626547E-2</v>
      </c>
      <c r="HR16" s="187">
        <f t="shared" si="26"/>
        <v>7.814000538254684E-2</v>
      </c>
      <c r="HS16" s="187">
        <f t="shared" si="27"/>
        <v>8.0907038509741611E-2</v>
      </c>
      <c r="HT16" s="187">
        <f t="shared" si="28"/>
        <v>7.6805913009096213E-2</v>
      </c>
      <c r="HU16" s="187">
        <f t="shared" si="29"/>
        <v>8.0737481069092135E-2</v>
      </c>
      <c r="HV16" s="187">
        <f t="shared" si="30"/>
        <v>7.8494993726374696E-2</v>
      </c>
      <c r="HW16" s="187">
        <f t="shared" si="31"/>
        <v>6.8437712172276136E-2</v>
      </c>
      <c r="HX16" s="187">
        <f t="shared" si="32"/>
        <v>6.9465879631533639E-2</v>
      </c>
      <c r="HY16" s="187">
        <f t="shared" si="33"/>
        <v>6.171818687538827E-2</v>
      </c>
      <c r="HZ16" s="187">
        <f t="shared" si="34"/>
        <v>6.3345938305623323E-2</v>
      </c>
      <c r="IA16" s="187">
        <f t="shared" si="35"/>
        <v>4.7642033217384902E-2</v>
      </c>
      <c r="IB16" s="187">
        <f t="shared" si="36"/>
        <v>5.0432155017348976E-2</v>
      </c>
      <c r="IC16" s="187">
        <f t="shared" si="37"/>
        <v>3.719657335235263E-2</v>
      </c>
      <c r="ID16" s="187">
        <f t="shared" si="38"/>
        <v>4.2734247211862385E-2</v>
      </c>
      <c r="IE16" s="187">
        <f t="shared" si="39"/>
        <v>2.2830368242685039E-2</v>
      </c>
      <c r="IF16" s="187">
        <f t="shared" si="40"/>
        <v>3.0396959221796284E-2</v>
      </c>
      <c r="IG16" s="187">
        <f t="shared" si="41"/>
        <v>7.8097435642128458E-3</v>
      </c>
      <c r="IH16" s="187">
        <f t="shared" si="42"/>
        <v>1.5164928883280266E-2</v>
      </c>
      <c r="II16" s="187">
        <f t="shared" si="43"/>
        <v>1.0938258724451843E-3</v>
      </c>
      <c r="IJ16" s="96">
        <f t="shared" si="44"/>
        <v>3.7915929813320867E-3</v>
      </c>
      <c r="IK16" s="444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468"/>
    </row>
    <row r="17" spans="1:264" ht="14.4">
      <c r="A17" s="402" t="s">
        <v>30</v>
      </c>
      <c r="B17" s="433">
        <v>605193</v>
      </c>
      <c r="C17" s="423">
        <f t="shared" si="129"/>
        <v>149</v>
      </c>
      <c r="D17" s="406">
        <f t="shared" si="130"/>
        <v>1</v>
      </c>
      <c r="E17" s="393">
        <f t="shared" si="46"/>
        <v>4.9039237326728609E-3</v>
      </c>
      <c r="F17" s="195">
        <f t="shared" si="0"/>
        <v>2.3133116212514026E-4</v>
      </c>
      <c r="G17" s="26">
        <f t="shared" si="124"/>
        <v>1.4565595902862791</v>
      </c>
      <c r="H17" s="25">
        <f t="shared" si="1"/>
        <v>3.3694762272544308E-4</v>
      </c>
      <c r="I17" s="32">
        <f t="shared" si="2"/>
        <v>3.5860854132922158E-4</v>
      </c>
      <c r="J17" s="314">
        <f t="shared" si="3"/>
        <v>1.1823318670534373E-3</v>
      </c>
      <c r="K17" s="315">
        <f t="shared" si="47"/>
        <v>1.3975479218613673E-3</v>
      </c>
      <c r="L17" s="316">
        <f t="shared" si="48"/>
        <v>5.1109926401262209</v>
      </c>
      <c r="M17" s="317">
        <f t="shared" si="49"/>
        <v>1.2583389156497298E-3</v>
      </c>
      <c r="N17" s="500"/>
      <c r="O17" s="152"/>
      <c r="P17" s="152"/>
      <c r="Q17" s="152"/>
      <c r="R17" s="152"/>
      <c r="S17" s="153">
        <f t="shared" si="4"/>
        <v>149</v>
      </c>
      <c r="T17" s="154">
        <f t="shared" si="5"/>
        <v>24.620245111889925</v>
      </c>
      <c r="U17" s="153">
        <f t="shared" si="6"/>
        <v>7</v>
      </c>
      <c r="V17" s="155">
        <f t="shared" si="7"/>
        <v>4.9295774647887321E-2</v>
      </c>
      <c r="W17" s="154">
        <f t="shared" si="8"/>
        <v>1.1566558106257012</v>
      </c>
      <c r="X17" s="153">
        <f t="shared" si="9"/>
        <v>9</v>
      </c>
      <c r="Y17" s="155">
        <f t="shared" si="10"/>
        <v>6.4285714285714279E-2</v>
      </c>
      <c r="Z17" s="154">
        <f t="shared" si="11"/>
        <v>1.4871288993759015</v>
      </c>
      <c r="AA17" s="153">
        <f t="shared" si="12"/>
        <v>1</v>
      </c>
      <c r="AB17" s="154">
        <f t="shared" si="13"/>
        <v>1.6523654437510018</v>
      </c>
      <c r="AC17" s="156">
        <f t="shared" si="50"/>
        <v>6.7114093959731542E-3</v>
      </c>
      <c r="AD17" s="153">
        <f t="shared" si="14"/>
        <v>0</v>
      </c>
      <c r="AE17" s="155">
        <f t="shared" si="15"/>
        <v>0</v>
      </c>
      <c r="AF17" s="154">
        <f t="shared" si="16"/>
        <v>0</v>
      </c>
      <c r="AG17" s="153">
        <f t="shared" si="17"/>
        <v>0</v>
      </c>
      <c r="AH17" s="155">
        <f t="shared" si="18"/>
        <v>0</v>
      </c>
      <c r="AI17" s="154">
        <f t="shared" si="19"/>
        <v>0</v>
      </c>
      <c r="AJ17" s="504"/>
      <c r="AK17" s="80">
        <v>58112</v>
      </c>
      <c r="AL17" s="38">
        <v>54870</v>
      </c>
      <c r="AM17" s="38">
        <v>56137</v>
      </c>
      <c r="AN17" s="38">
        <v>53021</v>
      </c>
      <c r="AO17" s="38">
        <v>55514</v>
      </c>
      <c r="AP17" s="38">
        <v>53191</v>
      </c>
      <c r="AQ17" s="38">
        <v>35570</v>
      </c>
      <c r="AR17" s="38">
        <v>38469</v>
      </c>
      <c r="AS17" s="38">
        <v>32309</v>
      </c>
      <c r="AT17" s="38">
        <v>34710</v>
      </c>
      <c r="AU17" s="38">
        <v>27064</v>
      </c>
      <c r="AV17" s="38">
        <v>27884</v>
      </c>
      <c r="AW17" s="38">
        <v>20591</v>
      </c>
      <c r="AX17" s="38">
        <v>22120</v>
      </c>
      <c r="AY17" s="38">
        <v>11009</v>
      </c>
      <c r="AZ17" s="38">
        <v>12856</v>
      </c>
      <c r="BA17" s="38">
        <v>4151</v>
      </c>
      <c r="BB17" s="38">
        <v>5639</v>
      </c>
      <c r="BC17" s="38">
        <v>756</v>
      </c>
      <c r="BD17" s="45">
        <v>1220</v>
      </c>
      <c r="BE17" s="229">
        <v>2.0000000000000002E-5</v>
      </c>
      <c r="BF17" s="42">
        <v>2.0000000000000002E-5</v>
      </c>
      <c r="BG17" s="52">
        <v>5.0000000000000002E-5</v>
      </c>
      <c r="BH17" s="52">
        <v>4.0000000000000003E-5</v>
      </c>
      <c r="BI17" s="52">
        <v>1.2518952302791728E-4</v>
      </c>
      <c r="BJ17" s="52">
        <v>1.2406223545552731E-4</v>
      </c>
      <c r="BK17" s="52">
        <v>3.4000000000000002E-4</v>
      </c>
      <c r="BL17" s="52">
        <v>1.8000000000000001E-4</v>
      </c>
      <c r="BM17" s="52">
        <v>8.9999999999999998E-4</v>
      </c>
      <c r="BN17" s="52">
        <v>5.0000000000000001E-4</v>
      </c>
      <c r="BO17" s="52">
        <v>3.8E-3</v>
      </c>
      <c r="BP17" s="52">
        <v>2E-3</v>
      </c>
      <c r="BQ17" s="52">
        <v>1.6199999999999999E-2</v>
      </c>
      <c r="BR17" s="52">
        <v>6.1999999999999998E-3</v>
      </c>
      <c r="BS17" s="52">
        <v>6.1100000000000002E-2</v>
      </c>
      <c r="BT17" s="52">
        <v>2.6800000000000001E-2</v>
      </c>
      <c r="BU17" s="52">
        <v>0.1421</v>
      </c>
      <c r="BV17" s="52">
        <v>5.4699999999999999E-2</v>
      </c>
      <c r="BW17" s="52">
        <v>0.27589999999999998</v>
      </c>
      <c r="BX17" s="53">
        <v>0.1051</v>
      </c>
      <c r="BY17" s="63">
        <f>+Fall_Hoy!B17</f>
        <v>0</v>
      </c>
      <c r="BZ17" s="60">
        <f>+Fall_Hoy!C17</f>
        <v>0</v>
      </c>
      <c r="CA17" s="60">
        <f>+Fall_Hoy!D17</f>
        <v>0</v>
      </c>
      <c r="CB17" s="60">
        <f>+Fall_Hoy!E17</f>
        <v>0</v>
      </c>
      <c r="CC17" s="60">
        <f>+Fall_Hoy!F17</f>
        <v>0</v>
      </c>
      <c r="CD17" s="60">
        <f>+Fall_Hoy!G17</f>
        <v>0</v>
      </c>
      <c r="CE17" s="60">
        <f>+Fall_Hoy!H17</f>
        <v>0</v>
      </c>
      <c r="CF17" s="60">
        <f>+Fall_Hoy!I17</f>
        <v>0</v>
      </c>
      <c r="CG17" s="60">
        <f>+Fall_Hoy!J17</f>
        <v>0</v>
      </c>
      <c r="CH17" s="60">
        <f>+Fall_Hoy!K17</f>
        <v>0</v>
      </c>
      <c r="CI17" s="60">
        <f>+Fall_Hoy!L17</f>
        <v>0</v>
      </c>
      <c r="CJ17" s="60">
        <f>+Fall_Hoy!M17</f>
        <v>0</v>
      </c>
      <c r="CK17" s="60">
        <f>+Fall_Hoy!N17</f>
        <v>0</v>
      </c>
      <c r="CL17" s="60">
        <f>+Fall_Hoy!O17</f>
        <v>1</v>
      </c>
      <c r="CM17" s="60">
        <f>+Fall_Hoy!P17</f>
        <v>0</v>
      </c>
      <c r="CN17" s="60">
        <f>+Fall_Hoy!Q17</f>
        <v>0</v>
      </c>
      <c r="CO17" s="60">
        <f>+Fall_Hoy!R17</f>
        <v>0</v>
      </c>
      <c r="CP17" s="60">
        <f>+Fall_Hoy!S17</f>
        <v>0</v>
      </c>
      <c r="CQ17" s="60">
        <f>+Fall_Hoy!T17</f>
        <v>0</v>
      </c>
      <c r="CR17" s="224">
        <f>+Fall_Hoy!U17</f>
        <v>0</v>
      </c>
      <c r="CS17" s="74">
        <f t="shared" si="51"/>
        <v>2.7250431465164867E-4</v>
      </c>
      <c r="CT17" s="75">
        <f t="shared" si="52"/>
        <v>7.7784691972619788E-5</v>
      </c>
      <c r="CU17" s="75">
        <f t="shared" si="53"/>
        <v>4.370841629838279E-4</v>
      </c>
      <c r="CV17" s="75">
        <f t="shared" si="54"/>
        <v>7.2916059032841389E-3</v>
      </c>
      <c r="CW17" s="75">
        <f t="shared" si="131"/>
        <v>5.7643117051554566E-4</v>
      </c>
      <c r="CX17" s="75">
        <f t="shared" si="132"/>
        <v>2.068019025775037E-4</v>
      </c>
      <c r="CY17" s="75">
        <f t="shared" si="133"/>
        <v>6.1849873488895133E-4</v>
      </c>
      <c r="CZ17" s="75">
        <f t="shared" si="134"/>
        <v>1.29974784891731E-4</v>
      </c>
      <c r="DA17" s="75">
        <f t="shared" si="135"/>
        <v>5.2616917886656972E-4</v>
      </c>
      <c r="DB17" s="75">
        <f t="shared" si="136"/>
        <v>1.7286084701815038E-4</v>
      </c>
      <c r="DC17" s="75">
        <f t="shared" si="137"/>
        <v>4.4339343777712091E-4</v>
      </c>
      <c r="DD17" s="75">
        <f t="shared" si="138"/>
        <v>1.4345144168698896E-4</v>
      </c>
      <c r="DE17" s="75">
        <f t="shared" si="139"/>
        <v>4.370841629838279E-4</v>
      </c>
      <c r="DF17" s="75">
        <f t="shared" si="140"/>
        <v>7.2916059032841389E-3</v>
      </c>
      <c r="DG17" s="75">
        <f t="shared" si="141"/>
        <v>2.7250431465164867E-4</v>
      </c>
      <c r="DH17" s="75">
        <f t="shared" si="142"/>
        <v>7.7784691972619788E-5</v>
      </c>
      <c r="DI17" s="75">
        <f t="shared" si="143"/>
        <v>2.409058058299205E-4</v>
      </c>
      <c r="DJ17" s="75">
        <f t="shared" si="144"/>
        <v>0</v>
      </c>
      <c r="DK17" s="75">
        <f t="shared" si="145"/>
        <v>0</v>
      </c>
      <c r="DL17" s="75">
        <f t="shared" si="146"/>
        <v>0</v>
      </c>
      <c r="DM17" s="83">
        <f>+'Cas_-14'!B17</f>
        <v>1</v>
      </c>
      <c r="DN17" s="61">
        <f>+'Cas_-14'!C17</f>
        <v>0</v>
      </c>
      <c r="DO17" s="61">
        <f>+'Cas_-14'!D17</f>
        <v>6</v>
      </c>
      <c r="DP17" s="61">
        <f>+'Cas_-14'!E17</f>
        <v>3</v>
      </c>
      <c r="DQ17" s="61">
        <f>+'Cas_-14'!F17</f>
        <v>32</v>
      </c>
      <c r="DR17" s="61">
        <f>+'Cas_-14'!G17</f>
        <v>11</v>
      </c>
      <c r="DS17" s="61">
        <f>+'Cas_-14'!H17</f>
        <v>22</v>
      </c>
      <c r="DT17" s="61">
        <f>+'Cas_-14'!I17</f>
        <v>5</v>
      </c>
      <c r="DU17" s="61">
        <f>+'Cas_-14'!J17</f>
        <v>17</v>
      </c>
      <c r="DV17" s="61">
        <f>+'Cas_-14'!K17</f>
        <v>6</v>
      </c>
      <c r="DW17" s="61">
        <f>+'Cas_-14'!L17</f>
        <v>12</v>
      </c>
      <c r="DX17" s="61">
        <f>+'Cas_-14'!M17</f>
        <v>4</v>
      </c>
      <c r="DY17" s="61">
        <f>+'Cas_-14'!N17</f>
        <v>9</v>
      </c>
      <c r="DZ17" s="61">
        <f>+'Cas_-14'!O17</f>
        <v>7</v>
      </c>
      <c r="EA17" s="61">
        <f>+'Cas_-14'!P17</f>
        <v>3</v>
      </c>
      <c r="EB17" s="61">
        <f>+'Cas_-14'!Q17</f>
        <v>1</v>
      </c>
      <c r="EC17" s="61">
        <f>+'Cas_-14'!R17</f>
        <v>1</v>
      </c>
      <c r="ED17" s="61">
        <f>+'Cas_-14'!S17</f>
        <v>0</v>
      </c>
      <c r="EE17" s="61">
        <f>+'Cas_-14'!T17</f>
        <v>0</v>
      </c>
      <c r="EF17" s="84">
        <f>+'Cas_-14'!U17</f>
        <v>0</v>
      </c>
      <c r="EG17" s="190">
        <f t="shared" si="21"/>
        <v>1.7208149779735684E-5</v>
      </c>
      <c r="EH17" s="88">
        <f t="shared" si="21"/>
        <v>0</v>
      </c>
      <c r="EI17" s="88">
        <f t="shared" si="21"/>
        <v>1.0688137948233786E-4</v>
      </c>
      <c r="EJ17" s="88">
        <f t="shared" si="21"/>
        <v>5.6581354557628109E-5</v>
      </c>
      <c r="EK17" s="88">
        <f t="shared" si="21"/>
        <v>5.7643117051554566E-4</v>
      </c>
      <c r="EL17" s="88">
        <f t="shared" si="21"/>
        <v>2.068019025775037E-4</v>
      </c>
      <c r="EM17" s="88">
        <f t="shared" si="21"/>
        <v>6.1849873488895133E-4</v>
      </c>
      <c r="EN17" s="88">
        <f t="shared" si="21"/>
        <v>1.29974784891731E-4</v>
      </c>
      <c r="EO17" s="88">
        <f t="shared" si="21"/>
        <v>5.2616917886656972E-4</v>
      </c>
      <c r="EP17" s="88">
        <f t="shared" si="21"/>
        <v>1.7286084701815038E-4</v>
      </c>
      <c r="EQ17" s="88">
        <f t="shared" si="21"/>
        <v>4.4339343777712091E-4</v>
      </c>
      <c r="ER17" s="88">
        <f t="shared" si="21"/>
        <v>1.4345144168698896E-4</v>
      </c>
      <c r="ES17" s="88">
        <f t="shared" si="21"/>
        <v>4.370841629838279E-4</v>
      </c>
      <c r="ET17" s="88">
        <f t="shared" si="21"/>
        <v>3.1645569620253165E-4</v>
      </c>
      <c r="EU17" s="88">
        <f t="shared" si="21"/>
        <v>2.7250431465164867E-4</v>
      </c>
      <c r="EV17" s="88">
        <f t="shared" si="21"/>
        <v>7.7784691972619788E-5</v>
      </c>
      <c r="EW17" s="88">
        <f t="shared" si="22"/>
        <v>2.409058058299205E-4</v>
      </c>
      <c r="EX17" s="88">
        <f t="shared" si="22"/>
        <v>0</v>
      </c>
      <c r="EY17" s="88">
        <f t="shared" si="22"/>
        <v>0</v>
      </c>
      <c r="EZ17" s="96">
        <f t="shared" si="22"/>
        <v>0</v>
      </c>
      <c r="FA17" s="110">
        <f t="shared" si="71"/>
        <v>1</v>
      </c>
      <c r="FB17" s="111">
        <f t="shared" si="72"/>
        <v>1</v>
      </c>
      <c r="FC17" s="111">
        <f t="shared" si="73"/>
        <v>1</v>
      </c>
      <c r="FD17" s="111">
        <f t="shared" si="74"/>
        <v>23.041474654377879</v>
      </c>
      <c r="FE17" s="111">
        <f t="shared" si="75"/>
        <v>1</v>
      </c>
      <c r="FF17" s="111">
        <f t="shared" si="75"/>
        <v>1</v>
      </c>
      <c r="FG17" s="111">
        <f t="shared" si="75"/>
        <v>1</v>
      </c>
      <c r="FH17" s="111">
        <f t="shared" si="75"/>
        <v>1</v>
      </c>
      <c r="FI17" s="111">
        <f t="shared" si="75"/>
        <v>1</v>
      </c>
      <c r="FJ17" s="111">
        <f t="shared" si="75"/>
        <v>1</v>
      </c>
      <c r="FK17" s="111">
        <f t="shared" si="75"/>
        <v>1</v>
      </c>
      <c r="FL17" s="111">
        <f t="shared" si="75"/>
        <v>1</v>
      </c>
      <c r="FM17" s="111">
        <f t="shared" si="75"/>
        <v>1</v>
      </c>
      <c r="FN17" s="111">
        <f t="shared" si="75"/>
        <v>23.041474654377879</v>
      </c>
      <c r="FO17" s="111">
        <f t="shared" si="75"/>
        <v>1</v>
      </c>
      <c r="FP17" s="111">
        <f t="shared" si="75"/>
        <v>1</v>
      </c>
      <c r="FQ17" s="111">
        <f t="shared" si="76"/>
        <v>1</v>
      </c>
      <c r="FR17" s="111" t="e">
        <f t="shared" si="77"/>
        <v>#DIV/0!</v>
      </c>
      <c r="FS17" s="111" t="e">
        <f t="shared" si="78"/>
        <v>#DIV/0!</v>
      </c>
      <c r="FT17" s="112" t="e">
        <f t="shared" si="79"/>
        <v>#DIV/0!</v>
      </c>
      <c r="FU17" s="83">
        <f>+Cas_Hoy!B17</f>
        <v>1</v>
      </c>
      <c r="FV17" s="61">
        <f>+Cas_Hoy!C17</f>
        <v>0</v>
      </c>
      <c r="FW17" s="61">
        <f>+Cas_Hoy!D17</f>
        <v>6</v>
      </c>
      <c r="FX17" s="61">
        <f>+Cas_Hoy!E17</f>
        <v>3</v>
      </c>
      <c r="FY17" s="61">
        <f>+Cas_Hoy!F17</f>
        <v>33</v>
      </c>
      <c r="FZ17" s="61">
        <f>+Cas_Hoy!G17</f>
        <v>14</v>
      </c>
      <c r="GA17" s="61">
        <f>+Cas_Hoy!H17</f>
        <v>22</v>
      </c>
      <c r="GB17" s="61">
        <f>+Cas_Hoy!I17</f>
        <v>6</v>
      </c>
      <c r="GC17" s="61">
        <f>+Cas_Hoy!J17</f>
        <v>17</v>
      </c>
      <c r="GD17" s="61">
        <f>+Cas_Hoy!K17</f>
        <v>8</v>
      </c>
      <c r="GE17" s="61">
        <f>+Cas_Hoy!L17</f>
        <v>12</v>
      </c>
      <c r="GF17" s="61">
        <f>+Cas_Hoy!M17</f>
        <v>4</v>
      </c>
      <c r="GG17" s="61">
        <f>+Cas_Hoy!N17</f>
        <v>9</v>
      </c>
      <c r="GH17" s="61">
        <f>+Cas_Hoy!O17</f>
        <v>7</v>
      </c>
      <c r="GI17" s="61">
        <f>+Cas_Hoy!P17</f>
        <v>4</v>
      </c>
      <c r="GJ17" s="61">
        <f>+Cas_Hoy!Q17</f>
        <v>2</v>
      </c>
      <c r="GK17" s="61">
        <f>+Cas_Hoy!R17</f>
        <v>1</v>
      </c>
      <c r="GL17" s="61">
        <f>+Cas_Hoy!S17</f>
        <v>0</v>
      </c>
      <c r="GM17" s="61">
        <f>+Cas_Hoy!T17</f>
        <v>0</v>
      </c>
      <c r="GN17" s="84">
        <f>+Cas_Hoy!U17</f>
        <v>0</v>
      </c>
      <c r="GO17" s="297">
        <f t="shared" si="104"/>
        <v>1.7208149779735684E-5</v>
      </c>
      <c r="GP17" s="294">
        <f t="shared" si="105"/>
        <v>0</v>
      </c>
      <c r="GQ17" s="294">
        <f t="shared" si="106"/>
        <v>1.0688137948233786E-4</v>
      </c>
      <c r="GR17" s="294">
        <f t="shared" si="107"/>
        <v>1.3037178469499564E-3</v>
      </c>
      <c r="GS17" s="294">
        <f t="shared" si="108"/>
        <v>5.9444464459415644E-4</v>
      </c>
      <c r="GT17" s="294">
        <f t="shared" si="109"/>
        <v>2.6320242146227744E-4</v>
      </c>
      <c r="GU17" s="294">
        <f t="shared" si="110"/>
        <v>6.1849873488895133E-4</v>
      </c>
      <c r="GV17" s="294">
        <f t="shared" si="111"/>
        <v>1.5596974187007719E-4</v>
      </c>
      <c r="GW17" s="294">
        <f t="shared" si="112"/>
        <v>5.2616917886656972E-4</v>
      </c>
      <c r="GX17" s="294">
        <f t="shared" si="113"/>
        <v>2.3048112935753384E-4</v>
      </c>
      <c r="GY17" s="294">
        <f t="shared" si="114"/>
        <v>4.4339343777712091E-4</v>
      </c>
      <c r="GZ17" s="294">
        <f t="shared" si="115"/>
        <v>1.4345144168698896E-4</v>
      </c>
      <c r="HA17" s="294">
        <f t="shared" si="116"/>
        <v>4.370841629838279E-4</v>
      </c>
      <c r="HB17" s="294">
        <f t="shared" si="117"/>
        <v>7.2916059032841389E-3</v>
      </c>
      <c r="HC17" s="294">
        <f t="shared" si="118"/>
        <v>3.6333908620219822E-4</v>
      </c>
      <c r="HD17" s="294">
        <f t="shared" si="119"/>
        <v>1.5556938394523958E-4</v>
      </c>
      <c r="HE17" s="294">
        <f t="shared" si="120"/>
        <v>2.409058058299205E-4</v>
      </c>
      <c r="HF17" s="294" t="e">
        <f t="shared" si="121"/>
        <v>#DIV/0!</v>
      </c>
      <c r="HG17" s="294" t="e">
        <f t="shared" si="122"/>
        <v>#DIV/0!</v>
      </c>
      <c r="HH17" s="298" t="e">
        <f t="shared" si="123"/>
        <v>#DIV/0!</v>
      </c>
      <c r="HI17" s="302">
        <f>+CyF_Tot!B17</f>
        <v>136</v>
      </c>
      <c r="HJ17" s="140">
        <f>+CyF_Tot!C17</f>
        <v>140</v>
      </c>
      <c r="HK17" s="140">
        <f>+CyF_Tot!D17</f>
        <v>142</v>
      </c>
      <c r="HL17" s="140">
        <f>+CyF_Tot!E17</f>
        <v>149</v>
      </c>
      <c r="HM17" s="140">
        <f>+CyF_Tot!F17</f>
        <v>1</v>
      </c>
      <c r="HN17" s="140">
        <f>+CyF_Tot!G17</f>
        <v>1</v>
      </c>
      <c r="HO17" s="140">
        <f>+CyF_Tot!H17</f>
        <v>1</v>
      </c>
      <c r="HP17" s="140">
        <f>+CyF_Tot!I17</f>
        <v>1</v>
      </c>
      <c r="HQ17" s="193">
        <f t="shared" si="25"/>
        <v>9.6022260667258219E-2</v>
      </c>
      <c r="HR17" s="187">
        <f t="shared" si="26"/>
        <v>9.0665291898617467E-2</v>
      </c>
      <c r="HS17" s="187">
        <f t="shared" si="27"/>
        <v>9.2758838915849989E-2</v>
      </c>
      <c r="HT17" s="187">
        <f t="shared" si="28"/>
        <v>8.7610068193121865E-2</v>
      </c>
      <c r="HU17" s="187">
        <f t="shared" si="29"/>
        <v>9.1729415244393112E-2</v>
      </c>
      <c r="HV17" s="187">
        <f t="shared" si="30"/>
        <v>8.7890970318559539E-2</v>
      </c>
      <c r="HW17" s="187">
        <f t="shared" si="31"/>
        <v>5.8774638834223132E-2</v>
      </c>
      <c r="HX17" s="187">
        <f t="shared" si="32"/>
        <v>6.3564846255657281E-2</v>
      </c>
      <c r="HY17" s="187">
        <f t="shared" si="33"/>
        <v>5.3386275122151113E-2</v>
      </c>
      <c r="HZ17" s="187">
        <f t="shared" si="34"/>
        <v>5.7353604552597269E-2</v>
      </c>
      <c r="IA17" s="187">
        <f t="shared" si="35"/>
        <v>4.4719618369677111E-2</v>
      </c>
      <c r="IB17" s="187">
        <f t="shared" si="36"/>
        <v>4.6074558033552933E-2</v>
      </c>
      <c r="IC17" s="187">
        <f t="shared" si="37"/>
        <v>3.4023856852276879E-2</v>
      </c>
      <c r="ID17" s="187">
        <f t="shared" si="38"/>
        <v>3.6550323615772158E-2</v>
      </c>
      <c r="IE17" s="187">
        <f t="shared" si="39"/>
        <v>1.819089117025478E-2</v>
      </c>
      <c r="IF17" s="187">
        <f t="shared" si="40"/>
        <v>2.1242810144862879E-2</v>
      </c>
      <c r="IG17" s="187">
        <f t="shared" si="41"/>
        <v>6.8589689570104084E-3</v>
      </c>
      <c r="IH17" s="187">
        <f t="shared" si="42"/>
        <v>9.3176887373118984E-3</v>
      </c>
      <c r="II17" s="187">
        <f t="shared" si="43"/>
        <v>1.2491882754757573E-3</v>
      </c>
      <c r="IJ17" s="96">
        <f t="shared" si="44"/>
        <v>2.015885841376222E-3</v>
      </c>
      <c r="IK17" s="444"/>
      <c r="IL17" s="103"/>
      <c r="IM17" s="103"/>
      <c r="IN17" s="103"/>
      <c r="IO17" s="103"/>
      <c r="IP17" s="103"/>
      <c r="IQ17" s="103"/>
      <c r="IR17" s="103"/>
      <c r="IS17" s="103"/>
      <c r="IT17" s="103"/>
      <c r="IU17" s="103"/>
      <c r="IV17" s="103"/>
      <c r="IW17" s="103"/>
      <c r="IX17" s="103"/>
      <c r="IY17" s="103"/>
      <c r="IZ17" s="103"/>
      <c r="JA17" s="103"/>
      <c r="JB17" s="103"/>
      <c r="JC17" s="103"/>
      <c r="JD17" s="468"/>
    </row>
    <row r="18" spans="1:264" ht="14.4">
      <c r="A18" s="402" t="s">
        <v>31</v>
      </c>
      <c r="B18" s="433">
        <v>770881</v>
      </c>
      <c r="C18" s="423">
        <f t="shared" si="129"/>
        <v>17823</v>
      </c>
      <c r="D18" s="406">
        <f t="shared" si="130"/>
        <v>812</v>
      </c>
      <c r="E18" s="393">
        <f t="shared" si="46"/>
        <v>4.8038613862854736E-3</v>
      </c>
      <c r="F18" s="195">
        <f t="shared" si="0"/>
        <v>2.2444449921583228E-2</v>
      </c>
      <c r="G18" s="26">
        <f t="shared" si="124"/>
        <v>9.7694306440447463</v>
      </c>
      <c r="H18" s="25">
        <f t="shared" si="1"/>
        <v>0.21926949685264291</v>
      </c>
      <c r="I18" s="32">
        <f t="shared" si="2"/>
        <v>0.22587216751847497</v>
      </c>
      <c r="J18" s="314">
        <f t="shared" si="3"/>
        <v>0.38901717610636211</v>
      </c>
      <c r="K18" s="315">
        <f t="shared" si="47"/>
        <v>2.7076960448467685E-3</v>
      </c>
      <c r="L18" s="316">
        <f t="shared" si="48"/>
        <v>17.332444210729886</v>
      </c>
      <c r="M18" s="317">
        <f t="shared" si="49"/>
        <v>0.40073131023833608</v>
      </c>
      <c r="N18" s="500"/>
      <c r="O18" s="152"/>
      <c r="P18" s="152"/>
      <c r="Q18" s="152"/>
      <c r="R18" s="152"/>
      <c r="S18" s="153">
        <f t="shared" si="4"/>
        <v>17823</v>
      </c>
      <c r="T18" s="154">
        <f t="shared" si="5"/>
        <v>2312.0300020366308</v>
      </c>
      <c r="U18" s="153">
        <f t="shared" si="6"/>
        <v>163</v>
      </c>
      <c r="V18" s="155">
        <f t="shared" si="7"/>
        <v>9.229898074745186E-3</v>
      </c>
      <c r="W18" s="154">
        <f t="shared" si="8"/>
        <v>21.144638407224981</v>
      </c>
      <c r="X18" s="153">
        <f t="shared" si="9"/>
        <v>521</v>
      </c>
      <c r="Y18" s="155">
        <f t="shared" si="10"/>
        <v>3.0112125765807421E-2</v>
      </c>
      <c r="Z18" s="154">
        <f t="shared" si="11"/>
        <v>67.585009878308071</v>
      </c>
      <c r="AA18" s="153">
        <f t="shared" si="12"/>
        <v>812</v>
      </c>
      <c r="AB18" s="154">
        <f t="shared" si="13"/>
        <v>1053.3402691206554</v>
      </c>
      <c r="AC18" s="156">
        <f t="shared" si="50"/>
        <v>4.5559109016439434E-2</v>
      </c>
      <c r="AD18" s="153">
        <f t="shared" si="14"/>
        <v>13</v>
      </c>
      <c r="AE18" s="155">
        <f t="shared" si="15"/>
        <v>1.6270337922403004E-2</v>
      </c>
      <c r="AF18" s="154">
        <f t="shared" si="16"/>
        <v>16.863822042572071</v>
      </c>
      <c r="AG18" s="153">
        <f t="shared" si="17"/>
        <v>41</v>
      </c>
      <c r="AH18" s="155">
        <f t="shared" si="18"/>
        <v>5.3177691309987028E-2</v>
      </c>
      <c r="AI18" s="154">
        <f t="shared" si="19"/>
        <v>53.185900288111917</v>
      </c>
      <c r="AJ18" s="504"/>
      <c r="AK18" s="80">
        <v>69036</v>
      </c>
      <c r="AL18" s="38">
        <v>64977</v>
      </c>
      <c r="AM18" s="38">
        <v>68917</v>
      </c>
      <c r="AN18" s="38">
        <v>65086</v>
      </c>
      <c r="AO18" s="38">
        <v>66542</v>
      </c>
      <c r="AP18" s="38">
        <v>65141</v>
      </c>
      <c r="AQ18" s="38">
        <v>52230</v>
      </c>
      <c r="AR18" s="38">
        <v>54154</v>
      </c>
      <c r="AS18" s="38">
        <v>48103</v>
      </c>
      <c r="AT18" s="38">
        <v>50230</v>
      </c>
      <c r="AU18" s="38">
        <v>32274</v>
      </c>
      <c r="AV18" s="38">
        <v>35776</v>
      </c>
      <c r="AW18" s="38">
        <v>24133</v>
      </c>
      <c r="AX18" s="38">
        <v>27988</v>
      </c>
      <c r="AY18" s="38">
        <v>13873</v>
      </c>
      <c r="AZ18" s="38">
        <v>17470</v>
      </c>
      <c r="BA18" s="38">
        <v>5015</v>
      </c>
      <c r="BB18" s="38">
        <v>7484</v>
      </c>
      <c r="BC18" s="38">
        <v>749</v>
      </c>
      <c r="BD18" s="45">
        <v>1703</v>
      </c>
      <c r="BE18" s="229">
        <v>2.0000000000000002E-5</v>
      </c>
      <c r="BF18" s="42">
        <v>2.0000000000000002E-5</v>
      </c>
      <c r="BG18" s="52">
        <v>5.0000000000000002E-5</v>
      </c>
      <c r="BH18" s="52">
        <v>4.0000000000000003E-5</v>
      </c>
      <c r="BI18" s="52">
        <v>1.2518952302791728E-4</v>
      </c>
      <c r="BJ18" s="52">
        <v>1.2406223545552731E-4</v>
      </c>
      <c r="BK18" s="52">
        <v>3.4000000000000002E-4</v>
      </c>
      <c r="BL18" s="52">
        <v>1.8000000000000001E-4</v>
      </c>
      <c r="BM18" s="52">
        <v>8.9999999999999998E-4</v>
      </c>
      <c r="BN18" s="52">
        <v>5.0000000000000001E-4</v>
      </c>
      <c r="BO18" s="52">
        <v>3.8E-3</v>
      </c>
      <c r="BP18" s="52">
        <v>2E-3</v>
      </c>
      <c r="BQ18" s="52">
        <v>1.6199999999999999E-2</v>
      </c>
      <c r="BR18" s="52">
        <v>6.1999999999999998E-3</v>
      </c>
      <c r="BS18" s="52">
        <v>6.1100000000000002E-2</v>
      </c>
      <c r="BT18" s="52">
        <v>2.6800000000000001E-2</v>
      </c>
      <c r="BU18" s="52">
        <v>0.1421</v>
      </c>
      <c r="BV18" s="52">
        <v>5.4699999999999999E-2</v>
      </c>
      <c r="BW18" s="52">
        <v>0.27589999999999998</v>
      </c>
      <c r="BX18" s="53">
        <v>0.1051</v>
      </c>
      <c r="BY18" s="63">
        <f>+Fall_Hoy!B18</f>
        <v>0</v>
      </c>
      <c r="BZ18" s="60">
        <f>+Fall_Hoy!C18</f>
        <v>2</v>
      </c>
      <c r="CA18" s="60">
        <f>+Fall_Hoy!D18</f>
        <v>1</v>
      </c>
      <c r="CB18" s="60">
        <f>+Fall_Hoy!E18</f>
        <v>1</v>
      </c>
      <c r="CC18" s="60">
        <f>+Fall_Hoy!F18</f>
        <v>0</v>
      </c>
      <c r="CD18" s="60">
        <f>+Fall_Hoy!G18</f>
        <v>1</v>
      </c>
      <c r="CE18" s="60">
        <f>+Fall_Hoy!H18</f>
        <v>14</v>
      </c>
      <c r="CF18" s="60">
        <f>+Fall_Hoy!I18</f>
        <v>6</v>
      </c>
      <c r="CG18" s="60">
        <f>+Fall_Hoy!J18</f>
        <v>31</v>
      </c>
      <c r="CH18" s="60">
        <f>+Fall_Hoy!K18</f>
        <v>16</v>
      </c>
      <c r="CI18" s="60">
        <f>+Fall_Hoy!L18</f>
        <v>92</v>
      </c>
      <c r="CJ18" s="60">
        <f>+Fall_Hoy!M18</f>
        <v>39</v>
      </c>
      <c r="CK18" s="60">
        <f>+Fall_Hoy!N18</f>
        <v>169</v>
      </c>
      <c r="CL18" s="60">
        <f>+Fall_Hoy!O18</f>
        <v>83</v>
      </c>
      <c r="CM18" s="60">
        <f>+Fall_Hoy!P18</f>
        <v>139</v>
      </c>
      <c r="CN18" s="60">
        <f>+Fall_Hoy!Q18</f>
        <v>73</v>
      </c>
      <c r="CO18" s="60">
        <f>+Fall_Hoy!R18</f>
        <v>79</v>
      </c>
      <c r="CP18" s="60">
        <f>+Fall_Hoy!S18</f>
        <v>51</v>
      </c>
      <c r="CQ18" s="60">
        <f>+Fall_Hoy!T18</f>
        <v>5</v>
      </c>
      <c r="CR18" s="224">
        <f>+Fall_Hoy!U18</f>
        <v>8</v>
      </c>
      <c r="CS18" s="74">
        <f t="shared" si="51"/>
        <v>0.16398465245222532</v>
      </c>
      <c r="CT18" s="75">
        <f t="shared" si="52"/>
        <v>0.15591760715597741</v>
      </c>
      <c r="CU18" s="75">
        <f t="shared" si="53"/>
        <v>0.4322752565131604</v>
      </c>
      <c r="CV18" s="75">
        <f t="shared" si="54"/>
        <v>0.47831559147468733</v>
      </c>
      <c r="CW18" s="75">
        <f t="shared" si="131"/>
        <v>2.0919118752066364E-2</v>
      </c>
      <c r="CX18" s="75">
        <f t="shared" si="132"/>
        <v>0.12373882175949549</v>
      </c>
      <c r="CY18" s="75">
        <f t="shared" si="133"/>
        <v>0.7</v>
      </c>
      <c r="CZ18" s="75">
        <f t="shared" si="134"/>
        <v>0.61552855436963716</v>
      </c>
      <c r="DA18" s="75">
        <f t="shared" si="135"/>
        <v>0.7</v>
      </c>
      <c r="DB18" s="75">
        <f t="shared" si="136"/>
        <v>0.63706948039020506</v>
      </c>
      <c r="DC18" s="75">
        <f t="shared" si="137"/>
        <v>0.7</v>
      </c>
      <c r="DD18" s="75">
        <f t="shared" si="138"/>
        <v>0.54505813953488369</v>
      </c>
      <c r="DE18" s="75">
        <f t="shared" si="139"/>
        <v>0.4322752565131604</v>
      </c>
      <c r="DF18" s="75">
        <f t="shared" si="140"/>
        <v>0.47831559147468733</v>
      </c>
      <c r="DG18" s="75">
        <f t="shared" si="141"/>
        <v>0.16398465245222532</v>
      </c>
      <c r="DH18" s="75">
        <f t="shared" si="142"/>
        <v>0.15591760715597741</v>
      </c>
      <c r="DI18" s="75">
        <f t="shared" si="143"/>
        <v>0.11085673310820528</v>
      </c>
      <c r="DJ18" s="75">
        <f t="shared" si="144"/>
        <v>0.12458021353537151</v>
      </c>
      <c r="DK18" s="75">
        <f t="shared" si="145"/>
        <v>2.4195605013522928E-2</v>
      </c>
      <c r="DL18" s="75">
        <f t="shared" si="146"/>
        <v>4.4696408029039257E-2</v>
      </c>
      <c r="DM18" s="83">
        <f>+'Cas_-14'!B18</f>
        <v>103</v>
      </c>
      <c r="DN18" s="61">
        <f>+'Cas_-14'!C18</f>
        <v>75</v>
      </c>
      <c r="DO18" s="61">
        <f>+'Cas_-14'!D18</f>
        <v>241</v>
      </c>
      <c r="DP18" s="61">
        <f>+'Cas_-14'!E18</f>
        <v>239</v>
      </c>
      <c r="DQ18" s="61">
        <f>+'Cas_-14'!F18</f>
        <v>1392</v>
      </c>
      <c r="DR18" s="61">
        <f>+'Cas_-14'!G18</f>
        <v>1190</v>
      </c>
      <c r="DS18" s="61">
        <f>+'Cas_-14'!H18</f>
        <v>2511</v>
      </c>
      <c r="DT18" s="61">
        <f>+'Cas_-14'!I18</f>
        <v>1792</v>
      </c>
      <c r="DU18" s="61">
        <f>+'Cas_-14'!J18</f>
        <v>2108</v>
      </c>
      <c r="DV18" s="61">
        <f>+'Cas_-14'!K18</f>
        <v>1622</v>
      </c>
      <c r="DW18" s="61">
        <f>+'Cas_-14'!L18</f>
        <v>1436</v>
      </c>
      <c r="DX18" s="61">
        <f>+'Cas_-14'!M18</f>
        <v>1218</v>
      </c>
      <c r="DY18" s="61">
        <f>+'Cas_-14'!N18</f>
        <v>1035</v>
      </c>
      <c r="DZ18" s="61">
        <f>+'Cas_-14'!O18</f>
        <v>821</v>
      </c>
      <c r="EA18" s="61">
        <f>+'Cas_-14'!P18</f>
        <v>551</v>
      </c>
      <c r="EB18" s="61">
        <f>+'Cas_-14'!Q18</f>
        <v>448</v>
      </c>
      <c r="EC18" s="61">
        <f>+'Cas_-14'!R18</f>
        <v>229</v>
      </c>
      <c r="ED18" s="61">
        <f>+'Cas_-14'!S18</f>
        <v>185</v>
      </c>
      <c r="EE18" s="61">
        <f>+'Cas_-14'!T18</f>
        <v>32</v>
      </c>
      <c r="EF18" s="84">
        <f>+'Cas_-14'!U18</f>
        <v>47</v>
      </c>
      <c r="EG18" s="190">
        <f t="shared" si="21"/>
        <v>1.4919752013442262E-3</v>
      </c>
      <c r="EH18" s="89">
        <f t="shared" si="21"/>
        <v>1.1542545823906921E-3</v>
      </c>
      <c r="EI18" s="89">
        <f t="shared" si="21"/>
        <v>3.4969601114383971E-3</v>
      </c>
      <c r="EJ18" s="89">
        <f t="shared" si="21"/>
        <v>3.6720646529207509E-3</v>
      </c>
      <c r="EK18" s="89">
        <f t="shared" si="21"/>
        <v>2.0919118752066364E-2</v>
      </c>
      <c r="EL18" s="89">
        <f t="shared" si="21"/>
        <v>1.8268064659738105E-2</v>
      </c>
      <c r="EM18" s="89">
        <f t="shared" si="21"/>
        <v>4.8075818495117752E-2</v>
      </c>
      <c r="EN18" s="89">
        <f t="shared" si="21"/>
        <v>3.3090815082911694E-2</v>
      </c>
      <c r="EO18" s="89">
        <f t="shared" si="21"/>
        <v>4.3822630605159764E-2</v>
      </c>
      <c r="EP18" s="89">
        <f t="shared" si="21"/>
        <v>3.2291459287278522E-2</v>
      </c>
      <c r="EQ18" s="89">
        <f t="shared" si="21"/>
        <v>4.4494019954142656E-2</v>
      </c>
      <c r="ER18" s="89">
        <f t="shared" si="21"/>
        <v>3.4045169946332735E-2</v>
      </c>
      <c r="ES18" s="89">
        <f t="shared" si="21"/>
        <v>4.2887332697965443E-2</v>
      </c>
      <c r="ET18" s="89">
        <f t="shared" si="21"/>
        <v>2.9334000285836787E-2</v>
      </c>
      <c r="EU18" s="89">
        <f t="shared" si="21"/>
        <v>3.9717436747639299E-2</v>
      </c>
      <c r="EV18" s="89">
        <f t="shared" si="21"/>
        <v>2.5643961076130508E-2</v>
      </c>
      <c r="EW18" s="89">
        <f t="shared" si="22"/>
        <v>4.5663010967098704E-2</v>
      </c>
      <c r="EX18" s="89">
        <f t="shared" si="22"/>
        <v>2.4719401389631215E-2</v>
      </c>
      <c r="EY18" s="89">
        <f t="shared" si="22"/>
        <v>4.2723631508678236E-2</v>
      </c>
      <c r="EZ18" s="97">
        <f t="shared" si="22"/>
        <v>2.7598355842630651E-2</v>
      </c>
      <c r="FA18" s="110">
        <f t="shared" si="71"/>
        <v>4.1287823656437785</v>
      </c>
      <c r="FB18" s="111">
        <f t="shared" si="72"/>
        <v>6.0800906183368877</v>
      </c>
      <c r="FC18" s="111">
        <f t="shared" si="73"/>
        <v>10.079322478678357</v>
      </c>
      <c r="FD18" s="111">
        <f t="shared" si="74"/>
        <v>16.305842599504931</v>
      </c>
      <c r="FE18" s="111">
        <f t="shared" si="75"/>
        <v>1</v>
      </c>
      <c r="FF18" s="111">
        <f t="shared" si="75"/>
        <v>6.7735046959960474</v>
      </c>
      <c r="FG18" s="111">
        <f t="shared" si="75"/>
        <v>14.560334528076462</v>
      </c>
      <c r="FH18" s="111">
        <f t="shared" si="75"/>
        <v>18.601190476190474</v>
      </c>
      <c r="FI18" s="111">
        <f t="shared" si="75"/>
        <v>15.973481973434533</v>
      </c>
      <c r="FJ18" s="111">
        <f t="shared" si="75"/>
        <v>19.728729963008629</v>
      </c>
      <c r="FK18" s="111">
        <f t="shared" si="75"/>
        <v>15.732451253481893</v>
      </c>
      <c r="FL18" s="111">
        <f t="shared" si="75"/>
        <v>16.009852216748769</v>
      </c>
      <c r="FM18" s="111">
        <f t="shared" si="75"/>
        <v>10.079322478678357</v>
      </c>
      <c r="FN18" s="111">
        <f t="shared" si="75"/>
        <v>16.305842599504931</v>
      </c>
      <c r="FO18" s="111">
        <f t="shared" si="75"/>
        <v>4.1287823656437785</v>
      </c>
      <c r="FP18" s="111">
        <f t="shared" si="75"/>
        <v>6.0800906183368877</v>
      </c>
      <c r="FQ18" s="111">
        <f t="shared" si="76"/>
        <v>2.4277140460159363</v>
      </c>
      <c r="FR18" s="111">
        <f t="shared" si="77"/>
        <v>5.0397746924255156</v>
      </c>
      <c r="FS18" s="111">
        <f t="shared" si="78"/>
        <v>0.56632837984777107</v>
      </c>
      <c r="FT18" s="112">
        <f t="shared" si="79"/>
        <v>1.6195315504990182</v>
      </c>
      <c r="FU18" s="83">
        <f>+Cas_Hoy!B18</f>
        <v>110</v>
      </c>
      <c r="FV18" s="61">
        <f>+Cas_Hoy!C18</f>
        <v>81</v>
      </c>
      <c r="FW18" s="61">
        <f>+Cas_Hoy!D18</f>
        <v>247</v>
      </c>
      <c r="FX18" s="61">
        <f>+Cas_Hoy!E18</f>
        <v>253</v>
      </c>
      <c r="FY18" s="61">
        <f>+Cas_Hoy!F18</f>
        <v>1454</v>
      </c>
      <c r="FZ18" s="61">
        <f>+Cas_Hoy!G18</f>
        <v>1232</v>
      </c>
      <c r="GA18" s="61">
        <f>+Cas_Hoy!H18</f>
        <v>2575</v>
      </c>
      <c r="GB18" s="61">
        <f>+Cas_Hoy!I18</f>
        <v>1841</v>
      </c>
      <c r="GC18" s="61">
        <f>+Cas_Hoy!J18</f>
        <v>2155</v>
      </c>
      <c r="GD18" s="61">
        <f>+Cas_Hoy!K18</f>
        <v>1667</v>
      </c>
      <c r="GE18" s="61">
        <f>+Cas_Hoy!L18</f>
        <v>1470</v>
      </c>
      <c r="GF18" s="61">
        <f>+Cas_Hoy!M18</f>
        <v>1258</v>
      </c>
      <c r="GG18" s="61">
        <f>+Cas_Hoy!N18</f>
        <v>1058</v>
      </c>
      <c r="GH18" s="61">
        <f>+Cas_Hoy!O18</f>
        <v>845</v>
      </c>
      <c r="GI18" s="61">
        <f>+Cas_Hoy!P18</f>
        <v>571</v>
      </c>
      <c r="GJ18" s="61">
        <f>+Cas_Hoy!Q18</f>
        <v>464</v>
      </c>
      <c r="GK18" s="61">
        <f>+Cas_Hoy!R18</f>
        <v>239</v>
      </c>
      <c r="GL18" s="61">
        <f>+Cas_Hoy!S18</f>
        <v>192</v>
      </c>
      <c r="GM18" s="61">
        <f>+Cas_Hoy!T18</f>
        <v>34</v>
      </c>
      <c r="GN18" s="84">
        <f>+Cas_Hoy!U18</f>
        <v>50</v>
      </c>
      <c r="GO18" s="297">
        <f t="shared" si="104"/>
        <v>6.5786844576860718E-3</v>
      </c>
      <c r="GP18" s="294">
        <f t="shared" si="105"/>
        <v>7.5794102541712899E-3</v>
      </c>
      <c r="GQ18" s="294">
        <f t="shared" si="106"/>
        <v>3.6124507048094869E-2</v>
      </c>
      <c r="GR18" s="294">
        <f t="shared" si="107"/>
        <v>6.3383495339623688E-2</v>
      </c>
      <c r="GS18" s="294">
        <f t="shared" si="108"/>
        <v>2.1850861110276218E-2</v>
      </c>
      <c r="GT18" s="294">
        <f t="shared" si="109"/>
        <v>0.12810607429218357</v>
      </c>
      <c r="GU18" s="294">
        <f t="shared" si="110"/>
        <v>0.7</v>
      </c>
      <c r="GV18" s="294">
        <f t="shared" si="111"/>
        <v>0.6323594132781819</v>
      </c>
      <c r="GW18" s="294">
        <f t="shared" si="112"/>
        <v>0.7</v>
      </c>
      <c r="GX18" s="294">
        <f t="shared" si="113"/>
        <v>0.65474403440842888</v>
      </c>
      <c r="GY18" s="294">
        <f t="shared" si="114"/>
        <v>0.7</v>
      </c>
      <c r="GZ18" s="294">
        <f t="shared" si="115"/>
        <v>0.56295824263947758</v>
      </c>
      <c r="HA18" s="294">
        <f t="shared" si="116"/>
        <v>0.44188137332456395</v>
      </c>
      <c r="HB18" s="294">
        <f t="shared" si="117"/>
        <v>0.49229802045811305</v>
      </c>
      <c r="HC18" s="294">
        <f t="shared" si="118"/>
        <v>0.16993690843960194</v>
      </c>
      <c r="HD18" s="294">
        <f t="shared" si="119"/>
        <v>0.16148609312583376</v>
      </c>
      <c r="HE18" s="294">
        <f t="shared" si="120"/>
        <v>0.11569763848410944</v>
      </c>
      <c r="HF18" s="294">
        <f t="shared" si="121"/>
        <v>0.1292940594529261</v>
      </c>
      <c r="HG18" s="294">
        <f t="shared" si="122"/>
        <v>2.5707830326868113E-2</v>
      </c>
      <c r="HH18" s="298">
        <f t="shared" si="123"/>
        <v>4.7549370243658788E-2</v>
      </c>
      <c r="HI18" s="302">
        <f>+CyF_Tot!B18</f>
        <v>16866</v>
      </c>
      <c r="HJ18" s="140">
        <f>+CyF_Tot!C18</f>
        <v>17302</v>
      </c>
      <c r="HK18" s="140">
        <f>+CyF_Tot!D18</f>
        <v>17660</v>
      </c>
      <c r="HL18" s="140">
        <f>+CyF_Tot!E18</f>
        <v>17823</v>
      </c>
      <c r="HM18" s="140">
        <f>+CyF_Tot!F18</f>
        <v>731</v>
      </c>
      <c r="HN18" s="140">
        <f>+CyF_Tot!G18</f>
        <v>771</v>
      </c>
      <c r="HO18" s="140">
        <f>+CyF_Tot!H18</f>
        <v>799</v>
      </c>
      <c r="HP18" s="140">
        <f>+CyF_Tot!I18</f>
        <v>812</v>
      </c>
      <c r="HQ18" s="193">
        <f t="shared" si="25"/>
        <v>8.9554678348538877E-2</v>
      </c>
      <c r="HR18" s="187">
        <f t="shared" si="26"/>
        <v>8.4289274220015795E-2</v>
      </c>
      <c r="HS18" s="187">
        <f t="shared" si="27"/>
        <v>8.9400309515995341E-2</v>
      </c>
      <c r="HT18" s="187">
        <f t="shared" si="28"/>
        <v>8.4430670881757361E-2</v>
      </c>
      <c r="HU18" s="187">
        <f t="shared" si="29"/>
        <v>8.6319418950525431E-2</v>
      </c>
      <c r="HV18" s="187">
        <f t="shared" si="30"/>
        <v>8.4502017821168243E-2</v>
      </c>
      <c r="HW18" s="187">
        <f t="shared" si="31"/>
        <v>6.7753648098733785E-2</v>
      </c>
      <c r="HX18" s="187">
        <f t="shared" si="32"/>
        <v>7.0249493761034454E-2</v>
      </c>
      <c r="HY18" s="187">
        <f t="shared" si="33"/>
        <v>6.2400033208757255E-2</v>
      </c>
      <c r="HZ18" s="187">
        <f t="shared" si="34"/>
        <v>6.5159213938338081E-2</v>
      </c>
      <c r="IA18" s="187">
        <f t="shared" si="35"/>
        <v>4.1866384046305459E-2</v>
      </c>
      <c r="IB18" s="187">
        <f t="shared" si="36"/>
        <v>4.6409238261158337E-2</v>
      </c>
      <c r="IC18" s="187">
        <f t="shared" si="37"/>
        <v>3.1305739796414753E-2</v>
      </c>
      <c r="ID18" s="187">
        <f t="shared" si="38"/>
        <v>3.6306511640577466E-2</v>
      </c>
      <c r="IE18" s="187">
        <f t="shared" si="39"/>
        <v>1.7996292553584793E-2</v>
      </c>
      <c r="IF18" s="187">
        <f t="shared" si="40"/>
        <v>2.2662382391056467E-2</v>
      </c>
      <c r="IG18" s="187">
        <f t="shared" si="41"/>
        <v>6.5055436571922259E-3</v>
      </c>
      <c r="IH18" s="187">
        <f t="shared" si="42"/>
        <v>9.7083726282007204E-3</v>
      </c>
      <c r="II18" s="187">
        <f t="shared" si="43"/>
        <v>9.716155930681908E-4</v>
      </c>
      <c r="IJ18" s="96">
        <f t="shared" si="44"/>
        <v>2.2091606875769411E-3</v>
      </c>
      <c r="IK18" s="444"/>
      <c r="IL18" s="103"/>
      <c r="IM18" s="103"/>
      <c r="IN18" s="103"/>
      <c r="IO18" s="103"/>
      <c r="IP18" s="103"/>
      <c r="IQ18" s="103"/>
      <c r="IR18" s="103"/>
      <c r="IS18" s="103"/>
      <c r="IT18" s="103"/>
      <c r="IU18" s="103"/>
      <c r="IV18" s="103"/>
      <c r="IW18" s="103"/>
      <c r="IX18" s="103"/>
      <c r="IY18" s="103"/>
      <c r="IZ18" s="103"/>
      <c r="JA18" s="103"/>
      <c r="JB18" s="103"/>
      <c r="JC18" s="103"/>
      <c r="JD18" s="468"/>
    </row>
    <row r="19" spans="1:264" ht="14.4">
      <c r="A19" s="402" t="s">
        <v>32</v>
      </c>
      <c r="B19" s="433">
        <v>358428</v>
      </c>
      <c r="C19" s="423">
        <f t="shared" si="129"/>
        <v>3189</v>
      </c>
      <c r="D19" s="406">
        <f t="shared" si="130"/>
        <v>32</v>
      </c>
      <c r="E19" s="393">
        <f t="shared" si="46"/>
        <v>7.0269020583256887E-3</v>
      </c>
      <c r="F19" s="195">
        <f t="shared" si="0"/>
        <v>4.4360373631524321E-3</v>
      </c>
      <c r="G19" s="26">
        <f t="shared" si="124"/>
        <v>2.8641051200758327</v>
      </c>
      <c r="H19" s="25">
        <f t="shared" si="1"/>
        <v>1.2705277324652577E-2</v>
      </c>
      <c r="I19" s="32">
        <f t="shared" si="2"/>
        <v>2.5482471313406963E-2</v>
      </c>
      <c r="J19" s="314">
        <f t="shared" si="3"/>
        <v>1.8824226646263237E-2</v>
      </c>
      <c r="K19" s="315">
        <f t="shared" si="47"/>
        <v>4.7427573552894118E-3</v>
      </c>
      <c r="L19" s="316">
        <f t="shared" si="48"/>
        <v>4.2434779297904646</v>
      </c>
      <c r="M19" s="317">
        <f t="shared" si="49"/>
        <v>3.7601096747504427E-2</v>
      </c>
      <c r="N19" s="500"/>
      <c r="O19" s="152"/>
      <c r="P19" s="152"/>
      <c r="Q19" s="152"/>
      <c r="R19" s="152"/>
      <c r="S19" s="153">
        <f t="shared" si="4"/>
        <v>3189</v>
      </c>
      <c r="T19" s="154">
        <f t="shared" si="5"/>
        <v>889.71843717566708</v>
      </c>
      <c r="U19" s="153">
        <f t="shared" si="6"/>
        <v>741</v>
      </c>
      <c r="V19" s="155">
        <f t="shared" si="7"/>
        <v>0.30269607843137253</v>
      </c>
      <c r="W19" s="154">
        <f t="shared" si="8"/>
        <v>206.73608088653788</v>
      </c>
      <c r="X19" s="153">
        <f t="shared" si="9"/>
        <v>1599</v>
      </c>
      <c r="Y19" s="155">
        <f t="shared" si="10"/>
        <v>1.0056603773584907</v>
      </c>
      <c r="Z19" s="154">
        <f t="shared" si="11"/>
        <v>446.11470086042385</v>
      </c>
      <c r="AA19" s="153">
        <f t="shared" si="12"/>
        <v>32</v>
      </c>
      <c r="AB19" s="154">
        <f t="shared" si="13"/>
        <v>89.278739384199895</v>
      </c>
      <c r="AC19" s="156">
        <f t="shared" si="50"/>
        <v>1.0034493571652555E-2</v>
      </c>
      <c r="AD19" s="153">
        <f t="shared" si="14"/>
        <v>4</v>
      </c>
      <c r="AE19" s="155">
        <f t="shared" si="15"/>
        <v>0.14285714285714285</v>
      </c>
      <c r="AF19" s="154">
        <f t="shared" si="16"/>
        <v>11.159842423024987</v>
      </c>
      <c r="AG19" s="153">
        <f t="shared" si="17"/>
        <v>15</v>
      </c>
      <c r="AH19" s="155">
        <f t="shared" si="18"/>
        <v>0.88235294117647056</v>
      </c>
      <c r="AI19" s="154">
        <f t="shared" si="19"/>
        <v>41.849409086343698</v>
      </c>
      <c r="AJ19" s="504"/>
      <c r="AK19" s="80">
        <v>28228</v>
      </c>
      <c r="AL19" s="38">
        <v>26600</v>
      </c>
      <c r="AM19" s="38">
        <v>27693</v>
      </c>
      <c r="AN19" s="38">
        <v>26484</v>
      </c>
      <c r="AO19" s="38">
        <v>27494</v>
      </c>
      <c r="AP19" s="38">
        <v>26355</v>
      </c>
      <c r="AQ19" s="38">
        <v>24866</v>
      </c>
      <c r="AR19" s="38">
        <v>25004</v>
      </c>
      <c r="AS19" s="38">
        <v>22658</v>
      </c>
      <c r="AT19" s="38">
        <v>23014</v>
      </c>
      <c r="AU19" s="38">
        <v>18446</v>
      </c>
      <c r="AV19" s="38">
        <v>19026</v>
      </c>
      <c r="AW19" s="38">
        <v>14832</v>
      </c>
      <c r="AX19" s="38">
        <v>15514</v>
      </c>
      <c r="AY19" s="38">
        <v>9461</v>
      </c>
      <c r="AZ19" s="38">
        <v>11385</v>
      </c>
      <c r="BA19" s="38">
        <v>3540</v>
      </c>
      <c r="BB19" s="38">
        <v>5746</v>
      </c>
      <c r="BC19" s="38">
        <v>583</v>
      </c>
      <c r="BD19" s="45">
        <v>1499</v>
      </c>
      <c r="BE19" s="229">
        <v>2.0000000000000002E-5</v>
      </c>
      <c r="BF19" s="42">
        <v>2.0000000000000002E-5</v>
      </c>
      <c r="BG19" s="52">
        <v>5.0000000000000002E-5</v>
      </c>
      <c r="BH19" s="52">
        <v>4.0000000000000003E-5</v>
      </c>
      <c r="BI19" s="52">
        <v>1.2518952302791728E-4</v>
      </c>
      <c r="BJ19" s="52">
        <v>1.2406223545552731E-4</v>
      </c>
      <c r="BK19" s="52">
        <v>3.4000000000000002E-4</v>
      </c>
      <c r="BL19" s="52">
        <v>1.8000000000000001E-4</v>
      </c>
      <c r="BM19" s="52">
        <v>8.9999999999999998E-4</v>
      </c>
      <c r="BN19" s="52">
        <v>5.0000000000000001E-4</v>
      </c>
      <c r="BO19" s="52">
        <v>3.8E-3</v>
      </c>
      <c r="BP19" s="52">
        <v>2E-3</v>
      </c>
      <c r="BQ19" s="52">
        <v>1.6199999999999999E-2</v>
      </c>
      <c r="BR19" s="52">
        <v>6.1999999999999998E-3</v>
      </c>
      <c r="BS19" s="52">
        <v>6.1100000000000002E-2</v>
      </c>
      <c r="BT19" s="52">
        <v>2.6800000000000001E-2</v>
      </c>
      <c r="BU19" s="52">
        <v>0.1421</v>
      </c>
      <c r="BV19" s="52">
        <v>5.4699999999999999E-2</v>
      </c>
      <c r="BW19" s="52">
        <v>0.27589999999999998</v>
      </c>
      <c r="BX19" s="53">
        <v>0.1051</v>
      </c>
      <c r="BY19" s="63">
        <f>+Fall_Hoy!B19</f>
        <v>0</v>
      </c>
      <c r="BZ19" s="60">
        <f>+Fall_Hoy!C19</f>
        <v>0</v>
      </c>
      <c r="CA19" s="60">
        <f>+Fall_Hoy!D19</f>
        <v>0</v>
      </c>
      <c r="CB19" s="60">
        <f>+Fall_Hoy!E19</f>
        <v>0</v>
      </c>
      <c r="CC19" s="60">
        <f>+Fall_Hoy!F19</f>
        <v>0</v>
      </c>
      <c r="CD19" s="60">
        <f>+Fall_Hoy!G19</f>
        <v>0</v>
      </c>
      <c r="CE19" s="60">
        <f>+Fall_Hoy!H19</f>
        <v>0</v>
      </c>
      <c r="CF19" s="60">
        <f>+Fall_Hoy!I19</f>
        <v>0</v>
      </c>
      <c r="CG19" s="60">
        <f>+Fall_Hoy!J19</f>
        <v>0</v>
      </c>
      <c r="CH19" s="60">
        <f>+Fall_Hoy!K19</f>
        <v>1</v>
      </c>
      <c r="CI19" s="60">
        <f>+Fall_Hoy!L19</f>
        <v>0</v>
      </c>
      <c r="CJ19" s="60">
        <f>+Fall_Hoy!M19</f>
        <v>1</v>
      </c>
      <c r="CK19" s="60">
        <f>+Fall_Hoy!N19</f>
        <v>7</v>
      </c>
      <c r="CL19" s="60">
        <f>+Fall_Hoy!O19</f>
        <v>3</v>
      </c>
      <c r="CM19" s="60">
        <f>+Fall_Hoy!P19</f>
        <v>3</v>
      </c>
      <c r="CN19" s="60">
        <f>+Fall_Hoy!Q19</f>
        <v>4</v>
      </c>
      <c r="CO19" s="60">
        <f>+Fall_Hoy!R19</f>
        <v>6</v>
      </c>
      <c r="CP19" s="60">
        <f>+Fall_Hoy!S19</f>
        <v>2</v>
      </c>
      <c r="CQ19" s="60">
        <f>+Fall_Hoy!T19</f>
        <v>4</v>
      </c>
      <c r="CR19" s="224">
        <f>+Fall_Hoy!U19</f>
        <v>1</v>
      </c>
      <c r="CS19" s="74">
        <f t="shared" si="51"/>
        <v>5.1897089455532064E-3</v>
      </c>
      <c r="CT19" s="75">
        <f t="shared" si="52"/>
        <v>1.3109682155756135E-2</v>
      </c>
      <c r="CU19" s="75">
        <f t="shared" si="53"/>
        <v>2.9132872534526618E-2</v>
      </c>
      <c r="CV19" s="75">
        <f t="shared" si="54"/>
        <v>3.118931079940283E-2</v>
      </c>
      <c r="CW19" s="75">
        <f t="shared" si="131"/>
        <v>5.9285662326325744E-3</v>
      </c>
      <c r="CX19" s="75">
        <f t="shared" si="132"/>
        <v>6.8677670271295767E-3</v>
      </c>
      <c r="CY19" s="75">
        <f t="shared" si="133"/>
        <v>6.5149199710448002E-3</v>
      </c>
      <c r="CZ19" s="75">
        <f t="shared" si="134"/>
        <v>6.998880179171333E-3</v>
      </c>
      <c r="DA19" s="75">
        <f t="shared" si="135"/>
        <v>5.6933533409833171E-3</v>
      </c>
      <c r="DB19" s="75">
        <f t="shared" si="136"/>
        <v>8.6903623881115846E-2</v>
      </c>
      <c r="DC19" s="75">
        <f t="shared" si="137"/>
        <v>4.9875311720698253E-3</v>
      </c>
      <c r="DD19" s="75">
        <f t="shared" si="138"/>
        <v>2.6279827604330917E-2</v>
      </c>
      <c r="DE19" s="75">
        <f t="shared" si="139"/>
        <v>2.9132872534526618E-2</v>
      </c>
      <c r="DF19" s="75">
        <f t="shared" si="140"/>
        <v>3.118931079940283E-2</v>
      </c>
      <c r="DG19" s="75">
        <f t="shared" si="141"/>
        <v>5.1897089455532064E-3</v>
      </c>
      <c r="DH19" s="75">
        <f t="shared" si="142"/>
        <v>1.3109682155756135E-2</v>
      </c>
      <c r="DI19" s="75">
        <f t="shared" si="143"/>
        <v>1.1927623182528418E-2</v>
      </c>
      <c r="DJ19" s="75">
        <f t="shared" si="144"/>
        <v>6.3632215972831592E-3</v>
      </c>
      <c r="DK19" s="75">
        <f t="shared" si="145"/>
        <v>2.4867935718872962E-2</v>
      </c>
      <c r="DL19" s="75">
        <f t="shared" si="146"/>
        <v>6.3473968373460509E-3</v>
      </c>
      <c r="DM19" s="83">
        <f>+'Cas_-14'!B19</f>
        <v>30</v>
      </c>
      <c r="DN19" s="61">
        <f>+'Cas_-14'!C19</f>
        <v>27</v>
      </c>
      <c r="DO19" s="61">
        <f>+'Cas_-14'!D19</f>
        <v>73</v>
      </c>
      <c r="DP19" s="61">
        <f>+'Cas_-14'!E19</f>
        <v>95</v>
      </c>
      <c r="DQ19" s="61">
        <f>+'Cas_-14'!F19</f>
        <v>163</v>
      </c>
      <c r="DR19" s="61">
        <f>+'Cas_-14'!G19</f>
        <v>181</v>
      </c>
      <c r="DS19" s="61">
        <f>+'Cas_-14'!H19</f>
        <v>162</v>
      </c>
      <c r="DT19" s="61">
        <f>+'Cas_-14'!I19</f>
        <v>175</v>
      </c>
      <c r="DU19" s="61">
        <f>+'Cas_-14'!J19</f>
        <v>129</v>
      </c>
      <c r="DV19" s="61">
        <f>+'Cas_-14'!K19</f>
        <v>158</v>
      </c>
      <c r="DW19" s="61">
        <f>+'Cas_-14'!L19</f>
        <v>92</v>
      </c>
      <c r="DX19" s="61">
        <f>+'Cas_-14'!M19</f>
        <v>91</v>
      </c>
      <c r="DY19" s="61">
        <f>+'Cas_-14'!N19</f>
        <v>66</v>
      </c>
      <c r="DZ19" s="61">
        <f>+'Cas_-14'!O19</f>
        <v>55</v>
      </c>
      <c r="EA19" s="61">
        <f>+'Cas_-14'!P19</f>
        <v>24</v>
      </c>
      <c r="EB19" s="61">
        <f>+'Cas_-14'!Q19</f>
        <v>26</v>
      </c>
      <c r="EC19" s="61">
        <f>+'Cas_-14'!R19</f>
        <v>11</v>
      </c>
      <c r="ED19" s="61">
        <f>+'Cas_-14'!S19</f>
        <v>17</v>
      </c>
      <c r="EE19" s="61">
        <f>+'Cas_-14'!T19</f>
        <v>4</v>
      </c>
      <c r="EF19" s="84">
        <f>+'Cas_-14'!U19</f>
        <v>4</v>
      </c>
      <c r="EG19" s="190">
        <f t="shared" si="21"/>
        <v>1.0627745500921071E-3</v>
      </c>
      <c r="EH19" s="88">
        <f t="shared" si="21"/>
        <v>1.0150375939849624E-3</v>
      </c>
      <c r="EI19" s="88">
        <f t="shared" si="21"/>
        <v>2.6360452099808617E-3</v>
      </c>
      <c r="EJ19" s="88">
        <f t="shared" si="21"/>
        <v>3.5870714393596132E-3</v>
      </c>
      <c r="EK19" s="88">
        <f t="shared" si="21"/>
        <v>5.9285662326325744E-3</v>
      </c>
      <c r="EL19" s="88">
        <f t="shared" si="21"/>
        <v>6.8677670271295767E-3</v>
      </c>
      <c r="EM19" s="88">
        <f t="shared" si="21"/>
        <v>6.5149199710448002E-3</v>
      </c>
      <c r="EN19" s="88">
        <f t="shared" si="21"/>
        <v>6.998880179171333E-3</v>
      </c>
      <c r="EO19" s="88">
        <f t="shared" si="21"/>
        <v>5.6933533409833171E-3</v>
      </c>
      <c r="EP19" s="88">
        <f t="shared" si="21"/>
        <v>6.8653862866081515E-3</v>
      </c>
      <c r="EQ19" s="88">
        <f t="shared" si="21"/>
        <v>4.9875311720698253E-3</v>
      </c>
      <c r="ER19" s="88">
        <f t="shared" si="21"/>
        <v>4.7829286239882271E-3</v>
      </c>
      <c r="ES19" s="88">
        <f t="shared" si="21"/>
        <v>4.4498381877022654E-3</v>
      </c>
      <c r="ET19" s="88">
        <f t="shared" si="21"/>
        <v>3.5451849941987882E-3</v>
      </c>
      <c r="EU19" s="88">
        <f t="shared" si="21"/>
        <v>2.5367297325864075E-3</v>
      </c>
      <c r="EV19" s="88">
        <f t="shared" ref="EV19:EV32" si="147">+EB19/AZ19</f>
        <v>2.2837066315327184E-3</v>
      </c>
      <c r="EW19" s="88">
        <f t="shared" si="22"/>
        <v>3.1073446327683617E-3</v>
      </c>
      <c r="EX19" s="88">
        <f t="shared" si="22"/>
        <v>2.9585798816568047E-3</v>
      </c>
      <c r="EY19" s="88">
        <f t="shared" si="22"/>
        <v>6.8610634648370496E-3</v>
      </c>
      <c r="EZ19" s="96">
        <f t="shared" si="22"/>
        <v>2.66844563042028E-3</v>
      </c>
      <c r="FA19" s="110">
        <f t="shared" si="71"/>
        <v>2.0458265139116203</v>
      </c>
      <c r="FB19" s="111">
        <f t="shared" si="72"/>
        <v>5.7405281285878305</v>
      </c>
      <c r="FC19" s="111">
        <f t="shared" si="73"/>
        <v>6.5469509913954367</v>
      </c>
      <c r="FD19" s="111">
        <f t="shared" si="74"/>
        <v>8.7976539589442826</v>
      </c>
      <c r="FE19" s="111">
        <f t="shared" si="75"/>
        <v>1</v>
      </c>
      <c r="FF19" s="111">
        <f t="shared" si="75"/>
        <v>1</v>
      </c>
      <c r="FG19" s="111">
        <f t="shared" si="75"/>
        <v>1</v>
      </c>
      <c r="FH19" s="111">
        <f t="shared" si="75"/>
        <v>1</v>
      </c>
      <c r="FI19" s="111">
        <f t="shared" si="75"/>
        <v>1</v>
      </c>
      <c r="FJ19" s="111">
        <f t="shared" si="75"/>
        <v>12.658227848101266</v>
      </c>
      <c r="FK19" s="111">
        <f t="shared" si="75"/>
        <v>1</v>
      </c>
      <c r="FL19" s="111">
        <f t="shared" si="75"/>
        <v>5.4945054945054945</v>
      </c>
      <c r="FM19" s="111">
        <f t="shared" si="75"/>
        <v>6.5469509913954367</v>
      </c>
      <c r="FN19" s="111">
        <f t="shared" si="75"/>
        <v>8.7976539589442826</v>
      </c>
      <c r="FO19" s="111">
        <f t="shared" si="75"/>
        <v>2.0458265139116203</v>
      </c>
      <c r="FP19" s="111">
        <f t="shared" si="75"/>
        <v>5.7405281285878305</v>
      </c>
      <c r="FQ19" s="111">
        <f t="shared" si="76"/>
        <v>3.8385260060136908</v>
      </c>
      <c r="FR19" s="111">
        <f t="shared" si="77"/>
        <v>2.1507688998817081</v>
      </c>
      <c r="FS19" s="111">
        <f t="shared" si="78"/>
        <v>3.6245016310257343</v>
      </c>
      <c r="FT19" s="112">
        <f t="shared" si="79"/>
        <v>2.378686964795433</v>
      </c>
      <c r="FU19" s="83">
        <f>+Cas_Hoy!B19</f>
        <v>60</v>
      </c>
      <c r="FV19" s="61">
        <f>+Cas_Hoy!C19</f>
        <v>57</v>
      </c>
      <c r="FW19" s="61">
        <f>+Cas_Hoy!D19</f>
        <v>162</v>
      </c>
      <c r="FX19" s="61">
        <f>+Cas_Hoy!E19</f>
        <v>185</v>
      </c>
      <c r="FY19" s="61">
        <f>+Cas_Hoy!F19</f>
        <v>306</v>
      </c>
      <c r="FZ19" s="61">
        <f>+Cas_Hoy!G19</f>
        <v>338</v>
      </c>
      <c r="GA19" s="61">
        <f>+Cas_Hoy!H19</f>
        <v>319</v>
      </c>
      <c r="GB19" s="61">
        <f>+Cas_Hoy!I19</f>
        <v>373</v>
      </c>
      <c r="GC19" s="61">
        <f>+Cas_Hoy!J19</f>
        <v>262</v>
      </c>
      <c r="GD19" s="61">
        <f>+Cas_Hoy!K19</f>
        <v>319</v>
      </c>
      <c r="GE19" s="61">
        <f>+Cas_Hoy!L19</f>
        <v>194</v>
      </c>
      <c r="GF19" s="61">
        <f>+Cas_Hoy!M19</f>
        <v>199</v>
      </c>
      <c r="GG19" s="61">
        <f>+Cas_Hoy!N19</f>
        <v>114</v>
      </c>
      <c r="GH19" s="61">
        <f>+Cas_Hoy!O19</f>
        <v>107</v>
      </c>
      <c r="GI19" s="61">
        <f>+Cas_Hoy!P19</f>
        <v>51</v>
      </c>
      <c r="GJ19" s="61">
        <f>+Cas_Hoy!Q19</f>
        <v>57</v>
      </c>
      <c r="GK19" s="61">
        <f>+Cas_Hoy!R19</f>
        <v>22</v>
      </c>
      <c r="GL19" s="61">
        <f>+Cas_Hoy!S19</f>
        <v>31</v>
      </c>
      <c r="GM19" s="61">
        <f>+Cas_Hoy!T19</f>
        <v>6</v>
      </c>
      <c r="GN19" s="84">
        <f>+Cas_Hoy!U19</f>
        <v>7</v>
      </c>
      <c r="GO19" s="297">
        <f t="shared" si="104"/>
        <v>4.3485047057778524E-3</v>
      </c>
      <c r="GP19" s="294">
        <f t="shared" si="105"/>
        <v>1.230113170411678E-2</v>
      </c>
      <c r="GQ19" s="294">
        <f t="shared" si="106"/>
        <v>3.8298705832017506E-2</v>
      </c>
      <c r="GR19" s="294">
        <f t="shared" si="107"/>
        <v>6.1454688959548871E-2</v>
      </c>
      <c r="GS19" s="294">
        <f t="shared" si="108"/>
        <v>1.112970102567833E-2</v>
      </c>
      <c r="GT19" s="294">
        <f t="shared" si="109"/>
        <v>1.2824890912540314E-2</v>
      </c>
      <c r="GU19" s="294">
        <f t="shared" si="110"/>
        <v>1.2828762165205501E-2</v>
      </c>
      <c r="GV19" s="294">
        <f t="shared" si="111"/>
        <v>1.4917613181890898E-2</v>
      </c>
      <c r="GW19" s="294">
        <f t="shared" si="112"/>
        <v>1.156324477005914E-2</v>
      </c>
      <c r="GX19" s="294">
        <f t="shared" si="113"/>
        <v>0.17545731657010097</v>
      </c>
      <c r="GY19" s="294">
        <f t="shared" si="114"/>
        <v>1.0517185297625501E-2</v>
      </c>
      <c r="GZ19" s="294">
        <f t="shared" si="115"/>
        <v>5.7469073552328047E-2</v>
      </c>
      <c r="HA19" s="294">
        <f t="shared" si="116"/>
        <v>5.0320416196000528E-2</v>
      </c>
      <c r="HB19" s="294">
        <f t="shared" si="117"/>
        <v>6.0677386464292785E-2</v>
      </c>
      <c r="HC19" s="294">
        <f t="shared" si="118"/>
        <v>1.1028131509300564E-2</v>
      </c>
      <c r="HD19" s="294">
        <f t="shared" si="119"/>
        <v>2.8740457033773065E-2</v>
      </c>
      <c r="HE19" s="294">
        <f t="shared" si="120"/>
        <v>2.3855246365056832E-2</v>
      </c>
      <c r="HF19" s="294">
        <f t="shared" si="121"/>
        <v>1.1603521736222233E-2</v>
      </c>
      <c r="HG19" s="294">
        <f t="shared" si="122"/>
        <v>3.7301903578309446E-2</v>
      </c>
      <c r="HH19" s="298">
        <f t="shared" si="123"/>
        <v>1.1107944465355589E-2</v>
      </c>
      <c r="HI19" s="302">
        <f>+CyF_Tot!B19</f>
        <v>1049</v>
      </c>
      <c r="HJ19" s="140">
        <f>+CyF_Tot!C19</f>
        <v>1590</v>
      </c>
      <c r="HK19" s="140">
        <f>+CyF_Tot!D19</f>
        <v>2448</v>
      </c>
      <c r="HL19" s="140">
        <f>+CyF_Tot!E19</f>
        <v>3189</v>
      </c>
      <c r="HM19" s="140">
        <f>+CyF_Tot!F19</f>
        <v>11</v>
      </c>
      <c r="HN19" s="140">
        <f>+CyF_Tot!G19</f>
        <v>17</v>
      </c>
      <c r="HO19" s="140">
        <f>+CyF_Tot!H19</f>
        <v>28</v>
      </c>
      <c r="HP19" s="140">
        <f>+CyF_Tot!I19</f>
        <v>32</v>
      </c>
      <c r="HQ19" s="193">
        <f t="shared" si="25"/>
        <v>7.8755007979287334E-2</v>
      </c>
      <c r="HR19" s="187">
        <f t="shared" si="26"/>
        <v>7.4212952113116168E-2</v>
      </c>
      <c r="HS19" s="187">
        <f t="shared" si="27"/>
        <v>7.7262379055207747E-2</v>
      </c>
      <c r="HT19" s="187">
        <f t="shared" si="28"/>
        <v>7.3889316682848441E-2</v>
      </c>
      <c r="HU19" s="187">
        <f t="shared" si="29"/>
        <v>7.6707176894662249E-2</v>
      </c>
      <c r="HV19" s="187">
        <f t="shared" si="30"/>
        <v>7.3529411764705885E-2</v>
      </c>
      <c r="HW19" s="187">
        <f t="shared" si="31"/>
        <v>6.9375160422734825E-2</v>
      </c>
      <c r="HX19" s="187">
        <f t="shared" si="32"/>
        <v>6.9760174986329193E-2</v>
      </c>
      <c r="HY19" s="187">
        <f t="shared" si="33"/>
        <v>6.3214927405225038E-2</v>
      </c>
      <c r="HZ19" s="187">
        <f t="shared" si="34"/>
        <v>6.4208153380874267E-2</v>
      </c>
      <c r="IA19" s="187">
        <f t="shared" si="35"/>
        <v>5.1463613333779724E-2</v>
      </c>
      <c r="IB19" s="187">
        <f t="shared" si="36"/>
        <v>5.3081790485118352E-2</v>
      </c>
      <c r="IC19" s="187">
        <f t="shared" si="37"/>
        <v>4.1380695704576649E-2</v>
      </c>
      <c r="ID19" s="187">
        <f t="shared" si="38"/>
        <v>4.328344883770241E-2</v>
      </c>
      <c r="IE19" s="187">
        <f t="shared" si="39"/>
        <v>2.6395817291059852E-2</v>
      </c>
      <c r="IF19" s="187">
        <f t="shared" si="40"/>
        <v>3.1763701496534867E-2</v>
      </c>
      <c r="IG19" s="187">
        <f t="shared" si="41"/>
        <v>9.8764605443771129E-3</v>
      </c>
      <c r="IH19" s="187">
        <f t="shared" si="42"/>
        <v>1.6031113640675394E-2</v>
      </c>
      <c r="II19" s="187">
        <f t="shared" si="43"/>
        <v>1.6265470331558918E-3</v>
      </c>
      <c r="IJ19" s="96">
        <f t="shared" si="44"/>
        <v>4.1821509480286139E-3</v>
      </c>
      <c r="IK19" s="444"/>
      <c r="IL19" s="103"/>
      <c r="IM19" s="103"/>
      <c r="IN19" s="103"/>
      <c r="IO19" s="103"/>
      <c r="IP19" s="103"/>
      <c r="IQ19" s="103"/>
      <c r="IR19" s="103"/>
      <c r="IS19" s="103"/>
      <c r="IT19" s="103"/>
      <c r="IU19" s="103"/>
      <c r="IV19" s="103"/>
      <c r="IW19" s="103"/>
      <c r="IX19" s="103"/>
      <c r="IY19" s="103"/>
      <c r="IZ19" s="103"/>
      <c r="JA19" s="103"/>
      <c r="JB19" s="103"/>
      <c r="JC19" s="103"/>
      <c r="JD19" s="468"/>
    </row>
    <row r="20" spans="1:264" ht="14.4">
      <c r="A20" s="402" t="s">
        <v>33</v>
      </c>
      <c r="B20" s="433">
        <v>393531</v>
      </c>
      <c r="C20" s="423">
        <f t="shared" si="129"/>
        <v>7514</v>
      </c>
      <c r="D20" s="406">
        <f t="shared" si="130"/>
        <v>272</v>
      </c>
      <c r="E20" s="393">
        <f t="shared" si="46"/>
        <v>4.7967359764118445E-3</v>
      </c>
      <c r="F20" s="195">
        <f t="shared" si="0"/>
        <v>1.6362116326286875E-2</v>
      </c>
      <c r="G20" s="26">
        <f t="shared" si="124"/>
        <v>8.8065268674245996</v>
      </c>
      <c r="H20" s="25">
        <f t="shared" si="1"/>
        <v>0.14409341703537204</v>
      </c>
      <c r="I20" s="32">
        <f t="shared" si="2"/>
        <v>0.16815001329457765</v>
      </c>
      <c r="J20" s="314">
        <f t="shared" si="3"/>
        <v>0.34588594602968226</v>
      </c>
      <c r="K20" s="315">
        <f t="shared" si="47"/>
        <v>1.9982832069111328E-3</v>
      </c>
      <c r="L20" s="316">
        <f t="shared" si="48"/>
        <v>21.139438146762988</v>
      </c>
      <c r="M20" s="317">
        <f t="shared" si="49"/>
        <v>0.40325606411629517</v>
      </c>
      <c r="N20" s="500"/>
      <c r="O20" s="152"/>
      <c r="P20" s="152"/>
      <c r="Q20" s="152"/>
      <c r="R20" s="152"/>
      <c r="S20" s="153">
        <f t="shared" si="4"/>
        <v>7514</v>
      </c>
      <c r="T20" s="154">
        <f t="shared" si="5"/>
        <v>1909.3794389768532</v>
      </c>
      <c r="U20" s="153">
        <f t="shared" si="6"/>
        <v>469</v>
      </c>
      <c r="V20" s="155">
        <f t="shared" si="7"/>
        <v>6.6572036905606813E-2</v>
      </c>
      <c r="W20" s="154">
        <f t="shared" si="8"/>
        <v>119.17739644399043</v>
      </c>
      <c r="X20" s="153">
        <f t="shared" si="9"/>
        <v>1075</v>
      </c>
      <c r="Y20" s="155">
        <f t="shared" si="10"/>
        <v>0.16695138996738623</v>
      </c>
      <c r="Z20" s="154">
        <f t="shared" si="11"/>
        <v>273.1678063481657</v>
      </c>
      <c r="AA20" s="153">
        <f t="shared" si="12"/>
        <v>272</v>
      </c>
      <c r="AB20" s="154">
        <f t="shared" si="13"/>
        <v>691.17807745768437</v>
      </c>
      <c r="AC20" s="156">
        <f t="shared" si="50"/>
        <v>3.6199095022624438E-2</v>
      </c>
      <c r="AD20" s="153">
        <f t="shared" si="14"/>
        <v>12</v>
      </c>
      <c r="AE20" s="155">
        <f t="shared" si="15"/>
        <v>4.6153846153846156E-2</v>
      </c>
      <c r="AF20" s="154">
        <f t="shared" si="16"/>
        <v>30.493150476074312</v>
      </c>
      <c r="AG20" s="153">
        <f t="shared" si="17"/>
        <v>36</v>
      </c>
      <c r="AH20" s="155">
        <f t="shared" si="18"/>
        <v>0.15254237288135594</v>
      </c>
      <c r="AI20" s="154">
        <f t="shared" si="19"/>
        <v>91.47945142822293</v>
      </c>
      <c r="AJ20" s="504"/>
      <c r="AK20" s="80">
        <v>33261</v>
      </c>
      <c r="AL20" s="38">
        <v>31346</v>
      </c>
      <c r="AM20" s="38">
        <v>31885</v>
      </c>
      <c r="AN20" s="38">
        <v>30707</v>
      </c>
      <c r="AO20" s="38">
        <v>35788</v>
      </c>
      <c r="AP20" s="38">
        <v>35171</v>
      </c>
      <c r="AQ20" s="38">
        <v>29459</v>
      </c>
      <c r="AR20" s="38">
        <v>29815</v>
      </c>
      <c r="AS20" s="38">
        <v>24626</v>
      </c>
      <c r="AT20" s="38">
        <v>25089</v>
      </c>
      <c r="AU20" s="38">
        <v>17662</v>
      </c>
      <c r="AV20" s="38">
        <v>18095</v>
      </c>
      <c r="AW20" s="38">
        <v>13378</v>
      </c>
      <c r="AX20" s="38">
        <v>14013</v>
      </c>
      <c r="AY20" s="38">
        <v>7161</v>
      </c>
      <c r="AZ20" s="38">
        <v>8449</v>
      </c>
      <c r="BA20" s="38">
        <v>2337</v>
      </c>
      <c r="BB20" s="38">
        <v>3890</v>
      </c>
      <c r="BC20" s="38">
        <v>362</v>
      </c>
      <c r="BD20" s="45">
        <v>1037</v>
      </c>
      <c r="BE20" s="229">
        <v>2.0000000000000002E-5</v>
      </c>
      <c r="BF20" s="42">
        <v>2.0000000000000002E-5</v>
      </c>
      <c r="BG20" s="52">
        <v>5.0000000000000002E-5</v>
      </c>
      <c r="BH20" s="52">
        <v>4.0000000000000003E-5</v>
      </c>
      <c r="BI20" s="52">
        <v>1.2518952302791728E-4</v>
      </c>
      <c r="BJ20" s="52">
        <v>1.2406223545552731E-4</v>
      </c>
      <c r="BK20" s="52">
        <v>3.4000000000000002E-4</v>
      </c>
      <c r="BL20" s="52">
        <v>1.8000000000000001E-4</v>
      </c>
      <c r="BM20" s="52">
        <v>8.9999999999999998E-4</v>
      </c>
      <c r="BN20" s="52">
        <v>5.0000000000000001E-4</v>
      </c>
      <c r="BO20" s="52">
        <v>3.8E-3</v>
      </c>
      <c r="BP20" s="52">
        <v>2E-3</v>
      </c>
      <c r="BQ20" s="52">
        <v>1.6199999999999999E-2</v>
      </c>
      <c r="BR20" s="52">
        <v>6.1999999999999998E-3</v>
      </c>
      <c r="BS20" s="52">
        <v>6.1100000000000002E-2</v>
      </c>
      <c r="BT20" s="52">
        <v>2.6800000000000001E-2</v>
      </c>
      <c r="BU20" s="52">
        <v>0.1421</v>
      </c>
      <c r="BV20" s="52">
        <v>5.4699999999999999E-2</v>
      </c>
      <c r="BW20" s="52">
        <v>0.27589999999999998</v>
      </c>
      <c r="BX20" s="53">
        <v>0.1051</v>
      </c>
      <c r="BY20" s="63">
        <f>+Fall_Hoy!B20</f>
        <v>0</v>
      </c>
      <c r="BZ20" s="60">
        <f>+Fall_Hoy!C20</f>
        <v>0</v>
      </c>
      <c r="CA20" s="60">
        <f>+Fall_Hoy!D20</f>
        <v>0</v>
      </c>
      <c r="CB20" s="60">
        <f>+Fall_Hoy!E20</f>
        <v>0</v>
      </c>
      <c r="CC20" s="60">
        <f>+Fall_Hoy!F20</f>
        <v>4</v>
      </c>
      <c r="CD20" s="60">
        <f>+Fall_Hoy!G20</f>
        <v>3</v>
      </c>
      <c r="CE20" s="60">
        <f>+Fall_Hoy!H20</f>
        <v>3</v>
      </c>
      <c r="CF20" s="60">
        <f>+Fall_Hoy!I20</f>
        <v>2</v>
      </c>
      <c r="CG20" s="60">
        <f>+Fall_Hoy!J20</f>
        <v>13</v>
      </c>
      <c r="CH20" s="60">
        <f>+Fall_Hoy!K20</f>
        <v>6</v>
      </c>
      <c r="CI20" s="60">
        <f>+Fall_Hoy!L20</f>
        <v>29</v>
      </c>
      <c r="CJ20" s="60">
        <f>+Fall_Hoy!M20</f>
        <v>10</v>
      </c>
      <c r="CK20" s="60">
        <f>+Fall_Hoy!N20</f>
        <v>39</v>
      </c>
      <c r="CL20" s="60">
        <f>+Fall_Hoy!O20</f>
        <v>21</v>
      </c>
      <c r="CM20" s="60">
        <f>+Fall_Hoy!P20</f>
        <v>54</v>
      </c>
      <c r="CN20" s="60">
        <f>+Fall_Hoy!Q20</f>
        <v>18</v>
      </c>
      <c r="CO20" s="60">
        <f>+Fall_Hoy!R20</f>
        <v>29</v>
      </c>
      <c r="CP20" s="60">
        <f>+Fall_Hoy!S20</f>
        <v>26</v>
      </c>
      <c r="CQ20" s="60">
        <f>+Fall_Hoy!T20</f>
        <v>3</v>
      </c>
      <c r="CR20" s="224">
        <f>+Fall_Hoy!U20</f>
        <v>8</v>
      </c>
      <c r="CS20" s="74">
        <f t="shared" si="51"/>
        <v>0.12341810557321882</v>
      </c>
      <c r="CT20" s="75">
        <f t="shared" si="52"/>
        <v>7.9493643158335445E-2</v>
      </c>
      <c r="CU20" s="75">
        <f t="shared" si="53"/>
        <v>0.17995271396377693</v>
      </c>
      <c r="CV20" s="75">
        <f t="shared" si="54"/>
        <v>0.24171103790719678</v>
      </c>
      <c r="CW20" s="75">
        <f t="shared" si="131"/>
        <v>0.7</v>
      </c>
      <c r="CX20" s="75">
        <f t="shared" si="132"/>
        <v>0.68753836298956206</v>
      </c>
      <c r="CY20" s="75">
        <f t="shared" si="133"/>
        <v>0.29951897253011661</v>
      </c>
      <c r="CZ20" s="75">
        <f t="shared" si="134"/>
        <v>0.37266849274228103</v>
      </c>
      <c r="DA20" s="75">
        <f t="shared" si="135"/>
        <v>0.58655260474475934</v>
      </c>
      <c r="DB20" s="75">
        <f t="shared" si="136"/>
        <v>0.47829726174817644</v>
      </c>
      <c r="DC20" s="75">
        <f t="shared" si="137"/>
        <v>0.43209030389358061</v>
      </c>
      <c r="DD20" s="75">
        <f t="shared" si="138"/>
        <v>0.2763194252555955</v>
      </c>
      <c r="DE20" s="75">
        <f t="shared" si="139"/>
        <v>0.17995271396377693</v>
      </c>
      <c r="DF20" s="75">
        <f t="shared" si="140"/>
        <v>0.24171103790719678</v>
      </c>
      <c r="DG20" s="75">
        <f t="shared" si="141"/>
        <v>0.12341810557321882</v>
      </c>
      <c r="DH20" s="75">
        <f t="shared" si="142"/>
        <v>7.9493643158335445E-2</v>
      </c>
      <c r="DI20" s="75">
        <f t="shared" si="143"/>
        <v>8.7326329761686444E-2</v>
      </c>
      <c r="DJ20" s="75">
        <f t="shared" si="144"/>
        <v>0.12219021256397364</v>
      </c>
      <c r="DK20" s="75">
        <f t="shared" si="145"/>
        <v>3.0037306334467408E-2</v>
      </c>
      <c r="DL20" s="75">
        <f t="shared" si="146"/>
        <v>7.3402104988865818E-2</v>
      </c>
      <c r="DM20" s="83">
        <f>+'Cas_-14'!B20</f>
        <v>25</v>
      </c>
      <c r="DN20" s="61">
        <f>+'Cas_-14'!C20</f>
        <v>16</v>
      </c>
      <c r="DO20" s="61">
        <f>+'Cas_-14'!D20</f>
        <v>95</v>
      </c>
      <c r="DP20" s="61">
        <f>+'Cas_-14'!E20</f>
        <v>95</v>
      </c>
      <c r="DQ20" s="61">
        <f>+'Cas_-14'!F20</f>
        <v>736</v>
      </c>
      <c r="DR20" s="61">
        <f>+'Cas_-14'!G20</f>
        <v>695</v>
      </c>
      <c r="DS20" s="61">
        <f>+'Cas_-14'!H20</f>
        <v>912</v>
      </c>
      <c r="DT20" s="61">
        <f>+'Cas_-14'!I20</f>
        <v>783</v>
      </c>
      <c r="DU20" s="61">
        <f>+'Cas_-14'!J20</f>
        <v>698</v>
      </c>
      <c r="DV20" s="61">
        <f>+'Cas_-14'!K20</f>
        <v>624</v>
      </c>
      <c r="DW20" s="61">
        <f>+'Cas_-14'!L20</f>
        <v>436</v>
      </c>
      <c r="DX20" s="61">
        <f>+'Cas_-14'!M20</f>
        <v>390</v>
      </c>
      <c r="DY20" s="61">
        <f>+'Cas_-14'!N20</f>
        <v>255</v>
      </c>
      <c r="DZ20" s="61">
        <f>+'Cas_-14'!O20</f>
        <v>220</v>
      </c>
      <c r="EA20" s="61">
        <f>+'Cas_-14'!P20</f>
        <v>154</v>
      </c>
      <c r="EB20" s="61">
        <f>+'Cas_-14'!Q20</f>
        <v>129</v>
      </c>
      <c r="EC20" s="61">
        <f>+'Cas_-14'!R20</f>
        <v>58</v>
      </c>
      <c r="ED20" s="61">
        <f>+'Cas_-14'!S20</f>
        <v>70</v>
      </c>
      <c r="EE20" s="61">
        <f>+'Cas_-14'!T20</f>
        <v>7</v>
      </c>
      <c r="EF20" s="84">
        <f>+'Cas_-14'!U20</f>
        <v>17</v>
      </c>
      <c r="EG20" s="190">
        <f t="shared" ref="EG20:EU32" si="148">+DM20/AK20</f>
        <v>7.5163103935540121E-4</v>
      </c>
      <c r="EH20" s="89">
        <f t="shared" si="148"/>
        <v>5.1043195304026031E-4</v>
      </c>
      <c r="EI20" s="89">
        <f t="shared" si="148"/>
        <v>2.9794574251215305E-3</v>
      </c>
      <c r="EJ20" s="89">
        <f t="shared" si="148"/>
        <v>3.0937571237828507E-3</v>
      </c>
      <c r="EK20" s="89">
        <f t="shared" si="148"/>
        <v>2.056555269922879E-2</v>
      </c>
      <c r="EL20" s="89">
        <f t="shared" si="148"/>
        <v>1.9760598220124534E-2</v>
      </c>
      <c r="EM20" s="89">
        <f t="shared" si="148"/>
        <v>3.0958281000712854E-2</v>
      </c>
      <c r="EN20" s="89">
        <f t="shared" si="148"/>
        <v>2.6261948683548548E-2</v>
      </c>
      <c r="EO20" s="89">
        <f t="shared" si="148"/>
        <v>2.834402663851214E-2</v>
      </c>
      <c r="EP20" s="89">
        <f t="shared" si="148"/>
        <v>2.4871457610905177E-2</v>
      </c>
      <c r="EQ20" s="89">
        <f t="shared" si="148"/>
        <v>2.4685766051409805E-2</v>
      </c>
      <c r="ER20" s="89">
        <f t="shared" si="148"/>
        <v>2.1552915169936446E-2</v>
      </c>
      <c r="ES20" s="89">
        <f t="shared" si="148"/>
        <v>1.9061145163701599E-2</v>
      </c>
      <c r="ET20" s="89">
        <f t="shared" si="148"/>
        <v>1.5699707414543639E-2</v>
      </c>
      <c r="EU20" s="89">
        <f t="shared" si="148"/>
        <v>2.1505376344086023E-2</v>
      </c>
      <c r="EV20" s="89">
        <f t="shared" si="147"/>
        <v>1.526807906261096E-2</v>
      </c>
      <c r="EW20" s="89">
        <f t="shared" si="22"/>
        <v>2.4818142918271287E-2</v>
      </c>
      <c r="EX20" s="89">
        <f t="shared" si="22"/>
        <v>1.7994858611825194E-2</v>
      </c>
      <c r="EY20" s="89">
        <f t="shared" si="22"/>
        <v>1.9337016574585635E-2</v>
      </c>
      <c r="EZ20" s="97">
        <f t="shared" si="22"/>
        <v>1.6393442622950821E-2</v>
      </c>
      <c r="FA20" s="110">
        <f t="shared" si="71"/>
        <v>5.7389419091546747</v>
      </c>
      <c r="FB20" s="111">
        <f t="shared" si="72"/>
        <v>5.2065255119750091</v>
      </c>
      <c r="FC20" s="111">
        <f t="shared" si="73"/>
        <v>9.4408133623819914</v>
      </c>
      <c r="FD20" s="111">
        <f t="shared" si="74"/>
        <v>15.395894428152491</v>
      </c>
      <c r="FE20" s="111">
        <f t="shared" si="75"/>
        <v>34.037500000000001</v>
      </c>
      <c r="FF20" s="111">
        <f t="shared" si="75"/>
        <v>34.793398222598398</v>
      </c>
      <c r="FG20" s="111">
        <f t="shared" si="75"/>
        <v>9.674922600619194</v>
      </c>
      <c r="FH20" s="111">
        <f t="shared" si="75"/>
        <v>14.190435646374342</v>
      </c>
      <c r="FI20" s="111">
        <f t="shared" si="75"/>
        <v>20.694046482012098</v>
      </c>
      <c r="FJ20" s="111">
        <f t="shared" si="75"/>
        <v>19.23076923076923</v>
      </c>
      <c r="FK20" s="111">
        <f t="shared" si="75"/>
        <v>17.503621438918398</v>
      </c>
      <c r="FL20" s="111">
        <f t="shared" si="75"/>
        <v>12.820512820512823</v>
      </c>
      <c r="FM20" s="111">
        <f t="shared" si="75"/>
        <v>9.4408133623819914</v>
      </c>
      <c r="FN20" s="111">
        <f t="shared" si="75"/>
        <v>15.395894428152491</v>
      </c>
      <c r="FO20" s="111">
        <f t="shared" si="75"/>
        <v>5.7389419091546747</v>
      </c>
      <c r="FP20" s="111">
        <f t="shared" si="75"/>
        <v>5.2065255119750091</v>
      </c>
      <c r="FQ20" s="111">
        <f t="shared" si="76"/>
        <v>3.5186488388458832</v>
      </c>
      <c r="FR20" s="111">
        <f t="shared" si="77"/>
        <v>6.7902846696265344</v>
      </c>
      <c r="FS20" s="111">
        <f t="shared" si="78"/>
        <v>1.5533578418681717</v>
      </c>
      <c r="FT20" s="112">
        <f t="shared" si="79"/>
        <v>4.4775284043208146</v>
      </c>
      <c r="FU20" s="83">
        <f>+Cas_Hoy!B20</f>
        <v>33</v>
      </c>
      <c r="FV20" s="61">
        <f>+Cas_Hoy!C20</f>
        <v>23</v>
      </c>
      <c r="FW20" s="61">
        <f>+Cas_Hoy!D20</f>
        <v>121</v>
      </c>
      <c r="FX20" s="61">
        <f>+Cas_Hoy!E20</f>
        <v>132</v>
      </c>
      <c r="FY20" s="61">
        <f>+Cas_Hoy!F20</f>
        <v>866</v>
      </c>
      <c r="FZ20" s="61">
        <f>+Cas_Hoy!G20</f>
        <v>832</v>
      </c>
      <c r="GA20" s="61">
        <f>+Cas_Hoy!H20</f>
        <v>1037</v>
      </c>
      <c r="GB20" s="61">
        <f>+Cas_Hoy!I20</f>
        <v>886</v>
      </c>
      <c r="GC20" s="61">
        <f>+Cas_Hoy!J20</f>
        <v>794</v>
      </c>
      <c r="GD20" s="61">
        <f>+Cas_Hoy!K20</f>
        <v>716</v>
      </c>
      <c r="GE20" s="61">
        <f>+Cas_Hoy!L20</f>
        <v>503</v>
      </c>
      <c r="GF20" s="61">
        <f>+Cas_Hoy!M20</f>
        <v>459</v>
      </c>
      <c r="GG20" s="61">
        <f>+Cas_Hoy!N20</f>
        <v>306</v>
      </c>
      <c r="GH20" s="61">
        <f>+Cas_Hoy!O20</f>
        <v>275</v>
      </c>
      <c r="GI20" s="61">
        <f>+Cas_Hoy!P20</f>
        <v>182</v>
      </c>
      <c r="GJ20" s="61">
        <f>+Cas_Hoy!Q20</f>
        <v>148</v>
      </c>
      <c r="GK20" s="61">
        <f>+Cas_Hoy!R20</f>
        <v>61</v>
      </c>
      <c r="GL20" s="61">
        <f>+Cas_Hoy!S20</f>
        <v>83</v>
      </c>
      <c r="GM20" s="61">
        <f>+Cas_Hoy!T20</f>
        <v>7</v>
      </c>
      <c r="GN20" s="84">
        <f>+Cas_Hoy!U20</f>
        <v>19</v>
      </c>
      <c r="GO20" s="297">
        <f t="shared" si="104"/>
        <v>5.6939082710112223E-3</v>
      </c>
      <c r="GP20" s="294">
        <f t="shared" si="105"/>
        <v>3.8202669168450588E-3</v>
      </c>
      <c r="GQ20" s="294">
        <f t="shared" si="106"/>
        <v>3.5826828190315851E-2</v>
      </c>
      <c r="GR20" s="294">
        <f t="shared" si="107"/>
        <v>6.6182240678546542E-2</v>
      </c>
      <c r="GS20" s="294">
        <f t="shared" si="108"/>
        <v>0.7</v>
      </c>
      <c r="GT20" s="294">
        <f t="shared" si="109"/>
        <v>0.7</v>
      </c>
      <c r="GU20" s="294">
        <f t="shared" si="110"/>
        <v>0.34057146328259974</v>
      </c>
      <c r="GV20" s="294">
        <f t="shared" si="111"/>
        <v>0.42169129574669351</v>
      </c>
      <c r="GW20" s="294">
        <f t="shared" si="112"/>
        <v>0.66722459622827934</v>
      </c>
      <c r="GX20" s="294">
        <f t="shared" si="113"/>
        <v>0.54881544777515123</v>
      </c>
      <c r="GY20" s="294">
        <f t="shared" si="114"/>
        <v>0.49848950196897035</v>
      </c>
      <c r="GZ20" s="294">
        <f t="shared" si="115"/>
        <v>0.32520670818543163</v>
      </c>
      <c r="HA20" s="294">
        <f t="shared" si="116"/>
        <v>0.21594325675653234</v>
      </c>
      <c r="HB20" s="294">
        <f t="shared" si="117"/>
        <v>0.30213879738399591</v>
      </c>
      <c r="HC20" s="294">
        <f t="shared" si="118"/>
        <v>0.14585776113198587</v>
      </c>
      <c r="HD20" s="294">
        <f t="shared" si="119"/>
        <v>9.1202009204911977E-2</v>
      </c>
      <c r="HE20" s="294">
        <f t="shared" si="120"/>
        <v>9.1843208887290917E-2</v>
      </c>
      <c r="HF20" s="294">
        <f t="shared" si="121"/>
        <v>0.14488268061156873</v>
      </c>
      <c r="HG20" s="294">
        <f t="shared" si="122"/>
        <v>3.0037306334467408E-2</v>
      </c>
      <c r="HH20" s="298">
        <f t="shared" si="123"/>
        <v>8.2037646752261786E-2</v>
      </c>
      <c r="HI20" s="302">
        <f>+CyF_Tot!B20</f>
        <v>5797</v>
      </c>
      <c r="HJ20" s="140">
        <f>+CyF_Tot!C20</f>
        <v>6439</v>
      </c>
      <c r="HK20" s="140">
        <f>+CyF_Tot!D20</f>
        <v>7045</v>
      </c>
      <c r="HL20" s="140">
        <f>+CyF_Tot!E20</f>
        <v>7514</v>
      </c>
      <c r="HM20" s="140">
        <f>+CyF_Tot!F20</f>
        <v>211</v>
      </c>
      <c r="HN20" s="140">
        <f>+CyF_Tot!G20</f>
        <v>236</v>
      </c>
      <c r="HO20" s="140">
        <f>+CyF_Tot!H20</f>
        <v>260</v>
      </c>
      <c r="HP20" s="140">
        <f>+CyF_Tot!I20</f>
        <v>272</v>
      </c>
      <c r="HQ20" s="193">
        <f t="shared" si="25"/>
        <v>8.4519389832058978E-2</v>
      </c>
      <c r="HR20" s="187">
        <f t="shared" si="26"/>
        <v>7.9653191235252122E-2</v>
      </c>
      <c r="HS20" s="187">
        <f t="shared" si="27"/>
        <v>8.1022841910802459E-2</v>
      </c>
      <c r="HT20" s="187">
        <f t="shared" si="28"/>
        <v>7.8029430972401156E-2</v>
      </c>
      <c r="HU20" s="187">
        <f t="shared" si="29"/>
        <v>9.0940739103145624E-2</v>
      </c>
      <c r="HV20" s="187">
        <f t="shared" si="30"/>
        <v>8.9372882949500798E-2</v>
      </c>
      <c r="HW20" s="187">
        <f t="shared" si="31"/>
        <v>7.4858143322889426E-2</v>
      </c>
      <c r="HX20" s="187">
        <f t="shared" si="32"/>
        <v>7.5762773453679627E-2</v>
      </c>
      <c r="HY20" s="187">
        <f t="shared" si="33"/>
        <v>6.2577026968650501E-2</v>
      </c>
      <c r="HZ20" s="187">
        <f t="shared" si="34"/>
        <v>6.3753554357852363E-2</v>
      </c>
      <c r="IA20" s="187">
        <f t="shared" si="35"/>
        <v>4.4880835309035375E-2</v>
      </c>
      <c r="IB20" s="187">
        <f t="shared" si="36"/>
        <v>4.5981129822047058E-2</v>
      </c>
      <c r="IC20" s="187">
        <f t="shared" si="37"/>
        <v>3.3994780589076845E-2</v>
      </c>
      <c r="ID20" s="187">
        <f t="shared" si="38"/>
        <v>3.560837646843578E-2</v>
      </c>
      <c r="IE20" s="187">
        <f t="shared" si="39"/>
        <v>1.8196787546597346E-2</v>
      </c>
      <c r="IF20" s="187">
        <f t="shared" si="40"/>
        <v>2.1469719031029323E-2</v>
      </c>
      <c r="IG20" s="187">
        <f t="shared" si="41"/>
        <v>5.9385410552154723E-3</v>
      </c>
      <c r="IH20" s="187">
        <f t="shared" si="42"/>
        <v>9.8848629459940898E-3</v>
      </c>
      <c r="II20" s="187">
        <f t="shared" si="43"/>
        <v>9.1987670602824176E-4</v>
      </c>
      <c r="IJ20" s="96">
        <f t="shared" si="44"/>
        <v>2.635116420307422E-3</v>
      </c>
      <c r="IK20" s="444"/>
      <c r="IL20" s="103"/>
      <c r="IM20" s="103"/>
      <c r="IN20" s="103"/>
      <c r="IO20" s="103"/>
      <c r="IP20" s="103"/>
      <c r="IQ20" s="103"/>
      <c r="IR20" s="103"/>
      <c r="IS20" s="103"/>
      <c r="IT20" s="103"/>
      <c r="IU20" s="103"/>
      <c r="IV20" s="103"/>
      <c r="IW20" s="103"/>
      <c r="IX20" s="103"/>
      <c r="IY20" s="103"/>
      <c r="IZ20" s="103"/>
      <c r="JA20" s="103"/>
      <c r="JB20" s="103"/>
      <c r="JC20" s="103"/>
      <c r="JD20" s="468"/>
    </row>
    <row r="21" spans="1:264" ht="14.4">
      <c r="A21" s="402" t="s">
        <v>34</v>
      </c>
      <c r="B21" s="433">
        <v>1990338</v>
      </c>
      <c r="C21" s="423">
        <f t="shared" si="129"/>
        <v>46564</v>
      </c>
      <c r="D21" s="406">
        <f t="shared" si="130"/>
        <v>784</v>
      </c>
      <c r="E21" s="393">
        <f t="shared" si="46"/>
        <v>6.2517201021380329E-3</v>
      </c>
      <c r="F21" s="195">
        <f t="shared" si="0"/>
        <v>1.9192720030467188E-2</v>
      </c>
      <c r="G21" s="26">
        <f t="shared" si="124"/>
        <v>3.2828661350985957</v>
      </c>
      <c r="H21" s="25">
        <f t="shared" si="1"/>
        <v>6.3007130628449218E-2</v>
      </c>
      <c r="I21" s="32">
        <f t="shared" si="2"/>
        <v>7.6802723313693963E-2</v>
      </c>
      <c r="J21" s="314">
        <f t="shared" si="3"/>
        <v>0.1121564123945703</v>
      </c>
      <c r="K21" s="315">
        <f t="shared" si="47"/>
        <v>3.5120858158528482E-3</v>
      </c>
      <c r="L21" s="316">
        <f t="shared" si="48"/>
        <v>5.8436955375022057</v>
      </c>
      <c r="M21" s="317">
        <f t="shared" si="49"/>
        <v>0.13661355677275802</v>
      </c>
      <c r="N21" s="500"/>
      <c r="O21" s="152"/>
      <c r="P21" s="152"/>
      <c r="Q21" s="152"/>
      <c r="R21" s="152"/>
      <c r="S21" s="153">
        <f t="shared" si="4"/>
        <v>46564</v>
      </c>
      <c r="T21" s="154">
        <f t="shared" si="5"/>
        <v>2339.5021348132832</v>
      </c>
      <c r="U21" s="153">
        <f t="shared" si="6"/>
        <v>3325</v>
      </c>
      <c r="V21" s="155">
        <f t="shared" si="7"/>
        <v>7.6898170632993368E-2</v>
      </c>
      <c r="W21" s="154">
        <f t="shared" si="8"/>
        <v>167.05705262121307</v>
      </c>
      <c r="X21" s="153">
        <f t="shared" si="9"/>
        <v>8364</v>
      </c>
      <c r="Y21" s="155">
        <f t="shared" si="10"/>
        <v>0.21895287958115184</v>
      </c>
      <c r="Z21" s="154">
        <f t="shared" si="11"/>
        <v>420.23013176656428</v>
      </c>
      <c r="AA21" s="153">
        <f t="shared" si="12"/>
        <v>784</v>
      </c>
      <c r="AB21" s="154">
        <f t="shared" si="13"/>
        <v>393.90294512791297</v>
      </c>
      <c r="AC21" s="156">
        <f t="shared" si="50"/>
        <v>1.6837041491280819E-2</v>
      </c>
      <c r="AD21" s="153">
        <f t="shared" si="14"/>
        <v>39</v>
      </c>
      <c r="AE21" s="155">
        <f t="shared" si="15"/>
        <v>5.2348993288590606E-2</v>
      </c>
      <c r="AF21" s="154">
        <f t="shared" si="16"/>
        <v>19.594661811209956</v>
      </c>
      <c r="AG21" s="153">
        <f t="shared" si="17"/>
        <v>104</v>
      </c>
      <c r="AH21" s="155">
        <f t="shared" si="18"/>
        <v>0.15294117647058825</v>
      </c>
      <c r="AI21" s="154">
        <f t="shared" si="19"/>
        <v>52.252431496559879</v>
      </c>
      <c r="AJ21" s="504"/>
      <c r="AK21" s="80">
        <v>172914</v>
      </c>
      <c r="AL21" s="38">
        <v>162936</v>
      </c>
      <c r="AM21" s="38">
        <v>159610</v>
      </c>
      <c r="AN21" s="38">
        <v>150709</v>
      </c>
      <c r="AO21" s="38">
        <v>158020</v>
      </c>
      <c r="AP21" s="38">
        <v>153678</v>
      </c>
      <c r="AQ21" s="38">
        <v>142965</v>
      </c>
      <c r="AR21" s="38">
        <v>142533</v>
      </c>
      <c r="AS21" s="38">
        <v>119926</v>
      </c>
      <c r="AT21" s="38">
        <v>124779</v>
      </c>
      <c r="AU21" s="38">
        <v>88361</v>
      </c>
      <c r="AV21" s="38">
        <v>96121</v>
      </c>
      <c r="AW21" s="38">
        <v>71653</v>
      </c>
      <c r="AX21" s="38">
        <v>84048</v>
      </c>
      <c r="AY21" s="38">
        <v>46044</v>
      </c>
      <c r="AZ21" s="38">
        <v>60919</v>
      </c>
      <c r="BA21" s="38">
        <v>16785</v>
      </c>
      <c r="BB21" s="38">
        <v>28350</v>
      </c>
      <c r="BC21" s="38">
        <v>2913</v>
      </c>
      <c r="BD21" s="45">
        <v>7074</v>
      </c>
      <c r="BE21" s="229">
        <v>2.0000000000000002E-5</v>
      </c>
      <c r="BF21" s="42">
        <v>2.0000000000000002E-5</v>
      </c>
      <c r="BG21" s="52">
        <v>5.0000000000000002E-5</v>
      </c>
      <c r="BH21" s="52">
        <v>4.0000000000000003E-5</v>
      </c>
      <c r="BI21" s="52">
        <v>1.2518952302791728E-4</v>
      </c>
      <c r="BJ21" s="52">
        <v>1.2406223545552731E-4</v>
      </c>
      <c r="BK21" s="52">
        <v>3.4000000000000002E-4</v>
      </c>
      <c r="BL21" s="52">
        <v>1.8000000000000001E-4</v>
      </c>
      <c r="BM21" s="52">
        <v>8.9999999999999998E-4</v>
      </c>
      <c r="BN21" s="52">
        <v>5.0000000000000001E-4</v>
      </c>
      <c r="BO21" s="52">
        <v>3.8E-3</v>
      </c>
      <c r="BP21" s="52">
        <v>2E-3</v>
      </c>
      <c r="BQ21" s="52">
        <v>1.6199999999999999E-2</v>
      </c>
      <c r="BR21" s="52">
        <v>6.1999999999999998E-3</v>
      </c>
      <c r="BS21" s="52">
        <v>6.1100000000000002E-2</v>
      </c>
      <c r="BT21" s="52">
        <v>2.6800000000000001E-2</v>
      </c>
      <c r="BU21" s="52">
        <v>0.1421</v>
      </c>
      <c r="BV21" s="52">
        <v>5.4699999999999999E-2</v>
      </c>
      <c r="BW21" s="52">
        <v>0.27589999999999998</v>
      </c>
      <c r="BX21" s="53">
        <v>0.1051</v>
      </c>
      <c r="BY21" s="63">
        <f>+Fall_Hoy!B21</f>
        <v>1</v>
      </c>
      <c r="BZ21" s="60">
        <f>+Fall_Hoy!C21</f>
        <v>1</v>
      </c>
      <c r="CA21" s="60">
        <f>+Fall_Hoy!D21</f>
        <v>1</v>
      </c>
      <c r="CB21" s="60">
        <f>+Fall_Hoy!E21</f>
        <v>0</v>
      </c>
      <c r="CC21" s="60">
        <f>+Fall_Hoy!F21</f>
        <v>2</v>
      </c>
      <c r="CD21" s="60">
        <f>+Fall_Hoy!G21</f>
        <v>3</v>
      </c>
      <c r="CE21" s="60">
        <f>+Fall_Hoy!H21</f>
        <v>7</v>
      </c>
      <c r="CF21" s="60">
        <f>+Fall_Hoy!I21</f>
        <v>3</v>
      </c>
      <c r="CG21" s="60">
        <f>+Fall_Hoy!J21</f>
        <v>19</v>
      </c>
      <c r="CH21" s="60">
        <f>+Fall_Hoy!K21</f>
        <v>13</v>
      </c>
      <c r="CI21" s="60">
        <f>+Fall_Hoy!L21</f>
        <v>43</v>
      </c>
      <c r="CJ21" s="60">
        <f>+Fall_Hoy!M21</f>
        <v>25</v>
      </c>
      <c r="CK21" s="60">
        <f>+Fall_Hoy!N21</f>
        <v>113</v>
      </c>
      <c r="CL21" s="60">
        <f>+Fall_Hoy!O21</f>
        <v>59</v>
      </c>
      <c r="CM21" s="60">
        <f>+Fall_Hoy!P21</f>
        <v>148</v>
      </c>
      <c r="CN21" s="60">
        <f>+Fall_Hoy!Q21</f>
        <v>83</v>
      </c>
      <c r="CO21" s="60">
        <f>+Fall_Hoy!R21</f>
        <v>110</v>
      </c>
      <c r="CP21" s="60">
        <f>+Fall_Hoy!S21</f>
        <v>94</v>
      </c>
      <c r="CQ21" s="60">
        <f>+Fall_Hoy!T21</f>
        <v>20</v>
      </c>
      <c r="CR21" s="224">
        <f>+Fall_Hoy!U21</f>
        <v>35</v>
      </c>
      <c r="CS21" s="74">
        <f t="shared" si="51"/>
        <v>5.2607475294747602E-2</v>
      </c>
      <c r="CT21" s="75">
        <f t="shared" si="52"/>
        <v>5.0838243000921456E-2</v>
      </c>
      <c r="CU21" s="75">
        <f t="shared" si="53"/>
        <v>9.7348452150995898E-2</v>
      </c>
      <c r="CV21" s="75">
        <f t="shared" si="54"/>
        <v>0.11322255178300573</v>
      </c>
      <c r="CW21" s="75">
        <f t="shared" si="131"/>
        <v>0.10109972014794187</v>
      </c>
      <c r="CX21" s="75">
        <f t="shared" si="132"/>
        <v>0.15735116128987811</v>
      </c>
      <c r="CY21" s="75">
        <f t="shared" si="133"/>
        <v>0.14400892032397891</v>
      </c>
      <c r="CZ21" s="75">
        <f t="shared" si="134"/>
        <v>0.11693198534140631</v>
      </c>
      <c r="DA21" s="75">
        <f t="shared" si="135"/>
        <v>0.17603448052224799</v>
      </c>
      <c r="DB21" s="75">
        <f t="shared" si="136"/>
        <v>0.20836839532293094</v>
      </c>
      <c r="DC21" s="75">
        <f t="shared" si="137"/>
        <v>0.12806316671024787</v>
      </c>
      <c r="DD21" s="75">
        <f t="shared" si="138"/>
        <v>0.13004442317495657</v>
      </c>
      <c r="DE21" s="75">
        <f t="shared" si="139"/>
        <v>9.7348452150995898E-2</v>
      </c>
      <c r="DF21" s="75">
        <f t="shared" si="140"/>
        <v>0.11322255178300573</v>
      </c>
      <c r="DG21" s="75">
        <f t="shared" si="141"/>
        <v>5.2607475294747602E-2</v>
      </c>
      <c r="DH21" s="75">
        <f t="shared" si="142"/>
        <v>5.0838243000921456E-2</v>
      </c>
      <c r="DI21" s="75">
        <f t="shared" si="143"/>
        <v>4.6118721748352354E-2</v>
      </c>
      <c r="DJ21" s="75">
        <f t="shared" si="144"/>
        <v>6.0616026490493281E-2</v>
      </c>
      <c r="DK21" s="75">
        <f t="shared" si="145"/>
        <v>2.488500948181074E-2</v>
      </c>
      <c r="DL21" s="75">
        <f t="shared" si="146"/>
        <v>4.70760779009557E-2</v>
      </c>
      <c r="DM21" s="83">
        <f>+'Cas_-14'!B21</f>
        <v>363</v>
      </c>
      <c r="DN21" s="61">
        <f>+'Cas_-14'!C21</f>
        <v>386</v>
      </c>
      <c r="DO21" s="61">
        <f>+'Cas_-14'!D21</f>
        <v>703</v>
      </c>
      <c r="DP21" s="61">
        <f>+'Cas_-14'!E21</f>
        <v>809</v>
      </c>
      <c r="DQ21" s="61">
        <f>+'Cas_-14'!F21</f>
        <v>3668</v>
      </c>
      <c r="DR21" s="61">
        <f>+'Cas_-14'!G21</f>
        <v>3823</v>
      </c>
      <c r="DS21" s="61">
        <f>+'Cas_-14'!H21</f>
        <v>4857</v>
      </c>
      <c r="DT21" s="61">
        <f>+'Cas_-14'!I21</f>
        <v>4800</v>
      </c>
      <c r="DU21" s="61">
        <f>+'Cas_-14'!J21</f>
        <v>3837</v>
      </c>
      <c r="DV21" s="61">
        <f>+'Cas_-14'!K21</f>
        <v>3882</v>
      </c>
      <c r="DW21" s="61">
        <f>+'Cas_-14'!L21</f>
        <v>2572</v>
      </c>
      <c r="DX21" s="61">
        <f>+'Cas_-14'!M21</f>
        <v>2609</v>
      </c>
      <c r="DY21" s="61">
        <f>+'Cas_-14'!N21</f>
        <v>1622</v>
      </c>
      <c r="DZ21" s="61">
        <f>+'Cas_-14'!O21</f>
        <v>1348</v>
      </c>
      <c r="EA21" s="61">
        <f>+'Cas_-14'!P21</f>
        <v>883</v>
      </c>
      <c r="EB21" s="61">
        <f>+'Cas_-14'!Q21</f>
        <v>740</v>
      </c>
      <c r="EC21" s="61">
        <f>+'Cas_-14'!R21</f>
        <v>412</v>
      </c>
      <c r="ED21" s="61">
        <f>+'Cas_-14'!S21</f>
        <v>482</v>
      </c>
      <c r="EE21" s="61">
        <f>+'Cas_-14'!T21</f>
        <v>65</v>
      </c>
      <c r="EF21" s="84">
        <f>+'Cas_-14'!U21</f>
        <v>155</v>
      </c>
      <c r="EG21" s="190">
        <f t="shared" si="148"/>
        <v>2.0993094833269719E-3</v>
      </c>
      <c r="EH21" s="88">
        <f t="shared" si="148"/>
        <v>2.369028330141896E-3</v>
      </c>
      <c r="EI21" s="88">
        <f t="shared" si="148"/>
        <v>4.4044859344652592E-3</v>
      </c>
      <c r="EJ21" s="88">
        <f t="shared" si="148"/>
        <v>5.3679607720839495E-3</v>
      </c>
      <c r="EK21" s="88">
        <f t="shared" si="148"/>
        <v>2.3212251613719783E-2</v>
      </c>
      <c r="EL21" s="88">
        <f t="shared" si="148"/>
        <v>2.4876690222413098E-2</v>
      </c>
      <c r="EM21" s="88">
        <f t="shared" si="148"/>
        <v>3.3973350120658906E-2</v>
      </c>
      <c r="EN21" s="88">
        <f t="shared" si="148"/>
        <v>3.3676411778325019E-2</v>
      </c>
      <c r="EO21" s="88">
        <f t="shared" si="148"/>
        <v>3.1994730083551526E-2</v>
      </c>
      <c r="EP21" s="88">
        <f t="shared" si="148"/>
        <v>3.1111004255523766E-2</v>
      </c>
      <c r="EQ21" s="88">
        <f t="shared" si="148"/>
        <v>2.9107864329285544E-2</v>
      </c>
      <c r="ER21" s="88">
        <f t="shared" si="148"/>
        <v>2.7142872005076934E-2</v>
      </c>
      <c r="ES21" s="88">
        <f t="shared" si="148"/>
        <v>2.2636874938941846E-2</v>
      </c>
      <c r="ET21" s="88">
        <f t="shared" si="148"/>
        <v>1.6038454216638111E-2</v>
      </c>
      <c r="EU21" s="88">
        <f t="shared" si="148"/>
        <v>1.9177308661280514E-2</v>
      </c>
      <c r="EV21" s="88">
        <f t="shared" si="147"/>
        <v>1.2147277532461137E-2</v>
      </c>
      <c r="EW21" s="88">
        <f t="shared" si="22"/>
        <v>2.4545725350014893E-2</v>
      </c>
      <c r="EX21" s="88">
        <f t="shared" si="22"/>
        <v>1.7001763668430335E-2</v>
      </c>
      <c r="EY21" s="88">
        <f t="shared" si="22"/>
        <v>2.2313765877102643E-2</v>
      </c>
      <c r="EZ21" s="96">
        <f t="shared" si="22"/>
        <v>2.1911224201300539E-2</v>
      </c>
      <c r="FA21" s="110">
        <f t="shared" si="71"/>
        <v>2.7432147140105987</v>
      </c>
      <c r="FB21" s="111">
        <f t="shared" si="72"/>
        <v>4.1851553045582897</v>
      </c>
      <c r="FC21" s="111">
        <f t="shared" si="73"/>
        <v>4.3004368939428534</v>
      </c>
      <c r="FD21" s="111">
        <f t="shared" si="74"/>
        <v>7.0594429022685956</v>
      </c>
      <c r="FE21" s="111">
        <f t="shared" si="75"/>
        <v>4.3554465043014652</v>
      </c>
      <c r="FF21" s="111">
        <f t="shared" si="75"/>
        <v>6.3252450339277759</v>
      </c>
      <c r="FG21" s="111">
        <f t="shared" si="75"/>
        <v>4.2388789981712254</v>
      </c>
      <c r="FH21" s="111">
        <f t="shared" si="75"/>
        <v>3.4722222222222219</v>
      </c>
      <c r="FI21" s="111">
        <f t="shared" si="75"/>
        <v>5.501983609880404</v>
      </c>
      <c r="FJ21" s="111">
        <f t="shared" si="75"/>
        <v>6.6975785677485833</v>
      </c>
      <c r="FK21" s="111">
        <f t="shared" si="75"/>
        <v>4.3996071048538923</v>
      </c>
      <c r="FL21" s="111">
        <f t="shared" si="75"/>
        <v>4.7911077041011882</v>
      </c>
      <c r="FM21" s="111">
        <f t="shared" si="75"/>
        <v>4.3004368939428534</v>
      </c>
      <c r="FN21" s="111">
        <f t="shared" si="75"/>
        <v>7.0594429022685956</v>
      </c>
      <c r="FO21" s="111">
        <f t="shared" si="75"/>
        <v>2.7432147140105987</v>
      </c>
      <c r="FP21" s="111">
        <f t="shared" si="75"/>
        <v>4.1851553045582897</v>
      </c>
      <c r="FQ21" s="111">
        <f t="shared" si="76"/>
        <v>1.8788901566652774</v>
      </c>
      <c r="FR21" s="111">
        <f t="shared" si="77"/>
        <v>3.5652787365259013</v>
      </c>
      <c r="FS21" s="111">
        <f t="shared" si="78"/>
        <v>1.1152312710848413</v>
      </c>
      <c r="FT21" s="112">
        <f t="shared" si="79"/>
        <v>2.1484914520732943</v>
      </c>
      <c r="FU21" s="83">
        <f>+Cas_Hoy!B21</f>
        <v>420</v>
      </c>
      <c r="FV21" s="61">
        <f>+Cas_Hoy!C21</f>
        <v>452</v>
      </c>
      <c r="FW21" s="61">
        <f>+Cas_Hoy!D21</f>
        <v>884</v>
      </c>
      <c r="FX21" s="61">
        <f>+Cas_Hoy!E21</f>
        <v>997</v>
      </c>
      <c r="FY21" s="61">
        <f>+Cas_Hoy!F21</f>
        <v>4456</v>
      </c>
      <c r="FZ21" s="61">
        <f>+Cas_Hoy!G21</f>
        <v>4713</v>
      </c>
      <c r="GA21" s="61">
        <f>+Cas_Hoy!H21</f>
        <v>5838</v>
      </c>
      <c r="GB21" s="61">
        <f>+Cas_Hoy!I21</f>
        <v>5815</v>
      </c>
      <c r="GC21" s="61">
        <f>+Cas_Hoy!J21</f>
        <v>4649</v>
      </c>
      <c r="GD21" s="61">
        <f>+Cas_Hoy!K21</f>
        <v>4704</v>
      </c>
      <c r="GE21" s="61">
        <f>+Cas_Hoy!L21</f>
        <v>3135</v>
      </c>
      <c r="GF21" s="61">
        <f>+Cas_Hoy!M21</f>
        <v>3182</v>
      </c>
      <c r="GG21" s="61">
        <f>+Cas_Hoy!N21</f>
        <v>2006</v>
      </c>
      <c r="GH21" s="61">
        <f>+Cas_Hoy!O21</f>
        <v>1713</v>
      </c>
      <c r="GI21" s="61">
        <f>+Cas_Hoy!P21</f>
        <v>1112</v>
      </c>
      <c r="GJ21" s="61">
        <f>+Cas_Hoy!Q21</f>
        <v>937</v>
      </c>
      <c r="GK21" s="61">
        <f>+Cas_Hoy!R21</f>
        <v>492</v>
      </c>
      <c r="GL21" s="61">
        <f>+Cas_Hoy!S21</f>
        <v>571</v>
      </c>
      <c r="GM21" s="61">
        <f>+Cas_Hoy!T21</f>
        <v>83</v>
      </c>
      <c r="GN21" s="84">
        <f>+Cas_Hoy!U21</f>
        <v>187</v>
      </c>
      <c r="GO21" s="297">
        <f t="shared" si="104"/>
        <v>6.6631399417308688E-3</v>
      </c>
      <c r="GP21" s="294">
        <f t="shared" si="105"/>
        <v>1.1610019870748925E-2</v>
      </c>
      <c r="GQ21" s="294">
        <f t="shared" si="106"/>
        <v>2.3817970141253572E-2</v>
      </c>
      <c r="GR21" s="294">
        <f t="shared" si="107"/>
        <v>4.6701023651950377E-2</v>
      </c>
      <c r="GS21" s="294">
        <f t="shared" si="108"/>
        <v>0.12281907115028051</v>
      </c>
      <c r="GT21" s="294">
        <f t="shared" si="109"/>
        <v>0.19398274212900746</v>
      </c>
      <c r="GU21" s="294">
        <f t="shared" si="110"/>
        <v>0.17309534215593755</v>
      </c>
      <c r="GV21" s="294">
        <f t="shared" si="111"/>
        <v>0.14165822807505785</v>
      </c>
      <c r="GW21" s="294">
        <f t="shared" si="112"/>
        <v>0.21328754233722461</v>
      </c>
      <c r="GX21" s="294">
        <f t="shared" si="113"/>
        <v>0.25248967841294878</v>
      </c>
      <c r="GY21" s="294">
        <f t="shared" si="114"/>
        <v>0.15609565615731999</v>
      </c>
      <c r="GZ21" s="294">
        <f t="shared" si="115"/>
        <v>0.1586053486173675</v>
      </c>
      <c r="HA21" s="294">
        <f t="shared" si="116"/>
        <v>0.12039518804864224</v>
      </c>
      <c r="HB21" s="294">
        <f t="shared" si="117"/>
        <v>0.14387999347499172</v>
      </c>
      <c r="HC21" s="294">
        <f t="shared" si="118"/>
        <v>6.6250863564846357E-2</v>
      </c>
      <c r="HD21" s="294">
        <f t="shared" si="119"/>
        <v>6.4372207691707303E-2</v>
      </c>
      <c r="HE21" s="294">
        <f t="shared" si="120"/>
        <v>5.5073813349974167E-2</v>
      </c>
      <c r="HF21" s="294">
        <f t="shared" si="121"/>
        <v>7.1808612294754479E-2</v>
      </c>
      <c r="HG21" s="294">
        <f t="shared" si="122"/>
        <v>3.1776242876773712E-2</v>
      </c>
      <c r="HH21" s="298">
        <f t="shared" si="123"/>
        <v>5.6795010112765908E-2</v>
      </c>
      <c r="HI21" s="302">
        <f>+CyF_Tot!B21</f>
        <v>33220</v>
      </c>
      <c r="HJ21" s="140">
        <f>+CyF_Tot!C21</f>
        <v>38200</v>
      </c>
      <c r="HK21" s="140">
        <f>+CyF_Tot!D21</f>
        <v>43239</v>
      </c>
      <c r="HL21" s="140">
        <f>+CyF_Tot!E21</f>
        <v>46564</v>
      </c>
      <c r="HM21" s="140">
        <f>+CyF_Tot!F21</f>
        <v>604</v>
      </c>
      <c r="HN21" s="140">
        <f>+CyF_Tot!G21</f>
        <v>680</v>
      </c>
      <c r="HO21" s="140">
        <f>+CyF_Tot!H21</f>
        <v>745</v>
      </c>
      <c r="HP21" s="140">
        <f>+CyF_Tot!I21</f>
        <v>784</v>
      </c>
      <c r="HQ21" s="193">
        <f t="shared" si="25"/>
        <v>8.6876701344193799E-2</v>
      </c>
      <c r="HR21" s="187">
        <f t="shared" si="26"/>
        <v>8.1863482483879618E-2</v>
      </c>
      <c r="HS21" s="187">
        <f t="shared" si="27"/>
        <v>8.0192409530441558E-2</v>
      </c>
      <c r="HT21" s="187">
        <f t="shared" si="28"/>
        <v>7.5720304792452342E-2</v>
      </c>
      <c r="HU21" s="187">
        <f t="shared" si="29"/>
        <v>7.9393550241215305E-2</v>
      </c>
      <c r="HV21" s="187">
        <f t="shared" si="30"/>
        <v>7.7212011226233931E-2</v>
      </c>
      <c r="HW21" s="187">
        <f t="shared" si="31"/>
        <v>7.1829508354862334E-2</v>
      </c>
      <c r="HX21" s="187">
        <f t="shared" si="32"/>
        <v>7.1612459793261252E-2</v>
      </c>
      <c r="HY21" s="187">
        <f t="shared" si="33"/>
        <v>6.0254087496696543E-2</v>
      </c>
      <c r="HZ21" s="187">
        <f t="shared" si="34"/>
        <v>6.2692366824127363E-2</v>
      </c>
      <c r="IA21" s="187">
        <f t="shared" si="35"/>
        <v>4.4394972110264691E-2</v>
      </c>
      <c r="IB21" s="187">
        <f t="shared" si="36"/>
        <v>4.8293807383469542E-2</v>
      </c>
      <c r="IC21" s="187">
        <f t="shared" si="37"/>
        <v>3.6000418019451974E-2</v>
      </c>
      <c r="ID21" s="187">
        <f t="shared" si="38"/>
        <v>4.2228003484835241E-2</v>
      </c>
      <c r="IE21" s="187">
        <f t="shared" si="39"/>
        <v>2.3133759190650031E-2</v>
      </c>
      <c r="IF21" s="187">
        <f t="shared" si="40"/>
        <v>3.0607364176335878E-2</v>
      </c>
      <c r="IG21" s="187">
        <f t="shared" si="41"/>
        <v>8.4332409872092083E-3</v>
      </c>
      <c r="IH21" s="187">
        <f t="shared" si="42"/>
        <v>1.4243811855071852E-2</v>
      </c>
      <c r="II21" s="187">
        <f t="shared" si="43"/>
        <v>1.4635705091296052E-3</v>
      </c>
      <c r="IJ21" s="96">
        <f t="shared" si="44"/>
        <v>3.5541701962179288E-3</v>
      </c>
      <c r="IK21" s="444"/>
      <c r="IL21" s="103"/>
      <c r="IM21" s="103"/>
      <c r="IN21" s="103"/>
      <c r="IO21" s="103"/>
      <c r="IP21" s="103"/>
      <c r="IQ21" s="103"/>
      <c r="IR21" s="103"/>
      <c r="IS21" s="103"/>
      <c r="IT21" s="103"/>
      <c r="IU21" s="103"/>
      <c r="IV21" s="103"/>
      <c r="IW21" s="103"/>
      <c r="IX21" s="103"/>
      <c r="IY21" s="103"/>
      <c r="IZ21" s="103"/>
      <c r="JA21" s="103"/>
      <c r="JB21" s="103"/>
      <c r="JC21" s="103"/>
      <c r="JD21" s="468"/>
    </row>
    <row r="22" spans="1:264" ht="14.4">
      <c r="A22" s="402" t="s">
        <v>35</v>
      </c>
      <c r="B22" s="433">
        <v>1261294</v>
      </c>
      <c r="C22" s="423">
        <f t="shared" si="129"/>
        <v>270</v>
      </c>
      <c r="D22" s="406">
        <f t="shared" si="130"/>
        <v>5</v>
      </c>
      <c r="E22" s="393">
        <f t="shared" si="46"/>
        <v>4.2563329989336084E-3</v>
      </c>
      <c r="F22" s="195">
        <f t="shared" si="0"/>
        <v>1.4429625448150868E-4</v>
      </c>
      <c r="G22" s="26">
        <f t="shared" si="124"/>
        <v>6.4545061393012482</v>
      </c>
      <c r="H22" s="25">
        <f t="shared" si="1"/>
        <v>9.31361060429073E-4</v>
      </c>
      <c r="I22" s="32">
        <f t="shared" si="2"/>
        <v>1.3816894852519215E-3</v>
      </c>
      <c r="J22" s="314">
        <f t="shared" si="3"/>
        <v>2.74835626176835E-3</v>
      </c>
      <c r="K22" s="315">
        <f t="shared" si="47"/>
        <v>1.4423831693768201E-3</v>
      </c>
      <c r="L22" s="316">
        <f t="shared" si="48"/>
        <v>19.046622323246424</v>
      </c>
      <c r="M22" s="317">
        <f t="shared" si="49"/>
        <v>4.0772318169090913E-3</v>
      </c>
      <c r="N22" s="500"/>
      <c r="O22" s="152"/>
      <c r="P22" s="152"/>
      <c r="Q22" s="152"/>
      <c r="R22" s="152"/>
      <c r="S22" s="153">
        <f t="shared" si="4"/>
        <v>270</v>
      </c>
      <c r="T22" s="154">
        <f t="shared" si="5"/>
        <v>21.406587203300738</v>
      </c>
      <c r="U22" s="153">
        <f t="shared" si="6"/>
        <v>58</v>
      </c>
      <c r="V22" s="155">
        <f t="shared" si="7"/>
        <v>0.27358490566037735</v>
      </c>
      <c r="W22" s="154">
        <f t="shared" si="8"/>
        <v>4.5984520658942323</v>
      </c>
      <c r="X22" s="153">
        <f t="shared" si="9"/>
        <v>88</v>
      </c>
      <c r="Y22" s="155">
        <f t="shared" si="10"/>
        <v>0.48351648351648352</v>
      </c>
      <c r="Z22" s="154">
        <f t="shared" si="11"/>
        <v>6.9769617551498699</v>
      </c>
      <c r="AA22" s="153">
        <f t="shared" si="12"/>
        <v>5</v>
      </c>
      <c r="AB22" s="154">
        <f t="shared" si="13"/>
        <v>3.9641828154260623</v>
      </c>
      <c r="AC22" s="156">
        <f t="shared" si="50"/>
        <v>1.8518518518518517E-2</v>
      </c>
      <c r="AD22" s="153">
        <f t="shared" si="14"/>
        <v>0</v>
      </c>
      <c r="AE22" s="155">
        <f t="shared" si="15"/>
        <v>0</v>
      </c>
      <c r="AF22" s="154">
        <f t="shared" si="16"/>
        <v>0</v>
      </c>
      <c r="AG22" s="153">
        <f t="shared" si="17"/>
        <v>1</v>
      </c>
      <c r="AH22" s="155">
        <f t="shared" si="18"/>
        <v>0.25</v>
      </c>
      <c r="AI22" s="154">
        <f t="shared" si="19"/>
        <v>0.79283656308521244</v>
      </c>
      <c r="AJ22" s="504"/>
      <c r="AK22" s="80">
        <v>123870</v>
      </c>
      <c r="AL22" s="38">
        <v>116890</v>
      </c>
      <c r="AM22" s="38">
        <v>119527</v>
      </c>
      <c r="AN22" s="38">
        <v>113285</v>
      </c>
      <c r="AO22" s="38">
        <v>114610</v>
      </c>
      <c r="AP22" s="38">
        <v>111710</v>
      </c>
      <c r="AQ22" s="38">
        <v>81033</v>
      </c>
      <c r="AR22" s="38">
        <v>84483</v>
      </c>
      <c r="AS22" s="38">
        <v>68677</v>
      </c>
      <c r="AT22" s="38">
        <v>71530</v>
      </c>
      <c r="AU22" s="38">
        <v>53743</v>
      </c>
      <c r="AV22" s="38">
        <v>55474</v>
      </c>
      <c r="AW22" s="38">
        <v>40297</v>
      </c>
      <c r="AX22" s="38">
        <v>41617</v>
      </c>
      <c r="AY22" s="38">
        <v>20067</v>
      </c>
      <c r="AZ22" s="38">
        <v>23513</v>
      </c>
      <c r="BA22" s="38">
        <v>6861</v>
      </c>
      <c r="BB22" s="38">
        <v>10647</v>
      </c>
      <c r="BC22" s="38">
        <v>1062</v>
      </c>
      <c r="BD22" s="45">
        <v>2398</v>
      </c>
      <c r="BE22" s="229">
        <v>2.0000000000000002E-5</v>
      </c>
      <c r="BF22" s="42">
        <v>2.0000000000000002E-5</v>
      </c>
      <c r="BG22" s="52">
        <v>5.0000000000000002E-5</v>
      </c>
      <c r="BH22" s="52">
        <v>4.0000000000000003E-5</v>
      </c>
      <c r="BI22" s="52">
        <v>1.2518952302791728E-4</v>
      </c>
      <c r="BJ22" s="52">
        <v>1.2406223545552731E-4</v>
      </c>
      <c r="BK22" s="52">
        <v>3.4000000000000002E-4</v>
      </c>
      <c r="BL22" s="52">
        <v>1.8000000000000001E-4</v>
      </c>
      <c r="BM22" s="52">
        <v>8.9999999999999998E-4</v>
      </c>
      <c r="BN22" s="52">
        <v>5.0000000000000001E-4</v>
      </c>
      <c r="BO22" s="52">
        <v>3.8E-3</v>
      </c>
      <c r="BP22" s="52">
        <v>2E-3</v>
      </c>
      <c r="BQ22" s="52">
        <v>1.6199999999999999E-2</v>
      </c>
      <c r="BR22" s="52">
        <v>6.1999999999999998E-3</v>
      </c>
      <c r="BS22" s="52">
        <v>6.1100000000000002E-2</v>
      </c>
      <c r="BT22" s="52">
        <v>2.6800000000000001E-2</v>
      </c>
      <c r="BU22" s="52">
        <v>0.1421</v>
      </c>
      <c r="BV22" s="52">
        <v>5.4699999999999999E-2</v>
      </c>
      <c r="BW22" s="52">
        <v>0.27589999999999998</v>
      </c>
      <c r="BX22" s="53">
        <v>0.1051</v>
      </c>
      <c r="BY22" s="63">
        <f>+Fall_Hoy!B22</f>
        <v>0</v>
      </c>
      <c r="BZ22" s="60">
        <f>+Fall_Hoy!C22</f>
        <v>0</v>
      </c>
      <c r="CA22" s="60">
        <f>+Fall_Hoy!D22</f>
        <v>0</v>
      </c>
      <c r="CB22" s="60">
        <f>+Fall_Hoy!E22</f>
        <v>0</v>
      </c>
      <c r="CC22" s="60">
        <f>+Fall_Hoy!F22</f>
        <v>0</v>
      </c>
      <c r="CD22" s="60">
        <f>+Fall_Hoy!G22</f>
        <v>0</v>
      </c>
      <c r="CE22" s="60">
        <f>+Fall_Hoy!H22</f>
        <v>0</v>
      </c>
      <c r="CF22" s="60">
        <f>+Fall_Hoy!I22</f>
        <v>0</v>
      </c>
      <c r="CG22" s="60">
        <f>+Fall_Hoy!J22</f>
        <v>0</v>
      </c>
      <c r="CH22" s="60">
        <f>+Fall_Hoy!K22</f>
        <v>1</v>
      </c>
      <c r="CI22" s="60">
        <f>+Fall_Hoy!L22</f>
        <v>0</v>
      </c>
      <c r="CJ22" s="60">
        <f>+Fall_Hoy!M22</f>
        <v>0</v>
      </c>
      <c r="CK22" s="60">
        <f>+Fall_Hoy!N22</f>
        <v>2</v>
      </c>
      <c r="CL22" s="60">
        <f>+Fall_Hoy!O22</f>
        <v>1</v>
      </c>
      <c r="CM22" s="60">
        <f>+Fall_Hoy!P22</f>
        <v>0</v>
      </c>
      <c r="CN22" s="60">
        <f>+Fall_Hoy!Q22</f>
        <v>1</v>
      </c>
      <c r="CO22" s="60">
        <f>+Fall_Hoy!R22</f>
        <v>0</v>
      </c>
      <c r="CP22" s="60">
        <f>+Fall_Hoy!S22</f>
        <v>0</v>
      </c>
      <c r="CQ22" s="60">
        <f>+Fall_Hoy!T22</f>
        <v>0</v>
      </c>
      <c r="CR22" s="224">
        <f>+Fall_Hoy!U22</f>
        <v>0</v>
      </c>
      <c r="CS22" s="74">
        <f t="shared" si="51"/>
        <v>1.993322370060298E-4</v>
      </c>
      <c r="CT22" s="75">
        <f t="shared" si="52"/>
        <v>1.5869277776472969E-3</v>
      </c>
      <c r="CU22" s="75">
        <f t="shared" si="53"/>
        <v>3.0636719885712782E-3</v>
      </c>
      <c r="CV22" s="75">
        <f t="shared" si="54"/>
        <v>3.8755874421665466E-3</v>
      </c>
      <c r="CW22" s="75">
        <f t="shared" si="131"/>
        <v>1.9195532676031759E-4</v>
      </c>
      <c r="CX22" s="75">
        <f t="shared" si="132"/>
        <v>1.8798675140990062E-4</v>
      </c>
      <c r="CY22" s="75">
        <f t="shared" si="133"/>
        <v>2.0979107277282094E-4</v>
      </c>
      <c r="CZ22" s="75">
        <f t="shared" si="134"/>
        <v>1.5387711137151852E-4</v>
      </c>
      <c r="DA22" s="75">
        <f t="shared" si="135"/>
        <v>2.9121831180744644E-4</v>
      </c>
      <c r="DB22" s="75">
        <f t="shared" si="136"/>
        <v>2.796029637914162E-2</v>
      </c>
      <c r="DC22" s="75">
        <f t="shared" si="137"/>
        <v>3.1632026496473958E-4</v>
      </c>
      <c r="DD22" s="75">
        <f t="shared" si="138"/>
        <v>2.1631755416952087E-4</v>
      </c>
      <c r="DE22" s="75">
        <f t="shared" si="139"/>
        <v>3.0636719885712782E-3</v>
      </c>
      <c r="DF22" s="75">
        <f t="shared" si="140"/>
        <v>3.8755874421665466E-3</v>
      </c>
      <c r="DG22" s="75">
        <f t="shared" si="141"/>
        <v>1.993322370060298E-4</v>
      </c>
      <c r="DH22" s="75">
        <f t="shared" si="142"/>
        <v>1.5869277776472969E-3</v>
      </c>
      <c r="DI22" s="75">
        <f t="shared" si="143"/>
        <v>0</v>
      </c>
      <c r="DJ22" s="75">
        <f t="shared" si="144"/>
        <v>9.3923170846247768E-5</v>
      </c>
      <c r="DK22" s="75">
        <f t="shared" si="145"/>
        <v>9.4161958568738226E-4</v>
      </c>
      <c r="DL22" s="75">
        <f t="shared" si="146"/>
        <v>4.1701417848206837E-4</v>
      </c>
      <c r="DM22" s="83">
        <f>+'Cas_-14'!B22</f>
        <v>3</v>
      </c>
      <c r="DN22" s="61">
        <f>+'Cas_-14'!C22</f>
        <v>2</v>
      </c>
      <c r="DO22" s="61">
        <f>+'Cas_-14'!D22</f>
        <v>1</v>
      </c>
      <c r="DP22" s="61">
        <f>+'Cas_-14'!E22</f>
        <v>1</v>
      </c>
      <c r="DQ22" s="61">
        <f>+'Cas_-14'!F22</f>
        <v>22</v>
      </c>
      <c r="DR22" s="61">
        <f>+'Cas_-14'!G22</f>
        <v>21</v>
      </c>
      <c r="DS22" s="61">
        <f>+'Cas_-14'!H22</f>
        <v>17</v>
      </c>
      <c r="DT22" s="61">
        <f>+'Cas_-14'!I22</f>
        <v>13</v>
      </c>
      <c r="DU22" s="61">
        <f>+'Cas_-14'!J22</f>
        <v>20</v>
      </c>
      <c r="DV22" s="61">
        <f>+'Cas_-14'!K22</f>
        <v>15</v>
      </c>
      <c r="DW22" s="61">
        <f>+'Cas_-14'!L22</f>
        <v>17</v>
      </c>
      <c r="DX22" s="61">
        <f>+'Cas_-14'!M22</f>
        <v>12</v>
      </c>
      <c r="DY22" s="61">
        <f>+'Cas_-14'!N22</f>
        <v>17</v>
      </c>
      <c r="DZ22" s="61">
        <f>+'Cas_-14'!O22</f>
        <v>8</v>
      </c>
      <c r="EA22" s="61">
        <f>+'Cas_-14'!P22</f>
        <v>4</v>
      </c>
      <c r="EB22" s="61">
        <f>+'Cas_-14'!Q22</f>
        <v>6</v>
      </c>
      <c r="EC22" s="61">
        <f>+'Cas_-14'!R22</f>
        <v>0</v>
      </c>
      <c r="ED22" s="61">
        <f>+'Cas_-14'!S22</f>
        <v>1</v>
      </c>
      <c r="EE22" s="61">
        <f>+'Cas_-14'!T22</f>
        <v>1</v>
      </c>
      <c r="EF22" s="84">
        <f>+'Cas_-14'!U22</f>
        <v>1</v>
      </c>
      <c r="EG22" s="190">
        <f t="shared" si="148"/>
        <v>2.4218939210462581E-5</v>
      </c>
      <c r="EH22" s="89">
        <f t="shared" si="148"/>
        <v>1.7110103516126271E-5</v>
      </c>
      <c r="EI22" s="89">
        <f t="shared" si="148"/>
        <v>8.3663105407146497E-6</v>
      </c>
      <c r="EJ22" s="89">
        <f t="shared" si="148"/>
        <v>8.8272939930264383E-6</v>
      </c>
      <c r="EK22" s="89">
        <f t="shared" si="148"/>
        <v>1.9195532676031759E-4</v>
      </c>
      <c r="EL22" s="89">
        <f t="shared" si="148"/>
        <v>1.8798675140990062E-4</v>
      </c>
      <c r="EM22" s="89">
        <f t="shared" si="148"/>
        <v>2.0979107277282094E-4</v>
      </c>
      <c r="EN22" s="89">
        <f t="shared" si="148"/>
        <v>1.5387711137151852E-4</v>
      </c>
      <c r="EO22" s="89">
        <f t="shared" si="148"/>
        <v>2.9121831180744644E-4</v>
      </c>
      <c r="EP22" s="89">
        <f t="shared" si="148"/>
        <v>2.0970222284356213E-4</v>
      </c>
      <c r="EQ22" s="89">
        <f t="shared" si="148"/>
        <v>3.1632026496473958E-4</v>
      </c>
      <c r="ER22" s="89">
        <f t="shared" si="148"/>
        <v>2.1631755416952087E-4</v>
      </c>
      <c r="ES22" s="89">
        <f t="shared" si="148"/>
        <v>4.21867632826265E-4</v>
      </c>
      <c r="ET22" s="89">
        <f t="shared" si="148"/>
        <v>1.9222913713146071E-4</v>
      </c>
      <c r="EU22" s="89">
        <f t="shared" si="148"/>
        <v>1.993322370060298E-4</v>
      </c>
      <c r="EV22" s="89">
        <f t="shared" si="147"/>
        <v>2.5517798664568539E-4</v>
      </c>
      <c r="EW22" s="89">
        <f t="shared" si="22"/>
        <v>0</v>
      </c>
      <c r="EX22" s="89">
        <f t="shared" si="22"/>
        <v>9.3923170846247768E-5</v>
      </c>
      <c r="EY22" s="89">
        <f t="shared" si="22"/>
        <v>9.4161958568738226E-4</v>
      </c>
      <c r="EZ22" s="97">
        <f t="shared" si="22"/>
        <v>4.1701417848206837E-4</v>
      </c>
      <c r="FA22" s="110">
        <f t="shared" si="71"/>
        <v>1</v>
      </c>
      <c r="FB22" s="111">
        <f t="shared" si="72"/>
        <v>6.2189054726368154</v>
      </c>
      <c r="FC22" s="111">
        <f t="shared" si="73"/>
        <v>7.2621641249092228</v>
      </c>
      <c r="FD22" s="111">
        <f t="shared" si="74"/>
        <v>20.161290322580648</v>
      </c>
      <c r="FE22" s="111">
        <f t="shared" si="75"/>
        <v>1</v>
      </c>
      <c r="FF22" s="111">
        <f t="shared" si="75"/>
        <v>1</v>
      </c>
      <c r="FG22" s="111">
        <f t="shared" si="75"/>
        <v>1</v>
      </c>
      <c r="FH22" s="111">
        <f t="shared" si="75"/>
        <v>1</v>
      </c>
      <c r="FI22" s="111">
        <f t="shared" si="75"/>
        <v>1</v>
      </c>
      <c r="FJ22" s="111">
        <f t="shared" si="75"/>
        <v>133.33333333333334</v>
      </c>
      <c r="FK22" s="111">
        <f t="shared" si="75"/>
        <v>1</v>
      </c>
      <c r="FL22" s="111">
        <f t="shared" si="75"/>
        <v>1</v>
      </c>
      <c r="FM22" s="111">
        <f t="shared" si="75"/>
        <v>7.2621641249092228</v>
      </c>
      <c r="FN22" s="111">
        <f t="shared" si="75"/>
        <v>20.161290322580648</v>
      </c>
      <c r="FO22" s="111">
        <f t="shared" si="75"/>
        <v>1</v>
      </c>
      <c r="FP22" s="111">
        <f t="shared" si="75"/>
        <v>6.2189054726368154</v>
      </c>
      <c r="FQ22" s="111" t="e">
        <f t="shared" si="76"/>
        <v>#DIV/0!</v>
      </c>
      <c r="FR22" s="111">
        <f t="shared" si="77"/>
        <v>1</v>
      </c>
      <c r="FS22" s="111">
        <f t="shared" si="78"/>
        <v>1</v>
      </c>
      <c r="FT22" s="112">
        <f t="shared" si="79"/>
        <v>1</v>
      </c>
      <c r="FU22" s="83">
        <f>+Cas_Hoy!B22</f>
        <v>3</v>
      </c>
      <c r="FV22" s="61">
        <f>+Cas_Hoy!C22</f>
        <v>2</v>
      </c>
      <c r="FW22" s="61">
        <f>+Cas_Hoy!D22</f>
        <v>2</v>
      </c>
      <c r="FX22" s="61">
        <f>+Cas_Hoy!E22</f>
        <v>1</v>
      </c>
      <c r="FY22" s="61">
        <f>+Cas_Hoy!F22</f>
        <v>34</v>
      </c>
      <c r="FZ22" s="61">
        <f>+Cas_Hoy!G22</f>
        <v>25</v>
      </c>
      <c r="GA22" s="61">
        <f>+Cas_Hoy!H22</f>
        <v>37</v>
      </c>
      <c r="GB22" s="61">
        <f>+Cas_Hoy!I22</f>
        <v>21</v>
      </c>
      <c r="GC22" s="61">
        <f>+Cas_Hoy!J22</f>
        <v>33</v>
      </c>
      <c r="GD22" s="61">
        <f>+Cas_Hoy!K22</f>
        <v>24</v>
      </c>
      <c r="GE22" s="61">
        <f>+Cas_Hoy!L22</f>
        <v>22</v>
      </c>
      <c r="GF22" s="61">
        <f>+Cas_Hoy!M22</f>
        <v>19</v>
      </c>
      <c r="GG22" s="61">
        <f>+Cas_Hoy!N22</f>
        <v>22</v>
      </c>
      <c r="GH22" s="61">
        <f>+Cas_Hoy!O22</f>
        <v>10</v>
      </c>
      <c r="GI22" s="61">
        <f>+Cas_Hoy!P22</f>
        <v>4</v>
      </c>
      <c r="GJ22" s="61">
        <f>+Cas_Hoy!Q22</f>
        <v>7</v>
      </c>
      <c r="GK22" s="61">
        <f>+Cas_Hoy!R22</f>
        <v>0</v>
      </c>
      <c r="GL22" s="61">
        <f>+Cas_Hoy!S22</f>
        <v>1</v>
      </c>
      <c r="GM22" s="61">
        <f>+Cas_Hoy!T22</f>
        <v>1</v>
      </c>
      <c r="GN22" s="84">
        <f>+Cas_Hoy!U22</f>
        <v>2</v>
      </c>
      <c r="GO22" s="297">
        <f t="shared" si="104"/>
        <v>2.4218939210462581E-5</v>
      </c>
      <c r="GP22" s="294">
        <f t="shared" si="105"/>
        <v>1.0640611639382009E-4</v>
      </c>
      <c r="GQ22" s="294">
        <f t="shared" si="106"/>
        <v>1.2151504053325563E-4</v>
      </c>
      <c r="GR22" s="294">
        <f t="shared" si="107"/>
        <v>1.7796963695617819E-4</v>
      </c>
      <c r="GS22" s="294">
        <f t="shared" si="108"/>
        <v>2.966582322659454E-4</v>
      </c>
      <c r="GT22" s="294">
        <f t="shared" si="109"/>
        <v>2.2379375167845314E-4</v>
      </c>
      <c r="GU22" s="294">
        <f t="shared" si="110"/>
        <v>4.5660409956437502E-4</v>
      </c>
      <c r="GV22" s="294">
        <f t="shared" si="111"/>
        <v>2.4857071836937607E-4</v>
      </c>
      <c r="GW22" s="294">
        <f t="shared" si="112"/>
        <v>4.8051021448228666E-4</v>
      </c>
      <c r="GX22" s="294">
        <f t="shared" si="113"/>
        <v>4.4736474206626589E-2</v>
      </c>
      <c r="GY22" s="294">
        <f t="shared" si="114"/>
        <v>4.0935563701319244E-4</v>
      </c>
      <c r="GZ22" s="294">
        <f t="shared" si="115"/>
        <v>3.4250279410174135E-4</v>
      </c>
      <c r="HA22" s="294">
        <f t="shared" si="116"/>
        <v>3.9647519852098892E-3</v>
      </c>
      <c r="HB22" s="294">
        <f t="shared" si="117"/>
        <v>4.8444843027081836E-3</v>
      </c>
      <c r="HC22" s="294">
        <f t="shared" si="118"/>
        <v>1.993322370060298E-4</v>
      </c>
      <c r="HD22" s="294">
        <f t="shared" si="119"/>
        <v>1.8514157405885132E-3</v>
      </c>
      <c r="HE22" s="294" t="e">
        <f t="shared" si="120"/>
        <v>#DIV/0!</v>
      </c>
      <c r="HF22" s="294">
        <f t="shared" si="121"/>
        <v>9.3923170846247768E-5</v>
      </c>
      <c r="HG22" s="294">
        <f t="shared" si="122"/>
        <v>9.4161958568738226E-4</v>
      </c>
      <c r="HH22" s="298">
        <f t="shared" si="123"/>
        <v>8.3402835696413675E-4</v>
      </c>
      <c r="HI22" s="302">
        <f>+CyF_Tot!B22</f>
        <v>136</v>
      </c>
      <c r="HJ22" s="140">
        <f>+CyF_Tot!C22</f>
        <v>182</v>
      </c>
      <c r="HK22" s="140">
        <f>+CyF_Tot!D22</f>
        <v>212</v>
      </c>
      <c r="HL22" s="140">
        <f>+CyF_Tot!E22</f>
        <v>270</v>
      </c>
      <c r="HM22" s="140">
        <f>+CyF_Tot!F22</f>
        <v>4</v>
      </c>
      <c r="HN22" s="140">
        <f>+CyF_Tot!G22</f>
        <v>4</v>
      </c>
      <c r="HO22" s="140">
        <f>+CyF_Tot!H22</f>
        <v>5</v>
      </c>
      <c r="HP22" s="140">
        <f>+CyF_Tot!I22</f>
        <v>5</v>
      </c>
      <c r="HQ22" s="193">
        <f t="shared" si="25"/>
        <v>9.8208665069365264E-2</v>
      </c>
      <c r="HR22" s="187">
        <f t="shared" si="26"/>
        <v>9.2674665859030489E-2</v>
      </c>
      <c r="HS22" s="187">
        <f t="shared" si="27"/>
        <v>9.4765375875886196E-2</v>
      </c>
      <c r="HT22" s="187">
        <f t="shared" si="28"/>
        <v>8.98164900491083E-2</v>
      </c>
      <c r="HU22" s="187">
        <f t="shared" si="29"/>
        <v>9.0866998495196208E-2</v>
      </c>
      <c r="HV22" s="187">
        <f t="shared" si="30"/>
        <v>8.8567772462249089E-2</v>
      </c>
      <c r="HW22" s="187">
        <f t="shared" si="31"/>
        <v>6.4245925216484021E-2</v>
      </c>
      <c r="HX22" s="187">
        <f t="shared" si="32"/>
        <v>6.6981211359128004E-2</v>
      </c>
      <c r="HY22" s="187">
        <f t="shared" si="33"/>
        <v>5.4449636643003139E-2</v>
      </c>
      <c r="HZ22" s="187">
        <f t="shared" si="34"/>
        <v>5.6711599357485251E-2</v>
      </c>
      <c r="IA22" s="187">
        <f t="shared" si="35"/>
        <v>4.2609415409888572E-2</v>
      </c>
      <c r="IB22" s="187">
        <f t="shared" si="36"/>
        <v>4.3981815500589078E-2</v>
      </c>
      <c r="IC22" s="187">
        <f t="shared" si="37"/>
        <v>3.1948934982644811E-2</v>
      </c>
      <c r="ID22" s="187">
        <f t="shared" si="38"/>
        <v>3.2995479245917288E-2</v>
      </c>
      <c r="IE22" s="187">
        <f t="shared" si="39"/>
        <v>1.590985131143096E-2</v>
      </c>
      <c r="IF22" s="187">
        <f t="shared" si="40"/>
        <v>1.8641966107822601E-2</v>
      </c>
      <c r="IG22" s="187">
        <f t="shared" si="41"/>
        <v>5.439651659327643E-3</v>
      </c>
      <c r="IH22" s="187">
        <f t="shared" si="42"/>
        <v>8.4413308871682576E-3</v>
      </c>
      <c r="II22" s="187">
        <f t="shared" si="43"/>
        <v>8.4199242999649562E-4</v>
      </c>
      <c r="IJ22" s="96">
        <f t="shared" si="44"/>
        <v>1.9012220782783395E-3</v>
      </c>
      <c r="IK22" s="444"/>
      <c r="IL22" s="103"/>
      <c r="IM22" s="103"/>
      <c r="IN22" s="103"/>
      <c r="IO22" s="103"/>
      <c r="IP22" s="103"/>
      <c r="IQ22" s="103"/>
      <c r="IR22" s="103"/>
      <c r="IS22" s="103"/>
      <c r="IT22" s="103"/>
      <c r="IU22" s="103"/>
      <c r="IV22" s="103"/>
      <c r="IW22" s="103"/>
      <c r="IX22" s="103"/>
      <c r="IY22" s="103"/>
      <c r="IZ22" s="103"/>
      <c r="JA22" s="103"/>
      <c r="JB22" s="103"/>
      <c r="JC22" s="103"/>
      <c r="JD22" s="468"/>
    </row>
    <row r="23" spans="1:264" ht="14.4">
      <c r="A23" s="402" t="s">
        <v>36</v>
      </c>
      <c r="B23" s="433">
        <v>664057</v>
      </c>
      <c r="C23" s="423">
        <f t="shared" si="129"/>
        <v>21771</v>
      </c>
      <c r="D23" s="406">
        <f t="shared" si="130"/>
        <v>399</v>
      </c>
      <c r="E23" s="393">
        <f t="shared" si="46"/>
        <v>4.7365979977954734E-3</v>
      </c>
      <c r="F23" s="195">
        <f t="shared" si="0"/>
        <v>2.4765946296778741E-2</v>
      </c>
      <c r="G23" s="26">
        <f t="shared" si="124"/>
        <v>5.1220767615646778</v>
      </c>
      <c r="H23" s="25">
        <f t="shared" si="1"/>
        <v>0.12685307800488918</v>
      </c>
      <c r="I23" s="32">
        <f t="shared" si="2"/>
        <v>0.16792644784412272</v>
      </c>
      <c r="J23" s="314">
        <f t="shared" si="3"/>
        <v>0.2114449155724763</v>
      </c>
      <c r="K23" s="315">
        <f t="shared" si="47"/>
        <v>2.8416480654801985E-3</v>
      </c>
      <c r="L23" s="316">
        <f t="shared" si="48"/>
        <v>8.5377280980367196</v>
      </c>
      <c r="M23" s="317">
        <f t="shared" si="49"/>
        <v>0.27988230372718209</v>
      </c>
      <c r="N23" s="500"/>
      <c r="O23" s="152"/>
      <c r="P23" s="152"/>
      <c r="Q23" s="152"/>
      <c r="R23" s="152"/>
      <c r="S23" s="153">
        <f t="shared" si="4"/>
        <v>21771</v>
      </c>
      <c r="T23" s="154">
        <f t="shared" si="5"/>
        <v>3278.4836241467224</v>
      </c>
      <c r="U23" s="153">
        <f t="shared" si="6"/>
        <v>2460</v>
      </c>
      <c r="V23" s="155">
        <f t="shared" si="7"/>
        <v>0.12738853503184713</v>
      </c>
      <c r="W23" s="154">
        <f t="shared" si="8"/>
        <v>370.45012702222851</v>
      </c>
      <c r="X23" s="153">
        <f t="shared" si="9"/>
        <v>5325</v>
      </c>
      <c r="Y23" s="155">
        <f t="shared" si="10"/>
        <v>0.32378693907333089</v>
      </c>
      <c r="Z23" s="154">
        <f t="shared" si="11"/>
        <v>801.8889944688483</v>
      </c>
      <c r="AA23" s="153">
        <f t="shared" si="12"/>
        <v>399</v>
      </c>
      <c r="AB23" s="154">
        <f t="shared" si="13"/>
        <v>600.85203529215107</v>
      </c>
      <c r="AC23" s="156">
        <f t="shared" si="50"/>
        <v>1.8327132423866611E-2</v>
      </c>
      <c r="AD23" s="153">
        <f t="shared" si="14"/>
        <v>48</v>
      </c>
      <c r="AE23" s="155">
        <f t="shared" si="15"/>
        <v>0.13675213675213677</v>
      </c>
      <c r="AF23" s="154">
        <f t="shared" si="16"/>
        <v>72.282951614093363</v>
      </c>
      <c r="AG23" s="153">
        <f t="shared" si="17"/>
        <v>114</v>
      </c>
      <c r="AH23" s="155">
        <f t="shared" si="18"/>
        <v>0.4</v>
      </c>
      <c r="AI23" s="154">
        <f t="shared" si="19"/>
        <v>171.67201008347175</v>
      </c>
      <c r="AJ23" s="504"/>
      <c r="AK23" s="80">
        <v>59154</v>
      </c>
      <c r="AL23" s="38">
        <v>55726</v>
      </c>
      <c r="AM23" s="38">
        <v>54797</v>
      </c>
      <c r="AN23" s="38">
        <v>51910</v>
      </c>
      <c r="AO23" s="38">
        <v>52457</v>
      </c>
      <c r="AP23" s="38">
        <v>50322</v>
      </c>
      <c r="AQ23" s="38">
        <v>48977</v>
      </c>
      <c r="AR23" s="38">
        <v>49270</v>
      </c>
      <c r="AS23" s="38">
        <v>43597</v>
      </c>
      <c r="AT23" s="38">
        <v>45227</v>
      </c>
      <c r="AU23" s="38">
        <v>31748</v>
      </c>
      <c r="AV23" s="38">
        <v>34176</v>
      </c>
      <c r="AW23" s="38">
        <v>22939</v>
      </c>
      <c r="AX23" s="38">
        <v>25157</v>
      </c>
      <c r="AY23" s="38">
        <v>12023</v>
      </c>
      <c r="AZ23" s="38">
        <v>14597</v>
      </c>
      <c r="BA23" s="38">
        <v>3755</v>
      </c>
      <c r="BB23" s="38">
        <v>6126</v>
      </c>
      <c r="BC23" s="38">
        <v>623</v>
      </c>
      <c r="BD23" s="45">
        <v>1476</v>
      </c>
      <c r="BE23" s="229">
        <v>2.0000000000000002E-5</v>
      </c>
      <c r="BF23" s="42">
        <v>2.0000000000000002E-5</v>
      </c>
      <c r="BG23" s="52">
        <v>5.0000000000000002E-5</v>
      </c>
      <c r="BH23" s="52">
        <v>4.0000000000000003E-5</v>
      </c>
      <c r="BI23" s="52">
        <v>1.2518952302791728E-4</v>
      </c>
      <c r="BJ23" s="52">
        <v>1.2406223545552731E-4</v>
      </c>
      <c r="BK23" s="52">
        <v>3.4000000000000002E-4</v>
      </c>
      <c r="BL23" s="52">
        <v>1.8000000000000001E-4</v>
      </c>
      <c r="BM23" s="52">
        <v>8.9999999999999998E-4</v>
      </c>
      <c r="BN23" s="52">
        <v>5.0000000000000001E-4</v>
      </c>
      <c r="BO23" s="52">
        <v>3.8E-3</v>
      </c>
      <c r="BP23" s="52">
        <v>2E-3</v>
      </c>
      <c r="BQ23" s="52">
        <v>1.6199999999999999E-2</v>
      </c>
      <c r="BR23" s="52">
        <v>6.1999999999999998E-3</v>
      </c>
      <c r="BS23" s="52">
        <v>6.1100000000000002E-2</v>
      </c>
      <c r="BT23" s="52">
        <v>2.6800000000000001E-2</v>
      </c>
      <c r="BU23" s="52">
        <v>0.1421</v>
      </c>
      <c r="BV23" s="52">
        <v>5.4699999999999999E-2</v>
      </c>
      <c r="BW23" s="52">
        <v>0.27589999999999998</v>
      </c>
      <c r="BX23" s="53">
        <v>0.1051</v>
      </c>
      <c r="BY23" s="63">
        <f>+Fall_Hoy!B23</f>
        <v>0</v>
      </c>
      <c r="BZ23" s="60">
        <f>+Fall_Hoy!C23</f>
        <v>0</v>
      </c>
      <c r="CA23" s="60">
        <f>+Fall_Hoy!D23</f>
        <v>0</v>
      </c>
      <c r="CB23" s="60">
        <f>+Fall_Hoy!E23</f>
        <v>0</v>
      </c>
      <c r="CC23" s="60">
        <f>+Fall_Hoy!F23</f>
        <v>0</v>
      </c>
      <c r="CD23" s="60">
        <f>+Fall_Hoy!G23</f>
        <v>1</v>
      </c>
      <c r="CE23" s="60">
        <f>+Fall_Hoy!H23</f>
        <v>8</v>
      </c>
      <c r="CF23" s="60">
        <f>+Fall_Hoy!I23</f>
        <v>2</v>
      </c>
      <c r="CG23" s="60">
        <f>+Fall_Hoy!J23</f>
        <v>11</v>
      </c>
      <c r="CH23" s="60">
        <f>+Fall_Hoy!K23</f>
        <v>7</v>
      </c>
      <c r="CI23" s="60">
        <f>+Fall_Hoy!L23</f>
        <v>34</v>
      </c>
      <c r="CJ23" s="60">
        <f>+Fall_Hoy!M23</f>
        <v>15</v>
      </c>
      <c r="CK23" s="60">
        <f>+Fall_Hoy!N23</f>
        <v>83</v>
      </c>
      <c r="CL23" s="60">
        <f>+Fall_Hoy!O23</f>
        <v>42</v>
      </c>
      <c r="CM23" s="60">
        <f>+Fall_Hoy!P23</f>
        <v>70</v>
      </c>
      <c r="CN23" s="60">
        <f>+Fall_Hoy!Q23</f>
        <v>41</v>
      </c>
      <c r="CO23" s="60">
        <f>+Fall_Hoy!R23</f>
        <v>31</v>
      </c>
      <c r="CP23" s="60">
        <f>+Fall_Hoy!S23</f>
        <v>39</v>
      </c>
      <c r="CQ23" s="60">
        <f>+Fall_Hoy!T23</f>
        <v>10</v>
      </c>
      <c r="CR23" s="224">
        <f>+Fall_Hoy!U23</f>
        <v>4</v>
      </c>
      <c r="CS23" s="74">
        <f t="shared" si="51"/>
        <v>9.5289266222282898E-2</v>
      </c>
      <c r="CT23" s="75">
        <f t="shared" si="52"/>
        <v>0.1048058331347987</v>
      </c>
      <c r="CU23" s="75">
        <f t="shared" si="53"/>
        <v>0.2233513575187871</v>
      </c>
      <c r="CV23" s="75">
        <f t="shared" si="54"/>
        <v>0.2692766843577174</v>
      </c>
      <c r="CW23" s="75">
        <f t="shared" si="131"/>
        <v>3.3703795489639136E-2</v>
      </c>
      <c r="CX23" s="75">
        <f t="shared" si="132"/>
        <v>0.16017786630569722</v>
      </c>
      <c r="CY23" s="75">
        <f t="shared" si="133"/>
        <v>0.48041757895963166</v>
      </c>
      <c r="CZ23" s="75">
        <f t="shared" si="134"/>
        <v>0.2255147373880883</v>
      </c>
      <c r="DA23" s="75">
        <f t="shared" si="135"/>
        <v>0.28034548758451783</v>
      </c>
      <c r="DB23" s="75">
        <f t="shared" si="136"/>
        <v>0.30954960532425319</v>
      </c>
      <c r="DC23" s="75">
        <f t="shared" si="137"/>
        <v>0.28182463213596548</v>
      </c>
      <c r="DD23" s="75">
        <f t="shared" si="138"/>
        <v>0.21945224719101122</v>
      </c>
      <c r="DE23" s="75">
        <f t="shared" si="139"/>
        <v>0.2233513575187871</v>
      </c>
      <c r="DF23" s="75">
        <f t="shared" si="140"/>
        <v>0.2692766843577174</v>
      </c>
      <c r="DG23" s="75">
        <f t="shared" si="141"/>
        <v>9.5289266222282898E-2</v>
      </c>
      <c r="DH23" s="75">
        <f t="shared" si="142"/>
        <v>0.1048058331347987</v>
      </c>
      <c r="DI23" s="75">
        <f t="shared" si="143"/>
        <v>5.809753076123695E-2</v>
      </c>
      <c r="DJ23" s="75">
        <f t="shared" si="144"/>
        <v>0.11638587827469575</v>
      </c>
      <c r="DK23" s="75">
        <f t="shared" si="145"/>
        <v>5.8178196324650627E-2</v>
      </c>
      <c r="DL23" s="75">
        <f t="shared" si="146"/>
        <v>2.5785224550628E-2</v>
      </c>
      <c r="DM23" s="83">
        <f>+'Cas_-14'!B23</f>
        <v>219</v>
      </c>
      <c r="DN23" s="61">
        <f>+'Cas_-14'!C23</f>
        <v>192</v>
      </c>
      <c r="DO23" s="61">
        <f>+'Cas_-14'!D23</f>
        <v>457</v>
      </c>
      <c r="DP23" s="61">
        <f>+'Cas_-14'!E23</f>
        <v>465</v>
      </c>
      <c r="DQ23" s="61">
        <f>+'Cas_-14'!F23</f>
        <v>1768</v>
      </c>
      <c r="DR23" s="61">
        <f>+'Cas_-14'!G23</f>
        <v>1724</v>
      </c>
      <c r="DS23" s="61">
        <f>+'Cas_-14'!H23</f>
        <v>2159</v>
      </c>
      <c r="DT23" s="61">
        <f>+'Cas_-14'!I23</f>
        <v>2019</v>
      </c>
      <c r="DU23" s="61">
        <f>+'Cas_-14'!J23</f>
        <v>1590</v>
      </c>
      <c r="DV23" s="61">
        <f>+'Cas_-14'!K23</f>
        <v>1588</v>
      </c>
      <c r="DW23" s="61">
        <f>+'Cas_-14'!L23</f>
        <v>995</v>
      </c>
      <c r="DX23" s="61">
        <f>+'Cas_-14'!M23</f>
        <v>1043</v>
      </c>
      <c r="DY23" s="61">
        <f>+'Cas_-14'!N23</f>
        <v>634</v>
      </c>
      <c r="DZ23" s="61">
        <f>+'Cas_-14'!O23</f>
        <v>646</v>
      </c>
      <c r="EA23" s="61">
        <f>+'Cas_-14'!P23</f>
        <v>311</v>
      </c>
      <c r="EB23" s="61">
        <f>+'Cas_-14'!Q23</f>
        <v>303</v>
      </c>
      <c r="EC23" s="61">
        <f>+'Cas_-14'!R23</f>
        <v>91</v>
      </c>
      <c r="ED23" s="61">
        <f>+'Cas_-14'!S23</f>
        <v>170</v>
      </c>
      <c r="EE23" s="61">
        <f>+'Cas_-14'!T23</f>
        <v>26</v>
      </c>
      <c r="EF23" s="84">
        <f>+'Cas_-14'!U23</f>
        <v>39</v>
      </c>
      <c r="EG23" s="190">
        <f t="shared" si="148"/>
        <v>3.7022010345876865E-3</v>
      </c>
      <c r="EH23" s="88">
        <f t="shared" si="148"/>
        <v>3.4454294225316727E-3</v>
      </c>
      <c r="EI23" s="88">
        <f t="shared" si="148"/>
        <v>8.3398726207639107E-3</v>
      </c>
      <c r="EJ23" s="88">
        <f t="shared" si="148"/>
        <v>8.9578115969947986E-3</v>
      </c>
      <c r="EK23" s="88">
        <f t="shared" si="148"/>
        <v>3.3703795489639136E-2</v>
      </c>
      <c r="EL23" s="88">
        <f t="shared" si="148"/>
        <v>3.4259369659393503E-2</v>
      </c>
      <c r="EM23" s="88">
        <f t="shared" si="148"/>
        <v>4.4081916001388409E-2</v>
      </c>
      <c r="EN23" s="88">
        <f t="shared" si="148"/>
        <v>4.0978282930789527E-2</v>
      </c>
      <c r="EO23" s="88">
        <f t="shared" si="148"/>
        <v>3.6470399339404089E-2</v>
      </c>
      <c r="EP23" s="88">
        <f t="shared" si="148"/>
        <v>3.5111769518208151E-2</v>
      </c>
      <c r="EQ23" s="88">
        <f t="shared" si="148"/>
        <v>3.1340556885473103E-2</v>
      </c>
      <c r="ER23" s="88">
        <f t="shared" si="148"/>
        <v>3.0518492509363296E-2</v>
      </c>
      <c r="ES23" s="88">
        <f t="shared" si="148"/>
        <v>2.763851955185492E-2</v>
      </c>
      <c r="ET23" s="88">
        <f t="shared" si="148"/>
        <v>2.5678737528322136E-2</v>
      </c>
      <c r="EU23" s="88">
        <f t="shared" si="148"/>
        <v>2.5867088081177741E-2</v>
      </c>
      <c r="EV23" s="88">
        <f t="shared" si="147"/>
        <v>2.0757689936288279E-2</v>
      </c>
      <c r="EW23" s="88">
        <f t="shared" si="22"/>
        <v>2.4234354194407455E-2</v>
      </c>
      <c r="EX23" s="88">
        <f t="shared" si="22"/>
        <v>2.7750571335292198E-2</v>
      </c>
      <c r="EY23" s="88">
        <f t="shared" si="22"/>
        <v>4.1733547351524881E-2</v>
      </c>
      <c r="EZ23" s="96">
        <f t="shared" si="22"/>
        <v>2.6422764227642278E-2</v>
      </c>
      <c r="FA23" s="110">
        <f t="shared" si="71"/>
        <v>3.6838033691013097</v>
      </c>
      <c r="FB23" s="111">
        <f t="shared" si="72"/>
        <v>5.0490123639229587</v>
      </c>
      <c r="FC23" s="111">
        <f t="shared" si="73"/>
        <v>8.0811621295322666</v>
      </c>
      <c r="FD23" s="111">
        <f t="shared" si="74"/>
        <v>10.48636772196145</v>
      </c>
      <c r="FE23" s="111">
        <f t="shared" si="75"/>
        <v>1</v>
      </c>
      <c r="FF23" s="111">
        <f t="shared" si="75"/>
        <v>4.6754469769346265</v>
      </c>
      <c r="FG23" s="111">
        <f t="shared" si="75"/>
        <v>10.898291692777155</v>
      </c>
      <c r="FH23" s="111">
        <f t="shared" si="75"/>
        <v>5.5032744482967368</v>
      </c>
      <c r="FI23" s="111">
        <f t="shared" si="75"/>
        <v>7.6869322152341031</v>
      </c>
      <c r="FJ23" s="111">
        <f t="shared" si="75"/>
        <v>8.8161209068010074</v>
      </c>
      <c r="FK23" s="111">
        <f t="shared" si="75"/>
        <v>8.992330071409679</v>
      </c>
      <c r="FL23" s="111">
        <f t="shared" si="75"/>
        <v>7.1907957813998076</v>
      </c>
      <c r="FM23" s="111">
        <f t="shared" si="75"/>
        <v>8.0811621295322666</v>
      </c>
      <c r="FN23" s="111">
        <f t="shared" si="75"/>
        <v>10.48636772196145</v>
      </c>
      <c r="FO23" s="111">
        <f t="shared" si="75"/>
        <v>3.6838033691013097</v>
      </c>
      <c r="FP23" s="111">
        <f t="shared" si="75"/>
        <v>5.0490123639229587</v>
      </c>
      <c r="FQ23" s="111">
        <f t="shared" si="76"/>
        <v>2.3973211869059865</v>
      </c>
      <c r="FR23" s="111">
        <f t="shared" si="77"/>
        <v>4.1939993547693302</v>
      </c>
      <c r="FS23" s="111">
        <f t="shared" si="78"/>
        <v>1.3940390888560514</v>
      </c>
      <c r="FT23" s="112">
        <f t="shared" si="79"/>
        <v>0.97587157530069046</v>
      </c>
      <c r="FU23" s="83">
        <f>+Cas_Hoy!B23</f>
        <v>337</v>
      </c>
      <c r="FV23" s="61">
        <f>+Cas_Hoy!C23</f>
        <v>291</v>
      </c>
      <c r="FW23" s="61">
        <f>+Cas_Hoy!D23</f>
        <v>670</v>
      </c>
      <c r="FX23" s="61">
        <f>+Cas_Hoy!E23</f>
        <v>726</v>
      </c>
      <c r="FY23" s="61">
        <f>+Cas_Hoy!F23</f>
        <v>2291</v>
      </c>
      <c r="FZ23" s="61">
        <f>+Cas_Hoy!G23</f>
        <v>2308</v>
      </c>
      <c r="GA23" s="61">
        <f>+Cas_Hoy!H23</f>
        <v>2763</v>
      </c>
      <c r="GB23" s="61">
        <f>+Cas_Hoy!I23</f>
        <v>2651</v>
      </c>
      <c r="GC23" s="61">
        <f>+Cas_Hoy!J23</f>
        <v>2085</v>
      </c>
      <c r="GD23" s="61">
        <f>+Cas_Hoy!K23</f>
        <v>2075</v>
      </c>
      <c r="GE23" s="61">
        <f>+Cas_Hoy!L23</f>
        <v>1321</v>
      </c>
      <c r="GF23" s="61">
        <f>+Cas_Hoy!M23</f>
        <v>1368</v>
      </c>
      <c r="GG23" s="61">
        <f>+Cas_Hoy!N23</f>
        <v>808</v>
      </c>
      <c r="GH23" s="61">
        <f>+Cas_Hoy!O23</f>
        <v>822</v>
      </c>
      <c r="GI23" s="61">
        <f>+Cas_Hoy!P23</f>
        <v>416</v>
      </c>
      <c r="GJ23" s="61">
        <f>+Cas_Hoy!Q23</f>
        <v>398</v>
      </c>
      <c r="GK23" s="61">
        <f>+Cas_Hoy!R23</f>
        <v>119</v>
      </c>
      <c r="GL23" s="61">
        <f>+Cas_Hoy!S23</f>
        <v>222</v>
      </c>
      <c r="GM23" s="61">
        <f>+Cas_Hoy!T23</f>
        <v>34</v>
      </c>
      <c r="GN23" s="84">
        <f>+Cas_Hoy!U23</f>
        <v>57</v>
      </c>
      <c r="GO23" s="297">
        <f t="shared" si="104"/>
        <v>2.0986606744888617E-2</v>
      </c>
      <c r="GP23" s="294">
        <f t="shared" si="105"/>
        <v>2.6365836376226193E-2</v>
      </c>
      <c r="GQ23" s="294">
        <f t="shared" si="106"/>
        <v>9.8807938879621499E-2</v>
      </c>
      <c r="GR23" s="294">
        <f t="shared" si="107"/>
        <v>0.14665966029944158</v>
      </c>
      <c r="GS23" s="294">
        <f t="shared" si="108"/>
        <v>4.367386621423261E-2</v>
      </c>
      <c r="GT23" s="294">
        <f t="shared" si="109"/>
        <v>0.21443765396377565</v>
      </c>
      <c r="GU23" s="294">
        <f t="shared" si="110"/>
        <v>0.614818791415221</v>
      </c>
      <c r="GV23" s="294">
        <f t="shared" si="111"/>
        <v>0.29610677009203673</v>
      </c>
      <c r="GW23" s="294">
        <f t="shared" si="112"/>
        <v>0.36762285636082997</v>
      </c>
      <c r="GX23" s="294">
        <f t="shared" si="113"/>
        <v>0.40448075003011674</v>
      </c>
      <c r="GY23" s="294">
        <f t="shared" si="114"/>
        <v>0.37416114477548773</v>
      </c>
      <c r="GZ23" s="294">
        <f t="shared" si="115"/>
        <v>0.28783381990153722</v>
      </c>
      <c r="HA23" s="294">
        <f t="shared" si="116"/>
        <v>0.28464967961384857</v>
      </c>
      <c r="HB23" s="294">
        <f t="shared" si="117"/>
        <v>0.34263999155115127</v>
      </c>
      <c r="HC23" s="294">
        <f t="shared" si="118"/>
        <v>0.12746088343559384</v>
      </c>
      <c r="HD23" s="294">
        <f t="shared" si="119"/>
        <v>0.13766574781402602</v>
      </c>
      <c r="HE23" s="294">
        <f t="shared" si="120"/>
        <v>7.5973694072386785E-2</v>
      </c>
      <c r="HF23" s="294">
        <f t="shared" si="121"/>
        <v>0.15198626457048503</v>
      </c>
      <c r="HG23" s="294">
        <f t="shared" si="122"/>
        <v>7.6079179809158501E-2</v>
      </c>
      <c r="HH23" s="298">
        <f t="shared" si="123"/>
        <v>3.7686097420148612E-2</v>
      </c>
      <c r="HI23" s="302">
        <f>+CyF_Tot!B23</f>
        <v>13135</v>
      </c>
      <c r="HJ23" s="140">
        <f>+CyF_Tot!C23</f>
        <v>16446</v>
      </c>
      <c r="HK23" s="140">
        <f>+CyF_Tot!D23</f>
        <v>19311</v>
      </c>
      <c r="HL23" s="140">
        <f>+CyF_Tot!E23</f>
        <v>21771</v>
      </c>
      <c r="HM23" s="140">
        <f>+CyF_Tot!F23</f>
        <v>230</v>
      </c>
      <c r="HN23" s="140">
        <f>+CyF_Tot!G23</f>
        <v>285</v>
      </c>
      <c r="HO23" s="140">
        <f>+CyF_Tot!H23</f>
        <v>351</v>
      </c>
      <c r="HP23" s="140">
        <f>+CyF_Tot!I23</f>
        <v>399</v>
      </c>
      <c r="HQ23" s="193">
        <f t="shared" si="25"/>
        <v>8.9079702495418314E-2</v>
      </c>
      <c r="HR23" s="187">
        <f t="shared" si="26"/>
        <v>8.3917495034311812E-2</v>
      </c>
      <c r="HS23" s="187">
        <f t="shared" si="27"/>
        <v>8.2518518741614047E-2</v>
      </c>
      <c r="HT23" s="187">
        <f t="shared" si="28"/>
        <v>7.8171000380991396E-2</v>
      </c>
      <c r="HU23" s="187">
        <f t="shared" si="29"/>
        <v>7.8994724850426995E-2</v>
      </c>
      <c r="HV23" s="187">
        <f t="shared" si="30"/>
        <v>7.5779639398425136E-2</v>
      </c>
      <c r="HW23" s="187">
        <f t="shared" si="31"/>
        <v>7.3754210858405223E-2</v>
      </c>
      <c r="HX23" s="187">
        <f t="shared" si="32"/>
        <v>7.4195438042216261E-2</v>
      </c>
      <c r="HY23" s="187">
        <f t="shared" si="33"/>
        <v>6.5652496698325596E-2</v>
      </c>
      <c r="HZ23" s="187">
        <f t="shared" si="34"/>
        <v>6.810710526355418E-2</v>
      </c>
      <c r="IA23" s="187">
        <f t="shared" si="35"/>
        <v>4.7809148913421591E-2</v>
      </c>
      <c r="IB23" s="187">
        <f t="shared" si="36"/>
        <v>5.1465461549234481E-2</v>
      </c>
      <c r="IC23" s="187">
        <f t="shared" si="37"/>
        <v>3.454372139741016E-2</v>
      </c>
      <c r="ID23" s="187">
        <f t="shared" si="38"/>
        <v>3.7883796119911391E-2</v>
      </c>
      <c r="IE23" s="187">
        <f t="shared" si="39"/>
        <v>1.8105373484505097E-2</v>
      </c>
      <c r="IF23" s="187">
        <f t="shared" si="40"/>
        <v>2.1981546764810851E-2</v>
      </c>
      <c r="IG23" s="187">
        <f t="shared" si="41"/>
        <v>5.6546350689775128E-3</v>
      </c>
      <c r="IH23" s="187">
        <f t="shared" si="42"/>
        <v>9.2251116997486664E-3</v>
      </c>
      <c r="II23" s="187">
        <f t="shared" si="43"/>
        <v>9.381724761579202E-4</v>
      </c>
      <c r="IJ23" s="96">
        <f t="shared" si="44"/>
        <v>2.2227007621333709E-3</v>
      </c>
      <c r="IK23" s="444"/>
      <c r="IL23" s="103"/>
      <c r="IM23" s="103"/>
      <c r="IN23" s="103"/>
      <c r="IO23" s="103"/>
      <c r="IP23" s="103"/>
      <c r="IQ23" s="103"/>
      <c r="IR23" s="103"/>
      <c r="IS23" s="103"/>
      <c r="IT23" s="103"/>
      <c r="IU23" s="103"/>
      <c r="IV23" s="103"/>
      <c r="IW23" s="103"/>
      <c r="IX23" s="103"/>
      <c r="IY23" s="103"/>
      <c r="IZ23" s="103"/>
      <c r="JA23" s="103"/>
      <c r="JB23" s="103"/>
      <c r="JC23" s="103"/>
      <c r="JD23" s="468"/>
    </row>
    <row r="24" spans="1:264" ht="14.4">
      <c r="A24" s="402" t="s">
        <v>37</v>
      </c>
      <c r="B24" s="433">
        <v>747610</v>
      </c>
      <c r="C24" s="423">
        <f t="shared" si="129"/>
        <v>23738</v>
      </c>
      <c r="D24" s="406">
        <f t="shared" si="130"/>
        <v>613</v>
      </c>
      <c r="E24" s="393">
        <f t="shared" si="46"/>
        <v>5.6891997850460809E-3</v>
      </c>
      <c r="F24" s="195">
        <f t="shared" si="0"/>
        <v>2.5562793435079788E-2</v>
      </c>
      <c r="G24" s="26">
        <f t="shared" si="124"/>
        <v>5.6380104574076944</v>
      </c>
      <c r="H24" s="25">
        <f t="shared" si="1"/>
        <v>0.1441232967075326</v>
      </c>
      <c r="I24" s="32">
        <f t="shared" si="2"/>
        <v>0.17901725797935267</v>
      </c>
      <c r="J24" s="314">
        <f t="shared" si="3"/>
        <v>0.30386337917216916</v>
      </c>
      <c r="K24" s="315">
        <f t="shared" si="47"/>
        <v>2.698404233120981E-3</v>
      </c>
      <c r="L24" s="316">
        <f t="shared" si="48"/>
        <v>11.886939506195667</v>
      </c>
      <c r="M24" s="317">
        <f t="shared" si="49"/>
        <v>0.37738461120043088</v>
      </c>
      <c r="N24" s="500"/>
      <c r="O24" s="152"/>
      <c r="P24" s="152"/>
      <c r="Q24" s="152"/>
      <c r="R24" s="152"/>
      <c r="S24" s="153">
        <f t="shared" si="4"/>
        <v>23738</v>
      </c>
      <c r="T24" s="154">
        <f t="shared" si="5"/>
        <v>3175.1849226200825</v>
      </c>
      <c r="U24" s="153">
        <f t="shared" si="6"/>
        <v>2141</v>
      </c>
      <c r="V24" s="155">
        <f t="shared" si="7"/>
        <v>9.9134139000787144E-2</v>
      </c>
      <c r="W24" s="154">
        <f t="shared" si="8"/>
        <v>286.37926191463464</v>
      </c>
      <c r="X24" s="153">
        <f t="shared" si="9"/>
        <v>4627</v>
      </c>
      <c r="Y24" s="155">
        <f t="shared" si="10"/>
        <v>0.24211187274344617</v>
      </c>
      <c r="Z24" s="154">
        <f t="shared" si="11"/>
        <v>618.90557911210385</v>
      </c>
      <c r="AA24" s="153">
        <f t="shared" si="12"/>
        <v>613</v>
      </c>
      <c r="AB24" s="154">
        <f t="shared" si="13"/>
        <v>819.94622864862697</v>
      </c>
      <c r="AC24" s="156">
        <f t="shared" si="50"/>
        <v>2.5823574016345101E-2</v>
      </c>
      <c r="AD24" s="153">
        <f t="shared" si="14"/>
        <v>51</v>
      </c>
      <c r="AE24" s="155">
        <f t="shared" si="15"/>
        <v>9.0747330960854092E-2</v>
      </c>
      <c r="AF24" s="154">
        <f t="shared" si="16"/>
        <v>68.217386070277286</v>
      </c>
      <c r="AG24" s="153">
        <f t="shared" si="17"/>
        <v>108</v>
      </c>
      <c r="AH24" s="155">
        <f t="shared" si="18"/>
        <v>0.21386138613861386</v>
      </c>
      <c r="AI24" s="154">
        <f t="shared" si="19"/>
        <v>144.46034697235189</v>
      </c>
      <c r="AJ24" s="504"/>
      <c r="AK24" s="80">
        <v>62597</v>
      </c>
      <c r="AL24" s="38">
        <v>58973</v>
      </c>
      <c r="AM24" s="38">
        <v>60673</v>
      </c>
      <c r="AN24" s="38">
        <v>57066</v>
      </c>
      <c r="AO24" s="38">
        <v>59086</v>
      </c>
      <c r="AP24" s="38">
        <v>56642</v>
      </c>
      <c r="AQ24" s="38">
        <v>54442</v>
      </c>
      <c r="AR24" s="38">
        <v>54465</v>
      </c>
      <c r="AS24" s="38">
        <v>48740</v>
      </c>
      <c r="AT24" s="38">
        <v>49920</v>
      </c>
      <c r="AU24" s="38">
        <v>36367</v>
      </c>
      <c r="AV24" s="38">
        <v>37969</v>
      </c>
      <c r="AW24" s="38">
        <v>27902</v>
      </c>
      <c r="AX24" s="38">
        <v>29990</v>
      </c>
      <c r="AY24" s="38">
        <v>16302</v>
      </c>
      <c r="AZ24" s="38">
        <v>19163</v>
      </c>
      <c r="BA24" s="38">
        <v>5651</v>
      </c>
      <c r="BB24" s="38">
        <v>8510</v>
      </c>
      <c r="BC24" s="38">
        <v>1010</v>
      </c>
      <c r="BD24" s="45">
        <v>2142</v>
      </c>
      <c r="BE24" s="229">
        <v>2.0000000000000002E-5</v>
      </c>
      <c r="BF24" s="42">
        <v>2.0000000000000002E-5</v>
      </c>
      <c r="BG24" s="52">
        <v>5.0000000000000002E-5</v>
      </c>
      <c r="BH24" s="52">
        <v>4.0000000000000003E-5</v>
      </c>
      <c r="BI24" s="52">
        <v>1.2518952302791728E-4</v>
      </c>
      <c r="BJ24" s="52">
        <v>1.2406223545552731E-4</v>
      </c>
      <c r="BK24" s="52">
        <v>3.4000000000000002E-4</v>
      </c>
      <c r="BL24" s="52">
        <v>1.8000000000000001E-4</v>
      </c>
      <c r="BM24" s="52">
        <v>8.9999999999999998E-4</v>
      </c>
      <c r="BN24" s="52">
        <v>5.0000000000000001E-4</v>
      </c>
      <c r="BO24" s="52">
        <v>3.8E-3</v>
      </c>
      <c r="BP24" s="52">
        <v>2E-3</v>
      </c>
      <c r="BQ24" s="52">
        <v>1.6199999999999999E-2</v>
      </c>
      <c r="BR24" s="52">
        <v>6.1999999999999998E-3</v>
      </c>
      <c r="BS24" s="52">
        <v>6.1100000000000002E-2</v>
      </c>
      <c r="BT24" s="52">
        <v>2.6800000000000001E-2</v>
      </c>
      <c r="BU24" s="52">
        <v>0.1421</v>
      </c>
      <c r="BV24" s="52">
        <v>5.4699999999999999E-2</v>
      </c>
      <c r="BW24" s="52">
        <v>0.27589999999999998</v>
      </c>
      <c r="BX24" s="53">
        <v>0.1051</v>
      </c>
      <c r="BY24" s="63">
        <f>+Fall_Hoy!B24</f>
        <v>1</v>
      </c>
      <c r="BZ24" s="60">
        <f>+Fall_Hoy!C24</f>
        <v>0</v>
      </c>
      <c r="CA24" s="60">
        <f>+Fall_Hoy!D24</f>
        <v>0</v>
      </c>
      <c r="CB24" s="60">
        <f>+Fall_Hoy!E24</f>
        <v>1</v>
      </c>
      <c r="CC24" s="60">
        <f>+Fall_Hoy!F24</f>
        <v>1</v>
      </c>
      <c r="CD24" s="60">
        <f>+Fall_Hoy!G24</f>
        <v>4</v>
      </c>
      <c r="CE24" s="60">
        <f>+Fall_Hoy!H24</f>
        <v>8</v>
      </c>
      <c r="CF24" s="60">
        <f>+Fall_Hoy!I24</f>
        <v>11</v>
      </c>
      <c r="CG24" s="60">
        <f>+Fall_Hoy!J24</f>
        <v>14</v>
      </c>
      <c r="CH24" s="60">
        <f>+Fall_Hoy!K24</f>
        <v>9</v>
      </c>
      <c r="CI24" s="60">
        <f>+Fall_Hoy!L24</f>
        <v>49</v>
      </c>
      <c r="CJ24" s="60">
        <f>+Fall_Hoy!M24</f>
        <v>36</v>
      </c>
      <c r="CK24" s="60">
        <f>+Fall_Hoy!N24</f>
        <v>82</v>
      </c>
      <c r="CL24" s="60">
        <f>+Fall_Hoy!O24</f>
        <v>49</v>
      </c>
      <c r="CM24" s="60">
        <f>+Fall_Hoy!P24</f>
        <v>120</v>
      </c>
      <c r="CN24" s="60">
        <f>+Fall_Hoy!Q24</f>
        <v>70</v>
      </c>
      <c r="CO24" s="60">
        <f>+Fall_Hoy!R24</f>
        <v>75</v>
      </c>
      <c r="CP24" s="60">
        <f>+Fall_Hoy!S24</f>
        <v>47</v>
      </c>
      <c r="CQ24" s="60">
        <f>+Fall_Hoy!T24</f>
        <v>10</v>
      </c>
      <c r="CR24" s="224">
        <f>+Fall_Hoy!U24</f>
        <v>26</v>
      </c>
      <c r="CS24" s="74">
        <f t="shared" si="51"/>
        <v>0.12047561362747856</v>
      </c>
      <c r="CT24" s="75">
        <f t="shared" si="52"/>
        <v>0.13630122102528114</v>
      </c>
      <c r="CU24" s="75">
        <f t="shared" si="53"/>
        <v>0.18141095244289759</v>
      </c>
      <c r="CV24" s="75">
        <f t="shared" si="54"/>
        <v>0.2635287031160925</v>
      </c>
      <c r="CW24" s="75">
        <f t="shared" si="131"/>
        <v>0.1351908893627744</v>
      </c>
      <c r="CX24" s="75">
        <f t="shared" si="132"/>
        <v>0.56922217352743865</v>
      </c>
      <c r="CY24" s="75">
        <f t="shared" si="133"/>
        <v>0.43219227369872304</v>
      </c>
      <c r="CZ24" s="75">
        <f t="shared" si="134"/>
        <v>0.7</v>
      </c>
      <c r="DA24" s="75">
        <f t="shared" si="135"/>
        <v>0.31915378653171023</v>
      </c>
      <c r="DB24" s="75">
        <f t="shared" si="136"/>
        <v>0.36057692307692307</v>
      </c>
      <c r="DC24" s="75">
        <f t="shared" si="137"/>
        <v>0.35457246520486324</v>
      </c>
      <c r="DD24" s="75">
        <f t="shared" si="138"/>
        <v>0.47407095261924198</v>
      </c>
      <c r="DE24" s="75">
        <f t="shared" si="139"/>
        <v>0.18141095244289759</v>
      </c>
      <c r="DF24" s="75">
        <f t="shared" si="140"/>
        <v>0.2635287031160925</v>
      </c>
      <c r="DG24" s="75">
        <f t="shared" si="141"/>
        <v>0.12047561362747856</v>
      </c>
      <c r="DH24" s="75">
        <f t="shared" si="142"/>
        <v>0.13630122102528114</v>
      </c>
      <c r="DI24" s="75">
        <f t="shared" si="143"/>
        <v>9.3398925115357009E-2</v>
      </c>
      <c r="DJ24" s="75">
        <f t="shared" si="144"/>
        <v>0.10096735317306019</v>
      </c>
      <c r="DK24" s="75">
        <f t="shared" si="145"/>
        <v>3.5886154762631031E-2</v>
      </c>
      <c r="DL24" s="75">
        <f t="shared" si="146"/>
        <v>0.11549180407970355</v>
      </c>
      <c r="DM24" s="83">
        <f>+'Cas_-14'!B24</f>
        <v>340</v>
      </c>
      <c r="DN24" s="61">
        <f>+'Cas_-14'!C24</f>
        <v>321</v>
      </c>
      <c r="DO24" s="61">
        <f>+'Cas_-14'!D24</f>
        <v>493</v>
      </c>
      <c r="DP24" s="61">
        <f>+'Cas_-14'!E24</f>
        <v>604</v>
      </c>
      <c r="DQ24" s="61">
        <f>+'Cas_-14'!F24</f>
        <v>1785</v>
      </c>
      <c r="DR24" s="61">
        <f>+'Cas_-14'!G24</f>
        <v>1910</v>
      </c>
      <c r="DS24" s="61">
        <f>+'Cas_-14'!H24</f>
        <v>2228</v>
      </c>
      <c r="DT24" s="61">
        <f>+'Cas_-14'!I24</f>
        <v>2445</v>
      </c>
      <c r="DU24" s="61">
        <f>+'Cas_-14'!J24</f>
        <v>1725</v>
      </c>
      <c r="DV24" s="61">
        <f>+'Cas_-14'!K24</f>
        <v>1921</v>
      </c>
      <c r="DW24" s="61">
        <f>+'Cas_-14'!L24</f>
        <v>1177</v>
      </c>
      <c r="DX24" s="61">
        <f>+'Cas_-14'!M24</f>
        <v>1235</v>
      </c>
      <c r="DY24" s="61">
        <f>+'Cas_-14'!N24</f>
        <v>781</v>
      </c>
      <c r="DZ24" s="61">
        <f>+'Cas_-14'!O24</f>
        <v>668</v>
      </c>
      <c r="EA24" s="61">
        <f>+'Cas_-14'!P24</f>
        <v>490</v>
      </c>
      <c r="EB24" s="61">
        <f>+'Cas_-14'!Q24</f>
        <v>397</v>
      </c>
      <c r="EC24" s="61">
        <f>+'Cas_-14'!R24</f>
        <v>237</v>
      </c>
      <c r="ED24" s="61">
        <f>+'Cas_-14'!S24</f>
        <v>225</v>
      </c>
      <c r="EE24" s="61">
        <f>+'Cas_-14'!T24</f>
        <v>32</v>
      </c>
      <c r="EF24" s="84">
        <f>+'Cas_-14'!U24</f>
        <v>86</v>
      </c>
      <c r="EG24" s="190">
        <f t="shared" si="148"/>
        <v>5.4315702030448745E-3</v>
      </c>
      <c r="EH24" s="89">
        <f t="shared" si="148"/>
        <v>5.4431689078052667E-3</v>
      </c>
      <c r="EI24" s="89">
        <f t="shared" si="148"/>
        <v>8.125525357242926E-3</v>
      </c>
      <c r="EJ24" s="89">
        <f t="shared" si="148"/>
        <v>1.0584235797147163E-2</v>
      </c>
      <c r="EK24" s="89">
        <f t="shared" si="148"/>
        <v>3.0210202078326507E-2</v>
      </c>
      <c r="EL24" s="89">
        <f t="shared" si="148"/>
        <v>3.3720560714664033E-2</v>
      </c>
      <c r="EM24" s="89">
        <f t="shared" si="148"/>
        <v>4.0924286396532089E-2</v>
      </c>
      <c r="EN24" s="89">
        <f t="shared" si="148"/>
        <v>4.4891214541448635E-2</v>
      </c>
      <c r="EO24" s="89">
        <f t="shared" si="148"/>
        <v>3.5391875256462861E-2</v>
      </c>
      <c r="EP24" s="89">
        <f t="shared" si="148"/>
        <v>3.8481570512820515E-2</v>
      </c>
      <c r="EQ24" s="89">
        <f t="shared" si="148"/>
        <v>3.2364506283168809E-2</v>
      </c>
      <c r="ER24" s="89">
        <f t="shared" si="148"/>
        <v>3.2526534804709108E-2</v>
      </c>
      <c r="ES24" s="89">
        <f t="shared" si="148"/>
        <v>2.7990825030463767E-2</v>
      </c>
      <c r="ET24" s="89">
        <f t="shared" si="148"/>
        <v>2.227409136378793E-2</v>
      </c>
      <c r="EU24" s="89">
        <f t="shared" si="148"/>
        <v>3.0057661636609005E-2</v>
      </c>
      <c r="EV24" s="89">
        <f t="shared" si="147"/>
        <v>2.0717006731722592E-2</v>
      </c>
      <c r="EW24" s="89">
        <f t="shared" si="22"/>
        <v>4.1939479738099451E-2</v>
      </c>
      <c r="EX24" s="89">
        <f t="shared" si="22"/>
        <v>2.6439482961222092E-2</v>
      </c>
      <c r="EY24" s="89">
        <f t="shared" si="22"/>
        <v>3.1683168316831684E-2</v>
      </c>
      <c r="EZ24" s="97">
        <f t="shared" si="22"/>
        <v>4.0149393090569564E-2</v>
      </c>
      <c r="FA24" s="110">
        <f t="shared" si="71"/>
        <v>4.00814990480644</v>
      </c>
      <c r="FB24" s="111">
        <f t="shared" si="72"/>
        <v>6.5791947065679146</v>
      </c>
      <c r="FC24" s="111">
        <f t="shared" si="73"/>
        <v>6.4810862932928659</v>
      </c>
      <c r="FD24" s="111">
        <f t="shared" si="74"/>
        <v>11.831176356963494</v>
      </c>
      <c r="FE24" s="111">
        <f t="shared" si="75"/>
        <v>4.4750077808901336</v>
      </c>
      <c r="FF24" s="111">
        <f t="shared" si="75"/>
        <v>16.880566676932553</v>
      </c>
      <c r="FG24" s="111">
        <f t="shared" si="75"/>
        <v>10.560777273207307</v>
      </c>
      <c r="FH24" s="111">
        <f t="shared" si="75"/>
        <v>15.593251533742331</v>
      </c>
      <c r="FI24" s="111">
        <f t="shared" si="75"/>
        <v>9.0177133655394535</v>
      </c>
      <c r="FJ24" s="111">
        <f t="shared" si="75"/>
        <v>9.3701197293076515</v>
      </c>
      <c r="FK24" s="111">
        <f t="shared" si="75"/>
        <v>10.955596297455617</v>
      </c>
      <c r="FL24" s="111">
        <f t="shared" si="75"/>
        <v>14.574898785425098</v>
      </c>
      <c r="FM24" s="111">
        <f t="shared" si="75"/>
        <v>6.4810862932928659</v>
      </c>
      <c r="FN24" s="111">
        <f t="shared" si="75"/>
        <v>11.831176356963494</v>
      </c>
      <c r="FO24" s="111">
        <f t="shared" si="75"/>
        <v>4.00814990480644</v>
      </c>
      <c r="FP24" s="111">
        <f t="shared" si="75"/>
        <v>6.5791947065679146</v>
      </c>
      <c r="FQ24" s="111">
        <f t="shared" si="76"/>
        <v>2.2269929359784069</v>
      </c>
      <c r="FR24" s="111">
        <f t="shared" si="77"/>
        <v>3.8188096689010762</v>
      </c>
      <c r="FS24" s="111">
        <f t="shared" si="78"/>
        <v>1.1326567596955419</v>
      </c>
      <c r="FT24" s="112">
        <f t="shared" si="79"/>
        <v>2.8765516783572673</v>
      </c>
      <c r="FU24" s="83">
        <f>+Cas_Hoy!B24</f>
        <v>417</v>
      </c>
      <c r="FV24" s="61">
        <f>+Cas_Hoy!C24</f>
        <v>391</v>
      </c>
      <c r="FW24" s="61">
        <f>+Cas_Hoy!D24</f>
        <v>624</v>
      </c>
      <c r="FX24" s="61">
        <f>+Cas_Hoy!E24</f>
        <v>778</v>
      </c>
      <c r="FY24" s="61">
        <f>+Cas_Hoy!F24</f>
        <v>2203</v>
      </c>
      <c r="FZ24" s="61">
        <f>+Cas_Hoy!G24</f>
        <v>2385</v>
      </c>
      <c r="GA24" s="61">
        <f>+Cas_Hoy!H24</f>
        <v>2755</v>
      </c>
      <c r="GB24" s="61">
        <f>+Cas_Hoy!I24</f>
        <v>3019</v>
      </c>
      <c r="GC24" s="61">
        <f>+Cas_Hoy!J24</f>
        <v>2140</v>
      </c>
      <c r="GD24" s="61">
        <f>+Cas_Hoy!K24</f>
        <v>2359</v>
      </c>
      <c r="GE24" s="61">
        <f>+Cas_Hoy!L24</f>
        <v>1457</v>
      </c>
      <c r="GF24" s="61">
        <f>+Cas_Hoy!M24</f>
        <v>1554</v>
      </c>
      <c r="GG24" s="61">
        <f>+Cas_Hoy!N24</f>
        <v>972</v>
      </c>
      <c r="GH24" s="61">
        <f>+Cas_Hoy!O24</f>
        <v>862</v>
      </c>
      <c r="GI24" s="61">
        <f>+Cas_Hoy!P24</f>
        <v>595</v>
      </c>
      <c r="GJ24" s="61">
        <f>+Cas_Hoy!Q24</f>
        <v>507</v>
      </c>
      <c r="GK24" s="61">
        <f>+Cas_Hoy!R24</f>
        <v>267</v>
      </c>
      <c r="GL24" s="61">
        <f>+Cas_Hoy!S24</f>
        <v>296</v>
      </c>
      <c r="GM24" s="61">
        <f>+Cas_Hoy!T24</f>
        <v>39</v>
      </c>
      <c r="GN24" s="84">
        <f>+Cas_Hoy!U24</f>
        <v>104</v>
      </c>
      <c r="GO24" s="297">
        <f t="shared" si="104"/>
        <v>2.6700936311712789E-2</v>
      </c>
      <c r="GP24" s="294">
        <f t="shared" si="105"/>
        <v>4.3621066085633334E-2</v>
      </c>
      <c r="GQ24" s="294">
        <f t="shared" si="106"/>
        <v>6.6655643317698951E-2</v>
      </c>
      <c r="GR24" s="294">
        <f t="shared" si="107"/>
        <v>0.16129841246482318</v>
      </c>
      <c r="GS24" s="294">
        <f t="shared" si="108"/>
        <v>0.1668490360034689</v>
      </c>
      <c r="GT24" s="294">
        <f t="shared" si="109"/>
        <v>0.7</v>
      </c>
      <c r="GU24" s="294">
        <f t="shared" si="110"/>
        <v>0.53442087703769392</v>
      </c>
      <c r="GV24" s="294">
        <f t="shared" si="111"/>
        <v>0.7</v>
      </c>
      <c r="GW24" s="294">
        <f t="shared" si="112"/>
        <v>0.39593571198716521</v>
      </c>
      <c r="GX24" s="294">
        <f t="shared" si="113"/>
        <v>0.44279071397108877</v>
      </c>
      <c r="GY24" s="294">
        <f t="shared" si="114"/>
        <v>0.43892275429353078</v>
      </c>
      <c r="GZ24" s="294">
        <f t="shared" si="115"/>
        <v>0.59652328774923236</v>
      </c>
      <c r="HA24" s="294">
        <f t="shared" si="116"/>
        <v>0.22577649907105821</v>
      </c>
      <c r="HB24" s="294">
        <f t="shared" si="117"/>
        <v>0.34006248815280204</v>
      </c>
      <c r="HC24" s="294">
        <f t="shared" si="118"/>
        <v>0.14629181654765253</v>
      </c>
      <c r="HD24" s="294">
        <f t="shared" si="119"/>
        <v>0.1740673024176764</v>
      </c>
      <c r="HE24" s="294">
        <f t="shared" si="120"/>
        <v>0.10522157386413637</v>
      </c>
      <c r="HF24" s="294">
        <f t="shared" si="121"/>
        <v>0.13282816239655915</v>
      </c>
      <c r="HG24" s="294">
        <f t="shared" si="122"/>
        <v>4.3736251116956566E-2</v>
      </c>
      <c r="HH24" s="298">
        <f t="shared" si="123"/>
        <v>0.1396645072591764</v>
      </c>
      <c r="HI24" s="302">
        <f>+CyF_Tot!B24</f>
        <v>16388</v>
      </c>
      <c r="HJ24" s="140">
        <f>+CyF_Tot!C24</f>
        <v>19111</v>
      </c>
      <c r="HK24" s="140">
        <f>+CyF_Tot!D24</f>
        <v>21597</v>
      </c>
      <c r="HL24" s="140">
        <f>+CyF_Tot!E24</f>
        <v>23738</v>
      </c>
      <c r="HM24" s="140">
        <f>+CyF_Tot!F24</f>
        <v>454</v>
      </c>
      <c r="HN24" s="140">
        <f>+CyF_Tot!G24</f>
        <v>505</v>
      </c>
      <c r="HO24" s="140">
        <f>+CyF_Tot!H24</f>
        <v>562</v>
      </c>
      <c r="HP24" s="140">
        <f>+CyF_Tot!I24</f>
        <v>613</v>
      </c>
      <c r="HQ24" s="193">
        <f t="shared" si="25"/>
        <v>8.3729484624336215E-2</v>
      </c>
      <c r="HR24" s="187">
        <f t="shared" si="26"/>
        <v>7.8882037425930626E-2</v>
      </c>
      <c r="HS24" s="187">
        <f t="shared" si="27"/>
        <v>8.1155950294939869E-2</v>
      </c>
      <c r="HT24" s="187">
        <f t="shared" si="28"/>
        <v>7.6331242225224388E-2</v>
      </c>
      <c r="HU24" s="187">
        <f t="shared" si="29"/>
        <v>7.9033185751929483E-2</v>
      </c>
      <c r="HV24" s="187">
        <f t="shared" si="30"/>
        <v>7.5764101603777376E-2</v>
      </c>
      <c r="HW24" s="187">
        <f t="shared" si="31"/>
        <v>7.2821390832118346E-2</v>
      </c>
      <c r="HX24" s="187">
        <f t="shared" si="32"/>
        <v>7.2852155535640242E-2</v>
      </c>
      <c r="HY24" s="187">
        <f t="shared" si="33"/>
        <v>6.5194419550300295E-2</v>
      </c>
      <c r="HZ24" s="187">
        <f t="shared" si="34"/>
        <v>6.6772782600553762E-2</v>
      </c>
      <c r="IA24" s="187">
        <f t="shared" si="35"/>
        <v>4.8644346651328899E-2</v>
      </c>
      <c r="IB24" s="187">
        <f t="shared" si="36"/>
        <v>5.0787175131418789E-2</v>
      </c>
      <c r="IC24" s="187">
        <f t="shared" si="37"/>
        <v>3.7321598159468172E-2</v>
      </c>
      <c r="ID24" s="187">
        <f t="shared" si="38"/>
        <v>4.0114498200933643E-2</v>
      </c>
      <c r="IE24" s="187">
        <f t="shared" si="39"/>
        <v>2.1805486817993339E-2</v>
      </c>
      <c r="IF24" s="187">
        <f t="shared" si="40"/>
        <v>2.5632348416955365E-2</v>
      </c>
      <c r="IG24" s="187">
        <f t="shared" si="41"/>
        <v>7.5587538957477829E-3</v>
      </c>
      <c r="IH24" s="187">
        <f t="shared" si="42"/>
        <v>1.138294030309921E-2</v>
      </c>
      <c r="II24" s="187">
        <f t="shared" si="43"/>
        <v>1.3509717633525501E-3</v>
      </c>
      <c r="IJ24" s="96">
        <f t="shared" si="44"/>
        <v>2.8651302149516459E-3</v>
      </c>
      <c r="IK24" s="444"/>
      <c r="IL24" s="103"/>
      <c r="IM24" s="103"/>
      <c r="IN24" s="103"/>
      <c r="IO24" s="103"/>
      <c r="IP24" s="103"/>
      <c r="IQ24" s="103"/>
      <c r="IR24" s="103"/>
      <c r="IS24" s="103"/>
      <c r="IT24" s="103"/>
      <c r="IU24" s="103"/>
      <c r="IV24" s="103"/>
      <c r="IW24" s="103"/>
      <c r="IX24" s="103"/>
      <c r="IY24" s="103"/>
      <c r="IZ24" s="103"/>
      <c r="JA24" s="103"/>
      <c r="JB24" s="103"/>
      <c r="JC24" s="103"/>
      <c r="JD24" s="468"/>
    </row>
    <row r="25" spans="1:264" ht="14.4">
      <c r="A25" s="402" t="s">
        <v>38</v>
      </c>
      <c r="B25" s="433">
        <v>1424397</v>
      </c>
      <c r="C25" s="423">
        <f t="shared" si="129"/>
        <v>18600</v>
      </c>
      <c r="D25" s="406">
        <f t="shared" si="130"/>
        <v>774</v>
      </c>
      <c r="E25" s="393">
        <f t="shared" si="46"/>
        <v>4.5322207255872431E-3</v>
      </c>
      <c r="F25" s="195">
        <f t="shared" si="0"/>
        <v>1.1548746592417704E-2</v>
      </c>
      <c r="G25" s="26">
        <f t="shared" si="124"/>
        <v>10.381593170625264</v>
      </c>
      <c r="H25" s="25">
        <f t="shared" si="1"/>
        <v>0.11989438875312541</v>
      </c>
      <c r="I25" s="32">
        <f t="shared" si="2"/>
        <v>0.13556447603696856</v>
      </c>
      <c r="J25" s="314">
        <f t="shared" si="3"/>
        <v>0.26905925954385579</v>
      </c>
      <c r="K25" s="315">
        <f t="shared" si="47"/>
        <v>2.0195842154243295E-3</v>
      </c>
      <c r="L25" s="316">
        <f t="shared" si="48"/>
        <v>23.297702256321553</v>
      </c>
      <c r="M25" s="317">
        <f t="shared" si="49"/>
        <v>0.30409420993552383</v>
      </c>
      <c r="N25" s="500"/>
      <c r="O25" s="152"/>
      <c r="P25" s="152"/>
      <c r="Q25" s="152"/>
      <c r="R25" s="152"/>
      <c r="S25" s="153">
        <f t="shared" si="4"/>
        <v>18600</v>
      </c>
      <c r="T25" s="154">
        <f t="shared" si="5"/>
        <v>1305.8157241274728</v>
      </c>
      <c r="U25" s="153">
        <f t="shared" si="6"/>
        <v>835</v>
      </c>
      <c r="V25" s="155">
        <f t="shared" si="7"/>
        <v>4.7002533070644524E-2</v>
      </c>
      <c r="W25" s="154">
        <f t="shared" si="8"/>
        <v>58.621297292819349</v>
      </c>
      <c r="X25" s="153">
        <f t="shared" si="9"/>
        <v>2150</v>
      </c>
      <c r="Y25" s="155">
        <f t="shared" si="10"/>
        <v>0.13069908814589665</v>
      </c>
      <c r="Z25" s="154">
        <f t="shared" si="11"/>
        <v>150.9410648857025</v>
      </c>
      <c r="AA25" s="153">
        <f t="shared" si="12"/>
        <v>774</v>
      </c>
      <c r="AB25" s="154">
        <f t="shared" si="13"/>
        <v>543.38783358852902</v>
      </c>
      <c r="AC25" s="156">
        <f t="shared" si="50"/>
        <v>4.161290322580645E-2</v>
      </c>
      <c r="AD25" s="153">
        <f t="shared" si="14"/>
        <v>37</v>
      </c>
      <c r="AE25" s="155">
        <f t="shared" si="15"/>
        <v>5.0203527815468114E-2</v>
      </c>
      <c r="AF25" s="154">
        <f t="shared" si="16"/>
        <v>25.975904189632526</v>
      </c>
      <c r="AG25" s="153">
        <f t="shared" si="17"/>
        <v>74</v>
      </c>
      <c r="AH25" s="155">
        <f t="shared" si="18"/>
        <v>0.10571428571428572</v>
      </c>
      <c r="AI25" s="154">
        <f t="shared" si="19"/>
        <v>51.951808379265053</v>
      </c>
      <c r="AJ25" s="504"/>
      <c r="AK25" s="80">
        <v>140531</v>
      </c>
      <c r="AL25" s="38">
        <v>132757</v>
      </c>
      <c r="AM25" s="38">
        <v>131426</v>
      </c>
      <c r="AN25" s="38">
        <v>125820</v>
      </c>
      <c r="AO25" s="38">
        <v>124984</v>
      </c>
      <c r="AP25" s="38">
        <v>122784</v>
      </c>
      <c r="AQ25" s="38">
        <v>93813</v>
      </c>
      <c r="AR25" s="38">
        <v>98256</v>
      </c>
      <c r="AS25" s="38">
        <v>80062</v>
      </c>
      <c r="AT25" s="38">
        <v>85026</v>
      </c>
      <c r="AU25" s="38">
        <v>57732</v>
      </c>
      <c r="AV25" s="38">
        <v>61720</v>
      </c>
      <c r="AW25" s="38">
        <v>42124</v>
      </c>
      <c r="AX25" s="38">
        <v>47173</v>
      </c>
      <c r="AY25" s="38">
        <v>24074</v>
      </c>
      <c r="AZ25" s="38">
        <v>29740</v>
      </c>
      <c r="BA25" s="38">
        <v>8658</v>
      </c>
      <c r="BB25" s="38">
        <v>13232</v>
      </c>
      <c r="BC25" s="38">
        <v>1361</v>
      </c>
      <c r="BD25" s="45">
        <v>3124</v>
      </c>
      <c r="BE25" s="229">
        <v>2.0000000000000002E-5</v>
      </c>
      <c r="BF25" s="42">
        <v>2.0000000000000002E-5</v>
      </c>
      <c r="BG25" s="52">
        <v>5.0000000000000002E-5</v>
      </c>
      <c r="BH25" s="52">
        <v>4.0000000000000003E-5</v>
      </c>
      <c r="BI25" s="52">
        <v>1.2518952302791728E-4</v>
      </c>
      <c r="BJ25" s="52">
        <v>1.2406223545552731E-4</v>
      </c>
      <c r="BK25" s="52">
        <v>3.4000000000000002E-4</v>
      </c>
      <c r="BL25" s="52">
        <v>1.8000000000000001E-4</v>
      </c>
      <c r="BM25" s="52">
        <v>8.9999999999999998E-4</v>
      </c>
      <c r="BN25" s="52">
        <v>5.0000000000000001E-4</v>
      </c>
      <c r="BO25" s="52">
        <v>3.8E-3</v>
      </c>
      <c r="BP25" s="52">
        <v>2E-3</v>
      </c>
      <c r="BQ25" s="52">
        <v>1.6199999999999999E-2</v>
      </c>
      <c r="BR25" s="52">
        <v>6.1999999999999998E-3</v>
      </c>
      <c r="BS25" s="52">
        <v>6.1100000000000002E-2</v>
      </c>
      <c r="BT25" s="52">
        <v>2.6800000000000001E-2</v>
      </c>
      <c r="BU25" s="52">
        <v>0.1421</v>
      </c>
      <c r="BV25" s="52">
        <v>5.4699999999999999E-2</v>
      </c>
      <c r="BW25" s="52">
        <v>0.27589999999999998</v>
      </c>
      <c r="BX25" s="53">
        <v>0.1051</v>
      </c>
      <c r="BY25" s="63">
        <f>+Fall_Hoy!B25</f>
        <v>4</v>
      </c>
      <c r="BZ25" s="60">
        <f>+Fall_Hoy!C25</f>
        <v>1</v>
      </c>
      <c r="CA25" s="60">
        <f>+Fall_Hoy!D25</f>
        <v>0</v>
      </c>
      <c r="CB25" s="60">
        <f>+Fall_Hoy!E25</f>
        <v>0</v>
      </c>
      <c r="CC25" s="60">
        <f>+Fall_Hoy!F25</f>
        <v>5</v>
      </c>
      <c r="CD25" s="60">
        <f>+Fall_Hoy!G25</f>
        <v>6</v>
      </c>
      <c r="CE25" s="60">
        <f>+Fall_Hoy!H25</f>
        <v>12</v>
      </c>
      <c r="CF25" s="60">
        <f>+Fall_Hoy!I25</f>
        <v>6</v>
      </c>
      <c r="CG25" s="60">
        <f>+Fall_Hoy!J25</f>
        <v>35</v>
      </c>
      <c r="CH25" s="60">
        <f>+Fall_Hoy!K25</f>
        <v>16</v>
      </c>
      <c r="CI25" s="60">
        <f>+Fall_Hoy!L25</f>
        <v>88</v>
      </c>
      <c r="CJ25" s="60">
        <f>+Fall_Hoy!M25</f>
        <v>35</v>
      </c>
      <c r="CK25" s="60">
        <f>+Fall_Hoy!N25</f>
        <v>144</v>
      </c>
      <c r="CL25" s="60">
        <f>+Fall_Hoy!O25</f>
        <v>84</v>
      </c>
      <c r="CM25" s="60">
        <f>+Fall_Hoy!P25</f>
        <v>141</v>
      </c>
      <c r="CN25" s="60">
        <f>+Fall_Hoy!Q25</f>
        <v>55</v>
      </c>
      <c r="CO25" s="60">
        <f>+Fall_Hoy!R25</f>
        <v>74</v>
      </c>
      <c r="CP25" s="60">
        <f>+Fall_Hoy!S25</f>
        <v>44</v>
      </c>
      <c r="CQ25" s="60">
        <f>+Fall_Hoy!T25</f>
        <v>9</v>
      </c>
      <c r="CR25" s="224">
        <f>+Fall_Hoy!U25</f>
        <v>12</v>
      </c>
      <c r="CS25" s="74">
        <f t="shared" si="51"/>
        <v>9.5858283114243908E-2</v>
      </c>
      <c r="CT25" s="75">
        <f t="shared" si="52"/>
        <v>6.9006012305653966E-2</v>
      </c>
      <c r="CU25" s="75">
        <f t="shared" si="53"/>
        <v>0.2110172084533494</v>
      </c>
      <c r="CV25" s="75">
        <f t="shared" si="54"/>
        <v>0.28720639129956105</v>
      </c>
      <c r="CW25" s="75">
        <f t="shared" si="131"/>
        <v>0.31955645878227962</v>
      </c>
      <c r="CX25" s="75">
        <f t="shared" si="132"/>
        <v>0.39388538840086473</v>
      </c>
      <c r="CY25" s="75">
        <f t="shared" si="133"/>
        <v>0.37621776989392536</v>
      </c>
      <c r="CZ25" s="75">
        <f t="shared" si="134"/>
        <v>0.33924985073006569</v>
      </c>
      <c r="DA25" s="75">
        <f t="shared" si="135"/>
        <v>0.4857346667443842</v>
      </c>
      <c r="DB25" s="75">
        <f t="shared" si="136"/>
        <v>0.37635546773927975</v>
      </c>
      <c r="DC25" s="75">
        <f t="shared" si="137"/>
        <v>0.40112753302920573</v>
      </c>
      <c r="DD25" s="75">
        <f t="shared" si="138"/>
        <v>0.28353856124432925</v>
      </c>
      <c r="DE25" s="75">
        <f t="shared" si="139"/>
        <v>0.2110172084533494</v>
      </c>
      <c r="DF25" s="75">
        <f t="shared" si="140"/>
        <v>0.28720639129956105</v>
      </c>
      <c r="DG25" s="75">
        <f t="shared" si="141"/>
        <v>9.5858283114243908E-2</v>
      </c>
      <c r="DH25" s="75">
        <f t="shared" si="142"/>
        <v>6.9006012305653966E-2</v>
      </c>
      <c r="DI25" s="75">
        <f t="shared" si="143"/>
        <v>6.0147843399074925E-2</v>
      </c>
      <c r="DJ25" s="75">
        <f t="shared" si="144"/>
        <v>6.0791079848530737E-2</v>
      </c>
      <c r="DK25" s="75">
        <f t="shared" si="145"/>
        <v>2.3968048992822635E-2</v>
      </c>
      <c r="DL25" s="75">
        <f t="shared" si="146"/>
        <v>3.6548327243975921E-2</v>
      </c>
      <c r="DM25" s="83">
        <f>+'Cas_-14'!B25</f>
        <v>96</v>
      </c>
      <c r="DN25" s="61">
        <f>+'Cas_-14'!C25</f>
        <v>86</v>
      </c>
      <c r="DO25" s="61">
        <f>+'Cas_-14'!D25</f>
        <v>217</v>
      </c>
      <c r="DP25" s="61">
        <f>+'Cas_-14'!E25</f>
        <v>240</v>
      </c>
      <c r="DQ25" s="61">
        <f>+'Cas_-14'!F25</f>
        <v>1384</v>
      </c>
      <c r="DR25" s="61">
        <f>+'Cas_-14'!G25</f>
        <v>1153</v>
      </c>
      <c r="DS25" s="61">
        <f>+'Cas_-14'!H25</f>
        <v>2513</v>
      </c>
      <c r="DT25" s="61">
        <f>+'Cas_-14'!I25</f>
        <v>1904</v>
      </c>
      <c r="DU25" s="61">
        <f>+'Cas_-14'!J25</f>
        <v>2197</v>
      </c>
      <c r="DV25" s="61">
        <f>+'Cas_-14'!K25</f>
        <v>1582</v>
      </c>
      <c r="DW25" s="61">
        <f>+'Cas_-14'!L25</f>
        <v>1349</v>
      </c>
      <c r="DX25" s="61">
        <f>+'Cas_-14'!M25</f>
        <v>1082</v>
      </c>
      <c r="DY25" s="61">
        <f>+'Cas_-14'!N25</f>
        <v>824</v>
      </c>
      <c r="DZ25" s="61">
        <f>+'Cas_-14'!O25</f>
        <v>616</v>
      </c>
      <c r="EA25" s="61">
        <f>+'Cas_-14'!P25</f>
        <v>442</v>
      </c>
      <c r="EB25" s="61">
        <f>+'Cas_-14'!Q25</f>
        <v>287</v>
      </c>
      <c r="EC25" s="61">
        <f>+'Cas_-14'!R25</f>
        <v>195</v>
      </c>
      <c r="ED25" s="61">
        <f>+'Cas_-14'!S25</f>
        <v>149</v>
      </c>
      <c r="EE25" s="61">
        <f>+'Cas_-14'!T25</f>
        <v>20</v>
      </c>
      <c r="EF25" s="84">
        <f>+'Cas_-14'!U25</f>
        <v>39</v>
      </c>
      <c r="EG25" s="190">
        <f t="shared" si="148"/>
        <v>6.8312329663917568E-4</v>
      </c>
      <c r="EH25" s="88">
        <f t="shared" si="148"/>
        <v>6.4780011600141607E-4</v>
      </c>
      <c r="EI25" s="88">
        <f t="shared" si="148"/>
        <v>1.6511192610290202E-3</v>
      </c>
      <c r="EJ25" s="88">
        <f t="shared" si="148"/>
        <v>1.9074868860276585E-3</v>
      </c>
      <c r="EK25" s="88">
        <f t="shared" si="148"/>
        <v>1.1073417397426871E-2</v>
      </c>
      <c r="EL25" s="88">
        <f t="shared" si="148"/>
        <v>9.390474328902788E-3</v>
      </c>
      <c r="EM25" s="88">
        <f t="shared" si="148"/>
        <v>2.6787332246063979E-2</v>
      </c>
      <c r="EN25" s="88">
        <f t="shared" si="148"/>
        <v>1.937795147370135E-2</v>
      </c>
      <c r="EO25" s="88">
        <f t="shared" si="148"/>
        <v>2.7441233044390598E-2</v>
      </c>
      <c r="EP25" s="88">
        <f t="shared" si="148"/>
        <v>1.8606073436360643E-2</v>
      </c>
      <c r="EQ25" s="88">
        <f t="shared" si="148"/>
        <v>2.3366590452435391E-2</v>
      </c>
      <c r="ER25" s="88">
        <f t="shared" si="148"/>
        <v>1.7530784186649384E-2</v>
      </c>
      <c r="ES25" s="88">
        <f t="shared" si="148"/>
        <v>1.9561295223625486E-2</v>
      </c>
      <c r="ET25" s="88">
        <f t="shared" si="148"/>
        <v>1.3058317257753376E-2</v>
      </c>
      <c r="EU25" s="88">
        <f t="shared" si="148"/>
        <v>1.8360056492481517E-2</v>
      </c>
      <c r="EV25" s="88">
        <f t="shared" si="147"/>
        <v>9.6503026227303303E-3</v>
      </c>
      <c r="EW25" s="88">
        <f t="shared" si="22"/>
        <v>2.2522522522522521E-2</v>
      </c>
      <c r="EX25" s="88">
        <f t="shared" si="22"/>
        <v>1.1260580411124547E-2</v>
      </c>
      <c r="EY25" s="88">
        <f t="shared" si="22"/>
        <v>1.4695077149155033E-2</v>
      </c>
      <c r="EZ25" s="96">
        <f t="shared" si="22"/>
        <v>1.2483994878361075E-2</v>
      </c>
      <c r="FA25" s="110">
        <f t="shared" si="71"/>
        <v>5.2210233205708318</v>
      </c>
      <c r="FB25" s="111">
        <f t="shared" si="72"/>
        <v>7.1506578605231663</v>
      </c>
      <c r="FC25" s="111">
        <f t="shared" si="73"/>
        <v>10.787486515641858</v>
      </c>
      <c r="FD25" s="111">
        <f t="shared" si="74"/>
        <v>21.994134897360702</v>
      </c>
      <c r="FE25" s="111">
        <f t="shared" si="75"/>
        <v>28.857980089916499</v>
      </c>
      <c r="FF25" s="111">
        <f t="shared" si="75"/>
        <v>41.945206877200157</v>
      </c>
      <c r="FG25" s="111">
        <f t="shared" si="75"/>
        <v>14.044615060508882</v>
      </c>
      <c r="FH25" s="111">
        <f t="shared" si="75"/>
        <v>17.50700280112045</v>
      </c>
      <c r="FI25" s="111">
        <f t="shared" si="75"/>
        <v>17.700905274869772</v>
      </c>
      <c r="FJ25" s="111">
        <f t="shared" si="75"/>
        <v>20.227560050568901</v>
      </c>
      <c r="FK25" s="111">
        <f t="shared" si="75"/>
        <v>17.166712184464124</v>
      </c>
      <c r="FL25" s="111">
        <f t="shared" si="75"/>
        <v>16.173752310536045</v>
      </c>
      <c r="FM25" s="111">
        <f t="shared" si="75"/>
        <v>10.787486515641858</v>
      </c>
      <c r="FN25" s="111">
        <f t="shared" si="75"/>
        <v>21.994134897360702</v>
      </c>
      <c r="FO25" s="111">
        <f t="shared" si="75"/>
        <v>5.2210233205708318</v>
      </c>
      <c r="FP25" s="111">
        <f t="shared" si="75"/>
        <v>7.1506578605231663</v>
      </c>
      <c r="FQ25" s="111">
        <f t="shared" si="76"/>
        <v>2.6705642469189268</v>
      </c>
      <c r="FR25" s="111">
        <f t="shared" si="77"/>
        <v>5.3985742856091186</v>
      </c>
      <c r="FS25" s="111">
        <f t="shared" si="78"/>
        <v>1.6310257339615803</v>
      </c>
      <c r="FT25" s="112">
        <f t="shared" si="79"/>
        <v>2.9276147259020715</v>
      </c>
      <c r="FU25" s="83">
        <f>+Cas_Hoy!B25</f>
        <v>107</v>
      </c>
      <c r="FV25" s="61">
        <f>+Cas_Hoy!C25</f>
        <v>107</v>
      </c>
      <c r="FW25" s="61">
        <f>+Cas_Hoy!D25</f>
        <v>265</v>
      </c>
      <c r="FX25" s="61">
        <f>+Cas_Hoy!E25</f>
        <v>300</v>
      </c>
      <c r="FY25" s="61">
        <f>+Cas_Hoy!F25</f>
        <v>1571</v>
      </c>
      <c r="FZ25" s="61">
        <f>+Cas_Hoy!G25</f>
        <v>1347</v>
      </c>
      <c r="GA25" s="61">
        <f>+Cas_Hoy!H25</f>
        <v>2776</v>
      </c>
      <c r="GB25" s="61">
        <f>+Cas_Hoy!I25</f>
        <v>2140</v>
      </c>
      <c r="GC25" s="61">
        <f>+Cas_Hoy!J25</f>
        <v>2402</v>
      </c>
      <c r="GD25" s="61">
        <f>+Cas_Hoy!K25</f>
        <v>1813</v>
      </c>
      <c r="GE25" s="61">
        <f>+Cas_Hoy!L25</f>
        <v>1484</v>
      </c>
      <c r="GF25" s="61">
        <f>+Cas_Hoy!M25</f>
        <v>1246</v>
      </c>
      <c r="GG25" s="61">
        <f>+Cas_Hoy!N25</f>
        <v>917</v>
      </c>
      <c r="GH25" s="61">
        <f>+Cas_Hoy!O25</f>
        <v>705</v>
      </c>
      <c r="GI25" s="61">
        <f>+Cas_Hoy!P25</f>
        <v>526</v>
      </c>
      <c r="GJ25" s="61">
        <f>+Cas_Hoy!Q25</f>
        <v>338</v>
      </c>
      <c r="GK25" s="61">
        <f>+Cas_Hoy!R25</f>
        <v>227</v>
      </c>
      <c r="GL25" s="61">
        <f>+Cas_Hoy!S25</f>
        <v>176</v>
      </c>
      <c r="GM25" s="61">
        <f>+Cas_Hoy!T25</f>
        <v>27</v>
      </c>
      <c r="GN25" s="84">
        <f>+Cas_Hoy!U25</f>
        <v>43</v>
      </c>
      <c r="GO25" s="297">
        <f t="shared" si="104"/>
        <v>3.975275884332133E-3</v>
      </c>
      <c r="GP25" s="294">
        <f t="shared" si="105"/>
        <v>5.7633148615589295E-3</v>
      </c>
      <c r="GQ25" s="294">
        <f t="shared" si="106"/>
        <v>2.1751281532155681E-2</v>
      </c>
      <c r="GR25" s="294">
        <f t="shared" si="107"/>
        <v>5.2441904857798531E-2</v>
      </c>
      <c r="GS25" s="294">
        <f t="shared" si="108"/>
        <v>0.36273352366109918</v>
      </c>
      <c r="GT25" s="294">
        <f t="shared" si="109"/>
        <v>0.46015925253769718</v>
      </c>
      <c r="GU25" s="294">
        <f t="shared" si="110"/>
        <v>0.41559113777379103</v>
      </c>
      <c r="GV25" s="294">
        <f t="shared" si="111"/>
        <v>0.38129972718610328</v>
      </c>
      <c r="GW25" s="294">
        <f t="shared" si="112"/>
        <v>0.53105811084206234</v>
      </c>
      <c r="GX25" s="294">
        <f t="shared" si="113"/>
        <v>0.43131002718793565</v>
      </c>
      <c r="GY25" s="294">
        <f t="shared" si="114"/>
        <v>0.44127002150877781</v>
      </c>
      <c r="GZ25" s="294">
        <f t="shared" si="115"/>
        <v>0.32651483115566937</v>
      </c>
      <c r="HA25" s="294">
        <f t="shared" si="116"/>
        <v>0.23483347105791433</v>
      </c>
      <c r="HB25" s="294">
        <f t="shared" si="117"/>
        <v>0.32870211991264697</v>
      </c>
      <c r="HC25" s="294">
        <f t="shared" si="118"/>
        <v>0.11407569438482419</v>
      </c>
      <c r="HD25" s="294">
        <f t="shared" si="119"/>
        <v>8.126840473627539E-2</v>
      </c>
      <c r="HE25" s="294">
        <f t="shared" si="120"/>
        <v>7.0018258726102608E-2</v>
      </c>
      <c r="HF25" s="294">
        <f t="shared" si="121"/>
        <v>7.1806913109673895E-2</v>
      </c>
      <c r="HG25" s="294">
        <f t="shared" si="122"/>
        <v>3.235686614031056E-2</v>
      </c>
      <c r="HH25" s="298">
        <f t="shared" si="123"/>
        <v>4.0296873627973455E-2</v>
      </c>
      <c r="HI25" s="302">
        <f>+CyF_Tot!B25</f>
        <v>15218</v>
      </c>
      <c r="HJ25" s="140">
        <f>+CyF_Tot!C25</f>
        <v>16450</v>
      </c>
      <c r="HK25" s="140">
        <f>+CyF_Tot!D25</f>
        <v>17765</v>
      </c>
      <c r="HL25" s="140">
        <f>+CyF_Tot!E25</f>
        <v>18600</v>
      </c>
      <c r="HM25" s="140">
        <f>+CyF_Tot!F25</f>
        <v>611</v>
      </c>
      <c r="HN25" s="140">
        <f>+CyF_Tot!G25</f>
        <v>700</v>
      </c>
      <c r="HO25" s="140">
        <f>+CyF_Tot!H25</f>
        <v>737</v>
      </c>
      <c r="HP25" s="140">
        <f>+CyF_Tot!I25</f>
        <v>774</v>
      </c>
      <c r="HQ25" s="193">
        <f t="shared" si="25"/>
        <v>9.8659994369547255E-2</v>
      </c>
      <c r="HR25" s="187">
        <f t="shared" si="26"/>
        <v>9.3202246283866086E-2</v>
      </c>
      <c r="HS25" s="187">
        <f t="shared" si="27"/>
        <v>9.2267815784503895E-2</v>
      </c>
      <c r="HT25" s="187">
        <f t="shared" si="28"/>
        <v>8.8332115274042278E-2</v>
      </c>
      <c r="HU25" s="187">
        <f t="shared" si="29"/>
        <v>8.7745200249649505E-2</v>
      </c>
      <c r="HV25" s="187">
        <f t="shared" si="30"/>
        <v>8.6200687027563241E-2</v>
      </c>
      <c r="HW25" s="187">
        <f t="shared" si="31"/>
        <v>6.5861554047080981E-2</v>
      </c>
      <c r="HX25" s="187">
        <f t="shared" si="32"/>
        <v>6.898076870423063E-2</v>
      </c>
      <c r="HY25" s="187">
        <f t="shared" si="33"/>
        <v>5.6207644357577274E-2</v>
      </c>
      <c r="HZ25" s="187">
        <f t="shared" si="34"/>
        <v>5.9692627827775541E-2</v>
      </c>
      <c r="IA25" s="187">
        <f t="shared" si="35"/>
        <v>4.0530835153401758E-2</v>
      </c>
      <c r="IB25" s="187">
        <f t="shared" si="36"/>
        <v>4.333061639416539E-2</v>
      </c>
      <c r="IC25" s="187">
        <f t="shared" si="37"/>
        <v>2.9573215894164336E-2</v>
      </c>
      <c r="ID25" s="187">
        <f t="shared" si="38"/>
        <v>3.3117873738852298E-2</v>
      </c>
      <c r="IE25" s="187">
        <f t="shared" si="39"/>
        <v>1.6901186958411172E-2</v>
      </c>
      <c r="IF25" s="187">
        <f t="shared" si="40"/>
        <v>2.0879010556747873E-2</v>
      </c>
      <c r="IG25" s="187">
        <f t="shared" si="41"/>
        <v>6.078361580374011E-3</v>
      </c>
      <c r="IH25" s="187">
        <f t="shared" si="42"/>
        <v>9.289544979384258E-3</v>
      </c>
      <c r="II25" s="187">
        <f t="shared" si="43"/>
        <v>9.5549204329972617E-4</v>
      </c>
      <c r="IJ25" s="96">
        <f t="shared" si="44"/>
        <v>2.1932087753624868E-3</v>
      </c>
      <c r="IK25" s="444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468"/>
    </row>
    <row r="26" spans="1:264" ht="14.4">
      <c r="A26" s="402" t="s">
        <v>39</v>
      </c>
      <c r="B26" s="433">
        <v>781217</v>
      </c>
      <c r="C26" s="423">
        <f t="shared" si="129"/>
        <v>2256</v>
      </c>
      <c r="D26" s="406">
        <f t="shared" si="130"/>
        <v>80</v>
      </c>
      <c r="E26" s="393">
        <f t="shared" si="46"/>
        <v>5.3753067376561157E-3</v>
      </c>
      <c r="F26" s="195">
        <f t="shared" si="0"/>
        <v>1.7511139670539683E-3</v>
      </c>
      <c r="G26" s="26">
        <f t="shared" si="124"/>
        <v>10.879292107010528</v>
      </c>
      <c r="H26" s="25">
        <f t="shared" si="1"/>
        <v>1.9050880360246131E-2</v>
      </c>
      <c r="I26" s="32">
        <f t="shared" si="2"/>
        <v>3.14172412958445E-2</v>
      </c>
      <c r="J26" s="314">
        <f t="shared" si="3"/>
        <v>2.3806639381324914E-2</v>
      </c>
      <c r="K26" s="315">
        <f t="shared" si="47"/>
        <v>4.3015027832547644E-3</v>
      </c>
      <c r="L26" s="316">
        <f t="shared" si="48"/>
        <v>13.595139910497444</v>
      </c>
      <c r="M26" s="317">
        <f t="shared" si="49"/>
        <v>3.9242669448017305E-2</v>
      </c>
      <c r="N26" s="500"/>
      <c r="O26" s="152"/>
      <c r="P26" s="152"/>
      <c r="Q26" s="152"/>
      <c r="R26" s="152"/>
      <c r="S26" s="153">
        <f t="shared" si="4"/>
        <v>2256</v>
      </c>
      <c r="T26" s="154">
        <f t="shared" si="5"/>
        <v>288.78019807556672</v>
      </c>
      <c r="U26" s="153">
        <f t="shared" si="6"/>
        <v>788</v>
      </c>
      <c r="V26" s="155">
        <f t="shared" si="7"/>
        <v>0.53678474114441421</v>
      </c>
      <c r="W26" s="154">
        <f t="shared" si="8"/>
        <v>100.86826067533093</v>
      </c>
      <c r="X26" s="153">
        <f t="shared" si="9"/>
        <v>888</v>
      </c>
      <c r="Y26" s="155">
        <f t="shared" si="10"/>
        <v>0.64912280701754388</v>
      </c>
      <c r="Z26" s="154">
        <f t="shared" si="11"/>
        <v>113.66880137016987</v>
      </c>
      <c r="AA26" s="153">
        <f t="shared" si="12"/>
        <v>80</v>
      </c>
      <c r="AB26" s="154">
        <f t="shared" si="13"/>
        <v>102.40432555871161</v>
      </c>
      <c r="AC26" s="156">
        <f t="shared" si="50"/>
        <v>3.5460992907801421E-2</v>
      </c>
      <c r="AD26" s="153">
        <f t="shared" si="14"/>
        <v>8</v>
      </c>
      <c r="AE26" s="155">
        <f t="shared" si="15"/>
        <v>0.1111111111111111</v>
      </c>
      <c r="AF26" s="154">
        <f t="shared" si="16"/>
        <v>10.240432555871161</v>
      </c>
      <c r="AG26" s="153">
        <f t="shared" si="17"/>
        <v>15</v>
      </c>
      <c r="AH26" s="155">
        <f t="shared" si="18"/>
        <v>0.23076923076923078</v>
      </c>
      <c r="AI26" s="154">
        <f t="shared" si="19"/>
        <v>19.200811042258426</v>
      </c>
      <c r="AJ26" s="504"/>
      <c r="AK26" s="80">
        <v>68498</v>
      </c>
      <c r="AL26" s="38">
        <v>64343</v>
      </c>
      <c r="AM26" s="38">
        <v>69463</v>
      </c>
      <c r="AN26" s="38">
        <v>64570</v>
      </c>
      <c r="AO26" s="38">
        <v>65195</v>
      </c>
      <c r="AP26" s="38">
        <v>62966</v>
      </c>
      <c r="AQ26" s="38">
        <v>53757</v>
      </c>
      <c r="AR26" s="38">
        <v>53189</v>
      </c>
      <c r="AS26" s="38">
        <v>47511</v>
      </c>
      <c r="AT26" s="38">
        <v>48299</v>
      </c>
      <c r="AU26" s="38">
        <v>33907</v>
      </c>
      <c r="AV26" s="38">
        <v>36749</v>
      </c>
      <c r="AW26" s="38">
        <v>26466</v>
      </c>
      <c r="AX26" s="38">
        <v>31263</v>
      </c>
      <c r="AY26" s="38">
        <v>16371</v>
      </c>
      <c r="AZ26" s="38">
        <v>21621</v>
      </c>
      <c r="BA26" s="38">
        <v>5352</v>
      </c>
      <c r="BB26" s="38">
        <v>8975</v>
      </c>
      <c r="BC26" s="38">
        <v>806</v>
      </c>
      <c r="BD26" s="45">
        <v>1916</v>
      </c>
      <c r="BE26" s="229">
        <v>2.0000000000000002E-5</v>
      </c>
      <c r="BF26" s="42">
        <v>2.0000000000000002E-5</v>
      </c>
      <c r="BG26" s="52">
        <v>5.0000000000000002E-5</v>
      </c>
      <c r="BH26" s="52">
        <v>4.0000000000000003E-5</v>
      </c>
      <c r="BI26" s="52">
        <v>1.2518952302791728E-4</v>
      </c>
      <c r="BJ26" s="52">
        <v>1.2406223545552731E-4</v>
      </c>
      <c r="BK26" s="52">
        <v>3.4000000000000002E-4</v>
      </c>
      <c r="BL26" s="52">
        <v>1.8000000000000001E-4</v>
      </c>
      <c r="BM26" s="52">
        <v>8.9999999999999998E-4</v>
      </c>
      <c r="BN26" s="52">
        <v>5.0000000000000001E-4</v>
      </c>
      <c r="BO26" s="52">
        <v>3.8E-3</v>
      </c>
      <c r="BP26" s="52">
        <v>2E-3</v>
      </c>
      <c r="BQ26" s="52">
        <v>1.6199999999999999E-2</v>
      </c>
      <c r="BR26" s="52">
        <v>6.1999999999999998E-3</v>
      </c>
      <c r="BS26" s="52">
        <v>6.1100000000000002E-2</v>
      </c>
      <c r="BT26" s="52">
        <v>2.6800000000000001E-2</v>
      </c>
      <c r="BU26" s="52">
        <v>0.1421</v>
      </c>
      <c r="BV26" s="52">
        <v>5.4699999999999999E-2</v>
      </c>
      <c r="BW26" s="52">
        <v>0.27589999999999998</v>
      </c>
      <c r="BX26" s="53">
        <v>0.1051</v>
      </c>
      <c r="BY26" s="63">
        <f>+Fall_Hoy!B26</f>
        <v>0</v>
      </c>
      <c r="BZ26" s="60">
        <f>+Fall_Hoy!C26</f>
        <v>0</v>
      </c>
      <c r="CA26" s="60">
        <f>+Fall_Hoy!D26</f>
        <v>0</v>
      </c>
      <c r="CB26" s="60">
        <f>+Fall_Hoy!E26</f>
        <v>0</v>
      </c>
      <c r="CC26" s="60">
        <f>+Fall_Hoy!F26</f>
        <v>0</v>
      </c>
      <c r="CD26" s="60">
        <f>+Fall_Hoy!G26</f>
        <v>0</v>
      </c>
      <c r="CE26" s="60">
        <f>+Fall_Hoy!H26</f>
        <v>2</v>
      </c>
      <c r="CF26" s="60">
        <f>+Fall_Hoy!I26</f>
        <v>0</v>
      </c>
      <c r="CG26" s="60">
        <f>+Fall_Hoy!J26</f>
        <v>2</v>
      </c>
      <c r="CH26" s="60">
        <f>+Fall_Hoy!K26</f>
        <v>0</v>
      </c>
      <c r="CI26" s="60">
        <f>+Fall_Hoy!L26</f>
        <v>8</v>
      </c>
      <c r="CJ26" s="60">
        <f>+Fall_Hoy!M26</f>
        <v>1</v>
      </c>
      <c r="CK26" s="60">
        <f>+Fall_Hoy!N26</f>
        <v>7</v>
      </c>
      <c r="CL26" s="60">
        <f>+Fall_Hoy!O26</f>
        <v>6</v>
      </c>
      <c r="CM26" s="60">
        <f>+Fall_Hoy!P26</f>
        <v>9</v>
      </c>
      <c r="CN26" s="60">
        <f>+Fall_Hoy!Q26</f>
        <v>11</v>
      </c>
      <c r="CO26" s="60">
        <f>+Fall_Hoy!R26</f>
        <v>8</v>
      </c>
      <c r="CP26" s="60">
        <f>+Fall_Hoy!S26</f>
        <v>13</v>
      </c>
      <c r="CQ26" s="60">
        <f>+Fall_Hoy!T26</f>
        <v>4</v>
      </c>
      <c r="CR26" s="224">
        <f>+Fall_Hoy!U26</f>
        <v>9</v>
      </c>
      <c r="CS26" s="74">
        <f t="shared" si="51"/>
        <v>8.9975877467251032E-3</v>
      </c>
      <c r="CT26" s="75">
        <f t="shared" si="52"/>
        <v>1.8983754738172601E-2</v>
      </c>
      <c r="CU26" s="75">
        <f t="shared" si="53"/>
        <v>1.6326561075799093E-2</v>
      </c>
      <c r="CV26" s="75">
        <f t="shared" si="54"/>
        <v>3.0954864711763775E-2</v>
      </c>
      <c r="CW26" s="75">
        <f t="shared" si="131"/>
        <v>3.8193112968785948E-3</v>
      </c>
      <c r="CX26" s="75">
        <f t="shared" si="132"/>
        <v>1.6358034494806722E-3</v>
      </c>
      <c r="CY26" s="75">
        <f t="shared" si="133"/>
        <v>0.10942487380576428</v>
      </c>
      <c r="CZ26" s="75">
        <f t="shared" si="134"/>
        <v>2.3125082253849481E-3</v>
      </c>
      <c r="DA26" s="75">
        <f t="shared" si="135"/>
        <v>4.6772794136562525E-2</v>
      </c>
      <c r="DB26" s="75">
        <f t="shared" si="136"/>
        <v>1.8840969792335246E-3</v>
      </c>
      <c r="DC26" s="75">
        <f t="shared" si="137"/>
        <v>6.2089337242891937E-2</v>
      </c>
      <c r="DD26" s="75">
        <f t="shared" si="138"/>
        <v>1.3605812403058587E-2</v>
      </c>
      <c r="DE26" s="75">
        <f t="shared" si="139"/>
        <v>1.6326561075799093E-2</v>
      </c>
      <c r="DF26" s="75">
        <f t="shared" si="140"/>
        <v>3.0954864711763775E-2</v>
      </c>
      <c r="DG26" s="75">
        <f t="shared" si="141"/>
        <v>8.9975877467251032E-3</v>
      </c>
      <c r="DH26" s="75">
        <f t="shared" si="142"/>
        <v>1.8983754738172601E-2</v>
      </c>
      <c r="DI26" s="75">
        <f t="shared" si="143"/>
        <v>1.0519129563066915E-2</v>
      </c>
      <c r="DJ26" s="75">
        <f t="shared" si="144"/>
        <v>2.6480218767345815E-2</v>
      </c>
      <c r="DK26" s="75">
        <f t="shared" si="145"/>
        <v>1.7987601146529697E-2</v>
      </c>
      <c r="DL26" s="75">
        <f t="shared" si="146"/>
        <v>4.4693492031646964E-2</v>
      </c>
      <c r="DM26" s="83">
        <f>+'Cas_-14'!B26</f>
        <v>1</v>
      </c>
      <c r="DN26" s="61">
        <f>+'Cas_-14'!C26</f>
        <v>1</v>
      </c>
      <c r="DO26" s="61">
        <f>+'Cas_-14'!D26</f>
        <v>24</v>
      </c>
      <c r="DP26" s="61">
        <f>+'Cas_-14'!E26</f>
        <v>20</v>
      </c>
      <c r="DQ26" s="61">
        <f>+'Cas_-14'!F26</f>
        <v>249</v>
      </c>
      <c r="DR26" s="61">
        <f>+'Cas_-14'!G26</f>
        <v>103</v>
      </c>
      <c r="DS26" s="61">
        <f>+'Cas_-14'!H26</f>
        <v>198</v>
      </c>
      <c r="DT26" s="61">
        <f>+'Cas_-14'!I26</f>
        <v>123</v>
      </c>
      <c r="DU26" s="61">
        <f>+'Cas_-14'!J26</f>
        <v>120</v>
      </c>
      <c r="DV26" s="61">
        <f>+'Cas_-14'!K26</f>
        <v>91</v>
      </c>
      <c r="DW26" s="61">
        <f>+'Cas_-14'!L26</f>
        <v>85</v>
      </c>
      <c r="DX26" s="61">
        <f>+'Cas_-14'!M26</f>
        <v>72</v>
      </c>
      <c r="DY26" s="61">
        <f>+'Cas_-14'!N26</f>
        <v>92</v>
      </c>
      <c r="DZ26" s="61">
        <f>+'Cas_-14'!O26</f>
        <v>53</v>
      </c>
      <c r="EA26" s="61">
        <f>+'Cas_-14'!P26</f>
        <v>33</v>
      </c>
      <c r="EB26" s="61">
        <f>+'Cas_-14'!Q26</f>
        <v>41</v>
      </c>
      <c r="EC26" s="61">
        <f>+'Cas_-14'!R26</f>
        <v>11</v>
      </c>
      <c r="ED26" s="61">
        <f>+'Cas_-14'!S26</f>
        <v>30</v>
      </c>
      <c r="EE26" s="61">
        <f>+'Cas_-14'!T26</f>
        <v>5</v>
      </c>
      <c r="EF26" s="84">
        <f>+'Cas_-14'!U26</f>
        <v>15</v>
      </c>
      <c r="EG26" s="190">
        <f t="shared" si="148"/>
        <v>1.4598966393179362E-5</v>
      </c>
      <c r="EH26" s="89">
        <f t="shared" si="148"/>
        <v>1.5541706168503178E-5</v>
      </c>
      <c r="EI26" s="89">
        <f t="shared" si="148"/>
        <v>3.4550768034781107E-4</v>
      </c>
      <c r="EJ26" s="89">
        <f t="shared" si="148"/>
        <v>3.0974136595942389E-4</v>
      </c>
      <c r="EK26" s="89">
        <f t="shared" si="148"/>
        <v>3.8193112968785948E-3</v>
      </c>
      <c r="EL26" s="89">
        <f t="shared" si="148"/>
        <v>1.6358034494806722E-3</v>
      </c>
      <c r="EM26" s="89">
        <f t="shared" si="148"/>
        <v>3.6832412523020259E-3</v>
      </c>
      <c r="EN26" s="89">
        <f t="shared" si="148"/>
        <v>2.3125082253849481E-3</v>
      </c>
      <c r="EO26" s="89">
        <f t="shared" si="148"/>
        <v>2.5257308833743766E-3</v>
      </c>
      <c r="EP26" s="89">
        <f t="shared" si="148"/>
        <v>1.8840969792335246E-3</v>
      </c>
      <c r="EQ26" s="89">
        <f t="shared" si="148"/>
        <v>2.5068569911817617E-3</v>
      </c>
      <c r="ER26" s="89">
        <f t="shared" si="148"/>
        <v>1.9592369860404364E-3</v>
      </c>
      <c r="ES26" s="89">
        <f t="shared" si="148"/>
        <v>3.4761580896244238E-3</v>
      </c>
      <c r="ET26" s="89">
        <f t="shared" si="148"/>
        <v>1.6952947573809296E-3</v>
      </c>
      <c r="EU26" s="89">
        <f t="shared" si="148"/>
        <v>2.0157595748579804E-3</v>
      </c>
      <c r="EV26" s="89">
        <f t="shared" si="147"/>
        <v>1.8963045187549142E-3</v>
      </c>
      <c r="EW26" s="89">
        <f t="shared" si="22"/>
        <v>2.0553064275037371E-3</v>
      </c>
      <c r="EX26" s="89">
        <f t="shared" si="22"/>
        <v>3.3426183844011141E-3</v>
      </c>
      <c r="EY26" s="89">
        <f t="shared" si="22"/>
        <v>6.2034739454094297E-3</v>
      </c>
      <c r="EZ26" s="97">
        <f t="shared" si="22"/>
        <v>7.8288100208768266E-3</v>
      </c>
      <c r="FA26" s="110">
        <f t="shared" si="71"/>
        <v>4.4636214848980806</v>
      </c>
      <c r="FB26" s="111">
        <f t="shared" si="72"/>
        <v>10.010921004732435</v>
      </c>
      <c r="FC26" s="111">
        <f t="shared" si="73"/>
        <v>4.6967257112184653</v>
      </c>
      <c r="FD26" s="111">
        <f t="shared" si="74"/>
        <v>18.259281801582468</v>
      </c>
      <c r="FE26" s="111">
        <f t="shared" si="75"/>
        <v>1</v>
      </c>
      <c r="FF26" s="111">
        <f t="shared" si="75"/>
        <v>1</v>
      </c>
      <c r="FG26" s="111">
        <f t="shared" si="75"/>
        <v>29.708853238265</v>
      </c>
      <c r="FH26" s="111">
        <f t="shared" ref="FE26:FP47" si="149">+CZ26/EN26</f>
        <v>1</v>
      </c>
      <c r="FI26" s="111">
        <f t="shared" si="149"/>
        <v>18.518518518518515</v>
      </c>
      <c r="FJ26" s="111">
        <f t="shared" si="149"/>
        <v>1</v>
      </c>
      <c r="FK26" s="111">
        <f t="shared" si="149"/>
        <v>24.767801857585141</v>
      </c>
      <c r="FL26" s="111">
        <f t="shared" si="149"/>
        <v>6.9444444444444446</v>
      </c>
      <c r="FM26" s="111">
        <f t="shared" si="149"/>
        <v>4.6967257112184653</v>
      </c>
      <c r="FN26" s="111">
        <f t="shared" si="149"/>
        <v>18.259281801582468</v>
      </c>
      <c r="FO26" s="111">
        <f t="shared" si="149"/>
        <v>4.4636214848980806</v>
      </c>
      <c r="FP26" s="111">
        <f t="shared" si="149"/>
        <v>10.010921004732435</v>
      </c>
      <c r="FQ26" s="111">
        <f t="shared" si="76"/>
        <v>5.1180346746849201</v>
      </c>
      <c r="FR26" s="111">
        <f t="shared" si="77"/>
        <v>7.9219987812309567</v>
      </c>
      <c r="FS26" s="111">
        <f t="shared" si="78"/>
        <v>2.8996013048205871</v>
      </c>
      <c r="FT26" s="112">
        <f t="shared" si="79"/>
        <v>5.7088487155090393</v>
      </c>
      <c r="FU26" s="83">
        <f>+Cas_Hoy!B26</f>
        <v>2</v>
      </c>
      <c r="FV26" s="61">
        <f>+Cas_Hoy!C26</f>
        <v>2</v>
      </c>
      <c r="FW26" s="61">
        <f>+Cas_Hoy!D26</f>
        <v>38</v>
      </c>
      <c r="FX26" s="61">
        <f>+Cas_Hoy!E26</f>
        <v>30</v>
      </c>
      <c r="FY26" s="61">
        <f>+Cas_Hoy!F26</f>
        <v>355</v>
      </c>
      <c r="FZ26" s="61">
        <f>+Cas_Hoy!G26</f>
        <v>218</v>
      </c>
      <c r="GA26" s="61">
        <f>+Cas_Hoy!H26</f>
        <v>310</v>
      </c>
      <c r="GB26" s="61">
        <f>+Cas_Hoy!I26</f>
        <v>221</v>
      </c>
      <c r="GC26" s="61">
        <f>+Cas_Hoy!J26</f>
        <v>219</v>
      </c>
      <c r="GD26" s="61">
        <f>+Cas_Hoy!K26</f>
        <v>179</v>
      </c>
      <c r="GE26" s="61">
        <f>+Cas_Hoy!L26</f>
        <v>151</v>
      </c>
      <c r="GF26" s="61">
        <f>+Cas_Hoy!M26</f>
        <v>137</v>
      </c>
      <c r="GG26" s="61">
        <f>+Cas_Hoy!N26</f>
        <v>127</v>
      </c>
      <c r="GH26" s="61">
        <f>+Cas_Hoy!O26</f>
        <v>80</v>
      </c>
      <c r="GI26" s="61">
        <f>+Cas_Hoy!P26</f>
        <v>47</v>
      </c>
      <c r="GJ26" s="61">
        <f>+Cas_Hoy!Q26</f>
        <v>60</v>
      </c>
      <c r="GK26" s="61">
        <f>+Cas_Hoy!R26</f>
        <v>14</v>
      </c>
      <c r="GL26" s="61">
        <f>+Cas_Hoy!S26</f>
        <v>40</v>
      </c>
      <c r="GM26" s="61">
        <f>+Cas_Hoy!T26</f>
        <v>5</v>
      </c>
      <c r="GN26" s="84">
        <f>+Cas_Hoy!U26</f>
        <v>19</v>
      </c>
      <c r="GO26" s="297">
        <f t="shared" si="104"/>
        <v>1.3032852009980088E-4</v>
      </c>
      <c r="GP26" s="294">
        <f t="shared" si="105"/>
        <v>3.1117358546329621E-4</v>
      </c>
      <c r="GQ26" s="294">
        <f t="shared" si="106"/>
        <v>2.569361775712274E-3</v>
      </c>
      <c r="GR26" s="294">
        <f t="shared" si="107"/>
        <v>8.4834823299903064E-3</v>
      </c>
      <c r="GS26" s="294">
        <f t="shared" si="108"/>
        <v>5.4452028529795226E-3</v>
      </c>
      <c r="GT26" s="294">
        <f t="shared" si="109"/>
        <v>3.4621859416192865E-3</v>
      </c>
      <c r="GU26" s="294">
        <f t="shared" si="110"/>
        <v>0.17132177212013597</v>
      </c>
      <c r="GV26" s="294">
        <f t="shared" si="111"/>
        <v>4.1549944537404354E-3</v>
      </c>
      <c r="GW26" s="294">
        <f t="shared" si="112"/>
        <v>8.536034929922659E-2</v>
      </c>
      <c r="GX26" s="294">
        <f t="shared" si="113"/>
        <v>3.7060808712395701E-3</v>
      </c>
      <c r="GY26" s="294">
        <f t="shared" si="114"/>
        <v>0.11029988145501979</v>
      </c>
      <c r="GZ26" s="294">
        <f t="shared" si="115"/>
        <v>2.5888837489153146E-2</v>
      </c>
      <c r="HA26" s="294">
        <f t="shared" si="116"/>
        <v>2.2537752789418313E-2</v>
      </c>
      <c r="HB26" s="294">
        <f t="shared" si="117"/>
        <v>4.6724324093228332E-2</v>
      </c>
      <c r="HC26" s="294">
        <f t="shared" si="118"/>
        <v>1.2814746184729692E-2</v>
      </c>
      <c r="HD26" s="294">
        <f t="shared" si="119"/>
        <v>2.7781104494886733E-2</v>
      </c>
      <c r="HE26" s="294">
        <f t="shared" si="120"/>
        <v>1.3387983080266981E-2</v>
      </c>
      <c r="HF26" s="294">
        <f t="shared" si="121"/>
        <v>3.5306958356461089E-2</v>
      </c>
      <c r="HG26" s="294">
        <f t="shared" si="122"/>
        <v>1.7987601146529697E-2</v>
      </c>
      <c r="HH26" s="298">
        <f t="shared" si="123"/>
        <v>5.6611756573419492E-2</v>
      </c>
      <c r="HI26" s="302">
        <f>+CyF_Tot!B26</f>
        <v>1185</v>
      </c>
      <c r="HJ26" s="140">
        <f>+CyF_Tot!C26</f>
        <v>1368</v>
      </c>
      <c r="HK26" s="140">
        <f>+CyF_Tot!D26</f>
        <v>1468</v>
      </c>
      <c r="HL26" s="140">
        <f>+CyF_Tot!E26</f>
        <v>2256</v>
      </c>
      <c r="HM26" s="140">
        <f>+CyF_Tot!F26</f>
        <v>56</v>
      </c>
      <c r="HN26" s="140">
        <f>+CyF_Tot!G26</f>
        <v>65</v>
      </c>
      <c r="HO26" s="140">
        <f>+CyF_Tot!H26</f>
        <v>72</v>
      </c>
      <c r="HP26" s="140">
        <f>+CyF_Tot!I26</f>
        <v>80</v>
      </c>
      <c r="HQ26" s="193">
        <f t="shared" si="25"/>
        <v>8.7681143651507837E-2</v>
      </c>
      <c r="HR26" s="187">
        <f t="shared" si="26"/>
        <v>8.2362518992802253E-2</v>
      </c>
      <c r="HS26" s="187">
        <f t="shared" si="27"/>
        <v>8.8916395828559799E-2</v>
      </c>
      <c r="HT26" s="187">
        <f t="shared" si="28"/>
        <v>8.2653091266575093E-2</v>
      </c>
      <c r="HU26" s="187">
        <f t="shared" si="29"/>
        <v>8.3453125060002534E-2</v>
      </c>
      <c r="HV26" s="187">
        <f t="shared" si="30"/>
        <v>8.0599884539122937E-2</v>
      </c>
      <c r="HW26" s="187">
        <f t="shared" si="31"/>
        <v>6.8811866613245745E-2</v>
      </c>
      <c r="HX26" s="187">
        <f t="shared" si="32"/>
        <v>6.8084795901778891E-2</v>
      </c>
      <c r="HY26" s="187">
        <f t="shared" si="33"/>
        <v>6.0816648895249334E-2</v>
      </c>
      <c r="HZ26" s="187">
        <f t="shared" si="34"/>
        <v>6.1825331502002645E-2</v>
      </c>
      <c r="IA26" s="187">
        <f t="shared" si="35"/>
        <v>4.3402793333990428E-2</v>
      </c>
      <c r="IB26" s="187">
        <f t="shared" si="36"/>
        <v>4.7040706999463659E-2</v>
      </c>
      <c r="IC26" s="187">
        <f t="shared" si="37"/>
        <v>3.3877911002960767E-2</v>
      </c>
      <c r="ID26" s="187">
        <f t="shared" si="38"/>
        <v>4.0018330374275012E-2</v>
      </c>
      <c r="IE26" s="187">
        <f t="shared" si="39"/>
        <v>2.0955765171520844E-2</v>
      </c>
      <c r="IF26" s="187">
        <f t="shared" si="40"/>
        <v>2.7676049036311295E-2</v>
      </c>
      <c r="IG26" s="187">
        <f t="shared" si="41"/>
        <v>6.8508493798778063E-3</v>
      </c>
      <c r="IH26" s="187">
        <f t="shared" si="42"/>
        <v>1.1488485273617958E-2</v>
      </c>
      <c r="II26" s="187">
        <f t="shared" si="43"/>
        <v>1.0317235800040194E-3</v>
      </c>
      <c r="IJ26" s="96">
        <f t="shared" si="44"/>
        <v>2.4525835971311426E-3</v>
      </c>
      <c r="IK26" s="444"/>
      <c r="IL26" s="103"/>
      <c r="IM26" s="103"/>
      <c r="IN26" s="103"/>
      <c r="IO26" s="103"/>
      <c r="IP26" s="103"/>
      <c r="IQ26" s="103"/>
      <c r="IR26" s="103"/>
      <c r="IS26" s="103"/>
      <c r="IT26" s="103"/>
      <c r="IU26" s="103"/>
      <c r="IV26" s="103"/>
      <c r="IW26" s="103"/>
      <c r="IX26" s="103"/>
      <c r="IY26" s="103"/>
      <c r="IZ26" s="103"/>
      <c r="JA26" s="103"/>
      <c r="JB26" s="103"/>
      <c r="JC26" s="103"/>
      <c r="JD26" s="468"/>
    </row>
    <row r="27" spans="1:264" ht="14.4">
      <c r="A27" s="402" t="s">
        <v>40</v>
      </c>
      <c r="B27" s="433">
        <v>508328</v>
      </c>
      <c r="C27" s="423">
        <f t="shared" si="129"/>
        <v>6814</v>
      </c>
      <c r="D27" s="406">
        <f t="shared" si="130"/>
        <v>39</v>
      </c>
      <c r="E27" s="393">
        <f t="shared" si="46"/>
        <v>5.7279657907137989E-3</v>
      </c>
      <c r="F27" s="195">
        <f t="shared" si="0"/>
        <v>6.851875167214869E-3</v>
      </c>
      <c r="G27" s="26">
        <f t="shared" si="124"/>
        <v>1.9548377494740468</v>
      </c>
      <c r="H27" s="25">
        <f t="shared" si="1"/>
        <v>1.3394304231555422E-2</v>
      </c>
      <c r="I27" s="32">
        <f t="shared" si="2"/>
        <v>2.6204073796674894E-2</v>
      </c>
      <c r="J27" s="314">
        <f t="shared" si="3"/>
        <v>1.5164059842930792E-2</v>
      </c>
      <c r="K27" s="315">
        <f t="shared" si="47"/>
        <v>5.0594706973890622E-3</v>
      </c>
      <c r="L27" s="316">
        <f t="shared" si="48"/>
        <v>2.2131255273721862</v>
      </c>
      <c r="M27" s="317">
        <f t="shared" si="49"/>
        <v>2.9648936988331522E-2</v>
      </c>
      <c r="N27" s="500"/>
      <c r="O27" s="152"/>
      <c r="P27" s="152"/>
      <c r="Q27" s="152"/>
      <c r="R27" s="152"/>
      <c r="S27" s="153">
        <f t="shared" si="4"/>
        <v>6814</v>
      </c>
      <c r="T27" s="154">
        <f t="shared" si="5"/>
        <v>1340.4730803733023</v>
      </c>
      <c r="U27" s="153">
        <f t="shared" si="6"/>
        <v>1332</v>
      </c>
      <c r="V27" s="155">
        <f t="shared" si="7"/>
        <v>0.24297701568770522</v>
      </c>
      <c r="W27" s="154">
        <f t="shared" si="8"/>
        <v>262.03553611054281</v>
      </c>
      <c r="X27" s="153">
        <f t="shared" si="9"/>
        <v>3331</v>
      </c>
      <c r="Y27" s="155">
        <f t="shared" si="10"/>
        <v>0.95635946023542928</v>
      </c>
      <c r="Z27" s="154">
        <f t="shared" si="11"/>
        <v>655.28556365181532</v>
      </c>
      <c r="AA27" s="153">
        <f t="shared" si="12"/>
        <v>39</v>
      </c>
      <c r="AB27" s="154">
        <f t="shared" si="13"/>
        <v>76.722116428762533</v>
      </c>
      <c r="AC27" s="156">
        <f t="shared" si="50"/>
        <v>5.7235104197240977E-3</v>
      </c>
      <c r="AD27" s="153">
        <f t="shared" si="14"/>
        <v>1</v>
      </c>
      <c r="AE27" s="155">
        <f t="shared" si="15"/>
        <v>2.6315789473684209E-2</v>
      </c>
      <c r="AF27" s="154">
        <f t="shared" si="16"/>
        <v>1.9672337545836547</v>
      </c>
      <c r="AG27" s="153">
        <f t="shared" si="17"/>
        <v>2</v>
      </c>
      <c r="AH27" s="155">
        <f t="shared" si="18"/>
        <v>5.4054054054054057E-2</v>
      </c>
      <c r="AI27" s="154">
        <f t="shared" si="19"/>
        <v>3.9344675091673094</v>
      </c>
      <c r="AJ27" s="504"/>
      <c r="AK27" s="80">
        <v>42019</v>
      </c>
      <c r="AL27" s="38">
        <v>39699</v>
      </c>
      <c r="AM27" s="38">
        <v>41863</v>
      </c>
      <c r="AN27" s="38">
        <v>40415</v>
      </c>
      <c r="AO27" s="38">
        <v>42200</v>
      </c>
      <c r="AP27" s="38">
        <v>41240</v>
      </c>
      <c r="AQ27" s="38">
        <v>35090</v>
      </c>
      <c r="AR27" s="38">
        <v>35482</v>
      </c>
      <c r="AS27" s="38">
        <v>32227</v>
      </c>
      <c r="AT27" s="38">
        <v>32453</v>
      </c>
      <c r="AU27" s="38">
        <v>24417</v>
      </c>
      <c r="AV27" s="38">
        <v>24668</v>
      </c>
      <c r="AW27" s="38">
        <v>18767</v>
      </c>
      <c r="AX27" s="38">
        <v>20526</v>
      </c>
      <c r="AY27" s="38">
        <v>11287</v>
      </c>
      <c r="AZ27" s="38">
        <v>13846</v>
      </c>
      <c r="BA27" s="38">
        <v>3723</v>
      </c>
      <c r="BB27" s="38">
        <v>6206</v>
      </c>
      <c r="BC27" s="38">
        <v>577</v>
      </c>
      <c r="BD27" s="45">
        <v>1623</v>
      </c>
      <c r="BE27" s="229">
        <v>2.0000000000000002E-5</v>
      </c>
      <c r="BF27" s="42">
        <v>2.0000000000000002E-5</v>
      </c>
      <c r="BG27" s="52">
        <v>5.0000000000000002E-5</v>
      </c>
      <c r="BH27" s="52">
        <v>4.0000000000000003E-5</v>
      </c>
      <c r="BI27" s="52">
        <v>1.2518952302791728E-4</v>
      </c>
      <c r="BJ27" s="52">
        <v>1.2406223545552731E-4</v>
      </c>
      <c r="BK27" s="52">
        <v>3.4000000000000002E-4</v>
      </c>
      <c r="BL27" s="52">
        <v>1.8000000000000001E-4</v>
      </c>
      <c r="BM27" s="52">
        <v>8.9999999999999998E-4</v>
      </c>
      <c r="BN27" s="52">
        <v>5.0000000000000001E-4</v>
      </c>
      <c r="BO27" s="52">
        <v>3.8E-3</v>
      </c>
      <c r="BP27" s="52">
        <v>2E-3</v>
      </c>
      <c r="BQ27" s="52">
        <v>1.6199999999999999E-2</v>
      </c>
      <c r="BR27" s="52">
        <v>6.1999999999999998E-3</v>
      </c>
      <c r="BS27" s="52">
        <v>6.1100000000000002E-2</v>
      </c>
      <c r="BT27" s="52">
        <v>2.6800000000000001E-2</v>
      </c>
      <c r="BU27" s="52">
        <v>0.1421</v>
      </c>
      <c r="BV27" s="52">
        <v>5.4699999999999999E-2</v>
      </c>
      <c r="BW27" s="52">
        <v>0.27589999999999998</v>
      </c>
      <c r="BX27" s="53">
        <v>0.1051</v>
      </c>
      <c r="BY27" s="63">
        <f>+Fall_Hoy!B27</f>
        <v>0</v>
      </c>
      <c r="BZ27" s="60">
        <f>+Fall_Hoy!C27</f>
        <v>0</v>
      </c>
      <c r="CA27" s="60">
        <f>+Fall_Hoy!D27</f>
        <v>0</v>
      </c>
      <c r="CB27" s="60">
        <f>+Fall_Hoy!E27</f>
        <v>0</v>
      </c>
      <c r="CC27" s="60">
        <f>+Fall_Hoy!F27</f>
        <v>0</v>
      </c>
      <c r="CD27" s="60">
        <f>+Fall_Hoy!G27</f>
        <v>0</v>
      </c>
      <c r="CE27" s="60">
        <f>+Fall_Hoy!H27</f>
        <v>0</v>
      </c>
      <c r="CF27" s="60">
        <f>+Fall_Hoy!I27</f>
        <v>0</v>
      </c>
      <c r="CG27" s="60">
        <f>+Fall_Hoy!J27</f>
        <v>0</v>
      </c>
      <c r="CH27" s="60">
        <f>+Fall_Hoy!K27</f>
        <v>0</v>
      </c>
      <c r="CI27" s="60">
        <f>+Fall_Hoy!L27</f>
        <v>2</v>
      </c>
      <c r="CJ27" s="60">
        <f>+Fall_Hoy!M27</f>
        <v>3</v>
      </c>
      <c r="CK27" s="60">
        <f>+Fall_Hoy!N27</f>
        <v>8</v>
      </c>
      <c r="CL27" s="60">
        <f>+Fall_Hoy!O27</f>
        <v>1</v>
      </c>
      <c r="CM27" s="60">
        <f>+Fall_Hoy!P27</f>
        <v>8</v>
      </c>
      <c r="CN27" s="60">
        <f>+Fall_Hoy!Q27</f>
        <v>4</v>
      </c>
      <c r="CO27" s="60">
        <f>+Fall_Hoy!R27</f>
        <v>7</v>
      </c>
      <c r="CP27" s="60">
        <f>+Fall_Hoy!S27</f>
        <v>5</v>
      </c>
      <c r="CQ27" s="60">
        <f>+Fall_Hoy!T27</f>
        <v>0</v>
      </c>
      <c r="CR27" s="224">
        <f>+Fall_Hoy!U27</f>
        <v>1</v>
      </c>
      <c r="CS27" s="74">
        <f t="shared" si="51"/>
        <v>1.1600327535247958E-2</v>
      </c>
      <c r="CT27" s="75">
        <f t="shared" si="52"/>
        <v>1.0779555925414096E-2</v>
      </c>
      <c r="CU27" s="75">
        <f t="shared" si="53"/>
        <v>2.6313590903917897E-2</v>
      </c>
      <c r="CV27" s="75">
        <f t="shared" si="54"/>
        <v>7.8578545542553422E-3</v>
      </c>
      <c r="CW27" s="75">
        <f t="shared" si="131"/>
        <v>8.6966824644549769E-3</v>
      </c>
      <c r="CX27" s="75">
        <f t="shared" si="132"/>
        <v>7.5654704170708053E-3</v>
      </c>
      <c r="CY27" s="75">
        <f t="shared" si="133"/>
        <v>1.2282701624394415E-2</v>
      </c>
      <c r="CZ27" s="75">
        <f t="shared" si="134"/>
        <v>1.1047855250549575E-2</v>
      </c>
      <c r="DA27" s="75">
        <f t="shared" si="135"/>
        <v>1.1760325193161014E-2</v>
      </c>
      <c r="DB27" s="75">
        <f t="shared" si="136"/>
        <v>1.1647613471789973E-2</v>
      </c>
      <c r="DC27" s="75">
        <f t="shared" si="137"/>
        <v>2.1555301203001361E-2</v>
      </c>
      <c r="DD27" s="75">
        <f t="shared" si="138"/>
        <v>6.0807523917626075E-2</v>
      </c>
      <c r="DE27" s="75">
        <f t="shared" si="139"/>
        <v>2.6313590903917897E-2</v>
      </c>
      <c r="DF27" s="75">
        <f t="shared" si="140"/>
        <v>7.8578545542553422E-3</v>
      </c>
      <c r="DG27" s="75">
        <f t="shared" si="141"/>
        <v>1.1600327535247958E-2</v>
      </c>
      <c r="DH27" s="75">
        <f t="shared" si="142"/>
        <v>1.0779555925414096E-2</v>
      </c>
      <c r="DI27" s="75">
        <f t="shared" si="143"/>
        <v>1.3231556203019704E-2</v>
      </c>
      <c r="DJ27" s="75">
        <f t="shared" si="144"/>
        <v>1.4728920116818013E-2</v>
      </c>
      <c r="DK27" s="75">
        <f t="shared" si="145"/>
        <v>5.1993067590987872E-3</v>
      </c>
      <c r="DL27" s="75">
        <f t="shared" si="146"/>
        <v>5.8624447684422253E-3</v>
      </c>
      <c r="DM27" s="83">
        <f>+'Cas_-14'!B27</f>
        <v>31</v>
      </c>
      <c r="DN27" s="61">
        <f>+'Cas_-14'!C27</f>
        <v>34</v>
      </c>
      <c r="DO27" s="61">
        <f>+'Cas_-14'!D27</f>
        <v>101</v>
      </c>
      <c r="DP27" s="61">
        <f>+'Cas_-14'!E27</f>
        <v>149</v>
      </c>
      <c r="DQ27" s="61">
        <f>+'Cas_-14'!F27</f>
        <v>367</v>
      </c>
      <c r="DR27" s="61">
        <f>+'Cas_-14'!G27</f>
        <v>312</v>
      </c>
      <c r="DS27" s="61">
        <f>+'Cas_-14'!H27</f>
        <v>431</v>
      </c>
      <c r="DT27" s="61">
        <f>+'Cas_-14'!I27</f>
        <v>392</v>
      </c>
      <c r="DU27" s="61">
        <f>+'Cas_-14'!J27</f>
        <v>379</v>
      </c>
      <c r="DV27" s="61">
        <f>+'Cas_-14'!K27</f>
        <v>378</v>
      </c>
      <c r="DW27" s="61">
        <f>+'Cas_-14'!L27</f>
        <v>232</v>
      </c>
      <c r="DX27" s="61">
        <f>+'Cas_-14'!M27</f>
        <v>216</v>
      </c>
      <c r="DY27" s="61">
        <f>+'Cas_-14'!N27</f>
        <v>145</v>
      </c>
      <c r="DZ27" s="61">
        <f>+'Cas_-14'!O27</f>
        <v>126</v>
      </c>
      <c r="EA27" s="61">
        <f>+'Cas_-14'!P27</f>
        <v>73</v>
      </c>
      <c r="EB27" s="61">
        <f>+'Cas_-14'!Q27</f>
        <v>55</v>
      </c>
      <c r="EC27" s="61">
        <f>+'Cas_-14'!R27</f>
        <v>18</v>
      </c>
      <c r="ED27" s="61">
        <f>+'Cas_-14'!S27</f>
        <v>30</v>
      </c>
      <c r="EE27" s="61">
        <f>+'Cas_-14'!T27</f>
        <v>3</v>
      </c>
      <c r="EF27" s="84">
        <f>+'Cas_-14'!U27</f>
        <v>8</v>
      </c>
      <c r="EG27" s="190">
        <f t="shared" si="148"/>
        <v>7.3776148885028206E-4</v>
      </c>
      <c r="EH27" s="88">
        <f t="shared" si="148"/>
        <v>8.5644474671906098E-4</v>
      </c>
      <c r="EI27" s="88">
        <f t="shared" si="148"/>
        <v>2.4126316795260731E-3</v>
      </c>
      <c r="EJ27" s="88">
        <f t="shared" si="148"/>
        <v>3.6867499690708895E-3</v>
      </c>
      <c r="EK27" s="88">
        <f t="shared" si="148"/>
        <v>8.6966824644549769E-3</v>
      </c>
      <c r="EL27" s="88">
        <f t="shared" si="148"/>
        <v>7.5654704170708053E-3</v>
      </c>
      <c r="EM27" s="88">
        <f t="shared" si="148"/>
        <v>1.2282701624394415E-2</v>
      </c>
      <c r="EN27" s="88">
        <f t="shared" si="148"/>
        <v>1.1047855250549575E-2</v>
      </c>
      <c r="EO27" s="88">
        <f t="shared" si="148"/>
        <v>1.1760325193161014E-2</v>
      </c>
      <c r="EP27" s="88">
        <f t="shared" si="148"/>
        <v>1.1647613471789973E-2</v>
      </c>
      <c r="EQ27" s="88">
        <f t="shared" si="148"/>
        <v>9.501576770283E-3</v>
      </c>
      <c r="ER27" s="88">
        <f t="shared" si="148"/>
        <v>8.7562834441381552E-3</v>
      </c>
      <c r="ES27" s="88">
        <f t="shared" si="148"/>
        <v>7.7263281291628924E-3</v>
      </c>
      <c r="ET27" s="88">
        <f t="shared" si="148"/>
        <v>6.1385559777842732E-3</v>
      </c>
      <c r="EU27" s="88">
        <f t="shared" si="148"/>
        <v>6.4676176131833081E-3</v>
      </c>
      <c r="EV27" s="88">
        <f t="shared" si="147"/>
        <v>3.9722663585150947E-3</v>
      </c>
      <c r="EW27" s="88">
        <f t="shared" si="22"/>
        <v>4.8348106365834007E-3</v>
      </c>
      <c r="EX27" s="88">
        <f t="shared" si="22"/>
        <v>4.8340315823396712E-3</v>
      </c>
      <c r="EY27" s="88">
        <f t="shared" si="22"/>
        <v>5.1993067590987872E-3</v>
      </c>
      <c r="EZ27" s="96">
        <f t="shared" si="22"/>
        <v>4.9291435613062233E-3</v>
      </c>
      <c r="FA27" s="110">
        <f t="shared" si="71"/>
        <v>1.7936013272649822</v>
      </c>
      <c r="FB27" s="111">
        <f t="shared" si="72"/>
        <v>2.7137042062415193</v>
      </c>
      <c r="FC27" s="111">
        <f t="shared" si="73"/>
        <v>3.4057045551298426</v>
      </c>
      <c r="FD27" s="111">
        <f t="shared" si="74"/>
        <v>1.2800819252432156</v>
      </c>
      <c r="FE27" s="111">
        <f t="shared" si="149"/>
        <v>1</v>
      </c>
      <c r="FF27" s="111">
        <f t="shared" si="149"/>
        <v>1</v>
      </c>
      <c r="FG27" s="111">
        <f t="shared" si="149"/>
        <v>1</v>
      </c>
      <c r="FH27" s="111">
        <f t="shared" si="149"/>
        <v>1</v>
      </c>
      <c r="FI27" s="111">
        <f t="shared" si="149"/>
        <v>1</v>
      </c>
      <c r="FJ27" s="111">
        <f t="shared" si="149"/>
        <v>1</v>
      </c>
      <c r="FK27" s="111">
        <f t="shared" si="149"/>
        <v>2.2686025408348458</v>
      </c>
      <c r="FL27" s="111">
        <f t="shared" si="149"/>
        <v>6.9444444444444438</v>
      </c>
      <c r="FM27" s="111">
        <f t="shared" si="149"/>
        <v>3.4057045551298426</v>
      </c>
      <c r="FN27" s="111">
        <f t="shared" si="149"/>
        <v>1.2800819252432156</v>
      </c>
      <c r="FO27" s="111">
        <f t="shared" si="149"/>
        <v>1.7936013272649822</v>
      </c>
      <c r="FP27" s="111">
        <f t="shared" si="149"/>
        <v>2.7137042062415193</v>
      </c>
      <c r="FQ27" s="111">
        <f t="shared" si="76"/>
        <v>2.7367268746579088</v>
      </c>
      <c r="FR27" s="111">
        <f t="shared" si="77"/>
        <v>3.0469226081657532</v>
      </c>
      <c r="FS27" s="111">
        <f t="shared" si="78"/>
        <v>1</v>
      </c>
      <c r="FT27" s="112">
        <f t="shared" si="79"/>
        <v>1.1893434823977165</v>
      </c>
      <c r="FU27" s="83">
        <f>+Cas_Hoy!B27</f>
        <v>43</v>
      </c>
      <c r="FV27" s="61">
        <f>+Cas_Hoy!C27</f>
        <v>47</v>
      </c>
      <c r="FW27" s="61">
        <f>+Cas_Hoy!D27</f>
        <v>180</v>
      </c>
      <c r="FX27" s="61">
        <f>+Cas_Hoy!E27</f>
        <v>245</v>
      </c>
      <c r="FY27" s="61">
        <f>+Cas_Hoy!F27</f>
        <v>746</v>
      </c>
      <c r="FZ27" s="61">
        <f>+Cas_Hoy!G27</f>
        <v>686</v>
      </c>
      <c r="GA27" s="61">
        <f>+Cas_Hoy!H27</f>
        <v>858</v>
      </c>
      <c r="GB27" s="61">
        <f>+Cas_Hoy!I27</f>
        <v>799</v>
      </c>
      <c r="GC27" s="61">
        <f>+Cas_Hoy!J27</f>
        <v>716</v>
      </c>
      <c r="GD27" s="61">
        <f>+Cas_Hoy!K27</f>
        <v>703</v>
      </c>
      <c r="GE27" s="61">
        <f>+Cas_Hoy!L27</f>
        <v>466</v>
      </c>
      <c r="GF27" s="61">
        <f>+Cas_Hoy!M27</f>
        <v>432</v>
      </c>
      <c r="GG27" s="61">
        <f>+Cas_Hoy!N27</f>
        <v>289</v>
      </c>
      <c r="GH27" s="61">
        <f>+Cas_Hoy!O27</f>
        <v>239</v>
      </c>
      <c r="GI27" s="61">
        <f>+Cas_Hoy!P27</f>
        <v>141</v>
      </c>
      <c r="GJ27" s="61">
        <f>+Cas_Hoy!Q27</f>
        <v>111</v>
      </c>
      <c r="GK27" s="61">
        <f>+Cas_Hoy!R27</f>
        <v>34</v>
      </c>
      <c r="GL27" s="61">
        <f>+Cas_Hoy!S27</f>
        <v>58</v>
      </c>
      <c r="GM27" s="61">
        <f>+Cas_Hoy!T27</f>
        <v>4</v>
      </c>
      <c r="GN27" s="84">
        <f>+Cas_Hoy!U27</f>
        <v>10</v>
      </c>
      <c r="GO27" s="297">
        <f t="shared" si="104"/>
        <v>1.8354757864869281E-3</v>
      </c>
      <c r="GP27" s="294">
        <f t="shared" si="105"/>
        <v>3.2127786013086326E-3</v>
      </c>
      <c r="GQ27" s="294">
        <f t="shared" si="106"/>
        <v>1.4643642833131207E-2</v>
      </c>
      <c r="GR27" s="294">
        <f t="shared" si="107"/>
        <v>7.7599918763970764E-3</v>
      </c>
      <c r="GS27" s="294">
        <f t="shared" si="108"/>
        <v>1.7677725118483412E-2</v>
      </c>
      <c r="GT27" s="294">
        <f t="shared" si="109"/>
        <v>1.6634335596508246E-2</v>
      </c>
      <c r="GU27" s="294">
        <f t="shared" si="110"/>
        <v>2.4451410658307211E-2</v>
      </c>
      <c r="GV27" s="294">
        <f t="shared" si="111"/>
        <v>2.2518460064257933E-2</v>
      </c>
      <c r="GW27" s="294">
        <f t="shared" si="112"/>
        <v>2.221739535172371E-2</v>
      </c>
      <c r="GX27" s="294">
        <f t="shared" si="113"/>
        <v>2.1662095954149078E-2</v>
      </c>
      <c r="GY27" s="294">
        <f t="shared" si="114"/>
        <v>4.3296423968097561E-2</v>
      </c>
      <c r="GZ27" s="294">
        <f t="shared" si="115"/>
        <v>0.12161504783525214</v>
      </c>
      <c r="HA27" s="294">
        <f t="shared" si="116"/>
        <v>5.2445708767119119E-2</v>
      </c>
      <c r="HB27" s="294">
        <f t="shared" si="117"/>
        <v>1.4904978083071641E-2</v>
      </c>
      <c r="HC27" s="294">
        <f t="shared" si="118"/>
        <v>2.2406112088629616E-2</v>
      </c>
      <c r="HD27" s="294">
        <f t="shared" si="119"/>
        <v>2.1755103776744809E-2</v>
      </c>
      <c r="HE27" s="294">
        <f t="shared" si="120"/>
        <v>2.4992939494592775E-2</v>
      </c>
      <c r="HF27" s="294">
        <f t="shared" si="121"/>
        <v>2.8475912225848162E-2</v>
      </c>
      <c r="HG27" s="294">
        <f t="shared" si="122"/>
        <v>6.9324090121317154E-3</v>
      </c>
      <c r="HH27" s="298">
        <f t="shared" si="123"/>
        <v>7.3280559605527814E-3</v>
      </c>
      <c r="HI27" s="302">
        <f>+CyF_Tot!B27</f>
        <v>2431</v>
      </c>
      <c r="HJ27" s="140">
        <f>+CyF_Tot!C27</f>
        <v>3483</v>
      </c>
      <c r="HK27" s="140">
        <f>+CyF_Tot!D27</f>
        <v>5482</v>
      </c>
      <c r="HL27" s="140">
        <f>+CyF_Tot!E27</f>
        <v>6814</v>
      </c>
      <c r="HM27" s="140">
        <f>+CyF_Tot!F27</f>
        <v>35</v>
      </c>
      <c r="HN27" s="140">
        <f>+CyF_Tot!G27</f>
        <v>37</v>
      </c>
      <c r="HO27" s="140">
        <f>+CyF_Tot!H27</f>
        <v>38</v>
      </c>
      <c r="HP27" s="140">
        <f>+CyF_Tot!I27</f>
        <v>39</v>
      </c>
      <c r="HQ27" s="193">
        <f t="shared" si="25"/>
        <v>8.266119513385059E-2</v>
      </c>
      <c r="HR27" s="187">
        <f t="shared" si="26"/>
        <v>7.8097212823216508E-2</v>
      </c>
      <c r="HS27" s="187">
        <f t="shared" si="27"/>
        <v>8.2354306668135535E-2</v>
      </c>
      <c r="HT27" s="187">
        <f t="shared" si="28"/>
        <v>7.9505752191498399E-2</v>
      </c>
      <c r="HU27" s="187">
        <f t="shared" si="29"/>
        <v>8.301726444343023E-2</v>
      </c>
      <c r="HV27" s="187">
        <f t="shared" si="30"/>
        <v>8.112872003902992E-2</v>
      </c>
      <c r="HW27" s="187">
        <f t="shared" si="31"/>
        <v>6.9030232448340445E-2</v>
      </c>
      <c r="HX27" s="187">
        <f t="shared" si="32"/>
        <v>6.9801388080137236E-2</v>
      </c>
      <c r="HY27" s="187">
        <f t="shared" si="33"/>
        <v>6.3398042208967442E-2</v>
      </c>
      <c r="HZ27" s="187">
        <f t="shared" si="34"/>
        <v>6.3842637037503341E-2</v>
      </c>
      <c r="IA27" s="187">
        <f t="shared" si="35"/>
        <v>4.8033946585669098E-2</v>
      </c>
      <c r="IB27" s="187">
        <f t="shared" si="36"/>
        <v>4.8527722258069596E-2</v>
      </c>
      <c r="IC27" s="187">
        <f t="shared" si="37"/>
        <v>3.6919075872271445E-2</v>
      </c>
      <c r="ID27" s="187">
        <f t="shared" si="38"/>
        <v>4.0379440046584093E-2</v>
      </c>
      <c r="IE27" s="187">
        <f t="shared" si="39"/>
        <v>2.220416738798571E-2</v>
      </c>
      <c r="IF27" s="187">
        <f t="shared" si="40"/>
        <v>2.7238318565965283E-2</v>
      </c>
      <c r="IG27" s="187">
        <f t="shared" si="41"/>
        <v>7.3240112683149458E-3</v>
      </c>
      <c r="IH27" s="187">
        <f t="shared" si="42"/>
        <v>1.2208652680946161E-2</v>
      </c>
      <c r="II27" s="187">
        <f t="shared" si="43"/>
        <v>1.1350938763947688E-3</v>
      </c>
      <c r="IJ27" s="96">
        <f t="shared" si="44"/>
        <v>3.1928203836892716E-3</v>
      </c>
      <c r="IK27" s="444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468"/>
    </row>
    <row r="28" spans="1:264" ht="14.4">
      <c r="A28" s="402" t="s">
        <v>41</v>
      </c>
      <c r="B28" s="433">
        <v>365698</v>
      </c>
      <c r="C28" s="423">
        <f t="shared" si="129"/>
        <v>9349</v>
      </c>
      <c r="D28" s="406">
        <f t="shared" si="130"/>
        <v>131</v>
      </c>
      <c r="E28" s="393">
        <f t="shared" si="46"/>
        <v>3.427673466749459E-3</v>
      </c>
      <c r="F28" s="195">
        <f t="shared" si="0"/>
        <v>1.9505165464399586E-2</v>
      </c>
      <c r="G28" s="26">
        <f t="shared" si="124"/>
        <v>5.3579619975813282</v>
      </c>
      <c r="H28" s="25">
        <f t="shared" si="1"/>
        <v>0.10450793531478875</v>
      </c>
      <c r="I28" s="32">
        <f t="shared" si="2"/>
        <v>0.13697528210541987</v>
      </c>
      <c r="J28" s="314">
        <f t="shared" si="3"/>
        <v>0.17979446292516543</v>
      </c>
      <c r="K28" s="315">
        <f t="shared" si="47"/>
        <v>1.9923810283989062E-3</v>
      </c>
      <c r="L28" s="316">
        <f t="shared" si="48"/>
        <v>9.2177871166139287</v>
      </c>
      <c r="M28" s="317">
        <f t="shared" si="49"/>
        <v>0.23565097909538368</v>
      </c>
      <c r="N28" s="500"/>
      <c r="O28" s="152"/>
      <c r="P28" s="152"/>
      <c r="Q28" s="152"/>
      <c r="R28" s="152"/>
      <c r="S28" s="153">
        <f t="shared" si="4"/>
        <v>9349</v>
      </c>
      <c r="T28" s="154">
        <f t="shared" si="5"/>
        <v>2556.4810307959028</v>
      </c>
      <c r="U28" s="153">
        <f t="shared" si="6"/>
        <v>1073</v>
      </c>
      <c r="V28" s="155">
        <f t="shared" si="7"/>
        <v>0.12965200579990332</v>
      </c>
      <c r="W28" s="154">
        <f t="shared" si="8"/>
        <v>293.41150348101439</v>
      </c>
      <c r="X28" s="153">
        <f t="shared" si="9"/>
        <v>2216</v>
      </c>
      <c r="Y28" s="155">
        <f t="shared" si="10"/>
        <v>0.31066872283751579</v>
      </c>
      <c r="Z28" s="154">
        <f t="shared" si="11"/>
        <v>605.96448435594402</v>
      </c>
      <c r="AA28" s="153">
        <f t="shared" si="12"/>
        <v>131</v>
      </c>
      <c r="AB28" s="154">
        <f t="shared" si="13"/>
        <v>358.21907694327012</v>
      </c>
      <c r="AC28" s="156">
        <f t="shared" si="50"/>
        <v>1.401219381752059E-2</v>
      </c>
      <c r="AD28" s="153">
        <f t="shared" si="14"/>
        <v>15</v>
      </c>
      <c r="AE28" s="155">
        <f t="shared" si="15"/>
        <v>0.12931034482758622</v>
      </c>
      <c r="AF28" s="154">
        <f t="shared" si="16"/>
        <v>41.017451558389709</v>
      </c>
      <c r="AG28" s="153">
        <f t="shared" si="17"/>
        <v>33</v>
      </c>
      <c r="AH28" s="155">
        <f t="shared" si="18"/>
        <v>0.33673469387755101</v>
      </c>
      <c r="AI28" s="154">
        <f t="shared" si="19"/>
        <v>90.238393428457357</v>
      </c>
      <c r="AJ28" s="504"/>
      <c r="AK28" s="80">
        <v>34315</v>
      </c>
      <c r="AL28" s="38">
        <v>32278</v>
      </c>
      <c r="AM28" s="38">
        <v>32702</v>
      </c>
      <c r="AN28" s="38">
        <v>30458</v>
      </c>
      <c r="AO28" s="38">
        <v>28588</v>
      </c>
      <c r="AP28" s="38">
        <v>27466</v>
      </c>
      <c r="AQ28" s="38">
        <v>32230</v>
      </c>
      <c r="AR28" s="38">
        <v>29743</v>
      </c>
      <c r="AS28" s="38">
        <v>26438</v>
      </c>
      <c r="AT28" s="38">
        <v>23946</v>
      </c>
      <c r="AU28" s="38">
        <v>16706</v>
      </c>
      <c r="AV28" s="38">
        <v>15357</v>
      </c>
      <c r="AW28" s="38">
        <v>10687</v>
      </c>
      <c r="AX28" s="38">
        <v>10336</v>
      </c>
      <c r="AY28" s="38">
        <v>4547</v>
      </c>
      <c r="AZ28" s="38">
        <v>5549</v>
      </c>
      <c r="BA28" s="38">
        <v>1427</v>
      </c>
      <c r="BB28" s="38">
        <v>2264</v>
      </c>
      <c r="BC28" s="38">
        <v>212</v>
      </c>
      <c r="BD28" s="45">
        <v>449</v>
      </c>
      <c r="BE28" s="229">
        <v>2.0000000000000002E-5</v>
      </c>
      <c r="BF28" s="42">
        <v>2.0000000000000002E-5</v>
      </c>
      <c r="BG28" s="52">
        <v>5.0000000000000002E-5</v>
      </c>
      <c r="BH28" s="52">
        <v>4.0000000000000003E-5</v>
      </c>
      <c r="BI28" s="52">
        <v>1.2518952302791728E-4</v>
      </c>
      <c r="BJ28" s="52">
        <v>1.2406223545552731E-4</v>
      </c>
      <c r="BK28" s="52">
        <v>3.4000000000000002E-4</v>
      </c>
      <c r="BL28" s="52">
        <v>1.8000000000000001E-4</v>
      </c>
      <c r="BM28" s="52">
        <v>8.9999999999999998E-4</v>
      </c>
      <c r="BN28" s="52">
        <v>5.0000000000000001E-4</v>
      </c>
      <c r="BO28" s="52">
        <v>3.8E-3</v>
      </c>
      <c r="BP28" s="52">
        <v>2E-3</v>
      </c>
      <c r="BQ28" s="52">
        <v>1.6199999999999999E-2</v>
      </c>
      <c r="BR28" s="52">
        <v>6.1999999999999998E-3</v>
      </c>
      <c r="BS28" s="52">
        <v>6.1100000000000002E-2</v>
      </c>
      <c r="BT28" s="52">
        <v>2.6800000000000001E-2</v>
      </c>
      <c r="BU28" s="52">
        <v>0.1421</v>
      </c>
      <c r="BV28" s="52">
        <v>5.4699999999999999E-2</v>
      </c>
      <c r="BW28" s="52">
        <v>0.27589999999999998</v>
      </c>
      <c r="BX28" s="53">
        <v>0.1051</v>
      </c>
      <c r="BY28" s="63">
        <f>+Fall_Hoy!B28</f>
        <v>0</v>
      </c>
      <c r="BZ28" s="60">
        <f>+Fall_Hoy!C28</f>
        <v>0</v>
      </c>
      <c r="CA28" s="60">
        <f>+Fall_Hoy!D28</f>
        <v>0</v>
      </c>
      <c r="CB28" s="60">
        <f>+Fall_Hoy!E28</f>
        <v>0</v>
      </c>
      <c r="CC28" s="60">
        <f>+Fall_Hoy!F28</f>
        <v>1</v>
      </c>
      <c r="CD28" s="60">
        <f>+Fall_Hoy!G28</f>
        <v>1</v>
      </c>
      <c r="CE28" s="60">
        <f>+Fall_Hoy!H28</f>
        <v>3</v>
      </c>
      <c r="CF28" s="60">
        <f>+Fall_Hoy!I28</f>
        <v>0</v>
      </c>
      <c r="CG28" s="60">
        <f>+Fall_Hoy!J28</f>
        <v>7</v>
      </c>
      <c r="CH28" s="60">
        <f>+Fall_Hoy!K28</f>
        <v>3</v>
      </c>
      <c r="CI28" s="60">
        <f>+Fall_Hoy!L28</f>
        <v>15</v>
      </c>
      <c r="CJ28" s="60">
        <f>+Fall_Hoy!M28</f>
        <v>6</v>
      </c>
      <c r="CK28" s="60">
        <f>+Fall_Hoy!N28</f>
        <v>17</v>
      </c>
      <c r="CL28" s="60">
        <f>+Fall_Hoy!O28</f>
        <v>11</v>
      </c>
      <c r="CM28" s="60">
        <f>+Fall_Hoy!P28</f>
        <v>28</v>
      </c>
      <c r="CN28" s="60">
        <f>+Fall_Hoy!Q28</f>
        <v>15</v>
      </c>
      <c r="CO28" s="60">
        <f>+Fall_Hoy!R28</f>
        <v>13</v>
      </c>
      <c r="CP28" s="60">
        <f>+Fall_Hoy!S28</f>
        <v>8</v>
      </c>
      <c r="CQ28" s="60">
        <f>+Fall_Hoy!T28</f>
        <v>2</v>
      </c>
      <c r="CR28" s="224">
        <f>+Fall_Hoy!U28</f>
        <v>1</v>
      </c>
      <c r="CS28" s="74">
        <f t="shared" si="51"/>
        <v>0.10078406402379655</v>
      </c>
      <c r="CT28" s="75">
        <f t="shared" si="52"/>
        <v>0.10086528969856072</v>
      </c>
      <c r="CU28" s="75">
        <f t="shared" si="53"/>
        <v>9.8192450271299955E-2</v>
      </c>
      <c r="CV28" s="75">
        <f t="shared" si="54"/>
        <v>0.1716518525916309</v>
      </c>
      <c r="CW28" s="75">
        <f t="shared" si="131"/>
        <v>0.27941405096155336</v>
      </c>
      <c r="CX28" s="75">
        <f t="shared" si="132"/>
        <v>0.29347085808764639</v>
      </c>
      <c r="CY28" s="75">
        <f t="shared" si="133"/>
        <v>0.2737675895676297</v>
      </c>
      <c r="CZ28" s="75">
        <f t="shared" si="134"/>
        <v>3.0393706082103351E-2</v>
      </c>
      <c r="DA28" s="75">
        <f t="shared" si="135"/>
        <v>0.29418934025939092</v>
      </c>
      <c r="DB28" s="75">
        <f t="shared" si="136"/>
        <v>0.25056376847907791</v>
      </c>
      <c r="DC28" s="75">
        <f t="shared" si="137"/>
        <v>0.23628447390474272</v>
      </c>
      <c r="DD28" s="75">
        <f t="shared" si="138"/>
        <v>0.19535065442469232</v>
      </c>
      <c r="DE28" s="75">
        <f t="shared" si="139"/>
        <v>9.8192450271299955E-2</v>
      </c>
      <c r="DF28" s="75">
        <f t="shared" si="140"/>
        <v>0.1716518525916309</v>
      </c>
      <c r="DG28" s="75">
        <f t="shared" si="141"/>
        <v>0.10078406402379655</v>
      </c>
      <c r="DH28" s="75">
        <f t="shared" si="142"/>
        <v>0.10086528969856072</v>
      </c>
      <c r="DI28" s="75">
        <f t="shared" si="143"/>
        <v>6.4109929789763806E-2</v>
      </c>
      <c r="DJ28" s="75">
        <f t="shared" si="144"/>
        <v>6.4599065897507121E-2</v>
      </c>
      <c r="DK28" s="75">
        <f t="shared" si="145"/>
        <v>3.4193411613450325E-2</v>
      </c>
      <c r="DL28" s="75">
        <f t="shared" si="146"/>
        <v>2.1190975187487152E-2</v>
      </c>
      <c r="DM28" s="83">
        <f>+'Cas_-14'!B28</f>
        <v>135</v>
      </c>
      <c r="DN28" s="61">
        <f>+'Cas_-14'!C28</f>
        <v>124</v>
      </c>
      <c r="DO28" s="61">
        <f>+'Cas_-14'!D28</f>
        <v>208</v>
      </c>
      <c r="DP28" s="61">
        <f>+'Cas_-14'!E28</f>
        <v>241</v>
      </c>
      <c r="DQ28" s="61">
        <f>+'Cas_-14'!F28</f>
        <v>809</v>
      </c>
      <c r="DR28" s="61">
        <f>+'Cas_-14'!G28</f>
        <v>792</v>
      </c>
      <c r="DS28" s="61">
        <f>+'Cas_-14'!H28</f>
        <v>1023</v>
      </c>
      <c r="DT28" s="61">
        <f>+'Cas_-14'!I28</f>
        <v>904</v>
      </c>
      <c r="DU28" s="61">
        <f>+'Cas_-14'!J28</f>
        <v>755</v>
      </c>
      <c r="DV28" s="61">
        <f>+'Cas_-14'!K28</f>
        <v>611</v>
      </c>
      <c r="DW28" s="61">
        <f>+'Cas_-14'!L28</f>
        <v>420</v>
      </c>
      <c r="DX28" s="61">
        <f>+'Cas_-14'!M28</f>
        <v>410</v>
      </c>
      <c r="DY28" s="61">
        <f>+'Cas_-14'!N28</f>
        <v>205</v>
      </c>
      <c r="DZ28" s="61">
        <f>+'Cas_-14'!O28</f>
        <v>200</v>
      </c>
      <c r="EA28" s="61">
        <f>+'Cas_-14'!P28</f>
        <v>108</v>
      </c>
      <c r="EB28" s="61">
        <f>+'Cas_-14'!Q28</f>
        <v>95</v>
      </c>
      <c r="EC28" s="61">
        <f>+'Cas_-14'!R28</f>
        <v>36</v>
      </c>
      <c r="ED28" s="61">
        <f>+'Cas_-14'!S28</f>
        <v>33</v>
      </c>
      <c r="EE28" s="61">
        <f>+'Cas_-14'!T28</f>
        <v>6</v>
      </c>
      <c r="EF28" s="84">
        <f>+'Cas_-14'!U28</f>
        <v>9</v>
      </c>
      <c r="EG28" s="190">
        <f t="shared" si="148"/>
        <v>3.934139589100976E-3</v>
      </c>
      <c r="EH28" s="89">
        <f t="shared" si="148"/>
        <v>3.8416258752091209E-3</v>
      </c>
      <c r="EI28" s="89">
        <f t="shared" si="148"/>
        <v>6.3604672497094977E-3</v>
      </c>
      <c r="EJ28" s="89">
        <f t="shared" si="148"/>
        <v>7.9125352945039074E-3</v>
      </c>
      <c r="EK28" s="89">
        <f t="shared" si="148"/>
        <v>2.8298586819644606E-2</v>
      </c>
      <c r="EL28" s="89">
        <f t="shared" si="148"/>
        <v>2.8835651350760941E-2</v>
      </c>
      <c r="EM28" s="89">
        <f t="shared" si="148"/>
        <v>3.1740614334470993E-2</v>
      </c>
      <c r="EN28" s="89">
        <f t="shared" si="148"/>
        <v>3.0393706082103351E-2</v>
      </c>
      <c r="EO28" s="89">
        <f t="shared" si="148"/>
        <v>2.8557379529465163E-2</v>
      </c>
      <c r="EP28" s="89">
        <f t="shared" si="148"/>
        <v>2.5515743756786103E-2</v>
      </c>
      <c r="EQ28" s="89">
        <f t="shared" si="148"/>
        <v>2.5140668023464624E-2</v>
      </c>
      <c r="ER28" s="89">
        <f t="shared" si="148"/>
        <v>2.6697922771374616E-2</v>
      </c>
      <c r="ES28" s="89">
        <f t="shared" si="148"/>
        <v>1.9182183961822776E-2</v>
      </c>
      <c r="ET28" s="89">
        <f t="shared" si="148"/>
        <v>1.9349845201238391E-2</v>
      </c>
      <c r="EU28" s="89">
        <f t="shared" si="148"/>
        <v>2.3751924345722455E-2</v>
      </c>
      <c r="EV28" s="89">
        <f t="shared" si="147"/>
        <v>1.7120201838169039E-2</v>
      </c>
      <c r="EW28" s="89">
        <f t="shared" si="22"/>
        <v>2.5227750525578137E-2</v>
      </c>
      <c r="EX28" s="89">
        <f t="shared" si="22"/>
        <v>1.4575971731448763E-2</v>
      </c>
      <c r="EY28" s="89">
        <f t="shared" si="22"/>
        <v>2.8301886792452831E-2</v>
      </c>
      <c r="EZ28" s="97">
        <f t="shared" si="22"/>
        <v>2.0044543429844099E-2</v>
      </c>
      <c r="FA28" s="110">
        <f t="shared" si="71"/>
        <v>4.2431957325574343</v>
      </c>
      <c r="FB28" s="111">
        <f t="shared" si="72"/>
        <v>5.8915946582875103</v>
      </c>
      <c r="FC28" s="111">
        <f t="shared" si="73"/>
        <v>5.118940078289671</v>
      </c>
      <c r="FD28" s="111">
        <f t="shared" si="74"/>
        <v>8.870967741935484</v>
      </c>
      <c r="FE28" s="111">
        <f t="shared" si="149"/>
        <v>9.8737810740282903</v>
      </c>
      <c r="FF28" s="111">
        <f t="shared" si="149"/>
        <v>10.177361853832444</v>
      </c>
      <c r="FG28" s="111">
        <f t="shared" si="149"/>
        <v>8.6251509401414506</v>
      </c>
      <c r="FH28" s="111">
        <f t="shared" si="149"/>
        <v>1</v>
      </c>
      <c r="FI28" s="111">
        <f t="shared" si="149"/>
        <v>10.301692420897718</v>
      </c>
      <c r="FJ28" s="111">
        <f t="shared" si="149"/>
        <v>9.8199672667757767</v>
      </c>
      <c r="FK28" s="111">
        <f t="shared" si="149"/>
        <v>9.3984962406015047</v>
      </c>
      <c r="FL28" s="111">
        <f t="shared" si="149"/>
        <v>7.3170731707317076</v>
      </c>
      <c r="FM28" s="111">
        <f t="shared" si="149"/>
        <v>5.118940078289671</v>
      </c>
      <c r="FN28" s="111">
        <f t="shared" si="149"/>
        <v>8.870967741935484</v>
      </c>
      <c r="FO28" s="111">
        <f t="shared" si="149"/>
        <v>4.2431957325574343</v>
      </c>
      <c r="FP28" s="111">
        <f t="shared" si="149"/>
        <v>5.8915946582875103</v>
      </c>
      <c r="FQ28" s="111">
        <f t="shared" si="76"/>
        <v>2.5412463836109151</v>
      </c>
      <c r="FR28" s="111">
        <f t="shared" si="77"/>
        <v>4.4318874300592768</v>
      </c>
      <c r="FS28" s="111">
        <f t="shared" si="78"/>
        <v>1.2081672103419114</v>
      </c>
      <c r="FT28" s="112">
        <f t="shared" si="79"/>
        <v>1.0571942065757478</v>
      </c>
      <c r="FU28" s="83">
        <f>+Cas_Hoy!B28</f>
        <v>162</v>
      </c>
      <c r="FV28" s="61">
        <f>+Cas_Hoy!C28</f>
        <v>146</v>
      </c>
      <c r="FW28" s="61">
        <f>+Cas_Hoy!D28</f>
        <v>272</v>
      </c>
      <c r="FX28" s="61">
        <f>+Cas_Hoy!E28</f>
        <v>317</v>
      </c>
      <c r="FY28" s="61">
        <f>+Cas_Hoy!F28</f>
        <v>1071</v>
      </c>
      <c r="FZ28" s="61">
        <f>+Cas_Hoy!G28</f>
        <v>1074</v>
      </c>
      <c r="GA28" s="61">
        <f>+Cas_Hoy!H28</f>
        <v>1323</v>
      </c>
      <c r="GB28" s="61">
        <f>+Cas_Hoy!I28</f>
        <v>1135</v>
      </c>
      <c r="GC28" s="61">
        <f>+Cas_Hoy!J28</f>
        <v>988</v>
      </c>
      <c r="GD28" s="61">
        <f>+Cas_Hoy!K28</f>
        <v>792</v>
      </c>
      <c r="GE28" s="61">
        <f>+Cas_Hoy!L28</f>
        <v>565</v>
      </c>
      <c r="GF28" s="61">
        <f>+Cas_Hoy!M28</f>
        <v>570</v>
      </c>
      <c r="GG28" s="61">
        <f>+Cas_Hoy!N28</f>
        <v>269</v>
      </c>
      <c r="GH28" s="61">
        <f>+Cas_Hoy!O28</f>
        <v>273</v>
      </c>
      <c r="GI28" s="61">
        <f>+Cas_Hoy!P28</f>
        <v>140</v>
      </c>
      <c r="GJ28" s="61">
        <f>+Cas_Hoy!Q28</f>
        <v>127</v>
      </c>
      <c r="GK28" s="61">
        <f>+Cas_Hoy!R28</f>
        <v>45</v>
      </c>
      <c r="GL28" s="61">
        <f>+Cas_Hoy!S28</f>
        <v>46</v>
      </c>
      <c r="GM28" s="61">
        <f>+Cas_Hoy!T28</f>
        <v>8</v>
      </c>
      <c r="GN28" s="84">
        <f>+Cas_Hoy!U28</f>
        <v>17</v>
      </c>
      <c r="GO28" s="297">
        <f t="shared" si="104"/>
        <v>2.0031989178910223E-2</v>
      </c>
      <c r="GP28" s="294">
        <f t="shared" si="105"/>
        <v>2.6648888410371663E-2</v>
      </c>
      <c r="GQ28" s="294">
        <f t="shared" si="106"/>
        <v>4.2576958635398156E-2</v>
      </c>
      <c r="GR28" s="294">
        <f t="shared" si="107"/>
        <v>9.2327033101108028E-2</v>
      </c>
      <c r="GS28" s="294">
        <f t="shared" si="108"/>
        <v>0.36990413915923814</v>
      </c>
      <c r="GT28" s="294">
        <f t="shared" si="109"/>
        <v>0.39796426967945986</v>
      </c>
      <c r="GU28" s="294">
        <f t="shared" si="110"/>
        <v>0.35405134017397266</v>
      </c>
      <c r="GV28" s="294">
        <f t="shared" si="111"/>
        <v>3.816023938405675E-2</v>
      </c>
      <c r="GW28" s="294">
        <f t="shared" si="112"/>
        <v>0.3849788982467261</v>
      </c>
      <c r="GX28" s="294">
        <f t="shared" si="113"/>
        <v>0.32478969662099788</v>
      </c>
      <c r="GY28" s="294">
        <f t="shared" si="114"/>
        <v>0.31785887560995152</v>
      </c>
      <c r="GZ28" s="294">
        <f t="shared" si="115"/>
        <v>0.27158505615140155</v>
      </c>
      <c r="HA28" s="294">
        <f t="shared" si="116"/>
        <v>0.1288476542584375</v>
      </c>
      <c r="HB28" s="294">
        <f t="shared" si="117"/>
        <v>0.23430477878757616</v>
      </c>
      <c r="HC28" s="294">
        <f t="shared" si="118"/>
        <v>0.13064600891973627</v>
      </c>
      <c r="HD28" s="294">
        <f t="shared" si="119"/>
        <v>0.13484096622860223</v>
      </c>
      <c r="HE28" s="294">
        <f t="shared" si="120"/>
        <v>8.0137412237204761E-2</v>
      </c>
      <c r="HF28" s="294">
        <f t="shared" si="121"/>
        <v>9.0047182766222048E-2</v>
      </c>
      <c r="HG28" s="294">
        <f t="shared" si="122"/>
        <v>4.5591215484600434E-2</v>
      </c>
      <c r="HH28" s="298">
        <f t="shared" si="123"/>
        <v>4.0027397576364615E-2</v>
      </c>
      <c r="HI28" s="302">
        <f>+CyF_Tot!B28</f>
        <v>6167</v>
      </c>
      <c r="HJ28" s="140">
        <f>+CyF_Tot!C28</f>
        <v>7133</v>
      </c>
      <c r="HK28" s="140">
        <f>+CyF_Tot!D28</f>
        <v>8276</v>
      </c>
      <c r="HL28" s="140">
        <f>+CyF_Tot!E28</f>
        <v>9349</v>
      </c>
      <c r="HM28" s="140">
        <f>+CyF_Tot!F28</f>
        <v>81</v>
      </c>
      <c r="HN28" s="140">
        <f>+CyF_Tot!G28</f>
        <v>98</v>
      </c>
      <c r="HO28" s="140">
        <f>+CyF_Tot!H28</f>
        <v>116</v>
      </c>
      <c r="HP28" s="140">
        <f>+CyF_Tot!I28</f>
        <v>131</v>
      </c>
      <c r="HQ28" s="193">
        <f t="shared" si="25"/>
        <v>9.3834256681742861E-2</v>
      </c>
      <c r="HR28" s="187">
        <f t="shared" si="26"/>
        <v>8.8264086760113533E-2</v>
      </c>
      <c r="HS28" s="187">
        <f t="shared" si="27"/>
        <v>8.9423513390830683E-2</v>
      </c>
      <c r="HT28" s="187">
        <f t="shared" si="28"/>
        <v>8.3287302637695584E-2</v>
      </c>
      <c r="HU28" s="187">
        <f t="shared" si="29"/>
        <v>7.8173793676749662E-2</v>
      </c>
      <c r="HV28" s="187">
        <f t="shared" si="30"/>
        <v>7.5105688300182119E-2</v>
      </c>
      <c r="HW28" s="187">
        <f t="shared" si="31"/>
        <v>8.8132830915126692E-2</v>
      </c>
      <c r="HX28" s="187">
        <f t="shared" si="32"/>
        <v>8.1332137446745681E-2</v>
      </c>
      <c r="HY28" s="187">
        <f t="shared" si="33"/>
        <v>7.229462562004714E-2</v>
      </c>
      <c r="HZ28" s="187">
        <f t="shared" si="34"/>
        <v>6.5480259667813331E-2</v>
      </c>
      <c r="IA28" s="187">
        <f t="shared" si="35"/>
        <v>4.5682503048963902E-2</v>
      </c>
      <c r="IB28" s="187">
        <f t="shared" si="36"/>
        <v>4.1993666905479385E-2</v>
      </c>
      <c r="IC28" s="187">
        <f t="shared" si="37"/>
        <v>2.9223566986967389E-2</v>
      </c>
      <c r="ID28" s="187">
        <f t="shared" si="38"/>
        <v>2.8263758620501071E-2</v>
      </c>
      <c r="IE28" s="187">
        <f t="shared" si="39"/>
        <v>1.24337568157332E-2</v>
      </c>
      <c r="IF28" s="187">
        <f t="shared" si="40"/>
        <v>1.5173722579833633E-2</v>
      </c>
      <c r="IG28" s="187">
        <f t="shared" si="41"/>
        <v>3.9021268915881411E-3</v>
      </c>
      <c r="IH28" s="187">
        <f t="shared" si="42"/>
        <v>6.1909006885462869E-3</v>
      </c>
      <c r="II28" s="187">
        <f t="shared" si="43"/>
        <v>5.7971331535857458E-4</v>
      </c>
      <c r="IJ28" s="96">
        <f t="shared" si="44"/>
        <v>1.227789049981132E-3</v>
      </c>
      <c r="IK28" s="444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468"/>
    </row>
    <row r="29" spans="1:264" ht="14.4">
      <c r="A29" s="402" t="s">
        <v>42</v>
      </c>
      <c r="B29" s="433">
        <v>3536418</v>
      </c>
      <c r="C29" s="423">
        <f t="shared" si="129"/>
        <v>104630</v>
      </c>
      <c r="D29" s="406">
        <f t="shared" si="130"/>
        <v>1300</v>
      </c>
      <c r="E29" s="393">
        <f t="shared" si="46"/>
        <v>6.8171487678352939E-3</v>
      </c>
      <c r="F29" s="195">
        <f t="shared" si="0"/>
        <v>2.1559668568591157E-2</v>
      </c>
      <c r="G29" s="26">
        <f t="shared" si="124"/>
        <v>2.5011221830359691</v>
      </c>
      <c r="H29" s="25">
        <f t="shared" si="1"/>
        <v>5.392336531580668E-2</v>
      </c>
      <c r="I29" s="32">
        <f t="shared" si="2"/>
        <v>7.3999287983222986E-2</v>
      </c>
      <c r="J29" s="314">
        <f t="shared" si="3"/>
        <v>8.8160307371861465E-2</v>
      </c>
      <c r="K29" s="315">
        <f t="shared" si="47"/>
        <v>4.1697178058786311E-3</v>
      </c>
      <c r="L29" s="316">
        <f t="shared" si="48"/>
        <v>4.0891309201430097</v>
      </c>
      <c r="M29" s="317">
        <f t="shared" si="49"/>
        <v>0.12096546030779194</v>
      </c>
      <c r="N29" s="500"/>
      <c r="O29" s="152"/>
      <c r="P29" s="152"/>
      <c r="Q29" s="152"/>
      <c r="R29" s="152"/>
      <c r="S29" s="153">
        <f t="shared" si="4"/>
        <v>104630</v>
      </c>
      <c r="T29" s="154">
        <f t="shared" si="5"/>
        <v>2958.643463527219</v>
      </c>
      <c r="U29" s="153">
        <f t="shared" si="6"/>
        <v>12117</v>
      </c>
      <c r="V29" s="155">
        <f t="shared" si="7"/>
        <v>0.13097618713045733</v>
      </c>
      <c r="W29" s="154">
        <f t="shared" si="8"/>
        <v>342.63483558787453</v>
      </c>
      <c r="X29" s="153">
        <f t="shared" si="9"/>
        <v>28386</v>
      </c>
      <c r="Y29" s="155">
        <f t="shared" si="10"/>
        <v>0.37230470594407428</v>
      </c>
      <c r="Z29" s="154">
        <f t="shared" si="11"/>
        <v>802.6766066681032</v>
      </c>
      <c r="AA29" s="153">
        <f t="shared" si="12"/>
        <v>1300</v>
      </c>
      <c r="AB29" s="154">
        <f t="shared" si="13"/>
        <v>367.6036034201839</v>
      </c>
      <c r="AC29" s="156">
        <f t="shared" si="50"/>
        <v>1.2424734779699895E-2</v>
      </c>
      <c r="AD29" s="153">
        <f t="shared" si="14"/>
        <v>96</v>
      </c>
      <c r="AE29" s="155">
        <f t="shared" si="15"/>
        <v>7.9734219269102985E-2</v>
      </c>
      <c r="AF29" s="154">
        <f t="shared" si="16"/>
        <v>27.146112252567427</v>
      </c>
      <c r="AG29" s="153">
        <f t="shared" si="17"/>
        <v>264</v>
      </c>
      <c r="AH29" s="155">
        <f t="shared" si="18"/>
        <v>0.25482625482625482</v>
      </c>
      <c r="AI29" s="154">
        <f t="shared" si="19"/>
        <v>74.65180869456043</v>
      </c>
      <c r="AJ29" s="504"/>
      <c r="AK29" s="80">
        <v>276259</v>
      </c>
      <c r="AL29" s="38">
        <v>260554</v>
      </c>
      <c r="AM29" s="38">
        <v>258392</v>
      </c>
      <c r="AN29" s="38">
        <v>248783</v>
      </c>
      <c r="AO29" s="38">
        <v>272745</v>
      </c>
      <c r="AP29" s="38">
        <v>270116</v>
      </c>
      <c r="AQ29" s="38">
        <v>265055</v>
      </c>
      <c r="AR29" s="38">
        <v>265324</v>
      </c>
      <c r="AS29" s="38">
        <v>224824</v>
      </c>
      <c r="AT29" s="38">
        <v>231362</v>
      </c>
      <c r="AU29" s="38">
        <v>169315</v>
      </c>
      <c r="AV29" s="38">
        <v>182064</v>
      </c>
      <c r="AW29" s="38">
        <v>136905</v>
      </c>
      <c r="AX29" s="38">
        <v>159352</v>
      </c>
      <c r="AY29" s="38">
        <v>82931</v>
      </c>
      <c r="AZ29" s="38">
        <v>116286</v>
      </c>
      <c r="BA29" s="38">
        <v>31373</v>
      </c>
      <c r="BB29" s="38">
        <v>62240</v>
      </c>
      <c r="BC29" s="38">
        <v>5403</v>
      </c>
      <c r="BD29" s="45">
        <v>17135</v>
      </c>
      <c r="BE29" s="229">
        <v>2.0000000000000002E-5</v>
      </c>
      <c r="BF29" s="42">
        <v>2.0000000000000002E-5</v>
      </c>
      <c r="BG29" s="52">
        <v>5.0000000000000002E-5</v>
      </c>
      <c r="BH29" s="52">
        <v>4.0000000000000003E-5</v>
      </c>
      <c r="BI29" s="52">
        <v>1.2518952302791728E-4</v>
      </c>
      <c r="BJ29" s="52">
        <v>1.2406223545552731E-4</v>
      </c>
      <c r="BK29" s="52">
        <v>3.4000000000000002E-4</v>
      </c>
      <c r="BL29" s="52">
        <v>1.8000000000000001E-4</v>
      </c>
      <c r="BM29" s="52">
        <v>8.9999999999999998E-4</v>
      </c>
      <c r="BN29" s="52">
        <v>5.0000000000000001E-4</v>
      </c>
      <c r="BO29" s="52">
        <v>3.8E-3</v>
      </c>
      <c r="BP29" s="52">
        <v>2E-3</v>
      </c>
      <c r="BQ29" s="52">
        <v>1.6199999999999999E-2</v>
      </c>
      <c r="BR29" s="52">
        <v>6.1999999999999998E-3</v>
      </c>
      <c r="BS29" s="52">
        <v>6.1100000000000002E-2</v>
      </c>
      <c r="BT29" s="52">
        <v>2.6800000000000001E-2</v>
      </c>
      <c r="BU29" s="52">
        <v>0.1421</v>
      </c>
      <c r="BV29" s="52">
        <v>5.4699999999999999E-2</v>
      </c>
      <c r="BW29" s="52">
        <v>0.27589999999999998</v>
      </c>
      <c r="BX29" s="53">
        <v>0.1051</v>
      </c>
      <c r="BY29" s="63">
        <f>+Fall_Hoy!B29</f>
        <v>0</v>
      </c>
      <c r="BZ29" s="60">
        <f>+Fall_Hoy!C29</f>
        <v>2</v>
      </c>
      <c r="CA29" s="60">
        <f>+Fall_Hoy!D29</f>
        <v>1</v>
      </c>
      <c r="CB29" s="60">
        <f>+Fall_Hoy!E29</f>
        <v>1</v>
      </c>
      <c r="CC29" s="60">
        <f>+Fall_Hoy!F29</f>
        <v>2</v>
      </c>
      <c r="CD29" s="60">
        <f>+Fall_Hoy!G29</f>
        <v>2</v>
      </c>
      <c r="CE29" s="60">
        <f>+Fall_Hoy!H29</f>
        <v>9</v>
      </c>
      <c r="CF29" s="60">
        <f>+Fall_Hoy!I29</f>
        <v>7</v>
      </c>
      <c r="CG29" s="60">
        <f>+Fall_Hoy!J29</f>
        <v>30</v>
      </c>
      <c r="CH29" s="60">
        <f>+Fall_Hoy!K29</f>
        <v>21</v>
      </c>
      <c r="CI29" s="60">
        <f>+Fall_Hoy!L29</f>
        <v>76</v>
      </c>
      <c r="CJ29" s="60">
        <f>+Fall_Hoy!M29</f>
        <v>33</v>
      </c>
      <c r="CK29" s="60">
        <f>+Fall_Hoy!N29</f>
        <v>181</v>
      </c>
      <c r="CL29" s="60">
        <f>+Fall_Hoy!O29</f>
        <v>82</v>
      </c>
      <c r="CM29" s="60">
        <f>+Fall_Hoy!P29</f>
        <v>210</v>
      </c>
      <c r="CN29" s="60">
        <f>+Fall_Hoy!Q29</f>
        <v>128</v>
      </c>
      <c r="CO29" s="60">
        <f>+Fall_Hoy!R29</f>
        <v>177</v>
      </c>
      <c r="CP29" s="60">
        <f>+Fall_Hoy!S29</f>
        <v>200</v>
      </c>
      <c r="CQ29" s="60">
        <f>+Fall_Hoy!T29</f>
        <v>36</v>
      </c>
      <c r="CR29" s="224">
        <f>+Fall_Hoy!U29</f>
        <v>100</v>
      </c>
      <c r="CS29" s="74">
        <f t="shared" si="51"/>
        <v>4.1443953930032459E-2</v>
      </c>
      <c r="CT29" s="75">
        <f t="shared" si="52"/>
        <v>4.1072178963805397E-2</v>
      </c>
      <c r="CU29" s="75">
        <f t="shared" si="53"/>
        <v>8.1610164027412002E-2</v>
      </c>
      <c r="CV29" s="75">
        <f t="shared" si="54"/>
        <v>8.2997429913731255E-2</v>
      </c>
      <c r="CW29" s="75">
        <f t="shared" si="131"/>
        <v>5.8574044538956815E-2</v>
      </c>
      <c r="CX29" s="75">
        <f t="shared" si="132"/>
        <v>5.9681548580871144E-2</v>
      </c>
      <c r="CY29" s="75">
        <f t="shared" si="133"/>
        <v>9.9868284828786916E-2</v>
      </c>
      <c r="CZ29" s="75">
        <f t="shared" si="134"/>
        <v>0.14657131992917671</v>
      </c>
      <c r="DA29" s="75">
        <f t="shared" si="135"/>
        <v>0.14826412364041799</v>
      </c>
      <c r="DB29" s="75">
        <f t="shared" si="136"/>
        <v>0.18153370043481643</v>
      </c>
      <c r="DC29" s="75">
        <f t="shared" si="137"/>
        <v>0.11812302513067359</v>
      </c>
      <c r="DD29" s="75">
        <f t="shared" si="138"/>
        <v>9.0627471658317957E-2</v>
      </c>
      <c r="DE29" s="75">
        <f t="shared" si="139"/>
        <v>8.1610164027412002E-2</v>
      </c>
      <c r="DF29" s="75">
        <f t="shared" si="140"/>
        <v>8.2997429913731255E-2</v>
      </c>
      <c r="DG29" s="75">
        <f t="shared" si="141"/>
        <v>4.1443953930032459E-2</v>
      </c>
      <c r="DH29" s="75">
        <f t="shared" si="142"/>
        <v>4.1072178963805397E-2</v>
      </c>
      <c r="DI29" s="75">
        <f t="shared" si="143"/>
        <v>3.9702983104945105E-2</v>
      </c>
      <c r="DJ29" s="75">
        <f t="shared" si="144"/>
        <v>5.8745294501910399E-2</v>
      </c>
      <c r="DK29" s="75">
        <f t="shared" si="145"/>
        <v>2.414992758040467E-2</v>
      </c>
      <c r="DL29" s="75">
        <f t="shared" si="146"/>
        <v>5.5528146245589327E-2</v>
      </c>
      <c r="DM29" s="83">
        <f>+'Cas_-14'!B29</f>
        <v>519</v>
      </c>
      <c r="DN29" s="61">
        <f>+'Cas_-14'!C29</f>
        <v>559</v>
      </c>
      <c r="DO29" s="61">
        <f>+'Cas_-14'!D29</f>
        <v>1602</v>
      </c>
      <c r="DP29" s="61">
        <f>+'Cas_-14'!E29</f>
        <v>1841</v>
      </c>
      <c r="DQ29" s="61">
        <f>+'Cas_-14'!F29</f>
        <v>7726</v>
      </c>
      <c r="DR29" s="61">
        <f>+'Cas_-14'!G29</f>
        <v>8085</v>
      </c>
      <c r="DS29" s="61">
        <f>+'Cas_-14'!H29</f>
        <v>9575</v>
      </c>
      <c r="DT29" s="61">
        <f>+'Cas_-14'!I29</f>
        <v>9441</v>
      </c>
      <c r="DU29" s="61">
        <f>+'Cas_-14'!J29</f>
        <v>7330</v>
      </c>
      <c r="DV29" s="61">
        <f>+'Cas_-14'!K29</f>
        <v>7636</v>
      </c>
      <c r="DW29" s="61">
        <f>+'Cas_-14'!L29</f>
        <v>5088</v>
      </c>
      <c r="DX29" s="61">
        <f>+'Cas_-14'!M29</f>
        <v>5185</v>
      </c>
      <c r="DY29" s="61">
        <f>+'Cas_-14'!N29</f>
        <v>3182</v>
      </c>
      <c r="DZ29" s="61">
        <f>+'Cas_-14'!O29</f>
        <v>2820</v>
      </c>
      <c r="EA29" s="61">
        <f>+'Cas_-14'!P29</f>
        <v>1632</v>
      </c>
      <c r="EB29" s="61">
        <f>+'Cas_-14'!Q29</f>
        <v>1481</v>
      </c>
      <c r="EC29" s="61">
        <f>+'Cas_-14'!R29</f>
        <v>710</v>
      </c>
      <c r="ED29" s="61">
        <f>+'Cas_-14'!S29</f>
        <v>1164</v>
      </c>
      <c r="EE29" s="61">
        <f>+'Cas_-14'!T29</f>
        <v>135</v>
      </c>
      <c r="EF29" s="84">
        <f>+'Cas_-14'!U29</f>
        <v>496</v>
      </c>
      <c r="EG29" s="190">
        <f t="shared" si="148"/>
        <v>1.8786718260762544E-3</v>
      </c>
      <c r="EH29" s="88">
        <f t="shared" si="148"/>
        <v>2.1454285867804753E-3</v>
      </c>
      <c r="EI29" s="88">
        <f t="shared" si="148"/>
        <v>6.1998823492987395E-3</v>
      </c>
      <c r="EJ29" s="88">
        <f t="shared" si="148"/>
        <v>7.4000233134900693E-3</v>
      </c>
      <c r="EK29" s="88">
        <f t="shared" si="148"/>
        <v>2.8326825423014172E-2</v>
      </c>
      <c r="EL29" s="88">
        <f t="shared" si="148"/>
        <v>2.9931584948688712E-2</v>
      </c>
      <c r="EM29" s="88">
        <f t="shared" si="148"/>
        <v>3.6124577917790647E-2</v>
      </c>
      <c r="EN29" s="88">
        <f t="shared" si="148"/>
        <v>3.5582909951606338E-2</v>
      </c>
      <c r="EO29" s="88">
        <f t="shared" si="148"/>
        <v>3.2603280788527915E-2</v>
      </c>
      <c r="EP29" s="88">
        <f t="shared" si="148"/>
        <v>3.3004555631434722E-2</v>
      </c>
      <c r="EQ29" s="88">
        <f t="shared" si="148"/>
        <v>3.0050497593243363E-2</v>
      </c>
      <c r="ER29" s="88">
        <f t="shared" si="148"/>
        <v>2.8478996396871431E-2</v>
      </c>
      <c r="ES29" s="88">
        <f t="shared" si="148"/>
        <v>2.3242394361053284E-2</v>
      </c>
      <c r="ET29" s="88">
        <f t="shared" si="148"/>
        <v>1.7696671519654601E-2</v>
      </c>
      <c r="EU29" s="88">
        <f t="shared" si="148"/>
        <v>1.9679010261542729E-2</v>
      </c>
      <c r="EV29" s="88">
        <f t="shared" si="147"/>
        <v>1.2735840943879745E-2</v>
      </c>
      <c r="EW29" s="88">
        <f t="shared" si="22"/>
        <v>2.2630924680457718E-2</v>
      </c>
      <c r="EX29" s="88">
        <f t="shared" si="22"/>
        <v>1.8701799485861183E-2</v>
      </c>
      <c r="EY29" s="88">
        <f t="shared" si="22"/>
        <v>2.4986118822876179E-2</v>
      </c>
      <c r="EZ29" s="96">
        <f t="shared" si="22"/>
        <v>2.8946600525240736E-2</v>
      </c>
      <c r="FA29" s="110">
        <f t="shared" si="71"/>
        <v>2.1059978819678444</v>
      </c>
      <c r="FB29" s="111">
        <f t="shared" si="72"/>
        <v>3.2249286988420489</v>
      </c>
      <c r="FC29" s="111">
        <f t="shared" si="73"/>
        <v>3.5112632011856824</v>
      </c>
      <c r="FD29" s="111">
        <f t="shared" si="74"/>
        <v>4.6900022878059939</v>
      </c>
      <c r="FE29" s="111">
        <f t="shared" si="149"/>
        <v>2.0677941726349696</v>
      </c>
      <c r="FF29" s="111">
        <f t="shared" si="149"/>
        <v>1.9939321183018663</v>
      </c>
      <c r="FG29" s="111">
        <f t="shared" si="149"/>
        <v>2.7645522961142679</v>
      </c>
      <c r="FH29" s="111">
        <f t="shared" si="149"/>
        <v>4.1191493368169558</v>
      </c>
      <c r="FI29" s="111">
        <f t="shared" si="149"/>
        <v>4.5475216007276034</v>
      </c>
      <c r="FJ29" s="111">
        <f t="shared" si="149"/>
        <v>5.5002619172341536</v>
      </c>
      <c r="FK29" s="111">
        <f t="shared" si="149"/>
        <v>3.9308176100628929</v>
      </c>
      <c r="FL29" s="111">
        <f t="shared" si="149"/>
        <v>3.1822565091610415</v>
      </c>
      <c r="FM29" s="111">
        <f t="shared" si="149"/>
        <v>3.5112632011856824</v>
      </c>
      <c r="FN29" s="111">
        <f t="shared" si="149"/>
        <v>4.6900022878059939</v>
      </c>
      <c r="FO29" s="111">
        <f t="shared" si="149"/>
        <v>2.1059978819678444</v>
      </c>
      <c r="FP29" s="111">
        <f t="shared" si="149"/>
        <v>3.2249286988420489</v>
      </c>
      <c r="FQ29" s="111">
        <f t="shared" si="76"/>
        <v>1.7543685759879477</v>
      </c>
      <c r="FR29" s="111">
        <f t="shared" si="77"/>
        <v>3.1411573280059306</v>
      </c>
      <c r="FS29" s="111">
        <f t="shared" si="78"/>
        <v>0.96653376827352921</v>
      </c>
      <c r="FT29" s="112">
        <f t="shared" si="79"/>
        <v>1.9182959393511554</v>
      </c>
      <c r="FU29" s="83">
        <f>+Cas_Hoy!B29</f>
        <v>741</v>
      </c>
      <c r="FV29" s="61">
        <f>+Cas_Hoy!C29</f>
        <v>789</v>
      </c>
      <c r="FW29" s="61">
        <f>+Cas_Hoy!D29</f>
        <v>2253</v>
      </c>
      <c r="FX29" s="61">
        <f>+Cas_Hoy!E29</f>
        <v>2671</v>
      </c>
      <c r="FY29" s="61">
        <f>+Cas_Hoy!F29</f>
        <v>10654</v>
      </c>
      <c r="FZ29" s="61">
        <f>+Cas_Hoy!G29</f>
        <v>11292</v>
      </c>
      <c r="GA29" s="61">
        <f>+Cas_Hoy!H29</f>
        <v>13068</v>
      </c>
      <c r="GB29" s="61">
        <f>+Cas_Hoy!I29</f>
        <v>12980</v>
      </c>
      <c r="GC29" s="61">
        <f>+Cas_Hoy!J29</f>
        <v>10032</v>
      </c>
      <c r="GD29" s="61">
        <f>+Cas_Hoy!K29</f>
        <v>10396</v>
      </c>
      <c r="GE29" s="61">
        <f>+Cas_Hoy!L29</f>
        <v>6948</v>
      </c>
      <c r="GF29" s="61">
        <f>+Cas_Hoy!M29</f>
        <v>7117</v>
      </c>
      <c r="GG29" s="61">
        <f>+Cas_Hoy!N29</f>
        <v>4295</v>
      </c>
      <c r="GH29" s="61">
        <f>+Cas_Hoy!O29</f>
        <v>3915</v>
      </c>
      <c r="GI29" s="61">
        <f>+Cas_Hoy!P29</f>
        <v>2182</v>
      </c>
      <c r="GJ29" s="61">
        <f>+Cas_Hoy!Q29</f>
        <v>2017</v>
      </c>
      <c r="GK29" s="61">
        <f>+Cas_Hoy!R29</f>
        <v>924</v>
      </c>
      <c r="GL29" s="61">
        <f>+Cas_Hoy!S29</f>
        <v>1503</v>
      </c>
      <c r="GM29" s="61">
        <f>+Cas_Hoy!T29</f>
        <v>173</v>
      </c>
      <c r="GN29" s="84">
        <f>+Cas_Hoy!U29</f>
        <v>628</v>
      </c>
      <c r="GO29" s="297">
        <f t="shared" si="104"/>
        <v>5.6488455780198026E-3</v>
      </c>
      <c r="GP29" s="294">
        <f t="shared" si="105"/>
        <v>9.765609982523302E-3</v>
      </c>
      <c r="GQ29" s="294">
        <f t="shared" si="106"/>
        <v>3.0615793028698036E-2</v>
      </c>
      <c r="GR29" s="294">
        <f t="shared" si="107"/>
        <v>5.035310335002717E-2</v>
      </c>
      <c r="GS29" s="294">
        <f t="shared" si="108"/>
        <v>8.0772439880668623E-2</v>
      </c>
      <c r="GT29" s="294">
        <f t="shared" si="109"/>
        <v>8.3354860429832645E-2</v>
      </c>
      <c r="GU29" s="294">
        <f t="shared" si="110"/>
        <v>0.13630065233865141</v>
      </c>
      <c r="GV29" s="294">
        <f t="shared" si="111"/>
        <v>0.20151421805748476</v>
      </c>
      <c r="GW29" s="294">
        <f t="shared" si="112"/>
        <v>0.20291755639299772</v>
      </c>
      <c r="GX29" s="294">
        <f t="shared" si="113"/>
        <v>0.24714829095342478</v>
      </c>
      <c r="GY29" s="294">
        <f t="shared" si="114"/>
        <v>0.16130479139306605</v>
      </c>
      <c r="GZ29" s="294">
        <f t="shared" si="115"/>
        <v>0.12439647363399207</v>
      </c>
      <c r="HA29" s="294">
        <f t="shared" si="116"/>
        <v>0.11015576822681791</v>
      </c>
      <c r="HB29" s="294">
        <f t="shared" si="117"/>
        <v>0.11522515535895668</v>
      </c>
      <c r="HC29" s="294">
        <f t="shared" si="118"/>
        <v>5.5410972717727228E-2</v>
      </c>
      <c r="HD29" s="294">
        <f t="shared" si="119"/>
        <v>5.5936924355162385E-2</v>
      </c>
      <c r="HE29" s="294">
        <f t="shared" si="120"/>
        <v>5.1669797730942643E-2</v>
      </c>
      <c r="HF29" s="294">
        <f t="shared" si="121"/>
        <v>7.5854104498600791E-2</v>
      </c>
      <c r="HG29" s="294">
        <f t="shared" si="122"/>
        <v>3.0947684973407465E-2</v>
      </c>
      <c r="HH29" s="298">
        <f t="shared" si="123"/>
        <v>7.0305798069012299E-2</v>
      </c>
      <c r="HI29" s="302">
        <f>+CyF_Tot!B29</f>
        <v>60946</v>
      </c>
      <c r="HJ29" s="140">
        <f>+CyF_Tot!C29</f>
        <v>76244</v>
      </c>
      <c r="HK29" s="140">
        <f>+CyF_Tot!D29</f>
        <v>92513</v>
      </c>
      <c r="HL29" s="140">
        <f>+CyF_Tot!E29</f>
        <v>104630</v>
      </c>
      <c r="HM29" s="140">
        <f>+CyF_Tot!F29</f>
        <v>899</v>
      </c>
      <c r="HN29" s="140">
        <f>+CyF_Tot!G29</f>
        <v>1036</v>
      </c>
      <c r="HO29" s="140">
        <f>+CyF_Tot!H29</f>
        <v>1204</v>
      </c>
      <c r="HP29" s="140">
        <f>+CyF_Tot!I29</f>
        <v>1300</v>
      </c>
      <c r="HQ29" s="193">
        <f t="shared" si="25"/>
        <v>7.8118310674812758E-2</v>
      </c>
      <c r="HR29" s="187">
        <f t="shared" si="26"/>
        <v>7.3677376373494308E-2</v>
      </c>
      <c r="HS29" s="187">
        <f t="shared" si="27"/>
        <v>7.306602330380628E-2</v>
      </c>
      <c r="HT29" s="187">
        <f t="shared" si="28"/>
        <v>7.0348867130525863E-2</v>
      </c>
      <c r="HU29" s="187">
        <f t="shared" si="29"/>
        <v>7.7124649857567742E-2</v>
      </c>
      <c r="HV29" s="187">
        <f t="shared" si="30"/>
        <v>7.6381242262651083E-2</v>
      </c>
      <c r="HW29" s="187">
        <f t="shared" si="31"/>
        <v>7.4950133157336035E-2</v>
      </c>
      <c r="HX29" s="187">
        <f t="shared" si="32"/>
        <v>7.502619882604375E-2</v>
      </c>
      <c r="HY29" s="187">
        <f t="shared" si="33"/>
        <v>6.3573932719491869E-2</v>
      </c>
      <c r="HZ29" s="187">
        <f t="shared" si="34"/>
        <v>6.5422696072692771E-2</v>
      </c>
      <c r="IA29" s="187">
        <f t="shared" si="35"/>
        <v>4.7877541625452651E-2</v>
      </c>
      <c r="IB29" s="187">
        <f t="shared" si="36"/>
        <v>5.1482601886994127E-2</v>
      </c>
      <c r="IC29" s="187">
        <f t="shared" si="37"/>
        <v>3.8712901020184834E-2</v>
      </c>
      <c r="ID29" s="187">
        <f t="shared" si="38"/>
        <v>4.5060284163240885E-2</v>
      </c>
      <c r="IE29" s="187">
        <f t="shared" si="39"/>
        <v>2.3450564950184057E-2</v>
      </c>
      <c r="IF29" s="187">
        <f t="shared" si="40"/>
        <v>3.2882425097938081E-2</v>
      </c>
      <c r="IG29" s="187">
        <f t="shared" si="41"/>
        <v>8.8714060385395622E-3</v>
      </c>
      <c r="IH29" s="187">
        <f t="shared" si="42"/>
        <v>1.7599729443747884E-2</v>
      </c>
      <c r="II29" s="187">
        <f t="shared" si="43"/>
        <v>1.5278171302148106E-3</v>
      </c>
      <c r="IJ29" s="96">
        <f t="shared" si="44"/>
        <v>4.845298265080655E-3</v>
      </c>
      <c r="IK29" s="444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468"/>
    </row>
    <row r="30" spans="1:264" ht="14.4">
      <c r="A30" s="402" t="s">
        <v>43</v>
      </c>
      <c r="B30" s="433">
        <v>978313</v>
      </c>
      <c r="C30" s="423">
        <f t="shared" si="129"/>
        <v>9578</v>
      </c>
      <c r="D30" s="406">
        <f t="shared" si="130"/>
        <v>123</v>
      </c>
      <c r="E30" s="393">
        <f>(HQ30*BE30)+(HR30*BF30)+(HS30*BG30)+(HT30*BH30)+(HU30*BI30)+(HV30*BJ30)+(HW30*BK30)+(HX30*BL30)+(HY30*BM30)+(HZ30*BN30)+(IA30*BO30)+(IB30*BP30)+(IC30*BQ30)+(ID30*BR30)+(IE30*BS30)+(IF30*BT30)+(IG30*BU30)+(IH30*BV30)+(II30*BW30)+(IJ30*BX30)</f>
        <v>4.8453092275101669E-3</v>
      </c>
      <c r="F30" s="195">
        <f t="shared" si="0"/>
        <v>6.6655559110427847E-3</v>
      </c>
      <c r="G30" s="26">
        <f t="shared" si="124"/>
        <v>3.8928656197724107</v>
      </c>
      <c r="H30" s="25">
        <f t="shared" si="1"/>
        <v>2.5948113442769226E-2</v>
      </c>
      <c r="I30" s="32">
        <f t="shared" si="2"/>
        <v>3.8112410758295301E-2</v>
      </c>
      <c r="J30" s="314">
        <f t="shared" si="3"/>
        <v>6.2838573623984165E-2</v>
      </c>
      <c r="K30" s="315">
        <f t="shared" si="47"/>
        <v>2.0007875139410091E-3</v>
      </c>
      <c r="L30" s="316">
        <f t="shared" si="48"/>
        <v>9.4273567670297229</v>
      </c>
      <c r="M30" s="317">
        <f t="shared" si="49"/>
        <v>9.2267956210649968E-2</v>
      </c>
      <c r="N30" s="500"/>
      <c r="O30" s="152"/>
      <c r="P30" s="152"/>
      <c r="Q30" s="152"/>
      <c r="R30" s="152"/>
      <c r="S30" s="153">
        <f t="shared" si="4"/>
        <v>9578</v>
      </c>
      <c r="T30" s="154">
        <f t="shared" si="5"/>
        <v>979.03227290243512</v>
      </c>
      <c r="U30" s="153">
        <f t="shared" si="6"/>
        <v>1576</v>
      </c>
      <c r="V30" s="155">
        <f t="shared" si="7"/>
        <v>0.19695076230942266</v>
      </c>
      <c r="W30" s="154">
        <f t="shared" si="8"/>
        <v>161.09363772126099</v>
      </c>
      <c r="X30" s="153">
        <f t="shared" si="9"/>
        <v>3057</v>
      </c>
      <c r="Y30" s="155">
        <f t="shared" si="10"/>
        <v>0.46879312988805399</v>
      </c>
      <c r="Z30" s="154">
        <f t="shared" si="11"/>
        <v>312.47668179815662</v>
      </c>
      <c r="AA30" s="153">
        <f t="shared" si="12"/>
        <v>123</v>
      </c>
      <c r="AB30" s="154">
        <f t="shared" si="13"/>
        <v>125.72663350073034</v>
      </c>
      <c r="AC30" s="156">
        <f t="shared" si="50"/>
        <v>1.2841929421591146E-2</v>
      </c>
      <c r="AD30" s="153">
        <f t="shared" si="14"/>
        <v>17</v>
      </c>
      <c r="AE30" s="155">
        <f t="shared" si="15"/>
        <v>0.16037735849056603</v>
      </c>
      <c r="AF30" s="154">
        <f t="shared" si="16"/>
        <v>17.376851784653788</v>
      </c>
      <c r="AG30" s="153">
        <f t="shared" si="17"/>
        <v>28</v>
      </c>
      <c r="AH30" s="155">
        <f t="shared" si="18"/>
        <v>0.29473684210526313</v>
      </c>
      <c r="AI30" s="154">
        <f t="shared" si="19"/>
        <v>28.620697057076825</v>
      </c>
      <c r="AJ30" s="504"/>
      <c r="AK30" s="80">
        <v>91242</v>
      </c>
      <c r="AL30" s="38">
        <v>86040</v>
      </c>
      <c r="AM30" s="38">
        <v>90217</v>
      </c>
      <c r="AN30" s="38">
        <v>85519</v>
      </c>
      <c r="AO30" s="38">
        <v>88804</v>
      </c>
      <c r="AP30" s="38">
        <v>86412</v>
      </c>
      <c r="AQ30" s="38">
        <v>62570</v>
      </c>
      <c r="AR30" s="38">
        <v>66532</v>
      </c>
      <c r="AS30" s="38">
        <v>56541</v>
      </c>
      <c r="AT30" s="38">
        <v>58942</v>
      </c>
      <c r="AU30" s="38">
        <v>40568</v>
      </c>
      <c r="AV30" s="38">
        <v>40723</v>
      </c>
      <c r="AW30" s="38">
        <v>31820</v>
      </c>
      <c r="AX30" s="38">
        <v>33306</v>
      </c>
      <c r="AY30" s="38">
        <v>17942</v>
      </c>
      <c r="AZ30" s="38">
        <v>21330</v>
      </c>
      <c r="BA30" s="38">
        <v>6222</v>
      </c>
      <c r="BB30" s="38">
        <v>10114</v>
      </c>
      <c r="BC30" s="38">
        <v>971</v>
      </c>
      <c r="BD30" s="45">
        <v>2498</v>
      </c>
      <c r="BE30" s="229">
        <v>2.0000000000000002E-5</v>
      </c>
      <c r="BF30" s="42">
        <v>2.0000000000000002E-5</v>
      </c>
      <c r="BG30" s="52">
        <v>5.0000000000000002E-5</v>
      </c>
      <c r="BH30" s="52">
        <v>4.0000000000000003E-5</v>
      </c>
      <c r="BI30" s="52">
        <v>1.2518952302791728E-4</v>
      </c>
      <c r="BJ30" s="52">
        <v>1.2406223545552731E-4</v>
      </c>
      <c r="BK30" s="52">
        <v>3.4000000000000002E-4</v>
      </c>
      <c r="BL30" s="52">
        <v>1.8000000000000001E-4</v>
      </c>
      <c r="BM30" s="52">
        <v>8.9999999999999998E-4</v>
      </c>
      <c r="BN30" s="52">
        <v>5.0000000000000001E-4</v>
      </c>
      <c r="BO30" s="52">
        <v>3.8E-3</v>
      </c>
      <c r="BP30" s="52">
        <v>2E-3</v>
      </c>
      <c r="BQ30" s="52">
        <v>1.6199999999999999E-2</v>
      </c>
      <c r="BR30" s="52">
        <v>6.1999999999999998E-3</v>
      </c>
      <c r="BS30" s="52">
        <v>6.1100000000000002E-2</v>
      </c>
      <c r="BT30" s="52">
        <v>2.6800000000000001E-2</v>
      </c>
      <c r="BU30" s="52">
        <v>0.1421</v>
      </c>
      <c r="BV30" s="52">
        <v>5.4699999999999999E-2</v>
      </c>
      <c r="BW30" s="52">
        <v>0.27589999999999998</v>
      </c>
      <c r="BX30" s="53">
        <v>0.1051</v>
      </c>
      <c r="BY30" s="63">
        <f>+Fall_Hoy!B30</f>
        <v>1</v>
      </c>
      <c r="BZ30" s="60">
        <f>+Fall_Hoy!C30</f>
        <v>1</v>
      </c>
      <c r="CA30" s="60">
        <f>+Fall_Hoy!D30</f>
        <v>0</v>
      </c>
      <c r="CB30" s="60">
        <f>+Fall_Hoy!E30</f>
        <v>0</v>
      </c>
      <c r="CC30" s="60">
        <f>+Fall_Hoy!F30</f>
        <v>0</v>
      </c>
      <c r="CD30" s="60">
        <f>+Fall_Hoy!G30</f>
        <v>0</v>
      </c>
      <c r="CE30" s="60">
        <f>+Fall_Hoy!H30</f>
        <v>0</v>
      </c>
      <c r="CF30" s="60">
        <f>+Fall_Hoy!I30</f>
        <v>4</v>
      </c>
      <c r="CG30" s="60">
        <f>+Fall_Hoy!J30</f>
        <v>6</v>
      </c>
      <c r="CH30" s="60">
        <f>+Fall_Hoy!K30</f>
        <v>5</v>
      </c>
      <c r="CI30" s="60">
        <f>+Fall_Hoy!L30</f>
        <v>14</v>
      </c>
      <c r="CJ30" s="60">
        <f>+Fall_Hoy!M30</f>
        <v>4</v>
      </c>
      <c r="CK30" s="60">
        <f>+Fall_Hoy!N30</f>
        <v>23</v>
      </c>
      <c r="CL30" s="60">
        <f>+Fall_Hoy!O30</f>
        <v>10</v>
      </c>
      <c r="CM30" s="60">
        <f>+Fall_Hoy!P30</f>
        <v>20</v>
      </c>
      <c r="CN30" s="60">
        <f>+Fall_Hoy!Q30</f>
        <v>5</v>
      </c>
      <c r="CO30" s="60">
        <f>+Fall_Hoy!R30</f>
        <v>9</v>
      </c>
      <c r="CP30" s="60">
        <f>+Fall_Hoy!S30</f>
        <v>13</v>
      </c>
      <c r="CQ30" s="60">
        <f>+Fall_Hoy!T30</f>
        <v>1</v>
      </c>
      <c r="CR30" s="224">
        <f>+Fall_Hoy!U30</f>
        <v>7</v>
      </c>
      <c r="CS30" s="74">
        <f t="shared" si="51"/>
        <v>1.8243910501942885E-2</v>
      </c>
      <c r="CT30" s="75">
        <f t="shared" si="52"/>
        <v>8.746702493160079E-3</v>
      </c>
      <c r="CU30" s="75">
        <f t="shared" si="53"/>
        <v>4.4618261672525243E-2</v>
      </c>
      <c r="CV30" s="75">
        <f t="shared" si="54"/>
        <v>4.842680675573325E-2</v>
      </c>
      <c r="CW30" s="75">
        <f t="shared" si="131"/>
        <v>9.571640917075807E-3</v>
      </c>
      <c r="CX30" s="75">
        <f t="shared" si="132"/>
        <v>7.1054946072304772E-3</v>
      </c>
      <c r="CY30" s="75">
        <f t="shared" si="133"/>
        <v>1.4975227744925683E-2</v>
      </c>
      <c r="CZ30" s="75">
        <f t="shared" si="134"/>
        <v>0.33400802955303044</v>
      </c>
      <c r="DA30" s="75">
        <f t="shared" si="135"/>
        <v>0.11790853834680438</v>
      </c>
      <c r="DB30" s="75">
        <f t="shared" si="136"/>
        <v>0.16965830816735095</v>
      </c>
      <c r="DC30" s="75">
        <f t="shared" si="137"/>
        <v>9.0815680494867615E-2</v>
      </c>
      <c r="DD30" s="75">
        <f t="shared" si="138"/>
        <v>4.9112295263119124E-2</v>
      </c>
      <c r="DE30" s="75">
        <f t="shared" si="139"/>
        <v>4.4618261672525243E-2</v>
      </c>
      <c r="DF30" s="75">
        <f t="shared" si="140"/>
        <v>4.842680675573325E-2</v>
      </c>
      <c r="DG30" s="75">
        <f t="shared" si="141"/>
        <v>1.8243910501942885E-2</v>
      </c>
      <c r="DH30" s="75">
        <f t="shared" si="142"/>
        <v>8.746702493160079E-3</v>
      </c>
      <c r="DI30" s="75">
        <f t="shared" si="143"/>
        <v>1.0179311973517501E-2</v>
      </c>
      <c r="DJ30" s="75">
        <f t="shared" si="144"/>
        <v>2.3498117800764159E-2</v>
      </c>
      <c r="DK30" s="75">
        <f t="shared" si="145"/>
        <v>3.7327514222716112E-3</v>
      </c>
      <c r="DL30" s="75">
        <f t="shared" si="146"/>
        <v>2.666262410499284E-2</v>
      </c>
      <c r="DM30" s="83">
        <f>+'Cas_-14'!B30</f>
        <v>96</v>
      </c>
      <c r="DN30" s="61">
        <f>+'Cas_-14'!C30</f>
        <v>85</v>
      </c>
      <c r="DO30" s="61">
        <f>+'Cas_-14'!D30</f>
        <v>149</v>
      </c>
      <c r="DP30" s="61">
        <f>+'Cas_-14'!E30</f>
        <v>201</v>
      </c>
      <c r="DQ30" s="61">
        <f>+'Cas_-14'!F30</f>
        <v>850</v>
      </c>
      <c r="DR30" s="61">
        <f>+'Cas_-14'!G30</f>
        <v>614</v>
      </c>
      <c r="DS30" s="61">
        <f>+'Cas_-14'!H30</f>
        <v>937</v>
      </c>
      <c r="DT30" s="61">
        <f>+'Cas_-14'!I30</f>
        <v>730</v>
      </c>
      <c r="DU30" s="61">
        <f>+'Cas_-14'!J30</f>
        <v>750</v>
      </c>
      <c r="DV30" s="61">
        <f>+'Cas_-14'!K30</f>
        <v>588</v>
      </c>
      <c r="DW30" s="61">
        <f>+'Cas_-14'!L30</f>
        <v>371</v>
      </c>
      <c r="DX30" s="61">
        <f>+'Cas_-14'!M30</f>
        <v>355</v>
      </c>
      <c r="DY30" s="61">
        <f>+'Cas_-14'!N30</f>
        <v>234</v>
      </c>
      <c r="DZ30" s="61">
        <f>+'Cas_-14'!O30</f>
        <v>225</v>
      </c>
      <c r="EA30" s="61">
        <f>+'Cas_-14'!P30</f>
        <v>116</v>
      </c>
      <c r="EB30" s="61">
        <f>+'Cas_-14'!Q30</f>
        <v>109</v>
      </c>
      <c r="EC30" s="61">
        <f>+'Cas_-14'!R30</f>
        <v>33</v>
      </c>
      <c r="ED30" s="61">
        <f>+'Cas_-14'!S30</f>
        <v>58</v>
      </c>
      <c r="EE30" s="61">
        <f>+'Cas_-14'!T30</f>
        <v>2</v>
      </c>
      <c r="EF30" s="84">
        <f>+'Cas_-14'!U30</f>
        <v>13</v>
      </c>
      <c r="EG30" s="190">
        <f t="shared" si="148"/>
        <v>1.0521470375484973E-3</v>
      </c>
      <c r="EH30" s="89">
        <f t="shared" si="148"/>
        <v>9.8791259879125993E-4</v>
      </c>
      <c r="EI30" s="89">
        <f t="shared" si="148"/>
        <v>1.6515734285112561E-3</v>
      </c>
      <c r="EJ30" s="89">
        <f t="shared" si="148"/>
        <v>2.3503548918953681E-3</v>
      </c>
      <c r="EK30" s="89">
        <f t="shared" si="148"/>
        <v>9.571640917075807E-3</v>
      </c>
      <c r="EL30" s="89">
        <f t="shared" si="148"/>
        <v>7.1054946072304772E-3</v>
      </c>
      <c r="EM30" s="89">
        <f t="shared" si="148"/>
        <v>1.4975227744925683E-2</v>
      </c>
      <c r="EN30" s="89">
        <f t="shared" si="148"/>
        <v>1.0972163770817051E-2</v>
      </c>
      <c r="EO30" s="89">
        <f t="shared" si="148"/>
        <v>1.3264710564015493E-2</v>
      </c>
      <c r="EP30" s="89">
        <f t="shared" si="148"/>
        <v>9.9759085202402367E-3</v>
      </c>
      <c r="EQ30" s="89">
        <f t="shared" si="148"/>
        <v>9.145139025833169E-3</v>
      </c>
      <c r="ER30" s="89">
        <f t="shared" si="148"/>
        <v>8.7174324092036438E-3</v>
      </c>
      <c r="ES30" s="89">
        <f t="shared" si="148"/>
        <v>7.3538654934003772E-3</v>
      </c>
      <c r="ET30" s="89">
        <f t="shared" si="148"/>
        <v>6.7555395424247888E-3</v>
      </c>
      <c r="EU30" s="89">
        <f t="shared" si="148"/>
        <v>6.4652770036785195E-3</v>
      </c>
      <c r="EV30" s="89">
        <f t="shared" si="147"/>
        <v>5.1101734646038441E-3</v>
      </c>
      <c r="EW30" s="89">
        <f t="shared" si="22"/>
        <v>5.303760848601736E-3</v>
      </c>
      <c r="EX30" s="89">
        <f t="shared" si="22"/>
        <v>5.7346252719003366E-3</v>
      </c>
      <c r="EY30" s="89">
        <f t="shared" si="22"/>
        <v>2.0597322348094747E-3</v>
      </c>
      <c r="EZ30" s="97">
        <f t="shared" si="22"/>
        <v>5.2041633306645317E-3</v>
      </c>
      <c r="FA30" s="110">
        <f t="shared" si="71"/>
        <v>2.8218296743608557</v>
      </c>
      <c r="FB30" s="111">
        <f t="shared" si="72"/>
        <v>1.7116253594413255</v>
      </c>
      <c r="FC30" s="111">
        <f t="shared" si="73"/>
        <v>6.0673208821356974</v>
      </c>
      <c r="FD30" s="111">
        <f t="shared" si="74"/>
        <v>7.1684587813620064</v>
      </c>
      <c r="FE30" s="111">
        <f t="shared" si="149"/>
        <v>1</v>
      </c>
      <c r="FF30" s="111">
        <f t="shared" si="149"/>
        <v>1</v>
      </c>
      <c r="FG30" s="111">
        <f t="shared" si="149"/>
        <v>1</v>
      </c>
      <c r="FH30" s="111">
        <f t="shared" si="149"/>
        <v>30.441400304414</v>
      </c>
      <c r="FI30" s="111">
        <f t="shared" si="149"/>
        <v>8.8888888888888893</v>
      </c>
      <c r="FJ30" s="111">
        <f t="shared" si="149"/>
        <v>17.006802721088434</v>
      </c>
      <c r="FK30" s="111">
        <f t="shared" si="149"/>
        <v>9.9304865938430975</v>
      </c>
      <c r="FL30" s="111">
        <f t="shared" si="149"/>
        <v>5.6338028169014089</v>
      </c>
      <c r="FM30" s="111">
        <f t="shared" si="149"/>
        <v>6.0673208821356974</v>
      </c>
      <c r="FN30" s="111">
        <f t="shared" si="149"/>
        <v>7.1684587813620064</v>
      </c>
      <c r="FO30" s="111">
        <f t="shared" si="149"/>
        <v>2.8218296743608557</v>
      </c>
      <c r="FP30" s="111">
        <f t="shared" si="149"/>
        <v>1.7116253594413255</v>
      </c>
      <c r="FQ30" s="111">
        <f t="shared" si="76"/>
        <v>1.9192630030068452</v>
      </c>
      <c r="FR30" s="111">
        <f t="shared" si="77"/>
        <v>4.0975855764987701</v>
      </c>
      <c r="FS30" s="111">
        <f t="shared" si="78"/>
        <v>1.8122508155128674</v>
      </c>
      <c r="FT30" s="112">
        <f t="shared" si="79"/>
        <v>5.1233257703286244</v>
      </c>
      <c r="FU30" s="83">
        <f>+Cas_Hoy!B30</f>
        <v>117</v>
      </c>
      <c r="FV30" s="61">
        <f>+Cas_Hoy!C30</f>
        <v>105</v>
      </c>
      <c r="FW30" s="61">
        <f>+Cas_Hoy!D30</f>
        <v>214</v>
      </c>
      <c r="FX30" s="61">
        <f>+Cas_Hoy!E30</f>
        <v>270</v>
      </c>
      <c r="FY30" s="61">
        <f>+Cas_Hoy!F30</f>
        <v>1176</v>
      </c>
      <c r="FZ30" s="61">
        <f>+Cas_Hoy!G30</f>
        <v>914</v>
      </c>
      <c r="GA30" s="61">
        <f>+Cas_Hoy!H30</f>
        <v>1353</v>
      </c>
      <c r="GB30" s="61">
        <f>+Cas_Hoy!I30</f>
        <v>1119</v>
      </c>
      <c r="GC30" s="61">
        <f>+Cas_Hoy!J30</f>
        <v>1068</v>
      </c>
      <c r="GD30" s="61">
        <f>+Cas_Hoy!K30</f>
        <v>845</v>
      </c>
      <c r="GE30" s="61">
        <f>+Cas_Hoy!L30</f>
        <v>580</v>
      </c>
      <c r="GF30" s="61">
        <f>+Cas_Hoy!M30</f>
        <v>547</v>
      </c>
      <c r="GG30" s="61">
        <f>+Cas_Hoy!N30</f>
        <v>377</v>
      </c>
      <c r="GH30" s="61">
        <f>+Cas_Hoy!O30</f>
        <v>361</v>
      </c>
      <c r="GI30" s="61">
        <f>+Cas_Hoy!P30</f>
        <v>186</v>
      </c>
      <c r="GJ30" s="61">
        <f>+Cas_Hoy!Q30</f>
        <v>173</v>
      </c>
      <c r="GK30" s="61">
        <f>+Cas_Hoy!R30</f>
        <v>62</v>
      </c>
      <c r="GL30" s="61">
        <f>+Cas_Hoy!S30</f>
        <v>80</v>
      </c>
      <c r="GM30" s="61">
        <f>+Cas_Hoy!T30</f>
        <v>4</v>
      </c>
      <c r="GN30" s="84">
        <f>+Cas_Hoy!U30</f>
        <v>19</v>
      </c>
      <c r="GO30" s="297">
        <f t="shared" si="104"/>
        <v>3.6184440487957315E-3</v>
      </c>
      <c r="GP30" s="294">
        <f t="shared" si="105"/>
        <v>2.0888036115915757E-3</v>
      </c>
      <c r="GQ30" s="294">
        <f t="shared" si="106"/>
        <v>1.4392039956738078E-2</v>
      </c>
      <c r="GR30" s="294">
        <f t="shared" si="107"/>
        <v>2.2632208877182168E-2</v>
      </c>
      <c r="GS30" s="294">
        <f t="shared" si="108"/>
        <v>1.3242646727624882E-2</v>
      </c>
      <c r="GT30" s="294">
        <f t="shared" si="109"/>
        <v>1.0577234643336573E-2</v>
      </c>
      <c r="GU30" s="294">
        <f t="shared" si="110"/>
        <v>2.1623781364871343E-2</v>
      </c>
      <c r="GV30" s="294">
        <f t="shared" si="111"/>
        <v>0.51199313023265891</v>
      </c>
      <c r="GW30" s="294">
        <f t="shared" si="112"/>
        <v>0.16790175860584947</v>
      </c>
      <c r="GX30" s="294">
        <f t="shared" si="113"/>
        <v>0.24381168435614209</v>
      </c>
      <c r="GY30" s="294">
        <f t="shared" si="114"/>
        <v>0.14197599646097903</v>
      </c>
      <c r="GZ30" s="294">
        <f t="shared" si="115"/>
        <v>7.5674438053313128E-2</v>
      </c>
      <c r="HA30" s="294">
        <f t="shared" si="116"/>
        <v>7.188497713906844E-2</v>
      </c>
      <c r="HB30" s="294">
        <f t="shared" si="117"/>
        <v>7.7698121061420905E-2</v>
      </c>
      <c r="HC30" s="294">
        <f t="shared" si="118"/>
        <v>2.9253166839322213E-2</v>
      </c>
      <c r="HD30" s="294">
        <f t="shared" si="119"/>
        <v>1.3882381021254071E-2</v>
      </c>
      <c r="HE30" s="294">
        <f t="shared" si="120"/>
        <v>1.9124767950245002E-2</v>
      </c>
      <c r="HF30" s="294">
        <f t="shared" si="121"/>
        <v>3.241119696657125E-2</v>
      </c>
      <c r="HG30" s="294">
        <f t="shared" si="122"/>
        <v>7.4655028445432233E-3</v>
      </c>
      <c r="HH30" s="298">
        <f t="shared" si="123"/>
        <v>3.896845061498954E-2</v>
      </c>
      <c r="HI30" s="302">
        <f>+CyF_Tot!B30</f>
        <v>4699</v>
      </c>
      <c r="HJ30" s="140">
        <f>+CyF_Tot!C30</f>
        <v>6521</v>
      </c>
      <c r="HK30" s="140">
        <f>+CyF_Tot!D30</f>
        <v>8002</v>
      </c>
      <c r="HL30" s="140">
        <f>+CyF_Tot!E30</f>
        <v>9578</v>
      </c>
      <c r="HM30" s="140">
        <f>+CyF_Tot!F30</f>
        <v>79</v>
      </c>
      <c r="HN30" s="140">
        <f>+CyF_Tot!G30</f>
        <v>95</v>
      </c>
      <c r="HO30" s="140">
        <f>+CyF_Tot!H30</f>
        <v>106</v>
      </c>
      <c r="HP30" s="140">
        <f>+CyF_Tot!I30</f>
        <v>123</v>
      </c>
      <c r="HQ30" s="193">
        <f t="shared" si="25"/>
        <v>9.326463003149299E-2</v>
      </c>
      <c r="HR30" s="187">
        <f t="shared" si="26"/>
        <v>8.7947313385388928E-2</v>
      </c>
      <c r="HS30" s="187">
        <f t="shared" si="27"/>
        <v>9.2216908085653568E-2</v>
      </c>
      <c r="HT30" s="187">
        <f t="shared" si="28"/>
        <v>8.7414763986576896E-2</v>
      </c>
      <c r="HU30" s="187">
        <f t="shared" si="29"/>
        <v>9.0772585052023222E-2</v>
      </c>
      <c r="HV30" s="187">
        <f t="shared" si="30"/>
        <v>8.8327559789147234E-2</v>
      </c>
      <c r="HW30" s="187">
        <f t="shared" si="31"/>
        <v>6.3957036245046325E-2</v>
      </c>
      <c r="HX30" s="187">
        <f t="shared" si="32"/>
        <v>6.8006864878622689E-2</v>
      </c>
      <c r="HY30" s="187">
        <f t="shared" si="33"/>
        <v>5.7794386868006455E-2</v>
      </c>
      <c r="HZ30" s="187">
        <f t="shared" si="34"/>
        <v>6.0248611640650797E-2</v>
      </c>
      <c r="IA30" s="187">
        <f t="shared" si="35"/>
        <v>4.1467301364696167E-2</v>
      </c>
      <c r="IB30" s="187">
        <f t="shared" si="36"/>
        <v>4.1625737366262128E-2</v>
      </c>
      <c r="IC30" s="187">
        <f t="shared" si="37"/>
        <v>3.2525377869863738E-2</v>
      </c>
      <c r="ID30" s="187">
        <f t="shared" si="38"/>
        <v>3.4044319149392883E-2</v>
      </c>
      <c r="IE30" s="187">
        <f t="shared" si="39"/>
        <v>1.8339733807074016E-2</v>
      </c>
      <c r="IF30" s="187">
        <f t="shared" si="40"/>
        <v>2.180283815098031E-2</v>
      </c>
      <c r="IG30" s="187">
        <f t="shared" si="41"/>
        <v>6.3599277531832862E-3</v>
      </c>
      <c r="IH30" s="187">
        <f t="shared" si="42"/>
        <v>1.0338204644116965E-2</v>
      </c>
      <c r="II30" s="187">
        <f t="shared" si="43"/>
        <v>9.9252488722934278E-4</v>
      </c>
      <c r="IJ30" s="96">
        <f t="shared" si="44"/>
        <v>2.553375044592068E-3</v>
      </c>
      <c r="IK30" s="444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468"/>
    </row>
    <row r="31" spans="1:264" ht="14.4">
      <c r="A31" s="402" t="s">
        <v>44</v>
      </c>
      <c r="B31" s="433">
        <v>173432</v>
      </c>
      <c r="C31" s="423">
        <f t="shared" si="129"/>
        <v>11187</v>
      </c>
      <c r="D31" s="406">
        <f t="shared" si="130"/>
        <v>146</v>
      </c>
      <c r="E31" s="393">
        <f t="shared" si="46"/>
        <v>3.1395996892789493E-3</v>
      </c>
      <c r="F31" s="195">
        <f t="shared" si="0"/>
        <v>4.8699201992711841E-2</v>
      </c>
      <c r="G31" s="26">
        <f t="shared" si="124"/>
        <v>5.505889628788335</v>
      </c>
      <c r="H31" s="25">
        <f t="shared" si="1"/>
        <v>0.26813243118194036</v>
      </c>
      <c r="I31" s="32">
        <f t="shared" si="2"/>
        <v>0.3551500719432118</v>
      </c>
      <c r="J31" s="314">
        <f t="shared" si="3"/>
        <v>0.31568172235116254</v>
      </c>
      <c r="K31" s="315">
        <f t="shared" si="47"/>
        <v>2.6667001540494131E-3</v>
      </c>
      <c r="L31" s="316">
        <f t="shared" si="48"/>
        <v>6.482277109970024</v>
      </c>
      <c r="M31" s="317">
        <f t="shared" si="49"/>
        <v>0.41809326855554163</v>
      </c>
      <c r="N31" s="500"/>
      <c r="O31" s="152"/>
      <c r="P31" s="152"/>
      <c r="Q31" s="152"/>
      <c r="R31" s="152"/>
      <c r="S31" s="153">
        <f t="shared" si="4"/>
        <v>11187</v>
      </c>
      <c r="T31" s="154">
        <f t="shared" si="5"/>
        <v>6450.3667143318416</v>
      </c>
      <c r="U31" s="153">
        <f t="shared" si="6"/>
        <v>1094</v>
      </c>
      <c r="V31" s="155">
        <f t="shared" si="7"/>
        <v>0.1083919548201724</v>
      </c>
      <c r="W31" s="154">
        <f t="shared" si="8"/>
        <v>630.79477835693524</v>
      </c>
      <c r="X31" s="153">
        <f t="shared" si="9"/>
        <v>2741</v>
      </c>
      <c r="Y31" s="155">
        <f t="shared" si="10"/>
        <v>0.32453232299313284</v>
      </c>
      <c r="Z31" s="154">
        <f t="shared" si="11"/>
        <v>1580.4465150606577</v>
      </c>
      <c r="AA31" s="153">
        <f t="shared" si="12"/>
        <v>146</v>
      </c>
      <c r="AB31" s="154">
        <f t="shared" si="13"/>
        <v>841.82849762442913</v>
      </c>
      <c r="AC31" s="156">
        <f t="shared" si="50"/>
        <v>1.3050862608384733E-2</v>
      </c>
      <c r="AD31" s="153">
        <f t="shared" si="14"/>
        <v>21</v>
      </c>
      <c r="AE31" s="155">
        <f t="shared" si="15"/>
        <v>0.16800000000000001</v>
      </c>
      <c r="AF31" s="154">
        <f t="shared" si="16"/>
        <v>121.08492089118502</v>
      </c>
      <c r="AG31" s="153">
        <f t="shared" si="17"/>
        <v>44</v>
      </c>
      <c r="AH31" s="155">
        <f t="shared" si="18"/>
        <v>0.43137254901960786</v>
      </c>
      <c r="AI31" s="154">
        <f t="shared" si="19"/>
        <v>253.70173901010193</v>
      </c>
      <c r="AJ31" s="504"/>
      <c r="AK31" s="80">
        <v>14565</v>
      </c>
      <c r="AL31" s="38">
        <v>13832</v>
      </c>
      <c r="AM31" s="38">
        <v>14816</v>
      </c>
      <c r="AN31" s="38">
        <v>14075</v>
      </c>
      <c r="AO31" s="38">
        <v>14187</v>
      </c>
      <c r="AP31" s="38">
        <v>13522</v>
      </c>
      <c r="AQ31" s="38">
        <v>15219</v>
      </c>
      <c r="AR31" s="38">
        <v>14204</v>
      </c>
      <c r="AS31" s="38">
        <v>12343</v>
      </c>
      <c r="AT31" s="38">
        <v>11978</v>
      </c>
      <c r="AU31" s="38">
        <v>8751</v>
      </c>
      <c r="AV31" s="38">
        <v>8714</v>
      </c>
      <c r="AW31" s="38">
        <v>5896</v>
      </c>
      <c r="AX31" s="38">
        <v>5499</v>
      </c>
      <c r="AY31" s="38">
        <v>2083</v>
      </c>
      <c r="AZ31" s="38">
        <v>2255</v>
      </c>
      <c r="BA31" s="38">
        <v>492</v>
      </c>
      <c r="BB31" s="38">
        <v>774</v>
      </c>
      <c r="BC31" s="38">
        <v>60</v>
      </c>
      <c r="BD31" s="45">
        <v>167</v>
      </c>
      <c r="BE31" s="229">
        <v>2.0000000000000002E-5</v>
      </c>
      <c r="BF31" s="42">
        <v>2.0000000000000002E-5</v>
      </c>
      <c r="BG31" s="52">
        <v>5.0000000000000002E-5</v>
      </c>
      <c r="BH31" s="52">
        <v>4.0000000000000003E-5</v>
      </c>
      <c r="BI31" s="52">
        <v>1.2518952302791728E-4</v>
      </c>
      <c r="BJ31" s="52">
        <v>1.2406223545552731E-4</v>
      </c>
      <c r="BK31" s="52">
        <v>3.4000000000000002E-4</v>
      </c>
      <c r="BL31" s="52">
        <v>1.8000000000000001E-4</v>
      </c>
      <c r="BM31" s="52">
        <v>8.9999999999999998E-4</v>
      </c>
      <c r="BN31" s="52">
        <v>5.0000000000000001E-4</v>
      </c>
      <c r="BO31" s="52">
        <v>3.8E-3</v>
      </c>
      <c r="BP31" s="52">
        <v>2E-3</v>
      </c>
      <c r="BQ31" s="52">
        <v>1.6199999999999999E-2</v>
      </c>
      <c r="BR31" s="52">
        <v>6.1999999999999998E-3</v>
      </c>
      <c r="BS31" s="52">
        <v>6.1100000000000002E-2</v>
      </c>
      <c r="BT31" s="52">
        <v>2.6800000000000001E-2</v>
      </c>
      <c r="BU31" s="52">
        <v>0.1421</v>
      </c>
      <c r="BV31" s="52">
        <v>5.4699999999999999E-2</v>
      </c>
      <c r="BW31" s="52">
        <v>0.27589999999999998</v>
      </c>
      <c r="BX31" s="53">
        <v>0.1051</v>
      </c>
      <c r="BY31" s="63">
        <f>+Fall_Hoy!B31</f>
        <v>0</v>
      </c>
      <c r="BZ31" s="60">
        <f>+Fall_Hoy!C31</f>
        <v>0</v>
      </c>
      <c r="CA31" s="60">
        <f>+Fall_Hoy!D31</f>
        <v>0</v>
      </c>
      <c r="CB31" s="60">
        <f>+Fall_Hoy!E31</f>
        <v>1</v>
      </c>
      <c r="CC31" s="60">
        <f>+Fall_Hoy!F31</f>
        <v>1</v>
      </c>
      <c r="CD31" s="60">
        <f>+Fall_Hoy!G31</f>
        <v>0</v>
      </c>
      <c r="CE31" s="60">
        <f>+Fall_Hoy!H31</f>
        <v>2</v>
      </c>
      <c r="CF31" s="60">
        <f>+Fall_Hoy!I31</f>
        <v>1</v>
      </c>
      <c r="CG31" s="60">
        <f>+Fall_Hoy!J31</f>
        <v>6</v>
      </c>
      <c r="CH31" s="60">
        <f>+Fall_Hoy!K31</f>
        <v>0</v>
      </c>
      <c r="CI31" s="60">
        <f>+Fall_Hoy!L31</f>
        <v>19</v>
      </c>
      <c r="CJ31" s="60">
        <f>+Fall_Hoy!M31</f>
        <v>5</v>
      </c>
      <c r="CK31" s="60">
        <f>+Fall_Hoy!N31</f>
        <v>29</v>
      </c>
      <c r="CL31" s="60">
        <f>+Fall_Hoy!O31</f>
        <v>9</v>
      </c>
      <c r="CM31" s="60">
        <f>+Fall_Hoy!P31</f>
        <v>33</v>
      </c>
      <c r="CN31" s="60">
        <f>+Fall_Hoy!Q31</f>
        <v>13</v>
      </c>
      <c r="CO31" s="60">
        <f>+Fall_Hoy!R31</f>
        <v>10</v>
      </c>
      <c r="CP31" s="60">
        <f>+Fall_Hoy!S31</f>
        <v>10</v>
      </c>
      <c r="CQ31" s="60">
        <f>+Fall_Hoy!T31</f>
        <v>3</v>
      </c>
      <c r="CR31" s="224">
        <f>+Fall_Hoy!U31</f>
        <v>4</v>
      </c>
      <c r="CS31" s="74">
        <f t="shared" si="51"/>
        <v>0.2592886220224041</v>
      </c>
      <c r="CT31" s="75">
        <f t="shared" si="52"/>
        <v>0.2151106992752424</v>
      </c>
      <c r="CU31" s="75">
        <f t="shared" si="53"/>
        <v>0.30361659714893546</v>
      </c>
      <c r="CV31" s="75">
        <f t="shared" si="54"/>
        <v>0.26397761469827358</v>
      </c>
      <c r="CW31" s="75">
        <f t="shared" si="131"/>
        <v>0.56304284830400286</v>
      </c>
      <c r="CX31" s="75">
        <f t="shared" si="132"/>
        <v>6.5079130306167729E-2</v>
      </c>
      <c r="CY31" s="75">
        <f t="shared" si="133"/>
        <v>0.38651376182248964</v>
      </c>
      <c r="CZ31" s="75">
        <f t="shared" si="134"/>
        <v>0.39112613035451665</v>
      </c>
      <c r="DA31" s="75">
        <f t="shared" si="135"/>
        <v>0.54011720543357911</v>
      </c>
      <c r="DB31" s="75">
        <f t="shared" si="136"/>
        <v>6.1946902654867256E-2</v>
      </c>
      <c r="DC31" s="75">
        <f t="shared" si="137"/>
        <v>0.57136327276882648</v>
      </c>
      <c r="DD31" s="75">
        <f t="shared" si="138"/>
        <v>0.28689465228368144</v>
      </c>
      <c r="DE31" s="75">
        <f t="shared" si="139"/>
        <v>0.30361659714893546</v>
      </c>
      <c r="DF31" s="75">
        <f t="shared" si="140"/>
        <v>0.26397761469827358</v>
      </c>
      <c r="DG31" s="75">
        <f t="shared" si="141"/>
        <v>0.2592886220224041</v>
      </c>
      <c r="DH31" s="75">
        <f t="shared" si="142"/>
        <v>0.2151106992752424</v>
      </c>
      <c r="DI31" s="75">
        <f t="shared" si="143"/>
        <v>0.14303450564414158</v>
      </c>
      <c r="DJ31" s="75">
        <f t="shared" si="144"/>
        <v>0.23619555102060097</v>
      </c>
      <c r="DK31" s="75">
        <f t="shared" si="145"/>
        <v>0.18122508155128672</v>
      </c>
      <c r="DL31" s="75">
        <f t="shared" si="146"/>
        <v>0.2278981523157301</v>
      </c>
      <c r="DM31" s="83">
        <f>+'Cas_-14'!B31</f>
        <v>189</v>
      </c>
      <c r="DN31" s="61">
        <f>+'Cas_-14'!C31</f>
        <v>196</v>
      </c>
      <c r="DO31" s="61">
        <f>+'Cas_-14'!D31</f>
        <v>298</v>
      </c>
      <c r="DP31" s="61">
        <f>+'Cas_-14'!E31</f>
        <v>293</v>
      </c>
      <c r="DQ31" s="61">
        <f>+'Cas_-14'!F31</f>
        <v>897</v>
      </c>
      <c r="DR31" s="61">
        <f>+'Cas_-14'!G31</f>
        <v>880</v>
      </c>
      <c r="DS31" s="61">
        <f>+'Cas_-14'!H31</f>
        <v>1260</v>
      </c>
      <c r="DT31" s="61">
        <f>+'Cas_-14'!I31</f>
        <v>1139</v>
      </c>
      <c r="DU31" s="61">
        <f>+'Cas_-14'!J31</f>
        <v>861</v>
      </c>
      <c r="DV31" s="61">
        <f>+'Cas_-14'!K31</f>
        <v>742</v>
      </c>
      <c r="DW31" s="61">
        <f>+'Cas_-14'!L31</f>
        <v>530</v>
      </c>
      <c r="DX31" s="61">
        <f>+'Cas_-14'!M31</f>
        <v>453</v>
      </c>
      <c r="DY31" s="61">
        <f>+'Cas_-14'!N31</f>
        <v>260</v>
      </c>
      <c r="DZ31" s="61">
        <f>+'Cas_-14'!O31</f>
        <v>205</v>
      </c>
      <c r="EA31" s="61">
        <f>+'Cas_-14'!P31</f>
        <v>90</v>
      </c>
      <c r="EB31" s="61">
        <f>+'Cas_-14'!Q31</f>
        <v>76</v>
      </c>
      <c r="EC31" s="61">
        <f>+'Cas_-14'!R31</f>
        <v>23</v>
      </c>
      <c r="ED31" s="61">
        <f>+'Cas_-14'!S31</f>
        <v>22</v>
      </c>
      <c r="EE31" s="61">
        <f>+'Cas_-14'!T31</f>
        <v>6</v>
      </c>
      <c r="EF31" s="84">
        <f>+'Cas_-14'!U31</f>
        <v>11</v>
      </c>
      <c r="EG31" s="190">
        <f t="shared" si="148"/>
        <v>1.2976313079299692E-2</v>
      </c>
      <c r="EH31" s="88">
        <f t="shared" si="148"/>
        <v>1.417004048582996E-2</v>
      </c>
      <c r="EI31" s="88">
        <f t="shared" si="148"/>
        <v>2.0113390928725702E-2</v>
      </c>
      <c r="EJ31" s="88">
        <f t="shared" si="148"/>
        <v>2.0817051509769095E-2</v>
      </c>
      <c r="EK31" s="88">
        <f t="shared" si="148"/>
        <v>6.3226897864241918E-2</v>
      </c>
      <c r="EL31" s="88">
        <f t="shared" si="148"/>
        <v>6.5079130306167729E-2</v>
      </c>
      <c r="EM31" s="88">
        <f t="shared" si="148"/>
        <v>8.2791247782377286E-2</v>
      </c>
      <c r="EN31" s="88">
        <f t="shared" si="148"/>
        <v>8.0188679245283015E-2</v>
      </c>
      <c r="EO31" s="88">
        <f t="shared" si="148"/>
        <v>6.9756137081746744E-2</v>
      </c>
      <c r="EP31" s="88">
        <f t="shared" si="148"/>
        <v>6.1946902654867256E-2</v>
      </c>
      <c r="EQ31" s="88">
        <f t="shared" si="148"/>
        <v>6.0564506913495603E-2</v>
      </c>
      <c r="ER31" s="88">
        <f t="shared" si="148"/>
        <v>5.1985310993803074E-2</v>
      </c>
      <c r="ES31" s="88">
        <f t="shared" si="148"/>
        <v>4.4097693351424695E-2</v>
      </c>
      <c r="ET31" s="88">
        <f t="shared" si="148"/>
        <v>3.7279505364611748E-2</v>
      </c>
      <c r="EU31" s="88">
        <f t="shared" si="148"/>
        <v>4.3206913106096978E-2</v>
      </c>
      <c r="EV31" s="88">
        <f t="shared" si="147"/>
        <v>3.3702882483370292E-2</v>
      </c>
      <c r="EW31" s="88">
        <f t="shared" si="22"/>
        <v>4.6747967479674794E-2</v>
      </c>
      <c r="EX31" s="88">
        <f t="shared" si="22"/>
        <v>2.8423772609819122E-2</v>
      </c>
      <c r="EY31" s="88">
        <f t="shared" si="22"/>
        <v>0.1</v>
      </c>
      <c r="EZ31" s="96">
        <f t="shared" si="22"/>
        <v>6.5868263473053898E-2</v>
      </c>
      <c r="FA31" s="110">
        <f t="shared" si="71"/>
        <v>6.0010911074740854</v>
      </c>
      <c r="FB31" s="111">
        <f t="shared" si="72"/>
        <v>6.3825608798114679</v>
      </c>
      <c r="FC31" s="111">
        <f t="shared" si="73"/>
        <v>6.8850902184235521</v>
      </c>
      <c r="FD31" s="111">
        <f t="shared" si="74"/>
        <v>7.0810385523210071</v>
      </c>
      <c r="FE31" s="111">
        <f t="shared" si="149"/>
        <v>8.9051158181592953</v>
      </c>
      <c r="FF31" s="111">
        <f t="shared" si="149"/>
        <v>1</v>
      </c>
      <c r="FG31" s="111">
        <f t="shared" si="149"/>
        <v>4.6685340802987856</v>
      </c>
      <c r="FH31" s="111">
        <f t="shared" si="149"/>
        <v>4.8775729197151492</v>
      </c>
      <c r="FI31" s="111">
        <f t="shared" si="149"/>
        <v>7.7429345722028646</v>
      </c>
      <c r="FJ31" s="111">
        <f t="shared" si="149"/>
        <v>1</v>
      </c>
      <c r="FK31" s="111">
        <f t="shared" si="149"/>
        <v>9.433962264150944</v>
      </c>
      <c r="FL31" s="111">
        <f t="shared" si="149"/>
        <v>5.5187637969094929</v>
      </c>
      <c r="FM31" s="111">
        <f t="shared" si="149"/>
        <v>6.8850902184235521</v>
      </c>
      <c r="FN31" s="111">
        <f t="shared" si="149"/>
        <v>7.0810385523210071</v>
      </c>
      <c r="FO31" s="111">
        <f t="shared" si="149"/>
        <v>6.0010911074740854</v>
      </c>
      <c r="FP31" s="111">
        <f t="shared" si="149"/>
        <v>6.3825608798114679</v>
      </c>
      <c r="FQ31" s="111">
        <f t="shared" si="76"/>
        <v>3.0596946424746809</v>
      </c>
      <c r="FR31" s="111">
        <f t="shared" si="77"/>
        <v>8.3097889313611422</v>
      </c>
      <c r="FS31" s="111">
        <f t="shared" si="78"/>
        <v>1.8122508155128672</v>
      </c>
      <c r="FT31" s="112">
        <f t="shared" si="79"/>
        <v>3.4599083124297203</v>
      </c>
      <c r="FU31" s="83">
        <f>+Cas_Hoy!B31</f>
        <v>245</v>
      </c>
      <c r="FV31" s="61">
        <f>+Cas_Hoy!C31</f>
        <v>248</v>
      </c>
      <c r="FW31" s="61">
        <f>+Cas_Hoy!D31</f>
        <v>410</v>
      </c>
      <c r="FX31" s="61">
        <f>+Cas_Hoy!E31</f>
        <v>410</v>
      </c>
      <c r="FY31" s="61">
        <f>+Cas_Hoy!F31</f>
        <v>1145</v>
      </c>
      <c r="FZ31" s="61">
        <f>+Cas_Hoy!G31</f>
        <v>1204</v>
      </c>
      <c r="GA31" s="61">
        <f>+Cas_Hoy!H31</f>
        <v>1617</v>
      </c>
      <c r="GB31" s="61">
        <f>+Cas_Hoy!I31</f>
        <v>1532</v>
      </c>
      <c r="GC31" s="61">
        <f>+Cas_Hoy!J31</f>
        <v>1108</v>
      </c>
      <c r="GD31" s="61">
        <f>+Cas_Hoy!K31</f>
        <v>993</v>
      </c>
      <c r="GE31" s="61">
        <f>+Cas_Hoy!L31</f>
        <v>695</v>
      </c>
      <c r="GF31" s="61">
        <f>+Cas_Hoy!M31</f>
        <v>616</v>
      </c>
      <c r="GG31" s="61">
        <f>+Cas_Hoy!N31</f>
        <v>349</v>
      </c>
      <c r="GH31" s="61">
        <f>+Cas_Hoy!O31</f>
        <v>288</v>
      </c>
      <c r="GI31" s="61">
        <f>+Cas_Hoy!P31</f>
        <v>124</v>
      </c>
      <c r="GJ31" s="61">
        <f>+Cas_Hoy!Q31</f>
        <v>94</v>
      </c>
      <c r="GK31" s="61">
        <f>+Cas_Hoy!R31</f>
        <v>34</v>
      </c>
      <c r="GL31" s="61">
        <f>+Cas_Hoy!S31</f>
        <v>38</v>
      </c>
      <c r="GM31" s="61">
        <f>+Cas_Hoy!T31</f>
        <v>8</v>
      </c>
      <c r="GN31" s="84">
        <f>+Cas_Hoy!U31</f>
        <v>13</v>
      </c>
      <c r="GO31" s="297">
        <f t="shared" si="104"/>
        <v>0.10094523318442505</v>
      </c>
      <c r="GP31" s="294">
        <f t="shared" si="105"/>
        <v>0.1144357358439303</v>
      </c>
      <c r="GQ31" s="294">
        <f t="shared" si="106"/>
        <v>0.19052962942451784</v>
      </c>
      <c r="GR31" s="294">
        <f t="shared" si="107"/>
        <v>0.20626826333581619</v>
      </c>
      <c r="GS31" s="294">
        <f t="shared" si="108"/>
        <v>0.7</v>
      </c>
      <c r="GT31" s="294">
        <f t="shared" si="109"/>
        <v>8.9040082827984021E-2</v>
      </c>
      <c r="GU31" s="294">
        <f t="shared" si="110"/>
        <v>0.49602599433886169</v>
      </c>
      <c r="GV31" s="294">
        <f t="shared" si="111"/>
        <v>0.52608009807121991</v>
      </c>
      <c r="GW31" s="294">
        <f t="shared" si="112"/>
        <v>0.69506372081347922</v>
      </c>
      <c r="GX31" s="294">
        <f t="shared" si="113"/>
        <v>8.2901986976122888E-2</v>
      </c>
      <c r="GY31" s="294">
        <f t="shared" si="114"/>
        <v>0.7</v>
      </c>
      <c r="GZ31" s="294">
        <f t="shared" si="115"/>
        <v>0.39012606138354922</v>
      </c>
      <c r="HA31" s="294">
        <f t="shared" si="116"/>
        <v>0.40754689386530185</v>
      </c>
      <c r="HB31" s="294">
        <f t="shared" si="117"/>
        <v>0.37085635625903801</v>
      </c>
      <c r="HC31" s="294">
        <f t="shared" si="118"/>
        <v>0.35724210145309004</v>
      </c>
      <c r="HD31" s="294">
        <f t="shared" si="119"/>
        <v>0.26605797015622085</v>
      </c>
      <c r="HE31" s="294">
        <f t="shared" si="120"/>
        <v>0.21144231269133973</v>
      </c>
      <c r="HF31" s="294">
        <f t="shared" si="121"/>
        <v>0.40797413358103796</v>
      </c>
      <c r="HG31" s="294">
        <f t="shared" si="122"/>
        <v>0.24163344206838228</v>
      </c>
      <c r="HH31" s="298">
        <f t="shared" si="123"/>
        <v>0.26933418000949916</v>
      </c>
      <c r="HI31" s="302">
        <f>+CyF_Tot!B31</f>
        <v>6587</v>
      </c>
      <c r="HJ31" s="140">
        <f>+CyF_Tot!C31</f>
        <v>8446</v>
      </c>
      <c r="HK31" s="140">
        <f>+CyF_Tot!D31</f>
        <v>10093</v>
      </c>
      <c r="HL31" s="140">
        <f>+CyF_Tot!E31</f>
        <v>11187</v>
      </c>
      <c r="HM31" s="140">
        <f>+CyF_Tot!F31</f>
        <v>84</v>
      </c>
      <c r="HN31" s="140">
        <f>+CyF_Tot!G31</f>
        <v>102</v>
      </c>
      <c r="HO31" s="140">
        <f>+CyF_Tot!H31</f>
        <v>125</v>
      </c>
      <c r="HP31" s="140">
        <f>+CyF_Tot!I31</f>
        <v>146</v>
      </c>
      <c r="HQ31" s="193">
        <f t="shared" si="25"/>
        <v>8.3981041560957606E-2</v>
      </c>
      <c r="HR31" s="187">
        <f t="shared" si="26"/>
        <v>7.9754601226993863E-2</v>
      </c>
      <c r="HS31" s="187">
        <f t="shared" si="27"/>
        <v>8.542829466303796E-2</v>
      </c>
      <c r="HT31" s="187">
        <f t="shared" si="28"/>
        <v>8.1155726740163289E-2</v>
      </c>
      <c r="HU31" s="187">
        <f t="shared" si="29"/>
        <v>8.180151298491628E-2</v>
      </c>
      <c r="HV31" s="187">
        <f t="shared" si="30"/>
        <v>7.7967157156695416E-2</v>
      </c>
      <c r="HW31" s="187">
        <f t="shared" si="31"/>
        <v>8.7751971954425939E-2</v>
      </c>
      <c r="HX31" s="187">
        <f t="shared" si="32"/>
        <v>8.1899534111351993E-2</v>
      </c>
      <c r="HY31" s="187">
        <f t="shared" si="33"/>
        <v>7.1169103740947467E-2</v>
      </c>
      <c r="HZ31" s="187">
        <f t="shared" si="34"/>
        <v>6.9064532496886391E-2</v>
      </c>
      <c r="IA31" s="187">
        <f t="shared" si="35"/>
        <v>5.0457816319940958E-2</v>
      </c>
      <c r="IB31" s="187">
        <f t="shared" si="36"/>
        <v>5.0244476221227914E-2</v>
      </c>
      <c r="IC31" s="187">
        <f t="shared" si="37"/>
        <v>3.3996033027353663E-2</v>
      </c>
      <c r="ID31" s="187">
        <f t="shared" si="38"/>
        <v>3.1706951427648879E-2</v>
      </c>
      <c r="IE31" s="187">
        <f t="shared" si="39"/>
        <v>1.2010470962682781E-2</v>
      </c>
      <c r="IF31" s="187">
        <f t="shared" si="40"/>
        <v>1.3002214124267724E-2</v>
      </c>
      <c r="IG31" s="187">
        <f t="shared" si="41"/>
        <v>2.836846718022049E-3</v>
      </c>
      <c r="IH31" s="187">
        <f t="shared" si="42"/>
        <v>4.4628442271322476E-3</v>
      </c>
      <c r="II31" s="187">
        <f t="shared" si="43"/>
        <v>3.4595691683195722E-4</v>
      </c>
      <c r="IJ31" s="96">
        <f t="shared" si="44"/>
        <v>9.6291341851561423E-4</v>
      </c>
      <c r="IK31" s="444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468"/>
    </row>
    <row r="32" spans="1:264" ht="15" thickBot="1">
      <c r="A32" s="402" t="s">
        <v>45</v>
      </c>
      <c r="B32" s="434">
        <v>1694656</v>
      </c>
      <c r="C32" s="424">
        <f t="shared" si="129"/>
        <v>48794</v>
      </c>
      <c r="D32" s="407">
        <f t="shared" si="130"/>
        <v>766</v>
      </c>
      <c r="E32" s="393">
        <f t="shared" si="46"/>
        <v>5.0727977508655065E-3</v>
      </c>
      <c r="F32" s="195">
        <f t="shared" si="0"/>
        <v>2.0854379885947353E-2</v>
      </c>
      <c r="G32" s="26">
        <f t="shared" si="124"/>
        <v>4.2726998750525418</v>
      </c>
      <c r="H32" s="25">
        <f t="shared" si="1"/>
        <v>8.91045063329855E-2</v>
      </c>
      <c r="I32" s="32">
        <f t="shared" si="2"/>
        <v>0.12302326708388825</v>
      </c>
      <c r="J32" s="318">
        <f t="shared" si="3"/>
        <v>0.2126026634044621</v>
      </c>
      <c r="K32" s="450">
        <f t="shared" si="47"/>
        <v>2.1260746788389637E-3</v>
      </c>
      <c r="L32" s="319">
        <f t="shared" si="48"/>
        <v>10.194628877347899</v>
      </c>
      <c r="M32" s="320">
        <f t="shared" si="49"/>
        <v>0.29350850138659645</v>
      </c>
      <c r="N32" s="500"/>
      <c r="O32" s="152"/>
      <c r="P32" s="152"/>
      <c r="Q32" s="152"/>
      <c r="R32" s="152"/>
      <c r="S32" s="153">
        <f t="shared" si="4"/>
        <v>48794</v>
      </c>
      <c r="T32" s="154">
        <f t="shared" si="5"/>
        <v>2879.2864156501378</v>
      </c>
      <c r="U32" s="153">
        <f t="shared" si="6"/>
        <v>5951</v>
      </c>
      <c r="V32" s="155">
        <f t="shared" si="7"/>
        <v>0.13890250449314939</v>
      </c>
      <c r="W32" s="154">
        <f t="shared" si="8"/>
        <v>351.16271384871033</v>
      </c>
      <c r="X32" s="153">
        <f t="shared" si="9"/>
        <v>13453</v>
      </c>
      <c r="Y32" s="155">
        <f t="shared" si="10"/>
        <v>0.38066268639823436</v>
      </c>
      <c r="Z32" s="154">
        <f t="shared" si="11"/>
        <v>793.84842705540234</v>
      </c>
      <c r="AA32" s="153">
        <f t="shared" si="12"/>
        <v>766</v>
      </c>
      <c r="AB32" s="154">
        <f t="shared" si="13"/>
        <v>452.00913931795009</v>
      </c>
      <c r="AC32" s="156">
        <f t="shared" si="50"/>
        <v>1.5698651473541828E-2</v>
      </c>
      <c r="AD32" s="153">
        <f t="shared" si="14"/>
        <v>79</v>
      </c>
      <c r="AE32" s="155">
        <f t="shared" si="15"/>
        <v>0.11499272197962154</v>
      </c>
      <c r="AF32" s="154">
        <f t="shared" si="16"/>
        <v>46.617130556289887</v>
      </c>
      <c r="AG32" s="153">
        <f t="shared" si="17"/>
        <v>207</v>
      </c>
      <c r="AH32" s="155">
        <f t="shared" si="18"/>
        <v>0.37030411449016098</v>
      </c>
      <c r="AI32" s="154">
        <f t="shared" si="19"/>
        <v>122.14868386268364</v>
      </c>
      <c r="AJ32" s="504"/>
      <c r="AK32" s="80">
        <v>154386</v>
      </c>
      <c r="AL32" s="38">
        <v>145530</v>
      </c>
      <c r="AM32" s="38">
        <v>144629</v>
      </c>
      <c r="AN32" s="38">
        <v>136863</v>
      </c>
      <c r="AO32" s="38">
        <v>145107</v>
      </c>
      <c r="AP32" s="38">
        <v>143699</v>
      </c>
      <c r="AQ32" s="38">
        <v>118791</v>
      </c>
      <c r="AR32" s="38">
        <v>121334</v>
      </c>
      <c r="AS32" s="38">
        <v>100409</v>
      </c>
      <c r="AT32" s="38">
        <v>104683</v>
      </c>
      <c r="AU32" s="38">
        <v>69951</v>
      </c>
      <c r="AV32" s="38">
        <v>75368</v>
      </c>
      <c r="AW32" s="38">
        <v>58955</v>
      </c>
      <c r="AX32" s="38">
        <v>66532</v>
      </c>
      <c r="AY32" s="38">
        <v>32309</v>
      </c>
      <c r="AZ32" s="38">
        <v>40792</v>
      </c>
      <c r="BA32" s="38">
        <v>10499</v>
      </c>
      <c r="BB32" s="38">
        <v>18417</v>
      </c>
      <c r="BC32" s="38">
        <v>1835</v>
      </c>
      <c r="BD32" s="45">
        <v>4567</v>
      </c>
      <c r="BE32" s="229">
        <v>2.0000000000000002E-5</v>
      </c>
      <c r="BF32" s="42">
        <v>2.0000000000000002E-5</v>
      </c>
      <c r="BG32" s="52">
        <v>5.0000000000000002E-5</v>
      </c>
      <c r="BH32" s="52">
        <v>4.0000000000000003E-5</v>
      </c>
      <c r="BI32" s="52">
        <v>1.2518952302791728E-4</v>
      </c>
      <c r="BJ32" s="52">
        <v>1.2406223545552731E-4</v>
      </c>
      <c r="BK32" s="52">
        <v>3.4000000000000002E-4</v>
      </c>
      <c r="BL32" s="52">
        <v>1.8000000000000001E-4</v>
      </c>
      <c r="BM32" s="52">
        <v>8.9999999999999998E-4</v>
      </c>
      <c r="BN32" s="52">
        <v>5.0000000000000001E-4</v>
      </c>
      <c r="BO32" s="52">
        <v>3.8E-3</v>
      </c>
      <c r="BP32" s="52">
        <v>2E-3</v>
      </c>
      <c r="BQ32" s="52">
        <v>1.6199999999999999E-2</v>
      </c>
      <c r="BR32" s="52">
        <v>6.1999999999999998E-3</v>
      </c>
      <c r="BS32" s="52">
        <v>6.1100000000000002E-2</v>
      </c>
      <c r="BT32" s="52">
        <v>2.6800000000000001E-2</v>
      </c>
      <c r="BU32" s="52">
        <v>0.1421</v>
      </c>
      <c r="BV32" s="52">
        <v>5.4699999999999999E-2</v>
      </c>
      <c r="BW32" s="52">
        <v>0.27589999999999998</v>
      </c>
      <c r="BX32" s="53">
        <v>0.1051</v>
      </c>
      <c r="BY32" s="63">
        <f>+Fall_Hoy!B32</f>
        <v>0</v>
      </c>
      <c r="BZ32" s="60">
        <f>+Fall_Hoy!C32</f>
        <v>4</v>
      </c>
      <c r="CA32" s="60">
        <f>+Fall_Hoy!D32</f>
        <v>0</v>
      </c>
      <c r="CB32" s="60">
        <f>+Fall_Hoy!E32</f>
        <v>1</v>
      </c>
      <c r="CC32" s="60">
        <f>+Fall_Hoy!F32</f>
        <v>5</v>
      </c>
      <c r="CD32" s="60">
        <f>+Fall_Hoy!G32</f>
        <v>4</v>
      </c>
      <c r="CE32" s="60">
        <f>+Fall_Hoy!H32</f>
        <v>21</v>
      </c>
      <c r="CF32" s="60">
        <f>+Fall_Hoy!I32</f>
        <v>4</v>
      </c>
      <c r="CG32" s="60">
        <f>+Fall_Hoy!J32</f>
        <v>34</v>
      </c>
      <c r="CH32" s="60">
        <f>+Fall_Hoy!K32</f>
        <v>14</v>
      </c>
      <c r="CI32" s="60">
        <f>+Fall_Hoy!L32</f>
        <v>79</v>
      </c>
      <c r="CJ32" s="60">
        <f>+Fall_Hoy!M32</f>
        <v>36</v>
      </c>
      <c r="CK32" s="60">
        <f>+Fall_Hoy!N32</f>
        <v>156</v>
      </c>
      <c r="CL32" s="60">
        <f>+Fall_Hoy!O32</f>
        <v>86</v>
      </c>
      <c r="CM32" s="60">
        <f>+Fall_Hoy!P32</f>
        <v>132</v>
      </c>
      <c r="CN32" s="60">
        <f>+Fall_Hoy!Q32</f>
        <v>58</v>
      </c>
      <c r="CO32" s="60">
        <f>+Fall_Hoy!R32</f>
        <v>58</v>
      </c>
      <c r="CP32" s="60">
        <f>+Fall_Hoy!S32</f>
        <v>55</v>
      </c>
      <c r="CQ32" s="60">
        <f>+Fall_Hoy!T32</f>
        <v>10</v>
      </c>
      <c r="CR32" s="224">
        <f>+Fall_Hoy!U32</f>
        <v>8</v>
      </c>
      <c r="CS32" s="74">
        <f t="shared" si="51"/>
        <v>6.6866594406842395E-2</v>
      </c>
      <c r="CT32" s="75">
        <f t="shared" si="52"/>
        <v>5.3054008248617668E-2</v>
      </c>
      <c r="CU32" s="75">
        <f t="shared" si="53"/>
        <v>0.16333864183919311</v>
      </c>
      <c r="CV32" s="75">
        <f t="shared" si="54"/>
        <v>0.20848565715648837</v>
      </c>
      <c r="CW32" s="75">
        <f t="shared" si="131"/>
        <v>0.27524133532113843</v>
      </c>
      <c r="CX32" s="75">
        <f t="shared" si="132"/>
        <v>0.22437095841266247</v>
      </c>
      <c r="CY32" s="75">
        <f t="shared" si="133"/>
        <v>0.51994432139095503</v>
      </c>
      <c r="CZ32" s="75">
        <f t="shared" si="134"/>
        <v>0.18314917683602469</v>
      </c>
      <c r="DA32" s="75">
        <f t="shared" si="135"/>
        <v>0.37623896042962063</v>
      </c>
      <c r="DB32" s="75">
        <f t="shared" si="136"/>
        <v>0.26747418396492267</v>
      </c>
      <c r="DC32" s="75">
        <f t="shared" si="137"/>
        <v>0.29720052156810517</v>
      </c>
      <c r="DD32" s="75">
        <f t="shared" si="138"/>
        <v>0.2388281498779323</v>
      </c>
      <c r="DE32" s="75">
        <f t="shared" si="139"/>
        <v>0.16333864183919311</v>
      </c>
      <c r="DF32" s="75">
        <f t="shared" si="140"/>
        <v>0.20848565715648837</v>
      </c>
      <c r="DG32" s="75">
        <f t="shared" si="141"/>
        <v>6.6866594406842395E-2</v>
      </c>
      <c r="DH32" s="75">
        <f t="shared" si="142"/>
        <v>5.3054008248617668E-2</v>
      </c>
      <c r="DI32" s="75">
        <f t="shared" si="143"/>
        <v>3.8876394447673338E-2</v>
      </c>
      <c r="DJ32" s="75">
        <f t="shared" si="144"/>
        <v>5.459545315169128E-2</v>
      </c>
      <c r="DK32" s="75">
        <f t="shared" si="145"/>
        <v>1.9752052485153864E-2</v>
      </c>
      <c r="DL32" s="75">
        <f t="shared" si="146"/>
        <v>1.6666954866094562E-2</v>
      </c>
      <c r="DM32" s="83">
        <f>+'Cas_-14'!B32</f>
        <v>389</v>
      </c>
      <c r="DN32" s="61">
        <f>+'Cas_-14'!C32</f>
        <v>357</v>
      </c>
      <c r="DO32" s="61">
        <f>+'Cas_-14'!D32</f>
        <v>756</v>
      </c>
      <c r="DP32" s="61">
        <f>+'Cas_-14'!E32</f>
        <v>779</v>
      </c>
      <c r="DQ32" s="61">
        <f>+'Cas_-14'!F32</f>
        <v>3915</v>
      </c>
      <c r="DR32" s="61">
        <f>+'Cas_-14'!G32</f>
        <v>3699</v>
      </c>
      <c r="DS32" s="61">
        <f>+'Cas_-14'!H32</f>
        <v>4650</v>
      </c>
      <c r="DT32" s="61">
        <f>+'Cas_-14'!I32</f>
        <v>4087</v>
      </c>
      <c r="DU32" s="61">
        <f>+'Cas_-14'!J32</f>
        <v>3840</v>
      </c>
      <c r="DV32" s="61">
        <f>+'Cas_-14'!K32</f>
        <v>3528</v>
      </c>
      <c r="DW32" s="61">
        <f>+'Cas_-14'!L32</f>
        <v>2288</v>
      </c>
      <c r="DX32" s="61">
        <f>+'Cas_-14'!M32</f>
        <v>2267</v>
      </c>
      <c r="DY32" s="61">
        <f>+'Cas_-14'!N32</f>
        <v>1603</v>
      </c>
      <c r="DZ32" s="61">
        <f>+'Cas_-14'!O32</f>
        <v>1415</v>
      </c>
      <c r="EA32" s="61">
        <f>+'Cas_-14'!P32</f>
        <v>684</v>
      </c>
      <c r="EB32" s="61">
        <f>+'Cas_-14'!Q32</f>
        <v>555</v>
      </c>
      <c r="EC32" s="61">
        <f>+'Cas_-14'!R32</f>
        <v>183</v>
      </c>
      <c r="ED32" s="61">
        <f>+'Cas_-14'!S32</f>
        <v>257</v>
      </c>
      <c r="EE32" s="61">
        <f>+'Cas_-14'!T32</f>
        <v>16</v>
      </c>
      <c r="EF32" s="84">
        <f>+'Cas_-14'!U32</f>
        <v>46</v>
      </c>
      <c r="EG32" s="190">
        <f t="shared" si="148"/>
        <v>2.5196585182594277E-3</v>
      </c>
      <c r="EH32" s="89">
        <f t="shared" si="148"/>
        <v>2.4531024531024531E-3</v>
      </c>
      <c r="EI32" s="89">
        <f t="shared" si="148"/>
        <v>5.2271674422142171E-3</v>
      </c>
      <c r="EJ32" s="89">
        <f t="shared" si="148"/>
        <v>5.6918232100713851E-3</v>
      </c>
      <c r="EK32" s="89">
        <f t="shared" si="148"/>
        <v>2.6980090553867145E-2</v>
      </c>
      <c r="EL32" s="89">
        <f t="shared" si="148"/>
        <v>2.574130648090801E-2</v>
      </c>
      <c r="EM32" s="89">
        <f t="shared" si="148"/>
        <v>3.9144379624719047E-2</v>
      </c>
      <c r="EN32" s="89">
        <f t="shared" si="148"/>
        <v>3.3683880857797485E-2</v>
      </c>
      <c r="EO32" s="89">
        <f t="shared" si="148"/>
        <v>3.8243583742493203E-2</v>
      </c>
      <c r="EP32" s="89">
        <f t="shared" si="148"/>
        <v>3.3701747179580258E-2</v>
      </c>
      <c r="EQ32" s="89">
        <f t="shared" si="148"/>
        <v>3.2708610312933338E-2</v>
      </c>
      <c r="ER32" s="89">
        <f t="shared" si="148"/>
        <v>3.0079078654070692E-2</v>
      </c>
      <c r="ES32" s="89">
        <f t="shared" si="148"/>
        <v>2.7190229836315836E-2</v>
      </c>
      <c r="ET32" s="89">
        <f t="shared" si="148"/>
        <v>2.1267961281789215E-2</v>
      </c>
      <c r="EU32" s="89">
        <f t="shared" si="148"/>
        <v>2.1170571667337275E-2</v>
      </c>
      <c r="EV32" s="89">
        <f t="shared" si="147"/>
        <v>1.3605608942929986E-2</v>
      </c>
      <c r="EW32" s="89">
        <f t="shared" si="22"/>
        <v>1.7430231450614345E-2</v>
      </c>
      <c r="EX32" s="89">
        <f t="shared" si="22"/>
        <v>1.3954498561112015E-2</v>
      </c>
      <c r="EY32" s="89">
        <f t="shared" si="22"/>
        <v>8.7193460490463219E-3</v>
      </c>
      <c r="EZ32" s="97">
        <f t="shared" si="22"/>
        <v>1.0072257499452595E-2</v>
      </c>
      <c r="FA32" s="110">
        <f t="shared" si="71"/>
        <v>3.1584690039337295</v>
      </c>
      <c r="FB32" s="111">
        <f t="shared" si="72"/>
        <v>3.8994218098695712</v>
      </c>
      <c r="FC32" s="111">
        <f t="shared" si="73"/>
        <v>6.0072549155518589</v>
      </c>
      <c r="FD32" s="111">
        <f t="shared" si="74"/>
        <v>9.802804057904936</v>
      </c>
      <c r="FE32" s="111">
        <f t="shared" si="149"/>
        <v>10.201646090534977</v>
      </c>
      <c r="FF32" s="111">
        <f t="shared" si="149"/>
        <v>8.7163780353990763</v>
      </c>
      <c r="FG32" s="111">
        <f t="shared" si="149"/>
        <v>13.282732447817835</v>
      </c>
      <c r="FH32" s="111">
        <f t="shared" si="149"/>
        <v>5.4372944023054117</v>
      </c>
      <c r="FI32" s="111">
        <f t="shared" si="149"/>
        <v>9.8379629629629619</v>
      </c>
      <c r="FJ32" s="111">
        <f t="shared" si="149"/>
        <v>7.9365079365079367</v>
      </c>
      <c r="FK32" s="111">
        <f t="shared" si="149"/>
        <v>9.086308428413691</v>
      </c>
      <c r="FL32" s="111">
        <f t="shared" si="149"/>
        <v>7.9400088222320253</v>
      </c>
      <c r="FM32" s="111">
        <f t="shared" si="149"/>
        <v>6.0072549155518589</v>
      </c>
      <c r="FN32" s="111">
        <f t="shared" si="149"/>
        <v>9.802804057904936</v>
      </c>
      <c r="FO32" s="111">
        <f t="shared" si="149"/>
        <v>3.1584690039337295</v>
      </c>
      <c r="FP32" s="111">
        <f t="shared" si="149"/>
        <v>3.8994218098695712</v>
      </c>
      <c r="FQ32" s="111">
        <f t="shared" si="76"/>
        <v>2.2304003568640565</v>
      </c>
      <c r="FR32" s="111">
        <f t="shared" si="77"/>
        <v>3.9123908976447406</v>
      </c>
      <c r="FS32" s="111">
        <f t="shared" si="78"/>
        <v>2.2653135193910838</v>
      </c>
      <c r="FT32" s="112">
        <f t="shared" si="79"/>
        <v>1.6547387581185622</v>
      </c>
      <c r="FU32" s="83">
        <f>+Cas_Hoy!B32</f>
        <v>449</v>
      </c>
      <c r="FV32" s="61">
        <f>+Cas_Hoy!C32</f>
        <v>415</v>
      </c>
      <c r="FW32" s="61">
        <f>+Cas_Hoy!D32</f>
        <v>1026</v>
      </c>
      <c r="FX32" s="61">
        <f>+Cas_Hoy!E32</f>
        <v>1126</v>
      </c>
      <c r="FY32" s="61">
        <f>+Cas_Hoy!F32</f>
        <v>5323</v>
      </c>
      <c r="FZ32" s="61">
        <f>+Cas_Hoy!G32</f>
        <v>5198</v>
      </c>
      <c r="GA32" s="61">
        <f>+Cas_Hoy!H32</f>
        <v>6275</v>
      </c>
      <c r="GB32" s="61">
        <f>+Cas_Hoy!I32</f>
        <v>5737</v>
      </c>
      <c r="GC32" s="61">
        <f>+Cas_Hoy!J32</f>
        <v>5298</v>
      </c>
      <c r="GD32" s="61">
        <f>+Cas_Hoy!K32</f>
        <v>4886</v>
      </c>
      <c r="GE32" s="61">
        <f>+Cas_Hoy!L32</f>
        <v>3168</v>
      </c>
      <c r="GF32" s="61">
        <f>+Cas_Hoy!M32</f>
        <v>3154</v>
      </c>
      <c r="GG32" s="61">
        <f>+Cas_Hoy!N32</f>
        <v>2206</v>
      </c>
      <c r="GH32" s="61">
        <f>+Cas_Hoy!O32</f>
        <v>2003</v>
      </c>
      <c r="GI32" s="61">
        <f>+Cas_Hoy!P32</f>
        <v>958</v>
      </c>
      <c r="GJ32" s="61">
        <f>+Cas_Hoy!Q32</f>
        <v>811</v>
      </c>
      <c r="GK32" s="61">
        <f>+Cas_Hoy!R32</f>
        <v>261</v>
      </c>
      <c r="GL32" s="61">
        <f>+Cas_Hoy!S32</f>
        <v>359</v>
      </c>
      <c r="GM32" s="61">
        <f>+Cas_Hoy!T32</f>
        <v>31</v>
      </c>
      <c r="GN32" s="84">
        <f>+Cas_Hoy!U32</f>
        <v>79</v>
      </c>
      <c r="GO32" s="297">
        <f t="shared" si="104"/>
        <v>9.1857589597906832E-3</v>
      </c>
      <c r="GP32" s="294">
        <f t="shared" si="105"/>
        <v>1.1119769470871106E-2</v>
      </c>
      <c r="GQ32" s="294">
        <f t="shared" si="106"/>
        <v>4.2615544208673278E-2</v>
      </c>
      <c r="GR32" s="294">
        <f t="shared" si="107"/>
        <v>8.0649681573551346E-2</v>
      </c>
      <c r="GS32" s="294">
        <f t="shared" si="108"/>
        <v>0.37422979001645462</v>
      </c>
      <c r="GT32" s="294">
        <f t="shared" si="109"/>
        <v>0.31529609132982411</v>
      </c>
      <c r="GU32" s="294">
        <f t="shared" si="110"/>
        <v>0.7</v>
      </c>
      <c r="GV32" s="294">
        <f t="shared" si="111"/>
        <v>0.25708999939032873</v>
      </c>
      <c r="GW32" s="294">
        <f t="shared" si="112"/>
        <v>0.51909219071774215</v>
      </c>
      <c r="GX32" s="294">
        <f t="shared" si="113"/>
        <v>0.37043051668157945</v>
      </c>
      <c r="GY32" s="294">
        <f t="shared" si="114"/>
        <v>0.41150841447891484</v>
      </c>
      <c r="GZ32" s="294">
        <f t="shared" si="115"/>
        <v>0.33227348245037425</v>
      </c>
      <c r="HA32" s="294">
        <f t="shared" si="116"/>
        <v>0.22478168677308794</v>
      </c>
      <c r="HB32" s="294">
        <f t="shared" si="117"/>
        <v>0.29512139313388425</v>
      </c>
      <c r="HC32" s="294">
        <f t="shared" si="118"/>
        <v>9.3652335441162304E-2</v>
      </c>
      <c r="HD32" s="294">
        <f t="shared" si="119"/>
        <v>7.7525767008340421E-2</v>
      </c>
      <c r="HE32" s="294">
        <f t="shared" si="120"/>
        <v>5.5446660933566885E-2</v>
      </c>
      <c r="HF32" s="294">
        <f t="shared" si="121"/>
        <v>7.6263687476487041E-2</v>
      </c>
      <c r="HG32" s="294">
        <f t="shared" si="122"/>
        <v>3.8269601689985611E-2</v>
      </c>
      <c r="HH32" s="298">
        <f t="shared" si="123"/>
        <v>2.8623683356988484E-2</v>
      </c>
      <c r="HI32" s="302">
        <f>+CyF_Tot!B32</f>
        <v>27726</v>
      </c>
      <c r="HJ32" s="140">
        <f>+CyF_Tot!C32</f>
        <v>35341</v>
      </c>
      <c r="HK32" s="140">
        <f>+CyF_Tot!D32</f>
        <v>42843</v>
      </c>
      <c r="HL32" s="140">
        <f>+CyF_Tot!E32</f>
        <v>48794</v>
      </c>
      <c r="HM32" s="140">
        <f>+CyF_Tot!F32</f>
        <v>447</v>
      </c>
      <c r="HN32" s="140">
        <f>+CyF_Tot!G32</f>
        <v>559</v>
      </c>
      <c r="HO32" s="140">
        <f>+CyF_Tot!H32</f>
        <v>687</v>
      </c>
      <c r="HP32" s="140">
        <f>+CyF_Tot!I32</f>
        <v>766</v>
      </c>
      <c r="HQ32" s="91">
        <f t="shared" si="25"/>
        <v>9.1101674912194563E-2</v>
      </c>
      <c r="HR32" s="190">
        <f t="shared" si="26"/>
        <v>8.5875835567808451E-2</v>
      </c>
      <c r="HS32" s="190">
        <f t="shared" si="27"/>
        <v>8.5344164243362663E-2</v>
      </c>
      <c r="HT32" s="190">
        <f t="shared" si="28"/>
        <v>8.0761523282601305E-2</v>
      </c>
      <c r="HU32" s="190">
        <f t="shared" si="29"/>
        <v>8.5626227387741227E-2</v>
      </c>
      <c r="HV32" s="190">
        <f t="shared" si="30"/>
        <v>8.4795380301370904E-2</v>
      </c>
      <c r="HW32" s="190">
        <f t="shared" si="31"/>
        <v>7.0097412100154841E-2</v>
      </c>
      <c r="HX32" s="190">
        <f t="shared" si="32"/>
        <v>7.1598011631859207E-2</v>
      </c>
      <c r="HY32" s="190">
        <f t="shared" si="33"/>
        <v>5.9250372937044452E-2</v>
      </c>
      <c r="HZ32" s="190">
        <f t="shared" si="34"/>
        <v>6.1772418709165756E-2</v>
      </c>
      <c r="IA32" s="190">
        <f t="shared" si="35"/>
        <v>4.1277403791683973E-2</v>
      </c>
      <c r="IB32" s="190">
        <f t="shared" si="36"/>
        <v>4.4473922731220965E-2</v>
      </c>
      <c r="IC32" s="190">
        <f t="shared" si="37"/>
        <v>3.4788771290456585E-2</v>
      </c>
      <c r="ID32" s="190">
        <f t="shared" si="38"/>
        <v>3.9259885192038976E-2</v>
      </c>
      <c r="IE32" s="190">
        <f t="shared" si="39"/>
        <v>1.9065226217002153E-2</v>
      </c>
      <c r="IF32" s="190">
        <f t="shared" si="40"/>
        <v>2.4070961894331357E-2</v>
      </c>
      <c r="IG32" s="190">
        <f t="shared" si="41"/>
        <v>6.1953576419049054E-3</v>
      </c>
      <c r="IH32" s="190">
        <f t="shared" si="42"/>
        <v>1.0867692322217607E-2</v>
      </c>
      <c r="II32" s="190">
        <f t="shared" si="43"/>
        <v>1.0828156274783791E-3</v>
      </c>
      <c r="IJ32" s="460">
        <f t="shared" si="44"/>
        <v>2.6949422183617207E-3</v>
      </c>
      <c r="IK32" s="445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469"/>
    </row>
    <row r="33" spans="1:265" ht="15.75" hidden="1" customHeight="1" thickBot="1">
      <c r="A33" s="403" t="s">
        <v>46</v>
      </c>
      <c r="B33" s="435"/>
      <c r="C33" s="425">
        <f>+S33</f>
        <v>0</v>
      </c>
      <c r="D33" s="408">
        <f>+AA33</f>
        <v>0</v>
      </c>
      <c r="E33" s="394">
        <f t="shared" si="46"/>
        <v>0</v>
      </c>
      <c r="F33" s="374"/>
      <c r="G33" s="375"/>
      <c r="H33" s="376"/>
      <c r="I33" s="377"/>
      <c r="J33" s="478"/>
      <c r="K33" s="479"/>
      <c r="L33" s="477" t="e">
        <f t="shared" si="48"/>
        <v>#DIV/0!</v>
      </c>
      <c r="M33" s="480"/>
      <c r="N33" s="500"/>
      <c r="O33" s="378"/>
      <c r="P33" s="378"/>
      <c r="Q33" s="378"/>
      <c r="R33" s="378"/>
      <c r="S33" s="379"/>
      <c r="T33" s="380"/>
      <c r="U33" s="379"/>
      <c r="V33" s="381"/>
      <c r="W33" s="380"/>
      <c r="X33" s="379"/>
      <c r="Y33" s="381"/>
      <c r="Z33" s="380"/>
      <c r="AA33" s="379"/>
      <c r="AB33" s="380"/>
      <c r="AC33" s="382"/>
      <c r="AD33" s="379"/>
      <c r="AE33" s="381"/>
      <c r="AF33" s="380"/>
      <c r="AG33" s="379"/>
      <c r="AH33" s="381"/>
      <c r="AI33" s="380"/>
      <c r="AJ33" s="504"/>
      <c r="AK33" s="121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3"/>
      <c r="BE33" s="230"/>
      <c r="BF33" s="68"/>
      <c r="BG33" s="68"/>
      <c r="BH33" s="68"/>
      <c r="BI33" s="68"/>
      <c r="BJ33" s="68"/>
      <c r="BK33" s="68"/>
      <c r="BL33" s="68"/>
      <c r="BM33" s="68"/>
      <c r="BN33" s="68"/>
      <c r="BO33" s="68"/>
      <c r="BP33" s="68"/>
      <c r="BQ33" s="68"/>
      <c r="BR33" s="68"/>
      <c r="BS33" s="68"/>
      <c r="BT33" s="68"/>
      <c r="BU33" s="68"/>
      <c r="BV33" s="68"/>
      <c r="BW33" s="68"/>
      <c r="BX33" s="69"/>
      <c r="BY33" s="225">
        <f>+Fall_Hoy!B33</f>
        <v>0</v>
      </c>
      <c r="BZ33" s="226">
        <f>+Fall_Hoy!C33</f>
        <v>0</v>
      </c>
      <c r="CA33" s="226">
        <f>+Fall_Hoy!D33</f>
        <v>0</v>
      </c>
      <c r="CB33" s="226">
        <f>+Fall_Hoy!E33</f>
        <v>0</v>
      </c>
      <c r="CC33" s="226">
        <f>+Fall_Hoy!F33</f>
        <v>0</v>
      </c>
      <c r="CD33" s="226">
        <f>+Fall_Hoy!G33</f>
        <v>0</v>
      </c>
      <c r="CE33" s="226">
        <f>+Fall_Hoy!H33</f>
        <v>0</v>
      </c>
      <c r="CF33" s="226">
        <f>+Fall_Hoy!I33</f>
        <v>0</v>
      </c>
      <c r="CG33" s="226">
        <f>+Fall_Hoy!J33</f>
        <v>0</v>
      </c>
      <c r="CH33" s="226">
        <f>+Fall_Hoy!K33</f>
        <v>0</v>
      </c>
      <c r="CI33" s="226">
        <f>+Fall_Hoy!L33</f>
        <v>0</v>
      </c>
      <c r="CJ33" s="226">
        <f>+Fall_Hoy!M33</f>
        <v>0</v>
      </c>
      <c r="CK33" s="226">
        <f>+Fall_Hoy!N33</f>
        <v>0</v>
      </c>
      <c r="CL33" s="226">
        <f>+Fall_Hoy!O33</f>
        <v>0</v>
      </c>
      <c r="CM33" s="226">
        <f>+Fall_Hoy!P33</f>
        <v>0</v>
      </c>
      <c r="CN33" s="226">
        <f>+Fall_Hoy!Q33</f>
        <v>0</v>
      </c>
      <c r="CO33" s="226">
        <f>+Fall_Hoy!R33</f>
        <v>0</v>
      </c>
      <c r="CP33" s="226">
        <f>+Fall_Hoy!S33</f>
        <v>0</v>
      </c>
      <c r="CQ33" s="226">
        <f>+Fall_Hoy!T33</f>
        <v>0</v>
      </c>
      <c r="CR33" s="227">
        <f>+Fall_Hoy!U33</f>
        <v>0</v>
      </c>
      <c r="CS33" s="284" t="e">
        <f t="shared" si="51"/>
        <v>#DIV/0!</v>
      </c>
      <c r="CT33" s="285" t="e">
        <f t="shared" si="52"/>
        <v>#DIV/0!</v>
      </c>
      <c r="CU33" s="285" t="e">
        <f t="shared" si="53"/>
        <v>#DIV/0!</v>
      </c>
      <c r="CV33" s="285" t="e">
        <f t="shared" si="54"/>
        <v>#DIV/0!</v>
      </c>
      <c r="CW33" s="285" t="e">
        <f t="shared" si="131"/>
        <v>#DIV/0!</v>
      </c>
      <c r="CX33" s="285" t="e">
        <f t="shared" si="132"/>
        <v>#DIV/0!</v>
      </c>
      <c r="CY33" s="285" t="e">
        <f t="shared" si="133"/>
        <v>#DIV/0!</v>
      </c>
      <c r="CZ33" s="285" t="e">
        <f t="shared" si="134"/>
        <v>#DIV/0!</v>
      </c>
      <c r="DA33" s="285" t="e">
        <f t="shared" si="135"/>
        <v>#DIV/0!</v>
      </c>
      <c r="DB33" s="285" t="e">
        <f t="shared" si="136"/>
        <v>#DIV/0!</v>
      </c>
      <c r="DC33" s="285" t="e">
        <f t="shared" si="137"/>
        <v>#DIV/0!</v>
      </c>
      <c r="DD33" s="285" t="e">
        <f t="shared" si="138"/>
        <v>#DIV/0!</v>
      </c>
      <c r="DE33" s="285" t="e">
        <f t="shared" si="139"/>
        <v>#DIV/0!</v>
      </c>
      <c r="DF33" s="285" t="e">
        <f t="shared" si="140"/>
        <v>#DIV/0!</v>
      </c>
      <c r="DG33" s="285" t="e">
        <f t="shared" si="141"/>
        <v>#DIV/0!</v>
      </c>
      <c r="DH33" s="285" t="e">
        <f t="shared" si="142"/>
        <v>#DIV/0!</v>
      </c>
      <c r="DI33" s="285" t="e">
        <f t="shared" si="143"/>
        <v>#DIV/0!</v>
      </c>
      <c r="DJ33" s="285" t="e">
        <f t="shared" si="144"/>
        <v>#DIV/0!</v>
      </c>
      <c r="DK33" s="285" t="e">
        <f t="shared" si="145"/>
        <v>#DIV/0!</v>
      </c>
      <c r="DL33" s="285" t="e">
        <f t="shared" si="146"/>
        <v>#DIV/0!</v>
      </c>
      <c r="DM33" s="85">
        <f>+'Cas_-14'!B33</f>
        <v>0</v>
      </c>
      <c r="DN33" s="62">
        <f>+'Cas_-14'!C33</f>
        <v>0</v>
      </c>
      <c r="DO33" s="62">
        <f>+'Cas_-14'!D33</f>
        <v>0</v>
      </c>
      <c r="DP33" s="62">
        <f>+'Cas_-14'!E33</f>
        <v>0</v>
      </c>
      <c r="DQ33" s="62">
        <f>+'Cas_-14'!F33</f>
        <v>0</v>
      </c>
      <c r="DR33" s="62">
        <f>+'Cas_-14'!G33</f>
        <v>0</v>
      </c>
      <c r="DS33" s="62">
        <f>+'Cas_-14'!H33</f>
        <v>0</v>
      </c>
      <c r="DT33" s="62">
        <f>+'Cas_-14'!I33</f>
        <v>0</v>
      </c>
      <c r="DU33" s="62">
        <f>+'Cas_-14'!J33</f>
        <v>0</v>
      </c>
      <c r="DV33" s="62">
        <f>+'Cas_-14'!K33</f>
        <v>0</v>
      </c>
      <c r="DW33" s="62">
        <f>+'Cas_-14'!L33</f>
        <v>0</v>
      </c>
      <c r="DX33" s="62">
        <f>+'Cas_-14'!M33</f>
        <v>0</v>
      </c>
      <c r="DY33" s="62">
        <f>+'Cas_-14'!N33</f>
        <v>0</v>
      </c>
      <c r="DZ33" s="62">
        <f>+'Cas_-14'!O33</f>
        <v>0</v>
      </c>
      <c r="EA33" s="62">
        <f>+'Cas_-14'!P33</f>
        <v>0</v>
      </c>
      <c r="EB33" s="62">
        <f>+'Cas_-14'!Q33</f>
        <v>0</v>
      </c>
      <c r="EC33" s="62">
        <f>+'Cas_-14'!R33</f>
        <v>0</v>
      </c>
      <c r="ED33" s="62">
        <f>+'Cas_-14'!S33</f>
        <v>0</v>
      </c>
      <c r="EE33" s="62">
        <f>+'Cas_-14'!T33</f>
        <v>0</v>
      </c>
      <c r="EF33" s="86">
        <f>+'Cas_-14'!U33</f>
        <v>0</v>
      </c>
      <c r="EG33" s="1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8"/>
      <c r="FA33" s="288" t="e">
        <f t="shared" si="71"/>
        <v>#DIV/0!</v>
      </c>
      <c r="FB33" s="289" t="e">
        <f t="shared" si="72"/>
        <v>#DIV/0!</v>
      </c>
      <c r="FC33" s="289" t="e">
        <f t="shared" si="73"/>
        <v>#DIV/0!</v>
      </c>
      <c r="FD33" s="289" t="e">
        <f t="shared" si="74"/>
        <v>#DIV/0!</v>
      </c>
      <c r="FE33" s="289" t="e">
        <f t="shared" si="149"/>
        <v>#DIV/0!</v>
      </c>
      <c r="FF33" s="289" t="e">
        <f t="shared" si="149"/>
        <v>#DIV/0!</v>
      </c>
      <c r="FG33" s="289" t="e">
        <f t="shared" si="149"/>
        <v>#DIV/0!</v>
      </c>
      <c r="FH33" s="289" t="e">
        <f t="shared" si="149"/>
        <v>#DIV/0!</v>
      </c>
      <c r="FI33" s="289" t="e">
        <f t="shared" si="149"/>
        <v>#DIV/0!</v>
      </c>
      <c r="FJ33" s="289" t="e">
        <f t="shared" si="149"/>
        <v>#DIV/0!</v>
      </c>
      <c r="FK33" s="289" t="e">
        <f t="shared" si="149"/>
        <v>#DIV/0!</v>
      </c>
      <c r="FL33" s="289" t="e">
        <f t="shared" si="149"/>
        <v>#DIV/0!</v>
      </c>
      <c r="FM33" s="289" t="e">
        <f t="shared" si="149"/>
        <v>#DIV/0!</v>
      </c>
      <c r="FN33" s="289" t="e">
        <f t="shared" si="149"/>
        <v>#DIV/0!</v>
      </c>
      <c r="FO33" s="289" t="e">
        <f t="shared" si="149"/>
        <v>#DIV/0!</v>
      </c>
      <c r="FP33" s="289" t="e">
        <f t="shared" si="149"/>
        <v>#DIV/0!</v>
      </c>
      <c r="FQ33" s="289" t="e">
        <f t="shared" si="76"/>
        <v>#DIV/0!</v>
      </c>
      <c r="FR33" s="289" t="e">
        <f t="shared" si="77"/>
        <v>#DIV/0!</v>
      </c>
      <c r="FS33" s="289" t="e">
        <f t="shared" si="78"/>
        <v>#DIV/0!</v>
      </c>
      <c r="FT33" s="290" t="e">
        <f t="shared" si="79"/>
        <v>#DIV/0!</v>
      </c>
      <c r="FU33" s="85">
        <f>+Cas_Hoy!B33</f>
        <v>0</v>
      </c>
      <c r="FV33" s="62">
        <f>+Cas_Hoy!C33</f>
        <v>0</v>
      </c>
      <c r="FW33" s="62">
        <f>+Cas_Hoy!D33</f>
        <v>0</v>
      </c>
      <c r="FX33" s="62">
        <f>+Cas_Hoy!E33</f>
        <v>0</v>
      </c>
      <c r="FY33" s="62">
        <f>+Cas_Hoy!F33</f>
        <v>0</v>
      </c>
      <c r="FZ33" s="62">
        <f>+Cas_Hoy!G33</f>
        <v>0</v>
      </c>
      <c r="GA33" s="62">
        <f>+Cas_Hoy!H33</f>
        <v>0</v>
      </c>
      <c r="GB33" s="62">
        <f>+Cas_Hoy!I33</f>
        <v>0</v>
      </c>
      <c r="GC33" s="62">
        <f>+Cas_Hoy!J33</f>
        <v>0</v>
      </c>
      <c r="GD33" s="62">
        <f>+Cas_Hoy!K33</f>
        <v>0</v>
      </c>
      <c r="GE33" s="62">
        <f>+Cas_Hoy!L33</f>
        <v>0</v>
      </c>
      <c r="GF33" s="62">
        <f>+Cas_Hoy!M33</f>
        <v>0</v>
      </c>
      <c r="GG33" s="62">
        <f>+Cas_Hoy!N33</f>
        <v>0</v>
      </c>
      <c r="GH33" s="62">
        <f>+Cas_Hoy!O33</f>
        <v>0</v>
      </c>
      <c r="GI33" s="62">
        <f>+Cas_Hoy!P33</f>
        <v>0</v>
      </c>
      <c r="GJ33" s="62">
        <f>+Cas_Hoy!Q33</f>
        <v>0</v>
      </c>
      <c r="GK33" s="62">
        <f>+Cas_Hoy!R33</f>
        <v>0</v>
      </c>
      <c r="GL33" s="62">
        <f>+Cas_Hoy!S33</f>
        <v>0</v>
      </c>
      <c r="GM33" s="62">
        <f>+Cas_Hoy!T33</f>
        <v>0</v>
      </c>
      <c r="GN33" s="86">
        <f>+Cas_Hoy!U33</f>
        <v>0</v>
      </c>
      <c r="GO33" s="299" t="e">
        <f t="shared" si="104"/>
        <v>#DIV/0!</v>
      </c>
      <c r="GP33" s="271" t="e">
        <f t="shared" si="105"/>
        <v>#DIV/0!</v>
      </c>
      <c r="GQ33" s="271" t="e">
        <f t="shared" si="106"/>
        <v>#DIV/0!</v>
      </c>
      <c r="GR33" s="271" t="e">
        <f t="shared" si="107"/>
        <v>#DIV/0!</v>
      </c>
      <c r="GS33" s="271" t="e">
        <f t="shared" si="108"/>
        <v>#DIV/0!</v>
      </c>
      <c r="GT33" s="271" t="e">
        <f t="shared" si="109"/>
        <v>#DIV/0!</v>
      </c>
      <c r="GU33" s="271" t="e">
        <f t="shared" si="110"/>
        <v>#DIV/0!</v>
      </c>
      <c r="GV33" s="271" t="e">
        <f t="shared" si="111"/>
        <v>#DIV/0!</v>
      </c>
      <c r="GW33" s="271" t="e">
        <f t="shared" si="112"/>
        <v>#DIV/0!</v>
      </c>
      <c r="GX33" s="271" t="e">
        <f t="shared" si="113"/>
        <v>#DIV/0!</v>
      </c>
      <c r="GY33" s="271" t="e">
        <f t="shared" si="114"/>
        <v>#DIV/0!</v>
      </c>
      <c r="GZ33" s="271" t="e">
        <f t="shared" si="115"/>
        <v>#DIV/0!</v>
      </c>
      <c r="HA33" s="271" t="e">
        <f t="shared" si="116"/>
        <v>#DIV/0!</v>
      </c>
      <c r="HB33" s="271" t="e">
        <f t="shared" si="117"/>
        <v>#DIV/0!</v>
      </c>
      <c r="HC33" s="271" t="e">
        <f t="shared" si="118"/>
        <v>#DIV/0!</v>
      </c>
      <c r="HD33" s="271" t="e">
        <f t="shared" si="119"/>
        <v>#DIV/0!</v>
      </c>
      <c r="HE33" s="271" t="e">
        <f t="shared" si="120"/>
        <v>#DIV/0!</v>
      </c>
      <c r="HF33" s="271" t="e">
        <f t="shared" si="121"/>
        <v>#DIV/0!</v>
      </c>
      <c r="HG33" s="271" t="e">
        <f t="shared" si="122"/>
        <v>#DIV/0!</v>
      </c>
      <c r="HH33" s="300" t="e">
        <f t="shared" si="123"/>
        <v>#DIV/0!</v>
      </c>
      <c r="HI33" s="303">
        <f>+CyF_Tot!B33</f>
        <v>0</v>
      </c>
      <c r="HJ33" s="210">
        <f>+CyF_Tot!C33</f>
        <v>0</v>
      </c>
      <c r="HK33" s="210">
        <f>+CyF_Tot!D33</f>
        <v>0</v>
      </c>
      <c r="HL33" s="210">
        <f>+CyF_Tot!E33</f>
        <v>0</v>
      </c>
      <c r="HM33" s="210">
        <f>+CyF_Tot!F33</f>
        <v>0</v>
      </c>
      <c r="HN33" s="210">
        <f>+CyF_Tot!G33</f>
        <v>0</v>
      </c>
      <c r="HO33" s="210">
        <f>+CyF_Tot!H33</f>
        <v>0</v>
      </c>
      <c r="HP33" s="210">
        <f>+CyF_Tot!I33</f>
        <v>0</v>
      </c>
      <c r="HQ33" s="454"/>
      <c r="HR33" s="455"/>
      <c r="HS33" s="455"/>
      <c r="HT33" s="455"/>
      <c r="HU33" s="455"/>
      <c r="HV33" s="455"/>
      <c r="HW33" s="455"/>
      <c r="HX33" s="455"/>
      <c r="HY33" s="455"/>
      <c r="HZ33" s="455"/>
      <c r="IA33" s="455"/>
      <c r="IB33" s="455"/>
      <c r="IC33" s="455"/>
      <c r="ID33" s="455"/>
      <c r="IE33" s="455"/>
      <c r="IF33" s="455"/>
      <c r="IG33" s="455"/>
      <c r="IH33" s="455"/>
      <c r="II33" s="455"/>
      <c r="IJ33" s="456"/>
      <c r="IK33" s="299"/>
      <c r="IL33" s="271"/>
      <c r="IM33" s="271"/>
      <c r="IN33" s="271"/>
      <c r="IO33" s="271"/>
      <c r="IP33" s="271"/>
      <c r="IQ33" s="271"/>
      <c r="IR33" s="271"/>
      <c r="IS33" s="271"/>
      <c r="IT33" s="271"/>
      <c r="IU33" s="271"/>
      <c r="IV33" s="271"/>
      <c r="IW33" s="271"/>
      <c r="IX33" s="271"/>
      <c r="IY33" s="271"/>
      <c r="IZ33" s="271"/>
      <c r="JA33" s="271"/>
      <c r="JB33" s="271"/>
      <c r="JC33" s="271"/>
      <c r="JD33" s="300"/>
    </row>
    <row r="34" spans="1:265" ht="14.4">
      <c r="A34" s="409">
        <v>43976</v>
      </c>
      <c r="B34" s="436">
        <v>37071</v>
      </c>
      <c r="C34" s="426">
        <f>+S34</f>
        <v>391</v>
      </c>
      <c r="D34" s="417">
        <f>+AA34</f>
        <v>15</v>
      </c>
      <c r="E34" s="395">
        <f t="shared" si="46"/>
        <v>9.9306960987253379E-3</v>
      </c>
      <c r="F34" s="204">
        <f t="shared" ref="F34:F97" si="150">HJ34/B34</f>
        <v>8.4972080602087885E-3</v>
      </c>
      <c r="G34" s="166">
        <f t="shared" ref="G34:G153" si="151">H34/F34</f>
        <v>4.7951369315550592</v>
      </c>
      <c r="H34" s="165">
        <f t="shared" ref="H34:H97" si="152">HP34/(E34*B34)</f>
        <v>4.0745276184614487E-2</v>
      </c>
      <c r="I34" s="205">
        <f t="shared" ref="I34:I97" si="153">(G34*HL34)/B34</f>
        <v>5.0575882502172265E-2</v>
      </c>
      <c r="J34" s="321">
        <f t="shared" ref="J34:J97" si="154">+((CS34*AK34)+(CT34*AL34)+(CU34*AM34)+(CV34*AN34)+(CW34*AO34)+(CX34*AP34)+(CY34*AQ34)+(CZ34*AR34)+(DA34*AS34)+(DB34*AT34)+(DC34*AU34)+(DD34*AV34)+(DE34*AW34)+(DF34*AX34)+(DG34*AY34)+(DH34*AZ34)+(DI34*BA34)+(DJ34*BB34)+(DK34*BC34)+(DL34*BD34))/B34</f>
        <v>6.2439468971601492E-2</v>
      </c>
      <c r="K34" s="481">
        <f>HP34/(B34*J34)</f>
        <v>6.4803394697682251E-3</v>
      </c>
      <c r="L34" s="322">
        <f t="shared" si="48"/>
        <v>7.3482335055436154</v>
      </c>
      <c r="M34" s="323">
        <f t="shared" ref="M34:M97" si="155">((J34*B34)+((FU34+FV34+FW34+FX34+FY34+FZ34+GA34+GB34+GC34+GD34+GE34+GF34+GG34+GH34+GI34+GJ34+GK34+GL34+GM34+GN34)-(DM34+DN34+DO34+DP34+DQ34+DR34+DS34+DT34+DU34+DV34+DW34+DX34+DY34+DZ34+EA34+EB34+EC34+ED34+EE34+EF34))*L34)/B34</f>
        <v>7.7504229739352962E-2</v>
      </c>
      <c r="N34" s="501"/>
      <c r="O34" s="330" t="s">
        <v>226</v>
      </c>
      <c r="P34" s="167" t="s">
        <v>227</v>
      </c>
      <c r="Q34" s="167"/>
      <c r="R34" s="167"/>
      <c r="S34" s="168">
        <f t="shared" ref="S34:S97" si="156">+HL34</f>
        <v>391</v>
      </c>
      <c r="T34" s="169">
        <f t="shared" ref="T34:T97" si="157">+(S34*100000)/B34</f>
        <v>1054.7328100132179</v>
      </c>
      <c r="U34" s="168">
        <f t="shared" ref="U34:U97" si="158">+HL34-HK34</f>
        <v>34</v>
      </c>
      <c r="V34" s="170">
        <f t="shared" ref="V34:V97" si="159">+(HL34-HK34)/HK34</f>
        <v>9.5238095238095233E-2</v>
      </c>
      <c r="W34" s="169">
        <f t="shared" ref="W34:W97" si="160">+(U34*100000)/B34</f>
        <v>91.715896522888514</v>
      </c>
      <c r="X34" s="168">
        <f t="shared" ref="X34:X97" si="161">+HL34-HJ34</f>
        <v>76</v>
      </c>
      <c r="Y34" s="170">
        <f t="shared" ref="Y34:Y97" si="162">+(HL34-HJ34)/HJ34</f>
        <v>0.24126984126984127</v>
      </c>
      <c r="Z34" s="169">
        <f t="shared" ref="Z34:Z97" si="163">+(X34*100000)/B34</f>
        <v>205.01200399233903</v>
      </c>
      <c r="AA34" s="168">
        <f t="shared" ref="AA34:AA97" si="164">+HP34</f>
        <v>15</v>
      </c>
      <c r="AB34" s="169">
        <f t="shared" ref="AB34:AB97" si="165">+(AA34*1000000)/B34</f>
        <v>404.62895524803753</v>
      </c>
      <c r="AC34" s="171">
        <f t="shared" ref="AC34:AC97" si="166">+AA34/S34</f>
        <v>3.8363171355498722E-2</v>
      </c>
      <c r="AD34" s="168">
        <f t="shared" ref="AD34:AD97" si="167">+HP34-HO34</f>
        <v>1</v>
      </c>
      <c r="AE34" s="170">
        <f t="shared" ref="AE34:AE97" si="168">+(HP34-HO34)/HO34</f>
        <v>7.1428571428571425E-2</v>
      </c>
      <c r="AF34" s="169">
        <f t="shared" ref="AF34:AF97" si="169">+(AD34*1000000)/B34</f>
        <v>26.975263683202503</v>
      </c>
      <c r="AG34" s="168">
        <f t="shared" ref="AG34:AG97" si="170">+HP34-HN34</f>
        <v>2</v>
      </c>
      <c r="AH34" s="170">
        <f t="shared" ref="AH34:AH97" si="171">+(HP34-HN34)/HN34</f>
        <v>0.15384615384615385</v>
      </c>
      <c r="AI34" s="331">
        <f t="shared" ref="AI34:AI97" si="172">+(AG34*1000000)/B34</f>
        <v>53.950527366405005</v>
      </c>
      <c r="AJ34" s="505"/>
      <c r="AK34" s="81">
        <v>2816.1216559758263</v>
      </c>
      <c r="AL34" s="64">
        <v>2805.4425727736907</v>
      </c>
      <c r="AM34" s="64">
        <v>2713.037842524117</v>
      </c>
      <c r="AN34" s="64">
        <v>2624.2280185677823</v>
      </c>
      <c r="AO34" s="64">
        <v>2094.8895288986159</v>
      </c>
      <c r="AP34" s="64">
        <v>2168.0815730838895</v>
      </c>
      <c r="AQ34" s="64">
        <v>2284.0995133422693</v>
      </c>
      <c r="AR34" s="64">
        <v>2353.4846371668036</v>
      </c>
      <c r="AS34" s="64">
        <v>2297.9332772655466</v>
      </c>
      <c r="AT34" s="64">
        <v>2373.8794290987189</v>
      </c>
      <c r="AU34" s="64">
        <v>1893.7177801045741</v>
      </c>
      <c r="AV34" s="64">
        <v>2025.1858966575032</v>
      </c>
      <c r="AW34" s="64">
        <v>1780.7177532921378</v>
      </c>
      <c r="AX34" s="64">
        <v>2037.8557172921414</v>
      </c>
      <c r="AY34" s="64">
        <v>1293.9582679193568</v>
      </c>
      <c r="AZ34" s="64">
        <v>1620.9775408551836</v>
      </c>
      <c r="BA34" s="64">
        <v>580.74430048913416</v>
      </c>
      <c r="BB34" s="64">
        <v>927.8425851919917</v>
      </c>
      <c r="BC34" s="64">
        <v>84.780189852428322</v>
      </c>
      <c r="BD34" s="82">
        <v>294.02242830372865</v>
      </c>
      <c r="BE34" s="231">
        <v>2.0000000000000002E-5</v>
      </c>
      <c r="BF34" s="232">
        <v>2.0000000000000002E-5</v>
      </c>
      <c r="BG34" s="232">
        <v>5.0000000000000002E-5</v>
      </c>
      <c r="BH34" s="232">
        <v>4.0000000000000003E-5</v>
      </c>
      <c r="BI34" s="232">
        <v>1.2518952302791728E-4</v>
      </c>
      <c r="BJ34" s="232">
        <v>1.2406223545552731E-4</v>
      </c>
      <c r="BK34" s="232">
        <v>3.4000000000000002E-4</v>
      </c>
      <c r="BL34" s="232">
        <v>1.8000000000000001E-4</v>
      </c>
      <c r="BM34" s="232">
        <v>8.9999999999999998E-4</v>
      </c>
      <c r="BN34" s="232">
        <v>5.0000000000000001E-4</v>
      </c>
      <c r="BO34" s="232">
        <v>3.8E-3</v>
      </c>
      <c r="BP34" s="232">
        <v>2E-3</v>
      </c>
      <c r="BQ34" s="232">
        <v>1.6199999999999999E-2</v>
      </c>
      <c r="BR34" s="232">
        <v>6.1999999999999998E-3</v>
      </c>
      <c r="BS34" s="232">
        <v>6.1100000000000002E-2</v>
      </c>
      <c r="BT34" s="232">
        <v>2.6800000000000001E-2</v>
      </c>
      <c r="BU34" s="232">
        <v>0.1421</v>
      </c>
      <c r="BV34" s="232">
        <v>5.4699999999999999E-2</v>
      </c>
      <c r="BW34" s="232">
        <v>0.27589999999999998</v>
      </c>
      <c r="BX34" s="233">
        <v>0.1051</v>
      </c>
      <c r="BY34" s="70">
        <f>+Fall_Hoy!B34</f>
        <v>0</v>
      </c>
      <c r="BZ34" s="64">
        <f>+Fall_Hoy!C34</f>
        <v>0</v>
      </c>
      <c r="CA34" s="64">
        <f>+Fall_Hoy!D34</f>
        <v>0</v>
      </c>
      <c r="CB34" s="64">
        <f>+Fall_Hoy!E34</f>
        <v>0</v>
      </c>
      <c r="CC34" s="64">
        <f>+Fall_Hoy!F34</f>
        <v>0</v>
      </c>
      <c r="CD34" s="64">
        <f>+Fall_Hoy!G34</f>
        <v>0</v>
      </c>
      <c r="CE34" s="64">
        <f>+Fall_Hoy!H34</f>
        <v>0</v>
      </c>
      <c r="CF34" s="64">
        <f>+Fall_Hoy!I34</f>
        <v>0</v>
      </c>
      <c r="CG34" s="64">
        <f>+Fall_Hoy!J34</f>
        <v>0</v>
      </c>
      <c r="CH34" s="64">
        <f>+Fall_Hoy!K34</f>
        <v>0</v>
      </c>
      <c r="CI34" s="64">
        <f>+Fall_Hoy!L34</f>
        <v>1</v>
      </c>
      <c r="CJ34" s="64">
        <f>+Fall_Hoy!M34</f>
        <v>0</v>
      </c>
      <c r="CK34" s="64">
        <f>+Fall_Hoy!N34</f>
        <v>1</v>
      </c>
      <c r="CL34" s="64">
        <f>+Fall_Hoy!O34</f>
        <v>4</v>
      </c>
      <c r="CM34" s="64">
        <f>+Fall_Hoy!P34</f>
        <v>3</v>
      </c>
      <c r="CN34" s="64">
        <f>+Fall_Hoy!Q34</f>
        <v>0</v>
      </c>
      <c r="CO34" s="64">
        <f>+Fall_Hoy!R34</f>
        <v>5</v>
      </c>
      <c r="CP34" s="64">
        <f>+Fall_Hoy!S34</f>
        <v>0</v>
      </c>
      <c r="CQ34" s="64">
        <f>+Fall_Hoy!T34</f>
        <v>0</v>
      </c>
      <c r="CR34" s="71">
        <f>+Fall_Hoy!U34</f>
        <v>0</v>
      </c>
      <c r="CS34" s="286">
        <f t="shared" ref="CS34:CS97" si="173">+DG34</f>
        <v>3.794545585525709E-2</v>
      </c>
      <c r="CT34" s="104">
        <f t="shared" ref="CT34:CT97" si="174">+DH34</f>
        <v>3.0845584679489984E-3</v>
      </c>
      <c r="CU34" s="104">
        <f t="shared" ref="CU34:CU97" si="175">+DE34</f>
        <v>3.4664895628522145E-2</v>
      </c>
      <c r="CV34" s="104">
        <f t="shared" ref="CV34:CV97" si="176">+DF34</f>
        <v>0.31658830644784658</v>
      </c>
      <c r="CW34" s="104">
        <f t="shared" si="131"/>
        <v>1.6707324905290439E-2</v>
      </c>
      <c r="CX34" s="104">
        <f t="shared" si="132"/>
        <v>1.1530931451273709E-2</v>
      </c>
      <c r="CY34" s="104">
        <f t="shared" si="133"/>
        <v>1.9263609025342257E-2</v>
      </c>
      <c r="CZ34" s="104">
        <f t="shared" si="134"/>
        <v>1.4446663242692857E-2</v>
      </c>
      <c r="DA34" s="104">
        <f t="shared" si="135"/>
        <v>1.2620035702041314E-2</v>
      </c>
      <c r="DB34" s="104">
        <f t="shared" si="136"/>
        <v>8.4250277224877084E-3</v>
      </c>
      <c r="DC34" s="104">
        <f t="shared" si="137"/>
        <v>0.13896362884775265</v>
      </c>
      <c r="DD34" s="104">
        <f t="shared" si="138"/>
        <v>1.0863200280186728E-2</v>
      </c>
      <c r="DE34" s="104">
        <f t="shared" si="139"/>
        <v>3.4664895628522145E-2</v>
      </c>
      <c r="DF34" s="104">
        <f t="shared" si="140"/>
        <v>0.31658830644784658</v>
      </c>
      <c r="DG34" s="104">
        <f t="shared" si="141"/>
        <v>3.794545585525709E-2</v>
      </c>
      <c r="DH34" s="104">
        <f t="shared" si="142"/>
        <v>3.0845584679489984E-3</v>
      </c>
      <c r="DI34" s="104">
        <f t="shared" si="143"/>
        <v>6.0588607342031378E-2</v>
      </c>
      <c r="DJ34" s="104">
        <f t="shared" si="144"/>
        <v>5.3888451336445032E-3</v>
      </c>
      <c r="DK34" s="104">
        <f t="shared" si="145"/>
        <v>1.1795208311524646E-2</v>
      </c>
      <c r="DL34" s="105">
        <f t="shared" si="146"/>
        <v>0</v>
      </c>
      <c r="DM34" s="81">
        <f>+'Cas_-14'!B34</f>
        <v>6</v>
      </c>
      <c r="DN34" s="64">
        <f>+'Cas_-14'!C34</f>
        <v>0</v>
      </c>
      <c r="DO34" s="64">
        <f>+'Cas_-14'!D34</f>
        <v>10</v>
      </c>
      <c r="DP34" s="64">
        <f>+'Cas_-14'!E34</f>
        <v>5</v>
      </c>
      <c r="DQ34" s="64">
        <f>+'Cas_-14'!F34</f>
        <v>35</v>
      </c>
      <c r="DR34" s="64">
        <f>+'Cas_-14'!G34</f>
        <v>25</v>
      </c>
      <c r="DS34" s="64">
        <f>+'Cas_-14'!H34</f>
        <v>44</v>
      </c>
      <c r="DT34" s="64">
        <f>+'Cas_-14'!I34</f>
        <v>34</v>
      </c>
      <c r="DU34" s="64">
        <f>+'Cas_-14'!J34</f>
        <v>29</v>
      </c>
      <c r="DV34" s="64">
        <f>+'Cas_-14'!K34</f>
        <v>20</v>
      </c>
      <c r="DW34" s="64">
        <f>+'Cas_-14'!L34</f>
        <v>21</v>
      </c>
      <c r="DX34" s="64">
        <f>+'Cas_-14'!M34</f>
        <v>22</v>
      </c>
      <c r="DY34" s="64">
        <f>+'Cas_-14'!N34</f>
        <v>16</v>
      </c>
      <c r="DZ34" s="64">
        <f>+'Cas_-14'!O34</f>
        <v>15</v>
      </c>
      <c r="EA34" s="64">
        <f>+'Cas_-14'!P34</f>
        <v>12</v>
      </c>
      <c r="EB34" s="64">
        <f>+'Cas_-14'!Q34</f>
        <v>5</v>
      </c>
      <c r="EC34" s="64">
        <f>+'Cas_-14'!R34</f>
        <v>7</v>
      </c>
      <c r="ED34" s="64">
        <f>+'Cas_-14'!S34</f>
        <v>5</v>
      </c>
      <c r="EE34" s="64">
        <f>+'Cas_-14'!T34</f>
        <v>1</v>
      </c>
      <c r="EF34" s="82">
        <f>+'Cas_-14'!U34</f>
        <v>0</v>
      </c>
      <c r="EG34" s="188">
        <f t="shared" ref="EG34:EV49" si="177">+DM34/AK34</f>
        <v>2.1305897730902234E-3</v>
      </c>
      <c r="EH34" s="90">
        <f t="shared" si="177"/>
        <v>0</v>
      </c>
      <c r="EI34" s="90">
        <f t="shared" si="177"/>
        <v>3.6859050925350692E-3</v>
      </c>
      <c r="EJ34" s="90">
        <f t="shared" si="177"/>
        <v>1.9053222374818008E-3</v>
      </c>
      <c r="EK34" s="90">
        <f t="shared" si="177"/>
        <v>1.6707324905290439E-2</v>
      </c>
      <c r="EL34" s="90">
        <f t="shared" si="177"/>
        <v>1.1530931451273709E-2</v>
      </c>
      <c r="EM34" s="90">
        <f t="shared" si="177"/>
        <v>1.9263609025342257E-2</v>
      </c>
      <c r="EN34" s="90">
        <f t="shared" si="177"/>
        <v>1.4446663242692857E-2</v>
      </c>
      <c r="EO34" s="90">
        <f t="shared" si="177"/>
        <v>1.2620035702041314E-2</v>
      </c>
      <c r="EP34" s="90">
        <f t="shared" si="177"/>
        <v>8.4250277224877084E-3</v>
      </c>
      <c r="EQ34" s="90">
        <f t="shared" si="177"/>
        <v>1.1089297582050661E-2</v>
      </c>
      <c r="ER34" s="90">
        <f t="shared" si="177"/>
        <v>1.0863200280186728E-2</v>
      </c>
      <c r="ES34" s="90">
        <f t="shared" si="177"/>
        <v>8.9851409469129395E-3</v>
      </c>
      <c r="ET34" s="90">
        <f t="shared" si="177"/>
        <v>7.3606781249124327E-3</v>
      </c>
      <c r="EU34" s="90">
        <f t="shared" si="177"/>
        <v>9.2738694110248345E-3</v>
      </c>
      <c r="EV34" s="90">
        <f t="shared" si="177"/>
        <v>3.0845584679489984E-3</v>
      </c>
      <c r="EW34" s="90">
        <f t="shared" ref="EW34:EZ65" si="178">+EC34/BA34</f>
        <v>1.2053497544623723E-2</v>
      </c>
      <c r="EX34" s="90">
        <f t="shared" si="178"/>
        <v>5.3888451336445032E-3</v>
      </c>
      <c r="EY34" s="90">
        <f t="shared" si="178"/>
        <v>1.1795208311524646E-2</v>
      </c>
      <c r="EZ34" s="95">
        <f t="shared" si="178"/>
        <v>0</v>
      </c>
      <c r="FA34" s="94">
        <f t="shared" si="71"/>
        <v>4.0916530278232397</v>
      </c>
      <c r="FB34" s="99">
        <f t="shared" si="72"/>
        <v>1</v>
      </c>
      <c r="FC34" s="99">
        <f t="shared" si="73"/>
        <v>3.8580246913580249</v>
      </c>
      <c r="FD34" s="99">
        <f t="shared" si="74"/>
        <v>43.010752688172047</v>
      </c>
      <c r="FE34" s="99">
        <f t="shared" si="149"/>
        <v>1</v>
      </c>
      <c r="FF34" s="99">
        <f t="shared" si="149"/>
        <v>1</v>
      </c>
      <c r="FG34" s="99">
        <f t="shared" si="149"/>
        <v>1</v>
      </c>
      <c r="FH34" s="99">
        <f t="shared" si="149"/>
        <v>1</v>
      </c>
      <c r="FI34" s="99">
        <f t="shared" si="149"/>
        <v>1</v>
      </c>
      <c r="FJ34" s="99">
        <f t="shared" si="149"/>
        <v>1</v>
      </c>
      <c r="FK34" s="99">
        <f t="shared" si="149"/>
        <v>12.531328320802006</v>
      </c>
      <c r="FL34" s="99">
        <f t="shared" si="149"/>
        <v>1</v>
      </c>
      <c r="FM34" s="99">
        <f t="shared" si="149"/>
        <v>3.8580246913580249</v>
      </c>
      <c r="FN34" s="99">
        <f t="shared" si="149"/>
        <v>43.010752688172047</v>
      </c>
      <c r="FO34" s="99">
        <f t="shared" si="149"/>
        <v>4.0916530278232397</v>
      </c>
      <c r="FP34" s="99">
        <f t="shared" si="149"/>
        <v>1</v>
      </c>
      <c r="FQ34" s="99">
        <f t="shared" si="76"/>
        <v>5.0266411983512613</v>
      </c>
      <c r="FR34" s="99">
        <f t="shared" si="77"/>
        <v>1</v>
      </c>
      <c r="FS34" s="99">
        <f t="shared" si="78"/>
        <v>1</v>
      </c>
      <c r="FT34" s="291" t="e">
        <f t="shared" si="79"/>
        <v>#DIV/0!</v>
      </c>
      <c r="FU34" s="81">
        <f>+Cas_Hoy!B34</f>
        <v>8</v>
      </c>
      <c r="FV34" s="64">
        <f>+Cas_Hoy!C34</f>
        <v>1</v>
      </c>
      <c r="FW34" s="64">
        <f>+Cas_Hoy!D34</f>
        <v>12</v>
      </c>
      <c r="FX34" s="64">
        <f>+Cas_Hoy!E34</f>
        <v>8</v>
      </c>
      <c r="FY34" s="64">
        <f>+Cas_Hoy!F34</f>
        <v>39</v>
      </c>
      <c r="FZ34" s="64">
        <f>+Cas_Hoy!G34</f>
        <v>32</v>
      </c>
      <c r="GA34" s="64">
        <f>+Cas_Hoy!H34</f>
        <v>54</v>
      </c>
      <c r="GB34" s="64">
        <f>+Cas_Hoy!I34</f>
        <v>40</v>
      </c>
      <c r="GC34" s="64">
        <f>+Cas_Hoy!J34</f>
        <v>37</v>
      </c>
      <c r="GD34" s="64">
        <f>+Cas_Hoy!K34</f>
        <v>27</v>
      </c>
      <c r="GE34" s="64">
        <f>+Cas_Hoy!L34</f>
        <v>31</v>
      </c>
      <c r="GF34" s="64">
        <f>+Cas_Hoy!M34</f>
        <v>26</v>
      </c>
      <c r="GG34" s="64">
        <f>+Cas_Hoy!N34</f>
        <v>25</v>
      </c>
      <c r="GH34" s="64">
        <f>+Cas_Hoy!O34</f>
        <v>17</v>
      </c>
      <c r="GI34" s="64">
        <f>+Cas_Hoy!P34</f>
        <v>12</v>
      </c>
      <c r="GJ34" s="64">
        <f>+Cas_Hoy!Q34</f>
        <v>5</v>
      </c>
      <c r="GK34" s="64">
        <f>+Cas_Hoy!R34</f>
        <v>8</v>
      </c>
      <c r="GL34" s="64">
        <f>+Cas_Hoy!S34</f>
        <v>5</v>
      </c>
      <c r="GM34" s="64">
        <f>+Cas_Hoy!T34</f>
        <v>1</v>
      </c>
      <c r="GN34" s="82">
        <f>+Cas_Hoy!U34</f>
        <v>0</v>
      </c>
      <c r="GO34" s="295">
        <f t="shared" si="104"/>
        <v>1.1623512128151789E-2</v>
      </c>
      <c r="GP34" s="242">
        <f t="shared" si="105"/>
        <v>3.5644999819451587E-4</v>
      </c>
      <c r="GQ34" s="242">
        <f t="shared" si="106"/>
        <v>1.7064375428403097E-2</v>
      </c>
      <c r="GR34" s="242">
        <f t="shared" si="107"/>
        <v>0.13111894967616697</v>
      </c>
      <c r="GS34" s="242">
        <f t="shared" si="108"/>
        <v>1.8616733465895059E-2</v>
      </c>
      <c r="GT34" s="242">
        <f t="shared" si="109"/>
        <v>1.4759592257630348E-2</v>
      </c>
      <c r="GU34" s="242">
        <f t="shared" si="110"/>
        <v>2.3641701985647318E-2</v>
      </c>
      <c r="GV34" s="242">
        <f t="shared" si="111"/>
        <v>1.6996074403168068E-2</v>
      </c>
      <c r="GW34" s="242">
        <f t="shared" si="112"/>
        <v>1.6101424861225126E-2</v>
      </c>
      <c r="GX34" s="242">
        <f t="shared" si="113"/>
        <v>1.1373787425358406E-2</v>
      </c>
      <c r="GY34" s="242">
        <f t="shared" si="114"/>
        <v>0.2051367854419206</v>
      </c>
      <c r="GZ34" s="242">
        <f t="shared" si="115"/>
        <v>1.2838327603857043E-2</v>
      </c>
      <c r="HA34" s="242">
        <f t="shared" si="116"/>
        <v>5.4163899419565849E-2</v>
      </c>
      <c r="HB34" s="242">
        <f t="shared" si="117"/>
        <v>0.3588000806408928</v>
      </c>
      <c r="HC34" s="242">
        <f t="shared" si="118"/>
        <v>3.794545585525709E-2</v>
      </c>
      <c r="HD34" s="242">
        <f t="shared" si="119"/>
        <v>3.0845584679489984E-3</v>
      </c>
      <c r="HE34" s="242">
        <f t="shared" si="120"/>
        <v>6.9244122676607289E-2</v>
      </c>
      <c r="HF34" s="242">
        <f t="shared" si="121"/>
        <v>5.3888451336445032E-3</v>
      </c>
      <c r="HG34" s="242">
        <f t="shared" si="122"/>
        <v>1.1795208311524646E-2</v>
      </c>
      <c r="HH34" s="296" t="e">
        <f t="shared" si="123"/>
        <v>#DIV/0!</v>
      </c>
      <c r="HI34" s="211">
        <f>+CyF_Tot!B34</f>
        <v>290</v>
      </c>
      <c r="HJ34" s="212">
        <f>+CyF_Tot!C34</f>
        <v>315</v>
      </c>
      <c r="HK34" s="212">
        <f>+CyF_Tot!D34</f>
        <v>357</v>
      </c>
      <c r="HL34" s="212">
        <f>+CyF_Tot!E34</f>
        <v>391</v>
      </c>
      <c r="HM34" s="212">
        <f>+CyF_Tot!F34</f>
        <v>11</v>
      </c>
      <c r="HN34" s="212">
        <f>+CyF_Tot!G34</f>
        <v>13</v>
      </c>
      <c r="HO34" s="212">
        <f>+CyF_Tot!H34</f>
        <v>14</v>
      </c>
      <c r="HP34" s="452">
        <f>+CyF_Tot!I34</f>
        <v>15</v>
      </c>
      <c r="HQ34" s="87">
        <f>+AK34/$B34</f>
        <v>7.5965624233924806E-2</v>
      </c>
      <c r="HR34" s="90">
        <f t="shared" ref="HR34:IJ34" si="179">+AL34/$B34</f>
        <v>7.5677553148652335E-2</v>
      </c>
      <c r="HS34" s="90">
        <f t="shared" si="179"/>
        <v>7.3184911184594886E-2</v>
      </c>
      <c r="HT34" s="90">
        <f t="shared" si="179"/>
        <v>7.0789242765713967E-2</v>
      </c>
      <c r="HU34" s="90">
        <f t="shared" si="179"/>
        <v>5.6510197429220033E-2</v>
      </c>
      <c r="HV34" s="90">
        <f t="shared" si="179"/>
        <v>5.84845721206304E-2</v>
      </c>
      <c r="HW34" s="90">
        <f t="shared" si="179"/>
        <v>6.1614186651082231E-2</v>
      </c>
      <c r="HX34" s="90">
        <f t="shared" si="179"/>
        <v>6.3485868661940698E-2</v>
      </c>
      <c r="HY34" s="90">
        <f t="shared" si="179"/>
        <v>6.1987356080643811E-2</v>
      </c>
      <c r="HZ34" s="90">
        <f t="shared" si="179"/>
        <v>6.4036023552068166E-2</v>
      </c>
      <c r="IA34" s="90">
        <f t="shared" si="179"/>
        <v>5.1083536459889785E-2</v>
      </c>
      <c r="IB34" s="90">
        <f t="shared" si="179"/>
        <v>5.4629923569839048E-2</v>
      </c>
      <c r="IC34" s="90">
        <f t="shared" si="179"/>
        <v>4.8035330940415358E-2</v>
      </c>
      <c r="ID34" s="90">
        <f t="shared" si="179"/>
        <v>5.4971695322277289E-2</v>
      </c>
      <c r="IE34" s="90">
        <f t="shared" si="179"/>
        <v>3.4904865472184639E-2</v>
      </c>
      <c r="IF34" s="90">
        <f t="shared" si="179"/>
        <v>4.3726296589117739E-2</v>
      </c>
      <c r="IG34" s="90">
        <f t="shared" si="179"/>
        <v>1.5665730638211382E-2</v>
      </c>
      <c r="IH34" s="90">
        <f t="shared" si="179"/>
        <v>2.5028798392058259E-2</v>
      </c>
      <c r="II34" s="90">
        <f t="shared" si="179"/>
        <v>2.2869679763812233E-3</v>
      </c>
      <c r="IJ34" s="189">
        <f t="shared" si="179"/>
        <v>7.9313325322685826E-3</v>
      </c>
      <c r="IK34" s="295"/>
      <c r="IL34" s="242"/>
      <c r="IM34" s="242"/>
      <c r="IN34" s="242"/>
      <c r="IO34" s="242"/>
      <c r="IP34" s="242"/>
      <c r="IQ34" s="242"/>
      <c r="IR34" s="242"/>
      <c r="IS34" s="242"/>
      <c r="IT34" s="242"/>
      <c r="IU34" s="242"/>
      <c r="IV34" s="242"/>
      <c r="IW34" s="242"/>
      <c r="IX34" s="242"/>
      <c r="IY34" s="242"/>
      <c r="IZ34" s="242"/>
      <c r="JA34" s="242"/>
      <c r="JB34" s="242"/>
      <c r="JC34" s="242"/>
      <c r="JD34" s="296"/>
      <c r="JE34" s="486"/>
    </row>
    <row r="35" spans="1:265" ht="14.4">
      <c r="A35" s="410">
        <v>44021</v>
      </c>
      <c r="B35" s="437">
        <v>48780</v>
      </c>
      <c r="C35" s="427">
        <f t="shared" ref="C35:C98" si="180">+S35</f>
        <v>806</v>
      </c>
      <c r="D35" s="418">
        <f t="shared" ref="D35:D98" si="181">+AA35</f>
        <v>39</v>
      </c>
      <c r="E35" s="396">
        <f t="shared" si="46"/>
        <v>9.4639685743833687E-3</v>
      </c>
      <c r="F35" s="197">
        <f t="shared" si="150"/>
        <v>1.1869618696186962E-2</v>
      </c>
      <c r="G35" s="30">
        <f t="shared" si="151"/>
        <v>7.1172587296716161</v>
      </c>
      <c r="H35" s="29">
        <f t="shared" si="152"/>
        <v>8.4479147283310088E-2</v>
      </c>
      <c r="I35" s="33">
        <f t="shared" si="153"/>
        <v>0.11759964198678398</v>
      </c>
      <c r="J35" s="324">
        <f t="shared" si="154"/>
        <v>6.1813109184924921E-2</v>
      </c>
      <c r="K35" s="482">
        <f>HP35/(B35*J35)</f>
        <v>1.2934278919510106E-2</v>
      </c>
      <c r="L35" s="325">
        <f t="shared" si="48"/>
        <v>5.2076743800356438</v>
      </c>
      <c r="M35" s="326">
        <f t="shared" si="155"/>
        <v>8.6047264253971481E-2</v>
      </c>
      <c r="N35" s="501"/>
      <c r="O35" s="332" t="s">
        <v>226</v>
      </c>
      <c r="P35" s="20" t="s">
        <v>228</v>
      </c>
      <c r="Q35" s="20"/>
      <c r="R35" s="20"/>
      <c r="S35" s="157">
        <f t="shared" si="156"/>
        <v>806</v>
      </c>
      <c r="T35" s="158">
        <f t="shared" si="157"/>
        <v>1652.3165231652317</v>
      </c>
      <c r="U35" s="157">
        <f t="shared" si="158"/>
        <v>105</v>
      </c>
      <c r="V35" s="159">
        <f t="shared" si="159"/>
        <v>0.14978601997146934</v>
      </c>
      <c r="W35" s="158">
        <f t="shared" si="160"/>
        <v>215.2521525215252</v>
      </c>
      <c r="X35" s="157">
        <f t="shared" si="161"/>
        <v>227</v>
      </c>
      <c r="Y35" s="159">
        <f t="shared" si="162"/>
        <v>0.39205526770293608</v>
      </c>
      <c r="Z35" s="158">
        <f t="shared" si="163"/>
        <v>465.35465354653547</v>
      </c>
      <c r="AA35" s="157">
        <f t="shared" si="164"/>
        <v>39</v>
      </c>
      <c r="AB35" s="158">
        <f t="shared" si="165"/>
        <v>799.50799507995077</v>
      </c>
      <c r="AC35" s="160">
        <f t="shared" si="166"/>
        <v>4.8387096774193547E-2</v>
      </c>
      <c r="AD35" s="157">
        <f t="shared" si="167"/>
        <v>1</v>
      </c>
      <c r="AE35" s="159">
        <f t="shared" si="168"/>
        <v>2.6315789473684209E-2</v>
      </c>
      <c r="AF35" s="158">
        <f t="shared" si="169"/>
        <v>20.50020500205002</v>
      </c>
      <c r="AG35" s="157">
        <f t="shared" si="170"/>
        <v>4</v>
      </c>
      <c r="AH35" s="159">
        <f t="shared" si="171"/>
        <v>0.11428571428571428</v>
      </c>
      <c r="AI35" s="333">
        <f t="shared" si="172"/>
        <v>82.00082000820008</v>
      </c>
      <c r="AJ35" s="505"/>
      <c r="AK35" s="83">
        <v>3868.7127439296883</v>
      </c>
      <c r="AL35" s="61">
        <v>3639.3915403746278</v>
      </c>
      <c r="AM35" s="61">
        <v>3616.6320374684778</v>
      </c>
      <c r="AN35" s="61">
        <v>3465.0197016554844</v>
      </c>
      <c r="AO35" s="61">
        <v>2660.2198148001735</v>
      </c>
      <c r="AP35" s="61">
        <v>2652.1661397060243</v>
      </c>
      <c r="AQ35" s="61">
        <v>3160.1511940604601</v>
      </c>
      <c r="AR35" s="61">
        <v>3200.6483425246602</v>
      </c>
      <c r="AS35" s="61">
        <v>3109.369001253147</v>
      </c>
      <c r="AT35" s="61">
        <v>3263.3208427816689</v>
      </c>
      <c r="AU35" s="61">
        <v>2517.0811748807441</v>
      </c>
      <c r="AV35" s="61">
        <v>2620.4320652750785</v>
      </c>
      <c r="AW35" s="61">
        <v>2335.549451461291</v>
      </c>
      <c r="AX35" s="61">
        <v>2556.413918931662</v>
      </c>
      <c r="AY35" s="61">
        <v>1687.9152539743482</v>
      </c>
      <c r="AZ35" s="61">
        <v>2165.2129736333504</v>
      </c>
      <c r="BA35" s="61">
        <v>713.81889983457631</v>
      </c>
      <c r="BB35" s="61">
        <v>1104.2356851664226</v>
      </c>
      <c r="BC35" s="61">
        <v>95.550561395179514</v>
      </c>
      <c r="BD35" s="84">
        <v>348.15927108854839</v>
      </c>
      <c r="BE35" s="229">
        <v>2.0000000000000002E-5</v>
      </c>
      <c r="BF35" s="42">
        <v>2.0000000000000002E-5</v>
      </c>
      <c r="BG35" s="52">
        <v>5.0000000000000002E-5</v>
      </c>
      <c r="BH35" s="52">
        <v>4.0000000000000003E-5</v>
      </c>
      <c r="BI35" s="52">
        <v>1.2518952302791728E-4</v>
      </c>
      <c r="BJ35" s="52">
        <v>1.2406223545552731E-4</v>
      </c>
      <c r="BK35" s="52">
        <v>3.4000000000000002E-4</v>
      </c>
      <c r="BL35" s="52">
        <v>1.8000000000000001E-4</v>
      </c>
      <c r="BM35" s="52">
        <v>8.9999999999999998E-4</v>
      </c>
      <c r="BN35" s="52">
        <v>5.0000000000000001E-4</v>
      </c>
      <c r="BO35" s="52">
        <v>3.8E-3</v>
      </c>
      <c r="BP35" s="52">
        <v>2E-3</v>
      </c>
      <c r="BQ35" s="52">
        <v>1.6199999999999999E-2</v>
      </c>
      <c r="BR35" s="52">
        <v>6.1999999999999998E-3</v>
      </c>
      <c r="BS35" s="52">
        <v>6.1100000000000002E-2</v>
      </c>
      <c r="BT35" s="52">
        <v>2.6800000000000001E-2</v>
      </c>
      <c r="BU35" s="52">
        <v>0.1421</v>
      </c>
      <c r="BV35" s="52">
        <v>5.4699999999999999E-2</v>
      </c>
      <c r="BW35" s="52">
        <v>0.27589999999999998</v>
      </c>
      <c r="BX35" s="53">
        <v>0.1051</v>
      </c>
      <c r="BY35" s="63">
        <f>+Fall_Hoy!B35</f>
        <v>0</v>
      </c>
      <c r="BZ35" s="60">
        <f>+Fall_Hoy!C35</f>
        <v>0</v>
      </c>
      <c r="CA35" s="60">
        <f>+Fall_Hoy!D35</f>
        <v>0</v>
      </c>
      <c r="CB35" s="60">
        <f>+Fall_Hoy!E35</f>
        <v>0</v>
      </c>
      <c r="CC35" s="60">
        <f>+Fall_Hoy!F35</f>
        <v>0</v>
      </c>
      <c r="CD35" s="60">
        <f>+Fall_Hoy!G35</f>
        <v>0</v>
      </c>
      <c r="CE35" s="60">
        <f>+Fall_Hoy!H35</f>
        <v>0</v>
      </c>
      <c r="CF35" s="60">
        <f>+Fall_Hoy!I35</f>
        <v>0</v>
      </c>
      <c r="CG35" s="60">
        <f>+Fall_Hoy!J35</f>
        <v>0</v>
      </c>
      <c r="CH35" s="60">
        <f>+Fall_Hoy!K35</f>
        <v>0</v>
      </c>
      <c r="CI35" s="60">
        <f>+Fall_Hoy!L35</f>
        <v>2</v>
      </c>
      <c r="CJ35" s="60">
        <f>+Fall_Hoy!M35</f>
        <v>0</v>
      </c>
      <c r="CK35" s="60">
        <f>+Fall_Hoy!N35</f>
        <v>2</v>
      </c>
      <c r="CL35" s="60">
        <f>+Fall_Hoy!O35</f>
        <v>2</v>
      </c>
      <c r="CM35" s="60">
        <f>+Fall_Hoy!P35</f>
        <v>8</v>
      </c>
      <c r="CN35" s="60">
        <f>+Fall_Hoy!Q35</f>
        <v>4</v>
      </c>
      <c r="CO35" s="60">
        <f>+Fall_Hoy!R35</f>
        <v>12</v>
      </c>
      <c r="CP35" s="60">
        <f>+Fall_Hoy!S35</f>
        <v>8</v>
      </c>
      <c r="CQ35" s="60">
        <f>+Fall_Hoy!T35</f>
        <v>1</v>
      </c>
      <c r="CR35" s="65">
        <f>+Fall_Hoy!U35</f>
        <v>0</v>
      </c>
      <c r="CS35" s="74">
        <f t="shared" si="173"/>
        <v>7.7570776484216508E-2</v>
      </c>
      <c r="CT35" s="75">
        <f t="shared" si="174"/>
        <v>6.8932586845176405E-2</v>
      </c>
      <c r="CU35" s="75">
        <f t="shared" si="175"/>
        <v>5.2859848480713255E-2</v>
      </c>
      <c r="CV35" s="75">
        <f t="shared" si="176"/>
        <v>0.12618482585014965</v>
      </c>
      <c r="CW35" s="75">
        <f t="shared" si="131"/>
        <v>1.2780898710264648E-2</v>
      </c>
      <c r="CX35" s="75">
        <f t="shared" si="132"/>
        <v>1.6590212559186478E-2</v>
      </c>
      <c r="CY35" s="75">
        <f t="shared" si="133"/>
        <v>1.2974062784419925E-2</v>
      </c>
      <c r="CZ35" s="75">
        <f t="shared" si="134"/>
        <v>2.3120315661304128E-2</v>
      </c>
      <c r="DA35" s="75">
        <f t="shared" si="135"/>
        <v>1.2864346426519041E-2</v>
      </c>
      <c r="DB35" s="75">
        <f t="shared" si="136"/>
        <v>1.6853997093683796E-2</v>
      </c>
      <c r="DC35" s="75">
        <f t="shared" si="137"/>
        <v>0.2090976622947491</v>
      </c>
      <c r="DD35" s="75">
        <f t="shared" si="138"/>
        <v>2.2133754493616868E-2</v>
      </c>
      <c r="DE35" s="75">
        <f t="shared" si="139"/>
        <v>5.2859848480713255E-2</v>
      </c>
      <c r="DF35" s="75">
        <f t="shared" si="140"/>
        <v>0.12618482585014965</v>
      </c>
      <c r="DG35" s="75">
        <f t="shared" si="141"/>
        <v>7.7570776484216508E-2</v>
      </c>
      <c r="DH35" s="75">
        <f t="shared" si="142"/>
        <v>6.8932586845176405E-2</v>
      </c>
      <c r="DI35" s="75">
        <f t="shared" si="143"/>
        <v>0.11830391735476808</v>
      </c>
      <c r="DJ35" s="75">
        <f t="shared" si="144"/>
        <v>0.13244662091310155</v>
      </c>
      <c r="DK35" s="75">
        <f t="shared" si="145"/>
        <v>3.7932813560722721E-2</v>
      </c>
      <c r="DL35" s="287">
        <f t="shared" si="146"/>
        <v>8.6167459812868264E-3</v>
      </c>
      <c r="DM35" s="83">
        <f>+'Cas_-14'!B35</f>
        <v>14</v>
      </c>
      <c r="DN35" s="61">
        <f>+'Cas_-14'!C35</f>
        <v>10</v>
      </c>
      <c r="DO35" s="61">
        <f>+'Cas_-14'!D35</f>
        <v>15</v>
      </c>
      <c r="DP35" s="61">
        <f>+'Cas_-14'!E35</f>
        <v>23</v>
      </c>
      <c r="DQ35" s="61">
        <f>+'Cas_-14'!F35</f>
        <v>34</v>
      </c>
      <c r="DR35" s="61">
        <f>+'Cas_-14'!G35</f>
        <v>44</v>
      </c>
      <c r="DS35" s="61">
        <f>+'Cas_-14'!H35</f>
        <v>41</v>
      </c>
      <c r="DT35" s="61">
        <f>+'Cas_-14'!I35</f>
        <v>74</v>
      </c>
      <c r="DU35" s="61">
        <f>+'Cas_-14'!J35</f>
        <v>40</v>
      </c>
      <c r="DV35" s="61">
        <f>+'Cas_-14'!K35</f>
        <v>55</v>
      </c>
      <c r="DW35" s="61">
        <f>+'Cas_-14'!L35</f>
        <v>34</v>
      </c>
      <c r="DX35" s="61">
        <f>+'Cas_-14'!M35</f>
        <v>58</v>
      </c>
      <c r="DY35" s="61">
        <f>+'Cas_-14'!N35</f>
        <v>36</v>
      </c>
      <c r="DZ35" s="61">
        <f>+'Cas_-14'!O35</f>
        <v>18</v>
      </c>
      <c r="EA35" s="61">
        <f>+'Cas_-14'!P35</f>
        <v>27</v>
      </c>
      <c r="EB35" s="61">
        <f>+'Cas_-14'!Q35</f>
        <v>13</v>
      </c>
      <c r="EC35" s="61">
        <f>+'Cas_-14'!R35</f>
        <v>18</v>
      </c>
      <c r="ED35" s="61">
        <f>+'Cas_-14'!S35</f>
        <v>19</v>
      </c>
      <c r="EE35" s="61">
        <f>+'Cas_-14'!T35</f>
        <v>2</v>
      </c>
      <c r="EF35" s="84">
        <f>+'Cas_-14'!U35</f>
        <v>3</v>
      </c>
      <c r="EG35" s="190">
        <f t="shared" si="177"/>
        <v>3.6187747518776343E-3</v>
      </c>
      <c r="EH35" s="88">
        <f t="shared" si="177"/>
        <v>2.7477120527050055E-3</v>
      </c>
      <c r="EI35" s="88">
        <f t="shared" si="177"/>
        <v>4.1475051497081522E-3</v>
      </c>
      <c r="EJ35" s="88">
        <f t="shared" si="177"/>
        <v>6.6377688960935132E-3</v>
      </c>
      <c r="EK35" s="88">
        <f t="shared" si="177"/>
        <v>1.2780898710264648E-2</v>
      </c>
      <c r="EL35" s="88">
        <f t="shared" si="177"/>
        <v>1.6590212559186478E-2</v>
      </c>
      <c r="EM35" s="88">
        <f t="shared" si="177"/>
        <v>1.2974062784419925E-2</v>
      </c>
      <c r="EN35" s="88">
        <f t="shared" si="177"/>
        <v>2.3120315661304128E-2</v>
      </c>
      <c r="EO35" s="88">
        <f t="shared" si="177"/>
        <v>1.2864346426519041E-2</v>
      </c>
      <c r="EP35" s="88">
        <f t="shared" si="177"/>
        <v>1.6853997093683796E-2</v>
      </c>
      <c r="EQ35" s="88">
        <f t="shared" si="177"/>
        <v>1.3507708984240793E-2</v>
      </c>
      <c r="ER35" s="88">
        <f t="shared" si="177"/>
        <v>2.2133754493616868E-2</v>
      </c>
      <c r="ES35" s="88">
        <f t="shared" si="177"/>
        <v>1.5413931816975984E-2</v>
      </c>
      <c r="ET35" s="88">
        <f t="shared" si="177"/>
        <v>7.0411132824383495E-3</v>
      </c>
      <c r="EU35" s="88">
        <f t="shared" si="177"/>
        <v>1.5996063745751497E-2</v>
      </c>
      <c r="EV35" s="88">
        <f t="shared" si="177"/>
        <v>6.0040283142148649E-3</v>
      </c>
      <c r="EW35" s="88">
        <f t="shared" si="178"/>
        <v>2.5216479984168819E-2</v>
      </c>
      <c r="EX35" s="88">
        <f t="shared" si="178"/>
        <v>1.7206471639373305E-2</v>
      </c>
      <c r="EY35" s="88">
        <f t="shared" si="178"/>
        <v>2.0931326522806794E-2</v>
      </c>
      <c r="EZ35" s="96">
        <f t="shared" si="178"/>
        <v>8.6167459812868264E-3</v>
      </c>
      <c r="FA35" s="110">
        <f t="shared" si="71"/>
        <v>4.849366551494211</v>
      </c>
      <c r="FB35" s="111">
        <f t="shared" si="72"/>
        <v>11.481056257175661</v>
      </c>
      <c r="FC35" s="111">
        <f t="shared" si="73"/>
        <v>3.4293552812071333</v>
      </c>
      <c r="FD35" s="111">
        <f t="shared" si="74"/>
        <v>17.921146953405021</v>
      </c>
      <c r="FE35" s="111">
        <f t="shared" si="149"/>
        <v>1</v>
      </c>
      <c r="FF35" s="111">
        <f t="shared" si="149"/>
        <v>1</v>
      </c>
      <c r="FG35" s="111">
        <f t="shared" si="149"/>
        <v>1</v>
      </c>
      <c r="FH35" s="111">
        <f t="shared" si="149"/>
        <v>1</v>
      </c>
      <c r="FI35" s="111">
        <f t="shared" si="149"/>
        <v>1</v>
      </c>
      <c r="FJ35" s="111">
        <f t="shared" si="149"/>
        <v>1</v>
      </c>
      <c r="FK35" s="111">
        <f t="shared" si="149"/>
        <v>15.479876160990711</v>
      </c>
      <c r="FL35" s="111">
        <f t="shared" si="149"/>
        <v>1</v>
      </c>
      <c r="FM35" s="111">
        <f t="shared" si="149"/>
        <v>3.4293552812071333</v>
      </c>
      <c r="FN35" s="111">
        <f t="shared" si="149"/>
        <v>17.921146953405021</v>
      </c>
      <c r="FO35" s="111">
        <f t="shared" si="149"/>
        <v>4.849366551494211</v>
      </c>
      <c r="FP35" s="111">
        <f t="shared" si="149"/>
        <v>11.481056257175661</v>
      </c>
      <c r="FQ35" s="111">
        <f t="shared" si="76"/>
        <v>4.691531785127844</v>
      </c>
      <c r="FR35" s="111">
        <f t="shared" si="77"/>
        <v>7.6974886943134804</v>
      </c>
      <c r="FS35" s="111">
        <f t="shared" si="78"/>
        <v>1.8122508155128672</v>
      </c>
      <c r="FT35" s="292">
        <f t="shared" si="79"/>
        <v>1</v>
      </c>
      <c r="FU35" s="83">
        <f>+Cas_Hoy!B35</f>
        <v>21</v>
      </c>
      <c r="FV35" s="61">
        <f>+Cas_Hoy!C35</f>
        <v>13</v>
      </c>
      <c r="FW35" s="61">
        <f>+Cas_Hoy!D35</f>
        <v>19</v>
      </c>
      <c r="FX35" s="61">
        <f>+Cas_Hoy!E35</f>
        <v>34</v>
      </c>
      <c r="FY35" s="61">
        <f>+Cas_Hoy!F35</f>
        <v>51</v>
      </c>
      <c r="FZ35" s="61">
        <f>+Cas_Hoy!G35</f>
        <v>69</v>
      </c>
      <c r="GA35" s="61">
        <f>+Cas_Hoy!H35</f>
        <v>65</v>
      </c>
      <c r="GB35" s="61">
        <f>+Cas_Hoy!I35</f>
        <v>92</v>
      </c>
      <c r="GC35" s="61">
        <f>+Cas_Hoy!J35</f>
        <v>59</v>
      </c>
      <c r="GD35" s="61">
        <f>+Cas_Hoy!K35</f>
        <v>77</v>
      </c>
      <c r="GE35" s="61">
        <f>+Cas_Hoy!L35</f>
        <v>46</v>
      </c>
      <c r="GF35" s="61">
        <f>+Cas_Hoy!M35</f>
        <v>76</v>
      </c>
      <c r="GG35" s="61">
        <f>+Cas_Hoy!N35</f>
        <v>48</v>
      </c>
      <c r="GH35" s="61">
        <f>+Cas_Hoy!O35</f>
        <v>29</v>
      </c>
      <c r="GI35" s="61">
        <f>+Cas_Hoy!P35</f>
        <v>31</v>
      </c>
      <c r="GJ35" s="61">
        <f>+Cas_Hoy!Q35</f>
        <v>20</v>
      </c>
      <c r="GK35" s="61">
        <f>+Cas_Hoy!R35</f>
        <v>23</v>
      </c>
      <c r="GL35" s="61">
        <f>+Cas_Hoy!S35</f>
        <v>22</v>
      </c>
      <c r="GM35" s="61">
        <f>+Cas_Hoy!T35</f>
        <v>4</v>
      </c>
      <c r="GN35" s="84">
        <f>+Cas_Hoy!U35</f>
        <v>6</v>
      </c>
      <c r="GO35" s="297">
        <f t="shared" si="104"/>
        <v>2.6323147858720745E-2</v>
      </c>
      <c r="GP35" s="294">
        <f t="shared" si="105"/>
        <v>4.1010627652313517E-2</v>
      </c>
      <c r="GQ35" s="294">
        <f t="shared" si="106"/>
        <v>1.8016140339381551E-2</v>
      </c>
      <c r="GR35" s="294">
        <f t="shared" si="107"/>
        <v>0.17584863835684861</v>
      </c>
      <c r="GS35" s="294">
        <f t="shared" si="108"/>
        <v>1.9171348065396974E-2</v>
      </c>
      <c r="GT35" s="294">
        <f t="shared" si="109"/>
        <v>2.6016469695087883E-2</v>
      </c>
      <c r="GU35" s="294">
        <f t="shared" si="110"/>
        <v>2.0568636121641344E-2</v>
      </c>
      <c r="GV35" s="294">
        <f t="shared" si="111"/>
        <v>2.8744176227567295E-2</v>
      </c>
      <c r="GW35" s="294">
        <f t="shared" si="112"/>
        <v>1.8974910979115585E-2</v>
      </c>
      <c r="GX35" s="294">
        <f t="shared" si="113"/>
        <v>2.3595595931157311E-2</v>
      </c>
      <c r="GY35" s="294">
        <f t="shared" si="114"/>
        <v>0.28289683722230763</v>
      </c>
      <c r="GZ35" s="294">
        <f t="shared" si="115"/>
        <v>2.9002850715773829E-2</v>
      </c>
      <c r="HA35" s="294">
        <f t="shared" si="116"/>
        <v>7.0479797974284344E-2</v>
      </c>
      <c r="HB35" s="294">
        <f t="shared" si="117"/>
        <v>0.20329777498079668</v>
      </c>
      <c r="HC35" s="294">
        <f t="shared" si="118"/>
        <v>8.9062743370767111E-2</v>
      </c>
      <c r="HD35" s="294">
        <f t="shared" si="119"/>
        <v>0.10605013360796371</v>
      </c>
      <c r="HE35" s="294">
        <f t="shared" si="120"/>
        <v>0.15116611661998144</v>
      </c>
      <c r="HF35" s="294">
        <f t="shared" si="121"/>
        <v>0.15335924526780179</v>
      </c>
      <c r="HG35" s="294">
        <f t="shared" si="122"/>
        <v>7.5865627121445442E-2</v>
      </c>
      <c r="HH35" s="298">
        <f t="shared" si="123"/>
        <v>1.7233491962573653E-2</v>
      </c>
      <c r="HI35" s="213">
        <f>+CyF_Tot!B35</f>
        <v>515</v>
      </c>
      <c r="HJ35" s="140">
        <f>+CyF_Tot!C35</f>
        <v>579</v>
      </c>
      <c r="HK35" s="140">
        <f>+CyF_Tot!D35</f>
        <v>701</v>
      </c>
      <c r="HL35" s="140">
        <f>+CyF_Tot!E35</f>
        <v>806</v>
      </c>
      <c r="HM35" s="140">
        <f>+CyF_Tot!F35</f>
        <v>34</v>
      </c>
      <c r="HN35" s="140">
        <f>+CyF_Tot!G35</f>
        <v>35</v>
      </c>
      <c r="HO35" s="140">
        <f>+CyF_Tot!H35</f>
        <v>38</v>
      </c>
      <c r="HP35" s="451">
        <f>+CyF_Tot!I35</f>
        <v>39</v>
      </c>
      <c r="HQ35" s="91">
        <f>+AK35/$B35</f>
        <v>7.9309404344602055E-2</v>
      </c>
      <c r="HR35" s="88">
        <f t="shared" ref="HR35:IA36" si="182">+AL35/$B35</f>
        <v>7.4608272660406469E-2</v>
      </c>
      <c r="HS35" s="88">
        <f t="shared" si="182"/>
        <v>7.4141698185085647E-2</v>
      </c>
      <c r="HT35" s="88">
        <f t="shared" si="182"/>
        <v>7.103361422007963E-2</v>
      </c>
      <c r="HU35" s="88">
        <f t="shared" si="182"/>
        <v>5.4535051553919092E-2</v>
      </c>
      <c r="HV35" s="88">
        <f t="shared" si="182"/>
        <v>5.4369949563469133E-2</v>
      </c>
      <c r="HW35" s="88">
        <f t="shared" si="182"/>
        <v>6.4783747315712584E-2</v>
      </c>
      <c r="HX35" s="88">
        <f t="shared" si="182"/>
        <v>6.5613947161227149E-2</v>
      </c>
      <c r="HY35" s="88">
        <f t="shared" si="182"/>
        <v>6.3742701952709035E-2</v>
      </c>
      <c r="HZ35" s="88">
        <f t="shared" si="182"/>
        <v>6.6898746264486858E-2</v>
      </c>
      <c r="IA35" s="88">
        <f t="shared" si="182"/>
        <v>5.1600680091856171E-2</v>
      </c>
      <c r="IB35" s="88">
        <f t="shared" ref="IB35:IJ36" si="183">+AV35/$B35</f>
        <v>5.3719394532084429E-2</v>
      </c>
      <c r="IC35" s="88">
        <f t="shared" si="183"/>
        <v>4.7879242547381941E-2</v>
      </c>
      <c r="ID35" s="88">
        <f t="shared" si="183"/>
        <v>5.240700940819315E-2</v>
      </c>
      <c r="IE35" s="88">
        <f t="shared" si="183"/>
        <v>3.4602608732561463E-2</v>
      </c>
      <c r="IF35" s="88">
        <f t="shared" si="183"/>
        <v>4.438730983258201E-2</v>
      </c>
      <c r="IG35" s="88">
        <f t="shared" si="183"/>
        <v>1.4633433780946625E-2</v>
      </c>
      <c r="IH35" s="88">
        <f t="shared" si="183"/>
        <v>2.263705791649083E-2</v>
      </c>
      <c r="II35" s="88">
        <f t="shared" si="183"/>
        <v>1.9588060966621466E-3</v>
      </c>
      <c r="IJ35" s="191">
        <f t="shared" si="183"/>
        <v>7.1373364306795486E-3</v>
      </c>
      <c r="IK35" s="297"/>
      <c r="IL35" s="294"/>
      <c r="IM35" s="294"/>
      <c r="IN35" s="294"/>
      <c r="IO35" s="294"/>
      <c r="IP35" s="294"/>
      <c r="IQ35" s="294"/>
      <c r="IR35" s="294"/>
      <c r="IS35" s="294"/>
      <c r="IT35" s="294"/>
      <c r="IU35" s="294"/>
      <c r="IV35" s="294"/>
      <c r="IW35" s="294"/>
      <c r="IX35" s="294"/>
      <c r="IY35" s="294"/>
      <c r="IZ35" s="294"/>
      <c r="JA35" s="294"/>
      <c r="JB35" s="294"/>
      <c r="JC35" s="294"/>
      <c r="JD35" s="298"/>
      <c r="JE35" s="486"/>
    </row>
    <row r="36" spans="1:265" ht="14.4">
      <c r="A36" s="411" t="s">
        <v>47</v>
      </c>
      <c r="B36" s="437">
        <v>17483</v>
      </c>
      <c r="C36" s="427">
        <f t="shared" si="180"/>
        <v>14</v>
      </c>
      <c r="D36" s="418">
        <f t="shared" si="181"/>
        <v>0</v>
      </c>
      <c r="E36" s="396">
        <f t="shared" si="46"/>
        <v>9.3335631173975114E-3</v>
      </c>
      <c r="F36" s="197">
        <f t="shared" si="150"/>
        <v>6.2918263455928613E-4</v>
      </c>
      <c r="G36" s="30">
        <f t="shared" si="151"/>
        <v>0</v>
      </c>
      <c r="H36" s="29">
        <f t="shared" si="152"/>
        <v>0</v>
      </c>
      <c r="I36" s="33">
        <f t="shared" si="153"/>
        <v>0</v>
      </c>
      <c r="J36" s="324">
        <f t="shared" si="154"/>
        <v>6.1372253594987511E-4</v>
      </c>
      <c r="K36" s="482">
        <f t="shared" ref="K36:K99" si="184">HP36/(B36*J36)</f>
        <v>0</v>
      </c>
      <c r="L36" s="325">
        <f t="shared" si="48"/>
        <v>0.97542828145560601</v>
      </c>
      <c r="M36" s="326">
        <f t="shared" si="155"/>
        <v>7.8110140939075012E-4</v>
      </c>
      <c r="N36" s="501"/>
      <c r="O36" s="332" t="s">
        <v>226</v>
      </c>
      <c r="P36" s="20" t="s">
        <v>229</v>
      </c>
      <c r="Q36" s="20"/>
      <c r="R36" s="20"/>
      <c r="S36" s="157">
        <f t="shared" si="156"/>
        <v>14</v>
      </c>
      <c r="T36" s="158">
        <f t="shared" si="157"/>
        <v>80.077789853000056</v>
      </c>
      <c r="U36" s="157">
        <f t="shared" si="158"/>
        <v>2</v>
      </c>
      <c r="V36" s="159">
        <f t="shared" si="159"/>
        <v>0.16666666666666666</v>
      </c>
      <c r="W36" s="158">
        <f t="shared" si="160"/>
        <v>11.439684264714295</v>
      </c>
      <c r="X36" s="157">
        <f t="shared" si="161"/>
        <v>3</v>
      </c>
      <c r="Y36" s="159">
        <f t="shared" si="162"/>
        <v>0.27272727272727271</v>
      </c>
      <c r="Z36" s="158">
        <f t="shared" si="163"/>
        <v>17.159526397071442</v>
      </c>
      <c r="AA36" s="157">
        <f t="shared" si="164"/>
        <v>0</v>
      </c>
      <c r="AB36" s="158">
        <f t="shared" si="165"/>
        <v>0</v>
      </c>
      <c r="AC36" s="160">
        <f t="shared" si="166"/>
        <v>0</v>
      </c>
      <c r="AD36" s="157">
        <f t="shared" si="167"/>
        <v>0</v>
      </c>
      <c r="AE36" s="159" t="e">
        <f t="shared" si="168"/>
        <v>#DIV/0!</v>
      </c>
      <c r="AF36" s="158">
        <f t="shared" si="169"/>
        <v>0</v>
      </c>
      <c r="AG36" s="157">
        <f t="shared" si="170"/>
        <v>0</v>
      </c>
      <c r="AH36" s="159" t="e">
        <f t="shared" si="171"/>
        <v>#DIV/0!</v>
      </c>
      <c r="AI36" s="333">
        <f t="shared" si="172"/>
        <v>0</v>
      </c>
      <c r="AJ36" s="505"/>
      <c r="AK36" s="83">
        <v>1152.6965085292672</v>
      </c>
      <c r="AL36" s="61">
        <v>1095.0118110831058</v>
      </c>
      <c r="AM36" s="61">
        <v>1289.5376031307512</v>
      </c>
      <c r="AN36" s="61">
        <v>1270.5452300652119</v>
      </c>
      <c r="AO36" s="61">
        <v>930.19972992615158</v>
      </c>
      <c r="AP36" s="61">
        <v>938.53001319040413</v>
      </c>
      <c r="AQ36" s="61">
        <v>1100.0260954317741</v>
      </c>
      <c r="AR36" s="61">
        <v>1143.2654131593831</v>
      </c>
      <c r="AS36" s="61">
        <v>1225.1138060989399</v>
      </c>
      <c r="AT36" s="61">
        <v>1264.1572800524627</v>
      </c>
      <c r="AU36" s="61">
        <v>1028.3323428506305</v>
      </c>
      <c r="AV36" s="61">
        <v>977.34881762083955</v>
      </c>
      <c r="AW36" s="61">
        <v>899.11063403901517</v>
      </c>
      <c r="AX36" s="61">
        <v>995.92666319674686</v>
      </c>
      <c r="AY36" s="61">
        <v>666.40984797237638</v>
      </c>
      <c r="AZ36" s="61">
        <v>782.41977884031826</v>
      </c>
      <c r="BA36" s="61">
        <v>212.49024420627188</v>
      </c>
      <c r="BB36" s="61">
        <v>356.63552017866016</v>
      </c>
      <c r="BC36" s="61">
        <v>36.083249016159371</v>
      </c>
      <c r="BD36" s="84">
        <v>119.15966752605972</v>
      </c>
      <c r="BE36" s="229">
        <v>2.0000000000000002E-5</v>
      </c>
      <c r="BF36" s="42">
        <v>2.0000000000000002E-5</v>
      </c>
      <c r="BG36" s="52">
        <v>5.0000000000000002E-5</v>
      </c>
      <c r="BH36" s="52">
        <v>4.0000000000000003E-5</v>
      </c>
      <c r="BI36" s="52">
        <v>1.2518952302791728E-4</v>
      </c>
      <c r="BJ36" s="52">
        <v>1.2406223545552731E-4</v>
      </c>
      <c r="BK36" s="52">
        <v>3.4000000000000002E-4</v>
      </c>
      <c r="BL36" s="52">
        <v>1.8000000000000001E-4</v>
      </c>
      <c r="BM36" s="52">
        <v>8.9999999999999998E-4</v>
      </c>
      <c r="BN36" s="52">
        <v>5.0000000000000001E-4</v>
      </c>
      <c r="BO36" s="52">
        <v>3.8E-3</v>
      </c>
      <c r="BP36" s="52">
        <v>2E-3</v>
      </c>
      <c r="BQ36" s="52">
        <v>1.6199999999999999E-2</v>
      </c>
      <c r="BR36" s="52">
        <v>6.1999999999999998E-3</v>
      </c>
      <c r="BS36" s="52">
        <v>6.1100000000000002E-2</v>
      </c>
      <c r="BT36" s="52">
        <v>2.6800000000000001E-2</v>
      </c>
      <c r="BU36" s="52">
        <v>0.1421</v>
      </c>
      <c r="BV36" s="52">
        <v>5.4699999999999999E-2</v>
      </c>
      <c r="BW36" s="52">
        <v>0.27589999999999998</v>
      </c>
      <c r="BX36" s="53">
        <v>0.1051</v>
      </c>
      <c r="BY36" s="63">
        <f>+Fall_Hoy!B36</f>
        <v>0</v>
      </c>
      <c r="BZ36" s="60">
        <f>+Fall_Hoy!C36</f>
        <v>0</v>
      </c>
      <c r="CA36" s="60">
        <f>+Fall_Hoy!D36</f>
        <v>0</v>
      </c>
      <c r="CB36" s="60">
        <f>+Fall_Hoy!E36</f>
        <v>0</v>
      </c>
      <c r="CC36" s="60">
        <f>+Fall_Hoy!F36</f>
        <v>0</v>
      </c>
      <c r="CD36" s="60">
        <f>+Fall_Hoy!G36</f>
        <v>0</v>
      </c>
      <c r="CE36" s="60">
        <f>+Fall_Hoy!H36</f>
        <v>0</v>
      </c>
      <c r="CF36" s="60">
        <f>+Fall_Hoy!I36</f>
        <v>0</v>
      </c>
      <c r="CG36" s="60">
        <f>+Fall_Hoy!J36</f>
        <v>0</v>
      </c>
      <c r="CH36" s="60">
        <f>+Fall_Hoy!K36</f>
        <v>0</v>
      </c>
      <c r="CI36" s="60">
        <f>+Fall_Hoy!L36</f>
        <v>0</v>
      </c>
      <c r="CJ36" s="60">
        <f>+Fall_Hoy!M36</f>
        <v>0</v>
      </c>
      <c r="CK36" s="60">
        <f>+Fall_Hoy!N36</f>
        <v>0</v>
      </c>
      <c r="CL36" s="60">
        <f>+Fall_Hoy!O36</f>
        <v>0</v>
      </c>
      <c r="CM36" s="60">
        <f>+Fall_Hoy!P36</f>
        <v>0</v>
      </c>
      <c r="CN36" s="60">
        <f>+Fall_Hoy!Q36</f>
        <v>0</v>
      </c>
      <c r="CO36" s="60">
        <f>+Fall_Hoy!R36</f>
        <v>0</v>
      </c>
      <c r="CP36" s="60">
        <f>+Fall_Hoy!S36</f>
        <v>0</v>
      </c>
      <c r="CQ36" s="60">
        <f>+Fall_Hoy!T36</f>
        <v>0</v>
      </c>
      <c r="CR36" s="65">
        <f>+Fall_Hoy!U36</f>
        <v>0</v>
      </c>
      <c r="CS36" s="74">
        <f t="shared" si="173"/>
        <v>1.5005780647489042E-3</v>
      </c>
      <c r="CT36" s="75">
        <f t="shared" si="174"/>
        <v>0</v>
      </c>
      <c r="CU36" s="75">
        <f t="shared" si="175"/>
        <v>0</v>
      </c>
      <c r="CV36" s="75">
        <f t="shared" si="176"/>
        <v>0</v>
      </c>
      <c r="CW36" s="75">
        <f t="shared" si="131"/>
        <v>2.1500758768859024E-3</v>
      </c>
      <c r="CX36" s="75">
        <f t="shared" si="132"/>
        <v>0</v>
      </c>
      <c r="CY36" s="75">
        <f t="shared" si="133"/>
        <v>2.7272080293899411E-3</v>
      </c>
      <c r="CZ36" s="75">
        <f t="shared" si="134"/>
        <v>1.7493750593513136E-3</v>
      </c>
      <c r="DA36" s="75">
        <f t="shared" si="135"/>
        <v>0</v>
      </c>
      <c r="DB36" s="75">
        <f t="shared" si="136"/>
        <v>7.9104081096499309E-4</v>
      </c>
      <c r="DC36" s="75">
        <f t="shared" si="137"/>
        <v>0</v>
      </c>
      <c r="DD36" s="75">
        <f t="shared" si="138"/>
        <v>0</v>
      </c>
      <c r="DE36" s="75">
        <f t="shared" si="139"/>
        <v>0</v>
      </c>
      <c r="DF36" s="75">
        <f t="shared" si="140"/>
        <v>0</v>
      </c>
      <c r="DG36" s="75">
        <f t="shared" si="141"/>
        <v>1.5005780647489042E-3</v>
      </c>
      <c r="DH36" s="75">
        <f t="shared" si="142"/>
        <v>0</v>
      </c>
      <c r="DI36" s="75">
        <f t="shared" si="143"/>
        <v>0</v>
      </c>
      <c r="DJ36" s="75">
        <f t="shared" si="144"/>
        <v>0</v>
      </c>
      <c r="DK36" s="75">
        <f t="shared" si="145"/>
        <v>0</v>
      </c>
      <c r="DL36" s="287">
        <f t="shared" si="146"/>
        <v>0</v>
      </c>
      <c r="DM36" s="83">
        <f>+'Cas_-14'!B36</f>
        <v>0</v>
      </c>
      <c r="DN36" s="61">
        <f>+'Cas_-14'!C36</f>
        <v>1</v>
      </c>
      <c r="DO36" s="61">
        <f>+'Cas_-14'!D36</f>
        <v>0</v>
      </c>
      <c r="DP36" s="61">
        <f>+'Cas_-14'!E36</f>
        <v>1</v>
      </c>
      <c r="DQ36" s="61">
        <f>+'Cas_-14'!F36</f>
        <v>2</v>
      </c>
      <c r="DR36" s="61">
        <f>+'Cas_-14'!G36</f>
        <v>0</v>
      </c>
      <c r="DS36" s="61">
        <f>+'Cas_-14'!H36</f>
        <v>3</v>
      </c>
      <c r="DT36" s="61">
        <f>+'Cas_-14'!I36</f>
        <v>2</v>
      </c>
      <c r="DU36" s="61">
        <f>+'Cas_-14'!J36</f>
        <v>0</v>
      </c>
      <c r="DV36" s="61">
        <f>+'Cas_-14'!K36</f>
        <v>1</v>
      </c>
      <c r="DW36" s="61">
        <f>+'Cas_-14'!L36</f>
        <v>0</v>
      </c>
      <c r="DX36" s="61">
        <f>+'Cas_-14'!M36</f>
        <v>0</v>
      </c>
      <c r="DY36" s="61">
        <f>+'Cas_-14'!N36</f>
        <v>0</v>
      </c>
      <c r="DZ36" s="61">
        <f>+'Cas_-14'!O36</f>
        <v>0</v>
      </c>
      <c r="EA36" s="61">
        <f>+'Cas_-14'!P36</f>
        <v>1</v>
      </c>
      <c r="EB36" s="61">
        <f>+'Cas_-14'!Q36</f>
        <v>0</v>
      </c>
      <c r="EC36" s="61">
        <f>+'Cas_-14'!R36</f>
        <v>0</v>
      </c>
      <c r="ED36" s="61">
        <f>+'Cas_-14'!S36</f>
        <v>0</v>
      </c>
      <c r="EE36" s="61">
        <f>+'Cas_-14'!T36</f>
        <v>0</v>
      </c>
      <c r="EF36" s="84">
        <f>+'Cas_-14'!U36</f>
        <v>0</v>
      </c>
      <c r="EG36" s="190">
        <f t="shared" si="177"/>
        <v>0</v>
      </c>
      <c r="EH36" s="89">
        <f t="shared" si="177"/>
        <v>9.1323215866582564E-4</v>
      </c>
      <c r="EI36" s="89">
        <f t="shared" si="177"/>
        <v>0</v>
      </c>
      <c r="EJ36" s="89">
        <f t="shared" si="177"/>
        <v>7.8706367655142356E-4</v>
      </c>
      <c r="EK36" s="89">
        <f t="shared" si="177"/>
        <v>2.1500758768859024E-3</v>
      </c>
      <c r="EL36" s="89">
        <f t="shared" si="177"/>
        <v>0</v>
      </c>
      <c r="EM36" s="89">
        <f t="shared" si="177"/>
        <v>2.7272080293899411E-3</v>
      </c>
      <c r="EN36" s="89">
        <f t="shared" si="177"/>
        <v>1.7493750593513136E-3</v>
      </c>
      <c r="EO36" s="89">
        <f t="shared" si="177"/>
        <v>0</v>
      </c>
      <c r="EP36" s="89">
        <f t="shared" si="177"/>
        <v>7.9104081096499309E-4</v>
      </c>
      <c r="EQ36" s="89">
        <f t="shared" si="177"/>
        <v>0</v>
      </c>
      <c r="ER36" s="89">
        <f t="shared" si="177"/>
        <v>0</v>
      </c>
      <c r="ES36" s="89">
        <f t="shared" si="177"/>
        <v>0</v>
      </c>
      <c r="ET36" s="89">
        <f t="shared" si="177"/>
        <v>0</v>
      </c>
      <c r="EU36" s="89">
        <f t="shared" si="177"/>
        <v>1.5005780647489042E-3</v>
      </c>
      <c r="EV36" s="89">
        <f t="shared" si="177"/>
        <v>0</v>
      </c>
      <c r="EW36" s="89">
        <f t="shared" si="178"/>
        <v>0</v>
      </c>
      <c r="EX36" s="89">
        <f t="shared" si="178"/>
        <v>0</v>
      </c>
      <c r="EY36" s="89">
        <f t="shared" si="178"/>
        <v>0</v>
      </c>
      <c r="EZ36" s="97">
        <f t="shared" si="178"/>
        <v>0</v>
      </c>
      <c r="FA36" s="110">
        <f t="shared" si="71"/>
        <v>1</v>
      </c>
      <c r="FB36" s="111" t="e">
        <f t="shared" si="72"/>
        <v>#DIV/0!</v>
      </c>
      <c r="FC36" s="111" t="e">
        <f t="shared" si="73"/>
        <v>#DIV/0!</v>
      </c>
      <c r="FD36" s="111" t="e">
        <f t="shared" si="74"/>
        <v>#DIV/0!</v>
      </c>
      <c r="FE36" s="111">
        <f t="shared" si="149"/>
        <v>1</v>
      </c>
      <c r="FF36" s="111" t="e">
        <f t="shared" si="149"/>
        <v>#DIV/0!</v>
      </c>
      <c r="FG36" s="111">
        <f t="shared" si="149"/>
        <v>1</v>
      </c>
      <c r="FH36" s="111">
        <f t="shared" si="149"/>
        <v>1</v>
      </c>
      <c r="FI36" s="111" t="e">
        <f t="shared" si="149"/>
        <v>#DIV/0!</v>
      </c>
      <c r="FJ36" s="111">
        <f t="shared" si="149"/>
        <v>1</v>
      </c>
      <c r="FK36" s="111" t="e">
        <f t="shared" si="149"/>
        <v>#DIV/0!</v>
      </c>
      <c r="FL36" s="111" t="e">
        <f t="shared" si="149"/>
        <v>#DIV/0!</v>
      </c>
      <c r="FM36" s="111" t="e">
        <f t="shared" si="149"/>
        <v>#DIV/0!</v>
      </c>
      <c r="FN36" s="111" t="e">
        <f t="shared" si="149"/>
        <v>#DIV/0!</v>
      </c>
      <c r="FO36" s="111">
        <f t="shared" si="149"/>
        <v>1</v>
      </c>
      <c r="FP36" s="111" t="e">
        <f t="shared" si="149"/>
        <v>#DIV/0!</v>
      </c>
      <c r="FQ36" s="111" t="e">
        <f t="shared" si="76"/>
        <v>#DIV/0!</v>
      </c>
      <c r="FR36" s="111" t="e">
        <f t="shared" si="77"/>
        <v>#DIV/0!</v>
      </c>
      <c r="FS36" s="111" t="e">
        <f t="shared" si="78"/>
        <v>#DIV/0!</v>
      </c>
      <c r="FT36" s="292" t="e">
        <f t="shared" si="79"/>
        <v>#DIV/0!</v>
      </c>
      <c r="FU36" s="83">
        <f>+Cas_Hoy!B36</f>
        <v>0</v>
      </c>
      <c r="FV36" s="61">
        <f>+Cas_Hoy!C36</f>
        <v>1</v>
      </c>
      <c r="FW36" s="61">
        <f>+Cas_Hoy!D36</f>
        <v>0</v>
      </c>
      <c r="FX36" s="61">
        <f>+Cas_Hoy!E36</f>
        <v>1</v>
      </c>
      <c r="FY36" s="61">
        <f>+Cas_Hoy!F36</f>
        <v>2</v>
      </c>
      <c r="FZ36" s="61">
        <f>+Cas_Hoy!G36</f>
        <v>0</v>
      </c>
      <c r="GA36" s="61">
        <f>+Cas_Hoy!H36</f>
        <v>3</v>
      </c>
      <c r="GB36" s="61">
        <f>+Cas_Hoy!I36</f>
        <v>2</v>
      </c>
      <c r="GC36" s="61">
        <f>+Cas_Hoy!J36</f>
        <v>0</v>
      </c>
      <c r="GD36" s="61">
        <f>+Cas_Hoy!K36</f>
        <v>2</v>
      </c>
      <c r="GE36" s="61">
        <f>+Cas_Hoy!L36</f>
        <v>0</v>
      </c>
      <c r="GF36" s="61">
        <f>+Cas_Hoy!M36</f>
        <v>1</v>
      </c>
      <c r="GG36" s="61">
        <f>+Cas_Hoy!N36</f>
        <v>1</v>
      </c>
      <c r="GH36" s="61">
        <f>+Cas_Hoy!O36</f>
        <v>0</v>
      </c>
      <c r="GI36" s="61">
        <f>+Cas_Hoy!P36</f>
        <v>1</v>
      </c>
      <c r="GJ36" s="61">
        <f>+Cas_Hoy!Q36</f>
        <v>0</v>
      </c>
      <c r="GK36" s="61">
        <f>+Cas_Hoy!R36</f>
        <v>0</v>
      </c>
      <c r="GL36" s="61">
        <f>+Cas_Hoy!S36</f>
        <v>0</v>
      </c>
      <c r="GM36" s="61">
        <f>+Cas_Hoy!T36</f>
        <v>0</v>
      </c>
      <c r="GN36" s="84">
        <f>+Cas_Hoy!U36</f>
        <v>0</v>
      </c>
      <c r="GO36" s="297">
        <f t="shared" si="104"/>
        <v>0</v>
      </c>
      <c r="GP36" s="294" t="e">
        <f t="shared" si="105"/>
        <v>#DIV/0!</v>
      </c>
      <c r="GQ36" s="294" t="e">
        <f t="shared" si="106"/>
        <v>#DIV/0!</v>
      </c>
      <c r="GR36" s="294" t="e">
        <f t="shared" si="107"/>
        <v>#DIV/0!</v>
      </c>
      <c r="GS36" s="294">
        <f t="shared" si="108"/>
        <v>2.1500758768859024E-3</v>
      </c>
      <c r="GT36" s="294" t="e">
        <f t="shared" si="109"/>
        <v>#DIV/0!</v>
      </c>
      <c r="GU36" s="294">
        <f t="shared" si="110"/>
        <v>2.7272080293899411E-3</v>
      </c>
      <c r="GV36" s="294">
        <f t="shared" si="111"/>
        <v>1.7493750593513136E-3</v>
      </c>
      <c r="GW36" s="294" t="e">
        <f t="shared" si="112"/>
        <v>#DIV/0!</v>
      </c>
      <c r="GX36" s="294">
        <f t="shared" si="113"/>
        <v>1.5820816219299862E-3</v>
      </c>
      <c r="GY36" s="294" t="e">
        <f t="shared" si="114"/>
        <v>#DIV/0!</v>
      </c>
      <c r="GZ36" s="294" t="e">
        <f t="shared" si="115"/>
        <v>#DIV/0!</v>
      </c>
      <c r="HA36" s="294" t="e">
        <f t="shared" si="116"/>
        <v>#DIV/0!</v>
      </c>
      <c r="HB36" s="294" t="e">
        <f t="shared" si="117"/>
        <v>#DIV/0!</v>
      </c>
      <c r="HC36" s="294">
        <f t="shared" si="118"/>
        <v>1.5005780647489042E-3</v>
      </c>
      <c r="HD36" s="294" t="e">
        <f t="shared" si="119"/>
        <v>#DIV/0!</v>
      </c>
      <c r="HE36" s="294" t="e">
        <f t="shared" si="120"/>
        <v>#DIV/0!</v>
      </c>
      <c r="HF36" s="294" t="e">
        <f t="shared" si="121"/>
        <v>#DIV/0!</v>
      </c>
      <c r="HG36" s="294" t="e">
        <f t="shared" si="122"/>
        <v>#DIV/0!</v>
      </c>
      <c r="HH36" s="298" t="e">
        <f t="shared" si="123"/>
        <v>#DIV/0!</v>
      </c>
      <c r="HI36" s="213">
        <f>+CyF_Tot!B36</f>
        <v>9</v>
      </c>
      <c r="HJ36" s="140">
        <f>+CyF_Tot!C36</f>
        <v>11</v>
      </c>
      <c r="HK36" s="140">
        <f>+CyF_Tot!D36</f>
        <v>12</v>
      </c>
      <c r="HL36" s="140">
        <f>+CyF_Tot!E36</f>
        <v>14</v>
      </c>
      <c r="HM36" s="140">
        <f>+CyF_Tot!F36</f>
        <v>0</v>
      </c>
      <c r="HN36" s="140">
        <f>+CyF_Tot!G36</f>
        <v>0</v>
      </c>
      <c r="HO36" s="140">
        <f>+CyF_Tot!H36</f>
        <v>0</v>
      </c>
      <c r="HP36" s="451">
        <f>+CyF_Tot!I36</f>
        <v>0</v>
      </c>
      <c r="HQ36" s="91">
        <f t="shared" ref="HQ36:HQ99" si="185">+AK36/$B36</f>
        <v>6.593242055306682E-2</v>
      </c>
      <c r="HR36" s="88">
        <f t="shared" si="182"/>
        <v>6.2632946924618529E-2</v>
      </c>
      <c r="HS36" s="88">
        <f t="shared" si="182"/>
        <v>7.3759515136461201E-2</v>
      </c>
      <c r="HT36" s="88">
        <f t="shared" si="182"/>
        <v>7.2673181379924026E-2</v>
      </c>
      <c r="HU36" s="88">
        <f t="shared" si="182"/>
        <v>5.3205956067388413E-2</v>
      </c>
      <c r="HV36" s="88">
        <f t="shared" si="182"/>
        <v>5.3682435119281821E-2</v>
      </c>
      <c r="HW36" s="88">
        <f t="shared" si="182"/>
        <v>6.2919756073429853E-2</v>
      </c>
      <c r="HX36" s="88">
        <f t="shared" si="182"/>
        <v>6.5392976786557408E-2</v>
      </c>
      <c r="HY36" s="88">
        <f t="shared" si="182"/>
        <v>7.0074575650571402E-2</v>
      </c>
      <c r="HZ36" s="88">
        <f t="shared" si="182"/>
        <v>7.2307800723700896E-2</v>
      </c>
      <c r="IA36" s="88">
        <f t="shared" si="182"/>
        <v>5.8818986607025711E-2</v>
      </c>
      <c r="IB36" s="88">
        <f t="shared" si="183"/>
        <v>5.5902809450371189E-2</v>
      </c>
      <c r="IC36" s="88">
        <f t="shared" si="183"/>
        <v>5.1427708862267066E-2</v>
      </c>
      <c r="ID36" s="88">
        <f t="shared" si="183"/>
        <v>5.6965432888906188E-2</v>
      </c>
      <c r="IE36" s="88">
        <f t="shared" si="183"/>
        <v>3.8117591258501192E-2</v>
      </c>
      <c r="IF36" s="88">
        <f t="shared" si="183"/>
        <v>4.4753176162004131E-2</v>
      </c>
      <c r="IG36" s="88">
        <f t="shared" si="183"/>
        <v>1.2154106515258931E-2</v>
      </c>
      <c r="IH36" s="88">
        <f t="shared" si="183"/>
        <v>2.0398988742130079E-2</v>
      </c>
      <c r="II36" s="88">
        <f t="shared" si="183"/>
        <v>2.0639048799496293E-3</v>
      </c>
      <c r="IJ36" s="191">
        <f t="shared" si="183"/>
        <v>6.8157448679322611E-3</v>
      </c>
      <c r="IK36" s="297"/>
      <c r="IL36" s="294"/>
      <c r="IM36" s="294"/>
      <c r="IN36" s="294"/>
      <c r="IO36" s="294"/>
      <c r="IP36" s="294"/>
      <c r="IQ36" s="294"/>
      <c r="IR36" s="294"/>
      <c r="IS36" s="294"/>
      <c r="IT36" s="294"/>
      <c r="IU36" s="294"/>
      <c r="IV36" s="294"/>
      <c r="IW36" s="294"/>
      <c r="IX36" s="294"/>
      <c r="IY36" s="294"/>
      <c r="IZ36" s="294"/>
      <c r="JA36" s="294"/>
      <c r="JB36" s="294"/>
      <c r="JC36" s="294"/>
      <c r="JD36" s="298"/>
      <c r="JE36" s="486"/>
    </row>
    <row r="37" spans="1:265" ht="14.4">
      <c r="A37" s="411" t="s">
        <v>48</v>
      </c>
      <c r="B37" s="437">
        <v>11922</v>
      </c>
      <c r="C37" s="427">
        <f t="shared" si="180"/>
        <v>51</v>
      </c>
      <c r="D37" s="418">
        <f t="shared" si="181"/>
        <v>1</v>
      </c>
      <c r="E37" s="396">
        <f t="shared" si="46"/>
        <v>9.3543496787537768E-3</v>
      </c>
      <c r="F37" s="197">
        <f t="shared" si="150"/>
        <v>3.1873846670021811E-3</v>
      </c>
      <c r="G37" s="30">
        <f t="shared" si="151"/>
        <v>2.8132142134321088</v>
      </c>
      <c r="H37" s="29">
        <f t="shared" si="152"/>
        <v>8.9667958488861051E-3</v>
      </c>
      <c r="I37" s="33">
        <f t="shared" si="153"/>
        <v>1.2034383902452404E-2</v>
      </c>
      <c r="J37" s="324">
        <f t="shared" si="154"/>
        <v>4.4357735590269962E-3</v>
      </c>
      <c r="K37" s="482">
        <f t="shared" si="184"/>
        <v>1.8909563969464104E-2</v>
      </c>
      <c r="L37" s="325">
        <f t="shared" si="48"/>
        <v>1.3916655887031539</v>
      </c>
      <c r="M37" s="326">
        <f t="shared" si="155"/>
        <v>5.9532750397467589E-3</v>
      </c>
      <c r="N37" s="501"/>
      <c r="O37" s="332" t="s">
        <v>226</v>
      </c>
      <c r="P37" s="20" t="s">
        <v>229</v>
      </c>
      <c r="Q37" s="20"/>
      <c r="R37" s="20"/>
      <c r="S37" s="157">
        <f t="shared" si="156"/>
        <v>51</v>
      </c>
      <c r="T37" s="158">
        <f t="shared" si="157"/>
        <v>427.78057372924007</v>
      </c>
      <c r="U37" s="157">
        <f t="shared" si="158"/>
        <v>7</v>
      </c>
      <c r="V37" s="159">
        <f t="shared" si="159"/>
        <v>0.15909090909090909</v>
      </c>
      <c r="W37" s="158">
        <f t="shared" si="160"/>
        <v>58.714980707934913</v>
      </c>
      <c r="X37" s="157">
        <f t="shared" si="161"/>
        <v>13</v>
      </c>
      <c r="Y37" s="159">
        <f t="shared" si="162"/>
        <v>0.34210526315789475</v>
      </c>
      <c r="Z37" s="158">
        <f t="shared" si="163"/>
        <v>109.04210702902198</v>
      </c>
      <c r="AA37" s="157">
        <f t="shared" si="164"/>
        <v>1</v>
      </c>
      <c r="AB37" s="158">
        <f t="shared" si="165"/>
        <v>83.878543868478445</v>
      </c>
      <c r="AC37" s="160">
        <f t="shared" si="166"/>
        <v>1.9607843137254902E-2</v>
      </c>
      <c r="AD37" s="157">
        <f t="shared" si="167"/>
        <v>0</v>
      </c>
      <c r="AE37" s="159">
        <f t="shared" si="168"/>
        <v>0</v>
      </c>
      <c r="AF37" s="158">
        <f t="shared" si="169"/>
        <v>0</v>
      </c>
      <c r="AG37" s="157">
        <f t="shared" si="170"/>
        <v>0</v>
      </c>
      <c r="AH37" s="159">
        <f t="shared" si="171"/>
        <v>0</v>
      </c>
      <c r="AI37" s="333">
        <f t="shared" si="172"/>
        <v>0</v>
      </c>
      <c r="AJ37" s="505"/>
      <c r="AK37" s="83">
        <v>851.19666013552762</v>
      </c>
      <c r="AL37" s="61">
        <v>867.72444400544646</v>
      </c>
      <c r="AM37" s="61">
        <v>976.28035979429524</v>
      </c>
      <c r="AN37" s="61">
        <v>835.55396331079305</v>
      </c>
      <c r="AO37" s="61">
        <v>671.25919373360784</v>
      </c>
      <c r="AP37" s="61">
        <v>649.57360232099677</v>
      </c>
      <c r="AQ37" s="61">
        <v>742.95703156510945</v>
      </c>
      <c r="AR37" s="61">
        <v>744.87844852063313</v>
      </c>
      <c r="AS37" s="61">
        <v>761.61847223230302</v>
      </c>
      <c r="AT37" s="61">
        <v>797.7954747936966</v>
      </c>
      <c r="AU37" s="61">
        <v>648.46413458036727</v>
      </c>
      <c r="AV37" s="61">
        <v>679.42044725979349</v>
      </c>
      <c r="AW37" s="61">
        <v>570.49139133010885</v>
      </c>
      <c r="AX37" s="61">
        <v>643.48741799259005</v>
      </c>
      <c r="AY37" s="61">
        <v>419.35053611660067</v>
      </c>
      <c r="AZ37" s="61">
        <v>497.55951875548396</v>
      </c>
      <c r="BA37" s="61">
        <v>169.98247226205902</v>
      </c>
      <c r="BB37" s="61">
        <v>294.04250489278627</v>
      </c>
      <c r="BC37" s="61">
        <v>17.399780625250134</v>
      </c>
      <c r="BD37" s="84">
        <v>82.964304749369546</v>
      </c>
      <c r="BE37" s="229">
        <v>2.0000000000000002E-5</v>
      </c>
      <c r="BF37" s="42">
        <v>2.0000000000000002E-5</v>
      </c>
      <c r="BG37" s="52">
        <v>5.0000000000000002E-5</v>
      </c>
      <c r="BH37" s="52">
        <v>4.0000000000000003E-5</v>
      </c>
      <c r="BI37" s="52">
        <v>1.2518952302791728E-4</v>
      </c>
      <c r="BJ37" s="52">
        <v>1.2406223545552731E-4</v>
      </c>
      <c r="BK37" s="52">
        <v>3.4000000000000002E-4</v>
      </c>
      <c r="BL37" s="52">
        <v>1.8000000000000001E-4</v>
      </c>
      <c r="BM37" s="52">
        <v>8.9999999999999998E-4</v>
      </c>
      <c r="BN37" s="52">
        <v>5.0000000000000001E-4</v>
      </c>
      <c r="BO37" s="52">
        <v>3.8E-3</v>
      </c>
      <c r="BP37" s="52">
        <v>2E-3</v>
      </c>
      <c r="BQ37" s="52">
        <v>1.6199999999999999E-2</v>
      </c>
      <c r="BR37" s="52">
        <v>6.1999999999999998E-3</v>
      </c>
      <c r="BS37" s="52">
        <v>6.1100000000000002E-2</v>
      </c>
      <c r="BT37" s="52">
        <v>2.6800000000000001E-2</v>
      </c>
      <c r="BU37" s="52">
        <v>0.1421</v>
      </c>
      <c r="BV37" s="52">
        <v>5.4699999999999999E-2</v>
      </c>
      <c r="BW37" s="52">
        <v>0.27589999999999998</v>
      </c>
      <c r="BX37" s="53">
        <v>0.1051</v>
      </c>
      <c r="BY37" s="63">
        <f>+Fall_Hoy!B37</f>
        <v>0</v>
      </c>
      <c r="BZ37" s="60">
        <f>+Fall_Hoy!C37</f>
        <v>0</v>
      </c>
      <c r="CA37" s="60">
        <f>+Fall_Hoy!D37</f>
        <v>0</v>
      </c>
      <c r="CB37" s="60">
        <f>+Fall_Hoy!E37</f>
        <v>0</v>
      </c>
      <c r="CC37" s="60">
        <f>+Fall_Hoy!F37</f>
        <v>0</v>
      </c>
      <c r="CD37" s="60">
        <f>+Fall_Hoy!G37</f>
        <v>0</v>
      </c>
      <c r="CE37" s="60">
        <f>+Fall_Hoy!H37</f>
        <v>0</v>
      </c>
      <c r="CF37" s="60">
        <f>+Fall_Hoy!I37</f>
        <v>0</v>
      </c>
      <c r="CG37" s="60">
        <f>+Fall_Hoy!J37</f>
        <v>0</v>
      </c>
      <c r="CH37" s="60">
        <f>+Fall_Hoy!K37</f>
        <v>0</v>
      </c>
      <c r="CI37" s="60">
        <f>+Fall_Hoy!L37</f>
        <v>0</v>
      </c>
      <c r="CJ37" s="60">
        <f>+Fall_Hoy!M37</f>
        <v>0</v>
      </c>
      <c r="CK37" s="60">
        <f>+Fall_Hoy!N37</f>
        <v>0</v>
      </c>
      <c r="CL37" s="60">
        <f>+Fall_Hoy!O37</f>
        <v>0</v>
      </c>
      <c r="CM37" s="60">
        <f>+Fall_Hoy!P37</f>
        <v>0</v>
      </c>
      <c r="CN37" s="60">
        <f>+Fall_Hoy!Q37</f>
        <v>0</v>
      </c>
      <c r="CO37" s="60">
        <f>+Fall_Hoy!R37</f>
        <v>1</v>
      </c>
      <c r="CP37" s="60">
        <f>+Fall_Hoy!S37</f>
        <v>0</v>
      </c>
      <c r="CQ37" s="60">
        <f>+Fall_Hoy!T37</f>
        <v>0</v>
      </c>
      <c r="CR37" s="65">
        <f>+Fall_Hoy!U37</f>
        <v>0</v>
      </c>
      <c r="CS37" s="74">
        <f t="shared" si="173"/>
        <v>4.7692797021818972E-3</v>
      </c>
      <c r="CT37" s="75">
        <f t="shared" si="174"/>
        <v>4.0196196125490292E-3</v>
      </c>
      <c r="CU37" s="75">
        <f t="shared" si="175"/>
        <v>0</v>
      </c>
      <c r="CV37" s="75">
        <f t="shared" si="176"/>
        <v>1.5540319391474339E-3</v>
      </c>
      <c r="CW37" s="75">
        <f t="shared" si="131"/>
        <v>4.4692125307270849E-3</v>
      </c>
      <c r="CX37" s="75">
        <f t="shared" si="132"/>
        <v>4.6184142786601474E-3</v>
      </c>
      <c r="CY37" s="75">
        <f t="shared" si="133"/>
        <v>4.0379185774448026E-3</v>
      </c>
      <c r="CZ37" s="75">
        <f t="shared" si="134"/>
        <v>8.0550055004495139E-3</v>
      </c>
      <c r="DA37" s="75">
        <f t="shared" si="135"/>
        <v>7.8779601844661228E-3</v>
      </c>
      <c r="DB37" s="75">
        <f t="shared" si="136"/>
        <v>3.7603622667523595E-3</v>
      </c>
      <c r="DC37" s="75">
        <f t="shared" si="137"/>
        <v>7.7105266634917126E-3</v>
      </c>
      <c r="DD37" s="75">
        <f t="shared" si="138"/>
        <v>4.4155279872712967E-3</v>
      </c>
      <c r="DE37" s="75">
        <f t="shared" si="139"/>
        <v>0</v>
      </c>
      <c r="DF37" s="75">
        <f t="shared" si="140"/>
        <v>1.5540319391474339E-3</v>
      </c>
      <c r="DG37" s="75">
        <f t="shared" si="141"/>
        <v>4.7692797021818972E-3</v>
      </c>
      <c r="DH37" s="75">
        <f t="shared" si="142"/>
        <v>4.0196196125490292E-3</v>
      </c>
      <c r="DI37" s="75">
        <f t="shared" si="143"/>
        <v>4.1400137226163453E-2</v>
      </c>
      <c r="DJ37" s="75">
        <f t="shared" si="144"/>
        <v>0</v>
      </c>
      <c r="DK37" s="75">
        <f t="shared" si="145"/>
        <v>0</v>
      </c>
      <c r="DL37" s="287">
        <f t="shared" si="146"/>
        <v>0</v>
      </c>
      <c r="DM37" s="83">
        <f>+'Cas_-14'!B37</f>
        <v>0</v>
      </c>
      <c r="DN37" s="61">
        <f>+'Cas_-14'!C37</f>
        <v>0</v>
      </c>
      <c r="DO37" s="61">
        <f>+'Cas_-14'!D37</f>
        <v>0</v>
      </c>
      <c r="DP37" s="61">
        <f>+'Cas_-14'!E37</f>
        <v>0</v>
      </c>
      <c r="DQ37" s="61">
        <f>+'Cas_-14'!F37</f>
        <v>3</v>
      </c>
      <c r="DR37" s="61">
        <f>+'Cas_-14'!G37</f>
        <v>3</v>
      </c>
      <c r="DS37" s="61">
        <f>+'Cas_-14'!H37</f>
        <v>3</v>
      </c>
      <c r="DT37" s="61">
        <f>+'Cas_-14'!I37</f>
        <v>6</v>
      </c>
      <c r="DU37" s="61">
        <f>+'Cas_-14'!J37</f>
        <v>6</v>
      </c>
      <c r="DV37" s="61">
        <f>+'Cas_-14'!K37</f>
        <v>3</v>
      </c>
      <c r="DW37" s="61">
        <f>+'Cas_-14'!L37</f>
        <v>5</v>
      </c>
      <c r="DX37" s="61">
        <f>+'Cas_-14'!M37</f>
        <v>3</v>
      </c>
      <c r="DY37" s="61">
        <f>+'Cas_-14'!N37</f>
        <v>0</v>
      </c>
      <c r="DZ37" s="61">
        <f>+'Cas_-14'!O37</f>
        <v>1</v>
      </c>
      <c r="EA37" s="61">
        <f>+'Cas_-14'!P37</f>
        <v>2</v>
      </c>
      <c r="EB37" s="61">
        <f>+'Cas_-14'!Q37</f>
        <v>2</v>
      </c>
      <c r="EC37" s="61">
        <f>+'Cas_-14'!R37</f>
        <v>1</v>
      </c>
      <c r="ED37" s="61">
        <f>+'Cas_-14'!S37</f>
        <v>0</v>
      </c>
      <c r="EE37" s="61">
        <f>+'Cas_-14'!T37</f>
        <v>0</v>
      </c>
      <c r="EF37" s="84">
        <f>+'Cas_-14'!U37</f>
        <v>0</v>
      </c>
      <c r="EG37" s="190">
        <f t="shared" si="177"/>
        <v>0</v>
      </c>
      <c r="EH37" s="88">
        <f t="shared" si="177"/>
        <v>0</v>
      </c>
      <c r="EI37" s="88">
        <f t="shared" si="177"/>
        <v>0</v>
      </c>
      <c r="EJ37" s="88">
        <f t="shared" si="177"/>
        <v>0</v>
      </c>
      <c r="EK37" s="88">
        <f t="shared" si="177"/>
        <v>4.4692125307270849E-3</v>
      </c>
      <c r="EL37" s="88">
        <f t="shared" si="177"/>
        <v>4.6184142786601474E-3</v>
      </c>
      <c r="EM37" s="88">
        <f t="shared" si="177"/>
        <v>4.0379185774448026E-3</v>
      </c>
      <c r="EN37" s="88">
        <f t="shared" si="177"/>
        <v>8.0550055004495139E-3</v>
      </c>
      <c r="EO37" s="88">
        <f t="shared" si="177"/>
        <v>7.8779601844661228E-3</v>
      </c>
      <c r="EP37" s="88">
        <f t="shared" si="177"/>
        <v>3.7603622667523595E-3</v>
      </c>
      <c r="EQ37" s="88">
        <f t="shared" si="177"/>
        <v>7.7105266634917126E-3</v>
      </c>
      <c r="ER37" s="88">
        <f t="shared" si="177"/>
        <v>4.4155279872712967E-3</v>
      </c>
      <c r="ES37" s="88">
        <f t="shared" si="177"/>
        <v>0</v>
      </c>
      <c r="ET37" s="88">
        <f t="shared" si="177"/>
        <v>1.5540319391474339E-3</v>
      </c>
      <c r="EU37" s="88">
        <f t="shared" si="177"/>
        <v>4.7692797021818972E-3</v>
      </c>
      <c r="EV37" s="88">
        <f t="shared" si="177"/>
        <v>4.0196196125490292E-3</v>
      </c>
      <c r="EW37" s="88">
        <f t="shared" si="178"/>
        <v>5.8829594998378266E-3</v>
      </c>
      <c r="EX37" s="88">
        <f t="shared" si="178"/>
        <v>0</v>
      </c>
      <c r="EY37" s="88">
        <f t="shared" si="178"/>
        <v>0</v>
      </c>
      <c r="EZ37" s="96">
        <f t="shared" si="178"/>
        <v>0</v>
      </c>
      <c r="FA37" s="110">
        <f t="shared" si="71"/>
        <v>1</v>
      </c>
      <c r="FB37" s="111">
        <f t="shared" si="72"/>
        <v>1</v>
      </c>
      <c r="FC37" s="111" t="e">
        <f t="shared" si="73"/>
        <v>#DIV/0!</v>
      </c>
      <c r="FD37" s="111">
        <f t="shared" si="74"/>
        <v>1</v>
      </c>
      <c r="FE37" s="111">
        <f t="shared" si="149"/>
        <v>1</v>
      </c>
      <c r="FF37" s="111">
        <f t="shared" si="149"/>
        <v>1</v>
      </c>
      <c r="FG37" s="111">
        <f t="shared" si="149"/>
        <v>1</v>
      </c>
      <c r="FH37" s="111">
        <f t="shared" si="149"/>
        <v>1</v>
      </c>
      <c r="FI37" s="111">
        <f t="shared" si="149"/>
        <v>1</v>
      </c>
      <c r="FJ37" s="111">
        <f t="shared" si="149"/>
        <v>1</v>
      </c>
      <c r="FK37" s="111">
        <f t="shared" si="149"/>
        <v>1</v>
      </c>
      <c r="FL37" s="111">
        <f t="shared" si="149"/>
        <v>1</v>
      </c>
      <c r="FM37" s="111" t="e">
        <f t="shared" si="149"/>
        <v>#DIV/0!</v>
      </c>
      <c r="FN37" s="111">
        <f t="shared" si="149"/>
        <v>1</v>
      </c>
      <c r="FO37" s="111">
        <f t="shared" si="149"/>
        <v>1</v>
      </c>
      <c r="FP37" s="111">
        <f t="shared" si="149"/>
        <v>1</v>
      </c>
      <c r="FQ37" s="111">
        <f t="shared" si="76"/>
        <v>7.0372976776917664</v>
      </c>
      <c r="FR37" s="111" t="e">
        <f t="shared" si="77"/>
        <v>#DIV/0!</v>
      </c>
      <c r="FS37" s="111" t="e">
        <f t="shared" si="78"/>
        <v>#DIV/0!</v>
      </c>
      <c r="FT37" s="292" t="e">
        <f t="shared" si="79"/>
        <v>#DIV/0!</v>
      </c>
      <c r="FU37" s="83">
        <f>+Cas_Hoy!B37</f>
        <v>0</v>
      </c>
      <c r="FV37" s="61">
        <f>+Cas_Hoy!C37</f>
        <v>0</v>
      </c>
      <c r="FW37" s="61">
        <f>+Cas_Hoy!D37</f>
        <v>1</v>
      </c>
      <c r="FX37" s="61">
        <f>+Cas_Hoy!E37</f>
        <v>0</v>
      </c>
      <c r="FY37" s="61">
        <f>+Cas_Hoy!F37</f>
        <v>7</v>
      </c>
      <c r="FZ37" s="61">
        <f>+Cas_Hoy!G37</f>
        <v>6</v>
      </c>
      <c r="GA37" s="61">
        <f>+Cas_Hoy!H37</f>
        <v>4</v>
      </c>
      <c r="GB37" s="61">
        <f>+Cas_Hoy!I37</f>
        <v>7</v>
      </c>
      <c r="GC37" s="61">
        <f>+Cas_Hoy!J37</f>
        <v>8</v>
      </c>
      <c r="GD37" s="61">
        <f>+Cas_Hoy!K37</f>
        <v>3</v>
      </c>
      <c r="GE37" s="61">
        <f>+Cas_Hoy!L37</f>
        <v>5</v>
      </c>
      <c r="GF37" s="61">
        <f>+Cas_Hoy!M37</f>
        <v>3</v>
      </c>
      <c r="GG37" s="61">
        <f>+Cas_Hoy!N37</f>
        <v>0</v>
      </c>
      <c r="GH37" s="61">
        <f>+Cas_Hoy!O37</f>
        <v>1</v>
      </c>
      <c r="GI37" s="61">
        <f>+Cas_Hoy!P37</f>
        <v>3</v>
      </c>
      <c r="GJ37" s="61">
        <f>+Cas_Hoy!Q37</f>
        <v>2</v>
      </c>
      <c r="GK37" s="61">
        <f>+Cas_Hoy!R37</f>
        <v>1</v>
      </c>
      <c r="GL37" s="61">
        <f>+Cas_Hoy!S37</f>
        <v>0</v>
      </c>
      <c r="GM37" s="61">
        <f>+Cas_Hoy!T37</f>
        <v>0</v>
      </c>
      <c r="GN37" s="84">
        <f>+Cas_Hoy!U37</f>
        <v>0</v>
      </c>
      <c r="GO37" s="297">
        <f t="shared" si="104"/>
        <v>0</v>
      </c>
      <c r="GP37" s="294">
        <f t="shared" si="105"/>
        <v>0</v>
      </c>
      <c r="GQ37" s="294" t="e">
        <f t="shared" si="106"/>
        <v>#DIV/0!</v>
      </c>
      <c r="GR37" s="294">
        <f t="shared" si="107"/>
        <v>0</v>
      </c>
      <c r="GS37" s="294">
        <f t="shared" si="108"/>
        <v>1.0428162571696532E-2</v>
      </c>
      <c r="GT37" s="294">
        <f t="shared" si="109"/>
        <v>9.2368285573202948E-3</v>
      </c>
      <c r="GU37" s="294">
        <f t="shared" si="110"/>
        <v>5.3838914365930699E-3</v>
      </c>
      <c r="GV37" s="294">
        <f t="shared" si="111"/>
        <v>9.3975064171910993E-3</v>
      </c>
      <c r="GW37" s="294">
        <f t="shared" si="112"/>
        <v>1.0503946912621496E-2</v>
      </c>
      <c r="GX37" s="294">
        <f t="shared" si="113"/>
        <v>3.7603622667523595E-3</v>
      </c>
      <c r="GY37" s="294">
        <f t="shared" si="114"/>
        <v>7.7105266634917126E-3</v>
      </c>
      <c r="GZ37" s="294">
        <f t="shared" si="115"/>
        <v>4.4155279872712967E-3</v>
      </c>
      <c r="HA37" s="294" t="e">
        <f t="shared" si="116"/>
        <v>#DIV/0!</v>
      </c>
      <c r="HB37" s="294">
        <f t="shared" si="117"/>
        <v>1.5540319391474339E-3</v>
      </c>
      <c r="HC37" s="294">
        <f t="shared" si="118"/>
        <v>7.153919553272845E-3</v>
      </c>
      <c r="HD37" s="294">
        <f t="shared" si="119"/>
        <v>4.0196196125490292E-3</v>
      </c>
      <c r="HE37" s="294">
        <f t="shared" si="120"/>
        <v>4.1400137226163453E-2</v>
      </c>
      <c r="HF37" s="294" t="e">
        <f t="shared" si="121"/>
        <v>#DIV/0!</v>
      </c>
      <c r="HG37" s="294" t="e">
        <f t="shared" si="122"/>
        <v>#DIV/0!</v>
      </c>
      <c r="HH37" s="298" t="e">
        <f t="shared" si="123"/>
        <v>#DIV/0!</v>
      </c>
      <c r="HI37" s="213">
        <f>+CyF_Tot!B37</f>
        <v>32</v>
      </c>
      <c r="HJ37" s="140">
        <f>+CyF_Tot!C37</f>
        <v>38</v>
      </c>
      <c r="HK37" s="140">
        <f>+CyF_Tot!D37</f>
        <v>44</v>
      </c>
      <c r="HL37" s="140">
        <f>+CyF_Tot!E37</f>
        <v>51</v>
      </c>
      <c r="HM37" s="140">
        <f>+CyF_Tot!F37</f>
        <v>1</v>
      </c>
      <c r="HN37" s="140">
        <f>+CyF_Tot!G37</f>
        <v>1</v>
      </c>
      <c r="HO37" s="140">
        <f>+CyF_Tot!H37</f>
        <v>1</v>
      </c>
      <c r="HP37" s="451">
        <f>+CyF_Tot!I37</f>
        <v>1</v>
      </c>
      <c r="HQ37" s="91">
        <f t="shared" si="185"/>
        <v>7.1397136397880187E-2</v>
      </c>
      <c r="HR37" s="88">
        <f t="shared" ref="HR37:HR100" si="186">+AL37/$B37</f>
        <v>7.2783462842261906E-2</v>
      </c>
      <c r="HS37" s="88">
        <f t="shared" ref="HS37:HS100" si="187">+AM37/$B37</f>
        <v>8.1888974986939714E-2</v>
      </c>
      <c r="HT37" s="88">
        <f t="shared" ref="HT37:HT100" si="188">+AN37/$B37</f>
        <v>7.0085049766045376E-2</v>
      </c>
      <c r="HU37" s="88">
        <f t="shared" ref="HU37:HU100" si="189">+AO37/$B37</f>
        <v>5.6304243728703893E-2</v>
      </c>
      <c r="HV37" s="88">
        <f t="shared" ref="HV37:HV100" si="190">+AP37/$B37</f>
        <v>5.4485287898087299E-2</v>
      </c>
      <c r="HW37" s="88">
        <f t="shared" ref="HW37:HW100" si="191">+AQ37/$B37</f>
        <v>6.2318153964528555E-2</v>
      </c>
      <c r="HX37" s="88">
        <f t="shared" ref="HX37:HX100" si="192">+AR37/$B37</f>
        <v>6.247931962092209E-2</v>
      </c>
      <c r="HY37" s="88">
        <f t="shared" ref="HY37:HY100" si="193">+AS37/$B37</f>
        <v>6.3883448434180756E-2</v>
      </c>
      <c r="HZ37" s="88">
        <f t="shared" ref="HZ37:HZ100" si="194">+AT37/$B37</f>
        <v>6.6917922730556662E-2</v>
      </c>
      <c r="IA37" s="88">
        <f t="shared" ref="IA37:IA100" si="195">+AU37/$B37</f>
        <v>5.4392227359534244E-2</v>
      </c>
      <c r="IB37" s="88">
        <f t="shared" ref="IB37:IB100" si="196">+AV37/$B37</f>
        <v>5.6988797790621833E-2</v>
      </c>
      <c r="IC37" s="88">
        <f t="shared" ref="IC37:IC100" si="197">+AW37/$B37</f>
        <v>4.785198719427184E-2</v>
      </c>
      <c r="ID37" s="88">
        <f t="shared" ref="ID37:ID100" si="198">+AX37/$B37</f>
        <v>5.3974787618905389E-2</v>
      </c>
      <c r="IE37" s="88">
        <f t="shared" ref="IE37:IE100" si="199">+AY37/$B37</f>
        <v>3.5174512339926245E-2</v>
      </c>
      <c r="IF37" s="88">
        <f t="shared" ref="IF37:IF100" si="200">+AZ37/$B37</f>
        <v>4.1734567921110882E-2</v>
      </c>
      <c r="IG37" s="88">
        <f t="shared" ref="IG37:IG100" si="201">+BA37/$B37</f>
        <v>1.4257882256505537E-2</v>
      </c>
      <c r="IH37" s="88">
        <f t="shared" ref="IH37:IH100" si="202">+BB37/$B37</f>
        <v>2.466385714584686E-2</v>
      </c>
      <c r="II37" s="88">
        <f t="shared" ref="II37:II100" si="203">+BC37/$B37</f>
        <v>1.4594682624769447E-3</v>
      </c>
      <c r="IJ37" s="191">
        <f t="shared" ref="IJ37:IJ100" si="204">+BD37/$B37</f>
        <v>6.9589250754378083E-3</v>
      </c>
      <c r="IK37" s="297"/>
      <c r="IL37" s="294"/>
      <c r="IM37" s="294"/>
      <c r="IN37" s="294"/>
      <c r="IO37" s="294"/>
      <c r="IP37" s="294"/>
      <c r="IQ37" s="294"/>
      <c r="IR37" s="294"/>
      <c r="IS37" s="294"/>
      <c r="IT37" s="294"/>
      <c r="IU37" s="294"/>
      <c r="IV37" s="294"/>
      <c r="IW37" s="294"/>
      <c r="IX37" s="294"/>
      <c r="IY37" s="294"/>
      <c r="IZ37" s="294"/>
      <c r="JA37" s="294"/>
      <c r="JB37" s="294"/>
      <c r="JC37" s="294"/>
      <c r="JD37" s="298"/>
      <c r="JE37" s="486"/>
    </row>
    <row r="38" spans="1:265" ht="14.4">
      <c r="A38" s="411" t="s">
        <v>49</v>
      </c>
      <c r="B38" s="437">
        <v>10995</v>
      </c>
      <c r="C38" s="427">
        <f t="shared" si="180"/>
        <v>98</v>
      </c>
      <c r="D38" s="418">
        <f t="shared" si="181"/>
        <v>2</v>
      </c>
      <c r="E38" s="396">
        <f t="shared" si="46"/>
        <v>1.0754831456585895E-2</v>
      </c>
      <c r="F38" s="197">
        <f t="shared" si="150"/>
        <v>7.2760345611641653E-3</v>
      </c>
      <c r="G38" s="30">
        <f t="shared" si="151"/>
        <v>2.3245366606550437</v>
      </c>
      <c r="H38" s="29">
        <f t="shared" si="152"/>
        <v>1.6913409081619236E-2</v>
      </c>
      <c r="I38" s="33">
        <f t="shared" si="153"/>
        <v>2.0718926124983564E-2</v>
      </c>
      <c r="J38" s="324">
        <f t="shared" si="154"/>
        <v>1.0139004923657637E-2</v>
      </c>
      <c r="K38" s="482">
        <f t="shared" si="184"/>
        <v>1.7940701814304235E-2</v>
      </c>
      <c r="L38" s="325">
        <f t="shared" si="48"/>
        <v>1.3934794891951965</v>
      </c>
      <c r="M38" s="326">
        <f t="shared" si="155"/>
        <v>1.2420281031480606E-2</v>
      </c>
      <c r="N38" s="501"/>
      <c r="O38" s="332" t="s">
        <v>226</v>
      </c>
      <c r="P38" s="20" t="s">
        <v>227</v>
      </c>
      <c r="Q38" s="20"/>
      <c r="R38" s="20"/>
      <c r="S38" s="157">
        <f t="shared" si="156"/>
        <v>98</v>
      </c>
      <c r="T38" s="158">
        <f t="shared" si="157"/>
        <v>891.31423374261033</v>
      </c>
      <c r="U38" s="157">
        <f t="shared" si="158"/>
        <v>12</v>
      </c>
      <c r="V38" s="159">
        <f t="shared" si="159"/>
        <v>0.13953488372093023</v>
      </c>
      <c r="W38" s="158">
        <f t="shared" si="160"/>
        <v>109.14051841746249</v>
      </c>
      <c r="X38" s="157">
        <f t="shared" si="161"/>
        <v>18</v>
      </c>
      <c r="Y38" s="159">
        <f t="shared" si="162"/>
        <v>0.22500000000000001</v>
      </c>
      <c r="Z38" s="158">
        <f t="shared" si="163"/>
        <v>163.71077762619373</v>
      </c>
      <c r="AA38" s="157">
        <f t="shared" si="164"/>
        <v>2</v>
      </c>
      <c r="AB38" s="158">
        <f t="shared" si="165"/>
        <v>181.90086402910413</v>
      </c>
      <c r="AC38" s="160">
        <f t="shared" si="166"/>
        <v>2.0408163265306121E-2</v>
      </c>
      <c r="AD38" s="157">
        <f t="shared" si="167"/>
        <v>0</v>
      </c>
      <c r="AE38" s="159">
        <f t="shared" si="168"/>
        <v>0</v>
      </c>
      <c r="AF38" s="158">
        <f t="shared" si="169"/>
        <v>0</v>
      </c>
      <c r="AG38" s="157">
        <f t="shared" si="170"/>
        <v>0</v>
      </c>
      <c r="AH38" s="159">
        <f t="shared" si="171"/>
        <v>0</v>
      </c>
      <c r="AI38" s="333">
        <f t="shared" si="172"/>
        <v>0</v>
      </c>
      <c r="AJ38" s="505"/>
      <c r="AK38" s="83">
        <v>814.66813277059453</v>
      </c>
      <c r="AL38" s="61">
        <v>740.53376700074637</v>
      </c>
      <c r="AM38" s="61">
        <v>737.51137702597453</v>
      </c>
      <c r="AN38" s="61">
        <v>647.27134017021103</v>
      </c>
      <c r="AO38" s="61">
        <v>626.52073433254191</v>
      </c>
      <c r="AP38" s="61">
        <v>588.99463391894506</v>
      </c>
      <c r="AQ38" s="61">
        <v>691.65688324736186</v>
      </c>
      <c r="AR38" s="61">
        <v>673.68770985275273</v>
      </c>
      <c r="AS38" s="61">
        <v>640.05957963106539</v>
      </c>
      <c r="AT38" s="61">
        <v>703.42145288885172</v>
      </c>
      <c r="AU38" s="61">
        <v>668.68462337841606</v>
      </c>
      <c r="AV38" s="61">
        <v>688.78070126312173</v>
      </c>
      <c r="AW38" s="61">
        <v>553.1138996516554</v>
      </c>
      <c r="AX38" s="61">
        <v>611.43916889638422</v>
      </c>
      <c r="AY38" s="61">
        <v>451.06086995647684</v>
      </c>
      <c r="AZ38" s="61">
        <v>547.35757900389115</v>
      </c>
      <c r="BA38" s="61">
        <v>179.62593540839239</v>
      </c>
      <c r="BB38" s="61">
        <v>325.27812937642193</v>
      </c>
      <c r="BC38" s="61">
        <v>20.098006758980969</v>
      </c>
      <c r="BD38" s="84">
        <v>85.235696269415442</v>
      </c>
      <c r="BE38" s="229">
        <v>2.0000000000000002E-5</v>
      </c>
      <c r="BF38" s="42">
        <v>2.0000000000000002E-5</v>
      </c>
      <c r="BG38" s="52">
        <v>5.0000000000000002E-5</v>
      </c>
      <c r="BH38" s="52">
        <v>4.0000000000000003E-5</v>
      </c>
      <c r="BI38" s="52">
        <v>1.2518952302791728E-4</v>
      </c>
      <c r="BJ38" s="52">
        <v>1.2406223545552731E-4</v>
      </c>
      <c r="BK38" s="52">
        <v>3.4000000000000002E-4</v>
      </c>
      <c r="BL38" s="52">
        <v>1.8000000000000001E-4</v>
      </c>
      <c r="BM38" s="52">
        <v>8.9999999999999998E-4</v>
      </c>
      <c r="BN38" s="52">
        <v>5.0000000000000001E-4</v>
      </c>
      <c r="BO38" s="52">
        <v>3.8E-3</v>
      </c>
      <c r="BP38" s="52">
        <v>2E-3</v>
      </c>
      <c r="BQ38" s="52">
        <v>1.6199999999999999E-2</v>
      </c>
      <c r="BR38" s="52">
        <v>6.1999999999999998E-3</v>
      </c>
      <c r="BS38" s="52">
        <v>6.1100000000000002E-2</v>
      </c>
      <c r="BT38" s="52">
        <v>2.6800000000000001E-2</v>
      </c>
      <c r="BU38" s="52">
        <v>0.1421</v>
      </c>
      <c r="BV38" s="52">
        <v>5.4699999999999999E-2</v>
      </c>
      <c r="BW38" s="52">
        <v>0.27589999999999998</v>
      </c>
      <c r="BX38" s="53">
        <v>0.1051</v>
      </c>
      <c r="BY38" s="63">
        <f>+Fall_Hoy!B38</f>
        <v>0</v>
      </c>
      <c r="BZ38" s="60">
        <f>+Fall_Hoy!C38</f>
        <v>0</v>
      </c>
      <c r="CA38" s="60">
        <f>+Fall_Hoy!D38</f>
        <v>0</v>
      </c>
      <c r="CB38" s="60">
        <f>+Fall_Hoy!E38</f>
        <v>0</v>
      </c>
      <c r="CC38" s="60">
        <f>+Fall_Hoy!F38</f>
        <v>0</v>
      </c>
      <c r="CD38" s="60">
        <f>+Fall_Hoy!G38</f>
        <v>0</v>
      </c>
      <c r="CE38" s="60">
        <f>+Fall_Hoy!H38</f>
        <v>0</v>
      </c>
      <c r="CF38" s="60">
        <f>+Fall_Hoy!I38</f>
        <v>0</v>
      </c>
      <c r="CG38" s="60">
        <f>+Fall_Hoy!J38</f>
        <v>0</v>
      </c>
      <c r="CH38" s="60">
        <f>+Fall_Hoy!K38</f>
        <v>0</v>
      </c>
      <c r="CI38" s="60">
        <f>+Fall_Hoy!L38</f>
        <v>0</v>
      </c>
      <c r="CJ38" s="60">
        <f>+Fall_Hoy!M38</f>
        <v>0</v>
      </c>
      <c r="CK38" s="60">
        <f>+Fall_Hoy!N38</f>
        <v>0</v>
      </c>
      <c r="CL38" s="60">
        <f>+Fall_Hoy!O38</f>
        <v>0</v>
      </c>
      <c r="CM38" s="60">
        <f>+Fall_Hoy!P38</f>
        <v>0</v>
      </c>
      <c r="CN38" s="60">
        <f>+Fall_Hoy!Q38</f>
        <v>0</v>
      </c>
      <c r="CO38" s="60">
        <f>+Fall_Hoy!R38</f>
        <v>0</v>
      </c>
      <c r="CP38" s="60">
        <f>+Fall_Hoy!S38</f>
        <v>1</v>
      </c>
      <c r="CQ38" s="60">
        <f>+Fall_Hoy!T38</f>
        <v>1</v>
      </c>
      <c r="CR38" s="65">
        <f>+Fall_Hoy!U38</f>
        <v>0</v>
      </c>
      <c r="CS38" s="74">
        <f t="shared" si="173"/>
        <v>4.4339913595098177E-3</v>
      </c>
      <c r="CT38" s="75">
        <f t="shared" si="174"/>
        <v>5.4808777937441749E-3</v>
      </c>
      <c r="CU38" s="75">
        <f t="shared" si="175"/>
        <v>9.0397294357435973E-3</v>
      </c>
      <c r="CV38" s="75">
        <f t="shared" si="176"/>
        <v>6.5419426878061985E-3</v>
      </c>
      <c r="CW38" s="75">
        <f t="shared" si="131"/>
        <v>1.5961163696606797E-2</v>
      </c>
      <c r="CX38" s="75">
        <f t="shared" si="132"/>
        <v>1.697808337142874E-3</v>
      </c>
      <c r="CY38" s="75">
        <f t="shared" si="133"/>
        <v>8.6748214979510008E-3</v>
      </c>
      <c r="CZ38" s="75">
        <f t="shared" si="134"/>
        <v>1.3359305607589489E-2</v>
      </c>
      <c r="DA38" s="75">
        <f t="shared" si="135"/>
        <v>1.8748254665474862E-2</v>
      </c>
      <c r="DB38" s="75">
        <f t="shared" si="136"/>
        <v>1.8481096853971188E-2</v>
      </c>
      <c r="DC38" s="75">
        <f t="shared" si="137"/>
        <v>2.9909465988545362E-3</v>
      </c>
      <c r="DD38" s="75">
        <f t="shared" si="138"/>
        <v>1.4518409098369745E-3</v>
      </c>
      <c r="DE38" s="75">
        <f t="shared" si="139"/>
        <v>9.0397294357435973E-3</v>
      </c>
      <c r="DF38" s="75">
        <f t="shared" si="140"/>
        <v>6.5419426878061985E-3</v>
      </c>
      <c r="DG38" s="75">
        <f t="shared" si="141"/>
        <v>4.4339913595098177E-3</v>
      </c>
      <c r="DH38" s="75">
        <f t="shared" si="142"/>
        <v>5.4808777937441749E-3</v>
      </c>
      <c r="DI38" s="75">
        <f t="shared" si="143"/>
        <v>5.5671248014738436E-3</v>
      </c>
      <c r="DJ38" s="75">
        <f t="shared" si="144"/>
        <v>5.6202781552025453E-2</v>
      </c>
      <c r="DK38" s="75">
        <f t="shared" si="145"/>
        <v>0.18034134799990026</v>
      </c>
      <c r="DL38" s="287">
        <f t="shared" si="146"/>
        <v>2.3464347539067933E-2</v>
      </c>
      <c r="DM38" s="83">
        <f>+'Cas_-14'!B38</f>
        <v>2</v>
      </c>
      <c r="DN38" s="61">
        <f>+'Cas_-14'!C38</f>
        <v>0</v>
      </c>
      <c r="DO38" s="61">
        <f>+'Cas_-14'!D38</f>
        <v>2</v>
      </c>
      <c r="DP38" s="61">
        <f>+'Cas_-14'!E38</f>
        <v>2</v>
      </c>
      <c r="DQ38" s="61">
        <f>+'Cas_-14'!F38</f>
        <v>10</v>
      </c>
      <c r="DR38" s="61">
        <f>+'Cas_-14'!G38</f>
        <v>1</v>
      </c>
      <c r="DS38" s="61">
        <f>+'Cas_-14'!H38</f>
        <v>6</v>
      </c>
      <c r="DT38" s="61">
        <f>+'Cas_-14'!I38</f>
        <v>9</v>
      </c>
      <c r="DU38" s="61">
        <f>+'Cas_-14'!J38</f>
        <v>12</v>
      </c>
      <c r="DV38" s="61">
        <f>+'Cas_-14'!K38</f>
        <v>13</v>
      </c>
      <c r="DW38" s="61">
        <f>+'Cas_-14'!L38</f>
        <v>2</v>
      </c>
      <c r="DX38" s="61">
        <f>+'Cas_-14'!M38</f>
        <v>1</v>
      </c>
      <c r="DY38" s="61">
        <f>+'Cas_-14'!N38</f>
        <v>5</v>
      </c>
      <c r="DZ38" s="61">
        <f>+'Cas_-14'!O38</f>
        <v>4</v>
      </c>
      <c r="EA38" s="61">
        <f>+'Cas_-14'!P38</f>
        <v>2</v>
      </c>
      <c r="EB38" s="61">
        <f>+'Cas_-14'!Q38</f>
        <v>3</v>
      </c>
      <c r="EC38" s="61">
        <f>+'Cas_-14'!R38</f>
        <v>1</v>
      </c>
      <c r="ED38" s="61">
        <f>+'Cas_-14'!S38</f>
        <v>2</v>
      </c>
      <c r="EE38" s="61">
        <f>+'Cas_-14'!T38</f>
        <v>1</v>
      </c>
      <c r="EF38" s="84">
        <f>+'Cas_-14'!U38</f>
        <v>2</v>
      </c>
      <c r="EG38" s="190">
        <f t="shared" si="177"/>
        <v>2.4549873986088365E-3</v>
      </c>
      <c r="EH38" s="89">
        <f t="shared" si="177"/>
        <v>0</v>
      </c>
      <c r="EI38" s="89">
        <f t="shared" si="177"/>
        <v>2.7118225729141012E-3</v>
      </c>
      <c r="EJ38" s="89">
        <f t="shared" si="177"/>
        <v>3.0898942620788154E-3</v>
      </c>
      <c r="EK38" s="89">
        <f t="shared" si="177"/>
        <v>1.5961163696606797E-2</v>
      </c>
      <c r="EL38" s="89">
        <f t="shared" si="177"/>
        <v>1.697808337142874E-3</v>
      </c>
      <c r="EM38" s="89">
        <f t="shared" si="177"/>
        <v>8.6748214979510008E-3</v>
      </c>
      <c r="EN38" s="89">
        <f t="shared" si="177"/>
        <v>1.3359305607589489E-2</v>
      </c>
      <c r="EO38" s="89">
        <f t="shared" si="177"/>
        <v>1.8748254665474862E-2</v>
      </c>
      <c r="EP38" s="89">
        <f t="shared" si="177"/>
        <v>1.8481096853971188E-2</v>
      </c>
      <c r="EQ38" s="89">
        <f t="shared" si="177"/>
        <v>2.9909465988545362E-3</v>
      </c>
      <c r="ER38" s="89">
        <f t="shared" si="177"/>
        <v>1.4518409098369745E-3</v>
      </c>
      <c r="ES38" s="89">
        <f t="shared" si="177"/>
        <v>9.0397294357435973E-3</v>
      </c>
      <c r="ET38" s="89">
        <f t="shared" si="177"/>
        <v>6.5419426878061985E-3</v>
      </c>
      <c r="EU38" s="89">
        <f t="shared" si="177"/>
        <v>4.4339913595098177E-3</v>
      </c>
      <c r="EV38" s="89">
        <f t="shared" si="177"/>
        <v>5.4808777937441749E-3</v>
      </c>
      <c r="EW38" s="89">
        <f t="shared" si="178"/>
        <v>5.5671248014738436E-3</v>
      </c>
      <c r="EX38" s="89">
        <f t="shared" si="178"/>
        <v>6.1485843017915851E-3</v>
      </c>
      <c r="EY38" s="89">
        <f t="shared" si="178"/>
        <v>4.9756177913172474E-2</v>
      </c>
      <c r="EZ38" s="97">
        <f t="shared" si="178"/>
        <v>2.3464347539067933E-2</v>
      </c>
      <c r="FA38" s="110">
        <f t="shared" si="71"/>
        <v>1</v>
      </c>
      <c r="FB38" s="111">
        <f t="shared" si="72"/>
        <v>1</v>
      </c>
      <c r="FC38" s="111">
        <f t="shared" si="73"/>
        <v>1</v>
      </c>
      <c r="FD38" s="111">
        <f t="shared" si="74"/>
        <v>1</v>
      </c>
      <c r="FE38" s="111">
        <f t="shared" si="149"/>
        <v>1</v>
      </c>
      <c r="FF38" s="111">
        <f t="shared" si="149"/>
        <v>1</v>
      </c>
      <c r="FG38" s="111">
        <f t="shared" si="149"/>
        <v>1</v>
      </c>
      <c r="FH38" s="111">
        <f t="shared" si="149"/>
        <v>1</v>
      </c>
      <c r="FI38" s="111">
        <f t="shared" si="149"/>
        <v>1</v>
      </c>
      <c r="FJ38" s="111">
        <f t="shared" si="149"/>
        <v>1</v>
      </c>
      <c r="FK38" s="111">
        <f t="shared" si="149"/>
        <v>1</v>
      </c>
      <c r="FL38" s="111">
        <f t="shared" si="149"/>
        <v>1</v>
      </c>
      <c r="FM38" s="111">
        <f t="shared" si="149"/>
        <v>1</v>
      </c>
      <c r="FN38" s="111">
        <f t="shared" si="149"/>
        <v>1</v>
      </c>
      <c r="FO38" s="111">
        <f t="shared" si="149"/>
        <v>1</v>
      </c>
      <c r="FP38" s="111">
        <f t="shared" si="149"/>
        <v>1</v>
      </c>
      <c r="FQ38" s="111">
        <f t="shared" si="76"/>
        <v>1</v>
      </c>
      <c r="FR38" s="111">
        <f t="shared" si="77"/>
        <v>9.1407678244972566</v>
      </c>
      <c r="FS38" s="111">
        <f t="shared" si="78"/>
        <v>3.6245016310257343</v>
      </c>
      <c r="FT38" s="292">
        <f t="shared" si="79"/>
        <v>1</v>
      </c>
      <c r="FU38" s="83">
        <f>+Cas_Hoy!B38</f>
        <v>2</v>
      </c>
      <c r="FV38" s="61">
        <f>+Cas_Hoy!C38</f>
        <v>0</v>
      </c>
      <c r="FW38" s="61">
        <f>+Cas_Hoy!D38</f>
        <v>2</v>
      </c>
      <c r="FX38" s="61">
        <f>+Cas_Hoy!E38</f>
        <v>3</v>
      </c>
      <c r="FY38" s="61">
        <f>+Cas_Hoy!F38</f>
        <v>12</v>
      </c>
      <c r="FZ38" s="61">
        <f>+Cas_Hoy!G38</f>
        <v>1</v>
      </c>
      <c r="GA38" s="61">
        <f>+Cas_Hoy!H38</f>
        <v>7</v>
      </c>
      <c r="GB38" s="61">
        <f>+Cas_Hoy!I38</f>
        <v>11</v>
      </c>
      <c r="GC38" s="61">
        <f>+Cas_Hoy!J38</f>
        <v>15</v>
      </c>
      <c r="GD38" s="61">
        <f>+Cas_Hoy!K38</f>
        <v>14</v>
      </c>
      <c r="GE38" s="61">
        <f>+Cas_Hoy!L38</f>
        <v>5</v>
      </c>
      <c r="GF38" s="61">
        <f>+Cas_Hoy!M38</f>
        <v>1</v>
      </c>
      <c r="GG38" s="61">
        <f>+Cas_Hoy!N38</f>
        <v>8</v>
      </c>
      <c r="GH38" s="61">
        <f>+Cas_Hoy!O38</f>
        <v>4</v>
      </c>
      <c r="GI38" s="61">
        <f>+Cas_Hoy!P38</f>
        <v>3</v>
      </c>
      <c r="GJ38" s="61">
        <f>+Cas_Hoy!Q38</f>
        <v>3</v>
      </c>
      <c r="GK38" s="61">
        <f>+Cas_Hoy!R38</f>
        <v>2</v>
      </c>
      <c r="GL38" s="61">
        <f>+Cas_Hoy!S38</f>
        <v>2</v>
      </c>
      <c r="GM38" s="61">
        <f>+Cas_Hoy!T38</f>
        <v>1</v>
      </c>
      <c r="GN38" s="84">
        <f>+Cas_Hoy!U38</f>
        <v>2</v>
      </c>
      <c r="GO38" s="297">
        <f t="shared" si="104"/>
        <v>2.4549873986088365E-3</v>
      </c>
      <c r="GP38" s="294">
        <f t="shared" si="105"/>
        <v>0</v>
      </c>
      <c r="GQ38" s="294">
        <f t="shared" si="106"/>
        <v>2.7118225729141012E-3</v>
      </c>
      <c r="GR38" s="294">
        <f t="shared" si="107"/>
        <v>4.6348413931182227E-3</v>
      </c>
      <c r="GS38" s="294">
        <f t="shared" si="108"/>
        <v>1.9153396435928158E-2</v>
      </c>
      <c r="GT38" s="294">
        <f t="shared" si="109"/>
        <v>1.697808337142874E-3</v>
      </c>
      <c r="GU38" s="294">
        <f t="shared" si="110"/>
        <v>1.0120625080942833E-2</v>
      </c>
      <c r="GV38" s="294">
        <f t="shared" si="111"/>
        <v>1.6328040187053819E-2</v>
      </c>
      <c r="GW38" s="294">
        <f t="shared" si="112"/>
        <v>2.3435318331843577E-2</v>
      </c>
      <c r="GX38" s="294">
        <f t="shared" si="113"/>
        <v>1.990271968889205E-2</v>
      </c>
      <c r="GY38" s="294">
        <f t="shared" si="114"/>
        <v>7.4773664971363408E-3</v>
      </c>
      <c r="GZ38" s="294">
        <f t="shared" si="115"/>
        <v>1.4518409098369745E-3</v>
      </c>
      <c r="HA38" s="294">
        <f t="shared" si="116"/>
        <v>1.4463567097189756E-2</v>
      </c>
      <c r="HB38" s="294">
        <f t="shared" si="117"/>
        <v>6.5419426878061985E-3</v>
      </c>
      <c r="HC38" s="294">
        <f t="shared" si="118"/>
        <v>6.6509870392647275E-3</v>
      </c>
      <c r="HD38" s="294">
        <f t="shared" si="119"/>
        <v>5.4808777937441749E-3</v>
      </c>
      <c r="HE38" s="294">
        <f t="shared" si="120"/>
        <v>1.1134249602947687E-2</v>
      </c>
      <c r="HF38" s="294">
        <f t="shared" si="121"/>
        <v>5.6202781552025446E-2</v>
      </c>
      <c r="HG38" s="294">
        <f t="shared" si="122"/>
        <v>0.18034134799990026</v>
      </c>
      <c r="HH38" s="298">
        <f t="shared" si="123"/>
        <v>2.3464347539067933E-2</v>
      </c>
      <c r="HI38" s="213">
        <f>+CyF_Tot!B38</f>
        <v>77</v>
      </c>
      <c r="HJ38" s="140">
        <f>+CyF_Tot!C38</f>
        <v>80</v>
      </c>
      <c r="HK38" s="140">
        <f>+CyF_Tot!D38</f>
        <v>86</v>
      </c>
      <c r="HL38" s="140">
        <f>+CyF_Tot!E38</f>
        <v>98</v>
      </c>
      <c r="HM38" s="140">
        <f>+CyF_Tot!F38</f>
        <v>2</v>
      </c>
      <c r="HN38" s="140">
        <f>+CyF_Tot!G38</f>
        <v>2</v>
      </c>
      <c r="HO38" s="140">
        <f>+CyF_Tot!H38</f>
        <v>2</v>
      </c>
      <c r="HP38" s="451">
        <f>+CyF_Tot!I38</f>
        <v>2</v>
      </c>
      <c r="HQ38" s="91">
        <f t="shared" si="185"/>
        <v>7.4094418623974034E-2</v>
      </c>
      <c r="HR38" s="88">
        <f t="shared" si="186"/>
        <v>6.7351866030081531E-2</v>
      </c>
      <c r="HS38" s="88">
        <f t="shared" si="187"/>
        <v>6.7076978356159569E-2</v>
      </c>
      <c r="HT38" s="88">
        <f t="shared" si="188"/>
        <v>5.8869608019118787E-2</v>
      </c>
      <c r="HU38" s="88">
        <f t="shared" si="189"/>
        <v>5.6982331453619091E-2</v>
      </c>
      <c r="HV38" s="88">
        <f t="shared" si="190"/>
        <v>5.3569316409180993E-2</v>
      </c>
      <c r="HW38" s="88">
        <f t="shared" si="191"/>
        <v>6.2906492337186162E-2</v>
      </c>
      <c r="HX38" s="88">
        <f t="shared" si="192"/>
        <v>6.1272188254002068E-2</v>
      </c>
      <c r="HY38" s="88">
        <f t="shared" si="193"/>
        <v>5.8213695282497986E-2</v>
      </c>
      <c r="HZ38" s="88">
        <f t="shared" si="194"/>
        <v>6.3976485028544944E-2</v>
      </c>
      <c r="IA38" s="88">
        <f t="shared" si="195"/>
        <v>6.0817155377754985E-2</v>
      </c>
      <c r="IB38" s="88">
        <f t="shared" si="196"/>
        <v>6.2644902343167053E-2</v>
      </c>
      <c r="IC38" s="88">
        <f t="shared" si="197"/>
        <v>5.0305948126571659E-2</v>
      </c>
      <c r="ID38" s="88">
        <f t="shared" si="198"/>
        <v>5.5610656561744812E-2</v>
      </c>
      <c r="IE38" s="88">
        <f t="shared" si="199"/>
        <v>4.1024180987401258E-2</v>
      </c>
      <c r="IF38" s="88">
        <f t="shared" si="200"/>
        <v>4.9782408276843215E-2</v>
      </c>
      <c r="IG38" s="88">
        <f t="shared" si="201"/>
        <v>1.6337056426411315E-2</v>
      </c>
      <c r="IH38" s="88">
        <f t="shared" si="202"/>
        <v>2.9584186391670934E-2</v>
      </c>
      <c r="II38" s="88">
        <f t="shared" si="203"/>
        <v>1.8279223973607065E-3</v>
      </c>
      <c r="IJ38" s="191">
        <f t="shared" si="204"/>
        <v>7.7522233987644788E-3</v>
      </c>
      <c r="IK38" s="297"/>
      <c r="IL38" s="294"/>
      <c r="IM38" s="294"/>
      <c r="IN38" s="294"/>
      <c r="IO38" s="294"/>
      <c r="IP38" s="294"/>
      <c r="IQ38" s="294"/>
      <c r="IR38" s="294"/>
      <c r="IS38" s="294"/>
      <c r="IT38" s="294"/>
      <c r="IU38" s="294"/>
      <c r="IV38" s="294"/>
      <c r="IW38" s="294"/>
      <c r="IX38" s="294"/>
      <c r="IY38" s="294"/>
      <c r="IZ38" s="294"/>
      <c r="JA38" s="294"/>
      <c r="JB38" s="294"/>
      <c r="JC38" s="294"/>
      <c r="JD38" s="298"/>
      <c r="JE38" s="486"/>
    </row>
    <row r="39" spans="1:265" ht="14.4">
      <c r="A39" s="412" t="s">
        <v>50</v>
      </c>
      <c r="B39" s="438">
        <v>597969</v>
      </c>
      <c r="C39" s="428">
        <f t="shared" si="180"/>
        <v>21331</v>
      </c>
      <c r="D39" s="419">
        <f t="shared" si="181"/>
        <v>821</v>
      </c>
      <c r="E39" s="397">
        <f t="shared" si="46"/>
        <v>5.0995932714178599E-3</v>
      </c>
      <c r="F39" s="198">
        <f t="shared" si="150"/>
        <v>3.3306074395160951E-2</v>
      </c>
      <c r="G39" s="28">
        <f t="shared" si="151"/>
        <v>8.0836127475472885</v>
      </c>
      <c r="H39" s="27">
        <f t="shared" si="152"/>
        <v>0.2692334075514814</v>
      </c>
      <c r="I39" s="34">
        <f t="shared" si="153"/>
        <v>0.28836201127137229</v>
      </c>
      <c r="J39" s="311">
        <f t="shared" si="154"/>
        <v>0.45998280323124885</v>
      </c>
      <c r="K39" s="483">
        <f t="shared" si="184"/>
        <v>2.9848526161100706E-3</v>
      </c>
      <c r="L39" s="312">
        <f t="shared" si="48"/>
        <v>13.810778111336946</v>
      </c>
      <c r="M39" s="313">
        <f t="shared" si="155"/>
        <v>0.49245598164775495</v>
      </c>
      <c r="N39" s="501"/>
      <c r="O39" s="334" t="s">
        <v>230</v>
      </c>
      <c r="P39" s="21" t="s">
        <v>231</v>
      </c>
      <c r="Q39" s="21" t="s">
        <v>232</v>
      </c>
      <c r="R39" s="21" t="s">
        <v>233</v>
      </c>
      <c r="S39" s="161">
        <f t="shared" si="156"/>
        <v>21331</v>
      </c>
      <c r="T39" s="162">
        <f t="shared" si="157"/>
        <v>3567.241780092279</v>
      </c>
      <c r="U39" s="161">
        <f t="shared" si="158"/>
        <v>750</v>
      </c>
      <c r="V39" s="163">
        <f t="shared" si="159"/>
        <v>3.6441377969972308E-2</v>
      </c>
      <c r="W39" s="162">
        <f t="shared" si="160"/>
        <v>125.42456214285356</v>
      </c>
      <c r="X39" s="161">
        <f t="shared" si="161"/>
        <v>1415</v>
      </c>
      <c r="Y39" s="163">
        <f t="shared" si="162"/>
        <v>7.1048403293834106E-2</v>
      </c>
      <c r="Z39" s="162">
        <f t="shared" si="163"/>
        <v>236.63434057618372</v>
      </c>
      <c r="AA39" s="161">
        <f t="shared" si="164"/>
        <v>821</v>
      </c>
      <c r="AB39" s="162">
        <f t="shared" si="165"/>
        <v>1372.9808735904369</v>
      </c>
      <c r="AC39" s="164">
        <f t="shared" si="166"/>
        <v>3.8488584688950354E-2</v>
      </c>
      <c r="AD39" s="161">
        <f t="shared" si="167"/>
        <v>11</v>
      </c>
      <c r="AE39" s="163">
        <f t="shared" si="168"/>
        <v>1.3580246913580247E-2</v>
      </c>
      <c r="AF39" s="162">
        <f t="shared" si="169"/>
        <v>18.395602447618522</v>
      </c>
      <c r="AG39" s="161">
        <f t="shared" si="170"/>
        <v>42</v>
      </c>
      <c r="AH39" s="163">
        <f t="shared" si="171"/>
        <v>5.391527599486521E-2</v>
      </c>
      <c r="AI39" s="335">
        <f t="shared" si="172"/>
        <v>70.237754799997987</v>
      </c>
      <c r="AJ39" s="505"/>
      <c r="AK39" s="83">
        <v>53084.920565729451</v>
      </c>
      <c r="AL39" s="61">
        <v>50463.645206309928</v>
      </c>
      <c r="AM39" s="61">
        <v>51345.742146871547</v>
      </c>
      <c r="AN39" s="61">
        <v>48634.272199497551</v>
      </c>
      <c r="AO39" s="61">
        <v>47078.022130502388</v>
      </c>
      <c r="AP39" s="61">
        <v>45743.331224152731</v>
      </c>
      <c r="AQ39" s="61">
        <v>41824.809249617349</v>
      </c>
      <c r="AR39" s="61">
        <v>42029.276756427644</v>
      </c>
      <c r="AS39" s="61">
        <v>37250.020283740887</v>
      </c>
      <c r="AT39" s="61">
        <v>38977.805870943863</v>
      </c>
      <c r="AU39" s="61">
        <v>28172.336296352172</v>
      </c>
      <c r="AV39" s="61">
        <v>30456.437636787552</v>
      </c>
      <c r="AW39" s="61">
        <v>19635.121680809258</v>
      </c>
      <c r="AX39" s="61">
        <v>23740.665815059165</v>
      </c>
      <c r="AY39" s="61">
        <v>11350.818222552805</v>
      </c>
      <c r="AZ39" s="61">
        <v>15497.430376138353</v>
      </c>
      <c r="BA39" s="61">
        <v>3638.2141153069506</v>
      </c>
      <c r="BB39" s="61">
        <v>6854.4981663076924</v>
      </c>
      <c r="BC39" s="61">
        <v>538.99468374917785</v>
      </c>
      <c r="BD39" s="84">
        <v>1652.6341550918075</v>
      </c>
      <c r="BE39" s="229">
        <v>2.0000000000000002E-5</v>
      </c>
      <c r="BF39" s="42">
        <v>2.0000000000000002E-5</v>
      </c>
      <c r="BG39" s="52">
        <v>5.0000000000000002E-5</v>
      </c>
      <c r="BH39" s="52">
        <v>4.0000000000000003E-5</v>
      </c>
      <c r="BI39" s="52">
        <v>1.2518952302791728E-4</v>
      </c>
      <c r="BJ39" s="52">
        <v>1.2406223545552731E-4</v>
      </c>
      <c r="BK39" s="52">
        <v>3.4000000000000002E-4</v>
      </c>
      <c r="BL39" s="52">
        <v>1.8000000000000001E-4</v>
      </c>
      <c r="BM39" s="52">
        <v>8.9999999999999998E-4</v>
      </c>
      <c r="BN39" s="52">
        <v>5.0000000000000001E-4</v>
      </c>
      <c r="BO39" s="52">
        <v>3.8E-3</v>
      </c>
      <c r="BP39" s="52">
        <v>2E-3</v>
      </c>
      <c r="BQ39" s="52">
        <v>1.6199999999999999E-2</v>
      </c>
      <c r="BR39" s="52">
        <v>6.1999999999999998E-3</v>
      </c>
      <c r="BS39" s="52">
        <v>6.1100000000000002E-2</v>
      </c>
      <c r="BT39" s="52">
        <v>2.6800000000000001E-2</v>
      </c>
      <c r="BU39" s="52">
        <v>0.1421</v>
      </c>
      <c r="BV39" s="52">
        <v>5.4699999999999999E-2</v>
      </c>
      <c r="BW39" s="52">
        <v>0.27589999999999998</v>
      </c>
      <c r="BX39" s="53">
        <v>0.1051</v>
      </c>
      <c r="BY39" s="63">
        <f>+Fall_Hoy!B39</f>
        <v>0</v>
      </c>
      <c r="BZ39" s="60">
        <f>+Fall_Hoy!C39</f>
        <v>0</v>
      </c>
      <c r="CA39" s="60">
        <f>+Fall_Hoy!D39</f>
        <v>1</v>
      </c>
      <c r="CB39" s="60">
        <f>+Fall_Hoy!E39</f>
        <v>1</v>
      </c>
      <c r="CC39" s="60">
        <f>+Fall_Hoy!F39</f>
        <v>2</v>
      </c>
      <c r="CD39" s="60">
        <f>+Fall_Hoy!G39</f>
        <v>5</v>
      </c>
      <c r="CE39" s="60">
        <f>+Fall_Hoy!H39</f>
        <v>5</v>
      </c>
      <c r="CF39" s="60">
        <f>+Fall_Hoy!I39</f>
        <v>5</v>
      </c>
      <c r="CG39" s="60">
        <f>+Fall_Hoy!J39</f>
        <v>30</v>
      </c>
      <c r="CH39" s="60">
        <f>+Fall_Hoy!K39</f>
        <v>17</v>
      </c>
      <c r="CI39" s="60">
        <f>+Fall_Hoy!L39</f>
        <v>78</v>
      </c>
      <c r="CJ39" s="60">
        <f>+Fall_Hoy!M39</f>
        <v>29</v>
      </c>
      <c r="CK39" s="60">
        <f>+Fall_Hoy!N39</f>
        <v>150</v>
      </c>
      <c r="CL39" s="60">
        <f>+Fall_Hoy!O39</f>
        <v>68</v>
      </c>
      <c r="CM39" s="60">
        <f>+Fall_Hoy!P39</f>
        <v>127</v>
      </c>
      <c r="CN39" s="60">
        <f>+Fall_Hoy!Q39</f>
        <v>101</v>
      </c>
      <c r="CO39" s="60">
        <f>+Fall_Hoy!R39</f>
        <v>69</v>
      </c>
      <c r="CP39" s="60">
        <f>+Fall_Hoy!S39</f>
        <v>75</v>
      </c>
      <c r="CQ39" s="60">
        <f>+Fall_Hoy!T39</f>
        <v>16</v>
      </c>
      <c r="CR39" s="65">
        <f>+Fall_Hoy!U39</f>
        <v>35</v>
      </c>
      <c r="CS39" s="74">
        <f t="shared" si="173"/>
        <v>0.18311981545121925</v>
      </c>
      <c r="CT39" s="75">
        <f t="shared" si="174"/>
        <v>0.24317945781647601</v>
      </c>
      <c r="CU39" s="75">
        <f t="shared" si="175"/>
        <v>0.4715661766592954</v>
      </c>
      <c r="CV39" s="75">
        <f t="shared" si="176"/>
        <v>0.46198122752424325</v>
      </c>
      <c r="CW39" s="75">
        <f t="shared" si="131"/>
        <v>0.33934683435706375</v>
      </c>
      <c r="CX39" s="75">
        <f t="shared" si="132"/>
        <v>0.7</v>
      </c>
      <c r="CY39" s="75">
        <f t="shared" si="133"/>
        <v>0.35160668074238066</v>
      </c>
      <c r="CZ39" s="75">
        <f t="shared" si="134"/>
        <v>0.66091496027301133</v>
      </c>
      <c r="DA39" s="75">
        <f t="shared" si="135"/>
        <v>0.7</v>
      </c>
      <c r="DB39" s="75">
        <f t="shared" si="136"/>
        <v>0.7</v>
      </c>
      <c r="DC39" s="75">
        <f t="shared" si="137"/>
        <v>0.7</v>
      </c>
      <c r="DD39" s="75">
        <f t="shared" si="138"/>
        <v>0.4760898228782286</v>
      </c>
      <c r="DE39" s="75">
        <f t="shared" si="139"/>
        <v>0.4715661766592954</v>
      </c>
      <c r="DF39" s="75">
        <f t="shared" si="140"/>
        <v>0.46198122752424325</v>
      </c>
      <c r="DG39" s="75">
        <f t="shared" si="141"/>
        <v>0.18311981545121925</v>
      </c>
      <c r="DH39" s="75">
        <f t="shared" si="142"/>
        <v>0.24317945781647601</v>
      </c>
      <c r="DI39" s="75">
        <f t="shared" si="143"/>
        <v>0.13346480563576307</v>
      </c>
      <c r="DJ39" s="75">
        <f t="shared" si="144"/>
        <v>0.20003144510477949</v>
      </c>
      <c r="DK39" s="75">
        <f t="shared" si="145"/>
        <v>0.10759294635900053</v>
      </c>
      <c r="DL39" s="287">
        <f t="shared" si="146"/>
        <v>0.20150628863946046</v>
      </c>
      <c r="DM39" s="83">
        <f>+'Cas_-14'!B39</f>
        <v>257</v>
      </c>
      <c r="DN39" s="61">
        <f>+'Cas_-14'!C39</f>
        <v>250</v>
      </c>
      <c r="DO39" s="61">
        <f>+'Cas_-14'!D39</f>
        <v>425</v>
      </c>
      <c r="DP39" s="61">
        <f>+'Cas_-14'!E39</f>
        <v>442</v>
      </c>
      <c r="DQ39" s="61">
        <f>+'Cas_-14'!F39</f>
        <v>2241</v>
      </c>
      <c r="DR39" s="61">
        <f>+'Cas_-14'!G39</f>
        <v>1948</v>
      </c>
      <c r="DS39" s="61">
        <f>+'Cas_-14'!H39</f>
        <v>2608</v>
      </c>
      <c r="DT39" s="61">
        <f>+'Cas_-14'!I39</f>
        <v>2307</v>
      </c>
      <c r="DU39" s="61">
        <f>+'Cas_-14'!J39</f>
        <v>2040</v>
      </c>
      <c r="DV39" s="61">
        <f>+'Cas_-14'!K39</f>
        <v>1901</v>
      </c>
      <c r="DW39" s="61">
        <f>+'Cas_-14'!L39</f>
        <v>1483</v>
      </c>
      <c r="DX39" s="61">
        <f>+'Cas_-14'!M39</f>
        <v>1380</v>
      </c>
      <c r="DY39" s="61">
        <f>+'Cas_-14'!N39</f>
        <v>751</v>
      </c>
      <c r="DZ39" s="61">
        <f>+'Cas_-14'!O39</f>
        <v>630</v>
      </c>
      <c r="EA39" s="61">
        <f>+'Cas_-14'!P39</f>
        <v>342</v>
      </c>
      <c r="EB39" s="61">
        <f>+'Cas_-14'!Q39</f>
        <v>364</v>
      </c>
      <c r="EC39" s="61">
        <f>+'Cas_-14'!R39</f>
        <v>138</v>
      </c>
      <c r="ED39" s="61">
        <f>+'Cas_-14'!S39</f>
        <v>206</v>
      </c>
      <c r="EE39" s="61">
        <f>+'Cas_-14'!T39</f>
        <v>25</v>
      </c>
      <c r="EF39" s="84">
        <f>+'Cas_-14'!U39</f>
        <v>100</v>
      </c>
      <c r="EG39" s="190">
        <f t="shared" si="177"/>
        <v>4.8412995114457038E-3</v>
      </c>
      <c r="EH39" s="88">
        <f t="shared" si="177"/>
        <v>4.9540614630181378E-3</v>
      </c>
      <c r="EI39" s="88">
        <f t="shared" si="177"/>
        <v>8.277219925740131E-3</v>
      </c>
      <c r="EJ39" s="88">
        <f t="shared" si="177"/>
        <v>9.0882412753483417E-3</v>
      </c>
      <c r="EK39" s="88">
        <f t="shared" si="177"/>
        <v>4.7601829868464896E-2</v>
      </c>
      <c r="EL39" s="88">
        <f t="shared" si="177"/>
        <v>4.2585442464921429E-2</v>
      </c>
      <c r="EM39" s="88">
        <f t="shared" si="177"/>
        <v>6.2355335189576755E-2</v>
      </c>
      <c r="EN39" s="88">
        <f t="shared" si="177"/>
        <v>5.4890309280594143E-2</v>
      </c>
      <c r="EO39" s="88">
        <f t="shared" si="177"/>
        <v>5.476507084991928E-2</v>
      </c>
      <c r="EP39" s="88">
        <f t="shared" si="177"/>
        <v>4.8771344551672334E-2</v>
      </c>
      <c r="EQ39" s="88">
        <f t="shared" si="177"/>
        <v>5.2640291681880239E-2</v>
      </c>
      <c r="ER39" s="88">
        <f t="shared" si="177"/>
        <v>4.5310617625652097E-2</v>
      </c>
      <c r="ES39" s="88">
        <f t="shared" si="177"/>
        <v>3.8247789456482127E-2</v>
      </c>
      <c r="ET39" s="88">
        <f t="shared" si="177"/>
        <v>2.6536745216319029E-2</v>
      </c>
      <c r="EU39" s="88">
        <f t="shared" si="177"/>
        <v>3.0129986516785574E-2</v>
      </c>
      <c r="EV39" s="88">
        <f t="shared" si="177"/>
        <v>2.348776482070581E-2</v>
      </c>
      <c r="EW39" s="88">
        <f t="shared" si="178"/>
        <v>3.7930697761683868E-2</v>
      </c>
      <c r="EX39" s="88">
        <f t="shared" si="178"/>
        <v>3.0053257729729013E-2</v>
      </c>
      <c r="EY39" s="88">
        <f t="shared" si="178"/>
        <v>4.6382646719450381E-2</v>
      </c>
      <c r="EZ39" s="96">
        <f t="shared" si="178"/>
        <v>6.0509459817163692E-2</v>
      </c>
      <c r="FA39" s="110">
        <f t="shared" si="71"/>
        <v>6.0776600530239948</v>
      </c>
      <c r="FB39" s="111">
        <f t="shared" si="72"/>
        <v>10.353452517631622</v>
      </c>
      <c r="FC39" s="111">
        <f t="shared" si="73"/>
        <v>12.32924002564482</v>
      </c>
      <c r="FD39" s="111">
        <f t="shared" si="74"/>
        <v>17.409114183307732</v>
      </c>
      <c r="FE39" s="111">
        <f t="shared" si="149"/>
        <v>7.1288611235063701</v>
      </c>
      <c r="FF39" s="111">
        <f t="shared" si="149"/>
        <v>16.437542020999441</v>
      </c>
      <c r="FG39" s="111">
        <f t="shared" si="149"/>
        <v>5.6387585709130281</v>
      </c>
      <c r="FH39" s="111">
        <f t="shared" si="149"/>
        <v>12.040649231806578</v>
      </c>
      <c r="FI39" s="111">
        <f t="shared" si="149"/>
        <v>12.781869705205207</v>
      </c>
      <c r="FJ39" s="111">
        <f t="shared" si="149"/>
        <v>14.352690220757866</v>
      </c>
      <c r="FK39" s="111">
        <f t="shared" si="149"/>
        <v>13.297798656403588</v>
      </c>
      <c r="FL39" s="111">
        <f t="shared" si="149"/>
        <v>10.507246376811596</v>
      </c>
      <c r="FM39" s="111">
        <f t="shared" si="149"/>
        <v>12.32924002564482</v>
      </c>
      <c r="FN39" s="111">
        <f t="shared" si="149"/>
        <v>17.409114183307732</v>
      </c>
      <c r="FO39" s="111">
        <f t="shared" si="149"/>
        <v>6.0776600530239948</v>
      </c>
      <c r="FP39" s="111">
        <f t="shared" si="149"/>
        <v>10.353452517631622</v>
      </c>
      <c r="FQ39" s="111">
        <f t="shared" si="76"/>
        <v>3.5186488388458828</v>
      </c>
      <c r="FR39" s="111">
        <f t="shared" si="77"/>
        <v>6.6558989013329555</v>
      </c>
      <c r="FS39" s="111">
        <f t="shared" si="78"/>
        <v>2.3196810438564701</v>
      </c>
      <c r="FT39" s="292">
        <f t="shared" si="79"/>
        <v>3.3301617507136063</v>
      </c>
      <c r="FU39" s="83">
        <f>+Cas_Hoy!B39</f>
        <v>289</v>
      </c>
      <c r="FV39" s="61">
        <f>+Cas_Hoy!C39</f>
        <v>281</v>
      </c>
      <c r="FW39" s="61">
        <f>+Cas_Hoy!D39</f>
        <v>488</v>
      </c>
      <c r="FX39" s="61">
        <f>+Cas_Hoy!E39</f>
        <v>511</v>
      </c>
      <c r="FY39" s="61">
        <f>+Cas_Hoy!F39</f>
        <v>2412</v>
      </c>
      <c r="FZ39" s="61">
        <f>+Cas_Hoy!G39</f>
        <v>2095</v>
      </c>
      <c r="GA39" s="61">
        <f>+Cas_Hoy!H39</f>
        <v>2747</v>
      </c>
      <c r="GB39" s="61">
        <f>+Cas_Hoy!I39</f>
        <v>2449</v>
      </c>
      <c r="GC39" s="61">
        <f>+Cas_Hoy!J39</f>
        <v>2162</v>
      </c>
      <c r="GD39" s="61">
        <f>+Cas_Hoy!K39</f>
        <v>2034</v>
      </c>
      <c r="GE39" s="61">
        <f>+Cas_Hoy!L39</f>
        <v>1575</v>
      </c>
      <c r="GF39" s="61">
        <f>+Cas_Hoy!M39</f>
        <v>1476</v>
      </c>
      <c r="GG39" s="61">
        <f>+Cas_Hoy!N39</f>
        <v>806</v>
      </c>
      <c r="GH39" s="61">
        <f>+Cas_Hoy!O39</f>
        <v>677</v>
      </c>
      <c r="GI39" s="61">
        <f>+Cas_Hoy!P39</f>
        <v>357</v>
      </c>
      <c r="GJ39" s="61">
        <f>+Cas_Hoy!Q39</f>
        <v>393</v>
      </c>
      <c r="GK39" s="61">
        <f>+Cas_Hoy!R39</f>
        <v>145</v>
      </c>
      <c r="GL39" s="61">
        <f>+Cas_Hoy!S39</f>
        <v>216</v>
      </c>
      <c r="GM39" s="61">
        <f>+Cas_Hoy!T39</f>
        <v>28</v>
      </c>
      <c r="GN39" s="84">
        <f>+Cas_Hoy!U39</f>
        <v>103</v>
      </c>
      <c r="GO39" s="297">
        <f t="shared" si="104"/>
        <v>3.3087433052652222E-2</v>
      </c>
      <c r="GP39" s="294">
        <f t="shared" si="105"/>
        <v>5.7651803502508508E-2</v>
      </c>
      <c r="GQ39" s="294">
        <f t="shared" si="106"/>
        <v>0.11717951442408478</v>
      </c>
      <c r="GR39" s="294">
        <f t="shared" si="107"/>
        <v>0.18291745605195175</v>
      </c>
      <c r="GS39" s="294">
        <f t="shared" si="108"/>
        <v>0.36524076950880763</v>
      </c>
      <c r="GT39" s="294">
        <f t="shared" si="109"/>
        <v>0.7</v>
      </c>
      <c r="GU39" s="294">
        <f t="shared" si="110"/>
        <v>0.37034645398746924</v>
      </c>
      <c r="GV39" s="294">
        <f t="shared" si="111"/>
        <v>0.7</v>
      </c>
      <c r="GW39" s="294">
        <f t="shared" si="112"/>
        <v>0.7</v>
      </c>
      <c r="GX39" s="294">
        <f t="shared" si="113"/>
        <v>0.7</v>
      </c>
      <c r="GY39" s="294">
        <f t="shared" si="114"/>
        <v>0.7</v>
      </c>
      <c r="GZ39" s="294">
        <f t="shared" si="115"/>
        <v>0.50920911490454024</v>
      </c>
      <c r="HA39" s="294">
        <f t="shared" si="116"/>
        <v>0.50610164898454335</v>
      </c>
      <c r="HB39" s="294">
        <f t="shared" si="117"/>
        <v>0.49644649370462329</v>
      </c>
      <c r="HC39" s="294">
        <f t="shared" si="118"/>
        <v>0.19115138630434289</v>
      </c>
      <c r="HD39" s="294">
        <f t="shared" si="119"/>
        <v>0.26255364538976667</v>
      </c>
      <c r="HE39" s="294">
        <f t="shared" si="120"/>
        <v>0.14023475954482351</v>
      </c>
      <c r="HF39" s="294">
        <f t="shared" si="121"/>
        <v>0.20974170943025422</v>
      </c>
      <c r="HG39" s="294">
        <f t="shared" si="122"/>
        <v>0.12050409992208061</v>
      </c>
      <c r="HH39" s="298">
        <f t="shared" si="123"/>
        <v>0.20755147729864429</v>
      </c>
      <c r="HI39" s="213">
        <f>+CyF_Tot!B39</f>
        <v>19230</v>
      </c>
      <c r="HJ39" s="140">
        <f>+CyF_Tot!C39</f>
        <v>19916</v>
      </c>
      <c r="HK39" s="140">
        <f>+CyF_Tot!D39</f>
        <v>20581</v>
      </c>
      <c r="HL39" s="140">
        <f>+CyF_Tot!E39</f>
        <v>21331</v>
      </c>
      <c r="HM39" s="140">
        <f>+CyF_Tot!F39</f>
        <v>744</v>
      </c>
      <c r="HN39" s="140">
        <f>+CyF_Tot!G39</f>
        <v>779</v>
      </c>
      <c r="HO39" s="140">
        <f>+CyF_Tot!H39</f>
        <v>810</v>
      </c>
      <c r="HP39" s="451">
        <f>+CyF_Tot!I39</f>
        <v>821</v>
      </c>
      <c r="HQ39" s="91">
        <f t="shared" si="185"/>
        <v>8.8775372244597042E-2</v>
      </c>
      <c r="HR39" s="88">
        <f t="shared" si="186"/>
        <v>8.4391741388449779E-2</v>
      </c>
      <c r="HS39" s="88">
        <f t="shared" si="187"/>
        <v>8.586689635561634E-2</v>
      </c>
      <c r="HT39" s="88">
        <f t="shared" si="188"/>
        <v>8.1332430610111139E-2</v>
      </c>
      <c r="HU39" s="88">
        <f t="shared" si="189"/>
        <v>7.872987083026442E-2</v>
      </c>
      <c r="HV39" s="88">
        <f t="shared" si="190"/>
        <v>7.6497830529931699E-2</v>
      </c>
      <c r="HW39" s="88">
        <f t="shared" si="191"/>
        <v>6.9944778491221701E-2</v>
      </c>
      <c r="HX39" s="88">
        <f t="shared" si="192"/>
        <v>7.0286715124743326E-2</v>
      </c>
      <c r="HY39" s="88">
        <f t="shared" si="193"/>
        <v>6.2294233118674859E-2</v>
      </c>
      <c r="HZ39" s="88">
        <f t="shared" si="194"/>
        <v>6.5183656462030407E-2</v>
      </c>
      <c r="IA39" s="88">
        <f t="shared" si="195"/>
        <v>4.7113372593482555E-2</v>
      </c>
      <c r="IB39" s="88">
        <f t="shared" si="196"/>
        <v>5.0933138067002726E-2</v>
      </c>
      <c r="IC39" s="88">
        <f t="shared" si="197"/>
        <v>3.2836353859162025E-2</v>
      </c>
      <c r="ID39" s="88">
        <f t="shared" si="198"/>
        <v>3.9702168197781433E-2</v>
      </c>
      <c r="IE39" s="88">
        <f t="shared" si="199"/>
        <v>1.8982285407024117E-2</v>
      </c>
      <c r="IF39" s="88">
        <f t="shared" si="200"/>
        <v>2.5916778923553482E-2</v>
      </c>
      <c r="IG39" s="88">
        <f t="shared" si="201"/>
        <v>6.084285498590981E-3</v>
      </c>
      <c r="IH39" s="88">
        <f t="shared" si="202"/>
        <v>1.1462965749575133E-2</v>
      </c>
      <c r="II39" s="88">
        <f t="shared" si="203"/>
        <v>9.0137562942088612E-4</v>
      </c>
      <c r="IJ39" s="191">
        <f t="shared" si="204"/>
        <v>2.7637455371295294E-3</v>
      </c>
      <c r="IK39" s="297"/>
      <c r="IL39" s="294"/>
      <c r="IM39" s="294"/>
      <c r="IN39" s="294"/>
      <c r="IO39" s="294"/>
      <c r="IP39" s="294"/>
      <c r="IQ39" s="294"/>
      <c r="IR39" s="294"/>
      <c r="IS39" s="294"/>
      <c r="IT39" s="294"/>
      <c r="IU39" s="294"/>
      <c r="IV39" s="294"/>
      <c r="IW39" s="294"/>
      <c r="IX39" s="294"/>
      <c r="IY39" s="294"/>
      <c r="IZ39" s="294"/>
      <c r="JA39" s="294"/>
      <c r="JB39" s="294"/>
      <c r="JC39" s="294"/>
      <c r="JD39" s="298"/>
    </row>
    <row r="40" spans="1:265" ht="14.4">
      <c r="A40" s="411" t="s">
        <v>51</v>
      </c>
      <c r="B40" s="437">
        <v>31328</v>
      </c>
      <c r="C40" s="427">
        <f t="shared" si="180"/>
        <v>892</v>
      </c>
      <c r="D40" s="418">
        <f t="shared" si="181"/>
        <v>13</v>
      </c>
      <c r="E40" s="396">
        <f t="shared" si="46"/>
        <v>7.9012333779200205E-3</v>
      </c>
      <c r="F40" s="197">
        <f t="shared" si="150"/>
        <v>2.2376149131767109E-2</v>
      </c>
      <c r="G40" s="30">
        <f t="shared" si="151"/>
        <v>2.3470937914345402</v>
      </c>
      <c r="H40" s="29">
        <f t="shared" si="152"/>
        <v>5.2518920703383959E-2</v>
      </c>
      <c r="I40" s="33">
        <f t="shared" si="153"/>
        <v>6.68286408950335E-2</v>
      </c>
      <c r="J40" s="324">
        <f t="shared" si="154"/>
        <v>0.14701966286112636</v>
      </c>
      <c r="K40" s="482">
        <f t="shared" si="184"/>
        <v>2.8225085077625582E-3</v>
      </c>
      <c r="L40" s="325">
        <f t="shared" si="48"/>
        <v>6.5703737490918206</v>
      </c>
      <c r="M40" s="326">
        <f t="shared" si="155"/>
        <v>0.18707780210003525</v>
      </c>
      <c r="N40" s="501"/>
      <c r="O40" s="332" t="s">
        <v>226</v>
      </c>
      <c r="P40" s="20" t="s">
        <v>234</v>
      </c>
      <c r="Q40" s="20"/>
      <c r="R40" s="20"/>
      <c r="S40" s="157">
        <f t="shared" si="156"/>
        <v>892</v>
      </c>
      <c r="T40" s="158">
        <f t="shared" si="157"/>
        <v>2847.2931562819203</v>
      </c>
      <c r="U40" s="157">
        <f t="shared" si="158"/>
        <v>57</v>
      </c>
      <c r="V40" s="159">
        <f t="shared" si="159"/>
        <v>6.8263473053892215E-2</v>
      </c>
      <c r="W40" s="158">
        <f t="shared" si="160"/>
        <v>181.9458631256384</v>
      </c>
      <c r="X40" s="157">
        <f t="shared" si="161"/>
        <v>191</v>
      </c>
      <c r="Y40" s="159">
        <f t="shared" si="162"/>
        <v>0.27246790299572038</v>
      </c>
      <c r="Z40" s="158">
        <f t="shared" si="163"/>
        <v>609.67824310520939</v>
      </c>
      <c r="AA40" s="157">
        <f t="shared" si="164"/>
        <v>13</v>
      </c>
      <c r="AB40" s="158">
        <f t="shared" si="165"/>
        <v>414.96424923391214</v>
      </c>
      <c r="AC40" s="160">
        <f t="shared" si="166"/>
        <v>1.4573991031390135E-2</v>
      </c>
      <c r="AD40" s="157">
        <f t="shared" si="167"/>
        <v>0</v>
      </c>
      <c r="AE40" s="159">
        <f t="shared" si="168"/>
        <v>0</v>
      </c>
      <c r="AF40" s="158">
        <f t="shared" si="169"/>
        <v>0</v>
      </c>
      <c r="AG40" s="157">
        <f t="shared" si="170"/>
        <v>2</v>
      </c>
      <c r="AH40" s="159">
        <f t="shared" si="171"/>
        <v>0.18181818181818182</v>
      </c>
      <c r="AI40" s="333">
        <f t="shared" si="172"/>
        <v>63.840653728294178</v>
      </c>
      <c r="AJ40" s="505"/>
      <c r="AK40" s="83">
        <v>2485.9522663931853</v>
      </c>
      <c r="AL40" s="61">
        <v>2429.3193009999472</v>
      </c>
      <c r="AM40" s="61">
        <v>2432.6112724357558</v>
      </c>
      <c r="AN40" s="61">
        <v>2359.4472104293127</v>
      </c>
      <c r="AO40" s="61">
        <v>2063.4329862899726</v>
      </c>
      <c r="AP40" s="61">
        <v>2083.2375033174803</v>
      </c>
      <c r="AQ40" s="61">
        <v>2008.1417491674952</v>
      </c>
      <c r="AR40" s="61">
        <v>2095.9068121298733</v>
      </c>
      <c r="AS40" s="61">
        <v>1976.9707422009037</v>
      </c>
      <c r="AT40" s="61">
        <v>2118.7342087239685</v>
      </c>
      <c r="AU40" s="61">
        <v>1566.2140372167755</v>
      </c>
      <c r="AV40" s="61">
        <v>1637.0243012093683</v>
      </c>
      <c r="AW40" s="61">
        <v>1329.6910855654169</v>
      </c>
      <c r="AX40" s="61">
        <v>1485.6472614249813</v>
      </c>
      <c r="AY40" s="61">
        <v>850.00398956620609</v>
      </c>
      <c r="AZ40" s="61">
        <v>1155.6900173224603</v>
      </c>
      <c r="BA40" s="61">
        <v>373.31725636484197</v>
      </c>
      <c r="BB40" s="61">
        <v>659.53981533204046</v>
      </c>
      <c r="BC40" s="61">
        <v>46.664657045605246</v>
      </c>
      <c r="BD40" s="84">
        <v>170.4537222577068</v>
      </c>
      <c r="BE40" s="229">
        <v>2.0000000000000002E-5</v>
      </c>
      <c r="BF40" s="42">
        <v>2.0000000000000002E-5</v>
      </c>
      <c r="BG40" s="52">
        <v>5.0000000000000002E-5</v>
      </c>
      <c r="BH40" s="52">
        <v>4.0000000000000003E-5</v>
      </c>
      <c r="BI40" s="52">
        <v>1.2518952302791728E-4</v>
      </c>
      <c r="BJ40" s="52">
        <v>1.2406223545552731E-4</v>
      </c>
      <c r="BK40" s="52">
        <v>3.4000000000000002E-4</v>
      </c>
      <c r="BL40" s="52">
        <v>1.8000000000000001E-4</v>
      </c>
      <c r="BM40" s="52">
        <v>8.9999999999999998E-4</v>
      </c>
      <c r="BN40" s="52">
        <v>5.0000000000000001E-4</v>
      </c>
      <c r="BO40" s="52">
        <v>3.8E-3</v>
      </c>
      <c r="BP40" s="52">
        <v>2E-3</v>
      </c>
      <c r="BQ40" s="52">
        <v>1.6199999999999999E-2</v>
      </c>
      <c r="BR40" s="52">
        <v>6.1999999999999998E-3</v>
      </c>
      <c r="BS40" s="52">
        <v>6.1100000000000002E-2</v>
      </c>
      <c r="BT40" s="52">
        <v>2.6800000000000001E-2</v>
      </c>
      <c r="BU40" s="52">
        <v>0.1421</v>
      </c>
      <c r="BV40" s="52">
        <v>5.4699999999999999E-2</v>
      </c>
      <c r="BW40" s="52">
        <v>0.27589999999999998</v>
      </c>
      <c r="BX40" s="53">
        <v>0.1051</v>
      </c>
      <c r="BY40" s="63">
        <f>+Fall_Hoy!B40</f>
        <v>0</v>
      </c>
      <c r="BZ40" s="60">
        <f>+Fall_Hoy!C40</f>
        <v>0</v>
      </c>
      <c r="CA40" s="60">
        <f>+Fall_Hoy!D40</f>
        <v>0</v>
      </c>
      <c r="CB40" s="60">
        <f>+Fall_Hoy!E40</f>
        <v>0</v>
      </c>
      <c r="CC40" s="60">
        <f>+Fall_Hoy!F40</f>
        <v>0</v>
      </c>
      <c r="CD40" s="60">
        <f>+Fall_Hoy!G40</f>
        <v>0</v>
      </c>
      <c r="CE40" s="60">
        <f>+Fall_Hoy!H40</f>
        <v>0</v>
      </c>
      <c r="CF40" s="60">
        <f>+Fall_Hoy!I40</f>
        <v>1</v>
      </c>
      <c r="CG40" s="60">
        <f>+Fall_Hoy!J40</f>
        <v>0</v>
      </c>
      <c r="CH40" s="60">
        <f>+Fall_Hoy!K40</f>
        <v>1</v>
      </c>
      <c r="CI40" s="60">
        <f>+Fall_Hoy!L40</f>
        <v>0</v>
      </c>
      <c r="CJ40" s="60">
        <f>+Fall_Hoy!M40</f>
        <v>0</v>
      </c>
      <c r="CK40" s="60">
        <f>+Fall_Hoy!N40</f>
        <v>2</v>
      </c>
      <c r="CL40" s="60">
        <f>+Fall_Hoy!O40</f>
        <v>1</v>
      </c>
      <c r="CM40" s="60">
        <f>+Fall_Hoy!P40</f>
        <v>2</v>
      </c>
      <c r="CN40" s="60">
        <f>+Fall_Hoy!Q40</f>
        <v>3</v>
      </c>
      <c r="CO40" s="60">
        <f>+Fall_Hoy!R40</f>
        <v>3</v>
      </c>
      <c r="CP40" s="60">
        <f>+Fall_Hoy!S40</f>
        <v>0</v>
      </c>
      <c r="CQ40" s="60">
        <f>+Fall_Hoy!T40</f>
        <v>0</v>
      </c>
      <c r="CR40" s="65">
        <f>+Fall_Hoy!U40</f>
        <v>0</v>
      </c>
      <c r="CS40" s="74">
        <f t="shared" si="173"/>
        <v>3.8509494807537445E-2</v>
      </c>
      <c r="CT40" s="75">
        <f t="shared" si="174"/>
        <v>9.6860141413014494E-2</v>
      </c>
      <c r="CU40" s="75">
        <f t="shared" si="175"/>
        <v>9.2846219293829427E-2</v>
      </c>
      <c r="CV40" s="75">
        <f t="shared" si="176"/>
        <v>0.10856569171469484</v>
      </c>
      <c r="CW40" s="75">
        <f t="shared" si="131"/>
        <v>2.2292945933130321E-2</v>
      </c>
      <c r="CX40" s="75">
        <f t="shared" si="132"/>
        <v>2.5921192333570681E-2</v>
      </c>
      <c r="CY40" s="75">
        <f t="shared" si="133"/>
        <v>5.2785118403092746E-2</v>
      </c>
      <c r="CZ40" s="75">
        <f t="shared" si="134"/>
        <v>0.7</v>
      </c>
      <c r="DA40" s="75">
        <f t="shared" si="135"/>
        <v>3.793682850182431E-2</v>
      </c>
      <c r="DB40" s="75">
        <f t="shared" si="136"/>
        <v>0.7</v>
      </c>
      <c r="DC40" s="75">
        <f t="shared" si="137"/>
        <v>2.8731705201650973E-2</v>
      </c>
      <c r="DD40" s="75">
        <f t="shared" si="138"/>
        <v>2.6878037160165888E-2</v>
      </c>
      <c r="DE40" s="75">
        <f t="shared" si="139"/>
        <v>9.2846219293829427E-2</v>
      </c>
      <c r="DF40" s="75">
        <f t="shared" si="140"/>
        <v>0.10856569171469484</v>
      </c>
      <c r="DG40" s="75">
        <f t="shared" si="141"/>
        <v>3.8509494807537445E-2</v>
      </c>
      <c r="DH40" s="75">
        <f t="shared" si="142"/>
        <v>9.6860141413014494E-2</v>
      </c>
      <c r="DI40" s="75">
        <f t="shared" si="143"/>
        <v>5.6552148804079667E-2</v>
      </c>
      <c r="DJ40" s="75">
        <f t="shared" si="144"/>
        <v>2.2743130363476784E-2</v>
      </c>
      <c r="DK40" s="75">
        <f t="shared" si="145"/>
        <v>4.2858988506985177E-2</v>
      </c>
      <c r="DL40" s="287">
        <f t="shared" si="146"/>
        <v>2.9333474997046787E-2</v>
      </c>
      <c r="DM40" s="83">
        <f>+'Cas_-14'!B40</f>
        <v>7</v>
      </c>
      <c r="DN40" s="61">
        <f>+'Cas_-14'!C40</f>
        <v>3</v>
      </c>
      <c r="DO40" s="61">
        <f>+'Cas_-14'!D40</f>
        <v>18</v>
      </c>
      <c r="DP40" s="61">
        <f>+'Cas_-14'!E40</f>
        <v>26</v>
      </c>
      <c r="DQ40" s="61">
        <f>+'Cas_-14'!F40</f>
        <v>46</v>
      </c>
      <c r="DR40" s="61">
        <f>+'Cas_-14'!G40</f>
        <v>54</v>
      </c>
      <c r="DS40" s="61">
        <f>+'Cas_-14'!H40</f>
        <v>106</v>
      </c>
      <c r="DT40" s="61">
        <f>+'Cas_-14'!I40</f>
        <v>86</v>
      </c>
      <c r="DU40" s="61">
        <f>+'Cas_-14'!J40</f>
        <v>75</v>
      </c>
      <c r="DV40" s="61">
        <f>+'Cas_-14'!K40</f>
        <v>69</v>
      </c>
      <c r="DW40" s="61">
        <f>+'Cas_-14'!L40</f>
        <v>45</v>
      </c>
      <c r="DX40" s="61">
        <f>+'Cas_-14'!M40</f>
        <v>44</v>
      </c>
      <c r="DY40" s="61">
        <f>+'Cas_-14'!N40</f>
        <v>32</v>
      </c>
      <c r="DZ40" s="61">
        <f>+'Cas_-14'!O40</f>
        <v>19</v>
      </c>
      <c r="EA40" s="61">
        <f>+'Cas_-14'!P40</f>
        <v>16</v>
      </c>
      <c r="EB40" s="61">
        <f>+'Cas_-14'!Q40</f>
        <v>22</v>
      </c>
      <c r="EC40" s="61">
        <f>+'Cas_-14'!R40</f>
        <v>11</v>
      </c>
      <c r="ED40" s="61">
        <f>+'Cas_-14'!S40</f>
        <v>15</v>
      </c>
      <c r="EE40" s="61">
        <f>+'Cas_-14'!T40</f>
        <v>2</v>
      </c>
      <c r="EF40" s="84">
        <f>+'Cas_-14'!U40</f>
        <v>5</v>
      </c>
      <c r="EG40" s="190">
        <f t="shared" si="177"/>
        <v>2.8158223690095828E-3</v>
      </c>
      <c r="EH40" s="89">
        <f t="shared" si="177"/>
        <v>1.2349138290570331E-3</v>
      </c>
      <c r="EI40" s="89">
        <f t="shared" si="177"/>
        <v>7.3994559689665217E-3</v>
      </c>
      <c r="EJ40" s="89">
        <f t="shared" si="177"/>
        <v>1.1019530288736224E-2</v>
      </c>
      <c r="EK40" s="89">
        <f t="shared" si="177"/>
        <v>2.2292945933130321E-2</v>
      </c>
      <c r="EL40" s="89">
        <f t="shared" si="177"/>
        <v>2.5921192333570681E-2</v>
      </c>
      <c r="EM40" s="89">
        <f t="shared" si="177"/>
        <v>5.2785118403092746E-2</v>
      </c>
      <c r="EN40" s="89">
        <f t="shared" si="177"/>
        <v>4.1032358644135652E-2</v>
      </c>
      <c r="EO40" s="89">
        <f t="shared" si="177"/>
        <v>3.793682850182431E-2</v>
      </c>
      <c r="EP40" s="89">
        <f t="shared" si="177"/>
        <v>3.2566614403963405E-2</v>
      </c>
      <c r="EQ40" s="89">
        <f t="shared" si="177"/>
        <v>2.8731705201650973E-2</v>
      </c>
      <c r="ER40" s="89">
        <f t="shared" si="177"/>
        <v>2.6878037160165888E-2</v>
      </c>
      <c r="ES40" s="89">
        <f t="shared" si="177"/>
        <v>2.4065740040960584E-2</v>
      </c>
      <c r="ET40" s="89">
        <f t="shared" si="177"/>
        <v>1.2789038483991051E-2</v>
      </c>
      <c r="EU40" s="89">
        <f t="shared" si="177"/>
        <v>1.8823441061924302E-2</v>
      </c>
      <c r="EV40" s="89">
        <f t="shared" si="177"/>
        <v>1.9036246459037783E-2</v>
      </c>
      <c r="EW40" s="89">
        <f t="shared" si="178"/>
        <v>2.9465554598552306E-2</v>
      </c>
      <c r="EX40" s="89">
        <f t="shared" si="178"/>
        <v>2.2743130363476784E-2</v>
      </c>
      <c r="EY40" s="89">
        <f t="shared" si="178"/>
        <v>4.2858988506985177E-2</v>
      </c>
      <c r="EZ40" s="97">
        <f t="shared" si="178"/>
        <v>2.9333474997046787E-2</v>
      </c>
      <c r="FA40" s="110">
        <f t="shared" si="71"/>
        <v>2.0458265139116203</v>
      </c>
      <c r="FB40" s="111">
        <f t="shared" si="72"/>
        <v>5.0881953867028491</v>
      </c>
      <c r="FC40" s="111">
        <f t="shared" si="73"/>
        <v>3.8580246913580254</v>
      </c>
      <c r="FD40" s="111">
        <f t="shared" si="74"/>
        <v>8.4889643463497464</v>
      </c>
      <c r="FE40" s="111">
        <f t="shared" si="149"/>
        <v>1</v>
      </c>
      <c r="FF40" s="111">
        <f t="shared" si="149"/>
        <v>1</v>
      </c>
      <c r="FG40" s="111">
        <f t="shared" si="149"/>
        <v>1</v>
      </c>
      <c r="FH40" s="111">
        <f t="shared" si="149"/>
        <v>17.059706610359431</v>
      </c>
      <c r="FI40" s="111">
        <f t="shared" si="149"/>
        <v>1</v>
      </c>
      <c r="FJ40" s="111">
        <f t="shared" si="149"/>
        <v>21.494405016040258</v>
      </c>
      <c r="FK40" s="111">
        <f t="shared" si="149"/>
        <v>1</v>
      </c>
      <c r="FL40" s="111">
        <f t="shared" si="149"/>
        <v>1</v>
      </c>
      <c r="FM40" s="111">
        <f t="shared" si="149"/>
        <v>3.8580246913580254</v>
      </c>
      <c r="FN40" s="111">
        <f t="shared" si="149"/>
        <v>8.4889643463497464</v>
      </c>
      <c r="FO40" s="111">
        <f t="shared" si="149"/>
        <v>2.0458265139116203</v>
      </c>
      <c r="FP40" s="111">
        <f t="shared" si="149"/>
        <v>5.0881953867028491</v>
      </c>
      <c r="FQ40" s="111">
        <f t="shared" si="76"/>
        <v>1.9192630030068456</v>
      </c>
      <c r="FR40" s="111">
        <f t="shared" si="77"/>
        <v>1</v>
      </c>
      <c r="FS40" s="111">
        <f t="shared" si="78"/>
        <v>1</v>
      </c>
      <c r="FT40" s="292">
        <f t="shared" si="79"/>
        <v>1</v>
      </c>
      <c r="FU40" s="83">
        <f>+Cas_Hoy!B40</f>
        <v>7</v>
      </c>
      <c r="FV40" s="61">
        <f>+Cas_Hoy!C40</f>
        <v>8</v>
      </c>
      <c r="FW40" s="61">
        <f>+Cas_Hoy!D40</f>
        <v>21</v>
      </c>
      <c r="FX40" s="61">
        <f>+Cas_Hoy!E40</f>
        <v>33</v>
      </c>
      <c r="FY40" s="61">
        <f>+Cas_Hoy!F40</f>
        <v>76</v>
      </c>
      <c r="FZ40" s="61">
        <f>+Cas_Hoy!G40</f>
        <v>72</v>
      </c>
      <c r="GA40" s="61">
        <f>+Cas_Hoy!H40</f>
        <v>132</v>
      </c>
      <c r="GB40" s="61">
        <f>+Cas_Hoy!I40</f>
        <v>108</v>
      </c>
      <c r="GC40" s="61">
        <f>+Cas_Hoy!J40</f>
        <v>84</v>
      </c>
      <c r="GD40" s="61">
        <f>+Cas_Hoy!K40</f>
        <v>86</v>
      </c>
      <c r="GE40" s="61">
        <f>+Cas_Hoy!L40</f>
        <v>61</v>
      </c>
      <c r="GF40" s="61">
        <f>+Cas_Hoy!M40</f>
        <v>53</v>
      </c>
      <c r="GG40" s="61">
        <f>+Cas_Hoy!N40</f>
        <v>39</v>
      </c>
      <c r="GH40" s="61">
        <f>+Cas_Hoy!O40</f>
        <v>26</v>
      </c>
      <c r="GI40" s="61">
        <f>+Cas_Hoy!P40</f>
        <v>20</v>
      </c>
      <c r="GJ40" s="61">
        <f>+Cas_Hoy!Q40</f>
        <v>30</v>
      </c>
      <c r="GK40" s="61">
        <f>+Cas_Hoy!R40</f>
        <v>11</v>
      </c>
      <c r="GL40" s="61">
        <f>+Cas_Hoy!S40</f>
        <v>18</v>
      </c>
      <c r="GM40" s="61">
        <f>+Cas_Hoy!T40</f>
        <v>2</v>
      </c>
      <c r="GN40" s="84">
        <f>+Cas_Hoy!U40</f>
        <v>5</v>
      </c>
      <c r="GO40" s="297">
        <f t="shared" si="104"/>
        <v>5.7606840609852345E-3</v>
      </c>
      <c r="GP40" s="294">
        <f t="shared" si="105"/>
        <v>1.6755954261289459E-2</v>
      </c>
      <c r="GQ40" s="294">
        <f t="shared" si="106"/>
        <v>3.3305164469370929E-2</v>
      </c>
      <c r="GR40" s="294">
        <f t="shared" si="107"/>
        <v>0.11872943043238063</v>
      </c>
      <c r="GS40" s="294">
        <f t="shared" si="108"/>
        <v>3.6831823715606615E-2</v>
      </c>
      <c r="GT40" s="294">
        <f t="shared" si="109"/>
        <v>3.4561589778094245E-2</v>
      </c>
      <c r="GU40" s="294">
        <f t="shared" si="110"/>
        <v>6.5732411596304177E-2</v>
      </c>
      <c r="GV40" s="294">
        <f t="shared" si="111"/>
        <v>0.7</v>
      </c>
      <c r="GW40" s="294">
        <f t="shared" si="112"/>
        <v>4.2489247922043227E-2</v>
      </c>
      <c r="GX40" s="294">
        <f t="shared" si="113"/>
        <v>0.7</v>
      </c>
      <c r="GY40" s="294">
        <f t="shared" si="114"/>
        <v>3.8947422606682429E-2</v>
      </c>
      <c r="GZ40" s="294">
        <f t="shared" si="115"/>
        <v>3.2375817488381642E-2</v>
      </c>
      <c r="HA40" s="294">
        <f t="shared" si="116"/>
        <v>0.11315632976435462</v>
      </c>
      <c r="HB40" s="294">
        <f t="shared" si="117"/>
        <v>0.14856357813589821</v>
      </c>
      <c r="HC40" s="294">
        <f t="shared" si="118"/>
        <v>4.813686850942181E-2</v>
      </c>
      <c r="HD40" s="294">
        <f t="shared" si="119"/>
        <v>0.13208201101774703</v>
      </c>
      <c r="HE40" s="294">
        <f t="shared" si="120"/>
        <v>5.6552148804079667E-2</v>
      </c>
      <c r="HF40" s="294">
        <f t="shared" si="121"/>
        <v>2.729175643617214E-2</v>
      </c>
      <c r="HG40" s="294">
        <f t="shared" si="122"/>
        <v>4.2858988506985177E-2</v>
      </c>
      <c r="HH40" s="298">
        <f t="shared" si="123"/>
        <v>2.9333474997046787E-2</v>
      </c>
      <c r="HI40" s="213">
        <f>+CyF_Tot!B40</f>
        <v>619</v>
      </c>
      <c r="HJ40" s="140">
        <f>+CyF_Tot!C40</f>
        <v>701</v>
      </c>
      <c r="HK40" s="140">
        <f>+CyF_Tot!D40</f>
        <v>835</v>
      </c>
      <c r="HL40" s="140">
        <f>+CyF_Tot!E40</f>
        <v>892</v>
      </c>
      <c r="HM40" s="140">
        <f>+CyF_Tot!F40</f>
        <v>9</v>
      </c>
      <c r="HN40" s="140">
        <f>+CyF_Tot!G40</f>
        <v>11</v>
      </c>
      <c r="HO40" s="140">
        <f>+CyF_Tot!H40</f>
        <v>13</v>
      </c>
      <c r="HP40" s="451">
        <f>+CyF_Tot!I40</f>
        <v>13</v>
      </c>
      <c r="HQ40" s="91">
        <f t="shared" si="185"/>
        <v>7.9352408911937733E-2</v>
      </c>
      <c r="HR40" s="88">
        <f t="shared" si="186"/>
        <v>7.7544666145299646E-2</v>
      </c>
      <c r="HS40" s="88">
        <f t="shared" si="187"/>
        <v>7.7649746949558091E-2</v>
      </c>
      <c r="HT40" s="88">
        <f t="shared" si="188"/>
        <v>7.5314326175603699E-2</v>
      </c>
      <c r="HU40" s="88">
        <f t="shared" si="189"/>
        <v>6.586545538463906E-2</v>
      </c>
      <c r="HV40" s="88">
        <f t="shared" si="190"/>
        <v>6.6497622041543678E-2</v>
      </c>
      <c r="HW40" s="88">
        <f t="shared" si="191"/>
        <v>6.4100541022966515E-2</v>
      </c>
      <c r="HX40" s="88">
        <f t="shared" si="192"/>
        <v>6.6902030519978076E-2</v>
      </c>
      <c r="HY40" s="88">
        <f t="shared" si="193"/>
        <v>6.3105552291908312E-2</v>
      </c>
      <c r="HZ40" s="88">
        <f t="shared" si="194"/>
        <v>6.7630688480719126E-2</v>
      </c>
      <c r="IA40" s="88">
        <f t="shared" si="195"/>
        <v>4.9994064007174911E-2</v>
      </c>
      <c r="IB40" s="88">
        <f t="shared" si="196"/>
        <v>5.2254350779155016E-2</v>
      </c>
      <c r="IC40" s="88">
        <f t="shared" si="197"/>
        <v>4.2444174079590682E-2</v>
      </c>
      <c r="ID40" s="88">
        <f t="shared" si="198"/>
        <v>4.7422346189510384E-2</v>
      </c>
      <c r="IE40" s="88">
        <f t="shared" si="199"/>
        <v>2.7132405182782371E-2</v>
      </c>
      <c r="IF40" s="88">
        <f t="shared" si="200"/>
        <v>3.6890003106564748E-2</v>
      </c>
      <c r="IG40" s="88">
        <f t="shared" si="201"/>
        <v>1.1916408847192351E-2</v>
      </c>
      <c r="IH40" s="88">
        <f t="shared" si="202"/>
        <v>2.1052726485317943E-2</v>
      </c>
      <c r="II40" s="88">
        <f t="shared" si="203"/>
        <v>1.4895511058990439E-3</v>
      </c>
      <c r="IJ40" s="191">
        <f t="shared" si="204"/>
        <v>5.440938529676545E-3</v>
      </c>
      <c r="IK40" s="297"/>
      <c r="IL40" s="294"/>
      <c r="IM40" s="294"/>
      <c r="IN40" s="294"/>
      <c r="IO40" s="294"/>
      <c r="IP40" s="294"/>
      <c r="IQ40" s="294"/>
      <c r="IR40" s="294"/>
      <c r="IS40" s="294"/>
      <c r="IT40" s="294"/>
      <c r="IU40" s="294"/>
      <c r="IV40" s="294"/>
      <c r="IW40" s="294"/>
      <c r="IX40" s="294"/>
      <c r="IY40" s="294"/>
      <c r="IZ40" s="294"/>
      <c r="JA40" s="294"/>
      <c r="JB40" s="294"/>
      <c r="JC40" s="294"/>
      <c r="JD40" s="298"/>
      <c r="JE40" s="486"/>
    </row>
    <row r="41" spans="1:265" ht="14.4">
      <c r="A41" s="412" t="s">
        <v>52</v>
      </c>
      <c r="B41" s="438">
        <v>356392</v>
      </c>
      <c r="C41" s="428">
        <f t="shared" si="180"/>
        <v>16980</v>
      </c>
      <c r="D41" s="419">
        <f t="shared" si="181"/>
        <v>611</v>
      </c>
      <c r="E41" s="397">
        <f t="shared" si="46"/>
        <v>7.9912325498625938E-3</v>
      </c>
      <c r="F41" s="198">
        <f t="shared" si="150"/>
        <v>4.5907315540191701E-2</v>
      </c>
      <c r="G41" s="28">
        <f t="shared" si="151"/>
        <v>4.6732347400854248</v>
      </c>
      <c r="H41" s="27">
        <f t="shared" si="152"/>
        <v>0.21453566180648737</v>
      </c>
      <c r="I41" s="34">
        <f t="shared" si="153"/>
        <v>0.22265237683968922</v>
      </c>
      <c r="J41" s="311">
        <f t="shared" si="154"/>
        <v>0.41738181231478549</v>
      </c>
      <c r="K41" s="483">
        <f t="shared" si="184"/>
        <v>4.1075205319232432E-3</v>
      </c>
      <c r="L41" s="312">
        <f t="shared" si="48"/>
        <v>9.0918366147846115</v>
      </c>
      <c r="M41" s="313">
        <f t="shared" si="155"/>
        <v>0.43314747211617521</v>
      </c>
      <c r="N41" s="501"/>
      <c r="O41" s="334" t="s">
        <v>230</v>
      </c>
      <c r="P41" s="21" t="s">
        <v>231</v>
      </c>
      <c r="Q41" s="21" t="s">
        <v>235</v>
      </c>
      <c r="R41" s="21" t="s">
        <v>233</v>
      </c>
      <c r="S41" s="161">
        <f t="shared" si="156"/>
        <v>16980</v>
      </c>
      <c r="T41" s="162">
        <f t="shared" si="157"/>
        <v>4764.416709690453</v>
      </c>
      <c r="U41" s="161">
        <f t="shared" si="158"/>
        <v>255</v>
      </c>
      <c r="V41" s="163">
        <f t="shared" si="159"/>
        <v>1.5246636771300448E-2</v>
      </c>
      <c r="W41" s="162">
        <f t="shared" si="160"/>
        <v>71.550427619026237</v>
      </c>
      <c r="X41" s="161">
        <f t="shared" si="161"/>
        <v>619</v>
      </c>
      <c r="Y41" s="163">
        <f t="shared" si="162"/>
        <v>3.7833873235132327E-2</v>
      </c>
      <c r="Z41" s="162">
        <f t="shared" si="163"/>
        <v>173.6851556712833</v>
      </c>
      <c r="AA41" s="161">
        <f t="shared" si="164"/>
        <v>611</v>
      </c>
      <c r="AB41" s="162">
        <f t="shared" si="165"/>
        <v>1714.404363734315</v>
      </c>
      <c r="AC41" s="164">
        <f t="shared" si="166"/>
        <v>3.5983510011778561E-2</v>
      </c>
      <c r="AD41" s="161">
        <f t="shared" si="167"/>
        <v>6</v>
      </c>
      <c r="AE41" s="163">
        <f t="shared" si="168"/>
        <v>9.9173553719008271E-3</v>
      </c>
      <c r="AF41" s="162">
        <f t="shared" si="169"/>
        <v>16.835394733888528</v>
      </c>
      <c r="AG41" s="161">
        <f t="shared" si="170"/>
        <v>23</v>
      </c>
      <c r="AH41" s="163">
        <f t="shared" si="171"/>
        <v>3.9115646258503403E-2</v>
      </c>
      <c r="AI41" s="335">
        <f t="shared" si="172"/>
        <v>64.535679813239355</v>
      </c>
      <c r="AJ41" s="505"/>
      <c r="AK41" s="83">
        <v>25312.375344930573</v>
      </c>
      <c r="AL41" s="61">
        <v>24601.768390661884</v>
      </c>
      <c r="AM41" s="61">
        <v>23789.917913623656</v>
      </c>
      <c r="AN41" s="61">
        <v>22803.493260848583</v>
      </c>
      <c r="AO41" s="61">
        <v>24999.410871942651</v>
      </c>
      <c r="AP41" s="61">
        <v>24939.828553113126</v>
      </c>
      <c r="AQ41" s="61">
        <v>25570.792075642585</v>
      </c>
      <c r="AR41" s="61">
        <v>25889.628534433716</v>
      </c>
      <c r="AS41" s="61">
        <v>22389.398434937313</v>
      </c>
      <c r="AT41" s="61">
        <v>24183.613356271781</v>
      </c>
      <c r="AU41" s="61">
        <v>18576.352877961341</v>
      </c>
      <c r="AV41" s="61">
        <v>20925.717191020063</v>
      </c>
      <c r="AW41" s="61">
        <v>14752.103681194276</v>
      </c>
      <c r="AX41" s="61">
        <v>18696.612349561736</v>
      </c>
      <c r="AY41" s="61">
        <v>9744.642719715197</v>
      </c>
      <c r="AZ41" s="61">
        <v>14855.440290751847</v>
      </c>
      <c r="BA41" s="61">
        <v>4058.8127293391881</v>
      </c>
      <c r="BB41" s="61">
        <v>8036.3400500514399</v>
      </c>
      <c r="BC41" s="61">
        <v>455.19395095392764</v>
      </c>
      <c r="BD41" s="84">
        <v>1810.5612498603273</v>
      </c>
      <c r="BE41" s="229">
        <v>2.0000000000000002E-5</v>
      </c>
      <c r="BF41" s="42">
        <v>2.0000000000000002E-5</v>
      </c>
      <c r="BG41" s="52">
        <v>5.0000000000000002E-5</v>
      </c>
      <c r="BH41" s="52">
        <v>4.0000000000000003E-5</v>
      </c>
      <c r="BI41" s="52">
        <v>1.2518952302791728E-4</v>
      </c>
      <c r="BJ41" s="52">
        <v>1.2406223545552731E-4</v>
      </c>
      <c r="BK41" s="52">
        <v>3.4000000000000002E-4</v>
      </c>
      <c r="BL41" s="52">
        <v>1.8000000000000001E-4</v>
      </c>
      <c r="BM41" s="52">
        <v>8.9999999999999998E-4</v>
      </c>
      <c r="BN41" s="52">
        <v>5.0000000000000001E-4</v>
      </c>
      <c r="BO41" s="52">
        <v>3.8E-3</v>
      </c>
      <c r="BP41" s="52">
        <v>2E-3</v>
      </c>
      <c r="BQ41" s="52">
        <v>1.6199999999999999E-2</v>
      </c>
      <c r="BR41" s="52">
        <v>6.1999999999999998E-3</v>
      </c>
      <c r="BS41" s="52">
        <v>6.1100000000000002E-2</v>
      </c>
      <c r="BT41" s="52">
        <v>2.6800000000000001E-2</v>
      </c>
      <c r="BU41" s="52">
        <v>0.1421</v>
      </c>
      <c r="BV41" s="52">
        <v>5.4699999999999999E-2</v>
      </c>
      <c r="BW41" s="52">
        <v>0.27589999999999998</v>
      </c>
      <c r="BX41" s="53">
        <v>0.1051</v>
      </c>
      <c r="BY41" s="63">
        <f>+Fall_Hoy!B41</f>
        <v>0</v>
      </c>
      <c r="BZ41" s="60">
        <f>+Fall_Hoy!C41</f>
        <v>0</v>
      </c>
      <c r="CA41" s="60">
        <f>+Fall_Hoy!D41</f>
        <v>0</v>
      </c>
      <c r="CB41" s="60">
        <f>+Fall_Hoy!E41</f>
        <v>0</v>
      </c>
      <c r="CC41" s="60">
        <f>+Fall_Hoy!F41</f>
        <v>0</v>
      </c>
      <c r="CD41" s="60">
        <f>+Fall_Hoy!G41</f>
        <v>2</v>
      </c>
      <c r="CE41" s="60">
        <f>+Fall_Hoy!H41</f>
        <v>8</v>
      </c>
      <c r="CF41" s="60">
        <f>+Fall_Hoy!I41</f>
        <v>4</v>
      </c>
      <c r="CG41" s="60">
        <f>+Fall_Hoy!J41</f>
        <v>20</v>
      </c>
      <c r="CH41" s="60">
        <f>+Fall_Hoy!K41</f>
        <v>11</v>
      </c>
      <c r="CI41" s="60">
        <f>+Fall_Hoy!L41</f>
        <v>35</v>
      </c>
      <c r="CJ41" s="60">
        <f>+Fall_Hoy!M41</f>
        <v>22</v>
      </c>
      <c r="CK41" s="60">
        <f>+Fall_Hoy!N41</f>
        <v>73</v>
      </c>
      <c r="CL41" s="60">
        <f>+Fall_Hoy!O41</f>
        <v>41</v>
      </c>
      <c r="CM41" s="60">
        <f>+Fall_Hoy!P41</f>
        <v>90</v>
      </c>
      <c r="CN41" s="60">
        <f>+Fall_Hoy!Q41</f>
        <v>77</v>
      </c>
      <c r="CO41" s="60">
        <f>+Fall_Hoy!R41</f>
        <v>72</v>
      </c>
      <c r="CP41" s="60">
        <f>+Fall_Hoy!S41</f>
        <v>93</v>
      </c>
      <c r="CQ41" s="60">
        <f>+Fall_Hoy!T41</f>
        <v>14</v>
      </c>
      <c r="CR41" s="65">
        <f>+Fall_Hoy!U41</f>
        <v>45</v>
      </c>
      <c r="CS41" s="74">
        <f t="shared" si="173"/>
        <v>0.15115947627676771</v>
      </c>
      <c r="CT41" s="75">
        <f t="shared" si="174"/>
        <v>0.19340620487343341</v>
      </c>
      <c r="CU41" s="75">
        <f t="shared" si="175"/>
        <v>0.30545967794752987</v>
      </c>
      <c r="CV41" s="75">
        <f t="shared" si="176"/>
        <v>0.35369526319357331</v>
      </c>
      <c r="CW41" s="75">
        <f t="shared" si="131"/>
        <v>6.9161629802264341E-2</v>
      </c>
      <c r="CX41" s="75">
        <f t="shared" si="132"/>
        <v>0.64639342416242418</v>
      </c>
      <c r="CY41" s="75">
        <f t="shared" si="133"/>
        <v>0.7</v>
      </c>
      <c r="CZ41" s="75">
        <f t="shared" si="134"/>
        <v>0.7</v>
      </c>
      <c r="DA41" s="75">
        <f t="shared" si="135"/>
        <v>0.7</v>
      </c>
      <c r="DB41" s="75">
        <f t="shared" si="136"/>
        <v>0.7</v>
      </c>
      <c r="DC41" s="75">
        <f t="shared" si="137"/>
        <v>0.49581994788205608</v>
      </c>
      <c r="DD41" s="75">
        <f t="shared" si="138"/>
        <v>0.52566896033176225</v>
      </c>
      <c r="DE41" s="75">
        <f t="shared" si="139"/>
        <v>0.30545967794752987</v>
      </c>
      <c r="DF41" s="75">
        <f t="shared" si="140"/>
        <v>0.35369526319357331</v>
      </c>
      <c r="DG41" s="75">
        <f t="shared" si="141"/>
        <v>0.15115947627676771</v>
      </c>
      <c r="DH41" s="75">
        <f t="shared" si="142"/>
        <v>0.19340620487343341</v>
      </c>
      <c r="DI41" s="75">
        <f t="shared" si="143"/>
        <v>0.12483587358717586</v>
      </c>
      <c r="DJ41" s="75">
        <f t="shared" si="144"/>
        <v>0.21156183097871861</v>
      </c>
      <c r="DK41" s="75">
        <f t="shared" si="145"/>
        <v>0.11147560886523342</v>
      </c>
      <c r="DL41" s="287">
        <f t="shared" si="146"/>
        <v>0.23648117604207419</v>
      </c>
      <c r="DM41" s="83">
        <f>+'Cas_-14'!B41</f>
        <v>286</v>
      </c>
      <c r="DN41" s="61">
        <f>+'Cas_-14'!C41</f>
        <v>247</v>
      </c>
      <c r="DO41" s="61">
        <f>+'Cas_-14'!D41</f>
        <v>532</v>
      </c>
      <c r="DP41" s="61">
        <f>+'Cas_-14'!E41</f>
        <v>579</v>
      </c>
      <c r="DQ41" s="61">
        <f>+'Cas_-14'!F41</f>
        <v>1729</v>
      </c>
      <c r="DR41" s="61">
        <f>+'Cas_-14'!G41</f>
        <v>1764</v>
      </c>
      <c r="DS41" s="61">
        <f>+'Cas_-14'!H41</f>
        <v>1810</v>
      </c>
      <c r="DT41" s="61">
        <f>+'Cas_-14'!I41</f>
        <v>1804</v>
      </c>
      <c r="DU41" s="61">
        <f>+'Cas_-14'!J41</f>
        <v>1523</v>
      </c>
      <c r="DV41" s="61">
        <f>+'Cas_-14'!K41</f>
        <v>1586</v>
      </c>
      <c r="DW41" s="61">
        <f>+'Cas_-14'!L41</f>
        <v>1073</v>
      </c>
      <c r="DX41" s="61">
        <f>+'Cas_-14'!M41</f>
        <v>1068</v>
      </c>
      <c r="DY41" s="61">
        <f>+'Cas_-14'!N41</f>
        <v>642</v>
      </c>
      <c r="DZ41" s="61">
        <f>+'Cas_-14'!O41</f>
        <v>509</v>
      </c>
      <c r="EA41" s="61">
        <f>+'Cas_-14'!P41</f>
        <v>301</v>
      </c>
      <c r="EB41" s="61">
        <f>+'Cas_-14'!Q41</f>
        <v>295</v>
      </c>
      <c r="EC41" s="61">
        <f>+'Cas_-14'!R41</f>
        <v>135</v>
      </c>
      <c r="ED41" s="61">
        <f>+'Cas_-14'!S41</f>
        <v>285</v>
      </c>
      <c r="EE41" s="61">
        <f>+'Cas_-14'!T41</f>
        <v>28</v>
      </c>
      <c r="EF41" s="84">
        <f>+'Cas_-14'!U41</f>
        <v>118</v>
      </c>
      <c r="EG41" s="190">
        <f t="shared" si="177"/>
        <v>1.1298821074778292E-2</v>
      </c>
      <c r="EH41" s="88">
        <f t="shared" si="177"/>
        <v>1.0039928678206482E-2</v>
      </c>
      <c r="EI41" s="88">
        <f t="shared" si="177"/>
        <v>2.2362414276988412E-2</v>
      </c>
      <c r="EJ41" s="88">
        <f t="shared" si="177"/>
        <v>2.5390846629366547E-2</v>
      </c>
      <c r="EK41" s="88">
        <f t="shared" si="177"/>
        <v>6.9161629802264341E-2</v>
      </c>
      <c r="EL41" s="88">
        <f t="shared" si="177"/>
        <v>7.0730237629472711E-2</v>
      </c>
      <c r="EM41" s="88">
        <f t="shared" si="177"/>
        <v>7.0783884779389072E-2</v>
      </c>
      <c r="EN41" s="88">
        <f t="shared" si="177"/>
        <v>6.9680412664115454E-2</v>
      </c>
      <c r="EO41" s="88">
        <f t="shared" si="177"/>
        <v>6.8023265762399851E-2</v>
      </c>
      <c r="EP41" s="88">
        <f t="shared" si="177"/>
        <v>6.5581597614679299E-2</v>
      </c>
      <c r="EQ41" s="88">
        <f t="shared" si="177"/>
        <v>5.7761607299837009E-2</v>
      </c>
      <c r="ER41" s="88">
        <f t="shared" si="177"/>
        <v>5.1037677239483818E-2</v>
      </c>
      <c r="ES41" s="88">
        <f t="shared" si="177"/>
        <v>4.351921691130807E-2</v>
      </c>
      <c r="ET41" s="88">
        <f t="shared" si="177"/>
        <v>2.7224183209421431E-2</v>
      </c>
      <c r="EU41" s="88">
        <f t="shared" si="177"/>
        <v>3.0888767157262919E-2</v>
      </c>
      <c r="EV41" s="88">
        <f t="shared" si="177"/>
        <v>1.9858044879602136E-2</v>
      </c>
      <c r="EW41" s="88">
        <f t="shared" si="178"/>
        <v>3.326095806888317E-2</v>
      </c>
      <c r="EX41" s="88">
        <f t="shared" si="178"/>
        <v>3.5463904989706821E-2</v>
      </c>
      <c r="EY41" s="88">
        <f t="shared" si="178"/>
        <v>6.1512240971835795E-2</v>
      </c>
      <c r="EZ41" s="96">
        <f t="shared" si="178"/>
        <v>6.5173161089746565E-2</v>
      </c>
      <c r="FA41" s="110">
        <f t="shared" si="71"/>
        <v>4.8936713954032109</v>
      </c>
      <c r="FB41" s="111">
        <f t="shared" si="72"/>
        <v>9.7394384012142687</v>
      </c>
      <c r="FC41" s="111">
        <f t="shared" si="73"/>
        <v>7.0189608091996476</v>
      </c>
      <c r="FD41" s="111">
        <f t="shared" si="74"/>
        <v>12.99195132771405</v>
      </c>
      <c r="FE41" s="111">
        <f t="shared" si="149"/>
        <v>1</v>
      </c>
      <c r="FF41" s="111">
        <f t="shared" si="149"/>
        <v>9.1388555422168878</v>
      </c>
      <c r="FG41" s="111">
        <f t="shared" si="149"/>
        <v>9.889256603839673</v>
      </c>
      <c r="FH41" s="111">
        <f t="shared" si="149"/>
        <v>10.045864730656097</v>
      </c>
      <c r="FI41" s="111">
        <f t="shared" si="149"/>
        <v>10.290596785591672</v>
      </c>
      <c r="FJ41" s="111">
        <f t="shared" si="149"/>
        <v>10.673725945391077</v>
      </c>
      <c r="FK41" s="111">
        <f t="shared" si="149"/>
        <v>8.5839015058615793</v>
      </c>
      <c r="FL41" s="111">
        <f t="shared" si="149"/>
        <v>10.299625468164795</v>
      </c>
      <c r="FM41" s="111">
        <f t="shared" si="149"/>
        <v>7.0189608091996476</v>
      </c>
      <c r="FN41" s="111">
        <f t="shared" si="149"/>
        <v>12.99195132771405</v>
      </c>
      <c r="FO41" s="111">
        <f t="shared" si="149"/>
        <v>4.8936713954032109</v>
      </c>
      <c r="FP41" s="111">
        <f t="shared" si="149"/>
        <v>9.7394384012142687</v>
      </c>
      <c r="FQ41" s="111">
        <f t="shared" si="76"/>
        <v>3.7532254281022754</v>
      </c>
      <c r="FR41" s="111">
        <f t="shared" si="77"/>
        <v>5.9655537380929466</v>
      </c>
      <c r="FS41" s="111">
        <f t="shared" si="78"/>
        <v>1.8122508155128672</v>
      </c>
      <c r="FT41" s="292">
        <f t="shared" si="79"/>
        <v>3.6285055395184576</v>
      </c>
      <c r="FU41" s="83">
        <f>+Cas_Hoy!B41</f>
        <v>289</v>
      </c>
      <c r="FV41" s="61">
        <f>+Cas_Hoy!C41</f>
        <v>256</v>
      </c>
      <c r="FW41" s="61">
        <f>+Cas_Hoy!D41</f>
        <v>545</v>
      </c>
      <c r="FX41" s="61">
        <f>+Cas_Hoy!E41</f>
        <v>599</v>
      </c>
      <c r="FY41" s="61">
        <f>+Cas_Hoy!F41</f>
        <v>1792</v>
      </c>
      <c r="FZ41" s="61">
        <f>+Cas_Hoy!G41</f>
        <v>1818</v>
      </c>
      <c r="GA41" s="61">
        <f>+Cas_Hoy!H41</f>
        <v>1883</v>
      </c>
      <c r="GB41" s="61">
        <f>+Cas_Hoy!I41</f>
        <v>1873</v>
      </c>
      <c r="GC41" s="61">
        <f>+Cas_Hoy!J41</f>
        <v>1583</v>
      </c>
      <c r="GD41" s="61">
        <f>+Cas_Hoy!K41</f>
        <v>1633</v>
      </c>
      <c r="GE41" s="61">
        <f>+Cas_Hoy!L41</f>
        <v>1112</v>
      </c>
      <c r="GF41" s="61">
        <f>+Cas_Hoy!M41</f>
        <v>1112</v>
      </c>
      <c r="GG41" s="61">
        <f>+Cas_Hoy!N41</f>
        <v>665</v>
      </c>
      <c r="GH41" s="61">
        <f>+Cas_Hoy!O41</f>
        <v>535</v>
      </c>
      <c r="GI41" s="61">
        <f>+Cas_Hoy!P41</f>
        <v>315</v>
      </c>
      <c r="GJ41" s="61">
        <f>+Cas_Hoy!Q41</f>
        <v>319</v>
      </c>
      <c r="GK41" s="61">
        <f>+Cas_Hoy!R41</f>
        <v>140</v>
      </c>
      <c r="GL41" s="61">
        <f>+Cas_Hoy!S41</f>
        <v>303</v>
      </c>
      <c r="GM41" s="61">
        <f>+Cas_Hoy!T41</f>
        <v>29</v>
      </c>
      <c r="GN41" s="84">
        <f>+Cas_Hoy!U41</f>
        <v>131</v>
      </c>
      <c r="GO41" s="297">
        <f t="shared" si="104"/>
        <v>5.5872711035583257E-2</v>
      </c>
      <c r="GP41" s="294">
        <f t="shared" si="105"/>
        <v>0.10134621995942518</v>
      </c>
      <c r="GQ41" s="294">
        <f t="shared" si="106"/>
        <v>0.16079642035347977</v>
      </c>
      <c r="GR41" s="294">
        <f t="shared" si="107"/>
        <v>0.34127134629245476</v>
      </c>
      <c r="GS41" s="294">
        <f t="shared" si="108"/>
        <v>7.1681689187771944E-2</v>
      </c>
      <c r="GT41" s="294">
        <f t="shared" si="109"/>
        <v>0.66618097796331466</v>
      </c>
      <c r="GU41" s="294">
        <f t="shared" si="110"/>
        <v>0.7</v>
      </c>
      <c r="GV41" s="294">
        <f t="shared" si="111"/>
        <v>0.7</v>
      </c>
      <c r="GW41" s="294">
        <f t="shared" si="112"/>
        <v>0.7</v>
      </c>
      <c r="GX41" s="294">
        <f t="shared" si="113"/>
        <v>0.7</v>
      </c>
      <c r="GY41" s="294">
        <f t="shared" si="114"/>
        <v>0.51384136257674407</v>
      </c>
      <c r="GZ41" s="294">
        <f t="shared" si="115"/>
        <v>0.54732573397838913</v>
      </c>
      <c r="HA41" s="294">
        <f t="shared" si="116"/>
        <v>0.31640293743786196</v>
      </c>
      <c r="HB41" s="294">
        <f t="shared" si="117"/>
        <v>0.37176221180463992</v>
      </c>
      <c r="HC41" s="294">
        <f t="shared" si="118"/>
        <v>0.15819014959196623</v>
      </c>
      <c r="HD41" s="294">
        <f t="shared" si="119"/>
        <v>0.2091409469648314</v>
      </c>
      <c r="HE41" s="294">
        <f t="shared" si="120"/>
        <v>0.12945942446077499</v>
      </c>
      <c r="HF41" s="294">
        <f t="shared" si="121"/>
        <v>0.2249236308300061</v>
      </c>
      <c r="HG41" s="294">
        <f t="shared" si="122"/>
        <v>0.11545688061042032</v>
      </c>
      <c r="HH41" s="298">
        <f t="shared" si="123"/>
        <v>0.26253418696196373</v>
      </c>
      <c r="HI41" s="213">
        <f>+CyF_Tot!B41</f>
        <v>15853</v>
      </c>
      <c r="HJ41" s="140">
        <f>+CyF_Tot!C41</f>
        <v>16361</v>
      </c>
      <c r="HK41" s="140">
        <f>+CyF_Tot!D41</f>
        <v>16725</v>
      </c>
      <c r="HL41" s="140">
        <f>+CyF_Tot!E41</f>
        <v>16980</v>
      </c>
      <c r="HM41" s="140">
        <f>+CyF_Tot!F41</f>
        <v>559</v>
      </c>
      <c r="HN41" s="140">
        <f>+CyF_Tot!G41</f>
        <v>588</v>
      </c>
      <c r="HO41" s="140">
        <f>+CyF_Tot!H41</f>
        <v>605</v>
      </c>
      <c r="HP41" s="451">
        <f>+CyF_Tot!I41</f>
        <v>611</v>
      </c>
      <c r="HQ41" s="91">
        <f t="shared" si="185"/>
        <v>7.1023971764042321E-2</v>
      </c>
      <c r="HR41" s="88">
        <f t="shared" si="186"/>
        <v>6.9030080334749055E-2</v>
      </c>
      <c r="HS41" s="88">
        <f t="shared" si="187"/>
        <v>6.6752109793776673E-2</v>
      </c>
      <c r="HT41" s="88">
        <f t="shared" si="188"/>
        <v>6.3984301726325465E-2</v>
      </c>
      <c r="HU41" s="88">
        <f t="shared" si="189"/>
        <v>7.0145825023969821E-2</v>
      </c>
      <c r="HV41" s="88">
        <f t="shared" si="190"/>
        <v>6.997864304786057E-2</v>
      </c>
      <c r="HW41" s="88">
        <f t="shared" si="191"/>
        <v>7.1749063041938607E-2</v>
      </c>
      <c r="HX41" s="88">
        <f t="shared" si="192"/>
        <v>7.2643685981822581E-2</v>
      </c>
      <c r="HY41" s="88">
        <f t="shared" si="193"/>
        <v>6.2822393417745939E-2</v>
      </c>
      <c r="HZ41" s="88">
        <f t="shared" si="194"/>
        <v>6.7856779490762367E-2</v>
      </c>
      <c r="IA41" s="88">
        <f t="shared" si="195"/>
        <v>5.2123372236080892E-2</v>
      </c>
      <c r="IB41" s="88">
        <f t="shared" si="196"/>
        <v>5.8715451500089964E-2</v>
      </c>
      <c r="IC41" s="88">
        <f t="shared" si="197"/>
        <v>4.1392914771359278E-2</v>
      </c>
      <c r="ID41" s="88">
        <f t="shared" si="198"/>
        <v>5.2460808181894476E-2</v>
      </c>
      <c r="IE41" s="88">
        <f t="shared" si="199"/>
        <v>2.7342484454519735E-2</v>
      </c>
      <c r="IF41" s="88">
        <f t="shared" si="200"/>
        <v>4.1682866873419849E-2</v>
      </c>
      <c r="IG41" s="88">
        <f t="shared" si="201"/>
        <v>1.138861907489278E-2</v>
      </c>
      <c r="IH41" s="88">
        <f t="shared" si="202"/>
        <v>2.2549159493062246E-2</v>
      </c>
      <c r="II41" s="88">
        <f t="shared" si="203"/>
        <v>1.2772283074646109E-3</v>
      </c>
      <c r="IJ41" s="191">
        <f t="shared" si="204"/>
        <v>5.0802522218801969E-3</v>
      </c>
      <c r="IK41" s="297"/>
      <c r="IL41" s="294"/>
      <c r="IM41" s="294"/>
      <c r="IN41" s="294"/>
      <c r="IO41" s="294"/>
      <c r="IP41" s="294"/>
      <c r="IQ41" s="294"/>
      <c r="IR41" s="294"/>
      <c r="IS41" s="294"/>
      <c r="IT41" s="294"/>
      <c r="IU41" s="294"/>
      <c r="IV41" s="294"/>
      <c r="IW41" s="294"/>
      <c r="IX41" s="294"/>
      <c r="IY41" s="294"/>
      <c r="IZ41" s="294"/>
      <c r="JA41" s="294"/>
      <c r="JB41" s="294"/>
      <c r="JC41" s="294"/>
      <c r="JD41" s="298"/>
    </row>
    <row r="42" spans="1:265" ht="14.4">
      <c r="A42" s="411" t="s">
        <v>53</v>
      </c>
      <c r="B42" s="437">
        <v>21291</v>
      </c>
      <c r="C42" s="427">
        <f t="shared" si="180"/>
        <v>163</v>
      </c>
      <c r="D42" s="418">
        <f t="shared" si="181"/>
        <v>4</v>
      </c>
      <c r="E42" s="396">
        <f t="shared" si="46"/>
        <v>8.7655336314580411E-3</v>
      </c>
      <c r="F42" s="197">
        <f t="shared" si="150"/>
        <v>6.6225165562913907E-3</v>
      </c>
      <c r="G42" s="30">
        <f t="shared" si="151"/>
        <v>3.2364024278488026</v>
      </c>
      <c r="H42" s="29">
        <f t="shared" si="152"/>
        <v>2.1433128661250349E-2</v>
      </c>
      <c r="I42" s="33">
        <f t="shared" si="153"/>
        <v>2.4777304764424163E-2</v>
      </c>
      <c r="J42" s="324">
        <f t="shared" si="154"/>
        <v>2.1150717409844672E-2</v>
      </c>
      <c r="K42" s="482">
        <f t="shared" si="184"/>
        <v>8.882573884709517E-3</v>
      </c>
      <c r="L42" s="325">
        <f t="shared" si="48"/>
        <v>3.1937583288865454</v>
      </c>
      <c r="M42" s="326">
        <f t="shared" si="155"/>
        <v>2.4450829346132495E-2</v>
      </c>
      <c r="N42" s="501"/>
      <c r="O42" s="332" t="s">
        <v>226</v>
      </c>
      <c r="P42" s="20" t="s">
        <v>236</v>
      </c>
      <c r="Q42" s="20"/>
      <c r="R42" s="20"/>
      <c r="S42" s="157">
        <f t="shared" si="156"/>
        <v>163</v>
      </c>
      <c r="T42" s="158">
        <f t="shared" si="157"/>
        <v>765.58170118829548</v>
      </c>
      <c r="U42" s="157">
        <f t="shared" si="158"/>
        <v>10</v>
      </c>
      <c r="V42" s="159">
        <f t="shared" si="159"/>
        <v>6.535947712418301E-2</v>
      </c>
      <c r="W42" s="158">
        <f t="shared" si="160"/>
        <v>46.968202526889293</v>
      </c>
      <c r="X42" s="157">
        <f t="shared" si="161"/>
        <v>22</v>
      </c>
      <c r="Y42" s="159">
        <f t="shared" si="162"/>
        <v>0.15602836879432624</v>
      </c>
      <c r="Z42" s="158">
        <f t="shared" si="163"/>
        <v>103.33004555915645</v>
      </c>
      <c r="AA42" s="157">
        <f t="shared" si="164"/>
        <v>4</v>
      </c>
      <c r="AB42" s="158">
        <f t="shared" si="165"/>
        <v>187.87281010755717</v>
      </c>
      <c r="AC42" s="160">
        <f t="shared" si="166"/>
        <v>2.4539877300613498E-2</v>
      </c>
      <c r="AD42" s="157">
        <f t="shared" si="167"/>
        <v>0</v>
      </c>
      <c r="AE42" s="159">
        <f t="shared" si="168"/>
        <v>0</v>
      </c>
      <c r="AF42" s="158">
        <f t="shared" si="169"/>
        <v>0</v>
      </c>
      <c r="AG42" s="157">
        <f t="shared" si="170"/>
        <v>0</v>
      </c>
      <c r="AH42" s="159">
        <f t="shared" si="171"/>
        <v>0</v>
      </c>
      <c r="AI42" s="333">
        <f t="shared" si="172"/>
        <v>0</v>
      </c>
      <c r="AJ42" s="505"/>
      <c r="AK42" s="83">
        <v>1771.0566858190971</v>
      </c>
      <c r="AL42" s="61">
        <v>1663.6602925920774</v>
      </c>
      <c r="AM42" s="61">
        <v>1707.5511270736533</v>
      </c>
      <c r="AN42" s="61">
        <v>1497.4331916120859</v>
      </c>
      <c r="AO42" s="61">
        <v>1385.3276112304798</v>
      </c>
      <c r="AP42" s="61">
        <v>1300.5963720760444</v>
      </c>
      <c r="AQ42" s="61">
        <v>1285.4829635817509</v>
      </c>
      <c r="AR42" s="61">
        <v>1325.7223769696243</v>
      </c>
      <c r="AS42" s="61">
        <v>1345.4246834161399</v>
      </c>
      <c r="AT42" s="61">
        <v>1344.5158065996891</v>
      </c>
      <c r="AU42" s="61">
        <v>1059.4699864601926</v>
      </c>
      <c r="AV42" s="61">
        <v>1093.9743791238097</v>
      </c>
      <c r="AW42" s="61">
        <v>1017.2283877638046</v>
      </c>
      <c r="AX42" s="61">
        <v>1060.6459751449302</v>
      </c>
      <c r="AY42" s="61">
        <v>644.60284945513831</v>
      </c>
      <c r="AZ42" s="61">
        <v>816.46603837807424</v>
      </c>
      <c r="BA42" s="61">
        <v>268.1636720386395</v>
      </c>
      <c r="BB42" s="61">
        <v>485.94791487942342</v>
      </c>
      <c r="BC42" s="61">
        <v>31.692070331839215</v>
      </c>
      <c r="BD42" s="84">
        <v>186.03782173023902</v>
      </c>
      <c r="BE42" s="229">
        <v>2.0000000000000002E-5</v>
      </c>
      <c r="BF42" s="42">
        <v>2.0000000000000002E-5</v>
      </c>
      <c r="BG42" s="52">
        <v>5.0000000000000002E-5</v>
      </c>
      <c r="BH42" s="52">
        <v>4.0000000000000003E-5</v>
      </c>
      <c r="BI42" s="52">
        <v>1.2518952302791728E-4</v>
      </c>
      <c r="BJ42" s="52">
        <v>1.2406223545552731E-4</v>
      </c>
      <c r="BK42" s="52">
        <v>3.4000000000000002E-4</v>
      </c>
      <c r="BL42" s="52">
        <v>1.8000000000000001E-4</v>
      </c>
      <c r="BM42" s="52">
        <v>8.9999999999999998E-4</v>
      </c>
      <c r="BN42" s="52">
        <v>5.0000000000000001E-4</v>
      </c>
      <c r="BO42" s="52">
        <v>3.8E-3</v>
      </c>
      <c r="BP42" s="52">
        <v>2E-3</v>
      </c>
      <c r="BQ42" s="52">
        <v>1.6199999999999999E-2</v>
      </c>
      <c r="BR42" s="52">
        <v>6.1999999999999998E-3</v>
      </c>
      <c r="BS42" s="52">
        <v>6.1100000000000002E-2</v>
      </c>
      <c r="BT42" s="52">
        <v>2.6800000000000001E-2</v>
      </c>
      <c r="BU42" s="52">
        <v>0.1421</v>
      </c>
      <c r="BV42" s="52">
        <v>5.4699999999999999E-2</v>
      </c>
      <c r="BW42" s="52">
        <v>0.27589999999999998</v>
      </c>
      <c r="BX42" s="53">
        <v>0.1051</v>
      </c>
      <c r="BY42" s="63">
        <f>+Fall_Hoy!B42</f>
        <v>0</v>
      </c>
      <c r="BZ42" s="60">
        <f>+Fall_Hoy!C42</f>
        <v>0</v>
      </c>
      <c r="CA42" s="60">
        <f>+Fall_Hoy!D42</f>
        <v>0</v>
      </c>
      <c r="CB42" s="60">
        <f>+Fall_Hoy!E42</f>
        <v>0</v>
      </c>
      <c r="CC42" s="60">
        <f>+Fall_Hoy!F42</f>
        <v>0</v>
      </c>
      <c r="CD42" s="60">
        <f>+Fall_Hoy!G42</f>
        <v>0</v>
      </c>
      <c r="CE42" s="60">
        <f>+Fall_Hoy!H42</f>
        <v>0</v>
      </c>
      <c r="CF42" s="60">
        <f>+Fall_Hoy!I42</f>
        <v>0</v>
      </c>
      <c r="CG42" s="60">
        <f>+Fall_Hoy!J42</f>
        <v>0</v>
      </c>
      <c r="CH42" s="60">
        <f>+Fall_Hoy!K42</f>
        <v>0</v>
      </c>
      <c r="CI42" s="60">
        <f>+Fall_Hoy!L42</f>
        <v>1</v>
      </c>
      <c r="CJ42" s="60">
        <f>+Fall_Hoy!M42</f>
        <v>0</v>
      </c>
      <c r="CK42" s="60">
        <f>+Fall_Hoy!N42</f>
        <v>0</v>
      </c>
      <c r="CL42" s="60">
        <f>+Fall_Hoy!O42</f>
        <v>0</v>
      </c>
      <c r="CM42" s="60">
        <f>+Fall_Hoy!P42</f>
        <v>1</v>
      </c>
      <c r="CN42" s="60">
        <f>+Fall_Hoy!Q42</f>
        <v>0</v>
      </c>
      <c r="CO42" s="60">
        <f>+Fall_Hoy!R42</f>
        <v>1</v>
      </c>
      <c r="CP42" s="60">
        <f>+Fall_Hoy!S42</f>
        <v>0</v>
      </c>
      <c r="CQ42" s="60">
        <f>+Fall_Hoy!T42</f>
        <v>0</v>
      </c>
      <c r="CR42" s="65">
        <f>+Fall_Hoy!U42</f>
        <v>1</v>
      </c>
      <c r="CS42" s="74">
        <f t="shared" si="173"/>
        <v>2.5390226129355653E-2</v>
      </c>
      <c r="CT42" s="75">
        <f t="shared" si="174"/>
        <v>0</v>
      </c>
      <c r="CU42" s="75">
        <f t="shared" si="175"/>
        <v>4.9153170125261735E-3</v>
      </c>
      <c r="CV42" s="75">
        <f t="shared" si="176"/>
        <v>6.5997516268738931E-3</v>
      </c>
      <c r="CW42" s="75">
        <f t="shared" si="131"/>
        <v>7.2185091229920485E-3</v>
      </c>
      <c r="CX42" s="75">
        <f t="shared" si="132"/>
        <v>1.2302048770488572E-2</v>
      </c>
      <c r="CY42" s="75">
        <f t="shared" si="133"/>
        <v>6.2233419085613853E-3</v>
      </c>
      <c r="CZ42" s="75">
        <f t="shared" si="134"/>
        <v>1.1314586115901163E-2</v>
      </c>
      <c r="DA42" s="75">
        <f t="shared" si="135"/>
        <v>2.2297792191405038E-3</v>
      </c>
      <c r="DB42" s="75">
        <f t="shared" si="136"/>
        <v>1.1900194792402152E-2</v>
      </c>
      <c r="DC42" s="75">
        <f t="shared" si="137"/>
        <v>0.24838636119941634</v>
      </c>
      <c r="DD42" s="75">
        <f t="shared" si="138"/>
        <v>5.4845891407489305E-3</v>
      </c>
      <c r="DE42" s="75">
        <f t="shared" si="139"/>
        <v>4.9153170125261735E-3</v>
      </c>
      <c r="DF42" s="75">
        <f t="shared" si="140"/>
        <v>6.5997516268738931E-3</v>
      </c>
      <c r="DG42" s="75">
        <f t="shared" si="141"/>
        <v>2.5390226129355653E-2</v>
      </c>
      <c r="DH42" s="75">
        <f t="shared" si="142"/>
        <v>0</v>
      </c>
      <c r="DI42" s="75">
        <f t="shared" si="143"/>
        <v>2.6242546666342511E-2</v>
      </c>
      <c r="DJ42" s="75">
        <f t="shared" si="144"/>
        <v>1.0289168544412076E-2</v>
      </c>
      <c r="DK42" s="75">
        <f t="shared" si="145"/>
        <v>0</v>
      </c>
      <c r="DL42" s="287">
        <f t="shared" si="146"/>
        <v>5.1144158594688502E-2</v>
      </c>
      <c r="DM42" s="83">
        <f>+'Cas_-14'!B42</f>
        <v>9</v>
      </c>
      <c r="DN42" s="61">
        <f>+'Cas_-14'!C42</f>
        <v>9</v>
      </c>
      <c r="DO42" s="61">
        <f>+'Cas_-14'!D42</f>
        <v>6</v>
      </c>
      <c r="DP42" s="61">
        <f>+'Cas_-14'!E42</f>
        <v>15</v>
      </c>
      <c r="DQ42" s="61">
        <f>+'Cas_-14'!F42</f>
        <v>10</v>
      </c>
      <c r="DR42" s="61">
        <f>+'Cas_-14'!G42</f>
        <v>16</v>
      </c>
      <c r="DS42" s="61">
        <f>+'Cas_-14'!H42</f>
        <v>8</v>
      </c>
      <c r="DT42" s="61">
        <f>+'Cas_-14'!I42</f>
        <v>15</v>
      </c>
      <c r="DU42" s="61">
        <f>+'Cas_-14'!J42</f>
        <v>3</v>
      </c>
      <c r="DV42" s="61">
        <f>+'Cas_-14'!K42</f>
        <v>16</v>
      </c>
      <c r="DW42" s="61">
        <f>+'Cas_-14'!L42</f>
        <v>5</v>
      </c>
      <c r="DX42" s="61">
        <f>+'Cas_-14'!M42</f>
        <v>6</v>
      </c>
      <c r="DY42" s="61">
        <f>+'Cas_-14'!N42</f>
        <v>5</v>
      </c>
      <c r="DZ42" s="61">
        <f>+'Cas_-14'!O42</f>
        <v>7</v>
      </c>
      <c r="EA42" s="61">
        <f>+'Cas_-14'!P42</f>
        <v>2</v>
      </c>
      <c r="EB42" s="61">
        <f>+'Cas_-14'!Q42</f>
        <v>0</v>
      </c>
      <c r="EC42" s="61">
        <f>+'Cas_-14'!R42</f>
        <v>3</v>
      </c>
      <c r="ED42" s="61">
        <f>+'Cas_-14'!S42</f>
        <v>5</v>
      </c>
      <c r="EE42" s="61">
        <f>+'Cas_-14'!T42</f>
        <v>0</v>
      </c>
      <c r="EF42" s="84">
        <f>+'Cas_-14'!U42</f>
        <v>1</v>
      </c>
      <c r="EG42" s="190">
        <f t="shared" si="177"/>
        <v>5.0817119926557207E-3</v>
      </c>
      <c r="EH42" s="89">
        <f t="shared" si="177"/>
        <v>5.4097582541790951E-3</v>
      </c>
      <c r="EI42" s="89">
        <f t="shared" si="177"/>
        <v>3.513804011410545E-3</v>
      </c>
      <c r="EJ42" s="89">
        <f t="shared" si="177"/>
        <v>1.0017141388359041E-2</v>
      </c>
      <c r="EK42" s="89">
        <f t="shared" si="177"/>
        <v>7.2185091229920485E-3</v>
      </c>
      <c r="EL42" s="89">
        <f t="shared" si="177"/>
        <v>1.2302048770488572E-2</v>
      </c>
      <c r="EM42" s="89">
        <f t="shared" si="177"/>
        <v>6.2233419085613853E-3</v>
      </c>
      <c r="EN42" s="89">
        <f t="shared" si="177"/>
        <v>1.1314586115901163E-2</v>
      </c>
      <c r="EO42" s="89">
        <f t="shared" si="177"/>
        <v>2.2297792191405038E-3</v>
      </c>
      <c r="EP42" s="89">
        <f t="shared" si="177"/>
        <v>1.1900194792402152E-2</v>
      </c>
      <c r="EQ42" s="89">
        <f t="shared" si="177"/>
        <v>4.7193408627889104E-3</v>
      </c>
      <c r="ER42" s="89">
        <f t="shared" si="177"/>
        <v>5.4845891407489305E-3</v>
      </c>
      <c r="ES42" s="89">
        <f t="shared" si="177"/>
        <v>4.9153170125261735E-3</v>
      </c>
      <c r="ET42" s="89">
        <f t="shared" si="177"/>
        <v>6.5997516268738931E-3</v>
      </c>
      <c r="EU42" s="89">
        <f t="shared" si="177"/>
        <v>3.1026856330072612E-3</v>
      </c>
      <c r="EV42" s="89">
        <f t="shared" si="177"/>
        <v>0</v>
      </c>
      <c r="EW42" s="89">
        <f t="shared" si="178"/>
        <v>1.1187197643861814E-2</v>
      </c>
      <c r="EX42" s="89">
        <f t="shared" si="178"/>
        <v>1.0289168544412076E-2</v>
      </c>
      <c r="EY42" s="89">
        <f t="shared" si="178"/>
        <v>0</v>
      </c>
      <c r="EZ42" s="97">
        <f t="shared" si="178"/>
        <v>5.375251068301762E-3</v>
      </c>
      <c r="FA42" s="110">
        <f t="shared" si="71"/>
        <v>8.1833060556464794</v>
      </c>
      <c r="FB42" s="111" t="e">
        <f t="shared" si="72"/>
        <v>#DIV/0!</v>
      </c>
      <c r="FC42" s="111">
        <f t="shared" si="73"/>
        <v>1</v>
      </c>
      <c r="FD42" s="111">
        <f t="shared" si="74"/>
        <v>1</v>
      </c>
      <c r="FE42" s="111">
        <f t="shared" si="149"/>
        <v>1</v>
      </c>
      <c r="FF42" s="111">
        <f t="shared" si="149"/>
        <v>1</v>
      </c>
      <c r="FG42" s="111">
        <f t="shared" si="149"/>
        <v>1</v>
      </c>
      <c r="FH42" s="111">
        <f t="shared" si="149"/>
        <v>1</v>
      </c>
      <c r="FI42" s="111">
        <f t="shared" si="149"/>
        <v>1</v>
      </c>
      <c r="FJ42" s="111">
        <f t="shared" si="149"/>
        <v>1</v>
      </c>
      <c r="FK42" s="111">
        <f t="shared" si="149"/>
        <v>52.631578947368425</v>
      </c>
      <c r="FL42" s="111">
        <f t="shared" si="149"/>
        <v>1</v>
      </c>
      <c r="FM42" s="111">
        <f t="shared" si="149"/>
        <v>1</v>
      </c>
      <c r="FN42" s="111">
        <f t="shared" si="149"/>
        <v>1</v>
      </c>
      <c r="FO42" s="111">
        <f t="shared" si="149"/>
        <v>8.1833060556464794</v>
      </c>
      <c r="FP42" s="111" t="e">
        <f t="shared" si="149"/>
        <v>#DIV/0!</v>
      </c>
      <c r="FQ42" s="111">
        <f t="shared" si="76"/>
        <v>2.345765892563922</v>
      </c>
      <c r="FR42" s="111">
        <f t="shared" si="77"/>
        <v>1</v>
      </c>
      <c r="FS42" s="111" t="e">
        <f t="shared" si="78"/>
        <v>#DIV/0!</v>
      </c>
      <c r="FT42" s="292">
        <f t="shared" si="79"/>
        <v>9.51474785918173</v>
      </c>
      <c r="FU42" s="83">
        <f>+Cas_Hoy!B42</f>
        <v>9</v>
      </c>
      <c r="FV42" s="61">
        <f>+Cas_Hoy!C42</f>
        <v>9</v>
      </c>
      <c r="FW42" s="61">
        <f>+Cas_Hoy!D42</f>
        <v>6</v>
      </c>
      <c r="FX42" s="61">
        <f>+Cas_Hoy!E42</f>
        <v>17</v>
      </c>
      <c r="FY42" s="61">
        <f>+Cas_Hoy!F42</f>
        <v>13</v>
      </c>
      <c r="FZ42" s="61">
        <f>+Cas_Hoy!G42</f>
        <v>17</v>
      </c>
      <c r="GA42" s="61">
        <f>+Cas_Hoy!H42</f>
        <v>9</v>
      </c>
      <c r="GB42" s="61">
        <f>+Cas_Hoy!I42</f>
        <v>15</v>
      </c>
      <c r="GC42" s="61">
        <f>+Cas_Hoy!J42</f>
        <v>3</v>
      </c>
      <c r="GD42" s="61">
        <f>+Cas_Hoy!K42</f>
        <v>20</v>
      </c>
      <c r="GE42" s="61">
        <f>+Cas_Hoy!L42</f>
        <v>8</v>
      </c>
      <c r="GF42" s="61">
        <f>+Cas_Hoy!M42</f>
        <v>10</v>
      </c>
      <c r="GG42" s="61">
        <f>+Cas_Hoy!N42</f>
        <v>6</v>
      </c>
      <c r="GH42" s="61">
        <f>+Cas_Hoy!O42</f>
        <v>7</v>
      </c>
      <c r="GI42" s="61">
        <f>+Cas_Hoy!P42</f>
        <v>2</v>
      </c>
      <c r="GJ42" s="61">
        <f>+Cas_Hoy!Q42</f>
        <v>2</v>
      </c>
      <c r="GK42" s="61">
        <f>+Cas_Hoy!R42</f>
        <v>3</v>
      </c>
      <c r="GL42" s="61">
        <f>+Cas_Hoy!S42</f>
        <v>6</v>
      </c>
      <c r="GM42" s="61">
        <f>+Cas_Hoy!T42</f>
        <v>0</v>
      </c>
      <c r="GN42" s="84">
        <f>+Cas_Hoy!U42</f>
        <v>1</v>
      </c>
      <c r="GO42" s="297">
        <f t="shared" si="104"/>
        <v>4.1585204522550899E-2</v>
      </c>
      <c r="GP42" s="294" t="e">
        <f t="shared" si="105"/>
        <v>#DIV/0!</v>
      </c>
      <c r="GQ42" s="294">
        <f t="shared" si="106"/>
        <v>3.513804011410545E-3</v>
      </c>
      <c r="GR42" s="294">
        <f t="shared" si="107"/>
        <v>1.1352760240140246E-2</v>
      </c>
      <c r="GS42" s="294">
        <f t="shared" si="108"/>
        <v>9.3840618598896638E-3</v>
      </c>
      <c r="GT42" s="294">
        <f t="shared" si="109"/>
        <v>1.3070926818644107E-2</v>
      </c>
      <c r="GU42" s="294">
        <f t="shared" si="110"/>
        <v>7.0012596471315585E-3</v>
      </c>
      <c r="GV42" s="294">
        <f t="shared" si="111"/>
        <v>1.1314586115901163E-2</v>
      </c>
      <c r="GW42" s="294">
        <f t="shared" si="112"/>
        <v>2.2297792191405038E-3</v>
      </c>
      <c r="GX42" s="294">
        <f t="shared" si="113"/>
        <v>1.487524349050269E-2</v>
      </c>
      <c r="GY42" s="294">
        <f t="shared" si="114"/>
        <v>0.39741817791906614</v>
      </c>
      <c r="GZ42" s="294">
        <f t="shared" si="115"/>
        <v>9.1409819012482161E-3</v>
      </c>
      <c r="HA42" s="294">
        <f t="shared" si="116"/>
        <v>5.8983804150314085E-3</v>
      </c>
      <c r="HB42" s="294">
        <f t="shared" si="117"/>
        <v>6.5997516268738931E-3</v>
      </c>
      <c r="HC42" s="294">
        <f t="shared" si="118"/>
        <v>2.539022612935565E-2</v>
      </c>
      <c r="HD42" s="294" t="e">
        <f t="shared" si="119"/>
        <v>#DIV/0!</v>
      </c>
      <c r="HE42" s="294">
        <f t="shared" si="120"/>
        <v>2.6242546666342514E-2</v>
      </c>
      <c r="HF42" s="294">
        <f t="shared" si="121"/>
        <v>1.2347002253294491E-2</v>
      </c>
      <c r="HG42" s="294" t="e">
        <f t="shared" si="122"/>
        <v>#DIV/0!</v>
      </c>
      <c r="HH42" s="298">
        <f t="shared" si="123"/>
        <v>5.1144158594688495E-2</v>
      </c>
      <c r="HI42" s="213">
        <f>+CyF_Tot!B42</f>
        <v>134</v>
      </c>
      <c r="HJ42" s="140">
        <f>+CyF_Tot!C42</f>
        <v>141</v>
      </c>
      <c r="HK42" s="140">
        <f>+CyF_Tot!D42</f>
        <v>153</v>
      </c>
      <c r="HL42" s="140">
        <f>+CyF_Tot!E42</f>
        <v>163</v>
      </c>
      <c r="HM42" s="140">
        <f>+CyF_Tot!F42</f>
        <v>4</v>
      </c>
      <c r="HN42" s="140">
        <f>+CyF_Tot!G42</f>
        <v>4</v>
      </c>
      <c r="HO42" s="140">
        <f>+CyF_Tot!H42</f>
        <v>4</v>
      </c>
      <c r="HP42" s="451">
        <f>+CyF_Tot!I42</f>
        <v>4</v>
      </c>
      <c r="HQ42" s="91">
        <f t="shared" si="185"/>
        <v>8.3183349106152701E-2</v>
      </c>
      <c r="HR42" s="88">
        <f t="shared" si="186"/>
        <v>7.8139133558408597E-2</v>
      </c>
      <c r="HS42" s="88">
        <f t="shared" si="187"/>
        <v>8.0200607161413431E-2</v>
      </c>
      <c r="HT42" s="88">
        <f t="shared" si="188"/>
        <v>7.0331745414122682E-2</v>
      </c>
      <c r="HU42" s="88">
        <f t="shared" si="189"/>
        <v>6.5066347810364938E-2</v>
      </c>
      <c r="HV42" s="88">
        <f t="shared" si="190"/>
        <v>6.108667380940512E-2</v>
      </c>
      <c r="HW42" s="88">
        <f t="shared" si="191"/>
        <v>6.0376824178373534E-2</v>
      </c>
      <c r="HX42" s="88">
        <f t="shared" si="192"/>
        <v>6.2266797095938395E-2</v>
      </c>
      <c r="HY42" s="88">
        <f t="shared" si="193"/>
        <v>6.3192179015365169E-2</v>
      </c>
      <c r="HZ42" s="88">
        <f t="shared" si="194"/>
        <v>6.314949070497812E-2</v>
      </c>
      <c r="IA42" s="88">
        <f t="shared" si="195"/>
        <v>4.9761400895222983E-2</v>
      </c>
      <c r="IB42" s="88">
        <f t="shared" si="196"/>
        <v>5.1382010197915072E-2</v>
      </c>
      <c r="IC42" s="88">
        <f t="shared" si="197"/>
        <v>4.7777388932591452E-2</v>
      </c>
      <c r="ID42" s="88">
        <f t="shared" si="198"/>
        <v>4.9816634969937074E-2</v>
      </c>
      <c r="IE42" s="88">
        <f t="shared" si="199"/>
        <v>3.0275837182618868E-2</v>
      </c>
      <c r="IF42" s="88">
        <f t="shared" si="200"/>
        <v>3.8347942246868362E-2</v>
      </c>
      <c r="IG42" s="88">
        <f t="shared" si="201"/>
        <v>1.259516565866514E-2</v>
      </c>
      <c r="IH42" s="88">
        <f t="shared" si="202"/>
        <v>2.2824100083576319E-2</v>
      </c>
      <c r="II42" s="88">
        <f t="shared" si="203"/>
        <v>1.4885195778422439E-3</v>
      </c>
      <c r="IJ42" s="191">
        <f t="shared" si="204"/>
        <v>8.737862088687192E-3</v>
      </c>
      <c r="IK42" s="297"/>
      <c r="IL42" s="294"/>
      <c r="IM42" s="294"/>
      <c r="IN42" s="294"/>
      <c r="IO42" s="294"/>
      <c r="IP42" s="294"/>
      <c r="IQ42" s="294"/>
      <c r="IR42" s="294"/>
      <c r="IS42" s="294"/>
      <c r="IT42" s="294"/>
      <c r="IU42" s="294"/>
      <c r="IV42" s="294"/>
      <c r="IW42" s="294"/>
      <c r="IX42" s="294"/>
      <c r="IY42" s="294"/>
      <c r="IZ42" s="294"/>
      <c r="JA42" s="294"/>
      <c r="JB42" s="294"/>
      <c r="JC42" s="294"/>
      <c r="JD42" s="298"/>
      <c r="JE42" s="486"/>
    </row>
    <row r="43" spans="1:265" ht="14.4">
      <c r="A43" s="411" t="s">
        <v>54</v>
      </c>
      <c r="B43" s="437">
        <v>67667</v>
      </c>
      <c r="C43" s="427">
        <f t="shared" si="180"/>
        <v>1622</v>
      </c>
      <c r="D43" s="418">
        <f t="shared" si="181"/>
        <v>46</v>
      </c>
      <c r="E43" s="396">
        <f t="shared" si="46"/>
        <v>8.4046768893408768E-3</v>
      </c>
      <c r="F43" s="197">
        <f t="shared" si="150"/>
        <v>1.913783675942483E-2</v>
      </c>
      <c r="G43" s="30">
        <f t="shared" si="151"/>
        <v>4.2263653902370555</v>
      </c>
      <c r="H43" s="29">
        <f t="shared" si="152"/>
        <v>8.0883490924039597E-2</v>
      </c>
      <c r="I43" s="33">
        <f t="shared" si="153"/>
        <v>0.10130735311103646</v>
      </c>
      <c r="J43" s="324">
        <f t="shared" si="154"/>
        <v>0.1054624238723169</v>
      </c>
      <c r="K43" s="482">
        <f t="shared" si="184"/>
        <v>6.4458940154980696E-3</v>
      </c>
      <c r="L43" s="325">
        <f t="shared" si="48"/>
        <v>5.5106763213653034</v>
      </c>
      <c r="M43" s="326">
        <f t="shared" si="155"/>
        <v>0.13201126571198896</v>
      </c>
      <c r="N43" s="501"/>
      <c r="O43" s="332" t="s">
        <v>226</v>
      </c>
      <c r="P43" s="20" t="s">
        <v>237</v>
      </c>
      <c r="Q43" s="20"/>
      <c r="R43" s="20"/>
      <c r="S43" s="157">
        <f t="shared" si="156"/>
        <v>1622</v>
      </c>
      <c r="T43" s="158">
        <f t="shared" si="157"/>
        <v>2397.0325269333648</v>
      </c>
      <c r="U43" s="157">
        <f t="shared" si="158"/>
        <v>108</v>
      </c>
      <c r="V43" s="159">
        <f t="shared" si="159"/>
        <v>7.1334214002642005E-2</v>
      </c>
      <c r="W43" s="158">
        <f t="shared" si="160"/>
        <v>159.60512509790593</v>
      </c>
      <c r="X43" s="157">
        <f t="shared" si="161"/>
        <v>327</v>
      </c>
      <c r="Y43" s="159">
        <f t="shared" si="162"/>
        <v>0.25250965250965252</v>
      </c>
      <c r="Z43" s="158">
        <f t="shared" si="163"/>
        <v>483.24885099088181</v>
      </c>
      <c r="AA43" s="157">
        <f t="shared" si="164"/>
        <v>46</v>
      </c>
      <c r="AB43" s="158">
        <f t="shared" si="165"/>
        <v>679.79960689848815</v>
      </c>
      <c r="AC43" s="160">
        <f t="shared" si="166"/>
        <v>2.8360049321824909E-2</v>
      </c>
      <c r="AD43" s="157">
        <f t="shared" si="167"/>
        <v>0</v>
      </c>
      <c r="AE43" s="159">
        <f t="shared" si="168"/>
        <v>0</v>
      </c>
      <c r="AF43" s="158">
        <f t="shared" si="169"/>
        <v>0</v>
      </c>
      <c r="AG43" s="157">
        <f t="shared" si="170"/>
        <v>6</v>
      </c>
      <c r="AH43" s="159">
        <f t="shared" si="171"/>
        <v>0.15</v>
      </c>
      <c r="AI43" s="333">
        <f t="shared" si="172"/>
        <v>88.669513943281061</v>
      </c>
      <c r="AJ43" s="505"/>
      <c r="AK43" s="83">
        <v>5348.5022075403804</v>
      </c>
      <c r="AL43" s="61">
        <v>4915.5963990956625</v>
      </c>
      <c r="AM43" s="61">
        <v>4976.918898413177</v>
      </c>
      <c r="AN43" s="61">
        <v>4827.9039794132477</v>
      </c>
      <c r="AO43" s="61">
        <v>4105.2524150405479</v>
      </c>
      <c r="AP43" s="61">
        <v>4056.5410237208648</v>
      </c>
      <c r="AQ43" s="61">
        <v>4516.6721043314519</v>
      </c>
      <c r="AR43" s="61">
        <v>4429.3682528688687</v>
      </c>
      <c r="AS43" s="61">
        <v>4252.9490927271581</v>
      </c>
      <c r="AT43" s="61">
        <v>4469.302157055301</v>
      </c>
      <c r="AU43" s="61">
        <v>3491.4276634391999</v>
      </c>
      <c r="AV43" s="61">
        <v>3783.5691997455096</v>
      </c>
      <c r="AW43" s="61">
        <v>3261.5816909604127</v>
      </c>
      <c r="AX43" s="61">
        <v>3653.0008334050599</v>
      </c>
      <c r="AY43" s="61">
        <v>1997.2168214010394</v>
      </c>
      <c r="AZ43" s="61">
        <v>2668.763026682519</v>
      </c>
      <c r="BA43" s="61">
        <v>878.16195318384678</v>
      </c>
      <c r="BB43" s="61">
        <v>1572.4428648413623</v>
      </c>
      <c r="BC43" s="61">
        <v>55.317288389533651</v>
      </c>
      <c r="BD43" s="84">
        <v>406.51286096684589</v>
      </c>
      <c r="BE43" s="229">
        <v>2.0000000000000002E-5</v>
      </c>
      <c r="BF43" s="42">
        <v>2.0000000000000002E-5</v>
      </c>
      <c r="BG43" s="52">
        <v>5.0000000000000002E-5</v>
      </c>
      <c r="BH43" s="52">
        <v>4.0000000000000003E-5</v>
      </c>
      <c r="BI43" s="52">
        <v>1.2518952302791728E-4</v>
      </c>
      <c r="BJ43" s="52">
        <v>1.2406223545552731E-4</v>
      </c>
      <c r="BK43" s="52">
        <v>3.4000000000000002E-4</v>
      </c>
      <c r="BL43" s="52">
        <v>1.8000000000000001E-4</v>
      </c>
      <c r="BM43" s="52">
        <v>8.9999999999999998E-4</v>
      </c>
      <c r="BN43" s="52">
        <v>5.0000000000000001E-4</v>
      </c>
      <c r="BO43" s="52">
        <v>3.8E-3</v>
      </c>
      <c r="BP43" s="52">
        <v>2E-3</v>
      </c>
      <c r="BQ43" s="52">
        <v>1.6199999999999999E-2</v>
      </c>
      <c r="BR43" s="52">
        <v>6.1999999999999998E-3</v>
      </c>
      <c r="BS43" s="52">
        <v>6.1100000000000002E-2</v>
      </c>
      <c r="BT43" s="52">
        <v>2.6800000000000001E-2</v>
      </c>
      <c r="BU43" s="52">
        <v>0.1421</v>
      </c>
      <c r="BV43" s="52">
        <v>5.4699999999999999E-2</v>
      </c>
      <c r="BW43" s="52">
        <v>0.27589999999999998</v>
      </c>
      <c r="BX43" s="53">
        <v>0.1051</v>
      </c>
      <c r="BY43" s="63">
        <f>+Fall_Hoy!B43</f>
        <v>0</v>
      </c>
      <c r="BZ43" s="60">
        <f>+Fall_Hoy!C43</f>
        <v>0</v>
      </c>
      <c r="CA43" s="60">
        <f>+Fall_Hoy!D43</f>
        <v>0</v>
      </c>
      <c r="CB43" s="60">
        <f>+Fall_Hoy!E43</f>
        <v>0</v>
      </c>
      <c r="CC43" s="60">
        <f>+Fall_Hoy!F43</f>
        <v>0</v>
      </c>
      <c r="CD43" s="60">
        <f>+Fall_Hoy!G43</f>
        <v>0</v>
      </c>
      <c r="CE43" s="60">
        <f>+Fall_Hoy!H43</f>
        <v>0</v>
      </c>
      <c r="CF43" s="60">
        <f>+Fall_Hoy!I43</f>
        <v>0</v>
      </c>
      <c r="CG43" s="60">
        <f>+Fall_Hoy!J43</f>
        <v>1</v>
      </c>
      <c r="CH43" s="60">
        <f>+Fall_Hoy!K43</f>
        <v>1</v>
      </c>
      <c r="CI43" s="60">
        <f>+Fall_Hoy!L43</f>
        <v>2</v>
      </c>
      <c r="CJ43" s="60">
        <f>+Fall_Hoy!M43</f>
        <v>0</v>
      </c>
      <c r="CK43" s="60">
        <f>+Fall_Hoy!N43</f>
        <v>5</v>
      </c>
      <c r="CL43" s="60">
        <f>+Fall_Hoy!O43</f>
        <v>2</v>
      </c>
      <c r="CM43" s="60">
        <f>+Fall_Hoy!P43</f>
        <v>10</v>
      </c>
      <c r="CN43" s="60">
        <f>+Fall_Hoy!Q43</f>
        <v>6</v>
      </c>
      <c r="CO43" s="60">
        <f>+Fall_Hoy!R43</f>
        <v>6</v>
      </c>
      <c r="CP43" s="60">
        <f>+Fall_Hoy!S43</f>
        <v>6</v>
      </c>
      <c r="CQ43" s="60">
        <f>+Fall_Hoy!T43</f>
        <v>6</v>
      </c>
      <c r="CR43" s="65">
        <f>+Fall_Hoy!U43</f>
        <v>1</v>
      </c>
      <c r="CS43" s="74">
        <f t="shared" si="173"/>
        <v>8.1947097260135493E-2</v>
      </c>
      <c r="CT43" s="75">
        <f t="shared" si="174"/>
        <v>8.3889275584436748E-2</v>
      </c>
      <c r="CU43" s="75">
        <f t="shared" si="175"/>
        <v>9.4629540067646914E-2</v>
      </c>
      <c r="CV43" s="75">
        <f t="shared" si="176"/>
        <v>8.8305658791926492E-2</v>
      </c>
      <c r="CW43" s="75">
        <f t="shared" si="131"/>
        <v>2.3141086197756167E-2</v>
      </c>
      <c r="CX43" s="75">
        <f t="shared" si="132"/>
        <v>2.415851323256419E-2</v>
      </c>
      <c r="CY43" s="75">
        <f t="shared" si="133"/>
        <v>2.6789635644341322E-2</v>
      </c>
      <c r="CZ43" s="75">
        <f t="shared" si="134"/>
        <v>3.1381450370483586E-2</v>
      </c>
      <c r="DA43" s="75">
        <f t="shared" si="135"/>
        <v>0.26125662143739015</v>
      </c>
      <c r="DB43" s="75">
        <f t="shared" si="136"/>
        <v>0.44749715497368486</v>
      </c>
      <c r="DC43" s="75">
        <f t="shared" si="137"/>
        <v>0.1507451507545316</v>
      </c>
      <c r="DD43" s="75">
        <f t="shared" si="138"/>
        <v>2.5372867504698249E-2</v>
      </c>
      <c r="DE43" s="75">
        <f t="shared" si="139"/>
        <v>9.4629540067646914E-2</v>
      </c>
      <c r="DF43" s="75">
        <f t="shared" si="140"/>
        <v>8.8305658791926492E-2</v>
      </c>
      <c r="DG43" s="75">
        <f t="shared" si="141"/>
        <v>8.1947097260135493E-2</v>
      </c>
      <c r="DH43" s="75">
        <f t="shared" si="142"/>
        <v>8.3889275584436748E-2</v>
      </c>
      <c r="DI43" s="75">
        <f t="shared" si="143"/>
        <v>4.8082003453992585E-2</v>
      </c>
      <c r="DJ43" s="75">
        <f t="shared" si="144"/>
        <v>6.9757201578852415E-2</v>
      </c>
      <c r="DK43" s="75">
        <f t="shared" si="145"/>
        <v>0.39313224525786888</v>
      </c>
      <c r="DL43" s="287">
        <f t="shared" si="146"/>
        <v>2.3405773279969438E-2</v>
      </c>
      <c r="DM43" s="83">
        <f>+'Cas_-14'!B43</f>
        <v>16</v>
      </c>
      <c r="DN43" s="61">
        <f>+'Cas_-14'!C43</f>
        <v>14</v>
      </c>
      <c r="DO43" s="61">
        <f>+'Cas_-14'!D43</f>
        <v>30</v>
      </c>
      <c r="DP43" s="61">
        <f>+'Cas_-14'!E43</f>
        <v>37</v>
      </c>
      <c r="DQ43" s="61">
        <f>+'Cas_-14'!F43</f>
        <v>95</v>
      </c>
      <c r="DR43" s="61">
        <f>+'Cas_-14'!G43</f>
        <v>98</v>
      </c>
      <c r="DS43" s="61">
        <f>+'Cas_-14'!H43</f>
        <v>121</v>
      </c>
      <c r="DT43" s="61">
        <f>+'Cas_-14'!I43</f>
        <v>139</v>
      </c>
      <c r="DU43" s="61">
        <f>+'Cas_-14'!J43</f>
        <v>140</v>
      </c>
      <c r="DV43" s="61">
        <f>+'Cas_-14'!K43</f>
        <v>113</v>
      </c>
      <c r="DW43" s="61">
        <f>+'Cas_-14'!L43</f>
        <v>92</v>
      </c>
      <c r="DX43" s="61">
        <f>+'Cas_-14'!M43</f>
        <v>96</v>
      </c>
      <c r="DY43" s="61">
        <f>+'Cas_-14'!N43</f>
        <v>60</v>
      </c>
      <c r="DZ43" s="61">
        <f>+'Cas_-14'!O43</f>
        <v>51</v>
      </c>
      <c r="EA43" s="61">
        <f>+'Cas_-14'!P43</f>
        <v>52</v>
      </c>
      <c r="EB43" s="61">
        <f>+'Cas_-14'!Q43</f>
        <v>41</v>
      </c>
      <c r="EC43" s="61">
        <f>+'Cas_-14'!R43</f>
        <v>32</v>
      </c>
      <c r="ED43" s="61">
        <f>+'Cas_-14'!S43</f>
        <v>39</v>
      </c>
      <c r="EE43" s="61">
        <f>+'Cas_-14'!T43</f>
        <v>7</v>
      </c>
      <c r="EF43" s="84">
        <f>+'Cas_-14'!U43</f>
        <v>21</v>
      </c>
      <c r="EG43" s="190">
        <f t="shared" si="177"/>
        <v>2.9914917072377785E-3</v>
      </c>
      <c r="EH43" s="88">
        <f t="shared" si="177"/>
        <v>2.8480776010364937E-3</v>
      </c>
      <c r="EI43" s="88">
        <f t="shared" si="177"/>
        <v>6.0278257717973046E-3</v>
      </c>
      <c r="EJ43" s="88">
        <f t="shared" si="177"/>
        <v>7.6637812511956257E-3</v>
      </c>
      <c r="EK43" s="88">
        <f t="shared" si="177"/>
        <v>2.3141086197756167E-2</v>
      </c>
      <c r="EL43" s="88">
        <f t="shared" si="177"/>
        <v>2.415851323256419E-2</v>
      </c>
      <c r="EM43" s="88">
        <f t="shared" si="177"/>
        <v>2.6789635644341322E-2</v>
      </c>
      <c r="EN43" s="88">
        <f t="shared" si="177"/>
        <v>3.1381450370483586E-2</v>
      </c>
      <c r="EO43" s="88">
        <f t="shared" si="177"/>
        <v>3.2918334301111157E-2</v>
      </c>
      <c r="EP43" s="88">
        <f t="shared" si="177"/>
        <v>2.5283589256013195E-2</v>
      </c>
      <c r="EQ43" s="88">
        <f t="shared" si="177"/>
        <v>2.6350252351892124E-2</v>
      </c>
      <c r="ER43" s="88">
        <f t="shared" si="177"/>
        <v>2.5372867504698249E-2</v>
      </c>
      <c r="ES43" s="88">
        <f t="shared" si="177"/>
        <v>1.839598258915056E-2</v>
      </c>
      <c r="ET43" s="88">
        <f t="shared" si="177"/>
        <v>1.3961124655003578E-2</v>
      </c>
      <c r="EU43" s="88">
        <f t="shared" si="177"/>
        <v>2.6036231741490248E-2</v>
      </c>
      <c r="EV43" s="88">
        <f t="shared" si="177"/>
        <v>1.5362922668696518E-2</v>
      </c>
      <c r="EW43" s="88">
        <f t="shared" si="178"/>
        <v>3.6439747684332516E-2</v>
      </c>
      <c r="EX43" s="88">
        <f t="shared" si="178"/>
        <v>2.4802173021360976E-2</v>
      </c>
      <c r="EY43" s="88">
        <f t="shared" si="178"/>
        <v>0.12654271754442034</v>
      </c>
      <c r="EZ43" s="96">
        <f t="shared" si="178"/>
        <v>5.1658882206220544E-2</v>
      </c>
      <c r="FA43" s="110">
        <f t="shared" si="71"/>
        <v>3.1474254060178777</v>
      </c>
      <c r="FB43" s="111">
        <f t="shared" si="72"/>
        <v>5.4605023662176917</v>
      </c>
      <c r="FC43" s="111">
        <f t="shared" si="73"/>
        <v>5.1440329218106999</v>
      </c>
      <c r="FD43" s="111">
        <f t="shared" si="74"/>
        <v>6.3251106894370652</v>
      </c>
      <c r="FE43" s="111">
        <f t="shared" si="149"/>
        <v>1</v>
      </c>
      <c r="FF43" s="111">
        <f t="shared" si="149"/>
        <v>1</v>
      </c>
      <c r="FG43" s="111">
        <f t="shared" si="149"/>
        <v>1</v>
      </c>
      <c r="FH43" s="111">
        <f t="shared" si="149"/>
        <v>1</v>
      </c>
      <c r="FI43" s="111">
        <f t="shared" si="149"/>
        <v>7.9365079365079367</v>
      </c>
      <c r="FJ43" s="111">
        <f t="shared" si="149"/>
        <v>17.699115044247787</v>
      </c>
      <c r="FK43" s="111">
        <f t="shared" si="149"/>
        <v>5.7208237986270021</v>
      </c>
      <c r="FL43" s="111">
        <f t="shared" si="149"/>
        <v>1</v>
      </c>
      <c r="FM43" s="111">
        <f t="shared" si="149"/>
        <v>5.1440329218106999</v>
      </c>
      <c r="FN43" s="111">
        <f t="shared" si="149"/>
        <v>6.3251106894370652</v>
      </c>
      <c r="FO43" s="111">
        <f t="shared" si="149"/>
        <v>3.1474254060178777</v>
      </c>
      <c r="FP43" s="111">
        <f t="shared" si="149"/>
        <v>5.4605023662176917</v>
      </c>
      <c r="FQ43" s="111">
        <f t="shared" si="76"/>
        <v>1.3194933145672061</v>
      </c>
      <c r="FR43" s="111">
        <f t="shared" si="77"/>
        <v>2.8125439459991561</v>
      </c>
      <c r="FS43" s="111">
        <f t="shared" si="78"/>
        <v>3.1067156837363439</v>
      </c>
      <c r="FT43" s="292">
        <f t="shared" si="79"/>
        <v>0.45308323138960627</v>
      </c>
      <c r="FU43" s="83">
        <f>+Cas_Hoy!B43</f>
        <v>23</v>
      </c>
      <c r="FV43" s="61">
        <f>+Cas_Hoy!C43</f>
        <v>23</v>
      </c>
      <c r="FW43" s="61">
        <f>+Cas_Hoy!D43</f>
        <v>40</v>
      </c>
      <c r="FX43" s="61">
        <f>+Cas_Hoy!E43</f>
        <v>42</v>
      </c>
      <c r="FY43" s="61">
        <f>+Cas_Hoy!F43</f>
        <v>125</v>
      </c>
      <c r="FZ43" s="61">
        <f>+Cas_Hoy!G43</f>
        <v>122</v>
      </c>
      <c r="GA43" s="61">
        <f>+Cas_Hoy!H43</f>
        <v>152</v>
      </c>
      <c r="GB43" s="61">
        <f>+Cas_Hoy!I43</f>
        <v>170</v>
      </c>
      <c r="GC43" s="61">
        <f>+Cas_Hoy!J43</f>
        <v>172</v>
      </c>
      <c r="GD43" s="61">
        <f>+Cas_Hoy!K43</f>
        <v>135</v>
      </c>
      <c r="GE43" s="61">
        <f>+Cas_Hoy!L43</f>
        <v>123</v>
      </c>
      <c r="GF43" s="61">
        <f>+Cas_Hoy!M43</f>
        <v>128</v>
      </c>
      <c r="GG43" s="61">
        <f>+Cas_Hoy!N43</f>
        <v>74</v>
      </c>
      <c r="GH43" s="61">
        <f>+Cas_Hoy!O43</f>
        <v>63</v>
      </c>
      <c r="GI43" s="61">
        <f>+Cas_Hoy!P43</f>
        <v>61</v>
      </c>
      <c r="GJ43" s="61">
        <f>+Cas_Hoy!Q43</f>
        <v>49</v>
      </c>
      <c r="GK43" s="61">
        <f>+Cas_Hoy!R43</f>
        <v>38</v>
      </c>
      <c r="GL43" s="61">
        <f>+Cas_Hoy!S43</f>
        <v>51</v>
      </c>
      <c r="GM43" s="61">
        <f>+Cas_Hoy!T43</f>
        <v>8</v>
      </c>
      <c r="GN43" s="84">
        <f>+Cas_Hoy!U43</f>
        <v>21</v>
      </c>
      <c r="GO43" s="297">
        <f t="shared" si="104"/>
        <v>1.353477693929972E-2</v>
      </c>
      <c r="GP43" s="294">
        <f t="shared" si="105"/>
        <v>2.5549606645108695E-2</v>
      </c>
      <c r="GQ43" s="294">
        <f t="shared" si="106"/>
        <v>4.1343112289419101E-2</v>
      </c>
      <c r="GR43" s="294">
        <f t="shared" si="107"/>
        <v>5.5024841026072503E-2</v>
      </c>
      <c r="GS43" s="294">
        <f t="shared" si="108"/>
        <v>3.0448797628626536E-2</v>
      </c>
      <c r="GT43" s="294">
        <f t="shared" si="109"/>
        <v>3.0074883820130932E-2</v>
      </c>
      <c r="GU43" s="294">
        <f t="shared" si="110"/>
        <v>3.3653096016032079E-2</v>
      </c>
      <c r="GV43" s="294">
        <f t="shared" si="111"/>
        <v>3.8380191100591439E-2</v>
      </c>
      <c r="GW43" s="294">
        <f t="shared" si="112"/>
        <v>0.32097242062307935</v>
      </c>
      <c r="GX43" s="294">
        <f t="shared" si="113"/>
        <v>0.53462049488006591</v>
      </c>
      <c r="GY43" s="294">
        <f t="shared" si="114"/>
        <v>0.20153971242181942</v>
      </c>
      <c r="GZ43" s="294">
        <f t="shared" si="115"/>
        <v>3.3830490006264334E-2</v>
      </c>
      <c r="HA43" s="294">
        <f t="shared" si="116"/>
        <v>0.11670976608343121</v>
      </c>
      <c r="HB43" s="294">
        <f t="shared" si="117"/>
        <v>0.10908346086061509</v>
      </c>
      <c r="HC43" s="294">
        <f t="shared" si="118"/>
        <v>9.6130248709005106E-2</v>
      </c>
      <c r="HD43" s="294">
        <f t="shared" si="119"/>
        <v>0.10025791472286344</v>
      </c>
      <c r="HE43" s="294">
        <f t="shared" si="120"/>
        <v>5.7097379101616198E-2</v>
      </c>
      <c r="HF43" s="294">
        <f t="shared" si="121"/>
        <v>9.1220955910806992E-2</v>
      </c>
      <c r="HG43" s="294">
        <f t="shared" si="122"/>
        <v>0.44929399458042157</v>
      </c>
      <c r="HH43" s="298">
        <f t="shared" si="123"/>
        <v>2.3405773279969434E-2</v>
      </c>
      <c r="HI43" s="213">
        <f>+CyF_Tot!B43</f>
        <v>1118</v>
      </c>
      <c r="HJ43" s="140">
        <f>+CyF_Tot!C43</f>
        <v>1295</v>
      </c>
      <c r="HK43" s="140">
        <f>+CyF_Tot!D43</f>
        <v>1514</v>
      </c>
      <c r="HL43" s="140">
        <f>+CyF_Tot!E43</f>
        <v>1622</v>
      </c>
      <c r="HM43" s="140">
        <f>+CyF_Tot!F43</f>
        <v>32</v>
      </c>
      <c r="HN43" s="140">
        <f>+CyF_Tot!G43</f>
        <v>40</v>
      </c>
      <c r="HO43" s="140">
        <f>+CyF_Tot!H43</f>
        <v>46</v>
      </c>
      <c r="HP43" s="451">
        <f>+CyF_Tot!I43</f>
        <v>46</v>
      </c>
      <c r="HQ43" s="91">
        <f t="shared" si="185"/>
        <v>7.9041515177861885E-2</v>
      </c>
      <c r="HR43" s="88">
        <f t="shared" si="186"/>
        <v>7.2643923908192506E-2</v>
      </c>
      <c r="HS43" s="88">
        <f t="shared" si="187"/>
        <v>7.3550163276237701E-2</v>
      </c>
      <c r="HT43" s="88">
        <f t="shared" si="188"/>
        <v>7.1347983203234183E-2</v>
      </c>
      <c r="HU43" s="88">
        <f t="shared" si="189"/>
        <v>6.0668456042687689E-2</v>
      </c>
      <c r="HV43" s="88">
        <f t="shared" si="190"/>
        <v>5.9948586810718144E-2</v>
      </c>
      <c r="HW43" s="88">
        <f t="shared" si="191"/>
        <v>6.6748520022041055E-2</v>
      </c>
      <c r="HX43" s="88">
        <f t="shared" si="192"/>
        <v>6.5458321676280448E-2</v>
      </c>
      <c r="HY43" s="88">
        <f t="shared" si="193"/>
        <v>6.2851154812939222E-2</v>
      </c>
      <c r="HZ43" s="88">
        <f t="shared" si="194"/>
        <v>6.6048474988625192E-2</v>
      </c>
      <c r="IA43" s="88">
        <f t="shared" si="195"/>
        <v>5.1597198980879895E-2</v>
      </c>
      <c r="IB43" s="88">
        <f t="shared" si="196"/>
        <v>5.5914540318700544E-2</v>
      </c>
      <c r="IC43" s="88">
        <f t="shared" si="197"/>
        <v>4.8200477203960757E-2</v>
      </c>
      <c r="ID43" s="88">
        <f t="shared" si="198"/>
        <v>5.398496805540455E-2</v>
      </c>
      <c r="IE43" s="88">
        <f t="shared" si="199"/>
        <v>2.9515374132162493E-2</v>
      </c>
      <c r="IF43" s="88">
        <f t="shared" si="200"/>
        <v>3.9439653400956433E-2</v>
      </c>
      <c r="IG43" s="88">
        <f t="shared" si="201"/>
        <v>1.297769892538234E-2</v>
      </c>
      <c r="IH43" s="88">
        <f t="shared" si="202"/>
        <v>2.3237957421510667E-2</v>
      </c>
      <c r="II43" s="88">
        <f t="shared" si="203"/>
        <v>8.1749284569337564E-4</v>
      </c>
      <c r="IJ43" s="191">
        <f t="shared" si="204"/>
        <v>6.0075496322704704E-3</v>
      </c>
      <c r="IK43" s="297"/>
      <c r="IL43" s="294"/>
      <c r="IM43" s="294"/>
      <c r="IN43" s="294"/>
      <c r="IO43" s="294"/>
      <c r="IP43" s="294"/>
      <c r="IQ43" s="294"/>
      <c r="IR43" s="294"/>
      <c r="IS43" s="294"/>
      <c r="IT43" s="294"/>
      <c r="IU43" s="294"/>
      <c r="IV43" s="294"/>
      <c r="IW43" s="294"/>
      <c r="IX43" s="294"/>
      <c r="IY43" s="294"/>
      <c r="IZ43" s="294"/>
      <c r="JA43" s="294"/>
      <c r="JB43" s="294"/>
      <c r="JC43" s="294"/>
      <c r="JD43" s="298"/>
      <c r="JE43" s="486"/>
    </row>
    <row r="44" spans="1:265" ht="14.4">
      <c r="A44" s="413" t="s">
        <v>55</v>
      </c>
      <c r="B44" s="437">
        <v>310095</v>
      </c>
      <c r="C44" s="427">
        <f t="shared" si="180"/>
        <v>6691</v>
      </c>
      <c r="D44" s="418">
        <f t="shared" si="181"/>
        <v>159</v>
      </c>
      <c r="E44" s="396">
        <f t="shared" si="46"/>
        <v>8.0166308149993357E-3</v>
      </c>
      <c r="F44" s="197">
        <f t="shared" si="150"/>
        <v>1.6246634096002837E-2</v>
      </c>
      <c r="G44" s="30">
        <f t="shared" si="151"/>
        <v>3.9368337699679046</v>
      </c>
      <c r="H44" s="29">
        <f t="shared" si="152"/>
        <v>6.3960297757455944E-2</v>
      </c>
      <c r="I44" s="33">
        <f t="shared" si="153"/>
        <v>8.4946080249134137E-2</v>
      </c>
      <c r="J44" s="324">
        <f t="shared" si="154"/>
        <v>0.11923871342293407</v>
      </c>
      <c r="K44" s="482">
        <f t="shared" si="184"/>
        <v>4.3001645960424615E-3</v>
      </c>
      <c r="L44" s="325">
        <f t="shared" si="48"/>
        <v>7.3392871851696588</v>
      </c>
      <c r="M44" s="326">
        <f t="shared" si="155"/>
        <v>0.15836169740231279</v>
      </c>
      <c r="N44" s="501"/>
      <c r="O44" s="332" t="s">
        <v>226</v>
      </c>
      <c r="P44" s="20" t="s">
        <v>229</v>
      </c>
      <c r="Q44" s="20"/>
      <c r="R44" s="20"/>
      <c r="S44" s="157">
        <f t="shared" si="156"/>
        <v>6691</v>
      </c>
      <c r="T44" s="158">
        <f t="shared" si="157"/>
        <v>2157.7258582047439</v>
      </c>
      <c r="U44" s="157">
        <f t="shared" si="158"/>
        <v>691</v>
      </c>
      <c r="V44" s="159">
        <f t="shared" si="159"/>
        <v>0.11516666666666667</v>
      </c>
      <c r="W44" s="158">
        <f t="shared" si="160"/>
        <v>222.83493768038826</v>
      </c>
      <c r="X44" s="157">
        <f t="shared" si="161"/>
        <v>1653</v>
      </c>
      <c r="Y44" s="159">
        <f t="shared" si="162"/>
        <v>0.32810639142516873</v>
      </c>
      <c r="Z44" s="158">
        <f t="shared" si="163"/>
        <v>533.06244860445997</v>
      </c>
      <c r="AA44" s="157">
        <f t="shared" si="164"/>
        <v>159</v>
      </c>
      <c r="AB44" s="158">
        <f t="shared" si="165"/>
        <v>512.74609393895423</v>
      </c>
      <c r="AC44" s="160">
        <f t="shared" si="166"/>
        <v>2.3763264086085787E-2</v>
      </c>
      <c r="AD44" s="157">
        <f t="shared" si="167"/>
        <v>6</v>
      </c>
      <c r="AE44" s="159">
        <f t="shared" si="168"/>
        <v>3.9215686274509803E-2</v>
      </c>
      <c r="AF44" s="158">
        <f t="shared" si="169"/>
        <v>19.348909205243555</v>
      </c>
      <c r="AG44" s="157">
        <f t="shared" si="170"/>
        <v>26</v>
      </c>
      <c r="AH44" s="159">
        <f t="shared" si="171"/>
        <v>0.19548872180451127</v>
      </c>
      <c r="AI44" s="333">
        <f t="shared" si="172"/>
        <v>83.845273222722071</v>
      </c>
      <c r="AJ44" s="505"/>
      <c r="AK44" s="83">
        <v>21952.928940281003</v>
      </c>
      <c r="AL44" s="61">
        <v>20725.022179889944</v>
      </c>
      <c r="AM44" s="61">
        <v>21422.48627072588</v>
      </c>
      <c r="AN44" s="61">
        <v>20247.287718401643</v>
      </c>
      <c r="AO44" s="61">
        <v>24944.684842590563</v>
      </c>
      <c r="AP44" s="61">
        <v>24667.399157060256</v>
      </c>
      <c r="AQ44" s="61">
        <v>21375.704833006996</v>
      </c>
      <c r="AR44" s="61">
        <v>21317.752791181236</v>
      </c>
      <c r="AS44" s="61">
        <v>19255.634337722688</v>
      </c>
      <c r="AT44" s="61">
        <v>20815.349741431412</v>
      </c>
      <c r="AU44" s="61">
        <v>15112.118248640458</v>
      </c>
      <c r="AV44" s="61">
        <v>17134.903706678691</v>
      </c>
      <c r="AW44" s="61">
        <v>12659.470401874321</v>
      </c>
      <c r="AX44" s="61">
        <v>15630.653914934701</v>
      </c>
      <c r="AY44" s="61">
        <v>8427.7550031138653</v>
      </c>
      <c r="AZ44" s="61">
        <v>11793.202376832383</v>
      </c>
      <c r="BA44" s="61">
        <v>3437.1059941508493</v>
      </c>
      <c r="BB44" s="61">
        <v>6666.2764383618824</v>
      </c>
      <c r="BC44" s="61">
        <v>566.11157550719849</v>
      </c>
      <c r="BD44" s="84">
        <v>1943.1543137225087</v>
      </c>
      <c r="BE44" s="229">
        <v>2.0000000000000002E-5</v>
      </c>
      <c r="BF44" s="42">
        <v>2.0000000000000002E-5</v>
      </c>
      <c r="BG44" s="52">
        <v>5.0000000000000002E-5</v>
      </c>
      <c r="BH44" s="52">
        <v>4.0000000000000003E-5</v>
      </c>
      <c r="BI44" s="52">
        <v>1.2518952302791728E-4</v>
      </c>
      <c r="BJ44" s="52">
        <v>1.2406223545552731E-4</v>
      </c>
      <c r="BK44" s="52">
        <v>3.4000000000000002E-4</v>
      </c>
      <c r="BL44" s="52">
        <v>1.8000000000000001E-4</v>
      </c>
      <c r="BM44" s="52">
        <v>8.9999999999999998E-4</v>
      </c>
      <c r="BN44" s="52">
        <v>5.0000000000000001E-4</v>
      </c>
      <c r="BO44" s="52">
        <v>3.8E-3</v>
      </c>
      <c r="BP44" s="52">
        <v>2E-3</v>
      </c>
      <c r="BQ44" s="52">
        <v>1.6199999999999999E-2</v>
      </c>
      <c r="BR44" s="52">
        <v>6.1999999999999998E-3</v>
      </c>
      <c r="BS44" s="52">
        <v>6.1100000000000002E-2</v>
      </c>
      <c r="BT44" s="52">
        <v>2.6800000000000001E-2</v>
      </c>
      <c r="BU44" s="52">
        <v>0.1421</v>
      </c>
      <c r="BV44" s="52">
        <v>5.4699999999999999E-2</v>
      </c>
      <c r="BW44" s="52">
        <v>0.27589999999999998</v>
      </c>
      <c r="BX44" s="53">
        <v>0.1051</v>
      </c>
      <c r="BY44" s="63">
        <f>+Fall_Hoy!B44</f>
        <v>0</v>
      </c>
      <c r="BZ44" s="60">
        <f>+Fall_Hoy!C44</f>
        <v>0</v>
      </c>
      <c r="CA44" s="60">
        <f>+Fall_Hoy!D44</f>
        <v>0</v>
      </c>
      <c r="CB44" s="60">
        <f>+Fall_Hoy!E44</f>
        <v>0</v>
      </c>
      <c r="CC44" s="60">
        <f>+Fall_Hoy!F44</f>
        <v>1</v>
      </c>
      <c r="CD44" s="60">
        <f>+Fall_Hoy!G44</f>
        <v>0</v>
      </c>
      <c r="CE44" s="60">
        <f>+Fall_Hoy!H44</f>
        <v>0</v>
      </c>
      <c r="CF44" s="60">
        <f>+Fall_Hoy!I44</f>
        <v>1</v>
      </c>
      <c r="CG44" s="60">
        <f>+Fall_Hoy!J44</f>
        <v>2</v>
      </c>
      <c r="CH44" s="60">
        <f>+Fall_Hoy!K44</f>
        <v>3</v>
      </c>
      <c r="CI44" s="60">
        <f>+Fall_Hoy!L44</f>
        <v>14</v>
      </c>
      <c r="CJ44" s="60">
        <f>+Fall_Hoy!M44</f>
        <v>3</v>
      </c>
      <c r="CK44" s="60">
        <f>+Fall_Hoy!N44</f>
        <v>15</v>
      </c>
      <c r="CL44" s="60">
        <f>+Fall_Hoy!O44</f>
        <v>6</v>
      </c>
      <c r="CM44" s="60">
        <f>+Fall_Hoy!P44</f>
        <v>28</v>
      </c>
      <c r="CN44" s="60">
        <f>+Fall_Hoy!Q44</f>
        <v>16</v>
      </c>
      <c r="CO44" s="60">
        <f>+Fall_Hoy!R44</f>
        <v>20</v>
      </c>
      <c r="CP44" s="60">
        <f>+Fall_Hoy!S44</f>
        <v>26</v>
      </c>
      <c r="CQ44" s="60">
        <f>+Fall_Hoy!T44</f>
        <v>7</v>
      </c>
      <c r="CR44" s="65">
        <f>+Fall_Hoy!U44</f>
        <v>17</v>
      </c>
      <c r="CS44" s="74">
        <f t="shared" si="173"/>
        <v>5.437570728466648E-2</v>
      </c>
      <c r="CT44" s="75">
        <f t="shared" si="174"/>
        <v>5.062364795383853E-2</v>
      </c>
      <c r="CU44" s="75">
        <f t="shared" si="175"/>
        <v>7.3140968502824283E-2</v>
      </c>
      <c r="CV44" s="75">
        <f t="shared" si="176"/>
        <v>6.1913080588344264E-2</v>
      </c>
      <c r="CW44" s="75">
        <f t="shared" si="131"/>
        <v>0.32022408538312597</v>
      </c>
      <c r="CX44" s="75">
        <f t="shared" si="132"/>
        <v>2.1891241819283661E-2</v>
      </c>
      <c r="CY44" s="75">
        <f t="shared" si="133"/>
        <v>3.1343995682679378E-2</v>
      </c>
      <c r="CZ44" s="75">
        <f t="shared" si="134"/>
        <v>0.26060699783767954</v>
      </c>
      <c r="DA44" s="75">
        <f t="shared" si="135"/>
        <v>0.11540633682832173</v>
      </c>
      <c r="DB44" s="75">
        <f t="shared" si="136"/>
        <v>0.28824881995892887</v>
      </c>
      <c r="DC44" s="75">
        <f t="shared" si="137"/>
        <v>0.24379180110288209</v>
      </c>
      <c r="DD44" s="75">
        <f t="shared" si="138"/>
        <v>8.754061450694603E-2</v>
      </c>
      <c r="DE44" s="75">
        <f t="shared" si="139"/>
        <v>7.3140968502824283E-2</v>
      </c>
      <c r="DF44" s="75">
        <f t="shared" si="140"/>
        <v>6.1913080588344264E-2</v>
      </c>
      <c r="DG44" s="75">
        <f t="shared" si="141"/>
        <v>5.437570728466648E-2</v>
      </c>
      <c r="DH44" s="75">
        <f t="shared" si="142"/>
        <v>5.062364795383853E-2</v>
      </c>
      <c r="DI44" s="75">
        <f t="shared" si="143"/>
        <v>4.0948970963756146E-2</v>
      </c>
      <c r="DJ44" s="75">
        <f t="shared" si="144"/>
        <v>7.1302162649387324E-2</v>
      </c>
      <c r="DK44" s="75">
        <f t="shared" si="145"/>
        <v>4.481715710273005E-2</v>
      </c>
      <c r="DL44" s="287">
        <f t="shared" si="146"/>
        <v>8.3241311543715196E-2</v>
      </c>
      <c r="DM44" s="83">
        <f>+'Cas_-14'!B44</f>
        <v>76</v>
      </c>
      <c r="DN44" s="61">
        <f>+'Cas_-14'!C44</f>
        <v>59</v>
      </c>
      <c r="DO44" s="61">
        <f>+'Cas_-14'!D44</f>
        <v>115</v>
      </c>
      <c r="DP44" s="61">
        <f>+'Cas_-14'!E44</f>
        <v>143</v>
      </c>
      <c r="DQ44" s="61">
        <f>+'Cas_-14'!F44</f>
        <v>511</v>
      </c>
      <c r="DR44" s="61">
        <f>+'Cas_-14'!G44</f>
        <v>540</v>
      </c>
      <c r="DS44" s="61">
        <f>+'Cas_-14'!H44</f>
        <v>670</v>
      </c>
      <c r="DT44" s="61">
        <f>+'Cas_-14'!I44</f>
        <v>625</v>
      </c>
      <c r="DU44" s="61">
        <f>+'Cas_-14'!J44</f>
        <v>533</v>
      </c>
      <c r="DV44" s="61">
        <f>+'Cas_-14'!K44</f>
        <v>466</v>
      </c>
      <c r="DW44" s="61">
        <f>+'Cas_-14'!L44</f>
        <v>296</v>
      </c>
      <c r="DX44" s="61">
        <f>+'Cas_-14'!M44</f>
        <v>287</v>
      </c>
      <c r="DY44" s="61">
        <f>+'Cas_-14'!N44</f>
        <v>185</v>
      </c>
      <c r="DZ44" s="61">
        <f>+'Cas_-14'!O44</f>
        <v>156</v>
      </c>
      <c r="EA44" s="61">
        <f>+'Cas_-14'!P44</f>
        <v>102</v>
      </c>
      <c r="EB44" s="61">
        <f>+'Cas_-14'!Q44</f>
        <v>76</v>
      </c>
      <c r="EC44" s="61">
        <f>+'Cas_-14'!R44</f>
        <v>44</v>
      </c>
      <c r="ED44" s="61">
        <f>+'Cas_-14'!S44</f>
        <v>97</v>
      </c>
      <c r="EE44" s="61">
        <f>+'Cas_-14'!T44</f>
        <v>12</v>
      </c>
      <c r="EF44" s="84">
        <f>+'Cas_-14'!U44</f>
        <v>45</v>
      </c>
      <c r="EG44" s="190">
        <f t="shared" si="177"/>
        <v>3.4619526263098806E-3</v>
      </c>
      <c r="EH44" s="89">
        <f t="shared" si="177"/>
        <v>2.8468003309183097E-3</v>
      </c>
      <c r="EI44" s="89">
        <f t="shared" si="177"/>
        <v>5.3681910935402992E-3</v>
      </c>
      <c r="EJ44" s="89">
        <f t="shared" si="177"/>
        <v>7.0626743684802373E-3</v>
      </c>
      <c r="EK44" s="89">
        <f t="shared" si="177"/>
        <v>2.0485325961205107E-2</v>
      </c>
      <c r="EL44" s="89">
        <f t="shared" si="177"/>
        <v>2.1891241819283661E-2</v>
      </c>
      <c r="EM44" s="89">
        <f t="shared" si="177"/>
        <v>3.1343995682679378E-2</v>
      </c>
      <c r="EN44" s="89">
        <f t="shared" si="177"/>
        <v>2.9318287256738948E-2</v>
      </c>
      <c r="EO44" s="89">
        <f t="shared" si="177"/>
        <v>2.7680209888272966E-2</v>
      </c>
      <c r="EP44" s="89">
        <f t="shared" si="177"/>
        <v>2.2387325016810143E-2</v>
      </c>
      <c r="EQ44" s="89">
        <f t="shared" si="177"/>
        <v>1.95869298486087E-2</v>
      </c>
      <c r="ER44" s="89">
        <f t="shared" si="177"/>
        <v>1.674943757566234E-2</v>
      </c>
      <c r="ES44" s="89">
        <f t="shared" si="177"/>
        <v>1.461356550686429E-2</v>
      </c>
      <c r="ET44" s="89">
        <f t="shared" si="177"/>
        <v>9.9803885908410963E-3</v>
      </c>
      <c r="EU44" s="89">
        <f t="shared" si="177"/>
        <v>1.210286724783923E-2</v>
      </c>
      <c r="EV44" s="89">
        <f t="shared" si="177"/>
        <v>6.4443903845236442E-3</v>
      </c>
      <c r="EW44" s="89">
        <f t="shared" si="178"/>
        <v>1.2801467302689447E-2</v>
      </c>
      <c r="EX44" s="89">
        <f t="shared" si="178"/>
        <v>1.4550851723130163E-2</v>
      </c>
      <c r="EY44" s="89">
        <f t="shared" si="178"/>
        <v>2.1197234819388375E-2</v>
      </c>
      <c r="EZ44" s="97">
        <f t="shared" si="178"/>
        <v>2.3158222526235353E-2</v>
      </c>
      <c r="FA44" s="110">
        <f t="shared" si="71"/>
        <v>4.4927954815314015</v>
      </c>
      <c r="FB44" s="111">
        <f t="shared" si="72"/>
        <v>7.855459544383347</v>
      </c>
      <c r="FC44" s="111">
        <f t="shared" si="73"/>
        <v>5.0050050050050059</v>
      </c>
      <c r="FD44" s="111">
        <f t="shared" si="74"/>
        <v>6.2034739454094288</v>
      </c>
      <c r="FE44" s="111">
        <f t="shared" si="149"/>
        <v>15.631876494890193</v>
      </c>
      <c r="FF44" s="111">
        <f t="shared" si="149"/>
        <v>1</v>
      </c>
      <c r="FG44" s="111">
        <f t="shared" si="149"/>
        <v>1</v>
      </c>
      <c r="FH44" s="111">
        <f t="shared" si="149"/>
        <v>8.8888888888888893</v>
      </c>
      <c r="FI44" s="111">
        <f t="shared" si="149"/>
        <v>4.1692724619553889</v>
      </c>
      <c r="FJ44" s="111">
        <f t="shared" si="149"/>
        <v>12.875536480686694</v>
      </c>
      <c r="FK44" s="111">
        <f t="shared" si="149"/>
        <v>12.446657183499287</v>
      </c>
      <c r="FL44" s="111">
        <f t="shared" si="149"/>
        <v>5.2264808362369344</v>
      </c>
      <c r="FM44" s="111">
        <f t="shared" si="149"/>
        <v>5.0050050050050059</v>
      </c>
      <c r="FN44" s="111">
        <f t="shared" si="149"/>
        <v>6.2034739454094288</v>
      </c>
      <c r="FO44" s="111">
        <f t="shared" si="149"/>
        <v>4.4927954815314015</v>
      </c>
      <c r="FP44" s="111">
        <f t="shared" si="149"/>
        <v>7.855459544383347</v>
      </c>
      <c r="FQ44" s="111">
        <f t="shared" si="76"/>
        <v>3.1987716716780756</v>
      </c>
      <c r="FR44" s="111">
        <f t="shared" si="77"/>
        <v>4.9002054316892512</v>
      </c>
      <c r="FS44" s="111">
        <f t="shared" si="78"/>
        <v>2.1142926180983452</v>
      </c>
      <c r="FT44" s="292">
        <f t="shared" si="79"/>
        <v>3.5944603023575432</v>
      </c>
      <c r="FU44" s="83">
        <f>+Cas_Hoy!B44</f>
        <v>101</v>
      </c>
      <c r="FV44" s="61">
        <f>+Cas_Hoy!C44</f>
        <v>79</v>
      </c>
      <c r="FW44" s="61">
        <f>+Cas_Hoy!D44</f>
        <v>165</v>
      </c>
      <c r="FX44" s="61">
        <f>+Cas_Hoy!E44</f>
        <v>206</v>
      </c>
      <c r="FY44" s="61">
        <f>+Cas_Hoy!F44</f>
        <v>710</v>
      </c>
      <c r="FZ44" s="61">
        <f>+Cas_Hoy!G44</f>
        <v>731</v>
      </c>
      <c r="GA44" s="61">
        <f>+Cas_Hoy!H44</f>
        <v>879</v>
      </c>
      <c r="GB44" s="61">
        <f>+Cas_Hoy!I44</f>
        <v>826</v>
      </c>
      <c r="GC44" s="61">
        <f>+Cas_Hoy!J44</f>
        <v>677</v>
      </c>
      <c r="GD44" s="61">
        <f>+Cas_Hoy!K44</f>
        <v>612</v>
      </c>
      <c r="GE44" s="61">
        <f>+Cas_Hoy!L44</f>
        <v>397</v>
      </c>
      <c r="GF44" s="61">
        <f>+Cas_Hoy!M44</f>
        <v>384</v>
      </c>
      <c r="GG44" s="61">
        <f>+Cas_Hoy!N44</f>
        <v>254</v>
      </c>
      <c r="GH44" s="61">
        <f>+Cas_Hoy!O44</f>
        <v>209</v>
      </c>
      <c r="GI44" s="61">
        <f>+Cas_Hoy!P44</f>
        <v>125</v>
      </c>
      <c r="GJ44" s="61">
        <f>+Cas_Hoy!Q44</f>
        <v>105</v>
      </c>
      <c r="GK44" s="61">
        <f>+Cas_Hoy!R44</f>
        <v>60</v>
      </c>
      <c r="GL44" s="61">
        <f>+Cas_Hoy!S44</f>
        <v>108</v>
      </c>
      <c r="GM44" s="61">
        <f>+Cas_Hoy!T44</f>
        <v>12</v>
      </c>
      <c r="GN44" s="84">
        <f>+Cas_Hoy!U44</f>
        <v>51</v>
      </c>
      <c r="GO44" s="297">
        <f t="shared" si="104"/>
        <v>2.0670241536747905E-2</v>
      </c>
      <c r="GP44" s="294">
        <f t="shared" si="105"/>
        <v>2.9943577315369604E-2</v>
      </c>
      <c r="GQ44" s="294">
        <f t="shared" si="106"/>
        <v>3.8549485591424008E-2</v>
      </c>
      <c r="GR44" s="294">
        <f t="shared" si="107"/>
        <v>6.3115398493246835E-2</v>
      </c>
      <c r="GS44" s="294">
        <f t="shared" si="108"/>
        <v>0.44492974681412806</v>
      </c>
      <c r="GT44" s="294">
        <f t="shared" si="109"/>
        <v>2.9634255129437698E-2</v>
      </c>
      <c r="GU44" s="294">
        <f t="shared" si="110"/>
        <v>4.1121451052351009E-2</v>
      </c>
      <c r="GV44" s="294">
        <f t="shared" si="111"/>
        <v>0.34441820834227732</v>
      </c>
      <c r="GW44" s="294">
        <f t="shared" si="112"/>
        <v>0.14658553477068256</v>
      </c>
      <c r="GX44" s="294">
        <f t="shared" si="113"/>
        <v>0.37855853608340018</v>
      </c>
      <c r="GY44" s="294">
        <f t="shared" si="114"/>
        <v>0.32697751701974381</v>
      </c>
      <c r="GZ44" s="294">
        <f t="shared" si="115"/>
        <v>0.11712751209291736</v>
      </c>
      <c r="HA44" s="294">
        <f t="shared" si="116"/>
        <v>0.10042057297144523</v>
      </c>
      <c r="HB44" s="294">
        <f t="shared" si="117"/>
        <v>8.2947652839512498E-2</v>
      </c>
      <c r="HC44" s="294">
        <f t="shared" si="118"/>
        <v>6.6636896182189306E-2</v>
      </c>
      <c r="HD44" s="294">
        <f t="shared" si="119"/>
        <v>6.9940566252013753E-2</v>
      </c>
      <c r="HE44" s="294">
        <f t="shared" si="120"/>
        <v>5.5839505859667474E-2</v>
      </c>
      <c r="HF44" s="294">
        <f t="shared" si="121"/>
        <v>7.9387974908596198E-2</v>
      </c>
      <c r="HG44" s="294">
        <f t="shared" si="122"/>
        <v>4.4817157102730057E-2</v>
      </c>
      <c r="HH44" s="298">
        <f t="shared" si="123"/>
        <v>9.4340153082877215E-2</v>
      </c>
      <c r="HI44" s="213">
        <f>+CyF_Tot!B44</f>
        <v>4224</v>
      </c>
      <c r="HJ44" s="140">
        <f>+CyF_Tot!C44</f>
        <v>5038</v>
      </c>
      <c r="HK44" s="140">
        <f>+CyF_Tot!D44</f>
        <v>6000</v>
      </c>
      <c r="HL44" s="140">
        <f>+CyF_Tot!E44</f>
        <v>6691</v>
      </c>
      <c r="HM44" s="140">
        <f>+CyF_Tot!F44</f>
        <v>112</v>
      </c>
      <c r="HN44" s="140">
        <f>+CyF_Tot!G44</f>
        <v>133</v>
      </c>
      <c r="HO44" s="140">
        <f>+CyF_Tot!H44</f>
        <v>153</v>
      </c>
      <c r="HP44" s="451">
        <f>+CyF_Tot!I44</f>
        <v>159</v>
      </c>
      <c r="HQ44" s="91">
        <f t="shared" si="185"/>
        <v>7.0794204809110126E-2</v>
      </c>
      <c r="HR44" s="88">
        <f t="shared" si="186"/>
        <v>6.6834428739224891E-2</v>
      </c>
      <c r="HS44" s="88">
        <f t="shared" si="187"/>
        <v>6.9083623633808613E-2</v>
      </c>
      <c r="HT44" s="88">
        <f t="shared" si="188"/>
        <v>6.5293821952632725E-2</v>
      </c>
      <c r="HU44" s="88">
        <f t="shared" si="189"/>
        <v>8.0442073695449978E-2</v>
      </c>
      <c r="HV44" s="88">
        <f t="shared" si="190"/>
        <v>7.9547877769910041E-2</v>
      </c>
      <c r="HW44" s="88">
        <f t="shared" si="191"/>
        <v>6.8932762001989695E-2</v>
      </c>
      <c r="HX44" s="88">
        <f t="shared" si="192"/>
        <v>6.8745877202732175E-2</v>
      </c>
      <c r="HY44" s="88">
        <f t="shared" si="193"/>
        <v>6.2095920081661066E-2</v>
      </c>
      <c r="HZ44" s="88">
        <f t="shared" si="194"/>
        <v>6.7125718703724385E-2</v>
      </c>
      <c r="IA44" s="88">
        <f t="shared" si="195"/>
        <v>4.8733833981974742E-2</v>
      </c>
      <c r="IB44" s="88">
        <f t="shared" si="196"/>
        <v>5.5256949343519539E-2</v>
      </c>
      <c r="IC44" s="88">
        <f t="shared" si="197"/>
        <v>4.082449056538906E-2</v>
      </c>
      <c r="ID44" s="88">
        <f t="shared" si="198"/>
        <v>5.0406017236442703E-2</v>
      </c>
      <c r="IE44" s="88">
        <f t="shared" si="199"/>
        <v>2.717797772654788E-2</v>
      </c>
      <c r="IF44" s="88">
        <f t="shared" si="200"/>
        <v>3.803093367139871E-2</v>
      </c>
      <c r="IG44" s="88">
        <f t="shared" si="201"/>
        <v>1.1084041968270527E-2</v>
      </c>
      <c r="IH44" s="88">
        <f t="shared" si="202"/>
        <v>2.1497529590486408E-2</v>
      </c>
      <c r="II44" s="88">
        <f t="shared" si="203"/>
        <v>1.8256069124210274E-3</v>
      </c>
      <c r="IJ44" s="191">
        <f t="shared" si="204"/>
        <v>6.2663193979990281E-3</v>
      </c>
      <c r="IK44" s="297"/>
      <c r="IL44" s="294"/>
      <c r="IM44" s="294"/>
      <c r="IN44" s="294"/>
      <c r="IO44" s="294"/>
      <c r="IP44" s="294"/>
      <c r="IQ44" s="294"/>
      <c r="IR44" s="294"/>
      <c r="IS44" s="294"/>
      <c r="IT44" s="294"/>
      <c r="IU44" s="294"/>
      <c r="IV44" s="294"/>
      <c r="IW44" s="294"/>
      <c r="IX44" s="294"/>
      <c r="IY44" s="294"/>
      <c r="IZ44" s="294"/>
      <c r="JA44" s="294"/>
      <c r="JB44" s="294"/>
      <c r="JC44" s="294"/>
      <c r="JD44" s="298"/>
      <c r="JE44" s="486"/>
    </row>
    <row r="45" spans="1:265" ht="14.4">
      <c r="A45" s="411" t="s">
        <v>56</v>
      </c>
      <c r="B45" s="439">
        <v>45691</v>
      </c>
      <c r="C45" s="427">
        <f t="shared" si="180"/>
        <v>1014</v>
      </c>
      <c r="D45" s="418">
        <f t="shared" si="181"/>
        <v>17</v>
      </c>
      <c r="E45" s="396">
        <f t="shared" si="46"/>
        <v>8.5880749383009103E-3</v>
      </c>
      <c r="F45" s="197">
        <f t="shared" si="150"/>
        <v>1.4948239259372742E-2</v>
      </c>
      <c r="G45" s="30">
        <f t="shared" si="151"/>
        <v>2.8982269618706868</v>
      </c>
      <c r="H45" s="29">
        <f t="shared" si="152"/>
        <v>4.3323390054007989E-2</v>
      </c>
      <c r="I45" s="33">
        <f t="shared" si="153"/>
        <v>6.4319059318834707E-2</v>
      </c>
      <c r="J45" s="324">
        <f t="shared" si="154"/>
        <v>7.1792685336934073E-2</v>
      </c>
      <c r="K45" s="482">
        <f t="shared" si="184"/>
        <v>5.1824850765632337E-3</v>
      </c>
      <c r="L45" s="325">
        <f t="shared" si="48"/>
        <v>4.8027519556806073</v>
      </c>
      <c r="M45" s="326">
        <f t="shared" si="155"/>
        <v>0.10648021997996225</v>
      </c>
      <c r="N45" s="501"/>
      <c r="O45" s="332" t="s">
        <v>226</v>
      </c>
      <c r="P45" s="20" t="s">
        <v>236</v>
      </c>
      <c r="Q45" s="20"/>
      <c r="R45" s="20"/>
      <c r="S45" s="157">
        <f t="shared" si="156"/>
        <v>1014</v>
      </c>
      <c r="T45" s="158">
        <f t="shared" si="157"/>
        <v>2219.2554332363047</v>
      </c>
      <c r="U45" s="157">
        <f t="shared" si="158"/>
        <v>145</v>
      </c>
      <c r="V45" s="159">
        <f t="shared" si="159"/>
        <v>0.16685845799769849</v>
      </c>
      <c r="W45" s="158">
        <f t="shared" si="160"/>
        <v>317.34914972314021</v>
      </c>
      <c r="X45" s="157">
        <f t="shared" si="161"/>
        <v>331</v>
      </c>
      <c r="Y45" s="159">
        <f t="shared" si="162"/>
        <v>0.48462664714494874</v>
      </c>
      <c r="Z45" s="158">
        <f t="shared" si="163"/>
        <v>724.4315072990305</v>
      </c>
      <c r="AA45" s="157">
        <f t="shared" si="164"/>
        <v>17</v>
      </c>
      <c r="AB45" s="158">
        <f t="shared" si="165"/>
        <v>372.06452036506096</v>
      </c>
      <c r="AC45" s="160">
        <f t="shared" si="166"/>
        <v>1.6765285996055226E-2</v>
      </c>
      <c r="AD45" s="157">
        <f t="shared" si="167"/>
        <v>1</v>
      </c>
      <c r="AE45" s="159">
        <f t="shared" si="168"/>
        <v>6.25E-2</v>
      </c>
      <c r="AF45" s="158">
        <f t="shared" si="169"/>
        <v>21.886148256768291</v>
      </c>
      <c r="AG45" s="157">
        <f t="shared" si="170"/>
        <v>3</v>
      </c>
      <c r="AH45" s="159">
        <f t="shared" si="171"/>
        <v>0.21428571428571427</v>
      </c>
      <c r="AI45" s="333">
        <f t="shared" si="172"/>
        <v>65.658444770304868</v>
      </c>
      <c r="AJ45" s="505"/>
      <c r="AK45" s="83">
        <v>3353.5534316491808</v>
      </c>
      <c r="AL45" s="61">
        <v>3146.6554797217841</v>
      </c>
      <c r="AM45" s="61">
        <v>3368.0069996350926</v>
      </c>
      <c r="AN45" s="61">
        <v>3111.0428810254098</v>
      </c>
      <c r="AO45" s="61">
        <v>3076.0044857978046</v>
      </c>
      <c r="AP45" s="61">
        <v>2951.2874095998568</v>
      </c>
      <c r="AQ45" s="61">
        <v>3016.779668274824</v>
      </c>
      <c r="AR45" s="61">
        <v>3047.0837286733617</v>
      </c>
      <c r="AS45" s="61">
        <v>2972.0629104584923</v>
      </c>
      <c r="AT45" s="61">
        <v>3059.7357823843922</v>
      </c>
      <c r="AU45" s="61">
        <v>2491.8669637970547</v>
      </c>
      <c r="AV45" s="61">
        <v>2540.9670996263008</v>
      </c>
      <c r="AW45" s="61">
        <v>2078.211347812261</v>
      </c>
      <c r="AX45" s="61">
        <v>2296.5770251785452</v>
      </c>
      <c r="AY45" s="61">
        <v>1521.4834061775009</v>
      </c>
      <c r="AZ45" s="61">
        <v>1769.0275964401258</v>
      </c>
      <c r="BA45" s="61">
        <v>615.01279867512744</v>
      </c>
      <c r="BB45" s="61">
        <v>980.96383812113459</v>
      </c>
      <c r="BC45" s="61">
        <v>62.01809734539102</v>
      </c>
      <c r="BD45" s="84">
        <v>232.65951281274036</v>
      </c>
      <c r="BE45" s="229">
        <v>2.0000000000000002E-5</v>
      </c>
      <c r="BF45" s="42">
        <v>2.0000000000000002E-5</v>
      </c>
      <c r="BG45" s="52">
        <v>5.0000000000000002E-5</v>
      </c>
      <c r="BH45" s="52">
        <v>4.0000000000000003E-5</v>
      </c>
      <c r="BI45" s="52">
        <v>1.2518952302791728E-4</v>
      </c>
      <c r="BJ45" s="52">
        <v>1.2406223545552731E-4</v>
      </c>
      <c r="BK45" s="52">
        <v>3.4000000000000002E-4</v>
      </c>
      <c r="BL45" s="52">
        <v>1.8000000000000001E-4</v>
      </c>
      <c r="BM45" s="52">
        <v>8.9999999999999998E-4</v>
      </c>
      <c r="BN45" s="52">
        <v>5.0000000000000001E-4</v>
      </c>
      <c r="BO45" s="52">
        <v>3.8E-3</v>
      </c>
      <c r="BP45" s="52">
        <v>2E-3</v>
      </c>
      <c r="BQ45" s="52">
        <v>1.6199999999999999E-2</v>
      </c>
      <c r="BR45" s="52">
        <v>6.1999999999999998E-3</v>
      </c>
      <c r="BS45" s="52">
        <v>6.1100000000000002E-2</v>
      </c>
      <c r="BT45" s="52">
        <v>2.6800000000000001E-2</v>
      </c>
      <c r="BU45" s="52">
        <v>0.1421</v>
      </c>
      <c r="BV45" s="52">
        <v>5.4699999999999999E-2</v>
      </c>
      <c r="BW45" s="52">
        <v>0.27589999999999998</v>
      </c>
      <c r="BX45" s="53">
        <v>0.1051</v>
      </c>
      <c r="BY45" s="63">
        <f>+Fall_Hoy!B45</f>
        <v>0</v>
      </c>
      <c r="BZ45" s="60">
        <f>+Fall_Hoy!C45</f>
        <v>0</v>
      </c>
      <c r="CA45" s="60">
        <f>+Fall_Hoy!D45</f>
        <v>0</v>
      </c>
      <c r="CB45" s="60">
        <f>+Fall_Hoy!E45</f>
        <v>0</v>
      </c>
      <c r="CC45" s="60">
        <f>+Fall_Hoy!F45</f>
        <v>0</v>
      </c>
      <c r="CD45" s="60">
        <f>+Fall_Hoy!G45</f>
        <v>0</v>
      </c>
      <c r="CE45" s="60">
        <f>+Fall_Hoy!H45</f>
        <v>1</v>
      </c>
      <c r="CF45" s="60">
        <f>+Fall_Hoy!I45</f>
        <v>0</v>
      </c>
      <c r="CG45" s="60">
        <f>+Fall_Hoy!J45</f>
        <v>0</v>
      </c>
      <c r="CH45" s="60">
        <f>+Fall_Hoy!K45</f>
        <v>0</v>
      </c>
      <c r="CI45" s="60">
        <f>+Fall_Hoy!L45</f>
        <v>0</v>
      </c>
      <c r="CJ45" s="60">
        <f>+Fall_Hoy!M45</f>
        <v>0</v>
      </c>
      <c r="CK45" s="60">
        <f>+Fall_Hoy!N45</f>
        <v>2</v>
      </c>
      <c r="CL45" s="60">
        <f>+Fall_Hoy!O45</f>
        <v>0</v>
      </c>
      <c r="CM45" s="60">
        <f>+Fall_Hoy!P45</f>
        <v>4</v>
      </c>
      <c r="CN45" s="60">
        <f>+Fall_Hoy!Q45</f>
        <v>0</v>
      </c>
      <c r="CO45" s="60">
        <f>+Fall_Hoy!R45</f>
        <v>4</v>
      </c>
      <c r="CP45" s="60">
        <f>+Fall_Hoy!S45</f>
        <v>4</v>
      </c>
      <c r="CQ45" s="60">
        <f>+Fall_Hoy!T45</f>
        <v>0</v>
      </c>
      <c r="CR45" s="65">
        <f>+Fall_Hoy!U45</f>
        <v>2</v>
      </c>
      <c r="CS45" s="74">
        <f t="shared" si="173"/>
        <v>4.3028039727128202E-2</v>
      </c>
      <c r="CT45" s="75">
        <f t="shared" si="174"/>
        <v>7.9139522911754884E-3</v>
      </c>
      <c r="CU45" s="75">
        <f t="shared" si="175"/>
        <v>5.9405310366253225E-2</v>
      </c>
      <c r="CV45" s="75">
        <f t="shared" si="176"/>
        <v>7.402320851258342E-3</v>
      </c>
      <c r="CW45" s="75">
        <f t="shared" si="131"/>
        <v>1.9180726254596971E-2</v>
      </c>
      <c r="CX45" s="75">
        <f t="shared" si="132"/>
        <v>1.9652440426960582E-2</v>
      </c>
      <c r="CY45" s="75">
        <f t="shared" si="133"/>
        <v>0.7</v>
      </c>
      <c r="CZ45" s="75">
        <f t="shared" si="134"/>
        <v>2.5598246371116167E-2</v>
      </c>
      <c r="DA45" s="75">
        <f t="shared" si="135"/>
        <v>2.5907930726850398E-2</v>
      </c>
      <c r="DB45" s="75">
        <f t="shared" si="136"/>
        <v>2.0916838757275326E-2</v>
      </c>
      <c r="DC45" s="75">
        <f t="shared" si="137"/>
        <v>1.7657443450734514E-2</v>
      </c>
      <c r="DD45" s="75">
        <f t="shared" si="138"/>
        <v>2.1251750960467674E-2</v>
      </c>
      <c r="DE45" s="75">
        <f t="shared" si="139"/>
        <v>5.9405310366253225E-2</v>
      </c>
      <c r="DF45" s="75">
        <f t="shared" si="140"/>
        <v>7.402320851258342E-3</v>
      </c>
      <c r="DG45" s="75">
        <f t="shared" si="141"/>
        <v>4.3028039727128202E-2</v>
      </c>
      <c r="DH45" s="75">
        <f t="shared" si="142"/>
        <v>7.9139522911754884E-3</v>
      </c>
      <c r="DI45" s="75">
        <f t="shared" si="143"/>
        <v>4.5770089291485641E-2</v>
      </c>
      <c r="DJ45" s="75">
        <f t="shared" si="144"/>
        <v>7.4545197034009386E-2</v>
      </c>
      <c r="DK45" s="75">
        <f t="shared" si="145"/>
        <v>3.2248651371253871E-2</v>
      </c>
      <c r="DL45" s="287">
        <f t="shared" si="146"/>
        <v>8.1791178397591022E-2</v>
      </c>
      <c r="DM45" s="83">
        <f>+'Cas_-14'!B45</f>
        <v>9</v>
      </c>
      <c r="DN45" s="61">
        <f>+'Cas_-14'!C45</f>
        <v>10</v>
      </c>
      <c r="DO45" s="61">
        <f>+'Cas_-14'!D45</f>
        <v>16</v>
      </c>
      <c r="DP45" s="61">
        <f>+'Cas_-14'!E45</f>
        <v>19</v>
      </c>
      <c r="DQ45" s="61">
        <f>+'Cas_-14'!F45</f>
        <v>59</v>
      </c>
      <c r="DR45" s="61">
        <f>+'Cas_-14'!G45</f>
        <v>58</v>
      </c>
      <c r="DS45" s="61">
        <f>+'Cas_-14'!H45</f>
        <v>79</v>
      </c>
      <c r="DT45" s="61">
        <f>+'Cas_-14'!I45</f>
        <v>78</v>
      </c>
      <c r="DU45" s="61">
        <f>+'Cas_-14'!J45</f>
        <v>77</v>
      </c>
      <c r="DV45" s="61">
        <f>+'Cas_-14'!K45</f>
        <v>64</v>
      </c>
      <c r="DW45" s="61">
        <f>+'Cas_-14'!L45</f>
        <v>44</v>
      </c>
      <c r="DX45" s="61">
        <f>+'Cas_-14'!M45</f>
        <v>54</v>
      </c>
      <c r="DY45" s="61">
        <f>+'Cas_-14'!N45</f>
        <v>41</v>
      </c>
      <c r="DZ45" s="61">
        <f>+'Cas_-14'!O45</f>
        <v>17</v>
      </c>
      <c r="EA45" s="61">
        <f>+'Cas_-14'!P45</f>
        <v>22</v>
      </c>
      <c r="EB45" s="61">
        <f>+'Cas_-14'!Q45</f>
        <v>14</v>
      </c>
      <c r="EC45" s="61">
        <f>+'Cas_-14'!R45</f>
        <v>8</v>
      </c>
      <c r="ED45" s="61">
        <f>+'Cas_-14'!S45</f>
        <v>10</v>
      </c>
      <c r="EE45" s="61">
        <f>+'Cas_-14'!T45</f>
        <v>2</v>
      </c>
      <c r="EF45" s="84">
        <f>+'Cas_-14'!U45</f>
        <v>2</v>
      </c>
      <c r="EG45" s="190">
        <f t="shared" si="177"/>
        <v>2.6837204724583915E-3</v>
      </c>
      <c r="EH45" s="88">
        <f t="shared" si="177"/>
        <v>3.1779773999548763E-3</v>
      </c>
      <c r="EI45" s="88">
        <f t="shared" si="177"/>
        <v>4.7505839512012663E-3</v>
      </c>
      <c r="EJ45" s="88">
        <f t="shared" si="177"/>
        <v>6.1072767964347498E-3</v>
      </c>
      <c r="EK45" s="88">
        <f t="shared" si="177"/>
        <v>1.9180726254596971E-2</v>
      </c>
      <c r="EL45" s="88">
        <f t="shared" si="177"/>
        <v>1.9652440426960582E-2</v>
      </c>
      <c r="EM45" s="88">
        <f t="shared" si="177"/>
        <v>2.6186864367584706E-2</v>
      </c>
      <c r="EN45" s="88">
        <f t="shared" si="177"/>
        <v>2.5598246371116167E-2</v>
      </c>
      <c r="EO45" s="88">
        <f t="shared" si="177"/>
        <v>2.5907930726850398E-2</v>
      </c>
      <c r="EP45" s="88">
        <f t="shared" si="177"/>
        <v>2.0916838757275326E-2</v>
      </c>
      <c r="EQ45" s="88">
        <f t="shared" si="177"/>
        <v>1.7657443450734514E-2</v>
      </c>
      <c r="ER45" s="88">
        <f t="shared" si="177"/>
        <v>2.1251750960467674E-2</v>
      </c>
      <c r="ES45" s="88">
        <f t="shared" si="177"/>
        <v>1.9728503572632696E-2</v>
      </c>
      <c r="ET45" s="88">
        <f t="shared" si="177"/>
        <v>7.402320851258342E-3</v>
      </c>
      <c r="EU45" s="88">
        <f t="shared" si="177"/>
        <v>1.4459572750301434E-2</v>
      </c>
      <c r="EV45" s="88">
        <f t="shared" si="177"/>
        <v>7.9139522911754884E-3</v>
      </c>
      <c r="EW45" s="88">
        <f t="shared" si="178"/>
        <v>1.3007859376640219E-2</v>
      </c>
      <c r="EX45" s="88">
        <f t="shared" si="178"/>
        <v>1.0194055694400784E-2</v>
      </c>
      <c r="EY45" s="88">
        <f t="shared" si="178"/>
        <v>3.2248651371253871E-2</v>
      </c>
      <c r="EZ45" s="96">
        <f t="shared" si="178"/>
        <v>8.596252849586818E-3</v>
      </c>
      <c r="FA45" s="110">
        <f t="shared" si="71"/>
        <v>2.97574765659872</v>
      </c>
      <c r="FB45" s="111">
        <f t="shared" si="72"/>
        <v>1</v>
      </c>
      <c r="FC45" s="111">
        <f t="shared" si="73"/>
        <v>3.0111412225233365</v>
      </c>
      <c r="FD45" s="111">
        <f t="shared" si="74"/>
        <v>1</v>
      </c>
      <c r="FE45" s="111">
        <f t="shared" si="149"/>
        <v>1</v>
      </c>
      <c r="FF45" s="111">
        <f t="shared" si="149"/>
        <v>1</v>
      </c>
      <c r="FG45" s="111">
        <f t="shared" si="149"/>
        <v>26.730959085979453</v>
      </c>
      <c r="FH45" s="111">
        <f t="shared" si="149"/>
        <v>1</v>
      </c>
      <c r="FI45" s="111">
        <f t="shared" si="149"/>
        <v>1</v>
      </c>
      <c r="FJ45" s="111">
        <f t="shared" si="149"/>
        <v>1</v>
      </c>
      <c r="FK45" s="111">
        <f t="shared" si="149"/>
        <v>1</v>
      </c>
      <c r="FL45" s="111">
        <f t="shared" si="149"/>
        <v>1</v>
      </c>
      <c r="FM45" s="111">
        <f t="shared" si="149"/>
        <v>3.0111412225233365</v>
      </c>
      <c r="FN45" s="111">
        <f t="shared" si="149"/>
        <v>1</v>
      </c>
      <c r="FO45" s="111">
        <f t="shared" si="149"/>
        <v>2.97574765659872</v>
      </c>
      <c r="FP45" s="111">
        <f t="shared" si="149"/>
        <v>1</v>
      </c>
      <c r="FQ45" s="111">
        <f t="shared" si="76"/>
        <v>3.5186488388458832</v>
      </c>
      <c r="FR45" s="111">
        <f t="shared" si="77"/>
        <v>7.3126142595978063</v>
      </c>
      <c r="FS45" s="111">
        <f t="shared" si="78"/>
        <v>1</v>
      </c>
      <c r="FT45" s="292">
        <f t="shared" si="79"/>
        <v>9.51474785918173</v>
      </c>
      <c r="FU45" s="83">
        <f>+Cas_Hoy!B45</f>
        <v>12</v>
      </c>
      <c r="FV45" s="61">
        <f>+Cas_Hoy!C45</f>
        <v>10</v>
      </c>
      <c r="FW45" s="61">
        <f>+Cas_Hoy!D45</f>
        <v>23</v>
      </c>
      <c r="FX45" s="61">
        <f>+Cas_Hoy!E45</f>
        <v>29</v>
      </c>
      <c r="FY45" s="61">
        <f>+Cas_Hoy!F45</f>
        <v>85</v>
      </c>
      <c r="FZ45" s="61">
        <f>+Cas_Hoy!G45</f>
        <v>86</v>
      </c>
      <c r="GA45" s="61">
        <f>+Cas_Hoy!H45</f>
        <v>110</v>
      </c>
      <c r="GB45" s="61">
        <f>+Cas_Hoy!I45</f>
        <v>121</v>
      </c>
      <c r="GC45" s="61">
        <f>+Cas_Hoy!J45</f>
        <v>100</v>
      </c>
      <c r="GD45" s="61">
        <f>+Cas_Hoy!K45</f>
        <v>96</v>
      </c>
      <c r="GE45" s="61">
        <f>+Cas_Hoy!L45</f>
        <v>62</v>
      </c>
      <c r="GF45" s="61">
        <f>+Cas_Hoy!M45</f>
        <v>72</v>
      </c>
      <c r="GG45" s="61">
        <f>+Cas_Hoy!N45</f>
        <v>64</v>
      </c>
      <c r="GH45" s="61">
        <f>+Cas_Hoy!O45</f>
        <v>34</v>
      </c>
      <c r="GI45" s="61">
        <f>+Cas_Hoy!P45</f>
        <v>33</v>
      </c>
      <c r="GJ45" s="61">
        <f>+Cas_Hoy!Q45</f>
        <v>24</v>
      </c>
      <c r="GK45" s="61">
        <f>+Cas_Hoy!R45</f>
        <v>17</v>
      </c>
      <c r="GL45" s="61">
        <f>+Cas_Hoy!S45</f>
        <v>22</v>
      </c>
      <c r="GM45" s="61">
        <f>+Cas_Hoy!T45</f>
        <v>3</v>
      </c>
      <c r="GN45" s="84">
        <f>+Cas_Hoy!U45</f>
        <v>10</v>
      </c>
      <c r="GO45" s="297">
        <f t="shared" si="104"/>
        <v>1.0648099875845423E-2</v>
      </c>
      <c r="GP45" s="294">
        <f t="shared" si="105"/>
        <v>3.1779773999548763E-3</v>
      </c>
      <c r="GQ45" s="294">
        <f t="shared" si="106"/>
        <v>2.0562976301872388E-2</v>
      </c>
      <c r="GR45" s="294">
        <f t="shared" si="107"/>
        <v>9.3216330050846178E-3</v>
      </c>
      <c r="GS45" s="294">
        <f t="shared" si="108"/>
        <v>2.7633249688826141E-2</v>
      </c>
      <c r="GT45" s="294">
        <f t="shared" si="109"/>
        <v>2.9139825460665691E-2</v>
      </c>
      <c r="GU45" s="294">
        <f t="shared" si="110"/>
        <v>0.7</v>
      </c>
      <c r="GV45" s="294">
        <f t="shared" si="111"/>
        <v>3.9710100139808413E-2</v>
      </c>
      <c r="GW45" s="294">
        <f t="shared" si="112"/>
        <v>3.3646663281623898E-2</v>
      </c>
      <c r="GX45" s="294">
        <f t="shared" si="113"/>
        <v>3.1375258135912992E-2</v>
      </c>
      <c r="GY45" s="294">
        <f t="shared" si="114"/>
        <v>2.4880943044216813E-2</v>
      </c>
      <c r="GZ45" s="294">
        <f t="shared" si="115"/>
        <v>2.8335667947290234E-2</v>
      </c>
      <c r="HA45" s="294">
        <f t="shared" si="116"/>
        <v>9.273024057171235E-2</v>
      </c>
      <c r="HB45" s="294">
        <f t="shared" si="117"/>
        <v>1.4804641702516684E-2</v>
      </c>
      <c r="HC45" s="294">
        <f t="shared" si="118"/>
        <v>6.4542059590692299E-2</v>
      </c>
      <c r="HD45" s="294">
        <f t="shared" si="119"/>
        <v>1.3566775356300837E-2</v>
      </c>
      <c r="HE45" s="294">
        <f t="shared" si="120"/>
        <v>9.7261439744406986E-2</v>
      </c>
      <c r="HF45" s="294">
        <f t="shared" si="121"/>
        <v>0.16399943347482066</v>
      </c>
      <c r="HG45" s="294">
        <f t="shared" si="122"/>
        <v>4.8372977056880803E-2</v>
      </c>
      <c r="HH45" s="298">
        <f t="shared" si="123"/>
        <v>0.40895589198795512</v>
      </c>
      <c r="HI45" s="213">
        <f>+CyF_Tot!B45</f>
        <v>547</v>
      </c>
      <c r="HJ45" s="140">
        <f>+CyF_Tot!C45</f>
        <v>683</v>
      </c>
      <c r="HK45" s="140">
        <f>+CyF_Tot!D45</f>
        <v>869</v>
      </c>
      <c r="HL45" s="140">
        <f>+CyF_Tot!E45</f>
        <v>1014</v>
      </c>
      <c r="HM45" s="140">
        <f>+CyF_Tot!F45</f>
        <v>10</v>
      </c>
      <c r="HN45" s="140">
        <f>+CyF_Tot!G45</f>
        <v>14</v>
      </c>
      <c r="HO45" s="140">
        <f>+CyF_Tot!H45</f>
        <v>16</v>
      </c>
      <c r="HP45" s="451">
        <f>+CyF_Tot!I45</f>
        <v>17</v>
      </c>
      <c r="HQ45" s="91">
        <f t="shared" si="185"/>
        <v>7.3396367592068038E-2</v>
      </c>
      <c r="HR45" s="88">
        <f t="shared" si="186"/>
        <v>6.8868168342163319E-2</v>
      </c>
      <c r="HS45" s="88">
        <f t="shared" si="187"/>
        <v>7.3712700523846986E-2</v>
      </c>
      <c r="HT45" s="88">
        <f t="shared" si="188"/>
        <v>6.8088745727285668E-2</v>
      </c>
      <c r="HU45" s="88">
        <f t="shared" si="189"/>
        <v>6.7321890214655067E-2</v>
      </c>
      <c r="HV45" s="88">
        <f t="shared" si="190"/>
        <v>6.4592313794836112E-2</v>
      </c>
      <c r="HW45" s="88">
        <f t="shared" si="191"/>
        <v>6.602568707786706E-2</v>
      </c>
      <c r="HX45" s="88">
        <f t="shared" si="192"/>
        <v>6.6688926236531526E-2</v>
      </c>
      <c r="HY45" s="88">
        <f t="shared" si="193"/>
        <v>6.504700948673682E-2</v>
      </c>
      <c r="HZ45" s="88">
        <f t="shared" si="194"/>
        <v>6.6965830959803727E-2</v>
      </c>
      <c r="IA45" s="88">
        <f t="shared" si="195"/>
        <v>5.4537369805805404E-2</v>
      </c>
      <c r="IB45" s="88">
        <f t="shared" si="196"/>
        <v>5.5611982657991742E-2</v>
      </c>
      <c r="IC45" s="88">
        <f t="shared" si="197"/>
        <v>4.5484041667117399E-2</v>
      </c>
      <c r="ID45" s="88">
        <f t="shared" si="198"/>
        <v>5.0263225256145523E-2</v>
      </c>
      <c r="IE45" s="88">
        <f t="shared" si="199"/>
        <v>3.3299411397813596E-2</v>
      </c>
      <c r="IF45" s="88">
        <f t="shared" si="200"/>
        <v>3.8717200246003058E-2</v>
      </c>
      <c r="IG45" s="88">
        <f t="shared" si="201"/>
        <v>1.3460261291613828E-2</v>
      </c>
      <c r="IH45" s="88">
        <f t="shared" si="202"/>
        <v>2.1469519995647602E-2</v>
      </c>
      <c r="II45" s="88">
        <f t="shared" si="203"/>
        <v>1.3573372731039159E-3</v>
      </c>
      <c r="IJ45" s="191">
        <f t="shared" si="204"/>
        <v>5.0920205907671176E-3</v>
      </c>
      <c r="IK45" s="297"/>
      <c r="IL45" s="294"/>
      <c r="IM45" s="294"/>
      <c r="IN45" s="294"/>
      <c r="IO45" s="294"/>
      <c r="IP45" s="294"/>
      <c r="IQ45" s="294"/>
      <c r="IR45" s="294"/>
      <c r="IS45" s="294"/>
      <c r="IT45" s="294"/>
      <c r="IU45" s="294"/>
      <c r="IV45" s="294"/>
      <c r="IW45" s="294"/>
      <c r="IX45" s="294"/>
      <c r="IY45" s="294"/>
      <c r="IZ45" s="294"/>
      <c r="JA45" s="294"/>
      <c r="JB45" s="294"/>
      <c r="JC45" s="294"/>
      <c r="JD45" s="298"/>
      <c r="JE45" s="486"/>
    </row>
    <row r="46" spans="1:265" ht="14.4">
      <c r="A46" s="411" t="s">
        <v>57</v>
      </c>
      <c r="B46" s="439">
        <v>36338</v>
      </c>
      <c r="C46" s="427">
        <f t="shared" si="180"/>
        <v>900</v>
      </c>
      <c r="D46" s="418">
        <f t="shared" si="181"/>
        <v>36</v>
      </c>
      <c r="E46" s="396">
        <f t="shared" si="46"/>
        <v>7.8266438147688508E-3</v>
      </c>
      <c r="F46" s="197">
        <f t="shared" si="150"/>
        <v>2.2208156750509109E-2</v>
      </c>
      <c r="G46" s="30">
        <f t="shared" si="151"/>
        <v>5.6997183573540173</v>
      </c>
      <c r="H46" s="29">
        <f t="shared" si="152"/>
        <v>0.12658023871387231</v>
      </c>
      <c r="I46" s="33">
        <f t="shared" si="153"/>
        <v>0.14116755246900259</v>
      </c>
      <c r="J46" s="324">
        <f t="shared" si="154"/>
        <v>0.14982956104859033</v>
      </c>
      <c r="K46" s="482">
        <f t="shared" si="184"/>
        <v>6.6121694241672762E-3</v>
      </c>
      <c r="L46" s="325">
        <f t="shared" si="48"/>
        <v>6.7466004825076524</v>
      </c>
      <c r="M46" s="326">
        <f t="shared" si="155"/>
        <v>0.16709616473820482</v>
      </c>
      <c r="N46" s="501"/>
      <c r="O46" s="332" t="s">
        <v>226</v>
      </c>
      <c r="P46" s="20" t="s">
        <v>234</v>
      </c>
      <c r="Q46" s="20"/>
      <c r="R46" s="20"/>
      <c r="S46" s="157">
        <f t="shared" si="156"/>
        <v>900</v>
      </c>
      <c r="T46" s="158">
        <f t="shared" si="157"/>
        <v>2476.7461060047335</v>
      </c>
      <c r="U46" s="157">
        <f t="shared" si="158"/>
        <v>39</v>
      </c>
      <c r="V46" s="159">
        <f t="shared" si="159"/>
        <v>4.5296167247386762E-2</v>
      </c>
      <c r="W46" s="158">
        <f t="shared" si="160"/>
        <v>107.32566459353845</v>
      </c>
      <c r="X46" s="157">
        <f t="shared" si="161"/>
        <v>93</v>
      </c>
      <c r="Y46" s="159">
        <f t="shared" si="162"/>
        <v>0.11524163568773234</v>
      </c>
      <c r="Z46" s="158">
        <f t="shared" si="163"/>
        <v>255.93043095382245</v>
      </c>
      <c r="AA46" s="157">
        <f t="shared" si="164"/>
        <v>36</v>
      </c>
      <c r="AB46" s="158">
        <f t="shared" si="165"/>
        <v>990.69844240189332</v>
      </c>
      <c r="AC46" s="160">
        <f t="shared" si="166"/>
        <v>0.04</v>
      </c>
      <c r="AD46" s="157">
        <f t="shared" si="167"/>
        <v>1</v>
      </c>
      <c r="AE46" s="159">
        <f t="shared" si="168"/>
        <v>2.8571428571428571E-2</v>
      </c>
      <c r="AF46" s="158">
        <f t="shared" si="169"/>
        <v>27.519401177830371</v>
      </c>
      <c r="AG46" s="157">
        <f t="shared" si="170"/>
        <v>2</v>
      </c>
      <c r="AH46" s="159">
        <f t="shared" si="171"/>
        <v>5.8823529411764705E-2</v>
      </c>
      <c r="AI46" s="333">
        <f t="shared" si="172"/>
        <v>55.038802355660742</v>
      </c>
      <c r="AJ46" s="505"/>
      <c r="AK46" s="83">
        <v>3017.3205163545804</v>
      </c>
      <c r="AL46" s="61">
        <v>2855.6112671937481</v>
      </c>
      <c r="AM46" s="61">
        <v>2869.4930620183359</v>
      </c>
      <c r="AN46" s="61">
        <v>2573.1138596844949</v>
      </c>
      <c r="AO46" s="61">
        <v>2490.3826752836103</v>
      </c>
      <c r="AP46" s="61">
        <v>2317.1723276924495</v>
      </c>
      <c r="AQ46" s="61">
        <v>2409.4250802639408</v>
      </c>
      <c r="AR46" s="61">
        <v>2502.3464479822214</v>
      </c>
      <c r="AS46" s="61">
        <v>2372.0252273932338</v>
      </c>
      <c r="AT46" s="61">
        <v>2281.2029407082509</v>
      </c>
      <c r="AU46" s="61">
        <v>1879.1877535019496</v>
      </c>
      <c r="AV46" s="61">
        <v>1932.2136320308732</v>
      </c>
      <c r="AW46" s="61">
        <v>1595.400848517233</v>
      </c>
      <c r="AX46" s="61">
        <v>1567.6262608035879</v>
      </c>
      <c r="AY46" s="61">
        <v>1019.8587483350034</v>
      </c>
      <c r="AZ46" s="61">
        <v>1269.1571079370401</v>
      </c>
      <c r="BA46" s="61">
        <v>453.05322590811761</v>
      </c>
      <c r="BB46" s="61">
        <v>697.744348357234</v>
      </c>
      <c r="BC46" s="61">
        <v>50.85291311213566</v>
      </c>
      <c r="BD46" s="84">
        <v>184.81194430216317</v>
      </c>
      <c r="BE46" s="229">
        <v>2.0000000000000002E-5</v>
      </c>
      <c r="BF46" s="42">
        <v>2.0000000000000002E-5</v>
      </c>
      <c r="BG46" s="52">
        <v>5.0000000000000002E-5</v>
      </c>
      <c r="BH46" s="52">
        <v>4.0000000000000003E-5</v>
      </c>
      <c r="BI46" s="52">
        <v>1.2518952302791728E-4</v>
      </c>
      <c r="BJ46" s="52">
        <v>1.2406223545552731E-4</v>
      </c>
      <c r="BK46" s="52">
        <v>3.4000000000000002E-4</v>
      </c>
      <c r="BL46" s="52">
        <v>1.8000000000000001E-4</v>
      </c>
      <c r="BM46" s="52">
        <v>8.9999999999999998E-4</v>
      </c>
      <c r="BN46" s="52">
        <v>5.0000000000000001E-4</v>
      </c>
      <c r="BO46" s="52">
        <v>3.8E-3</v>
      </c>
      <c r="BP46" s="52">
        <v>2E-3</v>
      </c>
      <c r="BQ46" s="52">
        <v>1.6199999999999999E-2</v>
      </c>
      <c r="BR46" s="52">
        <v>6.1999999999999998E-3</v>
      </c>
      <c r="BS46" s="52">
        <v>6.1100000000000002E-2</v>
      </c>
      <c r="BT46" s="52">
        <v>2.6800000000000001E-2</v>
      </c>
      <c r="BU46" s="52">
        <v>0.1421</v>
      </c>
      <c r="BV46" s="52">
        <v>5.4699999999999999E-2</v>
      </c>
      <c r="BW46" s="52">
        <v>0.27589999999999998</v>
      </c>
      <c r="BX46" s="53">
        <v>0.1051</v>
      </c>
      <c r="BY46" s="63">
        <f>+Fall_Hoy!B46</f>
        <v>0</v>
      </c>
      <c r="BZ46" s="60">
        <f>+Fall_Hoy!C46</f>
        <v>0</v>
      </c>
      <c r="CA46" s="60">
        <f>+Fall_Hoy!D46</f>
        <v>0</v>
      </c>
      <c r="CB46" s="60">
        <f>+Fall_Hoy!E46</f>
        <v>0</v>
      </c>
      <c r="CC46" s="60">
        <f>+Fall_Hoy!F46</f>
        <v>1</v>
      </c>
      <c r="CD46" s="60">
        <f>+Fall_Hoy!G46</f>
        <v>0</v>
      </c>
      <c r="CE46" s="60">
        <f>+Fall_Hoy!H46</f>
        <v>0</v>
      </c>
      <c r="CF46" s="60">
        <f>+Fall_Hoy!I46</f>
        <v>0</v>
      </c>
      <c r="CG46" s="60">
        <f>+Fall_Hoy!J46</f>
        <v>0</v>
      </c>
      <c r="CH46" s="60">
        <f>+Fall_Hoy!K46</f>
        <v>0</v>
      </c>
      <c r="CI46" s="60">
        <f>+Fall_Hoy!L46</f>
        <v>0</v>
      </c>
      <c r="CJ46" s="60">
        <f>+Fall_Hoy!M46</f>
        <v>4</v>
      </c>
      <c r="CK46" s="60">
        <f>+Fall_Hoy!N46</f>
        <v>3</v>
      </c>
      <c r="CL46" s="60">
        <f>+Fall_Hoy!O46</f>
        <v>1</v>
      </c>
      <c r="CM46" s="60">
        <f>+Fall_Hoy!P46</f>
        <v>8</v>
      </c>
      <c r="CN46" s="60">
        <f>+Fall_Hoy!Q46</f>
        <v>2</v>
      </c>
      <c r="CO46" s="60">
        <f>+Fall_Hoy!R46</f>
        <v>4</v>
      </c>
      <c r="CP46" s="60">
        <f>+Fall_Hoy!S46</f>
        <v>6</v>
      </c>
      <c r="CQ46" s="60">
        <f>+Fall_Hoy!T46</f>
        <v>1</v>
      </c>
      <c r="CR46" s="65">
        <f>+Fall_Hoy!U46</f>
        <v>6</v>
      </c>
      <c r="CS46" s="74">
        <f t="shared" si="173"/>
        <v>0.12838336397476763</v>
      </c>
      <c r="CT46" s="75">
        <f t="shared" si="174"/>
        <v>5.8800337014969353E-2</v>
      </c>
      <c r="CU46" s="75">
        <f t="shared" si="175"/>
        <v>0.11607439306384755</v>
      </c>
      <c r="CV46" s="75">
        <f t="shared" si="176"/>
        <v>0.10288824996971242</v>
      </c>
      <c r="CW46" s="75">
        <f t="shared" si="131"/>
        <v>0.7</v>
      </c>
      <c r="CX46" s="75">
        <f t="shared" si="132"/>
        <v>3.5819519769017504E-2</v>
      </c>
      <c r="CY46" s="75">
        <f t="shared" si="133"/>
        <v>3.5278125348761069E-2</v>
      </c>
      <c r="CZ46" s="75">
        <f t="shared" si="134"/>
        <v>3.0371493947723725E-2</v>
      </c>
      <c r="DA46" s="75">
        <f t="shared" si="135"/>
        <v>3.0775389383284193E-2</v>
      </c>
      <c r="DB46" s="75">
        <f t="shared" si="136"/>
        <v>3.594594699870992E-2</v>
      </c>
      <c r="DC46" s="75">
        <f t="shared" si="137"/>
        <v>2.4478661014194544E-2</v>
      </c>
      <c r="DD46" s="75">
        <f t="shared" si="138"/>
        <v>0.7</v>
      </c>
      <c r="DE46" s="75">
        <f t="shared" si="139"/>
        <v>0.11607439306384755</v>
      </c>
      <c r="DF46" s="75">
        <f t="shared" si="140"/>
        <v>0.10288824996971242</v>
      </c>
      <c r="DG46" s="75">
        <f t="shared" si="141"/>
        <v>0.12838336397476763</v>
      </c>
      <c r="DH46" s="75">
        <f t="shared" si="142"/>
        <v>5.8800337014969353E-2</v>
      </c>
      <c r="DI46" s="75">
        <f t="shared" si="143"/>
        <v>6.2132193528351393E-2</v>
      </c>
      <c r="DJ46" s="75">
        <f t="shared" si="144"/>
        <v>0.15720544946328677</v>
      </c>
      <c r="DK46" s="75">
        <f t="shared" si="145"/>
        <v>7.1274218313380641E-2</v>
      </c>
      <c r="DL46" s="287">
        <f t="shared" si="146"/>
        <v>0.30890041967066834</v>
      </c>
      <c r="DM46" s="83">
        <f>+'Cas_-14'!B46</f>
        <v>19</v>
      </c>
      <c r="DN46" s="61">
        <f>+'Cas_-14'!C46</f>
        <v>10</v>
      </c>
      <c r="DO46" s="61">
        <f>+'Cas_-14'!D46</f>
        <v>12</v>
      </c>
      <c r="DP46" s="61">
        <f>+'Cas_-14'!E46</f>
        <v>28</v>
      </c>
      <c r="DQ46" s="61">
        <f>+'Cas_-14'!F46</f>
        <v>81</v>
      </c>
      <c r="DR46" s="61">
        <f>+'Cas_-14'!G46</f>
        <v>83</v>
      </c>
      <c r="DS46" s="61">
        <f>+'Cas_-14'!H46</f>
        <v>85</v>
      </c>
      <c r="DT46" s="61">
        <f>+'Cas_-14'!I46</f>
        <v>76</v>
      </c>
      <c r="DU46" s="61">
        <f>+'Cas_-14'!J46</f>
        <v>73</v>
      </c>
      <c r="DV46" s="61">
        <f>+'Cas_-14'!K46</f>
        <v>82</v>
      </c>
      <c r="DW46" s="61">
        <f>+'Cas_-14'!L46</f>
        <v>46</v>
      </c>
      <c r="DX46" s="61">
        <f>+'Cas_-14'!M46</f>
        <v>46</v>
      </c>
      <c r="DY46" s="61">
        <f>+'Cas_-14'!N46</f>
        <v>31</v>
      </c>
      <c r="DZ46" s="61">
        <f>+'Cas_-14'!O46</f>
        <v>20</v>
      </c>
      <c r="EA46" s="61">
        <f>+'Cas_-14'!P46</f>
        <v>28</v>
      </c>
      <c r="EB46" s="61">
        <f>+'Cas_-14'!Q46</f>
        <v>19</v>
      </c>
      <c r="EC46" s="61">
        <f>+'Cas_-14'!R46</f>
        <v>11</v>
      </c>
      <c r="ED46" s="61">
        <f>+'Cas_-14'!S46</f>
        <v>31</v>
      </c>
      <c r="EE46" s="61">
        <f>+'Cas_-14'!T46</f>
        <v>5</v>
      </c>
      <c r="EF46" s="84">
        <f>+'Cas_-14'!U46</f>
        <v>21</v>
      </c>
      <c r="EG46" s="190">
        <f t="shared" si="177"/>
        <v>6.296977698264262E-3</v>
      </c>
      <c r="EH46" s="89">
        <f t="shared" si="177"/>
        <v>3.5018772039750179E-3</v>
      </c>
      <c r="EI46" s="89">
        <f t="shared" si="177"/>
        <v>4.1819233365072064E-3</v>
      </c>
      <c r="EJ46" s="89">
        <f t="shared" si="177"/>
        <v>1.0881757095441261E-2</v>
      </c>
      <c r="EK46" s="89">
        <f t="shared" si="177"/>
        <v>3.2525121863360033E-2</v>
      </c>
      <c r="EL46" s="89">
        <f t="shared" si="177"/>
        <v>3.5819519769017504E-2</v>
      </c>
      <c r="EM46" s="89">
        <f t="shared" si="177"/>
        <v>3.5278125348761069E-2</v>
      </c>
      <c r="EN46" s="89">
        <f t="shared" si="177"/>
        <v>3.0371493947723725E-2</v>
      </c>
      <c r="EO46" s="89">
        <f t="shared" si="177"/>
        <v>3.0775389383284193E-2</v>
      </c>
      <c r="EP46" s="89">
        <f t="shared" si="177"/>
        <v>3.594594699870992E-2</v>
      </c>
      <c r="EQ46" s="89">
        <f t="shared" si="177"/>
        <v>2.4478661014194544E-2</v>
      </c>
      <c r="ER46" s="89">
        <f t="shared" si="177"/>
        <v>2.3806891348577861E-2</v>
      </c>
      <c r="ES46" s="89">
        <f t="shared" si="177"/>
        <v>1.9430853398888077E-2</v>
      </c>
      <c r="ET46" s="89">
        <f t="shared" si="177"/>
        <v>1.2758142996244341E-2</v>
      </c>
      <c r="EU46" s="89">
        <f t="shared" si="177"/>
        <v>2.7454782386004063E-2</v>
      </c>
      <c r="EV46" s="89">
        <f t="shared" si="177"/>
        <v>1.4970565804011196E-2</v>
      </c>
      <c r="EW46" s="89">
        <f t="shared" si="178"/>
        <v>2.4279707926041515E-2</v>
      </c>
      <c r="EX46" s="89">
        <f t="shared" si="178"/>
        <v>4.4428880109149221E-2</v>
      </c>
      <c r="EY46" s="89">
        <f t="shared" si="178"/>
        <v>9.8322784163308599E-2</v>
      </c>
      <c r="EZ46" s="97">
        <f t="shared" si="178"/>
        <v>0.11362901937585536</v>
      </c>
      <c r="FA46" s="110">
        <f t="shared" si="71"/>
        <v>4.6761748889408459</v>
      </c>
      <c r="FB46" s="111">
        <f t="shared" si="72"/>
        <v>3.9277297721916735</v>
      </c>
      <c r="FC46" s="111">
        <f t="shared" si="73"/>
        <v>5.9737156511350067</v>
      </c>
      <c r="FD46" s="111">
        <f t="shared" si="74"/>
        <v>8.064516129032258</v>
      </c>
      <c r="FE46" s="111">
        <f t="shared" si="149"/>
        <v>21.521825588870705</v>
      </c>
      <c r="FF46" s="111">
        <f t="shared" si="149"/>
        <v>1</v>
      </c>
      <c r="FG46" s="111">
        <f t="shared" si="149"/>
        <v>1</v>
      </c>
      <c r="FH46" s="111">
        <f t="shared" si="149"/>
        <v>1</v>
      </c>
      <c r="FI46" s="111">
        <f t="shared" si="149"/>
        <v>1</v>
      </c>
      <c r="FJ46" s="111">
        <f t="shared" si="149"/>
        <v>1</v>
      </c>
      <c r="FK46" s="111">
        <f t="shared" si="149"/>
        <v>1</v>
      </c>
      <c r="FL46" s="111">
        <f t="shared" si="149"/>
        <v>29.403250922208937</v>
      </c>
      <c r="FM46" s="111">
        <f t="shared" si="149"/>
        <v>5.9737156511350067</v>
      </c>
      <c r="FN46" s="111">
        <f t="shared" si="149"/>
        <v>8.064516129032258</v>
      </c>
      <c r="FO46" s="111">
        <f t="shared" si="149"/>
        <v>4.6761748889408459</v>
      </c>
      <c r="FP46" s="111">
        <f t="shared" si="149"/>
        <v>3.9277297721916735</v>
      </c>
      <c r="FQ46" s="111">
        <f t="shared" si="76"/>
        <v>2.5590173373424605</v>
      </c>
      <c r="FR46" s="111">
        <f t="shared" si="77"/>
        <v>3.5383617385150683</v>
      </c>
      <c r="FS46" s="111">
        <f t="shared" si="78"/>
        <v>0.72490032620514677</v>
      </c>
      <c r="FT46" s="292">
        <f t="shared" si="79"/>
        <v>2.7184993883376372</v>
      </c>
      <c r="FU46" s="83">
        <f>+Cas_Hoy!B46</f>
        <v>19</v>
      </c>
      <c r="FV46" s="61">
        <f>+Cas_Hoy!C46</f>
        <v>11</v>
      </c>
      <c r="FW46" s="61">
        <f>+Cas_Hoy!D46</f>
        <v>14</v>
      </c>
      <c r="FX46" s="61">
        <f>+Cas_Hoy!E46</f>
        <v>30</v>
      </c>
      <c r="FY46" s="61">
        <f>+Cas_Hoy!F46</f>
        <v>90</v>
      </c>
      <c r="FZ46" s="61">
        <f>+Cas_Hoy!G46</f>
        <v>93</v>
      </c>
      <c r="GA46" s="61">
        <f>+Cas_Hoy!H46</f>
        <v>102</v>
      </c>
      <c r="GB46" s="61">
        <f>+Cas_Hoy!I46</f>
        <v>87</v>
      </c>
      <c r="GC46" s="61">
        <f>+Cas_Hoy!J46</f>
        <v>81</v>
      </c>
      <c r="GD46" s="61">
        <f>+Cas_Hoy!K46</f>
        <v>87</v>
      </c>
      <c r="GE46" s="61">
        <f>+Cas_Hoy!L46</f>
        <v>49</v>
      </c>
      <c r="GF46" s="61">
        <f>+Cas_Hoy!M46</f>
        <v>55</v>
      </c>
      <c r="GG46" s="61">
        <f>+Cas_Hoy!N46</f>
        <v>35</v>
      </c>
      <c r="GH46" s="61">
        <f>+Cas_Hoy!O46</f>
        <v>24</v>
      </c>
      <c r="GI46" s="61">
        <f>+Cas_Hoy!P46</f>
        <v>30</v>
      </c>
      <c r="GJ46" s="61">
        <f>+Cas_Hoy!Q46</f>
        <v>19</v>
      </c>
      <c r="GK46" s="61">
        <f>+Cas_Hoy!R46</f>
        <v>13</v>
      </c>
      <c r="GL46" s="61">
        <f>+Cas_Hoy!S46</f>
        <v>35</v>
      </c>
      <c r="GM46" s="61">
        <f>+Cas_Hoy!T46</f>
        <v>5</v>
      </c>
      <c r="GN46" s="84">
        <f>+Cas_Hoy!U46</f>
        <v>21</v>
      </c>
      <c r="GO46" s="297">
        <f t="shared" si="104"/>
        <v>2.9445768988843869E-2</v>
      </c>
      <c r="GP46" s="294">
        <f t="shared" si="105"/>
        <v>1.5129870087873212E-2</v>
      </c>
      <c r="GQ46" s="294">
        <f t="shared" si="106"/>
        <v>2.9145224368329798E-2</v>
      </c>
      <c r="GR46" s="294">
        <f t="shared" si="107"/>
        <v>9.4024398866139919E-2</v>
      </c>
      <c r="GS46" s="294">
        <f t="shared" si="108"/>
        <v>0.7</v>
      </c>
      <c r="GT46" s="294">
        <f t="shared" si="109"/>
        <v>4.0135124560465398E-2</v>
      </c>
      <c r="GU46" s="294">
        <f t="shared" si="110"/>
        <v>4.2333750418513283E-2</v>
      </c>
      <c r="GV46" s="294">
        <f t="shared" si="111"/>
        <v>3.4767368071736367E-2</v>
      </c>
      <c r="GW46" s="294">
        <f t="shared" si="112"/>
        <v>3.4148034795150953E-2</v>
      </c>
      <c r="GX46" s="294">
        <f t="shared" si="113"/>
        <v>3.8137773035216621E-2</v>
      </c>
      <c r="GY46" s="294">
        <f t="shared" si="114"/>
        <v>2.6075095428163754E-2</v>
      </c>
      <c r="GZ46" s="294">
        <f t="shared" si="115"/>
        <v>0.7</v>
      </c>
      <c r="HA46" s="294">
        <f t="shared" si="116"/>
        <v>0.13105173410434401</v>
      </c>
      <c r="HB46" s="294">
        <f t="shared" si="117"/>
        <v>0.12346589996365492</v>
      </c>
      <c r="HC46" s="294">
        <f t="shared" si="118"/>
        <v>0.1375536042586796</v>
      </c>
      <c r="HD46" s="294">
        <f t="shared" si="119"/>
        <v>5.8800337014969353E-2</v>
      </c>
      <c r="HE46" s="294">
        <f t="shared" si="120"/>
        <v>7.3428955988051645E-2</v>
      </c>
      <c r="HF46" s="294">
        <f t="shared" si="121"/>
        <v>0.17749002358758184</v>
      </c>
      <c r="HG46" s="294">
        <f t="shared" si="122"/>
        <v>7.1274218313380641E-2</v>
      </c>
      <c r="HH46" s="298">
        <f t="shared" si="123"/>
        <v>0.30890041967066828</v>
      </c>
      <c r="HI46" s="213">
        <f>+CyF_Tot!B46</f>
        <v>742</v>
      </c>
      <c r="HJ46" s="140">
        <f>+CyF_Tot!C46</f>
        <v>807</v>
      </c>
      <c r="HK46" s="140">
        <f>+CyF_Tot!D46</f>
        <v>861</v>
      </c>
      <c r="HL46" s="140">
        <f>+CyF_Tot!E46</f>
        <v>900</v>
      </c>
      <c r="HM46" s="140">
        <f>+CyF_Tot!F46</f>
        <v>32</v>
      </c>
      <c r="HN46" s="140">
        <f>+CyF_Tot!G46</f>
        <v>34</v>
      </c>
      <c r="HO46" s="140">
        <f>+CyF_Tot!H46</f>
        <v>35</v>
      </c>
      <c r="HP46" s="451">
        <f>+CyF_Tot!I46</f>
        <v>36</v>
      </c>
      <c r="HQ46" s="91">
        <f t="shared" si="185"/>
        <v>8.3034853771659978E-2</v>
      </c>
      <c r="HR46" s="88">
        <f t="shared" si="186"/>
        <v>7.8584712069837304E-2</v>
      </c>
      <c r="HS46" s="88">
        <f t="shared" si="187"/>
        <v>7.8966730750683473E-2</v>
      </c>
      <c r="HT46" s="88">
        <f t="shared" si="188"/>
        <v>7.0810552580893138E-2</v>
      </c>
      <c r="HU46" s="88">
        <f t="shared" si="189"/>
        <v>6.8533839927448131E-2</v>
      </c>
      <c r="HV46" s="88">
        <f t="shared" si="190"/>
        <v>6.3767194883935535E-2</v>
      </c>
      <c r="HW46" s="88">
        <f t="shared" si="191"/>
        <v>6.6305935391709522E-2</v>
      </c>
      <c r="HX46" s="88">
        <f t="shared" si="192"/>
        <v>6.8863075787941583E-2</v>
      </c>
      <c r="HY46" s="88">
        <f t="shared" si="193"/>
        <v>6.5276713836568703E-2</v>
      </c>
      <c r="HZ46" s="88">
        <f t="shared" si="194"/>
        <v>6.2777338893396747E-2</v>
      </c>
      <c r="IA46" s="88">
        <f t="shared" si="195"/>
        <v>5.1714121677085959E-2</v>
      </c>
      <c r="IB46" s="88">
        <f t="shared" si="196"/>
        <v>5.3173362101130307E-2</v>
      </c>
      <c r="IC46" s="88">
        <f t="shared" si="197"/>
        <v>4.3904475989796715E-2</v>
      </c>
      <c r="ID46" s="88">
        <f t="shared" si="198"/>
        <v>4.3140135967956079E-2</v>
      </c>
      <c r="IE46" s="88">
        <f t="shared" si="199"/>
        <v>2.80659020401509E-2</v>
      </c>
      <c r="IF46" s="88">
        <f t="shared" si="200"/>
        <v>3.4926443611014366E-2</v>
      </c>
      <c r="IG46" s="88">
        <f t="shared" si="201"/>
        <v>1.2467753478675701E-2</v>
      </c>
      <c r="IH46" s="88">
        <f t="shared" si="202"/>
        <v>1.9201506642006549E-2</v>
      </c>
      <c r="II46" s="88">
        <f t="shared" si="203"/>
        <v>1.3994417169942116E-3</v>
      </c>
      <c r="IJ46" s="191">
        <f t="shared" si="204"/>
        <v>5.0859140377060696E-3</v>
      </c>
      <c r="IK46" s="297"/>
      <c r="IL46" s="294"/>
      <c r="IM46" s="294"/>
      <c r="IN46" s="294"/>
      <c r="IO46" s="294"/>
      <c r="IP46" s="294"/>
      <c r="IQ46" s="294"/>
      <c r="IR46" s="294"/>
      <c r="IS46" s="294"/>
      <c r="IT46" s="294"/>
      <c r="IU46" s="294"/>
      <c r="IV46" s="294"/>
      <c r="IW46" s="294"/>
      <c r="IX46" s="294"/>
      <c r="IY46" s="294"/>
      <c r="IZ46" s="294"/>
      <c r="JA46" s="294"/>
      <c r="JB46" s="294"/>
      <c r="JC46" s="294"/>
      <c r="JD46" s="298"/>
      <c r="JE46" s="486"/>
    </row>
    <row r="47" spans="1:265" ht="14.4">
      <c r="A47" s="411" t="s">
        <v>58</v>
      </c>
      <c r="B47" s="439">
        <v>20532</v>
      </c>
      <c r="C47" s="427">
        <f t="shared" si="180"/>
        <v>271</v>
      </c>
      <c r="D47" s="418">
        <f t="shared" si="181"/>
        <v>4</v>
      </c>
      <c r="E47" s="396">
        <f t="shared" si="46"/>
        <v>8.4283377127632488E-3</v>
      </c>
      <c r="F47" s="197">
        <f t="shared" si="150"/>
        <v>1.0325345801675434E-2</v>
      </c>
      <c r="G47" s="30">
        <f t="shared" si="151"/>
        <v>2.2386293918585749</v>
      </c>
      <c r="H47" s="29">
        <f t="shared" si="152"/>
        <v>2.3114622592734169E-2</v>
      </c>
      <c r="I47" s="33">
        <f t="shared" si="153"/>
        <v>2.9547465672787539E-2</v>
      </c>
      <c r="J47" s="324">
        <f t="shared" si="154"/>
        <v>3.3471331568926066E-2</v>
      </c>
      <c r="K47" s="482">
        <f t="shared" si="184"/>
        <v>5.8204390498612481E-3</v>
      </c>
      <c r="L47" s="325">
        <f t="shared" si="48"/>
        <v>3.2416668857225943</v>
      </c>
      <c r="M47" s="326">
        <f t="shared" si="155"/>
        <v>4.2786466298013984E-2</v>
      </c>
      <c r="N47" s="501"/>
      <c r="O47" s="332" t="s">
        <v>226</v>
      </c>
      <c r="P47" s="20" t="s">
        <v>237</v>
      </c>
      <c r="Q47" s="20"/>
      <c r="R47" s="20"/>
      <c r="S47" s="157">
        <f t="shared" si="156"/>
        <v>271</v>
      </c>
      <c r="T47" s="158">
        <f t="shared" si="157"/>
        <v>1319.8909020066237</v>
      </c>
      <c r="U47" s="157">
        <f t="shared" si="158"/>
        <v>25</v>
      </c>
      <c r="V47" s="159">
        <f t="shared" si="159"/>
        <v>0.1016260162601626</v>
      </c>
      <c r="W47" s="158">
        <f t="shared" si="160"/>
        <v>121.76115332164426</v>
      </c>
      <c r="X47" s="157">
        <f t="shared" si="161"/>
        <v>59</v>
      </c>
      <c r="Y47" s="159">
        <f t="shared" si="162"/>
        <v>0.27830188679245282</v>
      </c>
      <c r="Z47" s="158">
        <f t="shared" si="163"/>
        <v>287.35632183908046</v>
      </c>
      <c r="AA47" s="157">
        <f t="shared" si="164"/>
        <v>4</v>
      </c>
      <c r="AB47" s="158">
        <f t="shared" si="165"/>
        <v>194.81784531463083</v>
      </c>
      <c r="AC47" s="160">
        <f t="shared" si="166"/>
        <v>1.4760147601476014E-2</v>
      </c>
      <c r="AD47" s="157">
        <f t="shared" si="167"/>
        <v>0</v>
      </c>
      <c r="AE47" s="159">
        <f t="shared" si="168"/>
        <v>0</v>
      </c>
      <c r="AF47" s="158">
        <f t="shared" si="169"/>
        <v>0</v>
      </c>
      <c r="AG47" s="157">
        <f t="shared" si="170"/>
        <v>0</v>
      </c>
      <c r="AH47" s="159">
        <f t="shared" si="171"/>
        <v>0</v>
      </c>
      <c r="AI47" s="333">
        <f t="shared" si="172"/>
        <v>0</v>
      </c>
      <c r="AJ47" s="505"/>
      <c r="AK47" s="83">
        <v>1611.5271130210922</v>
      </c>
      <c r="AL47" s="61">
        <v>1542.6715630677813</v>
      </c>
      <c r="AM47" s="61">
        <v>1557.750781430364</v>
      </c>
      <c r="AN47" s="61">
        <v>1415.9049971045388</v>
      </c>
      <c r="AO47" s="61">
        <v>1431.7534248290508</v>
      </c>
      <c r="AP47" s="61">
        <v>1100.0785583844861</v>
      </c>
      <c r="AQ47" s="61">
        <v>1401.1752604401345</v>
      </c>
      <c r="AR47" s="61">
        <v>1286.5383058837838</v>
      </c>
      <c r="AS47" s="61">
        <v>1429.5446837587861</v>
      </c>
      <c r="AT47" s="61">
        <v>1322.8944513630147</v>
      </c>
      <c r="AU47" s="61">
        <v>1006.1564226597585</v>
      </c>
      <c r="AV47" s="61">
        <v>1125.5696173581857</v>
      </c>
      <c r="AW47" s="61">
        <v>1014.4984116111727</v>
      </c>
      <c r="AX47" s="61">
        <v>1010.4874904531099</v>
      </c>
      <c r="AY47" s="61">
        <v>696.35851652514611</v>
      </c>
      <c r="AZ47" s="61">
        <v>759.86273825256603</v>
      </c>
      <c r="BA47" s="61">
        <v>225.6752387869027</v>
      </c>
      <c r="BB47" s="61">
        <v>426.10078638312973</v>
      </c>
      <c r="BC47" s="61">
        <v>30.560188585726408</v>
      </c>
      <c r="BD47" s="84">
        <v>136.8916458197877</v>
      </c>
      <c r="BE47" s="229">
        <v>2.0000000000000002E-5</v>
      </c>
      <c r="BF47" s="42">
        <v>2.0000000000000002E-5</v>
      </c>
      <c r="BG47" s="52">
        <v>5.0000000000000002E-5</v>
      </c>
      <c r="BH47" s="52">
        <v>4.0000000000000003E-5</v>
      </c>
      <c r="BI47" s="52">
        <v>1.2518952302791728E-4</v>
      </c>
      <c r="BJ47" s="52">
        <v>1.2406223545552731E-4</v>
      </c>
      <c r="BK47" s="52">
        <v>3.4000000000000002E-4</v>
      </c>
      <c r="BL47" s="52">
        <v>1.8000000000000001E-4</v>
      </c>
      <c r="BM47" s="52">
        <v>8.9999999999999998E-4</v>
      </c>
      <c r="BN47" s="52">
        <v>5.0000000000000001E-4</v>
      </c>
      <c r="BO47" s="52">
        <v>3.8E-3</v>
      </c>
      <c r="BP47" s="52">
        <v>2E-3</v>
      </c>
      <c r="BQ47" s="52">
        <v>1.6199999999999999E-2</v>
      </c>
      <c r="BR47" s="52">
        <v>6.1999999999999998E-3</v>
      </c>
      <c r="BS47" s="52">
        <v>6.1100000000000002E-2</v>
      </c>
      <c r="BT47" s="52">
        <v>2.6800000000000001E-2</v>
      </c>
      <c r="BU47" s="52">
        <v>0.1421</v>
      </c>
      <c r="BV47" s="52">
        <v>5.4699999999999999E-2</v>
      </c>
      <c r="BW47" s="52">
        <v>0.27589999999999998</v>
      </c>
      <c r="BX47" s="53">
        <v>0.1051</v>
      </c>
      <c r="BY47" s="63">
        <f>+Fall_Hoy!B47</f>
        <v>0</v>
      </c>
      <c r="BZ47" s="60">
        <f>+Fall_Hoy!C47</f>
        <v>0</v>
      </c>
      <c r="CA47" s="60">
        <f>+Fall_Hoy!D47</f>
        <v>0</v>
      </c>
      <c r="CB47" s="60">
        <f>+Fall_Hoy!E47</f>
        <v>0</v>
      </c>
      <c r="CC47" s="60">
        <f>+Fall_Hoy!F47</f>
        <v>0</v>
      </c>
      <c r="CD47" s="60">
        <f>+Fall_Hoy!G47</f>
        <v>0</v>
      </c>
      <c r="CE47" s="60">
        <f>+Fall_Hoy!H47</f>
        <v>0</v>
      </c>
      <c r="CF47" s="60">
        <f>+Fall_Hoy!I47</f>
        <v>0</v>
      </c>
      <c r="CG47" s="60">
        <f>+Fall_Hoy!J47</f>
        <v>0</v>
      </c>
      <c r="CH47" s="60">
        <f>+Fall_Hoy!K47</f>
        <v>0</v>
      </c>
      <c r="CI47" s="60">
        <f>+Fall_Hoy!L47</f>
        <v>0</v>
      </c>
      <c r="CJ47" s="60">
        <f>+Fall_Hoy!M47</f>
        <v>0</v>
      </c>
      <c r="CK47" s="60">
        <f>+Fall_Hoy!N47</f>
        <v>3</v>
      </c>
      <c r="CL47" s="60">
        <f>+Fall_Hoy!O47</f>
        <v>0</v>
      </c>
      <c r="CM47" s="60">
        <f>+Fall_Hoy!P47</f>
        <v>0</v>
      </c>
      <c r="CN47" s="60">
        <f>+Fall_Hoy!Q47</f>
        <v>0</v>
      </c>
      <c r="CO47" s="60">
        <f>+Fall_Hoy!R47</f>
        <v>0</v>
      </c>
      <c r="CP47" s="60">
        <f>+Fall_Hoy!S47</f>
        <v>1</v>
      </c>
      <c r="CQ47" s="60">
        <f>+Fall_Hoy!T47</f>
        <v>0</v>
      </c>
      <c r="CR47" s="65">
        <f>+Fall_Hoy!U47</f>
        <v>0</v>
      </c>
      <c r="CS47" s="74">
        <f t="shared" si="173"/>
        <v>1.436041889729497E-3</v>
      </c>
      <c r="CT47" s="75">
        <f t="shared" si="174"/>
        <v>3.9480814744239359E-3</v>
      </c>
      <c r="CU47" s="75">
        <f t="shared" si="175"/>
        <v>0.18253866449242032</v>
      </c>
      <c r="CV47" s="75">
        <f t="shared" si="176"/>
        <v>9.8962135548218682E-3</v>
      </c>
      <c r="CW47" s="75">
        <f t="shared" si="131"/>
        <v>8.3813314442972488E-3</v>
      </c>
      <c r="CX47" s="75">
        <f t="shared" si="132"/>
        <v>1.4544415831080924E-2</v>
      </c>
      <c r="CY47" s="75">
        <f t="shared" si="133"/>
        <v>1.7128478269350236E-2</v>
      </c>
      <c r="CZ47" s="75">
        <f t="shared" si="134"/>
        <v>2.1763829240020554E-2</v>
      </c>
      <c r="DA47" s="75">
        <f t="shared" si="135"/>
        <v>1.6788562311249613E-2</v>
      </c>
      <c r="DB47" s="75">
        <f t="shared" si="136"/>
        <v>1.9653873348105349E-2</v>
      </c>
      <c r="DC47" s="75">
        <f t="shared" si="137"/>
        <v>1.8883743692430847E-2</v>
      </c>
      <c r="DD47" s="75">
        <f t="shared" si="138"/>
        <v>1.2438146680664029E-2</v>
      </c>
      <c r="DE47" s="75">
        <f t="shared" si="139"/>
        <v>0.18253866449242032</v>
      </c>
      <c r="DF47" s="75">
        <f t="shared" si="140"/>
        <v>9.8962135548218682E-3</v>
      </c>
      <c r="DG47" s="75">
        <f t="shared" si="141"/>
        <v>1.436041889729497E-3</v>
      </c>
      <c r="DH47" s="75">
        <f t="shared" si="142"/>
        <v>3.9480814744239359E-3</v>
      </c>
      <c r="DI47" s="75">
        <f t="shared" si="143"/>
        <v>0</v>
      </c>
      <c r="DJ47" s="75">
        <f t="shared" si="144"/>
        <v>4.290425231122813E-2</v>
      </c>
      <c r="DK47" s="75">
        <f t="shared" si="145"/>
        <v>0</v>
      </c>
      <c r="DL47" s="287">
        <f t="shared" si="146"/>
        <v>0</v>
      </c>
      <c r="DM47" s="83">
        <f>+'Cas_-14'!B47</f>
        <v>1</v>
      </c>
      <c r="DN47" s="61">
        <f>+'Cas_-14'!C47</f>
        <v>0</v>
      </c>
      <c r="DO47" s="61">
        <f>+'Cas_-14'!D47</f>
        <v>8</v>
      </c>
      <c r="DP47" s="61">
        <f>+'Cas_-14'!E47</f>
        <v>5</v>
      </c>
      <c r="DQ47" s="61">
        <f>+'Cas_-14'!F47</f>
        <v>12</v>
      </c>
      <c r="DR47" s="61">
        <f>+'Cas_-14'!G47</f>
        <v>16</v>
      </c>
      <c r="DS47" s="61">
        <f>+'Cas_-14'!H47</f>
        <v>24</v>
      </c>
      <c r="DT47" s="61">
        <f>+'Cas_-14'!I47</f>
        <v>28</v>
      </c>
      <c r="DU47" s="61">
        <f>+'Cas_-14'!J47</f>
        <v>24</v>
      </c>
      <c r="DV47" s="61">
        <f>+'Cas_-14'!K47</f>
        <v>26</v>
      </c>
      <c r="DW47" s="61">
        <f>+'Cas_-14'!L47</f>
        <v>19</v>
      </c>
      <c r="DX47" s="61">
        <f>+'Cas_-14'!M47</f>
        <v>14</v>
      </c>
      <c r="DY47" s="61">
        <f>+'Cas_-14'!N47</f>
        <v>16</v>
      </c>
      <c r="DZ47" s="61">
        <f>+'Cas_-14'!O47</f>
        <v>10</v>
      </c>
      <c r="EA47" s="61">
        <f>+'Cas_-14'!P47</f>
        <v>1</v>
      </c>
      <c r="EB47" s="61">
        <f>+'Cas_-14'!Q47</f>
        <v>3</v>
      </c>
      <c r="EC47" s="61">
        <f>+'Cas_-14'!R47</f>
        <v>0</v>
      </c>
      <c r="ED47" s="61">
        <f>+'Cas_-14'!S47</f>
        <v>5</v>
      </c>
      <c r="EE47" s="61">
        <f>+'Cas_-14'!T47</f>
        <v>0</v>
      </c>
      <c r="EF47" s="84">
        <f>+'Cas_-14'!U47</f>
        <v>0</v>
      </c>
      <c r="EG47" s="190">
        <f t="shared" si="177"/>
        <v>6.2052942945857328E-4</v>
      </c>
      <c r="EH47" s="88">
        <f t="shared" si="177"/>
        <v>0</v>
      </c>
      <c r="EI47" s="88">
        <f t="shared" si="177"/>
        <v>5.1356096850448752E-3</v>
      </c>
      <c r="EJ47" s="88">
        <f t="shared" si="177"/>
        <v>3.5313103705578923E-3</v>
      </c>
      <c r="EK47" s="88">
        <f t="shared" si="177"/>
        <v>8.3813314442972488E-3</v>
      </c>
      <c r="EL47" s="88">
        <f t="shared" si="177"/>
        <v>1.4544415831080924E-2</v>
      </c>
      <c r="EM47" s="88">
        <f t="shared" si="177"/>
        <v>1.7128478269350236E-2</v>
      </c>
      <c r="EN47" s="88">
        <f t="shared" si="177"/>
        <v>2.1763829240020554E-2</v>
      </c>
      <c r="EO47" s="88">
        <f t="shared" si="177"/>
        <v>1.6788562311249613E-2</v>
      </c>
      <c r="EP47" s="88">
        <f t="shared" si="177"/>
        <v>1.9653873348105349E-2</v>
      </c>
      <c r="EQ47" s="88">
        <f t="shared" si="177"/>
        <v>1.8883743692430847E-2</v>
      </c>
      <c r="ER47" s="88">
        <f t="shared" si="177"/>
        <v>1.2438146680664029E-2</v>
      </c>
      <c r="ES47" s="88">
        <f t="shared" si="177"/>
        <v>1.5771340612145114E-2</v>
      </c>
      <c r="ET47" s="88">
        <f t="shared" si="177"/>
        <v>9.8962135548218682E-3</v>
      </c>
      <c r="EU47" s="88">
        <f t="shared" si="177"/>
        <v>1.436041889729497E-3</v>
      </c>
      <c r="EV47" s="88">
        <f t="shared" si="177"/>
        <v>3.9480814744239359E-3</v>
      </c>
      <c r="EW47" s="88">
        <f t="shared" si="178"/>
        <v>0</v>
      </c>
      <c r="EX47" s="88">
        <f t="shared" si="178"/>
        <v>1.1734313007120892E-2</v>
      </c>
      <c r="EY47" s="88">
        <f t="shared" si="178"/>
        <v>0</v>
      </c>
      <c r="EZ47" s="96">
        <f t="shared" si="178"/>
        <v>0</v>
      </c>
      <c r="FA47" s="110">
        <f t="shared" si="71"/>
        <v>1</v>
      </c>
      <c r="FB47" s="111">
        <f t="shared" si="72"/>
        <v>1</v>
      </c>
      <c r="FC47" s="111">
        <f t="shared" si="73"/>
        <v>11.574074074074074</v>
      </c>
      <c r="FD47" s="111">
        <f t="shared" si="74"/>
        <v>1</v>
      </c>
      <c r="FE47" s="111">
        <f t="shared" si="149"/>
        <v>1</v>
      </c>
      <c r="FF47" s="111">
        <f t="shared" si="149"/>
        <v>1</v>
      </c>
      <c r="FG47" s="111">
        <f t="shared" si="149"/>
        <v>1</v>
      </c>
      <c r="FH47" s="111">
        <f t="shared" si="149"/>
        <v>1</v>
      </c>
      <c r="FI47" s="111">
        <f t="shared" si="149"/>
        <v>1</v>
      </c>
      <c r="FJ47" s="111">
        <f t="shared" si="149"/>
        <v>1</v>
      </c>
      <c r="FK47" s="111">
        <f t="shared" ref="FE47:FP68" si="205">+DC47/EQ47</f>
        <v>1</v>
      </c>
      <c r="FL47" s="111">
        <f t="shared" si="205"/>
        <v>1</v>
      </c>
      <c r="FM47" s="111">
        <f t="shared" si="205"/>
        <v>11.574074074074074</v>
      </c>
      <c r="FN47" s="111">
        <f t="shared" si="205"/>
        <v>1</v>
      </c>
      <c r="FO47" s="111">
        <f t="shared" si="205"/>
        <v>1</v>
      </c>
      <c r="FP47" s="111">
        <f t="shared" si="205"/>
        <v>1</v>
      </c>
      <c r="FQ47" s="111" t="e">
        <f t="shared" si="76"/>
        <v>#DIV/0!</v>
      </c>
      <c r="FR47" s="111">
        <f t="shared" si="77"/>
        <v>3.6563071297989036</v>
      </c>
      <c r="FS47" s="111" t="e">
        <f t="shared" si="78"/>
        <v>#DIV/0!</v>
      </c>
      <c r="FT47" s="292" t="e">
        <f t="shared" si="79"/>
        <v>#DIV/0!</v>
      </c>
      <c r="FU47" s="83">
        <f>+Cas_Hoy!B47</f>
        <v>1</v>
      </c>
      <c r="FV47" s="61">
        <f>+Cas_Hoy!C47</f>
        <v>0</v>
      </c>
      <c r="FW47" s="61">
        <f>+Cas_Hoy!D47</f>
        <v>9</v>
      </c>
      <c r="FX47" s="61">
        <f>+Cas_Hoy!E47</f>
        <v>7</v>
      </c>
      <c r="FY47" s="61">
        <f>+Cas_Hoy!F47</f>
        <v>19</v>
      </c>
      <c r="FZ47" s="61">
        <f>+Cas_Hoy!G47</f>
        <v>21</v>
      </c>
      <c r="GA47" s="61">
        <f>+Cas_Hoy!H47</f>
        <v>28</v>
      </c>
      <c r="GB47" s="61">
        <f>+Cas_Hoy!I47</f>
        <v>36</v>
      </c>
      <c r="GC47" s="61">
        <f>+Cas_Hoy!J47</f>
        <v>26</v>
      </c>
      <c r="GD47" s="61">
        <f>+Cas_Hoy!K47</f>
        <v>32</v>
      </c>
      <c r="GE47" s="61">
        <f>+Cas_Hoy!L47</f>
        <v>24</v>
      </c>
      <c r="GF47" s="61">
        <f>+Cas_Hoy!M47</f>
        <v>17</v>
      </c>
      <c r="GG47" s="61">
        <f>+Cas_Hoy!N47</f>
        <v>20</v>
      </c>
      <c r="GH47" s="61">
        <f>+Cas_Hoy!O47</f>
        <v>16</v>
      </c>
      <c r="GI47" s="61">
        <f>+Cas_Hoy!P47</f>
        <v>3</v>
      </c>
      <c r="GJ47" s="61">
        <f>+Cas_Hoy!Q47</f>
        <v>6</v>
      </c>
      <c r="GK47" s="61">
        <f>+Cas_Hoy!R47</f>
        <v>1</v>
      </c>
      <c r="GL47" s="61">
        <f>+Cas_Hoy!S47</f>
        <v>5</v>
      </c>
      <c r="GM47" s="61">
        <f>+Cas_Hoy!T47</f>
        <v>0</v>
      </c>
      <c r="GN47" s="84">
        <f>+Cas_Hoy!U47</f>
        <v>0</v>
      </c>
      <c r="GO47" s="297">
        <f t="shared" si="104"/>
        <v>6.2052942945857328E-4</v>
      </c>
      <c r="GP47" s="294">
        <f t="shared" si="105"/>
        <v>0</v>
      </c>
      <c r="GQ47" s="294">
        <f t="shared" si="106"/>
        <v>6.686991777402182E-2</v>
      </c>
      <c r="GR47" s="294">
        <f t="shared" si="107"/>
        <v>4.9438345187810488E-3</v>
      </c>
      <c r="GS47" s="294">
        <f t="shared" si="108"/>
        <v>1.3270441453470644E-2</v>
      </c>
      <c r="GT47" s="294">
        <f t="shared" si="109"/>
        <v>1.9089545778293714E-2</v>
      </c>
      <c r="GU47" s="294">
        <f t="shared" si="110"/>
        <v>1.9983224647575275E-2</v>
      </c>
      <c r="GV47" s="294">
        <f t="shared" si="111"/>
        <v>2.7982066165740713E-2</v>
      </c>
      <c r="GW47" s="294">
        <f t="shared" si="112"/>
        <v>1.8187609170520411E-2</v>
      </c>
      <c r="GX47" s="294">
        <f t="shared" si="113"/>
        <v>2.4189382582283505E-2</v>
      </c>
      <c r="GY47" s="294">
        <f t="shared" si="114"/>
        <v>2.3853149927281068E-2</v>
      </c>
      <c r="GZ47" s="294">
        <f t="shared" si="115"/>
        <v>1.5103463826520608E-2</v>
      </c>
      <c r="HA47" s="294">
        <f t="shared" si="116"/>
        <v>0.22817333061552542</v>
      </c>
      <c r="HB47" s="294">
        <f t="shared" si="117"/>
        <v>1.583394168771499E-2</v>
      </c>
      <c r="HC47" s="294">
        <f t="shared" si="118"/>
        <v>4.3081256691884914E-3</v>
      </c>
      <c r="HD47" s="294">
        <f t="shared" si="119"/>
        <v>7.8961629488478718E-3</v>
      </c>
      <c r="HE47" s="294" t="e">
        <f t="shared" si="120"/>
        <v>#DIV/0!</v>
      </c>
      <c r="HF47" s="294">
        <f t="shared" si="121"/>
        <v>4.290425231122813E-2</v>
      </c>
      <c r="HG47" s="294" t="e">
        <f t="shared" si="122"/>
        <v>#DIV/0!</v>
      </c>
      <c r="HH47" s="298" t="e">
        <f t="shared" si="123"/>
        <v>#DIV/0!</v>
      </c>
      <c r="HI47" s="213">
        <f>+CyF_Tot!B47</f>
        <v>177</v>
      </c>
      <c r="HJ47" s="140">
        <f>+CyF_Tot!C47</f>
        <v>212</v>
      </c>
      <c r="HK47" s="140">
        <f>+CyF_Tot!D47</f>
        <v>246</v>
      </c>
      <c r="HL47" s="140">
        <f>+CyF_Tot!E47</f>
        <v>271</v>
      </c>
      <c r="HM47" s="140">
        <f>+CyF_Tot!F47</f>
        <v>3</v>
      </c>
      <c r="HN47" s="140">
        <f>+CyF_Tot!G47</f>
        <v>4</v>
      </c>
      <c r="HO47" s="140">
        <f>+CyF_Tot!H47</f>
        <v>4</v>
      </c>
      <c r="HP47" s="451">
        <f>+CyF_Tot!I47</f>
        <v>4</v>
      </c>
      <c r="HQ47" s="91">
        <f t="shared" si="185"/>
        <v>7.8488559956219173E-2</v>
      </c>
      <c r="HR47" s="88">
        <f t="shared" si="186"/>
        <v>7.513498748625469E-2</v>
      </c>
      <c r="HS47" s="88">
        <f t="shared" si="187"/>
        <v>7.5869412693861479E-2</v>
      </c>
      <c r="HT47" s="88">
        <f t="shared" si="188"/>
        <v>6.8960890176531203E-2</v>
      </c>
      <c r="HU47" s="88">
        <f t="shared" si="189"/>
        <v>6.9732779311759738E-2</v>
      </c>
      <c r="HV47" s="88">
        <f t="shared" si="190"/>
        <v>5.3578733605322719E-2</v>
      </c>
      <c r="HW47" s="88">
        <f t="shared" si="191"/>
        <v>6.8243486286778413E-2</v>
      </c>
      <c r="HX47" s="88">
        <f t="shared" si="192"/>
        <v>6.2660155166753551E-2</v>
      </c>
      <c r="HY47" s="88">
        <f t="shared" si="193"/>
        <v>6.9625203767717997E-2</v>
      </c>
      <c r="HZ47" s="88">
        <f t="shared" si="194"/>
        <v>6.4430861648305804E-2</v>
      </c>
      <c r="IA47" s="88">
        <f t="shared" si="195"/>
        <v>4.9004306578012788E-2</v>
      </c>
      <c r="IB47" s="88">
        <f t="shared" si="196"/>
        <v>5.4820261901333808E-2</v>
      </c>
      <c r="IC47" s="88">
        <f t="shared" si="197"/>
        <v>4.9410598656301027E-2</v>
      </c>
      <c r="ID47" s="88">
        <f t="shared" si="198"/>
        <v>4.9215248901865863E-2</v>
      </c>
      <c r="IE47" s="88">
        <f t="shared" si="199"/>
        <v>3.3915766438980428E-2</v>
      </c>
      <c r="IF47" s="88">
        <f t="shared" si="200"/>
        <v>3.7008705350310055E-2</v>
      </c>
      <c r="IG47" s="88">
        <f t="shared" si="201"/>
        <v>1.0991390940332297E-2</v>
      </c>
      <c r="IH47" s="88">
        <f t="shared" si="202"/>
        <v>2.075300927250778E-2</v>
      </c>
      <c r="II47" s="88">
        <f t="shared" si="203"/>
        <v>1.4884175231699983E-3</v>
      </c>
      <c r="IJ47" s="191">
        <f t="shared" si="204"/>
        <v>6.6672338700461574E-3</v>
      </c>
      <c r="IK47" s="297"/>
      <c r="IL47" s="294"/>
      <c r="IM47" s="294"/>
      <c r="IN47" s="294"/>
      <c r="IO47" s="294"/>
      <c r="IP47" s="294"/>
      <c r="IQ47" s="294"/>
      <c r="IR47" s="294"/>
      <c r="IS47" s="294"/>
      <c r="IT47" s="294"/>
      <c r="IU47" s="294"/>
      <c r="IV47" s="294"/>
      <c r="IW47" s="294"/>
      <c r="IX47" s="294"/>
      <c r="IY47" s="294"/>
      <c r="IZ47" s="294"/>
      <c r="JA47" s="294"/>
      <c r="JB47" s="294"/>
      <c r="JC47" s="294"/>
      <c r="JD47" s="298"/>
      <c r="JE47" s="486"/>
    </row>
    <row r="48" spans="1:265" ht="14.4">
      <c r="A48" s="412" t="s">
        <v>59</v>
      </c>
      <c r="B48" s="440">
        <v>365771</v>
      </c>
      <c r="C48" s="428">
        <f t="shared" si="180"/>
        <v>12504</v>
      </c>
      <c r="D48" s="419">
        <f t="shared" si="181"/>
        <v>429</v>
      </c>
      <c r="E48" s="397">
        <f t="shared" si="46"/>
        <v>4.9929356522905944E-3</v>
      </c>
      <c r="F48" s="198">
        <f t="shared" si="150"/>
        <v>3.2216878866831979E-2</v>
      </c>
      <c r="G48" s="28">
        <f t="shared" si="151"/>
        <v>7.2913608047363345</v>
      </c>
      <c r="H48" s="27">
        <f t="shared" si="152"/>
        <v>0.23490488782055702</v>
      </c>
      <c r="I48" s="34">
        <f t="shared" si="153"/>
        <v>0.24925752862425704</v>
      </c>
      <c r="J48" s="311">
        <f t="shared" si="154"/>
        <v>0.37373854549024127</v>
      </c>
      <c r="K48" s="483">
        <f t="shared" si="184"/>
        <v>3.1381964837426876E-3</v>
      </c>
      <c r="L48" s="312">
        <f t="shared" si="48"/>
        <v>11.600706171292519</v>
      </c>
      <c r="M48" s="313">
        <f t="shared" si="155"/>
        <v>0.39628845263921969</v>
      </c>
      <c r="N48" s="501"/>
      <c r="O48" s="334" t="s">
        <v>230</v>
      </c>
      <c r="P48" s="21" t="s">
        <v>231</v>
      </c>
      <c r="Q48" s="21" t="s">
        <v>232</v>
      </c>
      <c r="R48" s="21" t="s">
        <v>233</v>
      </c>
      <c r="S48" s="161">
        <f t="shared" si="156"/>
        <v>12504</v>
      </c>
      <c r="T48" s="162">
        <f t="shared" si="157"/>
        <v>3418.5323604112955</v>
      </c>
      <c r="U48" s="161">
        <f t="shared" si="158"/>
        <v>272</v>
      </c>
      <c r="V48" s="163">
        <f t="shared" si="159"/>
        <v>2.2236756049705691E-2</v>
      </c>
      <c r="W48" s="162">
        <f t="shared" si="160"/>
        <v>74.363467852836891</v>
      </c>
      <c r="X48" s="161">
        <f t="shared" si="161"/>
        <v>720</v>
      </c>
      <c r="Y48" s="163">
        <f t="shared" si="162"/>
        <v>6.1099796334012219E-2</v>
      </c>
      <c r="Z48" s="162">
        <f t="shared" si="163"/>
        <v>196.84447372809763</v>
      </c>
      <c r="AA48" s="161">
        <f t="shared" si="164"/>
        <v>429</v>
      </c>
      <c r="AB48" s="162">
        <f t="shared" si="165"/>
        <v>1172.8649892965818</v>
      </c>
      <c r="AC48" s="164">
        <f t="shared" si="166"/>
        <v>3.4309021113243764E-2</v>
      </c>
      <c r="AD48" s="161">
        <f t="shared" si="167"/>
        <v>4</v>
      </c>
      <c r="AE48" s="163">
        <f t="shared" si="168"/>
        <v>9.4117647058823521E-3</v>
      </c>
      <c r="AF48" s="162">
        <f t="shared" si="169"/>
        <v>10.935804096005425</v>
      </c>
      <c r="AG48" s="161">
        <f t="shared" si="170"/>
        <v>23</v>
      </c>
      <c r="AH48" s="163">
        <f t="shared" si="171"/>
        <v>5.6650246305418719E-2</v>
      </c>
      <c r="AI48" s="335">
        <f t="shared" si="172"/>
        <v>62.88087355203119</v>
      </c>
      <c r="AJ48" s="505"/>
      <c r="AK48" s="83">
        <v>32428.639031772687</v>
      </c>
      <c r="AL48" s="61">
        <v>30420.154953172794</v>
      </c>
      <c r="AM48" s="61">
        <v>29674.391658410666</v>
      </c>
      <c r="AN48" s="61">
        <v>28699.441735476528</v>
      </c>
      <c r="AO48" s="61">
        <v>28205.800150167579</v>
      </c>
      <c r="AP48" s="61">
        <v>27691.984248670466</v>
      </c>
      <c r="AQ48" s="61">
        <v>26636.484372223706</v>
      </c>
      <c r="AR48" s="61">
        <v>27192.311186742951</v>
      </c>
      <c r="AS48" s="61">
        <v>23297.353182256375</v>
      </c>
      <c r="AT48" s="61">
        <v>24050.948955012544</v>
      </c>
      <c r="AU48" s="61">
        <v>17282.002151075867</v>
      </c>
      <c r="AV48" s="61">
        <v>18325.497394953229</v>
      </c>
      <c r="AW48" s="61">
        <v>12872.904261465523</v>
      </c>
      <c r="AX48" s="61">
        <v>15095.698580075579</v>
      </c>
      <c r="AY48" s="61">
        <v>7300.9867447858478</v>
      </c>
      <c r="AZ48" s="61">
        <v>9464.8932768067425</v>
      </c>
      <c r="BA48" s="61">
        <v>2145.756952263836</v>
      </c>
      <c r="BB48" s="61">
        <v>3940.1547587263813</v>
      </c>
      <c r="BC48" s="61">
        <v>198.6811992836885</v>
      </c>
      <c r="BD48" s="84">
        <v>846.91337716739872</v>
      </c>
      <c r="BE48" s="229">
        <v>2.0000000000000002E-5</v>
      </c>
      <c r="BF48" s="42">
        <v>2.0000000000000002E-5</v>
      </c>
      <c r="BG48" s="52">
        <v>5.0000000000000002E-5</v>
      </c>
      <c r="BH48" s="52">
        <v>4.0000000000000003E-5</v>
      </c>
      <c r="BI48" s="52">
        <v>1.2518952302791728E-4</v>
      </c>
      <c r="BJ48" s="52">
        <v>1.2406223545552731E-4</v>
      </c>
      <c r="BK48" s="52">
        <v>3.4000000000000002E-4</v>
      </c>
      <c r="BL48" s="52">
        <v>1.8000000000000001E-4</v>
      </c>
      <c r="BM48" s="52">
        <v>8.9999999999999998E-4</v>
      </c>
      <c r="BN48" s="52">
        <v>5.0000000000000001E-4</v>
      </c>
      <c r="BO48" s="52">
        <v>3.8E-3</v>
      </c>
      <c r="BP48" s="52">
        <v>2E-3</v>
      </c>
      <c r="BQ48" s="52">
        <v>1.6199999999999999E-2</v>
      </c>
      <c r="BR48" s="52">
        <v>6.1999999999999998E-3</v>
      </c>
      <c r="BS48" s="52">
        <v>6.1100000000000002E-2</v>
      </c>
      <c r="BT48" s="52">
        <v>2.6800000000000001E-2</v>
      </c>
      <c r="BU48" s="52">
        <v>0.1421</v>
      </c>
      <c r="BV48" s="52">
        <v>5.4699999999999999E-2</v>
      </c>
      <c r="BW48" s="52">
        <v>0.27589999999999998</v>
      </c>
      <c r="BX48" s="53">
        <v>0.1051</v>
      </c>
      <c r="BY48" s="63">
        <f>+Fall_Hoy!B48</f>
        <v>0</v>
      </c>
      <c r="BZ48" s="60">
        <f>+Fall_Hoy!C48</f>
        <v>0</v>
      </c>
      <c r="CA48" s="60">
        <f>+Fall_Hoy!D48</f>
        <v>0</v>
      </c>
      <c r="CB48" s="60">
        <f>+Fall_Hoy!E48</f>
        <v>0</v>
      </c>
      <c r="CC48" s="60">
        <f>+Fall_Hoy!F48</f>
        <v>0</v>
      </c>
      <c r="CD48" s="60">
        <f>+Fall_Hoy!G48</f>
        <v>3</v>
      </c>
      <c r="CE48" s="60">
        <f>+Fall_Hoy!H48</f>
        <v>6</v>
      </c>
      <c r="CF48" s="60">
        <f>+Fall_Hoy!I48</f>
        <v>2</v>
      </c>
      <c r="CG48" s="60">
        <f>+Fall_Hoy!J48</f>
        <v>13</v>
      </c>
      <c r="CH48" s="60">
        <f>+Fall_Hoy!K48</f>
        <v>3</v>
      </c>
      <c r="CI48" s="60">
        <f>+Fall_Hoy!L48</f>
        <v>41</v>
      </c>
      <c r="CJ48" s="60">
        <f>+Fall_Hoy!M48</f>
        <v>13</v>
      </c>
      <c r="CK48" s="60">
        <f>+Fall_Hoy!N48</f>
        <v>64</v>
      </c>
      <c r="CL48" s="60">
        <f>+Fall_Hoy!O48</f>
        <v>44</v>
      </c>
      <c r="CM48" s="60">
        <f>+Fall_Hoy!P48</f>
        <v>79</v>
      </c>
      <c r="CN48" s="60">
        <f>+Fall_Hoy!Q48</f>
        <v>49</v>
      </c>
      <c r="CO48" s="60">
        <f>+Fall_Hoy!R48</f>
        <v>43</v>
      </c>
      <c r="CP48" s="60">
        <f>+Fall_Hoy!S48</f>
        <v>41</v>
      </c>
      <c r="CQ48" s="60">
        <f>+Fall_Hoy!T48</f>
        <v>11</v>
      </c>
      <c r="CR48" s="65">
        <f>+Fall_Hoy!U48</f>
        <v>14</v>
      </c>
      <c r="CS48" s="74">
        <f t="shared" si="173"/>
        <v>0.17709419315348573</v>
      </c>
      <c r="CT48" s="75">
        <f t="shared" si="174"/>
        <v>0.19317261753341966</v>
      </c>
      <c r="CU48" s="75">
        <f t="shared" si="175"/>
        <v>0.30689401581091674</v>
      </c>
      <c r="CV48" s="75">
        <f t="shared" si="176"/>
        <v>0.470118965074941</v>
      </c>
      <c r="CW48" s="75">
        <f t="shared" si="131"/>
        <v>4.3040792799235207E-2</v>
      </c>
      <c r="CX48" s="75">
        <f t="shared" si="132"/>
        <v>0.7</v>
      </c>
      <c r="CY48" s="75">
        <f t="shared" si="133"/>
        <v>0.66251456374369022</v>
      </c>
      <c r="CZ48" s="75">
        <f t="shared" si="134"/>
        <v>0.40861223729037432</v>
      </c>
      <c r="DA48" s="75">
        <f t="shared" si="135"/>
        <v>0.62000366871913837</v>
      </c>
      <c r="DB48" s="75">
        <f t="shared" si="136"/>
        <v>0.24947040597953282</v>
      </c>
      <c r="DC48" s="75">
        <f t="shared" si="137"/>
        <v>0.62431850140342926</v>
      </c>
      <c r="DD48" s="75">
        <f t="shared" si="138"/>
        <v>0.35469705732462548</v>
      </c>
      <c r="DE48" s="75">
        <f t="shared" si="139"/>
        <v>0.30689401581091674</v>
      </c>
      <c r="DF48" s="75">
        <f t="shared" si="140"/>
        <v>0.470118965074941</v>
      </c>
      <c r="DG48" s="75">
        <f t="shared" si="141"/>
        <v>0.17709419315348573</v>
      </c>
      <c r="DH48" s="75">
        <f t="shared" si="142"/>
        <v>0.19317261753341966</v>
      </c>
      <c r="DI48" s="75">
        <f t="shared" si="143"/>
        <v>0.14102426643497074</v>
      </c>
      <c r="DJ48" s="75">
        <f t="shared" si="144"/>
        <v>0.1902318582661606</v>
      </c>
      <c r="DK48" s="75">
        <f t="shared" si="145"/>
        <v>0.2006708137711363</v>
      </c>
      <c r="DL48" s="287">
        <f t="shared" si="146"/>
        <v>0.15728464518303978</v>
      </c>
      <c r="DM48" s="83">
        <f>+'Cas_-14'!B48</f>
        <v>179</v>
      </c>
      <c r="DN48" s="61">
        <f>+'Cas_-14'!C48</f>
        <v>172</v>
      </c>
      <c r="DO48" s="61">
        <f>+'Cas_-14'!D48</f>
        <v>331</v>
      </c>
      <c r="DP48" s="61">
        <f>+'Cas_-14'!E48</f>
        <v>361</v>
      </c>
      <c r="DQ48" s="61">
        <f>+'Cas_-14'!F48</f>
        <v>1214</v>
      </c>
      <c r="DR48" s="61">
        <f>+'Cas_-14'!G48</f>
        <v>1175</v>
      </c>
      <c r="DS48" s="61">
        <f>+'Cas_-14'!H48</f>
        <v>1466</v>
      </c>
      <c r="DT48" s="61">
        <f>+'Cas_-14'!I48</f>
        <v>1314</v>
      </c>
      <c r="DU48" s="61">
        <f>+'Cas_-14'!J48</f>
        <v>1240</v>
      </c>
      <c r="DV48" s="61">
        <f>+'Cas_-14'!K48</f>
        <v>1130</v>
      </c>
      <c r="DW48" s="61">
        <f>+'Cas_-14'!L48</f>
        <v>925</v>
      </c>
      <c r="DX48" s="61">
        <f>+'Cas_-14'!M48</f>
        <v>779</v>
      </c>
      <c r="DY48" s="61">
        <f>+'Cas_-14'!N48</f>
        <v>443</v>
      </c>
      <c r="DZ48" s="61">
        <f>+'Cas_-14'!O48</f>
        <v>382</v>
      </c>
      <c r="EA48" s="61">
        <f>+'Cas_-14'!P48</f>
        <v>207</v>
      </c>
      <c r="EB48" s="61">
        <f>+'Cas_-14'!Q48</f>
        <v>188</v>
      </c>
      <c r="EC48" s="61">
        <f>+'Cas_-14'!R48</f>
        <v>70</v>
      </c>
      <c r="ED48" s="61">
        <f>+'Cas_-14'!S48</f>
        <v>99</v>
      </c>
      <c r="EE48" s="61">
        <f>+'Cas_-14'!T48</f>
        <v>14</v>
      </c>
      <c r="EF48" s="84">
        <f>+'Cas_-14'!U48</f>
        <v>36</v>
      </c>
      <c r="EG48" s="190">
        <f t="shared" si="177"/>
        <v>5.5198122815028018E-3</v>
      </c>
      <c r="EH48" s="89">
        <f t="shared" si="177"/>
        <v>5.6541460838962811E-3</v>
      </c>
      <c r="EI48" s="89">
        <f t="shared" si="177"/>
        <v>1.1154398843630012E-2</v>
      </c>
      <c r="EJ48" s="89">
        <f t="shared" si="177"/>
        <v>1.2578641888833449E-2</v>
      </c>
      <c r="EK48" s="89">
        <f t="shared" si="177"/>
        <v>4.3040792799235207E-2</v>
      </c>
      <c r="EL48" s="89">
        <f t="shared" si="177"/>
        <v>4.2431051146376901E-2</v>
      </c>
      <c r="EM48" s="89">
        <f t="shared" si="177"/>
        <v>5.5037293192067495E-2</v>
      </c>
      <c r="EN48" s="89">
        <f t="shared" si="177"/>
        <v>4.8322483181959669E-2</v>
      </c>
      <c r="EO48" s="89">
        <f t="shared" si="177"/>
        <v>5.3224930330042955E-2</v>
      </c>
      <c r="EP48" s="89">
        <f t="shared" si="177"/>
        <v>4.6983593126145348E-2</v>
      </c>
      <c r="EQ48" s="89">
        <f t="shared" si="177"/>
        <v>5.3523891034952531E-2</v>
      </c>
      <c r="ER48" s="89">
        <f t="shared" si="177"/>
        <v>4.2509078100905116E-2</v>
      </c>
      <c r="ES48" s="89">
        <f t="shared" si="177"/>
        <v>3.4413368654197266E-2</v>
      </c>
      <c r="ET48" s="89">
        <f t="shared" si="177"/>
        <v>2.5305221747352051E-2</v>
      </c>
      <c r="EU48" s="89">
        <f t="shared" si="177"/>
        <v>2.8352331984143563E-2</v>
      </c>
      <c r="EV48" s="89">
        <f t="shared" si="177"/>
        <v>1.9862875840415951E-2</v>
      </c>
      <c r="EW48" s="89">
        <f t="shared" si="178"/>
        <v>3.2622520423922177E-2</v>
      </c>
      <c r="EX48" s="89">
        <f t="shared" si="178"/>
        <v>2.5125916635822913E-2</v>
      </c>
      <c r="EY48" s="89">
        <f t="shared" si="178"/>
        <v>7.0464644115671909E-2</v>
      </c>
      <c r="EZ48" s="97">
        <f t="shared" si="178"/>
        <v>4.2507298822467808E-2</v>
      </c>
      <c r="FA48" s="110">
        <f t="shared" si="71"/>
        <v>6.2461949603485216</v>
      </c>
      <c r="FB48" s="111">
        <f t="shared" si="72"/>
        <v>9.7253096221022552</v>
      </c>
      <c r="FC48" s="111">
        <f t="shared" si="73"/>
        <v>8.9178719728004907</v>
      </c>
      <c r="FD48" s="111">
        <f t="shared" si="74"/>
        <v>18.577942915048133</v>
      </c>
      <c r="FE48" s="111">
        <f t="shared" si="205"/>
        <v>1</v>
      </c>
      <c r="FF48" s="111">
        <f t="shared" si="205"/>
        <v>16.497352318356871</v>
      </c>
      <c r="FG48" s="111">
        <f t="shared" si="205"/>
        <v>12.037557178396597</v>
      </c>
      <c r="FH48" s="111">
        <f t="shared" si="205"/>
        <v>8.4559445290038902</v>
      </c>
      <c r="FI48" s="111">
        <f t="shared" si="205"/>
        <v>11.648745519713263</v>
      </c>
      <c r="FJ48" s="111">
        <f t="shared" si="205"/>
        <v>5.3097345132743365</v>
      </c>
      <c r="FK48" s="111">
        <f t="shared" si="205"/>
        <v>11.664295874822191</v>
      </c>
      <c r="FL48" s="111">
        <f t="shared" si="205"/>
        <v>8.3440308087291388</v>
      </c>
      <c r="FM48" s="111">
        <f t="shared" si="205"/>
        <v>8.9178719728004907</v>
      </c>
      <c r="FN48" s="111">
        <f t="shared" si="205"/>
        <v>18.577942915048133</v>
      </c>
      <c r="FO48" s="111">
        <f t="shared" si="205"/>
        <v>6.2461949603485216</v>
      </c>
      <c r="FP48" s="111">
        <f t="shared" si="205"/>
        <v>9.7253096221022552</v>
      </c>
      <c r="FQ48" s="111">
        <f t="shared" si="76"/>
        <v>4.3229114305820859</v>
      </c>
      <c r="FR48" s="111">
        <f t="shared" si="77"/>
        <v>7.5711410263512642</v>
      </c>
      <c r="FS48" s="111">
        <f t="shared" si="78"/>
        <v>2.8478227100916484</v>
      </c>
      <c r="FT48" s="292">
        <f t="shared" si="79"/>
        <v>3.7001797230151179</v>
      </c>
      <c r="FU48" s="83">
        <f>+Cas_Hoy!B48</f>
        <v>192</v>
      </c>
      <c r="FV48" s="61">
        <f>+Cas_Hoy!C48</f>
        <v>184</v>
      </c>
      <c r="FW48" s="61">
        <f>+Cas_Hoy!D48</f>
        <v>362</v>
      </c>
      <c r="FX48" s="61">
        <f>+Cas_Hoy!E48</f>
        <v>398</v>
      </c>
      <c r="FY48" s="61">
        <f>+Cas_Hoy!F48</f>
        <v>1290</v>
      </c>
      <c r="FZ48" s="61">
        <f>+Cas_Hoy!G48</f>
        <v>1249</v>
      </c>
      <c r="GA48" s="61">
        <f>+Cas_Hoy!H48</f>
        <v>1549</v>
      </c>
      <c r="GB48" s="61">
        <f>+Cas_Hoy!I48</f>
        <v>1395</v>
      </c>
      <c r="GC48" s="61">
        <f>+Cas_Hoy!J48</f>
        <v>1291</v>
      </c>
      <c r="GD48" s="61">
        <f>+Cas_Hoy!K48</f>
        <v>1194</v>
      </c>
      <c r="GE48" s="61">
        <f>+Cas_Hoy!L48</f>
        <v>968</v>
      </c>
      <c r="GF48" s="61">
        <f>+Cas_Hoy!M48</f>
        <v>828</v>
      </c>
      <c r="GG48" s="61">
        <f>+Cas_Hoy!N48</f>
        <v>473</v>
      </c>
      <c r="GH48" s="61">
        <f>+Cas_Hoy!O48</f>
        <v>405</v>
      </c>
      <c r="GI48" s="61">
        <f>+Cas_Hoy!P48</f>
        <v>217</v>
      </c>
      <c r="GJ48" s="61">
        <f>+Cas_Hoy!Q48</f>
        <v>207</v>
      </c>
      <c r="GK48" s="61">
        <f>+Cas_Hoy!R48</f>
        <v>75</v>
      </c>
      <c r="GL48" s="61">
        <f>+Cas_Hoy!S48</f>
        <v>106</v>
      </c>
      <c r="GM48" s="61">
        <f>+Cas_Hoy!T48</f>
        <v>16</v>
      </c>
      <c r="GN48" s="84">
        <f>+Cas_Hoy!U48</f>
        <v>37</v>
      </c>
      <c r="GO48" s="297">
        <f t="shared" si="104"/>
        <v>3.6981799674414492E-2</v>
      </c>
      <c r="GP48" s="294">
        <f t="shared" si="105"/>
        <v>5.8824715824801421E-2</v>
      </c>
      <c r="GQ48" s="294">
        <f t="shared" si="106"/>
        <v>0.10878975014265485</v>
      </c>
      <c r="GR48" s="294">
        <f t="shared" si="107"/>
        <v>0.25763641496374867</v>
      </c>
      <c r="GS48" s="294">
        <f t="shared" si="108"/>
        <v>4.5735274061790294E-2</v>
      </c>
      <c r="GT48" s="294">
        <f t="shared" si="109"/>
        <v>0.7</v>
      </c>
      <c r="GU48" s="294">
        <f t="shared" si="110"/>
        <v>0.7</v>
      </c>
      <c r="GV48" s="294">
        <f t="shared" si="111"/>
        <v>0.43380066287676733</v>
      </c>
      <c r="GW48" s="294">
        <f t="shared" si="112"/>
        <v>0.64550381961000614</v>
      </c>
      <c r="GX48" s="294">
        <f t="shared" si="113"/>
        <v>0.26359970330934707</v>
      </c>
      <c r="GY48" s="294">
        <f t="shared" si="114"/>
        <v>0.6533408749821833</v>
      </c>
      <c r="GZ48" s="294">
        <f t="shared" si="115"/>
        <v>0.37700791202155309</v>
      </c>
      <c r="HA48" s="294">
        <f t="shared" si="116"/>
        <v>0.32767690627215257</v>
      </c>
      <c r="HB48" s="294">
        <f t="shared" si="117"/>
        <v>0.49842455721296097</v>
      </c>
      <c r="HC48" s="294">
        <f t="shared" si="118"/>
        <v>0.18564946818505509</v>
      </c>
      <c r="HD48" s="294">
        <f t="shared" si="119"/>
        <v>0.21269538207137165</v>
      </c>
      <c r="HE48" s="294">
        <f t="shared" si="120"/>
        <v>0.15109742832318293</v>
      </c>
      <c r="HF48" s="294">
        <f t="shared" si="121"/>
        <v>0.20368259571932346</v>
      </c>
      <c r="HG48" s="294">
        <f t="shared" si="122"/>
        <v>0.22933807288129865</v>
      </c>
      <c r="HH48" s="298">
        <f t="shared" si="123"/>
        <v>0.16165366310479087</v>
      </c>
      <c r="HI48" s="213">
        <f>+CyF_Tot!B48</f>
        <v>11212</v>
      </c>
      <c r="HJ48" s="140">
        <f>+CyF_Tot!C48</f>
        <v>11784</v>
      </c>
      <c r="HK48" s="140">
        <f>+CyF_Tot!D48</f>
        <v>12232</v>
      </c>
      <c r="HL48" s="140">
        <f>+CyF_Tot!E48</f>
        <v>12504</v>
      </c>
      <c r="HM48" s="140">
        <f>+CyF_Tot!F48</f>
        <v>391</v>
      </c>
      <c r="HN48" s="140">
        <f>+CyF_Tot!G48</f>
        <v>406</v>
      </c>
      <c r="HO48" s="140">
        <f>+CyF_Tot!H48</f>
        <v>425</v>
      </c>
      <c r="HP48" s="451">
        <f>+CyF_Tot!I48</f>
        <v>429</v>
      </c>
      <c r="HQ48" s="91">
        <f t="shared" si="185"/>
        <v>8.8658310887885283E-2</v>
      </c>
      <c r="HR48" s="88">
        <f t="shared" si="186"/>
        <v>8.3167213784506686E-2</v>
      </c>
      <c r="HS48" s="88">
        <f t="shared" si="187"/>
        <v>8.1128333461129146E-2</v>
      </c>
      <c r="HT48" s="88">
        <f t="shared" si="188"/>
        <v>7.8462868120973306E-2</v>
      </c>
      <c r="HU48" s="88">
        <f t="shared" si="189"/>
        <v>7.7113276203328252E-2</v>
      </c>
      <c r="HV48" s="88">
        <f t="shared" si="190"/>
        <v>7.570852869328204E-2</v>
      </c>
      <c r="HW48" s="88">
        <f t="shared" si="191"/>
        <v>7.2822843725237119E-2</v>
      </c>
      <c r="HX48" s="88">
        <f t="shared" si="192"/>
        <v>7.4342447013959423E-2</v>
      </c>
      <c r="HY48" s="88">
        <f t="shared" si="193"/>
        <v>6.3693822589151072E-2</v>
      </c>
      <c r="HZ48" s="88">
        <f t="shared" si="194"/>
        <v>6.5754116523760883E-2</v>
      </c>
      <c r="IA48" s="88">
        <f t="shared" si="195"/>
        <v>4.7248147477727508E-2</v>
      </c>
      <c r="IB48" s="88">
        <f t="shared" si="196"/>
        <v>5.0101012368266563E-2</v>
      </c>
      <c r="IC48" s="88">
        <f t="shared" si="197"/>
        <v>3.5193889787505088E-2</v>
      </c>
      <c r="ID48" s="88">
        <f t="shared" si="198"/>
        <v>4.1270900591013446E-2</v>
      </c>
      <c r="IE48" s="88">
        <f t="shared" si="199"/>
        <v>1.9960540187127597E-2</v>
      </c>
      <c r="IF48" s="88">
        <f t="shared" si="200"/>
        <v>2.5876554666189343E-2</v>
      </c>
      <c r="IG48" s="88">
        <f t="shared" si="201"/>
        <v>5.8663944168997435E-3</v>
      </c>
      <c r="IH48" s="88">
        <f t="shared" si="202"/>
        <v>1.0772190137343806E-2</v>
      </c>
      <c r="II48" s="88">
        <f t="shared" si="203"/>
        <v>5.4318466823145763E-4</v>
      </c>
      <c r="IJ48" s="191">
        <f t="shared" si="204"/>
        <v>2.3154196947472562E-3</v>
      </c>
      <c r="IK48" s="297"/>
      <c r="IL48" s="294"/>
      <c r="IM48" s="294"/>
      <c r="IN48" s="294"/>
      <c r="IO48" s="294"/>
      <c r="IP48" s="294"/>
      <c r="IQ48" s="294"/>
      <c r="IR48" s="294"/>
      <c r="IS48" s="294"/>
      <c r="IT48" s="294"/>
      <c r="IU48" s="294"/>
      <c r="IV48" s="294"/>
      <c r="IW48" s="294"/>
      <c r="IX48" s="294"/>
      <c r="IY48" s="294"/>
      <c r="IZ48" s="294"/>
      <c r="JA48" s="294"/>
      <c r="JB48" s="294"/>
      <c r="JC48" s="294"/>
      <c r="JD48" s="298"/>
    </row>
    <row r="49" spans="1:265" ht="14.4">
      <c r="A49" s="412" t="s">
        <v>60</v>
      </c>
      <c r="B49" s="440">
        <v>96701</v>
      </c>
      <c r="C49" s="428">
        <f t="shared" si="180"/>
        <v>2727</v>
      </c>
      <c r="D49" s="419">
        <f t="shared" si="181"/>
        <v>97</v>
      </c>
      <c r="E49" s="397">
        <f t="shared" si="46"/>
        <v>6.2574625351723111E-3</v>
      </c>
      <c r="F49" s="198">
        <f t="shared" si="150"/>
        <v>2.5635722484772649E-2</v>
      </c>
      <c r="G49" s="28">
        <f t="shared" si="151"/>
        <v>6.2531226834821512</v>
      </c>
      <c r="H49" s="27">
        <f t="shared" si="152"/>
        <v>0.16030331777698525</v>
      </c>
      <c r="I49" s="34">
        <f t="shared" si="153"/>
        <v>0.17634011600558241</v>
      </c>
      <c r="J49" s="311">
        <f t="shared" si="154"/>
        <v>0.33228761346540281</v>
      </c>
      <c r="K49" s="483">
        <f t="shared" si="184"/>
        <v>3.0187463047211859E-3</v>
      </c>
      <c r="L49" s="312">
        <f t="shared" si="48"/>
        <v>12.961897744944702</v>
      </c>
      <c r="M49" s="313">
        <f t="shared" si="155"/>
        <v>0.36552977891091309</v>
      </c>
      <c r="N49" s="501"/>
      <c r="O49" s="334" t="s">
        <v>230</v>
      </c>
      <c r="P49" s="21" t="s">
        <v>238</v>
      </c>
      <c r="Q49" s="21"/>
      <c r="R49" s="21" t="s">
        <v>239</v>
      </c>
      <c r="S49" s="161">
        <f t="shared" si="156"/>
        <v>2727</v>
      </c>
      <c r="T49" s="162">
        <f t="shared" si="157"/>
        <v>2820.0328848719246</v>
      </c>
      <c r="U49" s="161">
        <f t="shared" si="158"/>
        <v>95</v>
      </c>
      <c r="V49" s="163">
        <f t="shared" si="159"/>
        <v>3.609422492401216E-2</v>
      </c>
      <c r="W49" s="162">
        <f t="shared" si="160"/>
        <v>98.24096958666405</v>
      </c>
      <c r="X49" s="161">
        <f t="shared" si="161"/>
        <v>248</v>
      </c>
      <c r="Y49" s="163">
        <f t="shared" si="162"/>
        <v>0.100040338846309</v>
      </c>
      <c r="Z49" s="162">
        <f t="shared" si="163"/>
        <v>256.46063639465984</v>
      </c>
      <c r="AA49" s="161">
        <f t="shared" si="164"/>
        <v>97</v>
      </c>
      <c r="AB49" s="162">
        <f t="shared" si="165"/>
        <v>1003.0920052533066</v>
      </c>
      <c r="AC49" s="164">
        <f t="shared" si="166"/>
        <v>3.557022368903557E-2</v>
      </c>
      <c r="AD49" s="161">
        <f t="shared" si="167"/>
        <v>2</v>
      </c>
      <c r="AE49" s="163">
        <f t="shared" si="168"/>
        <v>2.1052631578947368E-2</v>
      </c>
      <c r="AF49" s="162">
        <f t="shared" si="169"/>
        <v>20.682309386666116</v>
      </c>
      <c r="AG49" s="161">
        <f t="shared" si="170"/>
        <v>3</v>
      </c>
      <c r="AH49" s="163">
        <f t="shared" si="171"/>
        <v>3.1914893617021274E-2</v>
      </c>
      <c r="AI49" s="335">
        <f t="shared" si="172"/>
        <v>31.023464079999172</v>
      </c>
      <c r="AJ49" s="505"/>
      <c r="AK49" s="83">
        <v>8004.4785881809812</v>
      </c>
      <c r="AL49" s="61">
        <v>7601.1057659046846</v>
      </c>
      <c r="AM49" s="61">
        <v>7520.3420919580876</v>
      </c>
      <c r="AN49" s="61">
        <v>7101.0788234789616</v>
      </c>
      <c r="AO49" s="61">
        <v>7241.3980979362568</v>
      </c>
      <c r="AP49" s="61">
        <v>7169.3876928261743</v>
      </c>
      <c r="AQ49" s="61">
        <v>6868.4184756521281</v>
      </c>
      <c r="AR49" s="61">
        <v>6842.248050909333</v>
      </c>
      <c r="AS49" s="61">
        <v>6187.6032302608592</v>
      </c>
      <c r="AT49" s="61">
        <v>6479.0239647010312</v>
      </c>
      <c r="AU49" s="61">
        <v>4734.536825606092</v>
      </c>
      <c r="AV49" s="61">
        <v>4954.8296338530299</v>
      </c>
      <c r="AW49" s="61">
        <v>3605.9684270460252</v>
      </c>
      <c r="AX49" s="61">
        <v>4245.6104783436422</v>
      </c>
      <c r="AY49" s="61">
        <v>2233.7784953129094</v>
      </c>
      <c r="AZ49" s="61">
        <v>3205.9555930818915</v>
      </c>
      <c r="BA49" s="61">
        <v>797.73103904333641</v>
      </c>
      <c r="BB49" s="61">
        <v>1473.196295324874</v>
      </c>
      <c r="BC49" s="61">
        <v>89.74474189237533</v>
      </c>
      <c r="BD49" s="84">
        <v>344.56377234176</v>
      </c>
      <c r="BE49" s="229">
        <v>2.0000000000000002E-5</v>
      </c>
      <c r="BF49" s="42">
        <v>2.0000000000000002E-5</v>
      </c>
      <c r="BG49" s="52">
        <v>5.0000000000000002E-5</v>
      </c>
      <c r="BH49" s="52">
        <v>4.0000000000000003E-5</v>
      </c>
      <c r="BI49" s="52">
        <v>1.2518952302791728E-4</v>
      </c>
      <c r="BJ49" s="52">
        <v>1.2406223545552731E-4</v>
      </c>
      <c r="BK49" s="52">
        <v>3.4000000000000002E-4</v>
      </c>
      <c r="BL49" s="52">
        <v>1.8000000000000001E-4</v>
      </c>
      <c r="BM49" s="52">
        <v>8.9999999999999998E-4</v>
      </c>
      <c r="BN49" s="52">
        <v>5.0000000000000001E-4</v>
      </c>
      <c r="BO49" s="52">
        <v>3.8E-3</v>
      </c>
      <c r="BP49" s="52">
        <v>2E-3</v>
      </c>
      <c r="BQ49" s="52">
        <v>1.6199999999999999E-2</v>
      </c>
      <c r="BR49" s="52">
        <v>6.1999999999999998E-3</v>
      </c>
      <c r="BS49" s="52">
        <v>6.1100000000000002E-2</v>
      </c>
      <c r="BT49" s="52">
        <v>2.6800000000000001E-2</v>
      </c>
      <c r="BU49" s="52">
        <v>0.1421</v>
      </c>
      <c r="BV49" s="52">
        <v>5.4699999999999999E-2</v>
      </c>
      <c r="BW49" s="52">
        <v>0.27589999999999998</v>
      </c>
      <c r="BX49" s="53">
        <v>0.1051</v>
      </c>
      <c r="BY49" s="63">
        <f>+Fall_Hoy!B49</f>
        <v>0</v>
      </c>
      <c r="BZ49" s="60">
        <f>+Fall_Hoy!C49</f>
        <v>0</v>
      </c>
      <c r="CA49" s="60">
        <f>+Fall_Hoy!D49</f>
        <v>0</v>
      </c>
      <c r="CB49" s="60">
        <f>+Fall_Hoy!E49</f>
        <v>1</v>
      </c>
      <c r="CC49" s="60">
        <f>+Fall_Hoy!F49</f>
        <v>1</v>
      </c>
      <c r="CD49" s="60">
        <f>+Fall_Hoy!G49</f>
        <v>0</v>
      </c>
      <c r="CE49" s="60">
        <f>+Fall_Hoy!H49</f>
        <v>1</v>
      </c>
      <c r="CF49" s="60">
        <f>+Fall_Hoy!I49</f>
        <v>1</v>
      </c>
      <c r="CG49" s="60">
        <f>+Fall_Hoy!J49</f>
        <v>6</v>
      </c>
      <c r="CH49" s="60">
        <f>+Fall_Hoy!K49</f>
        <v>2</v>
      </c>
      <c r="CI49" s="60">
        <f>+Fall_Hoy!L49</f>
        <v>9</v>
      </c>
      <c r="CJ49" s="60">
        <f>+Fall_Hoy!M49</f>
        <v>2</v>
      </c>
      <c r="CK49" s="60">
        <f>+Fall_Hoy!N49</f>
        <v>12</v>
      </c>
      <c r="CL49" s="60">
        <f>+Fall_Hoy!O49</f>
        <v>6</v>
      </c>
      <c r="CM49" s="60">
        <f>+Fall_Hoy!P49</f>
        <v>14</v>
      </c>
      <c r="CN49" s="60">
        <f>+Fall_Hoy!Q49</f>
        <v>9</v>
      </c>
      <c r="CO49" s="60">
        <f>+Fall_Hoy!R49</f>
        <v>14</v>
      </c>
      <c r="CP49" s="60">
        <f>+Fall_Hoy!S49</f>
        <v>9</v>
      </c>
      <c r="CQ49" s="60">
        <f>+Fall_Hoy!T49</f>
        <v>2</v>
      </c>
      <c r="CR49" s="65">
        <f>+Fall_Hoy!U49</f>
        <v>7</v>
      </c>
      <c r="CS49" s="74">
        <f t="shared" si="173"/>
        <v>0.10257622680086032</v>
      </c>
      <c r="CT49" s="75">
        <f t="shared" si="174"/>
        <v>0.10474907894764779</v>
      </c>
      <c r="CU49" s="75">
        <f t="shared" si="175"/>
        <v>0.20542075054926326</v>
      </c>
      <c r="CV49" s="75">
        <f t="shared" si="176"/>
        <v>0.22793940716422487</v>
      </c>
      <c r="CW49" s="75">
        <f t="shared" si="131"/>
        <v>0.7</v>
      </c>
      <c r="CX49" s="75">
        <f t="shared" si="132"/>
        <v>3.3754625969265102E-2</v>
      </c>
      <c r="CY49" s="75">
        <f t="shared" si="133"/>
        <v>0.42821742458098877</v>
      </c>
      <c r="CZ49" s="75">
        <f t="shared" si="134"/>
        <v>0.7</v>
      </c>
      <c r="DA49" s="75">
        <f t="shared" si="135"/>
        <v>0.7</v>
      </c>
      <c r="DB49" s="75">
        <f t="shared" si="136"/>
        <v>0.61737694161848589</v>
      </c>
      <c r="DC49" s="75">
        <f t="shared" si="137"/>
        <v>0.50024345355649136</v>
      </c>
      <c r="DD49" s="75">
        <f t="shared" si="138"/>
        <v>0.20182328634826721</v>
      </c>
      <c r="DE49" s="75">
        <f t="shared" si="139"/>
        <v>0.20542075054926326</v>
      </c>
      <c r="DF49" s="75">
        <f t="shared" si="140"/>
        <v>0.22793940716422487</v>
      </c>
      <c r="DG49" s="75">
        <f t="shared" si="141"/>
        <v>0.10257622680086032</v>
      </c>
      <c r="DH49" s="75">
        <f t="shared" si="142"/>
        <v>0.10474907894764779</v>
      </c>
      <c r="DI49" s="75">
        <f t="shared" si="143"/>
        <v>0.12350298868379941</v>
      </c>
      <c r="DJ49" s="75">
        <f t="shared" si="144"/>
        <v>0.11168492709565708</v>
      </c>
      <c r="DK49" s="75">
        <f t="shared" si="145"/>
        <v>8.0773570787519761E-2</v>
      </c>
      <c r="DL49" s="287">
        <f t="shared" si="146"/>
        <v>0.19329726558777877</v>
      </c>
      <c r="DM49" s="83">
        <f>+'Cas_-14'!B49</f>
        <v>38</v>
      </c>
      <c r="DN49" s="61">
        <f>+'Cas_-14'!C49</f>
        <v>28</v>
      </c>
      <c r="DO49" s="61">
        <f>+'Cas_-14'!D49</f>
        <v>54</v>
      </c>
      <c r="DP49" s="61">
        <f>+'Cas_-14'!E49</f>
        <v>74</v>
      </c>
      <c r="DQ49" s="61">
        <f>+'Cas_-14'!F49</f>
        <v>250</v>
      </c>
      <c r="DR49" s="61">
        <f>+'Cas_-14'!G49</f>
        <v>242</v>
      </c>
      <c r="DS49" s="61">
        <f>+'Cas_-14'!H49</f>
        <v>301</v>
      </c>
      <c r="DT49" s="61">
        <f>+'Cas_-14'!I49</f>
        <v>289</v>
      </c>
      <c r="DU49" s="61">
        <f>+'Cas_-14'!J49</f>
        <v>239</v>
      </c>
      <c r="DV49" s="61">
        <f>+'Cas_-14'!K49</f>
        <v>277</v>
      </c>
      <c r="DW49" s="61">
        <f>+'Cas_-14'!L49</f>
        <v>174</v>
      </c>
      <c r="DX49" s="61">
        <f>+'Cas_-14'!M49</f>
        <v>178</v>
      </c>
      <c r="DY49" s="61">
        <f>+'Cas_-14'!N49</f>
        <v>87</v>
      </c>
      <c r="DZ49" s="61">
        <f>+'Cas_-14'!O49</f>
        <v>77</v>
      </c>
      <c r="EA49" s="61">
        <f>+'Cas_-14'!P49</f>
        <v>56</v>
      </c>
      <c r="EB49" s="61">
        <f>+'Cas_-14'!Q49</f>
        <v>35</v>
      </c>
      <c r="EC49" s="61">
        <f>+'Cas_-14'!R49</f>
        <v>20</v>
      </c>
      <c r="ED49" s="61">
        <f>+'Cas_-14'!S49</f>
        <v>25</v>
      </c>
      <c r="EE49" s="61">
        <f>+'Cas_-14'!T49</f>
        <v>3</v>
      </c>
      <c r="EF49" s="84">
        <f>+'Cas_-14'!U49</f>
        <v>14</v>
      </c>
      <c r="EG49" s="190">
        <f t="shared" si="177"/>
        <v>4.7473423260959097E-3</v>
      </c>
      <c r="EH49" s="88">
        <f t="shared" si="177"/>
        <v>3.6836745681919133E-3</v>
      </c>
      <c r="EI49" s="88">
        <f t="shared" si="177"/>
        <v>7.1805244149392017E-3</v>
      </c>
      <c r="EJ49" s="88">
        <f t="shared" si="177"/>
        <v>1.0420951779232034E-2</v>
      </c>
      <c r="EK49" s="88">
        <f t="shared" si="177"/>
        <v>3.4523719952815203E-2</v>
      </c>
      <c r="EL49" s="88">
        <f t="shared" si="177"/>
        <v>3.3754625969265102E-2</v>
      </c>
      <c r="EM49" s="88">
        <f t="shared" si="177"/>
        <v>4.3823771231618396E-2</v>
      </c>
      <c r="EN49" s="88">
        <f t="shared" si="177"/>
        <v>4.2237580083287388E-2</v>
      </c>
      <c r="EO49" s="88">
        <f t="shared" si="177"/>
        <v>3.8625618208865689E-2</v>
      </c>
      <c r="EP49" s="88">
        <f t="shared" si="177"/>
        <v>4.2753353207080153E-2</v>
      </c>
      <c r="EQ49" s="88">
        <f t="shared" si="177"/>
        <v>3.6751219054616896E-2</v>
      </c>
      <c r="ER49" s="88">
        <f t="shared" si="177"/>
        <v>3.5924544969991562E-2</v>
      </c>
      <c r="ES49" s="88">
        <f t="shared" si="177"/>
        <v>2.4126667152010971E-2</v>
      </c>
      <c r="ET49" s="88">
        <f t="shared" si="177"/>
        <v>1.8136378830033491E-2</v>
      </c>
      <c r="EU49" s="88">
        <f t="shared" si="177"/>
        <v>2.5069629830130259E-2</v>
      </c>
      <c r="EV49" s="88">
        <f t="shared" ref="EV49:EZ80" si="206">+EB49/AZ49</f>
        <v>1.0917181783654847E-2</v>
      </c>
      <c r="EW49" s="88">
        <f t="shared" si="178"/>
        <v>2.5071106702811281E-2</v>
      </c>
      <c r="EX49" s="88">
        <f t="shared" si="178"/>
        <v>1.6969904200367893E-2</v>
      </c>
      <c r="EY49" s="88">
        <f t="shared" si="178"/>
        <v>3.3428142270415045E-2</v>
      </c>
      <c r="EZ49" s="96">
        <f t="shared" si="178"/>
        <v>4.0631085226551095E-2</v>
      </c>
      <c r="FA49" s="110">
        <f t="shared" si="71"/>
        <v>4.0916530278232406</v>
      </c>
      <c r="FB49" s="111">
        <f t="shared" si="72"/>
        <v>9.5948827292110881</v>
      </c>
      <c r="FC49" s="111">
        <f t="shared" si="73"/>
        <v>8.5142613878246056</v>
      </c>
      <c r="FD49" s="111">
        <f t="shared" si="74"/>
        <v>12.568077084206116</v>
      </c>
      <c r="FE49" s="111">
        <f t="shared" si="205"/>
        <v>20.275914674221518</v>
      </c>
      <c r="FF49" s="111">
        <f t="shared" si="205"/>
        <v>1</v>
      </c>
      <c r="FG49" s="111">
        <f t="shared" si="205"/>
        <v>9.7713504006253658</v>
      </c>
      <c r="FH49" s="111">
        <f t="shared" si="205"/>
        <v>16.572919154451672</v>
      </c>
      <c r="FI49" s="111">
        <f t="shared" si="205"/>
        <v>18.122687285282851</v>
      </c>
      <c r="FJ49" s="111">
        <f t="shared" si="205"/>
        <v>14.440433212996389</v>
      </c>
      <c r="FK49" s="111">
        <f t="shared" si="205"/>
        <v>13.611615245009075</v>
      </c>
      <c r="FL49" s="111">
        <f t="shared" si="205"/>
        <v>5.617977528089888</v>
      </c>
      <c r="FM49" s="111">
        <f t="shared" si="205"/>
        <v>8.5142613878246056</v>
      </c>
      <c r="FN49" s="111">
        <f t="shared" si="205"/>
        <v>12.568077084206116</v>
      </c>
      <c r="FO49" s="111">
        <f t="shared" si="205"/>
        <v>4.0916530278232406</v>
      </c>
      <c r="FP49" s="111">
        <f t="shared" si="205"/>
        <v>9.5948827292110881</v>
      </c>
      <c r="FQ49" s="111">
        <f t="shared" si="76"/>
        <v>4.9261083743842367</v>
      </c>
      <c r="FR49" s="111">
        <f t="shared" si="77"/>
        <v>6.5813528336380269</v>
      </c>
      <c r="FS49" s="111">
        <f t="shared" si="78"/>
        <v>2.4163344206838233</v>
      </c>
      <c r="FT49" s="292">
        <f t="shared" si="79"/>
        <v>4.7573739295908659</v>
      </c>
      <c r="FU49" s="83">
        <f>+Cas_Hoy!B49</f>
        <v>40</v>
      </c>
      <c r="FV49" s="61">
        <f>+Cas_Hoy!C49</f>
        <v>33</v>
      </c>
      <c r="FW49" s="61">
        <f>+Cas_Hoy!D49</f>
        <v>64</v>
      </c>
      <c r="FX49" s="61">
        <f>+Cas_Hoy!E49</f>
        <v>84</v>
      </c>
      <c r="FY49" s="61">
        <f>+Cas_Hoy!F49</f>
        <v>274</v>
      </c>
      <c r="FZ49" s="61">
        <f>+Cas_Hoy!G49</f>
        <v>269</v>
      </c>
      <c r="GA49" s="61">
        <f>+Cas_Hoy!H49</f>
        <v>338</v>
      </c>
      <c r="GB49" s="61">
        <f>+Cas_Hoy!I49</f>
        <v>317</v>
      </c>
      <c r="GC49" s="61">
        <f>+Cas_Hoy!J49</f>
        <v>268</v>
      </c>
      <c r="GD49" s="61">
        <f>+Cas_Hoy!K49</f>
        <v>293</v>
      </c>
      <c r="GE49" s="61">
        <f>+Cas_Hoy!L49</f>
        <v>185</v>
      </c>
      <c r="GF49" s="61">
        <f>+Cas_Hoy!M49</f>
        <v>196</v>
      </c>
      <c r="GG49" s="61">
        <f>+Cas_Hoy!N49</f>
        <v>95</v>
      </c>
      <c r="GH49" s="61">
        <f>+Cas_Hoy!O49</f>
        <v>82</v>
      </c>
      <c r="GI49" s="61">
        <f>+Cas_Hoy!P49</f>
        <v>59</v>
      </c>
      <c r="GJ49" s="61">
        <f>+Cas_Hoy!Q49</f>
        <v>41</v>
      </c>
      <c r="GK49" s="61">
        <f>+Cas_Hoy!R49</f>
        <v>23</v>
      </c>
      <c r="GL49" s="61">
        <f>+Cas_Hoy!S49</f>
        <v>29</v>
      </c>
      <c r="GM49" s="61">
        <f>+Cas_Hoy!T49</f>
        <v>4</v>
      </c>
      <c r="GN49" s="84">
        <f>+Cas_Hoy!U49</f>
        <v>15</v>
      </c>
      <c r="GO49" s="297">
        <f t="shared" si="104"/>
        <v>2.0446818529140796E-2</v>
      </c>
      <c r="GP49" s="294">
        <f t="shared" si="105"/>
        <v>4.1655930046946323E-2</v>
      </c>
      <c r="GQ49" s="294">
        <f t="shared" si="106"/>
        <v>7.2458502839050323E-2</v>
      </c>
      <c r="GR49" s="294">
        <f t="shared" si="107"/>
        <v>0.14867015298896458</v>
      </c>
      <c r="GS49" s="294">
        <f t="shared" si="108"/>
        <v>0.7</v>
      </c>
      <c r="GT49" s="294">
        <f t="shared" si="109"/>
        <v>3.7520637957571538E-2</v>
      </c>
      <c r="GU49" s="294">
        <f t="shared" si="110"/>
        <v>0.48085544687167514</v>
      </c>
      <c r="GV49" s="294">
        <f t="shared" si="111"/>
        <v>0.7</v>
      </c>
      <c r="GW49" s="294">
        <f t="shared" si="112"/>
        <v>0.7</v>
      </c>
      <c r="GX49" s="294">
        <f t="shared" si="113"/>
        <v>0.65303770358922875</v>
      </c>
      <c r="GY49" s="294">
        <f t="shared" si="114"/>
        <v>0.53186803970086727</v>
      </c>
      <c r="GZ49" s="294">
        <f t="shared" si="115"/>
        <v>0.22223238272056392</v>
      </c>
      <c r="HA49" s="294">
        <f t="shared" si="116"/>
        <v>0.22431001496758629</v>
      </c>
      <c r="HB49" s="294">
        <f t="shared" si="117"/>
        <v>0.24274066736969402</v>
      </c>
      <c r="HC49" s="294">
        <f t="shared" si="118"/>
        <v>0.10807138180804925</v>
      </c>
      <c r="HD49" s="294">
        <f t="shared" si="119"/>
        <v>0.12270606391010172</v>
      </c>
      <c r="HE49" s="294">
        <f t="shared" si="120"/>
        <v>0.14202843698636933</v>
      </c>
      <c r="HF49" s="294">
        <f t="shared" si="121"/>
        <v>0.12955451543096222</v>
      </c>
      <c r="HG49" s="294">
        <f t="shared" si="122"/>
        <v>0.1076980943833597</v>
      </c>
      <c r="HH49" s="298">
        <f t="shared" si="123"/>
        <v>0.20710421312976296</v>
      </c>
      <c r="HI49" s="213">
        <f>+CyF_Tot!B49</f>
        <v>2320</v>
      </c>
      <c r="HJ49" s="140">
        <f>+CyF_Tot!C49</f>
        <v>2479</v>
      </c>
      <c r="HK49" s="140">
        <f>+CyF_Tot!D49</f>
        <v>2632</v>
      </c>
      <c r="HL49" s="140">
        <f>+CyF_Tot!E49</f>
        <v>2727</v>
      </c>
      <c r="HM49" s="140">
        <f>+CyF_Tot!F49</f>
        <v>84</v>
      </c>
      <c r="HN49" s="140">
        <f>+CyF_Tot!G49</f>
        <v>94</v>
      </c>
      <c r="HO49" s="140">
        <f>+CyF_Tot!H49</f>
        <v>95</v>
      </c>
      <c r="HP49" s="451">
        <f>+CyF_Tot!I49</f>
        <v>97</v>
      </c>
      <c r="HQ49" s="91">
        <f t="shared" si="185"/>
        <v>8.2775551319851717E-2</v>
      </c>
      <c r="HR49" s="88">
        <f t="shared" si="186"/>
        <v>7.8604210565606195E-2</v>
      </c>
      <c r="HS49" s="88">
        <f t="shared" si="187"/>
        <v>7.7769020919722529E-2</v>
      </c>
      <c r="HT49" s="88">
        <f t="shared" si="188"/>
        <v>7.3433354603147455E-2</v>
      </c>
      <c r="HU49" s="88">
        <f t="shared" si="189"/>
        <v>7.4884417926766603E-2</v>
      </c>
      <c r="HV49" s="88">
        <f t="shared" si="190"/>
        <v>7.4139747187993654E-2</v>
      </c>
      <c r="HW49" s="88">
        <f t="shared" si="191"/>
        <v>7.1027377955265494E-2</v>
      </c>
      <c r="HX49" s="88">
        <f t="shared" si="192"/>
        <v>7.075674554461002E-2</v>
      </c>
      <c r="HY49" s="88">
        <f t="shared" si="193"/>
        <v>6.3986962185094878E-2</v>
      </c>
      <c r="HZ49" s="88">
        <f t="shared" si="194"/>
        <v>6.7000589080785419E-2</v>
      </c>
      <c r="IA49" s="88">
        <f t="shared" si="195"/>
        <v>4.8960577714874637E-2</v>
      </c>
      <c r="IB49" s="88">
        <f t="shared" si="196"/>
        <v>5.1238659722784977E-2</v>
      </c>
      <c r="IC49" s="88">
        <f t="shared" si="197"/>
        <v>3.7289877323357826E-2</v>
      </c>
      <c r="ID49" s="88">
        <f t="shared" si="198"/>
        <v>4.3904514724187362E-2</v>
      </c>
      <c r="IE49" s="88">
        <f t="shared" si="199"/>
        <v>2.3099848970671549E-2</v>
      </c>
      <c r="IF49" s="88">
        <f t="shared" si="200"/>
        <v>3.3153282728016167E-2</v>
      </c>
      <c r="IG49" s="88">
        <f t="shared" si="201"/>
        <v>8.2494600784204543E-3</v>
      </c>
      <c r="IH49" s="88">
        <f t="shared" si="202"/>
        <v>1.5234550783599693E-2</v>
      </c>
      <c r="II49" s="88">
        <f t="shared" si="203"/>
        <v>9.2806425882230098E-4</v>
      </c>
      <c r="IJ49" s="191">
        <f t="shared" si="204"/>
        <v>3.5631872715045348E-3</v>
      </c>
      <c r="IK49" s="297"/>
      <c r="IL49" s="294"/>
      <c r="IM49" s="294"/>
      <c r="IN49" s="294"/>
      <c r="IO49" s="294"/>
      <c r="IP49" s="294"/>
      <c r="IQ49" s="294"/>
      <c r="IR49" s="294"/>
      <c r="IS49" s="294"/>
      <c r="IT49" s="294"/>
      <c r="IU49" s="294"/>
      <c r="IV49" s="294"/>
      <c r="IW49" s="294"/>
      <c r="IX49" s="294"/>
      <c r="IY49" s="294"/>
      <c r="IZ49" s="294"/>
      <c r="JA49" s="294"/>
      <c r="JB49" s="294"/>
      <c r="JC49" s="294"/>
      <c r="JD49" s="298"/>
    </row>
    <row r="50" spans="1:265" ht="14.4">
      <c r="A50" s="411" t="s">
        <v>61</v>
      </c>
      <c r="B50" s="439">
        <v>35969</v>
      </c>
      <c r="C50" s="427">
        <f t="shared" si="180"/>
        <v>211</v>
      </c>
      <c r="D50" s="418">
        <f t="shared" si="181"/>
        <v>1</v>
      </c>
      <c r="E50" s="396">
        <f t="shared" si="46"/>
        <v>1.0770668058815333E-2</v>
      </c>
      <c r="F50" s="197">
        <f t="shared" si="150"/>
        <v>3.8088353860268563E-3</v>
      </c>
      <c r="G50" s="30">
        <f t="shared" si="151"/>
        <v>0.67769891645844182</v>
      </c>
      <c r="H50" s="29">
        <f t="shared" si="152"/>
        <v>2.5812436140789717E-3</v>
      </c>
      <c r="I50" s="33">
        <f t="shared" si="153"/>
        <v>3.9754919895668836E-3</v>
      </c>
      <c r="J50" s="324">
        <f t="shared" si="154"/>
        <v>1.3059693943915443E-2</v>
      </c>
      <c r="K50" s="482">
        <f t="shared" si="184"/>
        <v>2.1288185056690667E-3</v>
      </c>
      <c r="L50" s="325">
        <f t="shared" si="48"/>
        <v>3.4287892807933908</v>
      </c>
      <c r="M50" s="326">
        <f t="shared" si="155"/>
        <v>2.0113835198293125E-2</v>
      </c>
      <c r="N50" s="501"/>
      <c r="O50" s="332" t="s">
        <v>226</v>
      </c>
      <c r="P50" s="20" t="s">
        <v>237</v>
      </c>
      <c r="Q50" s="20"/>
      <c r="R50" s="20"/>
      <c r="S50" s="157">
        <f t="shared" si="156"/>
        <v>211</v>
      </c>
      <c r="T50" s="158">
        <f t="shared" si="157"/>
        <v>586.61625288442826</v>
      </c>
      <c r="U50" s="157">
        <f t="shared" si="158"/>
        <v>35</v>
      </c>
      <c r="V50" s="159">
        <f t="shared" si="159"/>
        <v>0.19886363636363635</v>
      </c>
      <c r="W50" s="158">
        <f t="shared" si="160"/>
        <v>97.306013511635015</v>
      </c>
      <c r="X50" s="157">
        <f t="shared" si="161"/>
        <v>74</v>
      </c>
      <c r="Y50" s="159">
        <f t="shared" si="162"/>
        <v>0.54014598540145986</v>
      </c>
      <c r="Z50" s="158">
        <f t="shared" si="163"/>
        <v>205.7327142817426</v>
      </c>
      <c r="AA50" s="157">
        <f t="shared" si="164"/>
        <v>1</v>
      </c>
      <c r="AB50" s="158">
        <f t="shared" si="165"/>
        <v>27.801718146181432</v>
      </c>
      <c r="AC50" s="160">
        <f t="shared" si="166"/>
        <v>4.7393364928909956E-3</v>
      </c>
      <c r="AD50" s="157">
        <f t="shared" si="167"/>
        <v>0</v>
      </c>
      <c r="AE50" s="159">
        <f t="shared" si="168"/>
        <v>0</v>
      </c>
      <c r="AF50" s="158">
        <f t="shared" si="169"/>
        <v>0</v>
      </c>
      <c r="AG50" s="157">
        <f t="shared" si="170"/>
        <v>0</v>
      </c>
      <c r="AH50" s="159">
        <f t="shared" si="171"/>
        <v>0</v>
      </c>
      <c r="AI50" s="333">
        <f t="shared" si="172"/>
        <v>0</v>
      </c>
      <c r="AJ50" s="505"/>
      <c r="AK50" s="83">
        <v>2453.2436247947139</v>
      </c>
      <c r="AL50" s="61">
        <v>2376.9955780838714</v>
      </c>
      <c r="AM50" s="61">
        <v>2564.5788074453535</v>
      </c>
      <c r="AN50" s="61">
        <v>2331.7311431627472</v>
      </c>
      <c r="AO50" s="61">
        <v>2265.9087684252022</v>
      </c>
      <c r="AP50" s="61">
        <v>1952.1392178573183</v>
      </c>
      <c r="AQ50" s="61">
        <v>2278.978420202689</v>
      </c>
      <c r="AR50" s="61">
        <v>2195.7172063837511</v>
      </c>
      <c r="AS50" s="61">
        <v>2319.3757028912669</v>
      </c>
      <c r="AT50" s="61">
        <v>2186.9514949630411</v>
      </c>
      <c r="AU50" s="61">
        <v>1902.9695789216339</v>
      </c>
      <c r="AV50" s="61">
        <v>2030.8922616416967</v>
      </c>
      <c r="AW50" s="61">
        <v>1919.1327203955527</v>
      </c>
      <c r="AX50" s="61">
        <v>2074.0206358225541</v>
      </c>
      <c r="AY50" s="61">
        <v>1380.684642738081</v>
      </c>
      <c r="AZ50" s="61">
        <v>1766.9967319169916</v>
      </c>
      <c r="BA50" s="61">
        <v>595.79929671380614</v>
      </c>
      <c r="BB50" s="61">
        <v>950.95006126043586</v>
      </c>
      <c r="BC50" s="61">
        <v>83.328572966965893</v>
      </c>
      <c r="BD50" s="84">
        <v>338.60621585261509</v>
      </c>
      <c r="BE50" s="229">
        <v>2.0000000000000002E-5</v>
      </c>
      <c r="BF50" s="42">
        <v>2.0000000000000002E-5</v>
      </c>
      <c r="BG50" s="52">
        <v>5.0000000000000002E-5</v>
      </c>
      <c r="BH50" s="52">
        <v>4.0000000000000003E-5</v>
      </c>
      <c r="BI50" s="52">
        <v>1.2518952302791728E-4</v>
      </c>
      <c r="BJ50" s="52">
        <v>1.2406223545552731E-4</v>
      </c>
      <c r="BK50" s="52">
        <v>3.4000000000000002E-4</v>
      </c>
      <c r="BL50" s="52">
        <v>1.8000000000000001E-4</v>
      </c>
      <c r="BM50" s="52">
        <v>8.9999999999999998E-4</v>
      </c>
      <c r="BN50" s="52">
        <v>5.0000000000000001E-4</v>
      </c>
      <c r="BO50" s="52">
        <v>3.8E-3</v>
      </c>
      <c r="BP50" s="52">
        <v>2E-3</v>
      </c>
      <c r="BQ50" s="52">
        <v>1.6199999999999999E-2</v>
      </c>
      <c r="BR50" s="52">
        <v>6.1999999999999998E-3</v>
      </c>
      <c r="BS50" s="52">
        <v>6.1100000000000002E-2</v>
      </c>
      <c r="BT50" s="52">
        <v>2.6800000000000001E-2</v>
      </c>
      <c r="BU50" s="52">
        <v>0.1421</v>
      </c>
      <c r="BV50" s="52">
        <v>5.4699999999999999E-2</v>
      </c>
      <c r="BW50" s="52">
        <v>0.27589999999999998</v>
      </c>
      <c r="BX50" s="53">
        <v>0.1051</v>
      </c>
      <c r="BY50" s="63">
        <f>+Fall_Hoy!B50</f>
        <v>0</v>
      </c>
      <c r="BZ50" s="60">
        <f>+Fall_Hoy!C50</f>
        <v>0</v>
      </c>
      <c r="CA50" s="60">
        <f>+Fall_Hoy!D50</f>
        <v>0</v>
      </c>
      <c r="CB50" s="60">
        <f>+Fall_Hoy!E50</f>
        <v>0</v>
      </c>
      <c r="CC50" s="60">
        <f>+Fall_Hoy!F50</f>
        <v>0</v>
      </c>
      <c r="CD50" s="60">
        <f>+Fall_Hoy!G50</f>
        <v>0</v>
      </c>
      <c r="CE50" s="60">
        <f>+Fall_Hoy!H50</f>
        <v>0</v>
      </c>
      <c r="CF50" s="60">
        <f>+Fall_Hoy!I50</f>
        <v>0</v>
      </c>
      <c r="CG50" s="60">
        <f>+Fall_Hoy!J50</f>
        <v>0</v>
      </c>
      <c r="CH50" s="60">
        <f>+Fall_Hoy!K50</f>
        <v>0</v>
      </c>
      <c r="CI50" s="60">
        <f>+Fall_Hoy!L50</f>
        <v>0</v>
      </c>
      <c r="CJ50" s="60">
        <f>+Fall_Hoy!M50</f>
        <v>0</v>
      </c>
      <c r="CK50" s="60">
        <f>+Fall_Hoy!N50</f>
        <v>0</v>
      </c>
      <c r="CL50" s="60">
        <f>+Fall_Hoy!O50</f>
        <v>1</v>
      </c>
      <c r="CM50" s="60">
        <f>+Fall_Hoy!P50</f>
        <v>0</v>
      </c>
      <c r="CN50" s="60">
        <f>+Fall_Hoy!Q50</f>
        <v>0</v>
      </c>
      <c r="CO50" s="60">
        <f>+Fall_Hoy!R50</f>
        <v>0</v>
      </c>
      <c r="CP50" s="60">
        <f>+Fall_Hoy!S50</f>
        <v>0</v>
      </c>
      <c r="CQ50" s="60">
        <f>+Fall_Hoy!T50</f>
        <v>0</v>
      </c>
      <c r="CR50" s="65">
        <f>+Fall_Hoy!U50</f>
        <v>0</v>
      </c>
      <c r="CS50" s="74">
        <f t="shared" si="173"/>
        <v>7.2427835368463808E-4</v>
      </c>
      <c r="CT50" s="75">
        <f t="shared" si="174"/>
        <v>0</v>
      </c>
      <c r="CU50" s="75">
        <f t="shared" si="175"/>
        <v>2.0842748172078267E-3</v>
      </c>
      <c r="CV50" s="75">
        <f t="shared" si="176"/>
        <v>7.7766980614769832E-2</v>
      </c>
      <c r="CW50" s="75">
        <f t="shared" si="131"/>
        <v>4.4132403472492681E-3</v>
      </c>
      <c r="CX50" s="75">
        <f t="shared" si="132"/>
        <v>7.171619663154198E-3</v>
      </c>
      <c r="CY50" s="75">
        <f t="shared" si="133"/>
        <v>9.6534481436833224E-3</v>
      </c>
      <c r="CZ50" s="75">
        <f t="shared" si="134"/>
        <v>7.7423449388540552E-3</v>
      </c>
      <c r="DA50" s="75">
        <f t="shared" si="135"/>
        <v>9.9164615596036738E-3</v>
      </c>
      <c r="DB50" s="75">
        <f t="shared" si="136"/>
        <v>3.2008025857557017E-3</v>
      </c>
      <c r="DC50" s="75">
        <f t="shared" si="137"/>
        <v>6.3059337011578008E-3</v>
      </c>
      <c r="DD50" s="75">
        <f t="shared" si="138"/>
        <v>3.4467608805311338E-3</v>
      </c>
      <c r="DE50" s="75">
        <f t="shared" si="139"/>
        <v>2.0842748172078267E-3</v>
      </c>
      <c r="DF50" s="75">
        <f t="shared" si="140"/>
        <v>7.7766980614769832E-2</v>
      </c>
      <c r="DG50" s="75">
        <f t="shared" si="141"/>
        <v>7.2427835368463808E-4</v>
      </c>
      <c r="DH50" s="75">
        <f t="shared" si="142"/>
        <v>0</v>
      </c>
      <c r="DI50" s="75">
        <f t="shared" si="143"/>
        <v>0</v>
      </c>
      <c r="DJ50" s="75">
        <f t="shared" si="144"/>
        <v>3.1547397936161369E-3</v>
      </c>
      <c r="DK50" s="75">
        <f t="shared" si="145"/>
        <v>0</v>
      </c>
      <c r="DL50" s="287">
        <f t="shared" si="146"/>
        <v>0</v>
      </c>
      <c r="DM50" s="83">
        <f>+'Cas_-14'!B50</f>
        <v>3</v>
      </c>
      <c r="DN50" s="61">
        <f>+'Cas_-14'!C50</f>
        <v>1</v>
      </c>
      <c r="DO50" s="61">
        <f>+'Cas_-14'!D50</f>
        <v>8</v>
      </c>
      <c r="DP50" s="61">
        <f>+'Cas_-14'!E50</f>
        <v>2</v>
      </c>
      <c r="DQ50" s="61">
        <f>+'Cas_-14'!F50</f>
        <v>10</v>
      </c>
      <c r="DR50" s="61">
        <f>+'Cas_-14'!G50</f>
        <v>14</v>
      </c>
      <c r="DS50" s="61">
        <f>+'Cas_-14'!H50</f>
        <v>22</v>
      </c>
      <c r="DT50" s="61">
        <f>+'Cas_-14'!I50</f>
        <v>17</v>
      </c>
      <c r="DU50" s="61">
        <f>+'Cas_-14'!J50</f>
        <v>23</v>
      </c>
      <c r="DV50" s="61">
        <f>+'Cas_-14'!K50</f>
        <v>7</v>
      </c>
      <c r="DW50" s="61">
        <f>+'Cas_-14'!L50</f>
        <v>12</v>
      </c>
      <c r="DX50" s="61">
        <f>+'Cas_-14'!M50</f>
        <v>7</v>
      </c>
      <c r="DY50" s="61">
        <f>+'Cas_-14'!N50</f>
        <v>4</v>
      </c>
      <c r="DZ50" s="61">
        <f>+'Cas_-14'!O50</f>
        <v>3</v>
      </c>
      <c r="EA50" s="61">
        <f>+'Cas_-14'!P50</f>
        <v>1</v>
      </c>
      <c r="EB50" s="61">
        <f>+'Cas_-14'!Q50</f>
        <v>0</v>
      </c>
      <c r="EC50" s="61">
        <f>+'Cas_-14'!R50</f>
        <v>0</v>
      </c>
      <c r="ED50" s="61">
        <f>+'Cas_-14'!S50</f>
        <v>3</v>
      </c>
      <c r="EE50" s="61">
        <f>+'Cas_-14'!T50</f>
        <v>0</v>
      </c>
      <c r="EF50" s="84">
        <f>+'Cas_-14'!U50</f>
        <v>0</v>
      </c>
      <c r="EG50" s="190">
        <f t="shared" ref="EG50:EU66" si="207">+DM50/AK50</f>
        <v>1.222870802426334E-3</v>
      </c>
      <c r="EH50" s="89">
        <f t="shared" si="207"/>
        <v>4.206991419000088E-4</v>
      </c>
      <c r="EI50" s="89">
        <f t="shared" si="207"/>
        <v>3.1194206147125646E-3</v>
      </c>
      <c r="EJ50" s="89">
        <f t="shared" si="207"/>
        <v>8.5773182121126157E-4</v>
      </c>
      <c r="EK50" s="89">
        <f t="shared" si="207"/>
        <v>4.4132403472492681E-3</v>
      </c>
      <c r="EL50" s="89">
        <f t="shared" si="207"/>
        <v>7.171619663154198E-3</v>
      </c>
      <c r="EM50" s="89">
        <f t="shared" si="207"/>
        <v>9.6534481436833224E-3</v>
      </c>
      <c r="EN50" s="89">
        <f t="shared" si="207"/>
        <v>7.7423449388540552E-3</v>
      </c>
      <c r="EO50" s="89">
        <f t="shared" si="207"/>
        <v>9.9164615596036738E-3</v>
      </c>
      <c r="EP50" s="89">
        <f t="shared" si="207"/>
        <v>3.2008025857557017E-3</v>
      </c>
      <c r="EQ50" s="89">
        <f t="shared" si="207"/>
        <v>6.3059337011578008E-3</v>
      </c>
      <c r="ER50" s="89">
        <f t="shared" si="207"/>
        <v>3.4467608805311338E-3</v>
      </c>
      <c r="ES50" s="89">
        <f t="shared" si="207"/>
        <v>2.0842748172078267E-3</v>
      </c>
      <c r="ET50" s="89">
        <f t="shared" si="207"/>
        <v>1.4464658394347189E-3</v>
      </c>
      <c r="EU50" s="89">
        <f t="shared" si="207"/>
        <v>7.2427835368463808E-4</v>
      </c>
      <c r="EV50" s="89">
        <f t="shared" si="206"/>
        <v>0</v>
      </c>
      <c r="EW50" s="89">
        <f t="shared" si="178"/>
        <v>0</v>
      </c>
      <c r="EX50" s="89">
        <f t="shared" si="178"/>
        <v>3.1547397936161369E-3</v>
      </c>
      <c r="EY50" s="89">
        <f t="shared" si="178"/>
        <v>0</v>
      </c>
      <c r="EZ50" s="97">
        <f t="shared" si="178"/>
        <v>0</v>
      </c>
      <c r="FA50" s="110">
        <f t="shared" si="71"/>
        <v>1</v>
      </c>
      <c r="FB50" s="111" t="e">
        <f t="shared" si="72"/>
        <v>#DIV/0!</v>
      </c>
      <c r="FC50" s="111">
        <f t="shared" si="73"/>
        <v>1</v>
      </c>
      <c r="FD50" s="111">
        <f t="shared" si="74"/>
        <v>53.763440860215056</v>
      </c>
      <c r="FE50" s="111">
        <f t="shared" si="205"/>
        <v>1</v>
      </c>
      <c r="FF50" s="111">
        <f t="shared" si="205"/>
        <v>1</v>
      </c>
      <c r="FG50" s="111">
        <f t="shared" si="205"/>
        <v>1</v>
      </c>
      <c r="FH50" s="111">
        <f t="shared" si="205"/>
        <v>1</v>
      </c>
      <c r="FI50" s="111">
        <f t="shared" si="205"/>
        <v>1</v>
      </c>
      <c r="FJ50" s="111">
        <f t="shared" si="205"/>
        <v>1</v>
      </c>
      <c r="FK50" s="111">
        <f t="shared" si="205"/>
        <v>1</v>
      </c>
      <c r="FL50" s="111">
        <f t="shared" si="205"/>
        <v>1</v>
      </c>
      <c r="FM50" s="111">
        <f t="shared" si="205"/>
        <v>1</v>
      </c>
      <c r="FN50" s="111">
        <f t="shared" si="205"/>
        <v>53.763440860215056</v>
      </c>
      <c r="FO50" s="111">
        <f t="shared" si="205"/>
        <v>1</v>
      </c>
      <c r="FP50" s="111" t="e">
        <f t="shared" si="205"/>
        <v>#DIV/0!</v>
      </c>
      <c r="FQ50" s="111" t="e">
        <f t="shared" si="76"/>
        <v>#DIV/0!</v>
      </c>
      <c r="FR50" s="111">
        <f t="shared" si="77"/>
        <v>1</v>
      </c>
      <c r="FS50" s="111" t="e">
        <f t="shared" si="78"/>
        <v>#DIV/0!</v>
      </c>
      <c r="FT50" s="292" t="e">
        <f t="shared" si="79"/>
        <v>#DIV/0!</v>
      </c>
      <c r="FU50" s="83">
        <f>+Cas_Hoy!B50</f>
        <v>3</v>
      </c>
      <c r="FV50" s="61">
        <f>+Cas_Hoy!C50</f>
        <v>1</v>
      </c>
      <c r="FW50" s="61">
        <f>+Cas_Hoy!D50</f>
        <v>9</v>
      </c>
      <c r="FX50" s="61">
        <f>+Cas_Hoy!E50</f>
        <v>7</v>
      </c>
      <c r="FY50" s="61">
        <f>+Cas_Hoy!F50</f>
        <v>14</v>
      </c>
      <c r="FZ50" s="61">
        <f>+Cas_Hoy!G50</f>
        <v>27</v>
      </c>
      <c r="GA50" s="61">
        <f>+Cas_Hoy!H50</f>
        <v>30</v>
      </c>
      <c r="GB50" s="61">
        <f>+Cas_Hoy!I50</f>
        <v>26</v>
      </c>
      <c r="GC50" s="61">
        <f>+Cas_Hoy!J50</f>
        <v>32</v>
      </c>
      <c r="GD50" s="61">
        <f>+Cas_Hoy!K50</f>
        <v>14</v>
      </c>
      <c r="GE50" s="61">
        <f>+Cas_Hoy!L50</f>
        <v>17</v>
      </c>
      <c r="GF50" s="61">
        <f>+Cas_Hoy!M50</f>
        <v>14</v>
      </c>
      <c r="GG50" s="61">
        <f>+Cas_Hoy!N50</f>
        <v>5</v>
      </c>
      <c r="GH50" s="61">
        <f>+Cas_Hoy!O50</f>
        <v>5</v>
      </c>
      <c r="GI50" s="61">
        <f>+Cas_Hoy!P50</f>
        <v>2</v>
      </c>
      <c r="GJ50" s="61">
        <f>+Cas_Hoy!Q50</f>
        <v>0</v>
      </c>
      <c r="GK50" s="61">
        <f>+Cas_Hoy!R50</f>
        <v>1</v>
      </c>
      <c r="GL50" s="61">
        <f>+Cas_Hoy!S50</f>
        <v>3</v>
      </c>
      <c r="GM50" s="61">
        <f>+Cas_Hoy!T50</f>
        <v>0</v>
      </c>
      <c r="GN50" s="84">
        <f>+Cas_Hoy!U50</f>
        <v>1</v>
      </c>
      <c r="GO50" s="297">
        <f t="shared" si="104"/>
        <v>1.222870802426334E-3</v>
      </c>
      <c r="GP50" s="294" t="e">
        <f t="shared" si="105"/>
        <v>#DIV/0!</v>
      </c>
      <c r="GQ50" s="294">
        <f t="shared" si="106"/>
        <v>3.509348191551635E-3</v>
      </c>
      <c r="GR50" s="294">
        <f t="shared" si="107"/>
        <v>0.16140114915265674</v>
      </c>
      <c r="GS50" s="294">
        <f t="shared" si="108"/>
        <v>6.1785364861489745E-3</v>
      </c>
      <c r="GT50" s="294">
        <f t="shared" si="109"/>
        <v>1.3830980778940238E-2</v>
      </c>
      <c r="GU50" s="294">
        <f t="shared" si="110"/>
        <v>1.3163792923204531E-2</v>
      </c>
      <c r="GV50" s="294">
        <f t="shared" si="111"/>
        <v>1.1841233435894436E-2</v>
      </c>
      <c r="GW50" s="294">
        <f t="shared" si="112"/>
        <v>1.3796816082926851E-2</v>
      </c>
      <c r="GX50" s="294">
        <f t="shared" si="113"/>
        <v>6.4016051715114035E-3</v>
      </c>
      <c r="GY50" s="294">
        <f t="shared" si="114"/>
        <v>8.9334060766402181E-3</v>
      </c>
      <c r="GZ50" s="294">
        <f t="shared" si="115"/>
        <v>6.8935217610622676E-3</v>
      </c>
      <c r="HA50" s="294">
        <f t="shared" si="116"/>
        <v>2.6053435215097837E-3</v>
      </c>
      <c r="HB50" s="294">
        <f t="shared" si="117"/>
        <v>0.1296116343579497</v>
      </c>
      <c r="HC50" s="294">
        <f t="shared" si="118"/>
        <v>1.4485567073692762E-3</v>
      </c>
      <c r="HD50" s="294" t="e">
        <f t="shared" si="119"/>
        <v>#DIV/0!</v>
      </c>
      <c r="HE50" s="294" t="e">
        <f t="shared" si="120"/>
        <v>#DIV/0!</v>
      </c>
      <c r="HF50" s="294">
        <f t="shared" si="121"/>
        <v>3.1547397936161369E-3</v>
      </c>
      <c r="HG50" s="294" t="e">
        <f t="shared" si="122"/>
        <v>#DIV/0!</v>
      </c>
      <c r="HH50" s="298" t="e">
        <f t="shared" si="123"/>
        <v>#DIV/0!</v>
      </c>
      <c r="HI50" s="213">
        <f>+CyF_Tot!B50</f>
        <v>99</v>
      </c>
      <c r="HJ50" s="140">
        <f>+CyF_Tot!C50</f>
        <v>137</v>
      </c>
      <c r="HK50" s="140">
        <f>+CyF_Tot!D50</f>
        <v>176</v>
      </c>
      <c r="HL50" s="140">
        <f>+CyF_Tot!E50</f>
        <v>211</v>
      </c>
      <c r="HM50" s="140">
        <f>+CyF_Tot!F50</f>
        <v>1</v>
      </c>
      <c r="HN50" s="140">
        <f>+CyF_Tot!G50</f>
        <v>1</v>
      </c>
      <c r="HO50" s="140">
        <f>+CyF_Tot!H50</f>
        <v>1</v>
      </c>
      <c r="HP50" s="451">
        <f>+CyF_Tot!I50</f>
        <v>1</v>
      </c>
      <c r="HQ50" s="91">
        <f t="shared" si="185"/>
        <v>6.8204387800459121E-2</v>
      </c>
      <c r="HR50" s="88">
        <f t="shared" si="186"/>
        <v>6.6084561096607389E-2</v>
      </c>
      <c r="HS50" s="88">
        <f t="shared" si="187"/>
        <v>7.1299697168265827E-2</v>
      </c>
      <c r="HT50" s="88">
        <f t="shared" si="188"/>
        <v>6.4826132034884132E-2</v>
      </c>
      <c r="HU50" s="88">
        <f t="shared" si="189"/>
        <v>6.2996156924718563E-2</v>
      </c>
      <c r="HV50" s="88">
        <f t="shared" si="190"/>
        <v>5.4272824316976234E-2</v>
      </c>
      <c r="HW50" s="88">
        <f t="shared" si="191"/>
        <v>6.3359515699704994E-2</v>
      </c>
      <c r="HX50" s="88">
        <f t="shared" si="192"/>
        <v>6.1044710900601935E-2</v>
      </c>
      <c r="HY50" s="88">
        <f t="shared" si="193"/>
        <v>6.4482629566884456E-2</v>
      </c>
      <c r="HZ50" s="88">
        <f t="shared" si="194"/>
        <v>6.0801009062332594E-2</v>
      </c>
      <c r="IA50" s="88">
        <f t="shared" si="195"/>
        <v>5.290582387393683E-2</v>
      </c>
      <c r="IB50" s="88">
        <f t="shared" si="196"/>
        <v>5.646229424342341E-2</v>
      </c>
      <c r="IC50" s="88">
        <f t="shared" si="197"/>
        <v>5.335518697755158E-2</v>
      </c>
      <c r="ID50" s="88">
        <f t="shared" si="198"/>
        <v>5.7661337146502657E-2</v>
      </c>
      <c r="IE50" s="88">
        <f t="shared" si="199"/>
        <v>3.8385405286165339E-2</v>
      </c>
      <c r="IF50" s="88">
        <f t="shared" si="200"/>
        <v>4.9125545105979919E-2</v>
      </c>
      <c r="IG50" s="88">
        <f t="shared" si="201"/>
        <v>1.6564244118930361E-2</v>
      </c>
      <c r="IH50" s="88">
        <f t="shared" si="202"/>
        <v>2.6438045574256604E-2</v>
      </c>
      <c r="II50" s="88">
        <f t="shared" si="203"/>
        <v>2.3166774991510994E-3</v>
      </c>
      <c r="IJ50" s="191">
        <f t="shared" si="204"/>
        <v>9.4138345756794774E-3</v>
      </c>
      <c r="IK50" s="297"/>
      <c r="IL50" s="294"/>
      <c r="IM50" s="294"/>
      <c r="IN50" s="294"/>
      <c r="IO50" s="294"/>
      <c r="IP50" s="294"/>
      <c r="IQ50" s="294"/>
      <c r="IR50" s="294"/>
      <c r="IS50" s="294"/>
      <c r="IT50" s="294"/>
      <c r="IU50" s="294"/>
      <c r="IV50" s="294"/>
      <c r="IW50" s="294"/>
      <c r="IX50" s="294"/>
      <c r="IY50" s="294"/>
      <c r="IZ50" s="294"/>
      <c r="JA50" s="294"/>
      <c r="JB50" s="294"/>
      <c r="JC50" s="294"/>
      <c r="JD50" s="298"/>
      <c r="JE50" s="486"/>
    </row>
    <row r="51" spans="1:265" ht="14.4">
      <c r="A51" s="411" t="s">
        <v>62</v>
      </c>
      <c r="B51" s="439">
        <v>42144</v>
      </c>
      <c r="C51" s="427">
        <f t="shared" si="180"/>
        <v>1223</v>
      </c>
      <c r="D51" s="418">
        <f t="shared" si="181"/>
        <v>63</v>
      </c>
      <c r="E51" s="396">
        <f t="shared" si="46"/>
        <v>9.7574550917082885E-3</v>
      </c>
      <c r="F51" s="197">
        <f t="shared" si="150"/>
        <v>2.7548405466970387E-2</v>
      </c>
      <c r="G51" s="30">
        <f t="shared" si="151"/>
        <v>5.56124167433628</v>
      </c>
      <c r="H51" s="29">
        <f t="shared" si="152"/>
        <v>0.15320334054442913</v>
      </c>
      <c r="I51" s="33">
        <f t="shared" si="153"/>
        <v>0.1613847420205313</v>
      </c>
      <c r="J51" s="324">
        <f t="shared" si="154"/>
        <v>0.24838034075178186</v>
      </c>
      <c r="K51" s="482">
        <f t="shared" si="184"/>
        <v>6.0184904760874677E-3</v>
      </c>
      <c r="L51" s="325">
        <f t="shared" si="48"/>
        <v>9.0161421883230783</v>
      </c>
      <c r="M51" s="326">
        <f t="shared" si="155"/>
        <v>0.26164440718297088</v>
      </c>
      <c r="N51" s="501"/>
      <c r="O51" s="332" t="s">
        <v>226</v>
      </c>
      <c r="P51" s="20" t="s">
        <v>227</v>
      </c>
      <c r="Q51" s="20"/>
      <c r="R51" s="20"/>
      <c r="S51" s="157">
        <f t="shared" si="156"/>
        <v>1223</v>
      </c>
      <c r="T51" s="158">
        <f t="shared" si="157"/>
        <v>2901.9552012148824</v>
      </c>
      <c r="U51" s="157">
        <f t="shared" si="158"/>
        <v>35</v>
      </c>
      <c r="V51" s="159">
        <f t="shared" si="159"/>
        <v>2.9461279461279462E-2</v>
      </c>
      <c r="W51" s="158">
        <f t="shared" si="160"/>
        <v>83.048595292331058</v>
      </c>
      <c r="X51" s="157">
        <f t="shared" si="161"/>
        <v>62</v>
      </c>
      <c r="Y51" s="159">
        <f t="shared" si="162"/>
        <v>5.3402239448751075E-2</v>
      </c>
      <c r="Z51" s="158">
        <f t="shared" si="163"/>
        <v>147.11465451784358</v>
      </c>
      <c r="AA51" s="157">
        <f t="shared" si="164"/>
        <v>63</v>
      </c>
      <c r="AB51" s="158">
        <f t="shared" si="165"/>
        <v>1494.874715261959</v>
      </c>
      <c r="AC51" s="160">
        <f t="shared" si="166"/>
        <v>5.1512673753066229E-2</v>
      </c>
      <c r="AD51" s="157">
        <f t="shared" si="167"/>
        <v>0</v>
      </c>
      <c r="AE51" s="159">
        <f t="shared" si="168"/>
        <v>0</v>
      </c>
      <c r="AF51" s="158">
        <f t="shared" si="169"/>
        <v>0</v>
      </c>
      <c r="AG51" s="157">
        <f t="shared" si="170"/>
        <v>1</v>
      </c>
      <c r="AH51" s="159">
        <f t="shared" si="171"/>
        <v>1.6129032258064516E-2</v>
      </c>
      <c r="AI51" s="333">
        <f t="shared" si="172"/>
        <v>23.72817008352316</v>
      </c>
      <c r="AJ51" s="505"/>
      <c r="AK51" s="83">
        <v>3106.3996075050654</v>
      </c>
      <c r="AL51" s="61">
        <v>3029.5269950660922</v>
      </c>
      <c r="AM51" s="61">
        <v>3112.4829877022721</v>
      </c>
      <c r="AN51" s="61">
        <v>2814.58092337773</v>
      </c>
      <c r="AO51" s="61">
        <v>2408.2049878099647</v>
      </c>
      <c r="AP51" s="61">
        <v>2369.1785122027923</v>
      </c>
      <c r="AQ51" s="61">
        <v>2577.7523225022524</v>
      </c>
      <c r="AR51" s="61">
        <v>2715.9395413007314</v>
      </c>
      <c r="AS51" s="61">
        <v>2650.6285320773441</v>
      </c>
      <c r="AT51" s="61">
        <v>2807.1936739856114</v>
      </c>
      <c r="AU51" s="61">
        <v>2267.2142904851926</v>
      </c>
      <c r="AV51" s="61">
        <v>2542.6433100146005</v>
      </c>
      <c r="AW51" s="61">
        <v>2035.4754956408019</v>
      </c>
      <c r="AX51" s="61">
        <v>2217.2600380434742</v>
      </c>
      <c r="AY51" s="61">
        <v>1458.1721372903799</v>
      </c>
      <c r="AZ51" s="61">
        <v>1914.4606538385551</v>
      </c>
      <c r="BA51" s="61">
        <v>645.90278751931874</v>
      </c>
      <c r="BB51" s="61">
        <v>1079.1246084667223</v>
      </c>
      <c r="BC51" s="61">
        <v>71.766976391035413</v>
      </c>
      <c r="BD51" s="84">
        <v>320.0922564328273</v>
      </c>
      <c r="BE51" s="229">
        <v>2.0000000000000002E-5</v>
      </c>
      <c r="BF51" s="42">
        <v>2.0000000000000002E-5</v>
      </c>
      <c r="BG51" s="52">
        <v>5.0000000000000002E-5</v>
      </c>
      <c r="BH51" s="52">
        <v>4.0000000000000003E-5</v>
      </c>
      <c r="BI51" s="52">
        <v>1.2518952302791728E-4</v>
      </c>
      <c r="BJ51" s="52">
        <v>1.2406223545552731E-4</v>
      </c>
      <c r="BK51" s="52">
        <v>3.4000000000000002E-4</v>
      </c>
      <c r="BL51" s="52">
        <v>1.8000000000000001E-4</v>
      </c>
      <c r="BM51" s="52">
        <v>8.9999999999999998E-4</v>
      </c>
      <c r="BN51" s="52">
        <v>5.0000000000000001E-4</v>
      </c>
      <c r="BO51" s="52">
        <v>3.8E-3</v>
      </c>
      <c r="BP51" s="52">
        <v>2E-3</v>
      </c>
      <c r="BQ51" s="52">
        <v>1.6199999999999999E-2</v>
      </c>
      <c r="BR51" s="52">
        <v>6.1999999999999998E-3</v>
      </c>
      <c r="BS51" s="52">
        <v>6.1100000000000002E-2</v>
      </c>
      <c r="BT51" s="52">
        <v>2.6800000000000001E-2</v>
      </c>
      <c r="BU51" s="52">
        <v>0.1421</v>
      </c>
      <c r="BV51" s="52">
        <v>5.4699999999999999E-2</v>
      </c>
      <c r="BW51" s="52">
        <v>0.27589999999999998</v>
      </c>
      <c r="BX51" s="53">
        <v>0.1051</v>
      </c>
      <c r="BY51" s="63">
        <f>+Fall_Hoy!B51</f>
        <v>0</v>
      </c>
      <c r="BZ51" s="60">
        <f>+Fall_Hoy!C51</f>
        <v>0</v>
      </c>
      <c r="CA51" s="60">
        <f>+Fall_Hoy!D51</f>
        <v>0</v>
      </c>
      <c r="CB51" s="60">
        <f>+Fall_Hoy!E51</f>
        <v>0</v>
      </c>
      <c r="CC51" s="60">
        <f>+Fall_Hoy!F51</f>
        <v>0</v>
      </c>
      <c r="CD51" s="60">
        <f>+Fall_Hoy!G51</f>
        <v>0</v>
      </c>
      <c r="CE51" s="60">
        <f>+Fall_Hoy!H51</f>
        <v>0</v>
      </c>
      <c r="CF51" s="60">
        <f>+Fall_Hoy!I51</f>
        <v>2</v>
      </c>
      <c r="CG51" s="60">
        <f>+Fall_Hoy!J51</f>
        <v>0</v>
      </c>
      <c r="CH51" s="60">
        <f>+Fall_Hoy!K51</f>
        <v>2</v>
      </c>
      <c r="CI51" s="60">
        <f>+Fall_Hoy!L51</f>
        <v>3</v>
      </c>
      <c r="CJ51" s="60">
        <f>+Fall_Hoy!M51</f>
        <v>1</v>
      </c>
      <c r="CK51" s="60">
        <f>+Fall_Hoy!N51</f>
        <v>6</v>
      </c>
      <c r="CL51" s="60">
        <f>+Fall_Hoy!O51</f>
        <v>7</v>
      </c>
      <c r="CM51" s="60">
        <f>+Fall_Hoy!P51</f>
        <v>7</v>
      </c>
      <c r="CN51" s="60">
        <f>+Fall_Hoy!Q51</f>
        <v>8</v>
      </c>
      <c r="CO51" s="60">
        <f>+Fall_Hoy!R51</f>
        <v>12</v>
      </c>
      <c r="CP51" s="60">
        <f>+Fall_Hoy!S51</f>
        <v>8</v>
      </c>
      <c r="CQ51" s="60">
        <f>+Fall_Hoy!T51</f>
        <v>3</v>
      </c>
      <c r="CR51" s="65">
        <f>+Fall_Hoy!U51</f>
        <v>4</v>
      </c>
      <c r="CS51" s="74">
        <f t="shared" si="173"/>
        <v>7.8568422649976918E-2</v>
      </c>
      <c r="CT51" s="75">
        <f t="shared" si="174"/>
        <v>0.15592248505502065</v>
      </c>
      <c r="CU51" s="75">
        <f t="shared" si="175"/>
        <v>0.1819576659918333</v>
      </c>
      <c r="CV51" s="75">
        <f t="shared" si="176"/>
        <v>0.50920155448288429</v>
      </c>
      <c r="CW51" s="75">
        <f t="shared" si="131"/>
        <v>4.7338162896038288E-2</v>
      </c>
      <c r="CX51" s="75">
        <f t="shared" si="132"/>
        <v>4.1786635954229011E-2</v>
      </c>
      <c r="CY51" s="75">
        <f t="shared" si="133"/>
        <v>3.5302072742064414E-2</v>
      </c>
      <c r="CZ51" s="75">
        <f t="shared" si="134"/>
        <v>0.7</v>
      </c>
      <c r="DA51" s="75">
        <f t="shared" si="135"/>
        <v>3.7726900917960104E-2</v>
      </c>
      <c r="DB51" s="75">
        <f t="shared" si="136"/>
        <v>0.7</v>
      </c>
      <c r="DC51" s="75">
        <f t="shared" si="137"/>
        <v>0.34821308577830812</v>
      </c>
      <c r="DD51" s="75">
        <f t="shared" si="138"/>
        <v>0.19664574973244237</v>
      </c>
      <c r="DE51" s="75">
        <f t="shared" si="139"/>
        <v>0.1819576659918333</v>
      </c>
      <c r="DF51" s="75">
        <f t="shared" si="140"/>
        <v>0.50920155448288429</v>
      </c>
      <c r="DG51" s="75">
        <f t="shared" si="141"/>
        <v>7.8568422649976918E-2</v>
      </c>
      <c r="DH51" s="75">
        <f t="shared" si="142"/>
        <v>0.15592248505502065</v>
      </c>
      <c r="DI51" s="75">
        <f t="shared" si="143"/>
        <v>0.1307434706337684</v>
      </c>
      <c r="DJ51" s="75">
        <f t="shared" si="144"/>
        <v>0.13552863501070481</v>
      </c>
      <c r="DK51" s="75">
        <f t="shared" si="145"/>
        <v>0.15151125823987532</v>
      </c>
      <c r="DL51" s="287">
        <f t="shared" si="146"/>
        <v>0.11890006918900196</v>
      </c>
      <c r="DM51" s="83">
        <f>+'Cas_-14'!B51</f>
        <v>22</v>
      </c>
      <c r="DN51" s="61">
        <f>+'Cas_-14'!C51</f>
        <v>14</v>
      </c>
      <c r="DO51" s="61">
        <f>+'Cas_-14'!D51</f>
        <v>30</v>
      </c>
      <c r="DP51" s="61">
        <f>+'Cas_-14'!E51</f>
        <v>43</v>
      </c>
      <c r="DQ51" s="61">
        <f>+'Cas_-14'!F51</f>
        <v>114</v>
      </c>
      <c r="DR51" s="61">
        <f>+'Cas_-14'!G51</f>
        <v>99</v>
      </c>
      <c r="DS51" s="61">
        <f>+'Cas_-14'!H51</f>
        <v>91</v>
      </c>
      <c r="DT51" s="61">
        <f>+'Cas_-14'!I51</f>
        <v>106</v>
      </c>
      <c r="DU51" s="61">
        <f>+'Cas_-14'!J51</f>
        <v>100</v>
      </c>
      <c r="DV51" s="61">
        <f>+'Cas_-14'!K51</f>
        <v>118</v>
      </c>
      <c r="DW51" s="61">
        <f>+'Cas_-14'!L51</f>
        <v>81</v>
      </c>
      <c r="DX51" s="61">
        <f>+'Cas_-14'!M51</f>
        <v>88</v>
      </c>
      <c r="DY51" s="61">
        <f>+'Cas_-14'!N51</f>
        <v>56</v>
      </c>
      <c r="DZ51" s="61">
        <f>+'Cas_-14'!O51</f>
        <v>57</v>
      </c>
      <c r="EA51" s="61">
        <f>+'Cas_-14'!P51</f>
        <v>37</v>
      </c>
      <c r="EB51" s="61">
        <f>+'Cas_-14'!Q51</f>
        <v>42</v>
      </c>
      <c r="EC51" s="61">
        <f>+'Cas_-14'!R51</f>
        <v>26</v>
      </c>
      <c r="ED51" s="61">
        <f>+'Cas_-14'!S51</f>
        <v>23</v>
      </c>
      <c r="EE51" s="61">
        <f>+'Cas_-14'!T51</f>
        <v>3</v>
      </c>
      <c r="EF51" s="84">
        <f>+'Cas_-14'!U51</f>
        <v>10</v>
      </c>
      <c r="EG51" s="190">
        <f t="shared" si="207"/>
        <v>7.0821538693373425E-3</v>
      </c>
      <c r="EH51" s="88">
        <f t="shared" si="207"/>
        <v>4.6211834463929496E-3</v>
      </c>
      <c r="EI51" s="88">
        <f t="shared" si="207"/>
        <v>9.6386068995502842E-3</v>
      </c>
      <c r="EJ51" s="88">
        <f t="shared" si="207"/>
        <v>1.5277585250025941E-2</v>
      </c>
      <c r="EK51" s="88">
        <f t="shared" si="207"/>
        <v>4.7338162896038288E-2</v>
      </c>
      <c r="EL51" s="88">
        <f t="shared" si="207"/>
        <v>4.1786635954229011E-2</v>
      </c>
      <c r="EM51" s="88">
        <f t="shared" si="207"/>
        <v>3.5302072742064414E-2</v>
      </c>
      <c r="EN51" s="88">
        <f t="shared" si="207"/>
        <v>3.9028851116926534E-2</v>
      </c>
      <c r="EO51" s="88">
        <f t="shared" si="207"/>
        <v>3.7726900917960104E-2</v>
      </c>
      <c r="EP51" s="88">
        <f t="shared" si="207"/>
        <v>4.203486246549757E-2</v>
      </c>
      <c r="EQ51" s="88">
        <f t="shared" si="207"/>
        <v>3.5726662600854414E-2</v>
      </c>
      <c r="ER51" s="88">
        <f t="shared" si="207"/>
        <v>3.4609651952909853E-2</v>
      </c>
      <c r="ES51" s="88">
        <f t="shared" si="207"/>
        <v>2.7511999097965194E-2</v>
      </c>
      <c r="ET51" s="88">
        <f t="shared" si="207"/>
        <v>2.570740419346447E-2</v>
      </c>
      <c r="EU51" s="88">
        <f t="shared" si="207"/>
        <v>2.5374233297828976E-2</v>
      </c>
      <c r="EV51" s="88">
        <f t="shared" si="206"/>
        <v>2.1938293647241404E-2</v>
      </c>
      <c r="EW51" s="88">
        <f t="shared" si="178"/>
        <v>4.0253735550293393E-2</v>
      </c>
      <c r="EX51" s="88">
        <f t="shared" si="178"/>
        <v>2.1313571963370963E-2</v>
      </c>
      <c r="EY51" s="88">
        <f t="shared" si="178"/>
        <v>4.18019561483816E-2</v>
      </c>
      <c r="EZ51" s="96">
        <f t="shared" si="178"/>
        <v>3.1240993179410266E-2</v>
      </c>
      <c r="FA51" s="110">
        <f t="shared" si="71"/>
        <v>3.0963860751094789</v>
      </c>
      <c r="FB51" s="111">
        <f t="shared" si="72"/>
        <v>7.1073205401563619</v>
      </c>
      <c r="FC51" s="111">
        <f t="shared" si="73"/>
        <v>6.6137566137566139</v>
      </c>
      <c r="FD51" s="111">
        <f t="shared" si="74"/>
        <v>19.807583474816074</v>
      </c>
      <c r="FE51" s="111">
        <f t="shared" si="205"/>
        <v>1</v>
      </c>
      <c r="FF51" s="111">
        <f t="shared" si="205"/>
        <v>1</v>
      </c>
      <c r="FG51" s="111">
        <f t="shared" si="205"/>
        <v>1</v>
      </c>
      <c r="FH51" s="111">
        <f t="shared" si="205"/>
        <v>17.935449801042566</v>
      </c>
      <c r="FI51" s="111">
        <f t="shared" si="205"/>
        <v>1</v>
      </c>
      <c r="FJ51" s="111">
        <f t="shared" si="205"/>
        <v>16.652843828728201</v>
      </c>
      <c r="FK51" s="111">
        <f t="shared" si="205"/>
        <v>9.7465886939571149</v>
      </c>
      <c r="FL51" s="111">
        <f t="shared" si="205"/>
        <v>5.6818181818181825</v>
      </c>
      <c r="FM51" s="111">
        <f t="shared" si="205"/>
        <v>6.6137566137566139</v>
      </c>
      <c r="FN51" s="111">
        <f t="shared" si="205"/>
        <v>19.807583474816074</v>
      </c>
      <c r="FO51" s="111">
        <f t="shared" si="205"/>
        <v>3.0963860751094789</v>
      </c>
      <c r="FP51" s="111">
        <f t="shared" si="205"/>
        <v>7.1073205401563619</v>
      </c>
      <c r="FQ51" s="111">
        <f t="shared" si="76"/>
        <v>3.2479835435500459</v>
      </c>
      <c r="FR51" s="111">
        <f t="shared" si="77"/>
        <v>6.3587950083459193</v>
      </c>
      <c r="FS51" s="111">
        <f t="shared" si="78"/>
        <v>3.6245016310257343</v>
      </c>
      <c r="FT51" s="292">
        <f t="shared" si="79"/>
        <v>3.8058991436726926</v>
      </c>
      <c r="FU51" s="83">
        <f>+Cas_Hoy!B51</f>
        <v>23</v>
      </c>
      <c r="FV51" s="61">
        <f>+Cas_Hoy!C51</f>
        <v>15</v>
      </c>
      <c r="FW51" s="61">
        <f>+Cas_Hoy!D51</f>
        <v>30</v>
      </c>
      <c r="FX51" s="61">
        <f>+Cas_Hoy!E51</f>
        <v>44</v>
      </c>
      <c r="FY51" s="61">
        <f>+Cas_Hoy!F51</f>
        <v>119</v>
      </c>
      <c r="FZ51" s="61">
        <f>+Cas_Hoy!G51</f>
        <v>107</v>
      </c>
      <c r="GA51" s="61">
        <f>+Cas_Hoy!H51</f>
        <v>95</v>
      </c>
      <c r="GB51" s="61">
        <f>+Cas_Hoy!I51</f>
        <v>108</v>
      </c>
      <c r="GC51" s="61">
        <f>+Cas_Hoy!J51</f>
        <v>106</v>
      </c>
      <c r="GD51" s="61">
        <f>+Cas_Hoy!K51</f>
        <v>125</v>
      </c>
      <c r="GE51" s="61">
        <f>+Cas_Hoy!L51</f>
        <v>85</v>
      </c>
      <c r="GF51" s="61">
        <f>+Cas_Hoy!M51</f>
        <v>94</v>
      </c>
      <c r="GG51" s="61">
        <f>+Cas_Hoy!N51</f>
        <v>59</v>
      </c>
      <c r="GH51" s="61">
        <f>+Cas_Hoy!O51</f>
        <v>61</v>
      </c>
      <c r="GI51" s="61">
        <f>+Cas_Hoy!P51</f>
        <v>43</v>
      </c>
      <c r="GJ51" s="61">
        <f>+Cas_Hoy!Q51</f>
        <v>46</v>
      </c>
      <c r="GK51" s="61">
        <f>+Cas_Hoy!R51</f>
        <v>26</v>
      </c>
      <c r="GL51" s="61">
        <f>+Cas_Hoy!S51</f>
        <v>23</v>
      </c>
      <c r="GM51" s="61">
        <f>+Cas_Hoy!T51</f>
        <v>3</v>
      </c>
      <c r="GN51" s="84">
        <f>+Cas_Hoy!U51</f>
        <v>10</v>
      </c>
      <c r="GO51" s="297">
        <f t="shared" si="104"/>
        <v>2.2925859105653357E-2</v>
      </c>
      <c r="GP51" s="294">
        <f t="shared" si="105"/>
        <v>3.5190248601834832E-2</v>
      </c>
      <c r="GQ51" s="294">
        <f t="shared" si="106"/>
        <v>6.374740012930083E-2</v>
      </c>
      <c r="GR51" s="294">
        <f t="shared" si="107"/>
        <v>0.3096495345552171</v>
      </c>
      <c r="GS51" s="294">
        <f t="shared" si="108"/>
        <v>4.9414398110776803E-2</v>
      </c>
      <c r="GT51" s="294">
        <f t="shared" si="109"/>
        <v>4.5163333809116205E-2</v>
      </c>
      <c r="GU51" s="294">
        <f t="shared" si="110"/>
        <v>3.6853812203254059E-2</v>
      </c>
      <c r="GV51" s="294">
        <f t="shared" si="111"/>
        <v>0.7</v>
      </c>
      <c r="GW51" s="294">
        <f t="shared" si="112"/>
        <v>3.9990514973037711E-2</v>
      </c>
      <c r="GX51" s="294">
        <f t="shared" si="113"/>
        <v>0.7</v>
      </c>
      <c r="GY51" s="294">
        <f t="shared" si="114"/>
        <v>0.36540879371797763</v>
      </c>
      <c r="GZ51" s="294">
        <f t="shared" si="115"/>
        <v>0.21005341448692708</v>
      </c>
      <c r="HA51" s="294">
        <f t="shared" si="116"/>
        <v>0.19170539809853865</v>
      </c>
      <c r="HB51" s="294">
        <f t="shared" si="117"/>
        <v>0.54493499690273584</v>
      </c>
      <c r="HC51" s="294">
        <f t="shared" si="118"/>
        <v>9.1309247944567767E-2</v>
      </c>
      <c r="HD51" s="294">
        <f t="shared" si="119"/>
        <v>0.17077224553645121</v>
      </c>
      <c r="HE51" s="294">
        <f t="shared" si="120"/>
        <v>0.13074347063376837</v>
      </c>
      <c r="HF51" s="294">
        <f t="shared" si="121"/>
        <v>0.13552863501070481</v>
      </c>
      <c r="HG51" s="294">
        <f t="shared" si="122"/>
        <v>0.15151125823987535</v>
      </c>
      <c r="HH51" s="298">
        <f t="shared" si="123"/>
        <v>0.11890006918900198</v>
      </c>
      <c r="HI51" s="213">
        <f>+CyF_Tot!B51</f>
        <v>1116</v>
      </c>
      <c r="HJ51" s="140">
        <f>+CyF_Tot!C51</f>
        <v>1161</v>
      </c>
      <c r="HK51" s="140">
        <f>+CyF_Tot!D51</f>
        <v>1188</v>
      </c>
      <c r="HL51" s="140">
        <f>+CyF_Tot!E51</f>
        <v>1223</v>
      </c>
      <c r="HM51" s="140">
        <f>+CyF_Tot!F51</f>
        <v>62</v>
      </c>
      <c r="HN51" s="140">
        <f>+CyF_Tot!G51</f>
        <v>62</v>
      </c>
      <c r="HO51" s="140">
        <f>+CyF_Tot!H51</f>
        <v>63</v>
      </c>
      <c r="HP51" s="451">
        <f>+CyF_Tot!I51</f>
        <v>63</v>
      </c>
      <c r="HQ51" s="91">
        <f t="shared" si="185"/>
        <v>7.370917823426977E-2</v>
      </c>
      <c r="HR51" s="88">
        <f t="shared" si="186"/>
        <v>7.1885131811553066E-2</v>
      </c>
      <c r="HS51" s="88">
        <f t="shared" si="187"/>
        <v>7.3853525714271839E-2</v>
      </c>
      <c r="HT51" s="88">
        <f t="shared" si="188"/>
        <v>6.678485486374644E-2</v>
      </c>
      <c r="HU51" s="88">
        <f t="shared" si="189"/>
        <v>5.7142297546743659E-2</v>
      </c>
      <c r="HV51" s="88">
        <f t="shared" si="190"/>
        <v>5.6216270695776199E-2</v>
      </c>
      <c r="HW51" s="88">
        <f t="shared" si="191"/>
        <v>6.1165345541530289E-2</v>
      </c>
      <c r="HX51" s="88">
        <f t="shared" si="192"/>
        <v>6.4444275372549625E-2</v>
      </c>
      <c r="HY51" s="88">
        <f t="shared" si="193"/>
        <v>6.2894564637370545E-2</v>
      </c>
      <c r="HZ51" s="88">
        <f t="shared" si="194"/>
        <v>6.6609568953720846E-2</v>
      </c>
      <c r="IA51" s="88">
        <f t="shared" si="195"/>
        <v>5.3796846300426929E-2</v>
      </c>
      <c r="IB51" s="88">
        <f t="shared" si="196"/>
        <v>6.0332272921758745E-2</v>
      </c>
      <c r="IC51" s="88">
        <f t="shared" si="197"/>
        <v>4.8298108761408547E-2</v>
      </c>
      <c r="ID51" s="88">
        <f t="shared" si="198"/>
        <v>5.2611523302094586E-2</v>
      </c>
      <c r="IE51" s="88">
        <f t="shared" si="199"/>
        <v>3.4599756484680617E-2</v>
      </c>
      <c r="IF51" s="88">
        <f t="shared" si="200"/>
        <v>4.5426648012494186E-2</v>
      </c>
      <c r="IG51" s="88">
        <f t="shared" si="201"/>
        <v>1.5326091199680114E-2</v>
      </c>
      <c r="IH51" s="88">
        <f t="shared" si="202"/>
        <v>2.5605652251013723E-2</v>
      </c>
      <c r="II51" s="88">
        <f t="shared" si="203"/>
        <v>1.7028990221866793E-3</v>
      </c>
      <c r="IJ51" s="191">
        <f t="shared" si="204"/>
        <v>7.5952035030568358E-3</v>
      </c>
      <c r="IK51" s="297"/>
      <c r="IL51" s="294"/>
      <c r="IM51" s="294"/>
      <c r="IN51" s="294"/>
      <c r="IO51" s="294"/>
      <c r="IP51" s="294"/>
      <c r="IQ51" s="294"/>
      <c r="IR51" s="294"/>
      <c r="IS51" s="294"/>
      <c r="IT51" s="294"/>
      <c r="IU51" s="294"/>
      <c r="IV51" s="294"/>
      <c r="IW51" s="294"/>
      <c r="IX51" s="294"/>
      <c r="IY51" s="294"/>
      <c r="IZ51" s="294"/>
      <c r="JA51" s="294"/>
      <c r="JB51" s="294"/>
      <c r="JC51" s="294"/>
      <c r="JD51" s="298"/>
      <c r="JE51" s="486"/>
    </row>
    <row r="52" spans="1:265" ht="14.4">
      <c r="A52" s="412" t="s">
        <v>63</v>
      </c>
      <c r="B52" s="440">
        <v>31023</v>
      </c>
      <c r="C52" s="428">
        <f t="shared" si="180"/>
        <v>622</v>
      </c>
      <c r="D52" s="419">
        <f t="shared" si="181"/>
        <v>14</v>
      </c>
      <c r="E52" s="397">
        <f t="shared" si="46"/>
        <v>5.9558432894594292E-3</v>
      </c>
      <c r="F52" s="198">
        <f t="shared" si="150"/>
        <v>1.8566869741804468E-2</v>
      </c>
      <c r="G52" s="28">
        <f t="shared" si="151"/>
        <v>4.0809595508617891</v>
      </c>
      <c r="H52" s="27">
        <f t="shared" si="152"/>
        <v>7.5770644402423704E-2</v>
      </c>
      <c r="I52" s="34">
        <f t="shared" si="153"/>
        <v>8.182177225400615E-2</v>
      </c>
      <c r="J52" s="311">
        <f t="shared" si="154"/>
        <v>3.6116480423300325E-2</v>
      </c>
      <c r="K52" s="483">
        <f t="shared" si="184"/>
        <v>1.2495073681405918E-2</v>
      </c>
      <c r="L52" s="312">
        <f t="shared" si="48"/>
        <v>1.9452110627986907</v>
      </c>
      <c r="M52" s="313">
        <f t="shared" si="155"/>
        <v>3.9000782679327779E-2</v>
      </c>
      <c r="N52" s="501"/>
      <c r="O52" s="334" t="s">
        <v>230</v>
      </c>
      <c r="P52" s="21" t="s">
        <v>238</v>
      </c>
      <c r="Q52" s="21"/>
      <c r="R52" s="21"/>
      <c r="S52" s="161">
        <f t="shared" si="156"/>
        <v>622</v>
      </c>
      <c r="T52" s="162">
        <f t="shared" si="157"/>
        <v>2004.9640589240241</v>
      </c>
      <c r="U52" s="161">
        <f t="shared" si="158"/>
        <v>20</v>
      </c>
      <c r="V52" s="163">
        <f t="shared" si="159"/>
        <v>3.3222591362126248E-2</v>
      </c>
      <c r="W52" s="162">
        <f t="shared" si="160"/>
        <v>64.468297714598847</v>
      </c>
      <c r="X52" s="161">
        <f t="shared" si="161"/>
        <v>46</v>
      </c>
      <c r="Y52" s="163">
        <f t="shared" si="162"/>
        <v>7.9861111111111105E-2</v>
      </c>
      <c r="Z52" s="162">
        <f t="shared" si="163"/>
        <v>148.27708474357735</v>
      </c>
      <c r="AA52" s="161">
        <f t="shared" si="164"/>
        <v>14</v>
      </c>
      <c r="AB52" s="162">
        <f t="shared" si="165"/>
        <v>451.27808400219192</v>
      </c>
      <c r="AC52" s="164">
        <f t="shared" si="166"/>
        <v>2.2508038585209004E-2</v>
      </c>
      <c r="AD52" s="161">
        <f t="shared" si="167"/>
        <v>0</v>
      </c>
      <c r="AE52" s="163">
        <f t="shared" si="168"/>
        <v>0</v>
      </c>
      <c r="AF52" s="162">
        <f t="shared" si="169"/>
        <v>0</v>
      </c>
      <c r="AG52" s="161">
        <f t="shared" si="170"/>
        <v>0</v>
      </c>
      <c r="AH52" s="163">
        <f t="shared" si="171"/>
        <v>0</v>
      </c>
      <c r="AI52" s="335">
        <f t="shared" si="172"/>
        <v>0</v>
      </c>
      <c r="AJ52" s="505"/>
      <c r="AK52" s="83">
        <v>3023.1380278042302</v>
      </c>
      <c r="AL52" s="61">
        <v>2830.0139416399325</v>
      </c>
      <c r="AM52" s="61">
        <v>2548.2957072581694</v>
      </c>
      <c r="AN52" s="61">
        <v>2294.5476529358593</v>
      </c>
      <c r="AO52" s="61">
        <v>2215.9987589005427</v>
      </c>
      <c r="AP52" s="61">
        <v>2196.7545730869065</v>
      </c>
      <c r="AQ52" s="61">
        <v>2211.4045097532739</v>
      </c>
      <c r="AR52" s="61">
        <v>2185.6525770204908</v>
      </c>
      <c r="AS52" s="61">
        <v>1930.7556601600813</v>
      </c>
      <c r="AT52" s="61">
        <v>1851.4743570531577</v>
      </c>
      <c r="AU52" s="61">
        <v>1401.8723898312928</v>
      </c>
      <c r="AV52" s="61">
        <v>1505.5114080301464</v>
      </c>
      <c r="AW52" s="61">
        <v>1194.8255465061511</v>
      </c>
      <c r="AX52" s="61">
        <v>1239.8556975646857</v>
      </c>
      <c r="AY52" s="61">
        <v>696.62290361747364</v>
      </c>
      <c r="AZ52" s="61">
        <v>862.26804911165732</v>
      </c>
      <c r="BA52" s="61">
        <v>239.490589573938</v>
      </c>
      <c r="BB52" s="61">
        <v>444.05250172366271</v>
      </c>
      <c r="BC52" s="61">
        <v>28.595891292410506</v>
      </c>
      <c r="BD52" s="84">
        <v>121.86916293227149</v>
      </c>
      <c r="BE52" s="229">
        <v>2.0000000000000002E-5</v>
      </c>
      <c r="BF52" s="42">
        <v>2.0000000000000002E-5</v>
      </c>
      <c r="BG52" s="52">
        <v>5.0000000000000002E-5</v>
      </c>
      <c r="BH52" s="52">
        <v>4.0000000000000003E-5</v>
      </c>
      <c r="BI52" s="52">
        <v>1.2518952302791728E-4</v>
      </c>
      <c r="BJ52" s="52">
        <v>1.2406223545552731E-4</v>
      </c>
      <c r="BK52" s="52">
        <v>3.4000000000000002E-4</v>
      </c>
      <c r="BL52" s="52">
        <v>1.8000000000000001E-4</v>
      </c>
      <c r="BM52" s="52">
        <v>8.9999999999999998E-4</v>
      </c>
      <c r="BN52" s="52">
        <v>5.0000000000000001E-4</v>
      </c>
      <c r="BO52" s="52">
        <v>3.8E-3</v>
      </c>
      <c r="BP52" s="52">
        <v>2E-3</v>
      </c>
      <c r="BQ52" s="52">
        <v>1.6199999999999999E-2</v>
      </c>
      <c r="BR52" s="52">
        <v>6.1999999999999998E-3</v>
      </c>
      <c r="BS52" s="52">
        <v>6.1100000000000002E-2</v>
      </c>
      <c r="BT52" s="52">
        <v>2.6800000000000001E-2</v>
      </c>
      <c r="BU52" s="52">
        <v>0.1421</v>
      </c>
      <c r="BV52" s="52">
        <v>5.4699999999999999E-2</v>
      </c>
      <c r="BW52" s="52">
        <v>0.27589999999999998</v>
      </c>
      <c r="BX52" s="53">
        <v>0.1051</v>
      </c>
      <c r="BY52" s="63">
        <f>+Fall_Hoy!B52</f>
        <v>0</v>
      </c>
      <c r="BZ52" s="60">
        <f>+Fall_Hoy!C52</f>
        <v>0</v>
      </c>
      <c r="CA52" s="60">
        <f>+Fall_Hoy!D52</f>
        <v>0</v>
      </c>
      <c r="CB52" s="60">
        <f>+Fall_Hoy!E52</f>
        <v>0</v>
      </c>
      <c r="CC52" s="60">
        <f>+Fall_Hoy!F52</f>
        <v>0</v>
      </c>
      <c r="CD52" s="60">
        <f>+Fall_Hoy!G52</f>
        <v>0</v>
      </c>
      <c r="CE52" s="60">
        <f>+Fall_Hoy!H52</f>
        <v>0</v>
      </c>
      <c r="CF52" s="60">
        <f>+Fall_Hoy!I52</f>
        <v>0</v>
      </c>
      <c r="CG52" s="60">
        <f>+Fall_Hoy!J52</f>
        <v>0</v>
      </c>
      <c r="CH52" s="60">
        <f>+Fall_Hoy!K52</f>
        <v>0</v>
      </c>
      <c r="CI52" s="60">
        <f>+Fall_Hoy!L52</f>
        <v>0</v>
      </c>
      <c r="CJ52" s="60">
        <f>+Fall_Hoy!M52</f>
        <v>0</v>
      </c>
      <c r="CK52" s="60">
        <f>+Fall_Hoy!N52</f>
        <v>0</v>
      </c>
      <c r="CL52" s="60">
        <f>+Fall_Hoy!O52</f>
        <v>0</v>
      </c>
      <c r="CM52" s="60">
        <f>+Fall_Hoy!P52</f>
        <v>4</v>
      </c>
      <c r="CN52" s="60">
        <f>+Fall_Hoy!Q52</f>
        <v>1</v>
      </c>
      <c r="CO52" s="60">
        <f>+Fall_Hoy!R52</f>
        <v>3</v>
      </c>
      <c r="CP52" s="60">
        <f>+Fall_Hoy!S52</f>
        <v>3</v>
      </c>
      <c r="CQ52" s="60">
        <f>+Fall_Hoy!T52</f>
        <v>3</v>
      </c>
      <c r="CR52" s="65">
        <f>+Fall_Hoy!U52</f>
        <v>0</v>
      </c>
      <c r="CS52" s="74">
        <f t="shared" si="173"/>
        <v>9.397688204796735E-2</v>
      </c>
      <c r="CT52" s="75">
        <f t="shared" si="174"/>
        <v>4.3273588618136405E-2</v>
      </c>
      <c r="CU52" s="75">
        <f t="shared" si="175"/>
        <v>1.9249672110924852E-2</v>
      </c>
      <c r="CV52" s="75">
        <f t="shared" si="176"/>
        <v>9.6785456755736181E-3</v>
      </c>
      <c r="CW52" s="75">
        <f t="shared" si="131"/>
        <v>2.9783410182389086E-2</v>
      </c>
      <c r="CX52" s="75">
        <f t="shared" si="132"/>
        <v>3.1409972167733037E-2</v>
      </c>
      <c r="CY52" s="75">
        <f t="shared" si="133"/>
        <v>2.6679876856442977E-2</v>
      </c>
      <c r="CZ52" s="75">
        <f t="shared" si="134"/>
        <v>2.4706579887281758E-2</v>
      </c>
      <c r="DA52" s="75">
        <f t="shared" si="135"/>
        <v>2.537866443231732E-2</v>
      </c>
      <c r="DB52" s="75">
        <f t="shared" si="136"/>
        <v>2.9706055495977303E-2</v>
      </c>
      <c r="DC52" s="75">
        <f t="shared" si="137"/>
        <v>2.1399950678542379E-2</v>
      </c>
      <c r="DD52" s="75">
        <f t="shared" si="138"/>
        <v>2.258368805354093E-2</v>
      </c>
      <c r="DE52" s="75">
        <f t="shared" si="139"/>
        <v>1.9249672110924852E-2</v>
      </c>
      <c r="DF52" s="75">
        <f t="shared" si="140"/>
        <v>9.6785456755736181E-3</v>
      </c>
      <c r="DG52" s="75">
        <f t="shared" si="141"/>
        <v>9.397688204796735E-2</v>
      </c>
      <c r="DH52" s="75">
        <f t="shared" si="142"/>
        <v>4.3273588618136405E-2</v>
      </c>
      <c r="DI52" s="75">
        <f t="shared" si="143"/>
        <v>8.8153330244140626E-2</v>
      </c>
      <c r="DJ52" s="75">
        <f t="shared" si="144"/>
        <v>0.12350928490233745</v>
      </c>
      <c r="DK52" s="75">
        <f t="shared" si="145"/>
        <v>0.38024710549809254</v>
      </c>
      <c r="DL52" s="287">
        <f t="shared" si="146"/>
        <v>1.641104239890033E-2</v>
      </c>
      <c r="DM52" s="83">
        <f>+'Cas_-14'!B52</f>
        <v>16</v>
      </c>
      <c r="DN52" s="61">
        <f>+'Cas_-14'!C52</f>
        <v>11</v>
      </c>
      <c r="DO52" s="61">
        <f>+'Cas_-14'!D52</f>
        <v>30</v>
      </c>
      <c r="DP52" s="61">
        <f>+'Cas_-14'!E52</f>
        <v>33</v>
      </c>
      <c r="DQ52" s="61">
        <f>+'Cas_-14'!F52</f>
        <v>66</v>
      </c>
      <c r="DR52" s="61">
        <f>+'Cas_-14'!G52</f>
        <v>69</v>
      </c>
      <c r="DS52" s="61">
        <f>+'Cas_-14'!H52</f>
        <v>59</v>
      </c>
      <c r="DT52" s="61">
        <f>+'Cas_-14'!I52</f>
        <v>54</v>
      </c>
      <c r="DU52" s="61">
        <f>+'Cas_-14'!J52</f>
        <v>49</v>
      </c>
      <c r="DV52" s="61">
        <f>+'Cas_-14'!K52</f>
        <v>55</v>
      </c>
      <c r="DW52" s="61">
        <f>+'Cas_-14'!L52</f>
        <v>30</v>
      </c>
      <c r="DX52" s="61">
        <f>+'Cas_-14'!M52</f>
        <v>34</v>
      </c>
      <c r="DY52" s="61">
        <f>+'Cas_-14'!N52</f>
        <v>23</v>
      </c>
      <c r="DZ52" s="61">
        <f>+'Cas_-14'!O52</f>
        <v>12</v>
      </c>
      <c r="EA52" s="61">
        <f>+'Cas_-14'!P52</f>
        <v>13</v>
      </c>
      <c r="EB52" s="61">
        <f>+'Cas_-14'!Q52</f>
        <v>7</v>
      </c>
      <c r="EC52" s="61">
        <f>+'Cas_-14'!R52</f>
        <v>5</v>
      </c>
      <c r="ED52" s="61">
        <f>+'Cas_-14'!S52</f>
        <v>5</v>
      </c>
      <c r="EE52" s="61">
        <f>+'Cas_-14'!T52</f>
        <v>3</v>
      </c>
      <c r="EF52" s="84">
        <f>+'Cas_-14'!U52</f>
        <v>2</v>
      </c>
      <c r="EG52" s="190">
        <f t="shared" si="207"/>
        <v>5.2925138888286691E-3</v>
      </c>
      <c r="EH52" s="89">
        <f t="shared" si="207"/>
        <v>3.8869066466950815E-3</v>
      </c>
      <c r="EI52" s="89">
        <f t="shared" si="207"/>
        <v>1.1772574083358012E-2</v>
      </c>
      <c r="EJ52" s="89">
        <f t="shared" si="207"/>
        <v>1.4381919659753724E-2</v>
      </c>
      <c r="EK52" s="89">
        <f t="shared" si="207"/>
        <v>2.9783410182389086E-2</v>
      </c>
      <c r="EL52" s="89">
        <f t="shared" si="207"/>
        <v>3.1409972167733037E-2</v>
      </c>
      <c r="EM52" s="89">
        <f t="shared" si="207"/>
        <v>2.6679876856442977E-2</v>
      </c>
      <c r="EN52" s="89">
        <f t="shared" si="207"/>
        <v>2.4706579887281758E-2</v>
      </c>
      <c r="EO52" s="89">
        <f t="shared" si="207"/>
        <v>2.537866443231732E-2</v>
      </c>
      <c r="EP52" s="89">
        <f t="shared" si="207"/>
        <v>2.9706055495977303E-2</v>
      </c>
      <c r="EQ52" s="89">
        <f t="shared" si="207"/>
        <v>2.1399950678542379E-2</v>
      </c>
      <c r="ER52" s="89">
        <f t="shared" si="207"/>
        <v>2.258368805354093E-2</v>
      </c>
      <c r="ES52" s="89">
        <f t="shared" si="207"/>
        <v>1.9249672110924852E-2</v>
      </c>
      <c r="ET52" s="89">
        <f t="shared" si="207"/>
        <v>9.6785456755736181E-3</v>
      </c>
      <c r="EU52" s="89">
        <f t="shared" si="207"/>
        <v>1.8661459352675117E-2</v>
      </c>
      <c r="EV52" s="89">
        <f t="shared" si="206"/>
        <v>8.1181252247623896E-3</v>
      </c>
      <c r="EW52" s="89">
        <f t="shared" si="178"/>
        <v>2.0877647046153972E-2</v>
      </c>
      <c r="EX52" s="89">
        <f t="shared" si="178"/>
        <v>1.1259929806929763E-2</v>
      </c>
      <c r="EY52" s="89">
        <f t="shared" si="178"/>
        <v>0.10491017640692371</v>
      </c>
      <c r="EZ52" s="97">
        <f t="shared" si="178"/>
        <v>1.641104239890033E-2</v>
      </c>
      <c r="FA52" s="110">
        <f t="shared" si="71"/>
        <v>5.0358806496286039</v>
      </c>
      <c r="FB52" s="111">
        <f t="shared" si="72"/>
        <v>5.3304904051172706</v>
      </c>
      <c r="FC52" s="111">
        <f t="shared" si="73"/>
        <v>1</v>
      </c>
      <c r="FD52" s="111">
        <f t="shared" si="74"/>
        <v>1</v>
      </c>
      <c r="FE52" s="111">
        <f t="shared" si="205"/>
        <v>1</v>
      </c>
      <c r="FF52" s="111">
        <f t="shared" si="205"/>
        <v>1</v>
      </c>
      <c r="FG52" s="111">
        <f t="shared" si="205"/>
        <v>1</v>
      </c>
      <c r="FH52" s="111">
        <f t="shared" si="205"/>
        <v>1</v>
      </c>
      <c r="FI52" s="111">
        <f t="shared" si="205"/>
        <v>1</v>
      </c>
      <c r="FJ52" s="111">
        <f t="shared" si="205"/>
        <v>1</v>
      </c>
      <c r="FK52" s="111">
        <f t="shared" si="205"/>
        <v>1</v>
      </c>
      <c r="FL52" s="111">
        <f t="shared" si="205"/>
        <v>1</v>
      </c>
      <c r="FM52" s="111">
        <f t="shared" si="205"/>
        <v>1</v>
      </c>
      <c r="FN52" s="111">
        <f t="shared" si="205"/>
        <v>1</v>
      </c>
      <c r="FO52" s="111">
        <f t="shared" si="205"/>
        <v>5.0358806496286039</v>
      </c>
      <c r="FP52" s="111">
        <f t="shared" si="205"/>
        <v>5.3304904051172706</v>
      </c>
      <c r="FQ52" s="111">
        <f t="shared" si="76"/>
        <v>4.2223786066150595</v>
      </c>
      <c r="FR52" s="111">
        <f t="shared" si="77"/>
        <v>10.96892138939671</v>
      </c>
      <c r="FS52" s="111">
        <f t="shared" si="78"/>
        <v>3.6245016310257347</v>
      </c>
      <c r="FT52" s="292">
        <f t="shared" si="79"/>
        <v>1</v>
      </c>
      <c r="FU52" s="83">
        <f>+Cas_Hoy!B52</f>
        <v>19</v>
      </c>
      <c r="FV52" s="61">
        <f>+Cas_Hoy!C52</f>
        <v>12</v>
      </c>
      <c r="FW52" s="61">
        <f>+Cas_Hoy!D52</f>
        <v>31</v>
      </c>
      <c r="FX52" s="61">
        <f>+Cas_Hoy!E52</f>
        <v>34</v>
      </c>
      <c r="FY52" s="61">
        <f>+Cas_Hoy!F52</f>
        <v>72</v>
      </c>
      <c r="FZ52" s="61">
        <f>+Cas_Hoy!G52</f>
        <v>78</v>
      </c>
      <c r="GA52" s="61">
        <f>+Cas_Hoy!H52</f>
        <v>61</v>
      </c>
      <c r="GB52" s="61">
        <f>+Cas_Hoy!I52</f>
        <v>56</v>
      </c>
      <c r="GC52" s="61">
        <f>+Cas_Hoy!J52</f>
        <v>51</v>
      </c>
      <c r="GD52" s="61">
        <f>+Cas_Hoy!K52</f>
        <v>62</v>
      </c>
      <c r="GE52" s="61">
        <f>+Cas_Hoy!L52</f>
        <v>34</v>
      </c>
      <c r="GF52" s="61">
        <f>+Cas_Hoy!M52</f>
        <v>37</v>
      </c>
      <c r="GG52" s="61">
        <f>+Cas_Hoy!N52</f>
        <v>23</v>
      </c>
      <c r="GH52" s="61">
        <f>+Cas_Hoy!O52</f>
        <v>14</v>
      </c>
      <c r="GI52" s="61">
        <f>+Cas_Hoy!P52</f>
        <v>15</v>
      </c>
      <c r="GJ52" s="61">
        <f>+Cas_Hoy!Q52</f>
        <v>7</v>
      </c>
      <c r="GK52" s="61">
        <f>+Cas_Hoy!R52</f>
        <v>6</v>
      </c>
      <c r="GL52" s="61">
        <f>+Cas_Hoy!S52</f>
        <v>5</v>
      </c>
      <c r="GM52" s="61">
        <f>+Cas_Hoy!T52</f>
        <v>3</v>
      </c>
      <c r="GN52" s="84">
        <f>+Cas_Hoy!U52</f>
        <v>2</v>
      </c>
      <c r="GO52" s="297">
        <f t="shared" si="104"/>
        <v>3.1649806083263475E-2</v>
      </c>
      <c r="GP52" s="294">
        <f t="shared" si="105"/>
        <v>2.2602674820866919E-2</v>
      </c>
      <c r="GQ52" s="294">
        <f t="shared" si="106"/>
        <v>1.2164993219469946E-2</v>
      </c>
      <c r="GR52" s="294">
        <f t="shared" si="107"/>
        <v>1.4817735407018988E-2</v>
      </c>
      <c r="GS52" s="294">
        <f t="shared" si="108"/>
        <v>3.2490992926242641E-2</v>
      </c>
      <c r="GT52" s="294">
        <f t="shared" si="109"/>
        <v>3.5506925059176478E-2</v>
      </c>
      <c r="GU52" s="294">
        <f t="shared" si="110"/>
        <v>2.7584279461746127E-2</v>
      </c>
      <c r="GV52" s="294">
        <f t="shared" si="111"/>
        <v>2.5621638401625527E-2</v>
      </c>
      <c r="GW52" s="294">
        <f t="shared" si="112"/>
        <v>2.6414528286697617E-2</v>
      </c>
      <c r="GX52" s="294">
        <f t="shared" si="113"/>
        <v>3.3486826195465322E-2</v>
      </c>
      <c r="GY52" s="294">
        <f t="shared" si="114"/>
        <v>2.4253277435681363E-2</v>
      </c>
      <c r="GZ52" s="294">
        <f t="shared" si="115"/>
        <v>2.4576366411206304E-2</v>
      </c>
      <c r="HA52" s="294">
        <f t="shared" si="116"/>
        <v>1.9249672110924852E-2</v>
      </c>
      <c r="HB52" s="294">
        <f t="shared" si="117"/>
        <v>1.1291636621502555E-2</v>
      </c>
      <c r="HC52" s="294">
        <f t="shared" si="118"/>
        <v>0.10843486390150078</v>
      </c>
      <c r="HD52" s="294">
        <f t="shared" si="119"/>
        <v>4.3273588618136398E-2</v>
      </c>
      <c r="HE52" s="294">
        <f t="shared" si="120"/>
        <v>0.10578399629296875</v>
      </c>
      <c r="HF52" s="294">
        <f t="shared" si="121"/>
        <v>0.12350928490233745</v>
      </c>
      <c r="HG52" s="294">
        <f t="shared" si="122"/>
        <v>0.38024710549809254</v>
      </c>
      <c r="HH52" s="298">
        <f t="shared" si="123"/>
        <v>1.641104239890033E-2</v>
      </c>
      <c r="HI52" s="213">
        <f>+CyF_Tot!B52</f>
        <v>526</v>
      </c>
      <c r="HJ52" s="140">
        <f>+CyF_Tot!C52</f>
        <v>576</v>
      </c>
      <c r="HK52" s="140">
        <f>+CyF_Tot!D52</f>
        <v>602</v>
      </c>
      <c r="HL52" s="140">
        <f>+CyF_Tot!E52</f>
        <v>622</v>
      </c>
      <c r="HM52" s="140">
        <f>+CyF_Tot!F52</f>
        <v>13</v>
      </c>
      <c r="HN52" s="140">
        <f>+CyF_Tot!G52</f>
        <v>14</v>
      </c>
      <c r="HO52" s="140">
        <f>+CyF_Tot!H52</f>
        <v>14</v>
      </c>
      <c r="HP52" s="451">
        <f>+CyF_Tot!I52</f>
        <v>14</v>
      </c>
      <c r="HQ52" s="91">
        <f t="shared" si="185"/>
        <v>9.7448281204404158E-2</v>
      </c>
      <c r="HR52" s="88">
        <f t="shared" si="186"/>
        <v>9.1223090663054271E-2</v>
      </c>
      <c r="HS52" s="88">
        <f t="shared" si="187"/>
        <v>8.2142143160176942E-2</v>
      </c>
      <c r="HT52" s="88">
        <f t="shared" si="188"/>
        <v>7.3962790604901504E-2</v>
      </c>
      <c r="HU52" s="88">
        <f t="shared" si="189"/>
        <v>7.1430833861990867E-2</v>
      </c>
      <c r="HV52" s="88">
        <f t="shared" si="190"/>
        <v>7.0810513911836584E-2</v>
      </c>
      <c r="HW52" s="88">
        <f t="shared" si="191"/>
        <v>7.1282742151090289E-2</v>
      </c>
      <c r="HX52" s="88">
        <f t="shared" si="192"/>
        <v>7.0452650518018592E-2</v>
      </c>
      <c r="HY52" s="88">
        <f t="shared" si="193"/>
        <v>6.2236265356673481E-2</v>
      </c>
      <c r="HZ52" s="88">
        <f t="shared" si="194"/>
        <v>5.9680700030724232E-2</v>
      </c>
      <c r="IA52" s="88">
        <f t="shared" si="195"/>
        <v>4.5188163292759979E-2</v>
      </c>
      <c r="IB52" s="88">
        <f t="shared" si="196"/>
        <v>4.852887883280619E-2</v>
      </c>
      <c r="IC52" s="88">
        <f t="shared" si="197"/>
        <v>3.8514184524583411E-2</v>
      </c>
      <c r="ID52" s="88">
        <f t="shared" si="198"/>
        <v>3.9965693116870891E-2</v>
      </c>
      <c r="IE52" s="88">
        <f t="shared" si="199"/>
        <v>2.2455046372609793E-2</v>
      </c>
      <c r="IF52" s="88">
        <f t="shared" si="200"/>
        <v>2.7794476649958332E-2</v>
      </c>
      <c r="IG52" s="88">
        <f t="shared" si="201"/>
        <v>7.719775314248719E-3</v>
      </c>
      <c r="IH52" s="88">
        <f t="shared" si="202"/>
        <v>1.4313654441016753E-2</v>
      </c>
      <c r="II52" s="88">
        <f t="shared" si="203"/>
        <v>9.217642166267126E-4</v>
      </c>
      <c r="IJ52" s="191">
        <f t="shared" si="204"/>
        <v>3.9283487390733163E-3</v>
      </c>
      <c r="IK52" s="297"/>
      <c r="IL52" s="294"/>
      <c r="IM52" s="294"/>
      <c r="IN52" s="294"/>
      <c r="IO52" s="294"/>
      <c r="IP52" s="294"/>
      <c r="IQ52" s="294"/>
      <c r="IR52" s="294"/>
      <c r="IS52" s="294"/>
      <c r="IT52" s="294"/>
      <c r="IU52" s="294"/>
      <c r="IV52" s="294"/>
      <c r="IW52" s="294"/>
      <c r="IX52" s="294"/>
      <c r="IY52" s="294"/>
      <c r="IZ52" s="294"/>
      <c r="JA52" s="294"/>
      <c r="JB52" s="294"/>
      <c r="JC52" s="294"/>
      <c r="JD52" s="298"/>
    </row>
    <row r="53" spans="1:265" ht="14.4">
      <c r="A53" s="412" t="s">
        <v>64</v>
      </c>
      <c r="B53" s="440">
        <v>62921</v>
      </c>
      <c r="C53" s="428">
        <f t="shared" si="180"/>
        <v>1759</v>
      </c>
      <c r="D53" s="419">
        <f t="shared" si="181"/>
        <v>43</v>
      </c>
      <c r="E53" s="397">
        <f t="shared" si="46"/>
        <v>4.8218222867237879E-3</v>
      </c>
      <c r="F53" s="198">
        <f t="shared" si="150"/>
        <v>2.6461753627564723E-2</v>
      </c>
      <c r="G53" s="28">
        <f t="shared" si="151"/>
        <v>5.3560302081090008</v>
      </c>
      <c r="H53" s="27">
        <f t="shared" si="152"/>
        <v>0.14172995178877459</v>
      </c>
      <c r="I53" s="34">
        <f t="shared" si="153"/>
        <v>0.1497315226405132</v>
      </c>
      <c r="J53" s="311">
        <f t="shared" si="154"/>
        <v>0.22472228454033086</v>
      </c>
      <c r="K53" s="483">
        <f t="shared" si="184"/>
        <v>3.0410719685824137E-3</v>
      </c>
      <c r="L53" s="312">
        <f t="shared" si="48"/>
        <v>8.4923428621994947</v>
      </c>
      <c r="M53" s="313">
        <f t="shared" si="155"/>
        <v>0.2374093084122775</v>
      </c>
      <c r="N53" s="501"/>
      <c r="O53" s="334" t="s">
        <v>230</v>
      </c>
      <c r="P53" s="21" t="s">
        <v>238</v>
      </c>
      <c r="Q53" s="21"/>
      <c r="R53" s="21"/>
      <c r="S53" s="161">
        <f t="shared" si="156"/>
        <v>1759</v>
      </c>
      <c r="T53" s="162">
        <f t="shared" si="157"/>
        <v>2795.569046900081</v>
      </c>
      <c r="U53" s="161">
        <f t="shared" si="158"/>
        <v>36</v>
      </c>
      <c r="V53" s="163">
        <f t="shared" si="159"/>
        <v>2.0893789901334881E-2</v>
      </c>
      <c r="W53" s="162">
        <f t="shared" si="160"/>
        <v>57.214602437977781</v>
      </c>
      <c r="X53" s="161">
        <f t="shared" si="161"/>
        <v>94</v>
      </c>
      <c r="Y53" s="163">
        <f t="shared" si="162"/>
        <v>5.6456456456456458E-2</v>
      </c>
      <c r="Z53" s="162">
        <f t="shared" si="163"/>
        <v>149.39368414360865</v>
      </c>
      <c r="AA53" s="161">
        <f t="shared" si="164"/>
        <v>43</v>
      </c>
      <c r="AB53" s="162">
        <f t="shared" si="165"/>
        <v>683.39664023140131</v>
      </c>
      <c r="AC53" s="164">
        <f t="shared" si="166"/>
        <v>2.4445707788516201E-2</v>
      </c>
      <c r="AD53" s="161">
        <f t="shared" si="167"/>
        <v>1</v>
      </c>
      <c r="AE53" s="163">
        <f t="shared" si="168"/>
        <v>2.3809523809523808E-2</v>
      </c>
      <c r="AF53" s="162">
        <f t="shared" si="169"/>
        <v>15.892945121660494</v>
      </c>
      <c r="AG53" s="161">
        <f t="shared" si="170"/>
        <v>3</v>
      </c>
      <c r="AH53" s="163">
        <f t="shared" si="171"/>
        <v>7.4999999999999997E-2</v>
      </c>
      <c r="AI53" s="335">
        <f t="shared" si="172"/>
        <v>47.678835364981488</v>
      </c>
      <c r="AJ53" s="505"/>
      <c r="AK53" s="83">
        <v>6262.706099159439</v>
      </c>
      <c r="AL53" s="61">
        <v>5814.2478533174753</v>
      </c>
      <c r="AM53" s="61">
        <v>5610.3274897443398</v>
      </c>
      <c r="AN53" s="61">
        <v>5031.8927334150521</v>
      </c>
      <c r="AO53" s="61">
        <v>4672.1738982767538</v>
      </c>
      <c r="AP53" s="61">
        <v>4558.4679544552127</v>
      </c>
      <c r="AQ53" s="61">
        <v>4539.2519808414963</v>
      </c>
      <c r="AR53" s="61">
        <v>4567.4537026379321</v>
      </c>
      <c r="AS53" s="61">
        <v>3945.9066969654741</v>
      </c>
      <c r="AT53" s="61">
        <v>3826.8970035447587</v>
      </c>
      <c r="AU53" s="61">
        <v>2975.0674410466863</v>
      </c>
      <c r="AV53" s="61">
        <v>2905.638515962617</v>
      </c>
      <c r="AW53" s="61">
        <v>2197.8932166599025</v>
      </c>
      <c r="AX53" s="61">
        <v>2217.5586182747238</v>
      </c>
      <c r="AY53" s="61">
        <v>1167.4752523327254</v>
      </c>
      <c r="AZ53" s="61">
        <v>1379.1693498245002</v>
      </c>
      <c r="BA53" s="61">
        <v>396.18135455943184</v>
      </c>
      <c r="BB53" s="61">
        <v>657.59177267034931</v>
      </c>
      <c r="BC53" s="61">
        <v>36.016486778130158</v>
      </c>
      <c r="BD53" s="84">
        <v>159.08205167068473</v>
      </c>
      <c r="BE53" s="229">
        <v>2.0000000000000002E-5</v>
      </c>
      <c r="BF53" s="42">
        <v>2.0000000000000002E-5</v>
      </c>
      <c r="BG53" s="52">
        <v>5.0000000000000002E-5</v>
      </c>
      <c r="BH53" s="52">
        <v>4.0000000000000003E-5</v>
      </c>
      <c r="BI53" s="52">
        <v>1.2518952302791728E-4</v>
      </c>
      <c r="BJ53" s="52">
        <v>1.2406223545552731E-4</v>
      </c>
      <c r="BK53" s="52">
        <v>3.4000000000000002E-4</v>
      </c>
      <c r="BL53" s="52">
        <v>1.8000000000000001E-4</v>
      </c>
      <c r="BM53" s="52">
        <v>8.9999999999999998E-4</v>
      </c>
      <c r="BN53" s="52">
        <v>5.0000000000000001E-4</v>
      </c>
      <c r="BO53" s="52">
        <v>3.8E-3</v>
      </c>
      <c r="BP53" s="52">
        <v>2E-3</v>
      </c>
      <c r="BQ53" s="52">
        <v>1.6199999999999999E-2</v>
      </c>
      <c r="BR53" s="52">
        <v>6.1999999999999998E-3</v>
      </c>
      <c r="BS53" s="52">
        <v>6.1100000000000002E-2</v>
      </c>
      <c r="BT53" s="52">
        <v>2.6800000000000001E-2</v>
      </c>
      <c r="BU53" s="52">
        <v>0.1421</v>
      </c>
      <c r="BV53" s="52">
        <v>5.4699999999999999E-2</v>
      </c>
      <c r="BW53" s="52">
        <v>0.27589999999999998</v>
      </c>
      <c r="BX53" s="53">
        <v>0.1051</v>
      </c>
      <c r="BY53" s="63">
        <f>+Fall_Hoy!B53</f>
        <v>0</v>
      </c>
      <c r="BZ53" s="60">
        <f>+Fall_Hoy!C53</f>
        <v>0</v>
      </c>
      <c r="CA53" s="60">
        <f>+Fall_Hoy!D53</f>
        <v>1</v>
      </c>
      <c r="CB53" s="60">
        <f>+Fall_Hoy!E53</f>
        <v>0</v>
      </c>
      <c r="CC53" s="60">
        <f>+Fall_Hoy!F53</f>
        <v>0</v>
      </c>
      <c r="CD53" s="60">
        <f>+Fall_Hoy!G53</f>
        <v>0</v>
      </c>
      <c r="CE53" s="60">
        <f>+Fall_Hoy!H53</f>
        <v>1</v>
      </c>
      <c r="CF53" s="60">
        <f>+Fall_Hoy!I53</f>
        <v>0</v>
      </c>
      <c r="CG53" s="60">
        <f>+Fall_Hoy!J53</f>
        <v>3</v>
      </c>
      <c r="CH53" s="60">
        <f>+Fall_Hoy!K53</f>
        <v>1</v>
      </c>
      <c r="CI53" s="60">
        <f>+Fall_Hoy!L53</f>
        <v>2</v>
      </c>
      <c r="CJ53" s="60">
        <f>+Fall_Hoy!M53</f>
        <v>1</v>
      </c>
      <c r="CK53" s="60">
        <f>+Fall_Hoy!N53</f>
        <v>6</v>
      </c>
      <c r="CL53" s="60">
        <f>+Fall_Hoy!O53</f>
        <v>3</v>
      </c>
      <c r="CM53" s="60">
        <f>+Fall_Hoy!P53</f>
        <v>6</v>
      </c>
      <c r="CN53" s="60">
        <f>+Fall_Hoy!Q53</f>
        <v>6</v>
      </c>
      <c r="CO53" s="60">
        <f>+Fall_Hoy!R53</f>
        <v>5</v>
      </c>
      <c r="CP53" s="60">
        <f>+Fall_Hoy!S53</f>
        <v>2</v>
      </c>
      <c r="CQ53" s="60">
        <f>+Fall_Hoy!T53</f>
        <v>0</v>
      </c>
      <c r="CR53" s="65">
        <f>+Fall_Hoy!U53</f>
        <v>6</v>
      </c>
      <c r="CS53" s="74">
        <f t="shared" si="173"/>
        <v>8.411285161852089E-2</v>
      </c>
      <c r="CT53" s="75">
        <f t="shared" si="174"/>
        <v>0.16233002643469002</v>
      </c>
      <c r="CU53" s="75">
        <f t="shared" si="175"/>
        <v>0.16851153985233885</v>
      </c>
      <c r="CV53" s="75">
        <f t="shared" si="176"/>
        <v>0.21819985445002149</v>
      </c>
      <c r="CW53" s="75">
        <f t="shared" si="131"/>
        <v>4.6873255312858575E-2</v>
      </c>
      <c r="CX53" s="75">
        <f t="shared" si="132"/>
        <v>3.7293231344063905E-2</v>
      </c>
      <c r="CY53" s="75">
        <f t="shared" si="133"/>
        <v>0.64794298333775102</v>
      </c>
      <c r="CZ53" s="75">
        <f t="shared" si="134"/>
        <v>4.3569133472566475E-2</v>
      </c>
      <c r="DA53" s="75">
        <f t="shared" si="135"/>
        <v>0.7</v>
      </c>
      <c r="DB53" s="75">
        <f t="shared" si="136"/>
        <v>0.52261662598900627</v>
      </c>
      <c r="DC53" s="75">
        <f t="shared" si="137"/>
        <v>0.17690886001848621</v>
      </c>
      <c r="DD53" s="75">
        <f t="shared" si="138"/>
        <v>0.17207921675499735</v>
      </c>
      <c r="DE53" s="75">
        <f t="shared" si="139"/>
        <v>0.16851153985233885</v>
      </c>
      <c r="DF53" s="75">
        <f t="shared" si="140"/>
        <v>0.21819985445002149</v>
      </c>
      <c r="DG53" s="75">
        <f t="shared" si="141"/>
        <v>8.411285161852089E-2</v>
      </c>
      <c r="DH53" s="75">
        <f t="shared" si="142"/>
        <v>0.16233002643469002</v>
      </c>
      <c r="DI53" s="75">
        <f t="shared" si="143"/>
        <v>8.8814094816722242E-2</v>
      </c>
      <c r="DJ53" s="75">
        <f t="shared" si="144"/>
        <v>5.5601473159424847E-2</v>
      </c>
      <c r="DK53" s="75">
        <f t="shared" si="145"/>
        <v>8.3295186964811141E-2</v>
      </c>
      <c r="DL53" s="287">
        <f t="shared" si="146"/>
        <v>0.35886189897317322</v>
      </c>
      <c r="DM53" s="83">
        <f>+'Cas_-14'!B53</f>
        <v>19</v>
      </c>
      <c r="DN53" s="61">
        <f>+'Cas_-14'!C53</f>
        <v>10</v>
      </c>
      <c r="DO53" s="61">
        <f>+'Cas_-14'!D53</f>
        <v>36</v>
      </c>
      <c r="DP53" s="61">
        <f>+'Cas_-14'!E53</f>
        <v>43</v>
      </c>
      <c r="DQ53" s="61">
        <f>+'Cas_-14'!F53</f>
        <v>219</v>
      </c>
      <c r="DR53" s="61">
        <f>+'Cas_-14'!G53</f>
        <v>170</v>
      </c>
      <c r="DS53" s="61">
        <f>+'Cas_-14'!H53</f>
        <v>248</v>
      </c>
      <c r="DT53" s="61">
        <f>+'Cas_-14'!I53</f>
        <v>199</v>
      </c>
      <c r="DU53" s="61">
        <f>+'Cas_-14'!J53</f>
        <v>181</v>
      </c>
      <c r="DV53" s="61">
        <f>+'Cas_-14'!K53</f>
        <v>159</v>
      </c>
      <c r="DW53" s="61">
        <f>+'Cas_-14'!L53</f>
        <v>98</v>
      </c>
      <c r="DX53" s="61">
        <f>+'Cas_-14'!M53</f>
        <v>84</v>
      </c>
      <c r="DY53" s="61">
        <f>+'Cas_-14'!N53</f>
        <v>47</v>
      </c>
      <c r="DZ53" s="61">
        <f>+'Cas_-14'!O53</f>
        <v>33</v>
      </c>
      <c r="EA53" s="61">
        <f>+'Cas_-14'!P53</f>
        <v>25</v>
      </c>
      <c r="EB53" s="61">
        <f>+'Cas_-14'!Q53</f>
        <v>29</v>
      </c>
      <c r="EC53" s="61">
        <f>+'Cas_-14'!R53</f>
        <v>14</v>
      </c>
      <c r="ED53" s="61">
        <f>+'Cas_-14'!S53</f>
        <v>22</v>
      </c>
      <c r="EE53" s="61">
        <f>+'Cas_-14'!T53</f>
        <v>3</v>
      </c>
      <c r="EF53" s="84">
        <f>+'Cas_-14'!U53</f>
        <v>22</v>
      </c>
      <c r="EG53" s="190">
        <f t="shared" si="207"/>
        <v>3.0338322921700128E-3</v>
      </c>
      <c r="EH53" s="88">
        <f t="shared" si="207"/>
        <v>1.7199129194835118E-3</v>
      </c>
      <c r="EI53" s="88">
        <f t="shared" si="207"/>
        <v>6.4167377155447489E-3</v>
      </c>
      <c r="EJ53" s="88">
        <f t="shared" si="207"/>
        <v>8.5454921792056365E-3</v>
      </c>
      <c r="EK53" s="88">
        <f t="shared" si="207"/>
        <v>4.6873255312858575E-2</v>
      </c>
      <c r="EL53" s="88">
        <f t="shared" si="207"/>
        <v>3.7293231344063905E-2</v>
      </c>
      <c r="EM53" s="88">
        <f t="shared" si="207"/>
        <v>5.4634552355039175E-2</v>
      </c>
      <c r="EN53" s="88">
        <f t="shared" si="207"/>
        <v>4.3569133472566475E-2</v>
      </c>
      <c r="EO53" s="88">
        <f t="shared" si="207"/>
        <v>4.5870319270142568E-2</v>
      </c>
      <c r="EP53" s="88">
        <f t="shared" si="207"/>
        <v>4.1548021766126E-2</v>
      </c>
      <c r="EQ53" s="88">
        <f t="shared" si="207"/>
        <v>3.2940429735442131E-2</v>
      </c>
      <c r="ER53" s="88">
        <f t="shared" si="207"/>
        <v>2.8909308414839553E-2</v>
      </c>
      <c r="ES53" s="88">
        <f t="shared" si="207"/>
        <v>2.13841144072618E-2</v>
      </c>
      <c r="ET53" s="88">
        <f t="shared" si="207"/>
        <v>1.4881230073491465E-2</v>
      </c>
      <c r="EU53" s="88">
        <f t="shared" si="207"/>
        <v>2.1413730141215111E-2</v>
      </c>
      <c r="EV53" s="88">
        <f t="shared" si="206"/>
        <v>2.1027149424173514E-2</v>
      </c>
      <c r="EW53" s="88">
        <f t="shared" si="178"/>
        <v>3.5337352045677443E-2</v>
      </c>
      <c r="EX53" s="88">
        <f t="shared" si="178"/>
        <v>3.3455406400025929E-2</v>
      </c>
      <c r="EY53" s="88">
        <f t="shared" si="178"/>
        <v>8.3295186964811141E-2</v>
      </c>
      <c r="EZ53" s="96">
        <f t="shared" si="178"/>
        <v>0.13829341380096186</v>
      </c>
      <c r="FA53" s="110">
        <f t="shared" si="71"/>
        <v>3.9279869067103106</v>
      </c>
      <c r="FB53" s="111">
        <f t="shared" si="72"/>
        <v>7.7200205867215645</v>
      </c>
      <c r="FC53" s="111">
        <f t="shared" si="73"/>
        <v>7.8802206461780928</v>
      </c>
      <c r="FD53" s="111">
        <f t="shared" si="74"/>
        <v>14.66275659824047</v>
      </c>
      <c r="FE53" s="111">
        <f t="shared" si="205"/>
        <v>1</v>
      </c>
      <c r="FF53" s="111">
        <f t="shared" si="205"/>
        <v>1</v>
      </c>
      <c r="FG53" s="111">
        <f t="shared" si="205"/>
        <v>11.859582542694495</v>
      </c>
      <c r="FH53" s="111">
        <f t="shared" si="205"/>
        <v>1</v>
      </c>
      <c r="FI53" s="111">
        <f t="shared" si="205"/>
        <v>15.260412640197966</v>
      </c>
      <c r="FJ53" s="111">
        <f t="shared" si="205"/>
        <v>12.578616352201257</v>
      </c>
      <c r="FK53" s="111">
        <f t="shared" si="205"/>
        <v>5.3705692803437168</v>
      </c>
      <c r="FL53" s="111">
        <f t="shared" si="205"/>
        <v>5.9523809523809526</v>
      </c>
      <c r="FM53" s="111">
        <f t="shared" si="205"/>
        <v>7.8802206461780928</v>
      </c>
      <c r="FN53" s="111">
        <f t="shared" si="205"/>
        <v>14.66275659824047</v>
      </c>
      <c r="FO53" s="111">
        <f t="shared" si="205"/>
        <v>3.9279869067103106</v>
      </c>
      <c r="FP53" s="111">
        <f t="shared" si="205"/>
        <v>7.7200205867215645</v>
      </c>
      <c r="FQ53" s="111">
        <f t="shared" si="76"/>
        <v>2.5133205991756311</v>
      </c>
      <c r="FR53" s="111">
        <f t="shared" si="77"/>
        <v>1.6619577862722288</v>
      </c>
      <c r="FS53" s="111">
        <f t="shared" si="78"/>
        <v>1</v>
      </c>
      <c r="FT53" s="292">
        <f t="shared" si="79"/>
        <v>2.5949312343222903</v>
      </c>
      <c r="FU53" s="83">
        <f>+Cas_Hoy!B53</f>
        <v>21</v>
      </c>
      <c r="FV53" s="61">
        <f>+Cas_Hoy!C53</f>
        <v>10</v>
      </c>
      <c r="FW53" s="61">
        <f>+Cas_Hoy!D53</f>
        <v>38</v>
      </c>
      <c r="FX53" s="61">
        <f>+Cas_Hoy!E53</f>
        <v>45</v>
      </c>
      <c r="FY53" s="61">
        <f>+Cas_Hoy!F53</f>
        <v>228</v>
      </c>
      <c r="FZ53" s="61">
        <f>+Cas_Hoy!G53</f>
        <v>185</v>
      </c>
      <c r="GA53" s="61">
        <f>+Cas_Hoy!H53</f>
        <v>265</v>
      </c>
      <c r="GB53" s="61">
        <f>+Cas_Hoy!I53</f>
        <v>213</v>
      </c>
      <c r="GC53" s="61">
        <f>+Cas_Hoy!J53</f>
        <v>186</v>
      </c>
      <c r="GD53" s="61">
        <f>+Cas_Hoy!K53</f>
        <v>165</v>
      </c>
      <c r="GE53" s="61">
        <f>+Cas_Hoy!L53</f>
        <v>104</v>
      </c>
      <c r="GF53" s="61">
        <f>+Cas_Hoy!M53</f>
        <v>92</v>
      </c>
      <c r="GG53" s="61">
        <f>+Cas_Hoy!N53</f>
        <v>50</v>
      </c>
      <c r="GH53" s="61">
        <f>+Cas_Hoy!O53</f>
        <v>35</v>
      </c>
      <c r="GI53" s="61">
        <f>+Cas_Hoy!P53</f>
        <v>27</v>
      </c>
      <c r="GJ53" s="61">
        <f>+Cas_Hoy!Q53</f>
        <v>30</v>
      </c>
      <c r="GK53" s="61">
        <f>+Cas_Hoy!R53</f>
        <v>14</v>
      </c>
      <c r="GL53" s="61">
        <f>+Cas_Hoy!S53</f>
        <v>22</v>
      </c>
      <c r="GM53" s="61">
        <f>+Cas_Hoy!T53</f>
        <v>3</v>
      </c>
      <c r="GN53" s="84">
        <f>+Cas_Hoy!U53</f>
        <v>22</v>
      </c>
      <c r="GO53" s="297">
        <f t="shared" si="104"/>
        <v>1.3171259154567027E-2</v>
      </c>
      <c r="GP53" s="294">
        <f t="shared" si="105"/>
        <v>1.3277763145781099E-2</v>
      </c>
      <c r="GQ53" s="294">
        <f t="shared" si="106"/>
        <v>5.337449286198679E-2</v>
      </c>
      <c r="GR53" s="294">
        <f t="shared" si="107"/>
        <v>0.13112840075845791</v>
      </c>
      <c r="GS53" s="294">
        <f t="shared" si="108"/>
        <v>4.8799553476400706E-2</v>
      </c>
      <c r="GT53" s="294">
        <f t="shared" si="109"/>
        <v>4.0583810580304837E-2</v>
      </c>
      <c r="GU53" s="294">
        <f t="shared" si="110"/>
        <v>0.69235842977622586</v>
      </c>
      <c r="GV53" s="294">
        <f t="shared" si="111"/>
        <v>4.6634298641490747E-2</v>
      </c>
      <c r="GW53" s="294">
        <f t="shared" si="112"/>
        <v>0.7</v>
      </c>
      <c r="GX53" s="294">
        <f t="shared" si="113"/>
        <v>0.54233800810179889</v>
      </c>
      <c r="GY53" s="294">
        <f t="shared" si="114"/>
        <v>0.18774001471349558</v>
      </c>
      <c r="GZ53" s="294">
        <f t="shared" si="115"/>
        <v>0.18846771358880662</v>
      </c>
      <c r="HA53" s="294">
        <f t="shared" si="116"/>
        <v>0.1792675955875945</v>
      </c>
      <c r="HB53" s="294">
        <f t="shared" si="117"/>
        <v>0.23142408805305312</v>
      </c>
      <c r="HC53" s="294">
        <f t="shared" si="118"/>
        <v>9.0841879748002563E-2</v>
      </c>
      <c r="HD53" s="294">
        <f t="shared" si="119"/>
        <v>0.16792761355312763</v>
      </c>
      <c r="HE53" s="294">
        <f t="shared" si="120"/>
        <v>8.8814094816722242E-2</v>
      </c>
      <c r="HF53" s="294">
        <f t="shared" si="121"/>
        <v>5.5601473159424847E-2</v>
      </c>
      <c r="HG53" s="294">
        <f t="shared" si="122"/>
        <v>8.3295186964811141E-2</v>
      </c>
      <c r="HH53" s="298">
        <f t="shared" si="123"/>
        <v>0.35886189897317322</v>
      </c>
      <c r="HI53" s="213">
        <f>+CyF_Tot!B53</f>
        <v>1590</v>
      </c>
      <c r="HJ53" s="140">
        <f>+CyF_Tot!C53</f>
        <v>1665</v>
      </c>
      <c r="HK53" s="140">
        <f>+CyF_Tot!D53</f>
        <v>1723</v>
      </c>
      <c r="HL53" s="140">
        <f>+CyF_Tot!E53</f>
        <v>1759</v>
      </c>
      <c r="HM53" s="140">
        <f>+CyF_Tot!F53</f>
        <v>38</v>
      </c>
      <c r="HN53" s="140">
        <f>+CyF_Tot!G53</f>
        <v>40</v>
      </c>
      <c r="HO53" s="140">
        <f>+CyF_Tot!H53</f>
        <v>42</v>
      </c>
      <c r="HP53" s="451">
        <f>+CyF_Tot!I53</f>
        <v>43</v>
      </c>
      <c r="HQ53" s="91">
        <f t="shared" si="185"/>
        <v>9.9532844347029428E-2</v>
      </c>
      <c r="HR53" s="88">
        <f t="shared" si="186"/>
        <v>9.240552205650697E-2</v>
      </c>
      <c r="HS53" s="88">
        <f t="shared" si="187"/>
        <v>8.9164626909050082E-2</v>
      </c>
      <c r="HT53" s="88">
        <f t="shared" si="188"/>
        <v>7.9971595070247647E-2</v>
      </c>
      <c r="HU53" s="88">
        <f t="shared" si="189"/>
        <v>7.4254603364167032E-2</v>
      </c>
      <c r="HV53" s="88">
        <f t="shared" si="190"/>
        <v>7.2447481039004669E-2</v>
      </c>
      <c r="HW53" s="88">
        <f t="shared" si="191"/>
        <v>7.2142082624902598E-2</v>
      </c>
      <c r="HX53" s="88">
        <f t="shared" si="192"/>
        <v>7.2590291041749688E-2</v>
      </c>
      <c r="HY53" s="88">
        <f t="shared" si="193"/>
        <v>6.2712078590064904E-2</v>
      </c>
      <c r="HZ53" s="88">
        <f t="shared" si="194"/>
        <v>6.0820664063583836E-2</v>
      </c>
      <c r="IA53" s="88">
        <f t="shared" si="195"/>
        <v>4.7282583573793904E-2</v>
      </c>
      <c r="IB53" s="88">
        <f t="shared" si="196"/>
        <v>4.6179153477576916E-2</v>
      </c>
      <c r="IC53" s="88">
        <f t="shared" si="197"/>
        <v>3.4930996275645693E-2</v>
      </c>
      <c r="ID53" s="88">
        <f t="shared" si="198"/>
        <v>3.5243537424305457E-2</v>
      </c>
      <c r="IE53" s="88">
        <f t="shared" si="199"/>
        <v>1.8554620116220742E-2</v>
      </c>
      <c r="IF53" s="88">
        <f t="shared" si="200"/>
        <v>2.1919062790236966E-2</v>
      </c>
      <c r="IG53" s="88">
        <f t="shared" si="201"/>
        <v>6.2964885262381688E-3</v>
      </c>
      <c r="IH53" s="88">
        <f t="shared" si="202"/>
        <v>1.0451069955505305E-2</v>
      </c>
      <c r="II53" s="88">
        <f t="shared" si="203"/>
        <v>5.7240804783983338E-4</v>
      </c>
      <c r="IJ53" s="191">
        <f t="shared" si="204"/>
        <v>2.5282823170433518E-3</v>
      </c>
      <c r="IK53" s="297"/>
      <c r="IL53" s="294"/>
      <c r="IM53" s="294"/>
      <c r="IN53" s="294"/>
      <c r="IO53" s="294"/>
      <c r="IP53" s="294"/>
      <c r="IQ53" s="294"/>
      <c r="IR53" s="294"/>
      <c r="IS53" s="294"/>
      <c r="IT53" s="294"/>
      <c r="IU53" s="294"/>
      <c r="IV53" s="294"/>
      <c r="IW53" s="294"/>
      <c r="IX53" s="294"/>
      <c r="IY53" s="294"/>
      <c r="IZ53" s="294"/>
      <c r="JA53" s="294"/>
      <c r="JB53" s="294"/>
      <c r="JC53" s="294"/>
      <c r="JD53" s="298"/>
    </row>
    <row r="54" spans="1:265" ht="14.4">
      <c r="A54" s="412" t="s">
        <v>65</v>
      </c>
      <c r="B54" s="440">
        <v>105552</v>
      </c>
      <c r="C54" s="428">
        <f t="shared" si="180"/>
        <v>3608</v>
      </c>
      <c r="D54" s="419">
        <f t="shared" si="181"/>
        <v>85</v>
      </c>
      <c r="E54" s="397">
        <f t="shared" si="46"/>
        <v>5.2669053663759952E-3</v>
      </c>
      <c r="F54" s="198">
        <f t="shared" si="150"/>
        <v>3.016522661815977E-2</v>
      </c>
      <c r="G54" s="28">
        <f t="shared" si="151"/>
        <v>5.0686272189215762</v>
      </c>
      <c r="H54" s="27">
        <f t="shared" si="152"/>
        <v>0.15289628870174227</v>
      </c>
      <c r="I54" s="34">
        <f t="shared" si="153"/>
        <v>0.17325684976001446</v>
      </c>
      <c r="J54" s="311">
        <f t="shared" si="154"/>
        <v>0.18235703048934923</v>
      </c>
      <c r="K54" s="483">
        <f t="shared" si="184"/>
        <v>4.4160089759150449E-3</v>
      </c>
      <c r="L54" s="312">
        <f t="shared" si="48"/>
        <v>6.045273015770035</v>
      </c>
      <c r="M54" s="313">
        <f t="shared" si="155"/>
        <v>0.20658348271830487</v>
      </c>
      <c r="N54" s="501"/>
      <c r="O54" s="334" t="s">
        <v>230</v>
      </c>
      <c r="P54" s="21" t="s">
        <v>240</v>
      </c>
      <c r="Q54" s="21"/>
      <c r="R54" s="21"/>
      <c r="S54" s="161">
        <f t="shared" si="156"/>
        <v>3608</v>
      </c>
      <c r="T54" s="162">
        <f t="shared" si="157"/>
        <v>3418.2204032135819</v>
      </c>
      <c r="U54" s="161">
        <f t="shared" si="158"/>
        <v>142</v>
      </c>
      <c r="V54" s="163">
        <f t="shared" si="159"/>
        <v>4.0969417195614539E-2</v>
      </c>
      <c r="W54" s="162">
        <f t="shared" si="160"/>
        <v>134.53084735485828</v>
      </c>
      <c r="X54" s="161">
        <f t="shared" si="161"/>
        <v>424</v>
      </c>
      <c r="Y54" s="163">
        <f t="shared" si="162"/>
        <v>0.13316582914572864</v>
      </c>
      <c r="Z54" s="162">
        <f t="shared" si="163"/>
        <v>401.697741397605</v>
      </c>
      <c r="AA54" s="161">
        <f t="shared" si="164"/>
        <v>85</v>
      </c>
      <c r="AB54" s="162">
        <f t="shared" si="165"/>
        <v>805.29028346217979</v>
      </c>
      <c r="AC54" s="164">
        <f t="shared" si="166"/>
        <v>2.3558758314855877E-2</v>
      </c>
      <c r="AD54" s="161">
        <f t="shared" si="167"/>
        <v>3</v>
      </c>
      <c r="AE54" s="163">
        <f t="shared" si="168"/>
        <v>3.6585365853658534E-2</v>
      </c>
      <c r="AF54" s="162">
        <f t="shared" si="169"/>
        <v>28.42201000454752</v>
      </c>
      <c r="AG54" s="161">
        <f t="shared" si="170"/>
        <v>8</v>
      </c>
      <c r="AH54" s="163">
        <f t="shared" si="171"/>
        <v>0.1038961038961039</v>
      </c>
      <c r="AI54" s="335">
        <f t="shared" si="172"/>
        <v>75.792026678793391</v>
      </c>
      <c r="AJ54" s="505"/>
      <c r="AK54" s="83">
        <v>9670.6206989237908</v>
      </c>
      <c r="AL54" s="61">
        <v>8911.1031009574526</v>
      </c>
      <c r="AM54" s="61">
        <v>8601.0319852843859</v>
      </c>
      <c r="AN54" s="61">
        <v>8018.5597999521269</v>
      </c>
      <c r="AO54" s="61">
        <v>8540.9428335683697</v>
      </c>
      <c r="AP54" s="61">
        <v>7407.6542908867123</v>
      </c>
      <c r="AQ54" s="61">
        <v>7920.5731647926896</v>
      </c>
      <c r="AR54" s="61">
        <v>7419.1592343337234</v>
      </c>
      <c r="AS54" s="61">
        <v>7050.3604252738605</v>
      </c>
      <c r="AT54" s="61">
        <v>6855.8740082716586</v>
      </c>
      <c r="AU54" s="61">
        <v>5225.2059712851988</v>
      </c>
      <c r="AV54" s="61">
        <v>5077.6133312215843</v>
      </c>
      <c r="AW54" s="61">
        <v>3676.595168586136</v>
      </c>
      <c r="AX54" s="61">
        <v>4077.0137748428015</v>
      </c>
      <c r="AY54" s="61">
        <v>2066.535528739128</v>
      </c>
      <c r="AZ54" s="61">
        <v>2667.6129436669116</v>
      </c>
      <c r="BA54" s="61">
        <v>724.85331017397573</v>
      </c>
      <c r="BB54" s="61">
        <v>1241.3889744319001</v>
      </c>
      <c r="BC54" s="61">
        <v>79.280830800278594</v>
      </c>
      <c r="BD54" s="84">
        <v>320.02014699704682</v>
      </c>
      <c r="BE54" s="229">
        <v>2.0000000000000002E-5</v>
      </c>
      <c r="BF54" s="42">
        <v>2.0000000000000002E-5</v>
      </c>
      <c r="BG54" s="52">
        <v>5.0000000000000002E-5</v>
      </c>
      <c r="BH54" s="52">
        <v>4.0000000000000003E-5</v>
      </c>
      <c r="BI54" s="52">
        <v>1.2518952302791728E-4</v>
      </c>
      <c r="BJ54" s="52">
        <v>1.2406223545552731E-4</v>
      </c>
      <c r="BK54" s="52">
        <v>3.4000000000000002E-4</v>
      </c>
      <c r="BL54" s="52">
        <v>1.8000000000000001E-4</v>
      </c>
      <c r="BM54" s="52">
        <v>8.9999999999999998E-4</v>
      </c>
      <c r="BN54" s="52">
        <v>5.0000000000000001E-4</v>
      </c>
      <c r="BO54" s="52">
        <v>3.8E-3</v>
      </c>
      <c r="BP54" s="52">
        <v>2E-3</v>
      </c>
      <c r="BQ54" s="52">
        <v>1.6199999999999999E-2</v>
      </c>
      <c r="BR54" s="52">
        <v>6.1999999999999998E-3</v>
      </c>
      <c r="BS54" s="52">
        <v>6.1100000000000002E-2</v>
      </c>
      <c r="BT54" s="52">
        <v>2.6800000000000001E-2</v>
      </c>
      <c r="BU54" s="52">
        <v>0.1421</v>
      </c>
      <c r="BV54" s="52">
        <v>5.4699999999999999E-2</v>
      </c>
      <c r="BW54" s="52">
        <v>0.27589999999999998</v>
      </c>
      <c r="BX54" s="53">
        <v>0.1051</v>
      </c>
      <c r="BY54" s="63">
        <f>+Fall_Hoy!B54</f>
        <v>0</v>
      </c>
      <c r="BZ54" s="60">
        <f>+Fall_Hoy!C54</f>
        <v>0</v>
      </c>
      <c r="CA54" s="60">
        <f>+Fall_Hoy!D54</f>
        <v>1</v>
      </c>
      <c r="CB54" s="60">
        <f>+Fall_Hoy!E54</f>
        <v>1</v>
      </c>
      <c r="CC54" s="60">
        <f>+Fall_Hoy!F54</f>
        <v>0</v>
      </c>
      <c r="CD54" s="60">
        <f>+Fall_Hoy!G54</f>
        <v>0</v>
      </c>
      <c r="CE54" s="60">
        <f>+Fall_Hoy!H54</f>
        <v>0</v>
      </c>
      <c r="CF54" s="60">
        <f>+Fall_Hoy!I54</f>
        <v>0</v>
      </c>
      <c r="CG54" s="60">
        <f>+Fall_Hoy!J54</f>
        <v>0</v>
      </c>
      <c r="CH54" s="60">
        <f>+Fall_Hoy!K54</f>
        <v>3</v>
      </c>
      <c r="CI54" s="60">
        <f>+Fall_Hoy!L54</f>
        <v>7</v>
      </c>
      <c r="CJ54" s="60">
        <f>+Fall_Hoy!M54</f>
        <v>3</v>
      </c>
      <c r="CK54" s="60">
        <f>+Fall_Hoy!N54</f>
        <v>12</v>
      </c>
      <c r="CL54" s="60">
        <f>+Fall_Hoy!O54</f>
        <v>10</v>
      </c>
      <c r="CM54" s="60">
        <f>+Fall_Hoy!P54</f>
        <v>11</v>
      </c>
      <c r="CN54" s="60">
        <f>+Fall_Hoy!Q54</f>
        <v>5</v>
      </c>
      <c r="CO54" s="60">
        <f>+Fall_Hoy!R54</f>
        <v>11</v>
      </c>
      <c r="CP54" s="60">
        <f>+Fall_Hoy!S54</f>
        <v>11</v>
      </c>
      <c r="CQ54" s="60">
        <f>+Fall_Hoy!T54</f>
        <v>2</v>
      </c>
      <c r="CR54" s="65">
        <f>+Fall_Hoy!U54</f>
        <v>8</v>
      </c>
      <c r="CS54" s="74">
        <f t="shared" si="173"/>
        <v>8.7118140830642968E-2</v>
      </c>
      <c r="CT54" s="75">
        <f t="shared" si="174"/>
        <v>6.9937868843389428E-2</v>
      </c>
      <c r="CU54" s="75">
        <f t="shared" si="175"/>
        <v>0.2014746543404719</v>
      </c>
      <c r="CV54" s="75">
        <f t="shared" si="176"/>
        <v>0.39560897138951678</v>
      </c>
      <c r="CW54" s="75">
        <f t="shared" si="131"/>
        <v>3.5710343218931524E-2</v>
      </c>
      <c r="CX54" s="75">
        <f t="shared" si="132"/>
        <v>4.6168461238903453E-2</v>
      </c>
      <c r="CY54" s="75">
        <f t="shared" si="133"/>
        <v>4.6208777115636882E-2</v>
      </c>
      <c r="CZ54" s="75">
        <f t="shared" si="134"/>
        <v>4.7040370610315102E-2</v>
      </c>
      <c r="DA54" s="75">
        <f t="shared" si="135"/>
        <v>4.1416322341940086E-2</v>
      </c>
      <c r="DB54" s="75">
        <f t="shared" si="136"/>
        <v>0.7</v>
      </c>
      <c r="DC54" s="75">
        <f t="shared" si="137"/>
        <v>0.35254213389502193</v>
      </c>
      <c r="DD54" s="75">
        <f t="shared" si="138"/>
        <v>0.29541438115752039</v>
      </c>
      <c r="DE54" s="75">
        <f t="shared" si="139"/>
        <v>0.2014746543404719</v>
      </c>
      <c r="DF54" s="75">
        <f t="shared" si="140"/>
        <v>0.39560897138951678</v>
      </c>
      <c r="DG54" s="75">
        <f t="shared" si="141"/>
        <v>8.7118140830642968E-2</v>
      </c>
      <c r="DH54" s="75">
        <f t="shared" si="142"/>
        <v>6.9937868843389428E-2</v>
      </c>
      <c r="DI54" s="75">
        <f t="shared" si="143"/>
        <v>0.10679440014701705</v>
      </c>
      <c r="DJ54" s="75">
        <f t="shared" si="144"/>
        <v>0.16199345755504888</v>
      </c>
      <c r="DK54" s="75">
        <f t="shared" si="145"/>
        <v>9.1434501743717797E-2</v>
      </c>
      <c r="DL54" s="287">
        <f t="shared" si="146"/>
        <v>0.23785372136010011</v>
      </c>
      <c r="DM54" s="83">
        <f>+'Cas_-14'!B54</f>
        <v>70</v>
      </c>
      <c r="DN54" s="61">
        <f>+'Cas_-14'!C54</f>
        <v>69</v>
      </c>
      <c r="DO54" s="61">
        <f>+'Cas_-14'!D54</f>
        <v>103</v>
      </c>
      <c r="DP54" s="61">
        <f>+'Cas_-14'!E54</f>
        <v>123</v>
      </c>
      <c r="DQ54" s="61">
        <f>+'Cas_-14'!F54</f>
        <v>305</v>
      </c>
      <c r="DR54" s="61">
        <f>+'Cas_-14'!G54</f>
        <v>342</v>
      </c>
      <c r="DS54" s="61">
        <f>+'Cas_-14'!H54</f>
        <v>366</v>
      </c>
      <c r="DT54" s="61">
        <f>+'Cas_-14'!I54</f>
        <v>349</v>
      </c>
      <c r="DU54" s="61">
        <f>+'Cas_-14'!J54</f>
        <v>292</v>
      </c>
      <c r="DV54" s="61">
        <f>+'Cas_-14'!K54</f>
        <v>358</v>
      </c>
      <c r="DW54" s="61">
        <f>+'Cas_-14'!L54</f>
        <v>207</v>
      </c>
      <c r="DX54" s="61">
        <f>+'Cas_-14'!M54</f>
        <v>198</v>
      </c>
      <c r="DY54" s="61">
        <f>+'Cas_-14'!N54</f>
        <v>98</v>
      </c>
      <c r="DZ54" s="61">
        <f>+'Cas_-14'!O54</f>
        <v>97</v>
      </c>
      <c r="EA54" s="61">
        <f>+'Cas_-14'!P54</f>
        <v>56</v>
      </c>
      <c r="EB54" s="61">
        <f>+'Cas_-14'!Q54</f>
        <v>46</v>
      </c>
      <c r="EC54" s="61">
        <f>+'Cas_-14'!R54</f>
        <v>27</v>
      </c>
      <c r="ED54" s="61">
        <f>+'Cas_-14'!S54</f>
        <v>43</v>
      </c>
      <c r="EE54" s="61">
        <f>+'Cas_-14'!T54</f>
        <v>3</v>
      </c>
      <c r="EF54" s="84">
        <f>+'Cas_-14'!U54</f>
        <v>24</v>
      </c>
      <c r="EG54" s="190">
        <f t="shared" si="207"/>
        <v>7.2384185234139163E-3</v>
      </c>
      <c r="EH54" s="89">
        <f t="shared" si="207"/>
        <v>7.7431491049167979E-3</v>
      </c>
      <c r="EI54" s="89">
        <f t="shared" si="207"/>
        <v>1.1975307169677313E-2</v>
      </c>
      <c r="EJ54" s="89">
        <f t="shared" si="207"/>
        <v>1.5339412945543456E-2</v>
      </c>
      <c r="EK54" s="89">
        <f t="shared" si="207"/>
        <v>3.5710343218931524E-2</v>
      </c>
      <c r="EL54" s="89">
        <f t="shared" si="207"/>
        <v>4.6168461238903453E-2</v>
      </c>
      <c r="EM54" s="89">
        <f t="shared" si="207"/>
        <v>4.6208777115636882E-2</v>
      </c>
      <c r="EN54" s="89">
        <f t="shared" si="207"/>
        <v>4.7040370610315102E-2</v>
      </c>
      <c r="EO54" s="89">
        <f t="shared" si="207"/>
        <v>4.1416322341940086E-2</v>
      </c>
      <c r="EP54" s="89">
        <f t="shared" si="207"/>
        <v>5.221799577531188E-2</v>
      </c>
      <c r="EQ54" s="89">
        <f t="shared" si="207"/>
        <v>3.9615663217403466E-2</v>
      </c>
      <c r="ER54" s="89">
        <f t="shared" si="207"/>
        <v>3.8994698312792696E-2</v>
      </c>
      <c r="ES54" s="89">
        <f t="shared" si="207"/>
        <v>2.6655096769244432E-2</v>
      </c>
      <c r="ET54" s="89">
        <f t="shared" si="207"/>
        <v>2.3791923539365538E-2</v>
      </c>
      <c r="EU54" s="89">
        <f t="shared" si="207"/>
        <v>2.7098493696920724E-2</v>
      </c>
      <c r="EV54" s="89">
        <f t="shared" si="206"/>
        <v>1.7243880942026099E-2</v>
      </c>
      <c r="EW54" s="89">
        <f t="shared" si="178"/>
        <v>3.7248915913096391E-2</v>
      </c>
      <c r="EX54" s="89">
        <f t="shared" si="178"/>
        <v>3.4638619228657318E-2</v>
      </c>
      <c r="EY54" s="89">
        <f t="shared" si="178"/>
        <v>3.7840168546637604E-2</v>
      </c>
      <c r="EZ54" s="97">
        <f t="shared" si="178"/>
        <v>7.4995278344839572E-2</v>
      </c>
      <c r="FA54" s="110">
        <f t="shared" si="71"/>
        <v>3.2148702361468322</v>
      </c>
      <c r="FB54" s="111">
        <f t="shared" si="72"/>
        <v>4.0558079169370531</v>
      </c>
      <c r="FC54" s="111">
        <f t="shared" si="73"/>
        <v>7.5585789871504163</v>
      </c>
      <c r="FD54" s="111">
        <f t="shared" si="74"/>
        <v>16.627868307283009</v>
      </c>
      <c r="FE54" s="111">
        <f t="shared" si="205"/>
        <v>1</v>
      </c>
      <c r="FF54" s="111">
        <f t="shared" si="205"/>
        <v>1</v>
      </c>
      <c r="FG54" s="111">
        <f t="shared" si="205"/>
        <v>1</v>
      </c>
      <c r="FH54" s="111">
        <f t="shared" si="205"/>
        <v>1</v>
      </c>
      <c r="FI54" s="111">
        <f t="shared" si="205"/>
        <v>1</v>
      </c>
      <c r="FJ54" s="111">
        <f t="shared" si="205"/>
        <v>13.40534023963732</v>
      </c>
      <c r="FK54" s="111">
        <f t="shared" si="205"/>
        <v>8.8990592423086703</v>
      </c>
      <c r="FL54" s="111">
        <f t="shared" si="205"/>
        <v>7.5757575757575752</v>
      </c>
      <c r="FM54" s="111">
        <f t="shared" si="205"/>
        <v>7.5585789871504163</v>
      </c>
      <c r="FN54" s="111">
        <f t="shared" si="205"/>
        <v>16.627868307283009</v>
      </c>
      <c r="FO54" s="111">
        <f t="shared" si="205"/>
        <v>3.2148702361468322</v>
      </c>
      <c r="FP54" s="111">
        <f t="shared" si="205"/>
        <v>4.0558079169370531</v>
      </c>
      <c r="FQ54" s="111">
        <f t="shared" si="76"/>
        <v>2.8670472020225715</v>
      </c>
      <c r="FR54" s="111">
        <f t="shared" si="77"/>
        <v>4.6766719102078991</v>
      </c>
      <c r="FS54" s="111">
        <f t="shared" si="78"/>
        <v>2.4163344206838229</v>
      </c>
      <c r="FT54" s="292">
        <f t="shared" si="79"/>
        <v>3.1715826197272436</v>
      </c>
      <c r="FU54" s="83">
        <f>+Cas_Hoy!B54</f>
        <v>83</v>
      </c>
      <c r="FV54" s="61">
        <f>+Cas_Hoy!C54</f>
        <v>81</v>
      </c>
      <c r="FW54" s="61">
        <f>+Cas_Hoy!D54</f>
        <v>126</v>
      </c>
      <c r="FX54" s="61">
        <f>+Cas_Hoy!E54</f>
        <v>149</v>
      </c>
      <c r="FY54" s="61">
        <f>+Cas_Hoy!F54</f>
        <v>353</v>
      </c>
      <c r="FZ54" s="61">
        <f>+Cas_Hoy!G54</f>
        <v>399</v>
      </c>
      <c r="GA54" s="61">
        <f>+Cas_Hoy!H54</f>
        <v>408</v>
      </c>
      <c r="GB54" s="61">
        <f>+Cas_Hoy!I54</f>
        <v>397</v>
      </c>
      <c r="GC54" s="61">
        <f>+Cas_Hoy!J54</f>
        <v>327</v>
      </c>
      <c r="GD54" s="61">
        <f>+Cas_Hoy!K54</f>
        <v>389</v>
      </c>
      <c r="GE54" s="61">
        <f>+Cas_Hoy!L54</f>
        <v>232</v>
      </c>
      <c r="GF54" s="61">
        <f>+Cas_Hoy!M54</f>
        <v>216</v>
      </c>
      <c r="GG54" s="61">
        <f>+Cas_Hoy!N54</f>
        <v>114</v>
      </c>
      <c r="GH54" s="61">
        <f>+Cas_Hoy!O54</f>
        <v>107</v>
      </c>
      <c r="GI54" s="61">
        <f>+Cas_Hoy!P54</f>
        <v>63</v>
      </c>
      <c r="GJ54" s="61">
        <f>+Cas_Hoy!Q54</f>
        <v>53</v>
      </c>
      <c r="GK54" s="61">
        <f>+Cas_Hoy!R54</f>
        <v>28</v>
      </c>
      <c r="GL54" s="61">
        <f>+Cas_Hoy!S54</f>
        <v>46</v>
      </c>
      <c r="GM54" s="61">
        <f>+Cas_Hoy!T54</f>
        <v>3</v>
      </c>
      <c r="GN54" s="84">
        <f>+Cas_Hoy!U54</f>
        <v>25</v>
      </c>
      <c r="GO54" s="297">
        <f t="shared" si="104"/>
        <v>2.7592254717412515E-2</v>
      </c>
      <c r="GP54" s="294">
        <f t="shared" si="105"/>
        <v>3.6866416822918753E-2</v>
      </c>
      <c r="GQ54" s="294">
        <f t="shared" si="106"/>
        <v>0.11072868395448279</v>
      </c>
      <c r="GR54" s="294">
        <f t="shared" si="107"/>
        <v>0.30897722778097386</v>
      </c>
      <c r="GS54" s="294">
        <f t="shared" si="108"/>
        <v>4.1330331659943695E-2</v>
      </c>
      <c r="GT54" s="294">
        <f t="shared" si="109"/>
        <v>5.386320477872069E-2</v>
      </c>
      <c r="GU54" s="294">
        <f t="shared" si="110"/>
        <v>5.151142366989029E-2</v>
      </c>
      <c r="GV54" s="294">
        <f t="shared" si="111"/>
        <v>5.3510106396261026E-2</v>
      </c>
      <c r="GW54" s="294">
        <f t="shared" si="112"/>
        <v>4.6380607554158931E-2</v>
      </c>
      <c r="GX54" s="294">
        <f t="shared" si="113"/>
        <v>0.7</v>
      </c>
      <c r="GY54" s="294">
        <f t="shared" si="114"/>
        <v>0.39511968629780242</v>
      </c>
      <c r="GZ54" s="294">
        <f t="shared" si="115"/>
        <v>0.32227023399002225</v>
      </c>
      <c r="HA54" s="294">
        <f t="shared" si="116"/>
        <v>0.23436847545728365</v>
      </c>
      <c r="HB54" s="294">
        <f t="shared" si="117"/>
        <v>0.4363934014296732</v>
      </c>
      <c r="HC54" s="294">
        <f t="shared" si="118"/>
        <v>9.8007908434473351E-2</v>
      </c>
      <c r="HD54" s="294">
        <f t="shared" si="119"/>
        <v>8.0580588015209551E-2</v>
      </c>
      <c r="HE54" s="294">
        <f t="shared" si="120"/>
        <v>0.11074974830061027</v>
      </c>
      <c r="HF54" s="294">
        <f t="shared" si="121"/>
        <v>0.17329532668679645</v>
      </c>
      <c r="HG54" s="294">
        <f t="shared" si="122"/>
        <v>9.1434501743717797E-2</v>
      </c>
      <c r="HH54" s="298">
        <f t="shared" si="123"/>
        <v>0.24776429308343759</v>
      </c>
      <c r="HI54" s="213">
        <f>+CyF_Tot!B54</f>
        <v>2877</v>
      </c>
      <c r="HJ54" s="140">
        <f>+CyF_Tot!C54</f>
        <v>3184</v>
      </c>
      <c r="HK54" s="140">
        <f>+CyF_Tot!D54</f>
        <v>3466</v>
      </c>
      <c r="HL54" s="140">
        <f>+CyF_Tot!E54</f>
        <v>3608</v>
      </c>
      <c r="HM54" s="140">
        <f>+CyF_Tot!F54</f>
        <v>69</v>
      </c>
      <c r="HN54" s="140">
        <f>+CyF_Tot!G54</f>
        <v>77</v>
      </c>
      <c r="HO54" s="140">
        <f>+CyF_Tot!H54</f>
        <v>82</v>
      </c>
      <c r="HP54" s="451">
        <f>+CyF_Tot!I54</f>
        <v>85</v>
      </c>
      <c r="HQ54" s="91">
        <f t="shared" si="185"/>
        <v>9.1619492751665449E-2</v>
      </c>
      <c r="HR54" s="88">
        <f t="shared" si="186"/>
        <v>8.4423820495655721E-2</v>
      </c>
      <c r="HS54" s="88">
        <f t="shared" si="187"/>
        <v>8.1486205711728682E-2</v>
      </c>
      <c r="HT54" s="88">
        <f t="shared" si="188"/>
        <v>7.5967862285433979E-2</v>
      </c>
      <c r="HU54" s="88">
        <f t="shared" si="189"/>
        <v>8.0916920887982885E-2</v>
      </c>
      <c r="HV54" s="88">
        <f t="shared" si="190"/>
        <v>7.0180141455270503E-2</v>
      </c>
      <c r="HW54" s="88">
        <f t="shared" si="191"/>
        <v>7.5039536577162821E-2</v>
      </c>
      <c r="HX54" s="88">
        <f t="shared" si="192"/>
        <v>7.0289139327854744E-2</v>
      </c>
      <c r="HY54" s="88">
        <f t="shared" si="193"/>
        <v>6.6795138180933189E-2</v>
      </c>
      <c r="HZ54" s="88">
        <f t="shared" si="194"/>
        <v>6.4952573217671464E-2</v>
      </c>
      <c r="IA54" s="88">
        <f t="shared" si="195"/>
        <v>4.9503618797229788E-2</v>
      </c>
      <c r="IB54" s="88">
        <f t="shared" si="196"/>
        <v>4.8105325633067915E-2</v>
      </c>
      <c r="IC54" s="88">
        <f t="shared" si="197"/>
        <v>3.4832074888075409E-2</v>
      </c>
      <c r="ID54" s="88">
        <f t="shared" si="198"/>
        <v>3.862564209908672E-2</v>
      </c>
      <c r="IE54" s="88">
        <f t="shared" si="199"/>
        <v>1.9578364490858799E-2</v>
      </c>
      <c r="IF54" s="88">
        <f t="shared" si="200"/>
        <v>2.5272973924387144E-2</v>
      </c>
      <c r="IG54" s="88">
        <f t="shared" si="201"/>
        <v>6.8672626778647087E-3</v>
      </c>
      <c r="IH54" s="88">
        <f t="shared" si="202"/>
        <v>1.1760923283612817E-2</v>
      </c>
      <c r="II54" s="88">
        <f t="shared" si="203"/>
        <v>7.5110685539145252E-4</v>
      </c>
      <c r="IJ54" s="191">
        <f t="shared" si="204"/>
        <v>3.0318719398689446E-3</v>
      </c>
      <c r="IK54" s="297"/>
      <c r="IL54" s="294"/>
      <c r="IM54" s="294"/>
      <c r="IN54" s="294"/>
      <c r="IO54" s="294"/>
      <c r="IP54" s="294"/>
      <c r="IQ54" s="294"/>
      <c r="IR54" s="294"/>
      <c r="IS54" s="294"/>
      <c r="IT54" s="294"/>
      <c r="IU54" s="294"/>
      <c r="IV54" s="294"/>
      <c r="IW54" s="294"/>
      <c r="IX54" s="294"/>
      <c r="IY54" s="294"/>
      <c r="IZ54" s="294"/>
      <c r="JA54" s="294"/>
      <c r="JB54" s="294"/>
      <c r="JC54" s="294"/>
      <c r="JD54" s="298"/>
    </row>
    <row r="55" spans="1:265" ht="14.4">
      <c r="A55" s="411" t="s">
        <v>66</v>
      </c>
      <c r="B55" s="439">
        <v>16387</v>
      </c>
      <c r="C55" s="427">
        <f t="shared" si="180"/>
        <v>553</v>
      </c>
      <c r="D55" s="418">
        <f t="shared" si="181"/>
        <v>11</v>
      </c>
      <c r="E55" s="396">
        <f t="shared" si="46"/>
        <v>7.6326599303017228E-3</v>
      </c>
      <c r="F55" s="197">
        <f t="shared" si="150"/>
        <v>3.130530298407274E-2</v>
      </c>
      <c r="G55" s="30">
        <f t="shared" si="151"/>
        <v>2.8093083305832569</v>
      </c>
      <c r="H55" s="29">
        <f t="shared" si="152"/>
        <v>8.7946248464588442E-2</v>
      </c>
      <c r="I55" s="33">
        <f t="shared" si="153"/>
        <v>9.4803655752275645E-2</v>
      </c>
      <c r="J55" s="324">
        <f t="shared" si="154"/>
        <v>0.16015213739828638</v>
      </c>
      <c r="K55" s="482">
        <f t="shared" si="184"/>
        <v>4.191413349711598E-3</v>
      </c>
      <c r="L55" s="325">
        <f t="shared" si="48"/>
        <v>5.1158149620774251</v>
      </c>
      <c r="M55" s="326">
        <f t="shared" si="155"/>
        <v>0.17263963349172001</v>
      </c>
      <c r="N55" s="501"/>
      <c r="O55" s="332" t="s">
        <v>226</v>
      </c>
      <c r="P55" s="20" t="s">
        <v>234</v>
      </c>
      <c r="Q55" s="20"/>
      <c r="R55" s="20"/>
      <c r="S55" s="157">
        <f t="shared" si="156"/>
        <v>553</v>
      </c>
      <c r="T55" s="158">
        <f t="shared" si="157"/>
        <v>3374.6262281076465</v>
      </c>
      <c r="U55" s="157">
        <f t="shared" si="158"/>
        <v>15</v>
      </c>
      <c r="V55" s="159">
        <f t="shared" si="159"/>
        <v>2.7881040892193308E-2</v>
      </c>
      <c r="W55" s="158">
        <f t="shared" si="160"/>
        <v>91.535973637639586</v>
      </c>
      <c r="X55" s="157">
        <f t="shared" si="161"/>
        <v>40</v>
      </c>
      <c r="Y55" s="159">
        <f t="shared" si="162"/>
        <v>7.7972709551656916E-2</v>
      </c>
      <c r="Z55" s="158">
        <f t="shared" si="163"/>
        <v>244.09592970037224</v>
      </c>
      <c r="AA55" s="157">
        <f t="shared" si="164"/>
        <v>11</v>
      </c>
      <c r="AB55" s="158">
        <f t="shared" si="165"/>
        <v>671.26380667602371</v>
      </c>
      <c r="AC55" s="160">
        <f t="shared" si="166"/>
        <v>1.9891500904159132E-2</v>
      </c>
      <c r="AD55" s="157">
        <f t="shared" si="167"/>
        <v>0</v>
      </c>
      <c r="AE55" s="159">
        <f t="shared" si="168"/>
        <v>0</v>
      </c>
      <c r="AF55" s="158">
        <f t="shared" si="169"/>
        <v>0</v>
      </c>
      <c r="AG55" s="157">
        <f t="shared" si="170"/>
        <v>2</v>
      </c>
      <c r="AH55" s="159">
        <f t="shared" si="171"/>
        <v>0.22222222222222221</v>
      </c>
      <c r="AI55" s="333">
        <f t="shared" si="172"/>
        <v>122.04796485018612</v>
      </c>
      <c r="AJ55" s="505"/>
      <c r="AK55" s="83">
        <v>1295.3847074799444</v>
      </c>
      <c r="AL55" s="61">
        <v>1278.7384059950591</v>
      </c>
      <c r="AM55" s="61">
        <v>1243.8075846637869</v>
      </c>
      <c r="AN55" s="61">
        <v>1260.6680055010545</v>
      </c>
      <c r="AO55" s="61">
        <v>1216.4675943106354</v>
      </c>
      <c r="AP55" s="61">
        <v>1134.9571143235391</v>
      </c>
      <c r="AQ55" s="61">
        <v>1094.9990680087624</v>
      </c>
      <c r="AR55" s="61">
        <v>1083.9549891559413</v>
      </c>
      <c r="AS55" s="61">
        <v>1039.2547370480784</v>
      </c>
      <c r="AT55" s="61">
        <v>1052.5434789565966</v>
      </c>
      <c r="AU55" s="61">
        <v>862.78948599773526</v>
      </c>
      <c r="AV55" s="61">
        <v>792.5140380012258</v>
      </c>
      <c r="AW55" s="61">
        <v>621.34715461930284</v>
      </c>
      <c r="AX55" s="61">
        <v>754.3126873090273</v>
      </c>
      <c r="AY55" s="61">
        <v>434.7297900533822</v>
      </c>
      <c r="AZ55" s="61">
        <v>601.23033300958753</v>
      </c>
      <c r="BA55" s="61">
        <v>199.56862260655799</v>
      </c>
      <c r="BB55" s="61">
        <v>304.54688598039013</v>
      </c>
      <c r="BC55" s="61">
        <v>18.651273140799816</v>
      </c>
      <c r="BD55" s="84">
        <v>96.534118330658103</v>
      </c>
      <c r="BE55" s="229">
        <v>2.0000000000000002E-5</v>
      </c>
      <c r="BF55" s="42">
        <v>2.0000000000000002E-5</v>
      </c>
      <c r="BG55" s="52">
        <v>5.0000000000000002E-5</v>
      </c>
      <c r="BH55" s="52">
        <v>4.0000000000000003E-5</v>
      </c>
      <c r="BI55" s="52">
        <v>1.2518952302791728E-4</v>
      </c>
      <c r="BJ55" s="52">
        <v>1.2406223545552731E-4</v>
      </c>
      <c r="BK55" s="52">
        <v>3.4000000000000002E-4</v>
      </c>
      <c r="BL55" s="52">
        <v>1.8000000000000001E-4</v>
      </c>
      <c r="BM55" s="52">
        <v>8.9999999999999998E-4</v>
      </c>
      <c r="BN55" s="52">
        <v>5.0000000000000001E-4</v>
      </c>
      <c r="BO55" s="52">
        <v>3.8E-3</v>
      </c>
      <c r="BP55" s="52">
        <v>2E-3</v>
      </c>
      <c r="BQ55" s="52">
        <v>1.6199999999999999E-2</v>
      </c>
      <c r="BR55" s="52">
        <v>6.1999999999999998E-3</v>
      </c>
      <c r="BS55" s="52">
        <v>6.1100000000000002E-2</v>
      </c>
      <c r="BT55" s="52">
        <v>2.6800000000000001E-2</v>
      </c>
      <c r="BU55" s="52">
        <v>0.1421</v>
      </c>
      <c r="BV55" s="52">
        <v>5.4699999999999999E-2</v>
      </c>
      <c r="BW55" s="52">
        <v>0.27589999999999998</v>
      </c>
      <c r="BX55" s="53">
        <v>0.1051</v>
      </c>
      <c r="BY55" s="63">
        <f>+Fall_Hoy!B55</f>
        <v>0</v>
      </c>
      <c r="BZ55" s="60">
        <f>+Fall_Hoy!C55</f>
        <v>0</v>
      </c>
      <c r="CA55" s="60">
        <f>+Fall_Hoy!D55</f>
        <v>0</v>
      </c>
      <c r="CB55" s="60">
        <f>+Fall_Hoy!E55</f>
        <v>0</v>
      </c>
      <c r="CC55" s="60">
        <f>+Fall_Hoy!F55</f>
        <v>0</v>
      </c>
      <c r="CD55" s="60">
        <f>+Fall_Hoy!G55</f>
        <v>0</v>
      </c>
      <c r="CE55" s="60">
        <f>+Fall_Hoy!H55</f>
        <v>0</v>
      </c>
      <c r="CF55" s="60">
        <f>+Fall_Hoy!I55</f>
        <v>0</v>
      </c>
      <c r="CG55" s="60">
        <f>+Fall_Hoy!J55</f>
        <v>1</v>
      </c>
      <c r="CH55" s="60">
        <f>+Fall_Hoy!K55</f>
        <v>0</v>
      </c>
      <c r="CI55" s="60">
        <f>+Fall_Hoy!L55</f>
        <v>0</v>
      </c>
      <c r="CJ55" s="60">
        <f>+Fall_Hoy!M55</f>
        <v>0</v>
      </c>
      <c r="CK55" s="60">
        <f>+Fall_Hoy!N55</f>
        <v>4</v>
      </c>
      <c r="CL55" s="60">
        <f>+Fall_Hoy!O55</f>
        <v>1</v>
      </c>
      <c r="CM55" s="60">
        <f>+Fall_Hoy!P55</f>
        <v>2</v>
      </c>
      <c r="CN55" s="60">
        <f>+Fall_Hoy!Q55</f>
        <v>2</v>
      </c>
      <c r="CO55" s="60">
        <f>+Fall_Hoy!R55</f>
        <v>0</v>
      </c>
      <c r="CP55" s="60">
        <f>+Fall_Hoy!S55</f>
        <v>1</v>
      </c>
      <c r="CQ55" s="60">
        <f>+Fall_Hoy!T55</f>
        <v>0</v>
      </c>
      <c r="CR55" s="65">
        <f>+Fall_Hoy!U55</f>
        <v>0</v>
      </c>
      <c r="CS55" s="74">
        <f t="shared" si="173"/>
        <v>7.5295562833562618E-2</v>
      </c>
      <c r="CT55" s="75">
        <f t="shared" si="174"/>
        <v>0.12412358720838482</v>
      </c>
      <c r="CU55" s="75">
        <f t="shared" si="175"/>
        <v>0.3973842616181234</v>
      </c>
      <c r="CV55" s="75">
        <f t="shared" si="176"/>
        <v>0.21382422076982463</v>
      </c>
      <c r="CW55" s="75">
        <f t="shared" si="131"/>
        <v>4.9323138800094077E-2</v>
      </c>
      <c r="CX55" s="75">
        <f t="shared" si="132"/>
        <v>2.8194897935921344E-2</v>
      </c>
      <c r="CY55" s="75">
        <f t="shared" si="133"/>
        <v>9.5890492574519495E-2</v>
      </c>
      <c r="CZ55" s="75">
        <f t="shared" si="134"/>
        <v>3.1366616086591623E-2</v>
      </c>
      <c r="DA55" s="75">
        <f t="shared" si="135"/>
        <v>0.7</v>
      </c>
      <c r="DB55" s="75">
        <f t="shared" si="136"/>
        <v>4.4653737294151369E-2</v>
      </c>
      <c r="DC55" s="75">
        <f t="shared" si="137"/>
        <v>3.7089000873712544E-2</v>
      </c>
      <c r="DD55" s="75">
        <f t="shared" si="138"/>
        <v>3.0283375245351653E-2</v>
      </c>
      <c r="DE55" s="75">
        <f t="shared" si="139"/>
        <v>0.3973842616181234</v>
      </c>
      <c r="DF55" s="75">
        <f t="shared" si="140"/>
        <v>0.21382422076982463</v>
      </c>
      <c r="DG55" s="75">
        <f t="shared" si="141"/>
        <v>7.5295562833562618E-2</v>
      </c>
      <c r="DH55" s="75">
        <f t="shared" si="142"/>
        <v>0.12412358720838482</v>
      </c>
      <c r="DI55" s="75">
        <f t="shared" si="143"/>
        <v>3.5075654221456629E-2</v>
      </c>
      <c r="DJ55" s="75">
        <f t="shared" si="144"/>
        <v>6.0028640877883309E-2</v>
      </c>
      <c r="DK55" s="75">
        <f t="shared" si="145"/>
        <v>0</v>
      </c>
      <c r="DL55" s="287">
        <f t="shared" si="146"/>
        <v>2.0718063567426021E-2</v>
      </c>
      <c r="DM55" s="83">
        <f>+'Cas_-14'!B55</f>
        <v>3</v>
      </c>
      <c r="DN55" s="61">
        <f>+'Cas_-14'!C55</f>
        <v>2</v>
      </c>
      <c r="DO55" s="61">
        <f>+'Cas_-14'!D55</f>
        <v>10</v>
      </c>
      <c r="DP55" s="61">
        <f>+'Cas_-14'!E55</f>
        <v>13</v>
      </c>
      <c r="DQ55" s="61">
        <f>+'Cas_-14'!F55</f>
        <v>60</v>
      </c>
      <c r="DR55" s="61">
        <f>+'Cas_-14'!G55</f>
        <v>32</v>
      </c>
      <c r="DS55" s="61">
        <f>+'Cas_-14'!H55</f>
        <v>105</v>
      </c>
      <c r="DT55" s="61">
        <f>+'Cas_-14'!I55</f>
        <v>34</v>
      </c>
      <c r="DU55" s="61">
        <f>+'Cas_-14'!J55</f>
        <v>83</v>
      </c>
      <c r="DV55" s="61">
        <f>+'Cas_-14'!K55</f>
        <v>47</v>
      </c>
      <c r="DW55" s="61">
        <f>+'Cas_-14'!L55</f>
        <v>32</v>
      </c>
      <c r="DX55" s="61">
        <f>+'Cas_-14'!M55</f>
        <v>24</v>
      </c>
      <c r="DY55" s="61">
        <f>+'Cas_-14'!N55</f>
        <v>21</v>
      </c>
      <c r="DZ55" s="61">
        <f>+'Cas_-14'!O55</f>
        <v>12</v>
      </c>
      <c r="EA55" s="61">
        <f>+'Cas_-14'!P55</f>
        <v>8</v>
      </c>
      <c r="EB55" s="61">
        <f>+'Cas_-14'!Q55</f>
        <v>9</v>
      </c>
      <c r="EC55" s="61">
        <f>+'Cas_-14'!R55</f>
        <v>7</v>
      </c>
      <c r="ED55" s="61">
        <f>+'Cas_-14'!S55</f>
        <v>8</v>
      </c>
      <c r="EE55" s="61">
        <f>+'Cas_-14'!T55</f>
        <v>0</v>
      </c>
      <c r="EF55" s="84">
        <f>+'Cas_-14'!U55</f>
        <v>2</v>
      </c>
      <c r="EG55" s="190">
        <f t="shared" si="207"/>
        <v>2.315914324661307E-3</v>
      </c>
      <c r="EH55" s="88">
        <f t="shared" si="207"/>
        <v>1.5640415511284235E-3</v>
      </c>
      <c r="EI55" s="88">
        <f t="shared" si="207"/>
        <v>8.0398287671666641E-3</v>
      </c>
      <c r="EJ55" s="88">
        <f t="shared" si="207"/>
        <v>1.0311993279176725E-2</v>
      </c>
      <c r="EK55" s="88">
        <f t="shared" si="207"/>
        <v>4.9323138800094077E-2</v>
      </c>
      <c r="EL55" s="88">
        <f t="shared" si="207"/>
        <v>2.8194897935921344E-2</v>
      </c>
      <c r="EM55" s="88">
        <f t="shared" si="207"/>
        <v>9.5890492574519495E-2</v>
      </c>
      <c r="EN55" s="88">
        <f t="shared" si="207"/>
        <v>3.1366616086591623E-2</v>
      </c>
      <c r="EO55" s="88">
        <f t="shared" si="207"/>
        <v>7.9864923431337914E-2</v>
      </c>
      <c r="EP55" s="88">
        <f t="shared" si="207"/>
        <v>4.4653737294151369E-2</v>
      </c>
      <c r="EQ55" s="88">
        <f t="shared" si="207"/>
        <v>3.7089000873712544E-2</v>
      </c>
      <c r="ER55" s="88">
        <f t="shared" si="207"/>
        <v>3.0283375245351653E-2</v>
      </c>
      <c r="ES55" s="88">
        <f t="shared" si="207"/>
        <v>3.3797531450621393E-2</v>
      </c>
      <c r="ET55" s="88">
        <f t="shared" si="207"/>
        <v>1.5908522025274954E-2</v>
      </c>
      <c r="EU55" s="88">
        <f t="shared" si="207"/>
        <v>1.8402235556522702E-2</v>
      </c>
      <c r="EV55" s="88">
        <f t="shared" si="206"/>
        <v>1.4969304617331211E-2</v>
      </c>
      <c r="EW55" s="88">
        <f t="shared" si="178"/>
        <v>3.5075654221456629E-2</v>
      </c>
      <c r="EX55" s="88">
        <f t="shared" si="178"/>
        <v>2.6268533248161738E-2</v>
      </c>
      <c r="EY55" s="88">
        <f t="shared" si="178"/>
        <v>0</v>
      </c>
      <c r="EZ55" s="96">
        <f t="shared" si="178"/>
        <v>2.0718063567426021E-2</v>
      </c>
      <c r="FA55" s="110">
        <f t="shared" si="71"/>
        <v>4.0916530278232406</v>
      </c>
      <c r="FB55" s="111">
        <f t="shared" si="72"/>
        <v>8.2918739635157532</v>
      </c>
      <c r="FC55" s="111">
        <f t="shared" si="73"/>
        <v>11.757789535567314</v>
      </c>
      <c r="FD55" s="111">
        <f t="shared" si="74"/>
        <v>13.440860215053762</v>
      </c>
      <c r="FE55" s="111">
        <f t="shared" si="205"/>
        <v>1</v>
      </c>
      <c r="FF55" s="111">
        <f t="shared" si="205"/>
        <v>1</v>
      </c>
      <c r="FG55" s="111">
        <f t="shared" si="205"/>
        <v>1</v>
      </c>
      <c r="FH55" s="111">
        <f t="shared" si="205"/>
        <v>1</v>
      </c>
      <c r="FI55" s="111">
        <f t="shared" si="205"/>
        <v>8.7647989871524672</v>
      </c>
      <c r="FJ55" s="111">
        <f t="shared" si="205"/>
        <v>1</v>
      </c>
      <c r="FK55" s="111">
        <f t="shared" si="205"/>
        <v>1</v>
      </c>
      <c r="FL55" s="111">
        <f t="shared" si="205"/>
        <v>1</v>
      </c>
      <c r="FM55" s="111">
        <f t="shared" si="205"/>
        <v>11.757789535567314</v>
      </c>
      <c r="FN55" s="111">
        <f t="shared" si="205"/>
        <v>13.440860215053762</v>
      </c>
      <c r="FO55" s="111">
        <f t="shared" si="205"/>
        <v>4.0916530278232406</v>
      </c>
      <c r="FP55" s="111">
        <f t="shared" si="205"/>
        <v>8.2918739635157532</v>
      </c>
      <c r="FQ55" s="111">
        <f t="shared" si="76"/>
        <v>1</v>
      </c>
      <c r="FR55" s="111">
        <f t="shared" si="77"/>
        <v>2.2851919561243141</v>
      </c>
      <c r="FS55" s="111" t="e">
        <f t="shared" si="78"/>
        <v>#DIV/0!</v>
      </c>
      <c r="FT55" s="292">
        <f t="shared" si="79"/>
        <v>1</v>
      </c>
      <c r="FU55" s="83">
        <f>+Cas_Hoy!B55</f>
        <v>3</v>
      </c>
      <c r="FV55" s="61">
        <f>+Cas_Hoy!C55</f>
        <v>2</v>
      </c>
      <c r="FW55" s="61">
        <f>+Cas_Hoy!D55</f>
        <v>12</v>
      </c>
      <c r="FX55" s="61">
        <f>+Cas_Hoy!E55</f>
        <v>13</v>
      </c>
      <c r="FY55" s="61">
        <f>+Cas_Hoy!F55</f>
        <v>63</v>
      </c>
      <c r="FZ55" s="61">
        <f>+Cas_Hoy!G55</f>
        <v>38</v>
      </c>
      <c r="GA55" s="61">
        <f>+Cas_Hoy!H55</f>
        <v>113</v>
      </c>
      <c r="GB55" s="61">
        <f>+Cas_Hoy!I55</f>
        <v>40</v>
      </c>
      <c r="GC55" s="61">
        <f>+Cas_Hoy!J55</f>
        <v>85</v>
      </c>
      <c r="GD55" s="61">
        <f>+Cas_Hoy!K55</f>
        <v>48</v>
      </c>
      <c r="GE55" s="61">
        <f>+Cas_Hoy!L55</f>
        <v>34</v>
      </c>
      <c r="GF55" s="61">
        <f>+Cas_Hoy!M55</f>
        <v>27</v>
      </c>
      <c r="GG55" s="61">
        <f>+Cas_Hoy!N55</f>
        <v>24</v>
      </c>
      <c r="GH55" s="61">
        <f>+Cas_Hoy!O55</f>
        <v>13</v>
      </c>
      <c r="GI55" s="61">
        <f>+Cas_Hoy!P55</f>
        <v>11</v>
      </c>
      <c r="GJ55" s="61">
        <f>+Cas_Hoy!Q55</f>
        <v>9</v>
      </c>
      <c r="GK55" s="61">
        <f>+Cas_Hoy!R55</f>
        <v>7</v>
      </c>
      <c r="GL55" s="61">
        <f>+Cas_Hoy!S55</f>
        <v>8</v>
      </c>
      <c r="GM55" s="61">
        <f>+Cas_Hoy!T55</f>
        <v>0</v>
      </c>
      <c r="GN55" s="84">
        <f>+Cas_Hoy!U55</f>
        <v>2</v>
      </c>
      <c r="GO55" s="297">
        <f t="shared" si="104"/>
        <v>9.4759178586796503E-3</v>
      </c>
      <c r="GP55" s="294">
        <f t="shared" si="105"/>
        <v>1.2968835415658568E-2</v>
      </c>
      <c r="GQ55" s="294">
        <f t="shared" si="106"/>
        <v>0.11343673745561432</v>
      </c>
      <c r="GR55" s="294">
        <f t="shared" si="107"/>
        <v>0.13860206020398821</v>
      </c>
      <c r="GS55" s="294">
        <f t="shared" si="108"/>
        <v>5.178929574009878E-2</v>
      </c>
      <c r="GT55" s="294">
        <f t="shared" si="109"/>
        <v>3.3481441298906595E-2</v>
      </c>
      <c r="GU55" s="294">
        <f t="shared" si="110"/>
        <v>0.10319643486591146</v>
      </c>
      <c r="GV55" s="294">
        <f t="shared" si="111"/>
        <v>3.6901901278343086E-2</v>
      </c>
      <c r="GW55" s="294">
        <f t="shared" si="112"/>
        <v>0.7</v>
      </c>
      <c r="GX55" s="294">
        <f t="shared" si="113"/>
        <v>4.5603816811048206E-2</v>
      </c>
      <c r="GY55" s="294">
        <f t="shared" si="114"/>
        <v>3.940706342831958E-2</v>
      </c>
      <c r="GZ55" s="294">
        <f t="shared" si="115"/>
        <v>3.4068797151020611E-2</v>
      </c>
      <c r="HA55" s="294">
        <f t="shared" si="116"/>
        <v>0.45415344184928386</v>
      </c>
      <c r="HB55" s="294">
        <f t="shared" si="117"/>
        <v>0.23164290583397668</v>
      </c>
      <c r="HC55" s="294">
        <f t="shared" si="118"/>
        <v>0.10353139889614861</v>
      </c>
      <c r="HD55" s="294">
        <f t="shared" si="119"/>
        <v>0.12412358720838482</v>
      </c>
      <c r="HE55" s="294">
        <f t="shared" si="120"/>
        <v>3.5075654221456629E-2</v>
      </c>
      <c r="HF55" s="294">
        <f t="shared" si="121"/>
        <v>6.0028640877883309E-2</v>
      </c>
      <c r="HG55" s="294" t="e">
        <f t="shared" si="122"/>
        <v>#DIV/0!</v>
      </c>
      <c r="HH55" s="298">
        <f t="shared" si="123"/>
        <v>2.0718063567426021E-2</v>
      </c>
      <c r="HI55" s="213">
        <f>+CyF_Tot!B55</f>
        <v>463</v>
      </c>
      <c r="HJ55" s="140">
        <f>+CyF_Tot!C55</f>
        <v>513</v>
      </c>
      <c r="HK55" s="140">
        <f>+CyF_Tot!D55</f>
        <v>538</v>
      </c>
      <c r="HL55" s="140">
        <f>+CyF_Tot!E55</f>
        <v>553</v>
      </c>
      <c r="HM55" s="140">
        <f>+CyF_Tot!F55</f>
        <v>9</v>
      </c>
      <c r="HN55" s="140">
        <f>+CyF_Tot!G55</f>
        <v>9</v>
      </c>
      <c r="HO55" s="140">
        <f>+CyF_Tot!H55</f>
        <v>11</v>
      </c>
      <c r="HP55" s="451">
        <f>+CyF_Tot!I55</f>
        <v>11</v>
      </c>
      <c r="HQ55" s="91">
        <f t="shared" si="185"/>
        <v>7.9049533622990442E-2</v>
      </c>
      <c r="HR55" s="88">
        <f t="shared" si="186"/>
        <v>7.8033710013734006E-2</v>
      </c>
      <c r="HS55" s="88">
        <f t="shared" si="187"/>
        <v>7.590209218672038E-2</v>
      </c>
      <c r="HT55" s="88">
        <f t="shared" si="188"/>
        <v>7.6930982211573476E-2</v>
      </c>
      <c r="HU55" s="88">
        <f t="shared" si="189"/>
        <v>7.423369709590745E-2</v>
      </c>
      <c r="HV55" s="88">
        <f t="shared" si="190"/>
        <v>6.9259602997713984E-2</v>
      </c>
      <c r="HW55" s="88">
        <f t="shared" si="191"/>
        <v>6.6821203881659991E-2</v>
      </c>
      <c r="HX55" s="88">
        <f t="shared" si="192"/>
        <v>6.6147250207844108E-2</v>
      </c>
      <c r="HY55" s="88">
        <f t="shared" si="193"/>
        <v>6.3419462808816648E-2</v>
      </c>
      <c r="HZ55" s="88">
        <f t="shared" si="194"/>
        <v>6.4230394761493656E-2</v>
      </c>
      <c r="IA55" s="88">
        <f t="shared" si="195"/>
        <v>5.2650850430080873E-2</v>
      </c>
      <c r="IB55" s="88">
        <f t="shared" si="196"/>
        <v>4.8362362726626335E-2</v>
      </c>
      <c r="IC55" s="88">
        <f t="shared" si="197"/>
        <v>3.7917077843369916E-2</v>
      </c>
      <c r="ID55" s="88">
        <f t="shared" si="198"/>
        <v>4.6031164173370803E-2</v>
      </c>
      <c r="IE55" s="88">
        <f t="shared" si="199"/>
        <v>2.6528943067881991E-2</v>
      </c>
      <c r="IF55" s="88">
        <f t="shared" si="200"/>
        <v>3.668946927500992E-2</v>
      </c>
      <c r="IG55" s="88">
        <f t="shared" si="201"/>
        <v>1.2178472118542625E-2</v>
      </c>
      <c r="IH55" s="88">
        <f t="shared" si="202"/>
        <v>1.8584663817684147E-2</v>
      </c>
      <c r="II55" s="88">
        <f t="shared" si="203"/>
        <v>1.1381749643497782E-3</v>
      </c>
      <c r="IJ55" s="191">
        <f t="shared" si="204"/>
        <v>5.890896340431934E-3</v>
      </c>
      <c r="IK55" s="297"/>
      <c r="IL55" s="294"/>
      <c r="IM55" s="294"/>
      <c r="IN55" s="294"/>
      <c r="IO55" s="294"/>
      <c r="IP55" s="294"/>
      <c r="IQ55" s="294"/>
      <c r="IR55" s="294"/>
      <c r="IS55" s="294"/>
      <c r="IT55" s="294"/>
      <c r="IU55" s="294"/>
      <c r="IV55" s="294"/>
      <c r="IW55" s="294"/>
      <c r="IX55" s="294"/>
      <c r="IY55" s="294"/>
      <c r="IZ55" s="294"/>
      <c r="JA55" s="294"/>
      <c r="JB55" s="294"/>
      <c r="JC55" s="294"/>
      <c r="JD55" s="298"/>
      <c r="JE55" s="486"/>
    </row>
    <row r="56" spans="1:265" ht="14.4">
      <c r="A56" s="411" t="s">
        <v>67</v>
      </c>
      <c r="B56" s="439">
        <v>23704</v>
      </c>
      <c r="C56" s="427">
        <f t="shared" si="180"/>
        <v>385</v>
      </c>
      <c r="D56" s="418">
        <f t="shared" si="181"/>
        <v>5</v>
      </c>
      <c r="E56" s="396">
        <f t="shared" si="46"/>
        <v>8.909555404343978E-3</v>
      </c>
      <c r="F56" s="197">
        <f t="shared" si="150"/>
        <v>7.2561592980087746E-3</v>
      </c>
      <c r="G56" s="30">
        <f t="shared" si="151"/>
        <v>3.2627629688106654</v>
      </c>
      <c r="H56" s="29">
        <f t="shared" si="152"/>
        <v>2.3675127853334223E-2</v>
      </c>
      <c r="I56" s="33">
        <f t="shared" si="153"/>
        <v>5.2993745485660909E-2</v>
      </c>
      <c r="J56" s="324">
        <f t="shared" si="154"/>
        <v>4.1294061628269853E-2</v>
      </c>
      <c r="K56" s="482">
        <f t="shared" si="184"/>
        <v>5.1081161551278084E-3</v>
      </c>
      <c r="L56" s="325">
        <f t="shared" si="48"/>
        <v>5.6908978885843524</v>
      </c>
      <c r="M56" s="326">
        <f t="shared" si="155"/>
        <v>9.2431475156301707E-2</v>
      </c>
      <c r="N56" s="501"/>
      <c r="O56" s="332" t="s">
        <v>226</v>
      </c>
      <c r="P56" s="20" t="s">
        <v>228</v>
      </c>
      <c r="Q56" s="20"/>
      <c r="R56" s="20"/>
      <c r="S56" s="157">
        <f t="shared" si="156"/>
        <v>385</v>
      </c>
      <c r="T56" s="158">
        <f t="shared" si="157"/>
        <v>1624.198447519406</v>
      </c>
      <c r="U56" s="157">
        <f t="shared" si="158"/>
        <v>108</v>
      </c>
      <c r="V56" s="159">
        <f t="shared" si="159"/>
        <v>0.38989169675090252</v>
      </c>
      <c r="W56" s="158">
        <f t="shared" si="160"/>
        <v>455.61930475869053</v>
      </c>
      <c r="X56" s="157">
        <f t="shared" si="161"/>
        <v>213</v>
      </c>
      <c r="Y56" s="159">
        <f t="shared" si="162"/>
        <v>1.2383720930232558</v>
      </c>
      <c r="Z56" s="158">
        <f t="shared" si="163"/>
        <v>898.58251771852849</v>
      </c>
      <c r="AA56" s="157">
        <f t="shared" si="164"/>
        <v>5</v>
      </c>
      <c r="AB56" s="158">
        <f t="shared" si="165"/>
        <v>210.93486331420857</v>
      </c>
      <c r="AC56" s="160">
        <f t="shared" si="166"/>
        <v>1.2987012987012988E-2</v>
      </c>
      <c r="AD56" s="157">
        <f t="shared" si="167"/>
        <v>0</v>
      </c>
      <c r="AE56" s="159">
        <f t="shared" si="168"/>
        <v>0</v>
      </c>
      <c r="AF56" s="158">
        <f t="shared" si="169"/>
        <v>0</v>
      </c>
      <c r="AG56" s="157">
        <f t="shared" si="170"/>
        <v>0</v>
      </c>
      <c r="AH56" s="159">
        <f t="shared" si="171"/>
        <v>0</v>
      </c>
      <c r="AI56" s="333">
        <f t="shared" si="172"/>
        <v>0</v>
      </c>
      <c r="AJ56" s="505"/>
      <c r="AK56" s="83">
        <v>1858.0137567883833</v>
      </c>
      <c r="AL56" s="61">
        <v>1808.5119949392067</v>
      </c>
      <c r="AM56" s="61">
        <v>1776.7581868838902</v>
      </c>
      <c r="AN56" s="61">
        <v>1715.5905137469649</v>
      </c>
      <c r="AO56" s="61">
        <v>1382.1189113185035</v>
      </c>
      <c r="AP56" s="61">
        <v>1367.3454377042908</v>
      </c>
      <c r="AQ56" s="61">
        <v>1522.8496789069827</v>
      </c>
      <c r="AR56" s="61">
        <v>1552.9990510166854</v>
      </c>
      <c r="AS56" s="61">
        <v>1574.0821539364006</v>
      </c>
      <c r="AT56" s="61">
        <v>1650.88691742732</v>
      </c>
      <c r="AU56" s="61">
        <v>1218.6055659433619</v>
      </c>
      <c r="AV56" s="61">
        <v>1195.2604304307617</v>
      </c>
      <c r="AW56" s="61">
        <v>1103.9673218602613</v>
      </c>
      <c r="AX56" s="61">
        <v>1186.3079726991632</v>
      </c>
      <c r="AY56" s="61">
        <v>744.22765214683545</v>
      </c>
      <c r="AZ56" s="61">
        <v>961.28900587200906</v>
      </c>
      <c r="BA56" s="61">
        <v>319.18963502879183</v>
      </c>
      <c r="BB56" s="61">
        <v>541.2071800153999</v>
      </c>
      <c r="BC56" s="61">
        <v>32.187190086936994</v>
      </c>
      <c r="BD56" s="84">
        <v>192.60169185706397</v>
      </c>
      <c r="BE56" s="229">
        <v>2.0000000000000002E-5</v>
      </c>
      <c r="BF56" s="42">
        <v>2.0000000000000002E-5</v>
      </c>
      <c r="BG56" s="52">
        <v>5.0000000000000002E-5</v>
      </c>
      <c r="BH56" s="52">
        <v>4.0000000000000003E-5</v>
      </c>
      <c r="BI56" s="52">
        <v>1.2518952302791728E-4</v>
      </c>
      <c r="BJ56" s="52">
        <v>1.2406223545552731E-4</v>
      </c>
      <c r="BK56" s="52">
        <v>3.4000000000000002E-4</v>
      </c>
      <c r="BL56" s="52">
        <v>1.8000000000000001E-4</v>
      </c>
      <c r="BM56" s="52">
        <v>8.9999999999999998E-4</v>
      </c>
      <c r="BN56" s="52">
        <v>5.0000000000000001E-4</v>
      </c>
      <c r="BO56" s="52">
        <v>3.8E-3</v>
      </c>
      <c r="BP56" s="52">
        <v>2E-3</v>
      </c>
      <c r="BQ56" s="52">
        <v>1.6199999999999999E-2</v>
      </c>
      <c r="BR56" s="52">
        <v>6.1999999999999998E-3</v>
      </c>
      <c r="BS56" s="52">
        <v>6.1100000000000002E-2</v>
      </c>
      <c r="BT56" s="52">
        <v>2.6800000000000001E-2</v>
      </c>
      <c r="BU56" s="52">
        <v>0.1421</v>
      </c>
      <c r="BV56" s="52">
        <v>5.4699999999999999E-2</v>
      </c>
      <c r="BW56" s="52">
        <v>0.27589999999999998</v>
      </c>
      <c r="BX56" s="53">
        <v>0.1051</v>
      </c>
      <c r="BY56" s="63">
        <f>+Fall_Hoy!B56</f>
        <v>0</v>
      </c>
      <c r="BZ56" s="60">
        <f>+Fall_Hoy!C56</f>
        <v>0</v>
      </c>
      <c r="CA56" s="60">
        <f>+Fall_Hoy!D56</f>
        <v>0</v>
      </c>
      <c r="CB56" s="60">
        <f>+Fall_Hoy!E56</f>
        <v>0</v>
      </c>
      <c r="CC56" s="60">
        <f>+Fall_Hoy!F56</f>
        <v>0</v>
      </c>
      <c r="CD56" s="60">
        <f>+Fall_Hoy!G56</f>
        <v>0</v>
      </c>
      <c r="CE56" s="60">
        <f>+Fall_Hoy!H56</f>
        <v>0</v>
      </c>
      <c r="CF56" s="60">
        <f>+Fall_Hoy!I56</f>
        <v>0</v>
      </c>
      <c r="CG56" s="60">
        <f>+Fall_Hoy!J56</f>
        <v>0</v>
      </c>
      <c r="CH56" s="60">
        <f>+Fall_Hoy!K56</f>
        <v>0</v>
      </c>
      <c r="CI56" s="60">
        <f>+Fall_Hoy!L56</f>
        <v>1</v>
      </c>
      <c r="CJ56" s="60">
        <f>+Fall_Hoy!M56</f>
        <v>0</v>
      </c>
      <c r="CK56" s="60">
        <f>+Fall_Hoy!N56</f>
        <v>0</v>
      </c>
      <c r="CL56" s="60">
        <f>+Fall_Hoy!O56</f>
        <v>1</v>
      </c>
      <c r="CM56" s="60">
        <f>+Fall_Hoy!P56</f>
        <v>3</v>
      </c>
      <c r="CN56" s="60">
        <f>+Fall_Hoy!Q56</f>
        <v>0</v>
      </c>
      <c r="CO56" s="60">
        <f>+Fall_Hoy!R56</f>
        <v>0</v>
      </c>
      <c r="CP56" s="60">
        <f>+Fall_Hoy!S56</f>
        <v>0</v>
      </c>
      <c r="CQ56" s="60">
        <f>+Fall_Hoy!T56</f>
        <v>0</v>
      </c>
      <c r="CR56" s="65">
        <f>+Fall_Hoy!U56</f>
        <v>0</v>
      </c>
      <c r="CS56" s="74">
        <f t="shared" si="173"/>
        <v>6.5974216615363734E-2</v>
      </c>
      <c r="CT56" s="75">
        <f t="shared" si="174"/>
        <v>5.2013494063259114E-3</v>
      </c>
      <c r="CU56" s="75">
        <f t="shared" si="175"/>
        <v>4.5291195681178807E-3</v>
      </c>
      <c r="CV56" s="75">
        <f t="shared" si="176"/>
        <v>0.13595990779162276</v>
      </c>
      <c r="CW56" s="75">
        <f t="shared" si="131"/>
        <v>7.9587942180071192E-3</v>
      </c>
      <c r="CX56" s="75">
        <f t="shared" si="132"/>
        <v>1.1701505383206787E-2</v>
      </c>
      <c r="CY56" s="75">
        <f t="shared" si="133"/>
        <v>1.0506618100010971E-2</v>
      </c>
      <c r="CZ56" s="75">
        <f t="shared" si="134"/>
        <v>1.0302646347095608E-2</v>
      </c>
      <c r="DA56" s="75">
        <f t="shared" si="135"/>
        <v>1.2705817132850921E-2</v>
      </c>
      <c r="DB56" s="75">
        <f t="shared" si="136"/>
        <v>1.0297495134610528E-2</v>
      </c>
      <c r="DC56" s="75">
        <f t="shared" si="137"/>
        <v>0.21595001868641811</v>
      </c>
      <c r="DD56" s="75">
        <f t="shared" si="138"/>
        <v>1.4222841790113761E-2</v>
      </c>
      <c r="DE56" s="75">
        <f t="shared" si="139"/>
        <v>4.5291195681178807E-3</v>
      </c>
      <c r="DF56" s="75">
        <f t="shared" si="140"/>
        <v>0.13595990779162276</v>
      </c>
      <c r="DG56" s="75">
        <f t="shared" si="141"/>
        <v>6.5974216615363734E-2</v>
      </c>
      <c r="DH56" s="75">
        <f t="shared" si="142"/>
        <v>5.2013494063259114E-3</v>
      </c>
      <c r="DI56" s="75">
        <f t="shared" si="143"/>
        <v>3.1329338119321986E-3</v>
      </c>
      <c r="DJ56" s="75">
        <f t="shared" si="144"/>
        <v>9.2386061837866351E-3</v>
      </c>
      <c r="DK56" s="75">
        <f t="shared" si="145"/>
        <v>3.1068260301660967E-2</v>
      </c>
      <c r="DL56" s="287">
        <f t="shared" si="146"/>
        <v>1.0384124774377713E-2</v>
      </c>
      <c r="DM56" s="83">
        <f>+'Cas_-14'!B56</f>
        <v>1</v>
      </c>
      <c r="DN56" s="61">
        <f>+'Cas_-14'!C56</f>
        <v>1</v>
      </c>
      <c r="DO56" s="61">
        <f>+'Cas_-14'!D56</f>
        <v>0</v>
      </c>
      <c r="DP56" s="61">
        <f>+'Cas_-14'!E56</f>
        <v>5</v>
      </c>
      <c r="DQ56" s="61">
        <f>+'Cas_-14'!F56</f>
        <v>11</v>
      </c>
      <c r="DR56" s="61">
        <f>+'Cas_-14'!G56</f>
        <v>16</v>
      </c>
      <c r="DS56" s="61">
        <f>+'Cas_-14'!H56</f>
        <v>16</v>
      </c>
      <c r="DT56" s="61">
        <f>+'Cas_-14'!I56</f>
        <v>16</v>
      </c>
      <c r="DU56" s="61">
        <f>+'Cas_-14'!J56</f>
        <v>20</v>
      </c>
      <c r="DV56" s="61">
        <f>+'Cas_-14'!K56</f>
        <v>17</v>
      </c>
      <c r="DW56" s="61">
        <f>+'Cas_-14'!L56</f>
        <v>15</v>
      </c>
      <c r="DX56" s="61">
        <f>+'Cas_-14'!M56</f>
        <v>17</v>
      </c>
      <c r="DY56" s="61">
        <f>+'Cas_-14'!N56</f>
        <v>5</v>
      </c>
      <c r="DZ56" s="61">
        <f>+'Cas_-14'!O56</f>
        <v>7</v>
      </c>
      <c r="EA56" s="61">
        <f>+'Cas_-14'!P56</f>
        <v>11</v>
      </c>
      <c r="EB56" s="61">
        <f>+'Cas_-14'!Q56</f>
        <v>5</v>
      </c>
      <c r="EC56" s="61">
        <f>+'Cas_-14'!R56</f>
        <v>1</v>
      </c>
      <c r="ED56" s="61">
        <f>+'Cas_-14'!S56</f>
        <v>5</v>
      </c>
      <c r="EE56" s="61">
        <f>+'Cas_-14'!T56</f>
        <v>1</v>
      </c>
      <c r="EF56" s="84">
        <f>+'Cas_-14'!U56</f>
        <v>2</v>
      </c>
      <c r="EG56" s="190">
        <f t="shared" si="207"/>
        <v>5.382091474546031E-4</v>
      </c>
      <c r="EH56" s="89">
        <f t="shared" si="207"/>
        <v>5.5294076168602635E-4</v>
      </c>
      <c r="EI56" s="89">
        <f t="shared" si="207"/>
        <v>0</v>
      </c>
      <c r="EJ56" s="89">
        <f t="shared" si="207"/>
        <v>2.9144483837694256E-3</v>
      </c>
      <c r="EK56" s="89">
        <f t="shared" si="207"/>
        <v>7.9587942180071192E-3</v>
      </c>
      <c r="EL56" s="89">
        <f t="shared" si="207"/>
        <v>1.1701505383206787E-2</v>
      </c>
      <c r="EM56" s="89">
        <f t="shared" si="207"/>
        <v>1.0506618100010971E-2</v>
      </c>
      <c r="EN56" s="89">
        <f t="shared" si="207"/>
        <v>1.0302646347095608E-2</v>
      </c>
      <c r="EO56" s="89">
        <f t="shared" si="207"/>
        <v>1.2705817132850921E-2</v>
      </c>
      <c r="EP56" s="89">
        <f t="shared" si="207"/>
        <v>1.0297495134610528E-2</v>
      </c>
      <c r="EQ56" s="89">
        <f t="shared" si="207"/>
        <v>1.2309151065125833E-2</v>
      </c>
      <c r="ER56" s="89">
        <f t="shared" si="207"/>
        <v>1.4222841790113761E-2</v>
      </c>
      <c r="ES56" s="89">
        <f t="shared" si="207"/>
        <v>4.5291195681178807E-3</v>
      </c>
      <c r="ET56" s="89">
        <f t="shared" si="207"/>
        <v>5.9006599981564281E-3</v>
      </c>
      <c r="EU56" s="89">
        <f t="shared" si="207"/>
        <v>1.478042366239532E-2</v>
      </c>
      <c r="EV56" s="89">
        <f t="shared" si="206"/>
        <v>5.2013494063259114E-3</v>
      </c>
      <c r="EW56" s="89">
        <f t="shared" si="178"/>
        <v>3.1329338119321986E-3</v>
      </c>
      <c r="EX56" s="89">
        <f t="shared" si="178"/>
        <v>9.2386061837866351E-3</v>
      </c>
      <c r="EY56" s="89">
        <f t="shared" si="178"/>
        <v>3.1068260301660967E-2</v>
      </c>
      <c r="EZ56" s="97">
        <f t="shared" si="178"/>
        <v>1.0384124774377713E-2</v>
      </c>
      <c r="FA56" s="110">
        <f t="shared" si="71"/>
        <v>4.4636214848980815</v>
      </c>
      <c r="FB56" s="111">
        <f t="shared" si="72"/>
        <v>1</v>
      </c>
      <c r="FC56" s="111">
        <f t="shared" si="73"/>
        <v>1</v>
      </c>
      <c r="FD56" s="111">
        <f t="shared" si="74"/>
        <v>23.041474654377879</v>
      </c>
      <c r="FE56" s="111">
        <f t="shared" si="205"/>
        <v>1</v>
      </c>
      <c r="FF56" s="111">
        <f t="shared" si="205"/>
        <v>1</v>
      </c>
      <c r="FG56" s="111">
        <f t="shared" si="205"/>
        <v>1</v>
      </c>
      <c r="FH56" s="111">
        <f t="shared" si="205"/>
        <v>1</v>
      </c>
      <c r="FI56" s="111">
        <f t="shared" si="205"/>
        <v>1</v>
      </c>
      <c r="FJ56" s="111">
        <f t="shared" si="205"/>
        <v>1</v>
      </c>
      <c r="FK56" s="111">
        <f t="shared" si="205"/>
        <v>17.543859649122808</v>
      </c>
      <c r="FL56" s="111">
        <f t="shared" si="205"/>
        <v>1</v>
      </c>
      <c r="FM56" s="111">
        <f t="shared" si="205"/>
        <v>1</v>
      </c>
      <c r="FN56" s="111">
        <f t="shared" si="205"/>
        <v>23.041474654377879</v>
      </c>
      <c r="FO56" s="111">
        <f t="shared" si="205"/>
        <v>4.4636214848980815</v>
      </c>
      <c r="FP56" s="111">
        <f t="shared" si="205"/>
        <v>1</v>
      </c>
      <c r="FQ56" s="111">
        <f t="shared" si="76"/>
        <v>1</v>
      </c>
      <c r="FR56" s="111">
        <f t="shared" si="77"/>
        <v>1</v>
      </c>
      <c r="FS56" s="111">
        <f t="shared" si="78"/>
        <v>1</v>
      </c>
      <c r="FT56" s="292">
        <f t="shared" si="79"/>
        <v>1</v>
      </c>
      <c r="FU56" s="83">
        <f>+Cas_Hoy!B56</f>
        <v>1</v>
      </c>
      <c r="FV56" s="61">
        <f>+Cas_Hoy!C56</f>
        <v>1</v>
      </c>
      <c r="FW56" s="61">
        <f>+Cas_Hoy!D56</f>
        <v>3</v>
      </c>
      <c r="FX56" s="61">
        <f>+Cas_Hoy!E56</f>
        <v>9</v>
      </c>
      <c r="FY56" s="61">
        <f>+Cas_Hoy!F56</f>
        <v>36</v>
      </c>
      <c r="FZ56" s="61">
        <f>+Cas_Hoy!G56</f>
        <v>41</v>
      </c>
      <c r="GA56" s="61">
        <f>+Cas_Hoy!H56</f>
        <v>35</v>
      </c>
      <c r="GB56" s="61">
        <f>+Cas_Hoy!I56</f>
        <v>35</v>
      </c>
      <c r="GC56" s="61">
        <f>+Cas_Hoy!J56</f>
        <v>38</v>
      </c>
      <c r="GD56" s="61">
        <f>+Cas_Hoy!K56</f>
        <v>32</v>
      </c>
      <c r="GE56" s="61">
        <f>+Cas_Hoy!L56</f>
        <v>30</v>
      </c>
      <c r="GF56" s="61">
        <f>+Cas_Hoy!M56</f>
        <v>44</v>
      </c>
      <c r="GG56" s="61">
        <f>+Cas_Hoy!N56</f>
        <v>19</v>
      </c>
      <c r="GH56" s="61">
        <f>+Cas_Hoy!O56</f>
        <v>13</v>
      </c>
      <c r="GI56" s="61">
        <f>+Cas_Hoy!P56</f>
        <v>23</v>
      </c>
      <c r="GJ56" s="61">
        <f>+Cas_Hoy!Q56</f>
        <v>9</v>
      </c>
      <c r="GK56" s="61">
        <f>+Cas_Hoy!R56</f>
        <v>5</v>
      </c>
      <c r="GL56" s="61">
        <f>+Cas_Hoy!S56</f>
        <v>6</v>
      </c>
      <c r="GM56" s="61">
        <f>+Cas_Hoy!T56</f>
        <v>2</v>
      </c>
      <c r="GN56" s="84">
        <f>+Cas_Hoy!U56</f>
        <v>3</v>
      </c>
      <c r="GO56" s="297">
        <f t="shared" si="104"/>
        <v>2.4023619139470461E-3</v>
      </c>
      <c r="GP56" s="294">
        <f t="shared" si="105"/>
        <v>5.5294076168602635E-4</v>
      </c>
      <c r="GQ56" s="294">
        <f t="shared" si="106"/>
        <v>1.6884683701733508E-3</v>
      </c>
      <c r="GR56" s="294">
        <f t="shared" si="107"/>
        <v>0.12087573941900842</v>
      </c>
      <c r="GS56" s="294">
        <f t="shared" si="108"/>
        <v>2.6046962895296028E-2</v>
      </c>
      <c r="GT56" s="294">
        <f t="shared" si="109"/>
        <v>2.9985107544467392E-2</v>
      </c>
      <c r="GU56" s="294">
        <f t="shared" si="110"/>
        <v>2.2983227093773997E-2</v>
      </c>
      <c r="GV56" s="294">
        <f t="shared" si="111"/>
        <v>2.2537038884271644E-2</v>
      </c>
      <c r="GW56" s="294">
        <f t="shared" si="112"/>
        <v>2.4141052552416751E-2</v>
      </c>
      <c r="GX56" s="294">
        <f t="shared" si="113"/>
        <v>1.9383520253384523E-2</v>
      </c>
      <c r="GY56" s="294">
        <f t="shared" si="114"/>
        <v>0.43190003737283628</v>
      </c>
      <c r="GZ56" s="294">
        <f t="shared" si="115"/>
        <v>3.6812061103823852E-2</v>
      </c>
      <c r="HA56" s="294">
        <f t="shared" si="116"/>
        <v>1.7210654358847947E-2</v>
      </c>
      <c r="HB56" s="294">
        <f t="shared" si="117"/>
        <v>0.25249697161301371</v>
      </c>
      <c r="HC56" s="294">
        <f t="shared" si="118"/>
        <v>0.13794608928666965</v>
      </c>
      <c r="HD56" s="294">
        <f t="shared" si="119"/>
        <v>9.3624289313866405E-3</v>
      </c>
      <c r="HE56" s="294">
        <f t="shared" si="120"/>
        <v>1.5664669059660994E-2</v>
      </c>
      <c r="HF56" s="294">
        <f t="shared" si="121"/>
        <v>1.1086327420543962E-2</v>
      </c>
      <c r="HG56" s="294">
        <f t="shared" si="122"/>
        <v>6.2136520603321935E-2</v>
      </c>
      <c r="HH56" s="298">
        <f t="shared" si="123"/>
        <v>1.5576187161566567E-2</v>
      </c>
      <c r="HI56" s="213">
        <f>+CyF_Tot!B56</f>
        <v>138</v>
      </c>
      <c r="HJ56" s="140">
        <f>+CyF_Tot!C56</f>
        <v>172</v>
      </c>
      <c r="HK56" s="140">
        <f>+CyF_Tot!D56</f>
        <v>277</v>
      </c>
      <c r="HL56" s="140">
        <f>+CyF_Tot!E56</f>
        <v>385</v>
      </c>
      <c r="HM56" s="140">
        <f>+CyF_Tot!F56</f>
        <v>2</v>
      </c>
      <c r="HN56" s="140">
        <f>+CyF_Tot!G56</f>
        <v>5</v>
      </c>
      <c r="HO56" s="140">
        <f>+CyF_Tot!H56</f>
        <v>5</v>
      </c>
      <c r="HP56" s="451">
        <f>+CyF_Tot!I56</f>
        <v>5</v>
      </c>
      <c r="HQ56" s="91">
        <f t="shared" si="185"/>
        <v>7.8383975564815356E-2</v>
      </c>
      <c r="HR56" s="88">
        <f t="shared" si="186"/>
        <v>7.629564609092164E-2</v>
      </c>
      <c r="HS56" s="88">
        <f t="shared" si="187"/>
        <v>7.4956049058550883E-2</v>
      </c>
      <c r="HT56" s="88">
        <f t="shared" si="188"/>
        <v>7.2375570104073778E-2</v>
      </c>
      <c r="HU56" s="88">
        <f t="shared" si="189"/>
        <v>5.830741272859026E-2</v>
      </c>
      <c r="HV56" s="88">
        <f t="shared" si="190"/>
        <v>5.7684164601092255E-2</v>
      </c>
      <c r="HW56" s="88">
        <f t="shared" si="191"/>
        <v>6.4244417773666157E-2</v>
      </c>
      <c r="HX56" s="88">
        <f t="shared" si="192"/>
        <v>6.5516328510660027E-2</v>
      </c>
      <c r="HY56" s="88">
        <f t="shared" si="193"/>
        <v>6.640576079718194E-2</v>
      </c>
      <c r="HZ56" s="88">
        <f t="shared" si="194"/>
        <v>6.9645921254949381E-2</v>
      </c>
      <c r="IA56" s="88">
        <f t="shared" si="195"/>
        <v>5.1409279697239366E-2</v>
      </c>
      <c r="IB56" s="88">
        <f t="shared" si="196"/>
        <v>5.0424419103558965E-2</v>
      </c>
      <c r="IC56" s="88">
        <f t="shared" si="197"/>
        <v>4.6573039227989423E-2</v>
      </c>
      <c r="ID56" s="88">
        <f t="shared" si="198"/>
        <v>5.0046742013970774E-2</v>
      </c>
      <c r="IE56" s="88">
        <f t="shared" si="199"/>
        <v>3.1396711616049421E-2</v>
      </c>
      <c r="IF56" s="88">
        <f t="shared" si="200"/>
        <v>4.0553873011812736E-2</v>
      </c>
      <c r="IG56" s="88">
        <f t="shared" si="201"/>
        <v>1.3465644407222066E-2</v>
      </c>
      <c r="IH56" s="88">
        <f t="shared" si="202"/>
        <v>2.2831892508243329E-2</v>
      </c>
      <c r="II56" s="88">
        <f t="shared" si="203"/>
        <v>1.3578801082913007E-3</v>
      </c>
      <c r="IJ56" s="191">
        <f t="shared" si="204"/>
        <v>8.125282309191021E-3</v>
      </c>
      <c r="IK56" s="297"/>
      <c r="IL56" s="294"/>
      <c r="IM56" s="294"/>
      <c r="IN56" s="294"/>
      <c r="IO56" s="294"/>
      <c r="IP56" s="294"/>
      <c r="IQ56" s="294"/>
      <c r="IR56" s="294"/>
      <c r="IS56" s="294"/>
      <c r="IT56" s="294"/>
      <c r="IU56" s="294"/>
      <c r="IV56" s="294"/>
      <c r="IW56" s="294"/>
      <c r="IX56" s="294"/>
      <c r="IY56" s="294"/>
      <c r="IZ56" s="294"/>
      <c r="JA56" s="294"/>
      <c r="JB56" s="294"/>
      <c r="JC56" s="294"/>
      <c r="JD56" s="298"/>
      <c r="JE56" s="486"/>
    </row>
    <row r="57" spans="1:265" ht="14.4">
      <c r="A57" s="411" t="s">
        <v>68</v>
      </c>
      <c r="B57" s="439">
        <v>11671</v>
      </c>
      <c r="C57" s="427">
        <f t="shared" si="180"/>
        <v>71</v>
      </c>
      <c r="D57" s="418">
        <f t="shared" si="181"/>
        <v>1</v>
      </c>
      <c r="E57" s="396">
        <f t="shared" si="46"/>
        <v>9.5942410132049284E-3</v>
      </c>
      <c r="F57" s="197">
        <f t="shared" si="150"/>
        <v>5.7407248736183704E-3</v>
      </c>
      <c r="G57" s="30">
        <f t="shared" si="151"/>
        <v>1.5556595997313372</v>
      </c>
      <c r="H57" s="29">
        <f t="shared" si="152"/>
        <v>8.9306137590608858E-3</v>
      </c>
      <c r="I57" s="33">
        <f t="shared" si="153"/>
        <v>9.4637847297510871E-3</v>
      </c>
      <c r="J57" s="324">
        <f t="shared" si="154"/>
        <v>6.9470347071335257E-3</v>
      </c>
      <c r="K57" s="482">
        <f t="shared" si="184"/>
        <v>1.2333673921664966E-2</v>
      </c>
      <c r="L57" s="325">
        <f t="shared" si="48"/>
        <v>1.2101319711485876</v>
      </c>
      <c r="M57" s="326">
        <f t="shared" si="155"/>
        <v>7.3617830478579149E-3</v>
      </c>
      <c r="N57" s="501"/>
      <c r="O57" s="332" t="s">
        <v>226</v>
      </c>
      <c r="P57" s="20" t="s">
        <v>228</v>
      </c>
      <c r="Q57" s="20"/>
      <c r="R57" s="20"/>
      <c r="S57" s="157">
        <f t="shared" si="156"/>
        <v>71</v>
      </c>
      <c r="T57" s="158">
        <f t="shared" si="157"/>
        <v>608.34547168194672</v>
      </c>
      <c r="U57" s="157">
        <f t="shared" si="158"/>
        <v>2</v>
      </c>
      <c r="V57" s="159">
        <f t="shared" si="159"/>
        <v>2.8985507246376812E-2</v>
      </c>
      <c r="W57" s="158">
        <f t="shared" si="160"/>
        <v>17.136492160054836</v>
      </c>
      <c r="X57" s="157">
        <f t="shared" si="161"/>
        <v>4</v>
      </c>
      <c r="Y57" s="159">
        <f t="shared" si="162"/>
        <v>5.9701492537313432E-2</v>
      </c>
      <c r="Z57" s="158">
        <f t="shared" si="163"/>
        <v>34.272984320109671</v>
      </c>
      <c r="AA57" s="157">
        <f t="shared" si="164"/>
        <v>1</v>
      </c>
      <c r="AB57" s="158">
        <f t="shared" si="165"/>
        <v>85.682460800274185</v>
      </c>
      <c r="AC57" s="160">
        <f t="shared" si="166"/>
        <v>1.4084507042253521E-2</v>
      </c>
      <c r="AD57" s="157">
        <f t="shared" si="167"/>
        <v>0</v>
      </c>
      <c r="AE57" s="159">
        <f t="shared" si="168"/>
        <v>0</v>
      </c>
      <c r="AF57" s="158">
        <f t="shared" si="169"/>
        <v>0</v>
      </c>
      <c r="AG57" s="157">
        <f t="shared" si="170"/>
        <v>0</v>
      </c>
      <c r="AH57" s="159">
        <f t="shared" si="171"/>
        <v>0</v>
      </c>
      <c r="AI57" s="333">
        <f t="shared" si="172"/>
        <v>0</v>
      </c>
      <c r="AJ57" s="505"/>
      <c r="AK57" s="83">
        <v>916.95843207136124</v>
      </c>
      <c r="AL57" s="61">
        <v>836.93186861647473</v>
      </c>
      <c r="AM57" s="61">
        <v>867.66971781894495</v>
      </c>
      <c r="AN57" s="61">
        <v>819.72659258172882</v>
      </c>
      <c r="AO57" s="61">
        <v>637.87861510416201</v>
      </c>
      <c r="AP57" s="61">
        <v>637.30873627592041</v>
      </c>
      <c r="AQ57" s="61">
        <v>823.41169477439075</v>
      </c>
      <c r="AR57" s="61">
        <v>767.08363295163554</v>
      </c>
      <c r="AS57" s="61">
        <v>744.77055837015689</v>
      </c>
      <c r="AT57" s="61">
        <v>730.74239389905301</v>
      </c>
      <c r="AU57" s="61">
        <v>605.92114752058887</v>
      </c>
      <c r="AV57" s="61">
        <v>601.04198961287966</v>
      </c>
      <c r="AW57" s="61">
        <v>626.26382179570624</v>
      </c>
      <c r="AX57" s="61">
        <v>624.2980931147988</v>
      </c>
      <c r="AY57" s="61">
        <v>414.38706205412473</v>
      </c>
      <c r="AZ57" s="61">
        <v>497.19588318916567</v>
      </c>
      <c r="BA57" s="61">
        <v>173.39643100856895</v>
      </c>
      <c r="BB57" s="61">
        <v>223.17951562322165</v>
      </c>
      <c r="BC57" s="61">
        <v>25.342555301252389</v>
      </c>
      <c r="BD57" s="84">
        <v>97.49140022921911</v>
      </c>
      <c r="BE57" s="229">
        <v>2.0000000000000002E-5</v>
      </c>
      <c r="BF57" s="42">
        <v>2.0000000000000002E-5</v>
      </c>
      <c r="BG57" s="52">
        <v>5.0000000000000002E-5</v>
      </c>
      <c r="BH57" s="52">
        <v>4.0000000000000003E-5</v>
      </c>
      <c r="BI57" s="52">
        <v>1.2518952302791728E-4</v>
      </c>
      <c r="BJ57" s="52">
        <v>1.2406223545552731E-4</v>
      </c>
      <c r="BK57" s="52">
        <v>3.4000000000000002E-4</v>
      </c>
      <c r="BL57" s="52">
        <v>1.8000000000000001E-4</v>
      </c>
      <c r="BM57" s="52">
        <v>8.9999999999999998E-4</v>
      </c>
      <c r="BN57" s="52">
        <v>5.0000000000000001E-4</v>
      </c>
      <c r="BO57" s="52">
        <v>3.8E-3</v>
      </c>
      <c r="BP57" s="52">
        <v>2E-3</v>
      </c>
      <c r="BQ57" s="52">
        <v>1.6199999999999999E-2</v>
      </c>
      <c r="BR57" s="52">
        <v>6.1999999999999998E-3</v>
      </c>
      <c r="BS57" s="52">
        <v>6.1100000000000002E-2</v>
      </c>
      <c r="BT57" s="52">
        <v>2.6800000000000001E-2</v>
      </c>
      <c r="BU57" s="52">
        <v>0.1421</v>
      </c>
      <c r="BV57" s="52">
        <v>5.4699999999999999E-2</v>
      </c>
      <c r="BW57" s="52">
        <v>0.27589999999999998</v>
      </c>
      <c r="BX57" s="53">
        <v>0.1051</v>
      </c>
      <c r="BY57" s="63">
        <f>+Fall_Hoy!B57</f>
        <v>0</v>
      </c>
      <c r="BZ57" s="60">
        <f>+Fall_Hoy!C57</f>
        <v>0</v>
      </c>
      <c r="CA57" s="60">
        <f>+Fall_Hoy!D57</f>
        <v>0</v>
      </c>
      <c r="CB57" s="60">
        <f>+Fall_Hoy!E57</f>
        <v>0</v>
      </c>
      <c r="CC57" s="60">
        <f>+Fall_Hoy!F57</f>
        <v>0</v>
      </c>
      <c r="CD57" s="60">
        <f>+Fall_Hoy!G57</f>
        <v>0</v>
      </c>
      <c r="CE57" s="60">
        <f>+Fall_Hoy!H57</f>
        <v>0</v>
      </c>
      <c r="CF57" s="60">
        <f>+Fall_Hoy!I57</f>
        <v>0</v>
      </c>
      <c r="CG57" s="60">
        <f>+Fall_Hoy!J57</f>
        <v>0</v>
      </c>
      <c r="CH57" s="60">
        <f>+Fall_Hoy!K57</f>
        <v>0</v>
      </c>
      <c r="CI57" s="60">
        <f>+Fall_Hoy!L57</f>
        <v>0</v>
      </c>
      <c r="CJ57" s="60">
        <f>+Fall_Hoy!M57</f>
        <v>0</v>
      </c>
      <c r="CK57" s="60">
        <f>+Fall_Hoy!N57</f>
        <v>0</v>
      </c>
      <c r="CL57" s="60">
        <f>+Fall_Hoy!O57</f>
        <v>0</v>
      </c>
      <c r="CM57" s="60">
        <f>+Fall_Hoy!P57</f>
        <v>0</v>
      </c>
      <c r="CN57" s="60">
        <f>+Fall_Hoy!Q57</f>
        <v>0</v>
      </c>
      <c r="CO57" s="60">
        <f>+Fall_Hoy!R57</f>
        <v>1</v>
      </c>
      <c r="CP57" s="60">
        <f>+Fall_Hoy!S57</f>
        <v>0</v>
      </c>
      <c r="CQ57" s="60">
        <f>+Fall_Hoy!T57</f>
        <v>0</v>
      </c>
      <c r="CR57" s="65">
        <f>+Fall_Hoy!U57</f>
        <v>0</v>
      </c>
      <c r="CS57" s="74">
        <f t="shared" si="173"/>
        <v>2.4132027555179465E-3</v>
      </c>
      <c r="CT57" s="75">
        <f t="shared" si="174"/>
        <v>8.0451189063408639E-3</v>
      </c>
      <c r="CU57" s="75">
        <f t="shared" si="175"/>
        <v>4.7903134359542025E-3</v>
      </c>
      <c r="CV57" s="75">
        <f t="shared" si="176"/>
        <v>4.805396705654115E-3</v>
      </c>
      <c r="CW57" s="75">
        <f t="shared" si="131"/>
        <v>9.4061783197109273E-3</v>
      </c>
      <c r="CX57" s="75">
        <f t="shared" si="132"/>
        <v>1.2552785713793244E-2</v>
      </c>
      <c r="CY57" s="75">
        <f t="shared" si="133"/>
        <v>4.8578372464043919E-3</v>
      </c>
      <c r="CZ57" s="75">
        <f t="shared" si="134"/>
        <v>1.4340026989851767E-2</v>
      </c>
      <c r="DA57" s="75">
        <f t="shared" si="135"/>
        <v>6.7134769813429708E-3</v>
      </c>
      <c r="DB57" s="75">
        <f t="shared" si="136"/>
        <v>9.5792991599266668E-3</v>
      </c>
      <c r="DC57" s="75">
        <f t="shared" si="137"/>
        <v>3.3007595265224523E-3</v>
      </c>
      <c r="DD57" s="75">
        <f t="shared" si="138"/>
        <v>4.991331806838065E-3</v>
      </c>
      <c r="DE57" s="75">
        <f t="shared" si="139"/>
        <v>4.7903134359542025E-3</v>
      </c>
      <c r="DF57" s="75">
        <f t="shared" si="140"/>
        <v>4.805396705654115E-3</v>
      </c>
      <c r="DG57" s="75">
        <f t="shared" si="141"/>
        <v>2.4132027555179465E-3</v>
      </c>
      <c r="DH57" s="75">
        <f t="shared" si="142"/>
        <v>8.0451189063408639E-3</v>
      </c>
      <c r="DI57" s="75">
        <f t="shared" si="143"/>
        <v>4.0585020330343446E-2</v>
      </c>
      <c r="DJ57" s="75">
        <f t="shared" si="144"/>
        <v>0</v>
      </c>
      <c r="DK57" s="75">
        <f t="shared" si="145"/>
        <v>0</v>
      </c>
      <c r="DL57" s="287">
        <f t="shared" si="146"/>
        <v>0</v>
      </c>
      <c r="DM57" s="83">
        <f>+'Cas_-14'!B57</f>
        <v>1</v>
      </c>
      <c r="DN57" s="61">
        <f>+'Cas_-14'!C57</f>
        <v>0</v>
      </c>
      <c r="DO57" s="61">
        <f>+'Cas_-14'!D57</f>
        <v>2</v>
      </c>
      <c r="DP57" s="61">
        <f>+'Cas_-14'!E57</f>
        <v>3</v>
      </c>
      <c r="DQ57" s="61">
        <f>+'Cas_-14'!F57</f>
        <v>6</v>
      </c>
      <c r="DR57" s="61">
        <f>+'Cas_-14'!G57</f>
        <v>8</v>
      </c>
      <c r="DS57" s="61">
        <f>+'Cas_-14'!H57</f>
        <v>4</v>
      </c>
      <c r="DT57" s="61">
        <f>+'Cas_-14'!I57</f>
        <v>11</v>
      </c>
      <c r="DU57" s="61">
        <f>+'Cas_-14'!J57</f>
        <v>5</v>
      </c>
      <c r="DV57" s="61">
        <f>+'Cas_-14'!K57</f>
        <v>7</v>
      </c>
      <c r="DW57" s="61">
        <f>+'Cas_-14'!L57</f>
        <v>2</v>
      </c>
      <c r="DX57" s="61">
        <f>+'Cas_-14'!M57</f>
        <v>3</v>
      </c>
      <c r="DY57" s="61">
        <f>+'Cas_-14'!N57</f>
        <v>3</v>
      </c>
      <c r="DZ57" s="61">
        <f>+'Cas_-14'!O57</f>
        <v>3</v>
      </c>
      <c r="EA57" s="61">
        <f>+'Cas_-14'!P57</f>
        <v>1</v>
      </c>
      <c r="EB57" s="61">
        <f>+'Cas_-14'!Q57</f>
        <v>4</v>
      </c>
      <c r="EC57" s="61">
        <f>+'Cas_-14'!R57</f>
        <v>2</v>
      </c>
      <c r="ED57" s="61">
        <f>+'Cas_-14'!S57</f>
        <v>0</v>
      </c>
      <c r="EE57" s="61">
        <f>+'Cas_-14'!T57</f>
        <v>0</v>
      </c>
      <c r="EF57" s="84">
        <f>+'Cas_-14'!U57</f>
        <v>0</v>
      </c>
      <c r="EG57" s="190">
        <f t="shared" si="207"/>
        <v>1.0905619764475607E-3</v>
      </c>
      <c r="EH57" s="88">
        <f t="shared" si="207"/>
        <v>0</v>
      </c>
      <c r="EI57" s="88">
        <f t="shared" si="207"/>
        <v>2.3050245490039522E-3</v>
      </c>
      <c r="EJ57" s="88">
        <f t="shared" si="207"/>
        <v>3.6597568349606671E-3</v>
      </c>
      <c r="EK57" s="88">
        <f t="shared" si="207"/>
        <v>9.4061783197109273E-3</v>
      </c>
      <c r="EL57" s="88">
        <f t="shared" si="207"/>
        <v>1.2552785713793244E-2</v>
      </c>
      <c r="EM57" s="88">
        <f t="shared" si="207"/>
        <v>4.8578372464043919E-3</v>
      </c>
      <c r="EN57" s="88">
        <f t="shared" si="207"/>
        <v>1.4340026989851767E-2</v>
      </c>
      <c r="EO57" s="88">
        <f t="shared" si="207"/>
        <v>6.7134769813429708E-3</v>
      </c>
      <c r="EP57" s="88">
        <f t="shared" si="207"/>
        <v>9.5792991599266668E-3</v>
      </c>
      <c r="EQ57" s="88">
        <f t="shared" si="207"/>
        <v>3.3007595265224523E-3</v>
      </c>
      <c r="ER57" s="88">
        <f t="shared" si="207"/>
        <v>4.991331806838065E-3</v>
      </c>
      <c r="ES57" s="88">
        <f t="shared" si="207"/>
        <v>4.7903134359542025E-3</v>
      </c>
      <c r="ET57" s="88">
        <f t="shared" si="207"/>
        <v>4.805396705654115E-3</v>
      </c>
      <c r="EU57" s="88">
        <f t="shared" si="207"/>
        <v>2.4132027555179465E-3</v>
      </c>
      <c r="EV57" s="88">
        <f t="shared" si="206"/>
        <v>8.0451189063408639E-3</v>
      </c>
      <c r="EW57" s="88">
        <f t="shared" si="178"/>
        <v>1.1534262777883608E-2</v>
      </c>
      <c r="EX57" s="88">
        <f t="shared" si="178"/>
        <v>0</v>
      </c>
      <c r="EY57" s="88">
        <f t="shared" si="178"/>
        <v>0</v>
      </c>
      <c r="EZ57" s="96">
        <f t="shared" si="178"/>
        <v>0</v>
      </c>
      <c r="FA57" s="110">
        <f t="shared" si="71"/>
        <v>1</v>
      </c>
      <c r="FB57" s="111">
        <f t="shared" si="72"/>
        <v>1</v>
      </c>
      <c r="FC57" s="111">
        <f t="shared" si="73"/>
        <v>1</v>
      </c>
      <c r="FD57" s="111">
        <f t="shared" si="74"/>
        <v>1</v>
      </c>
      <c r="FE57" s="111">
        <f t="shared" si="205"/>
        <v>1</v>
      </c>
      <c r="FF57" s="111">
        <f t="shared" si="205"/>
        <v>1</v>
      </c>
      <c r="FG57" s="111">
        <f t="shared" si="205"/>
        <v>1</v>
      </c>
      <c r="FH57" s="111">
        <f t="shared" si="205"/>
        <v>1</v>
      </c>
      <c r="FI57" s="111">
        <f t="shared" si="205"/>
        <v>1</v>
      </c>
      <c r="FJ57" s="111">
        <f t="shared" si="205"/>
        <v>1</v>
      </c>
      <c r="FK57" s="111">
        <f t="shared" si="205"/>
        <v>1</v>
      </c>
      <c r="FL57" s="111">
        <f t="shared" si="205"/>
        <v>1</v>
      </c>
      <c r="FM57" s="111">
        <f t="shared" si="205"/>
        <v>1</v>
      </c>
      <c r="FN57" s="111">
        <f t="shared" si="205"/>
        <v>1</v>
      </c>
      <c r="FO57" s="111">
        <f t="shared" si="205"/>
        <v>1</v>
      </c>
      <c r="FP57" s="111">
        <f t="shared" si="205"/>
        <v>1</v>
      </c>
      <c r="FQ57" s="111">
        <f t="shared" si="76"/>
        <v>3.5186488388458828</v>
      </c>
      <c r="FR57" s="111" t="e">
        <f t="shared" si="77"/>
        <v>#DIV/0!</v>
      </c>
      <c r="FS57" s="111" t="e">
        <f t="shared" si="78"/>
        <v>#DIV/0!</v>
      </c>
      <c r="FT57" s="292" t="e">
        <f t="shared" si="79"/>
        <v>#DIV/0!</v>
      </c>
      <c r="FU57" s="83">
        <f>+Cas_Hoy!B57</f>
        <v>1</v>
      </c>
      <c r="FV57" s="61">
        <f>+Cas_Hoy!C57</f>
        <v>0</v>
      </c>
      <c r="FW57" s="61">
        <f>+Cas_Hoy!D57</f>
        <v>2</v>
      </c>
      <c r="FX57" s="61">
        <f>+Cas_Hoy!E57</f>
        <v>3</v>
      </c>
      <c r="FY57" s="61">
        <f>+Cas_Hoy!F57</f>
        <v>7</v>
      </c>
      <c r="FZ57" s="61">
        <f>+Cas_Hoy!G57</f>
        <v>8</v>
      </c>
      <c r="GA57" s="61">
        <f>+Cas_Hoy!H57</f>
        <v>4</v>
      </c>
      <c r="GB57" s="61">
        <f>+Cas_Hoy!I57</f>
        <v>12</v>
      </c>
      <c r="GC57" s="61">
        <f>+Cas_Hoy!J57</f>
        <v>6</v>
      </c>
      <c r="GD57" s="61">
        <f>+Cas_Hoy!K57</f>
        <v>7</v>
      </c>
      <c r="GE57" s="61">
        <f>+Cas_Hoy!L57</f>
        <v>3</v>
      </c>
      <c r="GF57" s="61">
        <f>+Cas_Hoy!M57</f>
        <v>3</v>
      </c>
      <c r="GG57" s="61">
        <f>+Cas_Hoy!N57</f>
        <v>3</v>
      </c>
      <c r="GH57" s="61">
        <f>+Cas_Hoy!O57</f>
        <v>3</v>
      </c>
      <c r="GI57" s="61">
        <f>+Cas_Hoy!P57</f>
        <v>1</v>
      </c>
      <c r="GJ57" s="61">
        <f>+Cas_Hoy!Q57</f>
        <v>4</v>
      </c>
      <c r="GK57" s="61">
        <f>+Cas_Hoy!R57</f>
        <v>2</v>
      </c>
      <c r="GL57" s="61">
        <f>+Cas_Hoy!S57</f>
        <v>0</v>
      </c>
      <c r="GM57" s="61">
        <f>+Cas_Hoy!T57</f>
        <v>0</v>
      </c>
      <c r="GN57" s="84">
        <f>+Cas_Hoy!U57</f>
        <v>0</v>
      </c>
      <c r="GO57" s="297">
        <f t="shared" si="104"/>
        <v>1.0905619764475607E-3</v>
      </c>
      <c r="GP57" s="294">
        <f t="shared" si="105"/>
        <v>0</v>
      </c>
      <c r="GQ57" s="294">
        <f t="shared" si="106"/>
        <v>2.3050245490039522E-3</v>
      </c>
      <c r="GR57" s="294">
        <f t="shared" si="107"/>
        <v>3.6597568349606671E-3</v>
      </c>
      <c r="GS57" s="294">
        <f t="shared" si="108"/>
        <v>1.0973874706329415E-2</v>
      </c>
      <c r="GT57" s="294">
        <f t="shared" si="109"/>
        <v>1.2552785713793244E-2</v>
      </c>
      <c r="GU57" s="294">
        <f t="shared" si="110"/>
        <v>4.8578372464043919E-3</v>
      </c>
      <c r="GV57" s="294">
        <f t="shared" si="111"/>
        <v>1.5643665807111018E-2</v>
      </c>
      <c r="GW57" s="294">
        <f t="shared" si="112"/>
        <v>8.0561723776115656E-3</v>
      </c>
      <c r="GX57" s="294">
        <f t="shared" si="113"/>
        <v>9.5792991599266668E-3</v>
      </c>
      <c r="GY57" s="294">
        <f t="shared" si="114"/>
        <v>4.9511392897836791E-3</v>
      </c>
      <c r="GZ57" s="294">
        <f t="shared" si="115"/>
        <v>4.991331806838065E-3</v>
      </c>
      <c r="HA57" s="294">
        <f t="shared" si="116"/>
        <v>4.7903134359542025E-3</v>
      </c>
      <c r="HB57" s="294">
        <f t="shared" si="117"/>
        <v>4.805396705654115E-3</v>
      </c>
      <c r="HC57" s="294">
        <f t="shared" si="118"/>
        <v>2.4132027555179465E-3</v>
      </c>
      <c r="HD57" s="294">
        <f t="shared" si="119"/>
        <v>8.0451189063408639E-3</v>
      </c>
      <c r="HE57" s="294">
        <f t="shared" si="120"/>
        <v>4.0585020330343446E-2</v>
      </c>
      <c r="HF57" s="294" t="e">
        <f t="shared" si="121"/>
        <v>#DIV/0!</v>
      </c>
      <c r="HG57" s="294" t="e">
        <f t="shared" si="122"/>
        <v>#DIV/0!</v>
      </c>
      <c r="HH57" s="298" t="e">
        <f t="shared" si="123"/>
        <v>#DIV/0!</v>
      </c>
      <c r="HI57" s="213">
        <f>+CyF_Tot!B57</f>
        <v>62</v>
      </c>
      <c r="HJ57" s="140">
        <f>+CyF_Tot!C57</f>
        <v>67</v>
      </c>
      <c r="HK57" s="140">
        <f>+CyF_Tot!D57</f>
        <v>69</v>
      </c>
      <c r="HL57" s="140">
        <f>+CyF_Tot!E57</f>
        <v>71</v>
      </c>
      <c r="HM57" s="140">
        <f>+CyF_Tot!F57</f>
        <v>1</v>
      </c>
      <c r="HN57" s="140">
        <f>+CyF_Tot!G57</f>
        <v>1</v>
      </c>
      <c r="HO57" s="140">
        <f>+CyF_Tot!H57</f>
        <v>1</v>
      </c>
      <c r="HP57" s="451">
        <f>+CyF_Tot!I57</f>
        <v>1</v>
      </c>
      <c r="HQ57" s="91">
        <f t="shared" si="185"/>
        <v>7.8567254911435291E-2</v>
      </c>
      <c r="HR57" s="88">
        <f t="shared" si="186"/>
        <v>7.171038202523132E-2</v>
      </c>
      <c r="HS57" s="88">
        <f t="shared" si="187"/>
        <v>7.4344076584606719E-2</v>
      </c>
      <c r="HT57" s="88">
        <f t="shared" si="188"/>
        <v>7.0236191635826312E-2</v>
      </c>
      <c r="HU57" s="88">
        <f t="shared" si="189"/>
        <v>5.4655009433995545E-2</v>
      </c>
      <c r="HV57" s="88">
        <f t="shared" si="190"/>
        <v>5.4606180813633831E-2</v>
      </c>
      <c r="HW57" s="88">
        <f t="shared" si="191"/>
        <v>7.0551940259994061E-2</v>
      </c>
      <c r="HX57" s="88">
        <f t="shared" si="192"/>
        <v>6.5725613310910425E-2</v>
      </c>
      <c r="HY57" s="88">
        <f t="shared" si="193"/>
        <v>6.3813774172749277E-2</v>
      </c>
      <c r="HZ57" s="88">
        <f t="shared" si="194"/>
        <v>6.2611806520354127E-2</v>
      </c>
      <c r="IA57" s="88">
        <f t="shared" si="195"/>
        <v>5.1916814970490006E-2</v>
      </c>
      <c r="IB57" s="88">
        <f t="shared" si="196"/>
        <v>5.1498756714324363E-2</v>
      </c>
      <c r="IC57" s="88">
        <f t="shared" si="197"/>
        <v>5.3659825361640497E-2</v>
      </c>
      <c r="ID57" s="88">
        <f t="shared" si="198"/>
        <v>5.349139689099467E-2</v>
      </c>
      <c r="IE57" s="88">
        <f t="shared" si="199"/>
        <v>3.5505703200593326E-2</v>
      </c>
      <c r="IF57" s="88">
        <f t="shared" si="200"/>
        <v>4.2600966771413389E-2</v>
      </c>
      <c r="IG57" s="88">
        <f t="shared" si="201"/>
        <v>1.4857032902799156E-2</v>
      </c>
      <c r="IH57" s="88">
        <f t="shared" si="202"/>
        <v>1.9122570098810868E-2</v>
      </c>
      <c r="II57" s="88">
        <f t="shared" si="203"/>
        <v>2.1714125011783386E-3</v>
      </c>
      <c r="IJ57" s="191">
        <f t="shared" si="204"/>
        <v>8.3533030785039077E-3</v>
      </c>
      <c r="IK57" s="297"/>
      <c r="IL57" s="294"/>
      <c r="IM57" s="294"/>
      <c r="IN57" s="294"/>
      <c r="IO57" s="294"/>
      <c r="IP57" s="294"/>
      <c r="IQ57" s="294"/>
      <c r="IR57" s="294"/>
      <c r="IS57" s="294"/>
      <c r="IT57" s="294"/>
      <c r="IU57" s="294"/>
      <c r="IV57" s="294"/>
      <c r="IW57" s="294"/>
      <c r="IX57" s="294"/>
      <c r="IY57" s="294"/>
      <c r="IZ57" s="294"/>
      <c r="JA57" s="294"/>
      <c r="JB57" s="294"/>
      <c r="JC57" s="294"/>
      <c r="JD57" s="298"/>
      <c r="JE57" s="486"/>
    </row>
    <row r="58" spans="1:265" ht="14.4">
      <c r="A58" s="411" t="s">
        <v>69</v>
      </c>
      <c r="B58" s="439">
        <v>15560</v>
      </c>
      <c r="C58" s="427">
        <f t="shared" si="180"/>
        <v>179</v>
      </c>
      <c r="D58" s="418">
        <f t="shared" si="181"/>
        <v>3</v>
      </c>
      <c r="E58" s="396">
        <f t="shared" si="46"/>
        <v>7.3806352799957427E-3</v>
      </c>
      <c r="F58" s="197">
        <f t="shared" si="150"/>
        <v>9.3187660668380464E-3</v>
      </c>
      <c r="G58" s="30">
        <f t="shared" si="151"/>
        <v>2.8032350045111194</v>
      </c>
      <c r="H58" s="29">
        <f t="shared" si="152"/>
        <v>2.6122691237410817E-2</v>
      </c>
      <c r="I58" s="33">
        <f t="shared" si="153"/>
        <v>3.2248011941355424E-2</v>
      </c>
      <c r="J58" s="324">
        <f t="shared" si="154"/>
        <v>2.2398079295303679E-2</v>
      </c>
      <c r="K58" s="482">
        <f t="shared" si="184"/>
        <v>8.6079727646868245E-3</v>
      </c>
      <c r="L58" s="325">
        <f t="shared" si="48"/>
        <v>2.403545612654657</v>
      </c>
      <c r="M58" s="326">
        <f t="shared" si="155"/>
        <v>2.7650042716271438E-2</v>
      </c>
      <c r="N58" s="501"/>
      <c r="O58" s="332" t="s">
        <v>226</v>
      </c>
      <c r="P58" s="20" t="s">
        <v>234</v>
      </c>
      <c r="Q58" s="20"/>
      <c r="R58" s="20"/>
      <c r="S58" s="157">
        <f t="shared" si="156"/>
        <v>179</v>
      </c>
      <c r="T58" s="158">
        <f t="shared" si="157"/>
        <v>1150.3856041131105</v>
      </c>
      <c r="U58" s="157">
        <f t="shared" si="158"/>
        <v>15</v>
      </c>
      <c r="V58" s="159">
        <f t="shared" si="159"/>
        <v>9.1463414634146339E-2</v>
      </c>
      <c r="W58" s="158">
        <f t="shared" si="160"/>
        <v>96.401028277634964</v>
      </c>
      <c r="X58" s="157">
        <f t="shared" si="161"/>
        <v>34</v>
      </c>
      <c r="Y58" s="159">
        <f t="shared" si="162"/>
        <v>0.23448275862068965</v>
      </c>
      <c r="Z58" s="158">
        <f t="shared" si="163"/>
        <v>218.50899742930591</v>
      </c>
      <c r="AA58" s="157">
        <f t="shared" si="164"/>
        <v>3</v>
      </c>
      <c r="AB58" s="158">
        <f t="shared" si="165"/>
        <v>192.80205655526993</v>
      </c>
      <c r="AC58" s="160">
        <f t="shared" si="166"/>
        <v>1.6759776536312849E-2</v>
      </c>
      <c r="AD58" s="157">
        <f t="shared" si="167"/>
        <v>0</v>
      </c>
      <c r="AE58" s="159">
        <f t="shared" si="168"/>
        <v>0</v>
      </c>
      <c r="AF58" s="158">
        <f t="shared" si="169"/>
        <v>0</v>
      </c>
      <c r="AG58" s="157">
        <f t="shared" si="170"/>
        <v>0</v>
      </c>
      <c r="AH58" s="159">
        <f t="shared" si="171"/>
        <v>0</v>
      </c>
      <c r="AI58" s="333">
        <f t="shared" si="172"/>
        <v>0</v>
      </c>
      <c r="AJ58" s="505"/>
      <c r="AK58" s="83">
        <v>1333.2816106211842</v>
      </c>
      <c r="AL58" s="61">
        <v>1197.7630865446456</v>
      </c>
      <c r="AM58" s="61">
        <v>1193.632078329912</v>
      </c>
      <c r="AN58" s="61">
        <v>1065.8397816235806</v>
      </c>
      <c r="AO58" s="61">
        <v>1090.6858290958712</v>
      </c>
      <c r="AP58" s="61">
        <v>1024.5300470878019</v>
      </c>
      <c r="AQ58" s="61">
        <v>1051.4329232457064</v>
      </c>
      <c r="AR58" s="61">
        <v>1014.3719151823468</v>
      </c>
      <c r="AS58" s="61">
        <v>1029.595882826859</v>
      </c>
      <c r="AT58" s="61">
        <v>1034.9236162287643</v>
      </c>
      <c r="AU58" s="61">
        <v>861.82576257732376</v>
      </c>
      <c r="AV58" s="61">
        <v>806.59432227652235</v>
      </c>
      <c r="AW58" s="61">
        <v>673.63900853367738</v>
      </c>
      <c r="AX58" s="61">
        <v>717.88409728083286</v>
      </c>
      <c r="AY58" s="61">
        <v>410.7724571467059</v>
      </c>
      <c r="AZ58" s="61">
        <v>503.84936915883304</v>
      </c>
      <c r="BA58" s="61">
        <v>158.45698406681211</v>
      </c>
      <c r="BB58" s="61">
        <v>278.92998580960295</v>
      </c>
      <c r="BC58" s="61">
        <v>23.677480377799515</v>
      </c>
      <c r="BD58" s="84">
        <v>88.313835346288883</v>
      </c>
      <c r="BE58" s="229">
        <v>2.0000000000000002E-5</v>
      </c>
      <c r="BF58" s="42">
        <v>2.0000000000000002E-5</v>
      </c>
      <c r="BG58" s="52">
        <v>5.0000000000000002E-5</v>
      </c>
      <c r="BH58" s="52">
        <v>4.0000000000000003E-5</v>
      </c>
      <c r="BI58" s="52">
        <v>1.2518952302791728E-4</v>
      </c>
      <c r="BJ58" s="52">
        <v>1.2406223545552731E-4</v>
      </c>
      <c r="BK58" s="52">
        <v>3.4000000000000002E-4</v>
      </c>
      <c r="BL58" s="52">
        <v>1.8000000000000001E-4</v>
      </c>
      <c r="BM58" s="52">
        <v>8.9999999999999998E-4</v>
      </c>
      <c r="BN58" s="52">
        <v>5.0000000000000001E-4</v>
      </c>
      <c r="BO58" s="52">
        <v>3.8E-3</v>
      </c>
      <c r="BP58" s="52">
        <v>2E-3</v>
      </c>
      <c r="BQ58" s="52">
        <v>1.6199999999999999E-2</v>
      </c>
      <c r="BR58" s="52">
        <v>6.1999999999999998E-3</v>
      </c>
      <c r="BS58" s="52">
        <v>6.1100000000000002E-2</v>
      </c>
      <c r="BT58" s="52">
        <v>2.6800000000000001E-2</v>
      </c>
      <c r="BU58" s="52">
        <v>0.1421</v>
      </c>
      <c r="BV58" s="52">
        <v>5.4699999999999999E-2</v>
      </c>
      <c r="BW58" s="52">
        <v>0.27589999999999998</v>
      </c>
      <c r="BX58" s="53">
        <v>0.1051</v>
      </c>
      <c r="BY58" s="63">
        <f>+Fall_Hoy!B58</f>
        <v>0</v>
      </c>
      <c r="BZ58" s="60">
        <f>+Fall_Hoy!C58</f>
        <v>0</v>
      </c>
      <c r="CA58" s="60">
        <f>+Fall_Hoy!D58</f>
        <v>0</v>
      </c>
      <c r="CB58" s="60">
        <f>+Fall_Hoy!E58</f>
        <v>0</v>
      </c>
      <c r="CC58" s="60">
        <f>+Fall_Hoy!F58</f>
        <v>0</v>
      </c>
      <c r="CD58" s="60">
        <f>+Fall_Hoy!G58</f>
        <v>0</v>
      </c>
      <c r="CE58" s="60">
        <f>+Fall_Hoy!H58</f>
        <v>0</v>
      </c>
      <c r="CF58" s="60">
        <f>+Fall_Hoy!I58</f>
        <v>0</v>
      </c>
      <c r="CG58" s="60">
        <f>+Fall_Hoy!J58</f>
        <v>0</v>
      </c>
      <c r="CH58" s="60">
        <f>+Fall_Hoy!K58</f>
        <v>0</v>
      </c>
      <c r="CI58" s="60">
        <f>+Fall_Hoy!L58</f>
        <v>0</v>
      </c>
      <c r="CJ58" s="60">
        <f>+Fall_Hoy!M58</f>
        <v>0</v>
      </c>
      <c r="CK58" s="60">
        <f>+Fall_Hoy!N58</f>
        <v>1</v>
      </c>
      <c r="CL58" s="60">
        <f>+Fall_Hoy!O58</f>
        <v>0</v>
      </c>
      <c r="CM58" s="60">
        <f>+Fall_Hoy!P58</f>
        <v>0</v>
      </c>
      <c r="CN58" s="60">
        <f>+Fall_Hoy!Q58</f>
        <v>0</v>
      </c>
      <c r="CO58" s="60">
        <f>+Fall_Hoy!R58</f>
        <v>0</v>
      </c>
      <c r="CP58" s="60">
        <f>+Fall_Hoy!S58</f>
        <v>2</v>
      </c>
      <c r="CQ58" s="60">
        <f>+Fall_Hoy!T58</f>
        <v>0</v>
      </c>
      <c r="CR58" s="65">
        <f>+Fall_Hoy!U58</f>
        <v>0</v>
      </c>
      <c r="CS58" s="74">
        <f t="shared" si="173"/>
        <v>9.7377512304127403E-3</v>
      </c>
      <c r="CT58" s="75">
        <f t="shared" si="174"/>
        <v>1.9847201588631164E-3</v>
      </c>
      <c r="CU58" s="75">
        <f t="shared" si="175"/>
        <v>9.1634234775230347E-2</v>
      </c>
      <c r="CV58" s="75">
        <f t="shared" si="176"/>
        <v>1.3929825215348165E-3</v>
      </c>
      <c r="CW58" s="75">
        <f t="shared" si="131"/>
        <v>1.1919105991114239E-2</v>
      </c>
      <c r="CX58" s="75">
        <f t="shared" si="132"/>
        <v>8.7845154230295625E-3</v>
      </c>
      <c r="CY58" s="75">
        <f t="shared" si="133"/>
        <v>1.71194943605486E-2</v>
      </c>
      <c r="CZ58" s="75">
        <f t="shared" si="134"/>
        <v>1.5773307364413562E-2</v>
      </c>
      <c r="DA58" s="75">
        <f t="shared" si="135"/>
        <v>1.1655058261356674E-2</v>
      </c>
      <c r="DB58" s="75">
        <f t="shared" si="136"/>
        <v>1.7392587933775776E-2</v>
      </c>
      <c r="DC58" s="75">
        <f t="shared" si="137"/>
        <v>1.8565237539605886E-2</v>
      </c>
      <c r="DD58" s="75">
        <f t="shared" si="138"/>
        <v>1.9836489742255794E-2</v>
      </c>
      <c r="DE58" s="75">
        <f t="shared" si="139"/>
        <v>9.1634234775230347E-2</v>
      </c>
      <c r="DF58" s="75">
        <f t="shared" si="140"/>
        <v>1.3929825215348165E-3</v>
      </c>
      <c r="DG58" s="75">
        <f t="shared" si="141"/>
        <v>9.7377512304127403E-3</v>
      </c>
      <c r="DH58" s="75">
        <f t="shared" si="142"/>
        <v>1.9847201588631164E-3</v>
      </c>
      <c r="DI58" s="75">
        <f t="shared" si="143"/>
        <v>0</v>
      </c>
      <c r="DJ58" s="75">
        <f t="shared" si="144"/>
        <v>0.13108332971754033</v>
      </c>
      <c r="DK58" s="75">
        <f t="shared" si="145"/>
        <v>0</v>
      </c>
      <c r="DL58" s="287">
        <f t="shared" si="146"/>
        <v>0</v>
      </c>
      <c r="DM58" s="83">
        <f>+'Cas_-14'!B58</f>
        <v>1</v>
      </c>
      <c r="DN58" s="61">
        <f>+'Cas_-14'!C58</f>
        <v>1</v>
      </c>
      <c r="DO58" s="61">
        <f>+'Cas_-14'!D58</f>
        <v>5</v>
      </c>
      <c r="DP58" s="61">
        <f>+'Cas_-14'!E58</f>
        <v>5</v>
      </c>
      <c r="DQ58" s="61">
        <f>+'Cas_-14'!F58</f>
        <v>13</v>
      </c>
      <c r="DR58" s="61">
        <f>+'Cas_-14'!G58</f>
        <v>9</v>
      </c>
      <c r="DS58" s="61">
        <f>+'Cas_-14'!H58</f>
        <v>18</v>
      </c>
      <c r="DT58" s="61">
        <f>+'Cas_-14'!I58</f>
        <v>16</v>
      </c>
      <c r="DU58" s="61">
        <f>+'Cas_-14'!J58</f>
        <v>12</v>
      </c>
      <c r="DV58" s="61">
        <f>+'Cas_-14'!K58</f>
        <v>18</v>
      </c>
      <c r="DW58" s="61">
        <f>+'Cas_-14'!L58</f>
        <v>16</v>
      </c>
      <c r="DX58" s="61">
        <f>+'Cas_-14'!M58</f>
        <v>16</v>
      </c>
      <c r="DY58" s="61">
        <f>+'Cas_-14'!N58</f>
        <v>4</v>
      </c>
      <c r="DZ58" s="61">
        <f>+'Cas_-14'!O58</f>
        <v>1</v>
      </c>
      <c r="EA58" s="61">
        <f>+'Cas_-14'!P58</f>
        <v>4</v>
      </c>
      <c r="EB58" s="61">
        <f>+'Cas_-14'!Q58</f>
        <v>1</v>
      </c>
      <c r="EC58" s="61">
        <f>+'Cas_-14'!R58</f>
        <v>0</v>
      </c>
      <c r="ED58" s="61">
        <f>+'Cas_-14'!S58</f>
        <v>5</v>
      </c>
      <c r="EE58" s="61">
        <f>+'Cas_-14'!T58</f>
        <v>0</v>
      </c>
      <c r="EF58" s="84">
        <f>+'Cas_-14'!U58</f>
        <v>0</v>
      </c>
      <c r="EG58" s="190">
        <f t="shared" si="207"/>
        <v>7.5002909515424411E-4</v>
      </c>
      <c r="EH58" s="89">
        <f t="shared" si="207"/>
        <v>8.3488964657012395E-4</v>
      </c>
      <c r="EI58" s="89">
        <f t="shared" si="207"/>
        <v>4.1888954651720014E-3</v>
      </c>
      <c r="EJ58" s="89">
        <f t="shared" si="207"/>
        <v>4.6911365912647414E-3</v>
      </c>
      <c r="EK58" s="89">
        <f t="shared" si="207"/>
        <v>1.1919105991114239E-2</v>
      </c>
      <c r="EL58" s="89">
        <f t="shared" si="207"/>
        <v>8.7845154230295625E-3</v>
      </c>
      <c r="EM58" s="89">
        <f t="shared" si="207"/>
        <v>1.71194943605486E-2</v>
      </c>
      <c r="EN58" s="89">
        <f t="shared" si="207"/>
        <v>1.5773307364413562E-2</v>
      </c>
      <c r="EO58" s="89">
        <f t="shared" si="207"/>
        <v>1.1655058261356674E-2</v>
      </c>
      <c r="EP58" s="89">
        <f t="shared" si="207"/>
        <v>1.7392587933775776E-2</v>
      </c>
      <c r="EQ58" s="89">
        <f t="shared" si="207"/>
        <v>1.8565237539605886E-2</v>
      </c>
      <c r="ER58" s="89">
        <f t="shared" si="207"/>
        <v>1.9836489742255794E-2</v>
      </c>
      <c r="ES58" s="89">
        <f t="shared" si="207"/>
        <v>5.9378984134349265E-3</v>
      </c>
      <c r="ET58" s="89">
        <f t="shared" si="207"/>
        <v>1.3929825215348165E-3</v>
      </c>
      <c r="EU58" s="89">
        <f t="shared" si="207"/>
        <v>9.7377512304127403E-3</v>
      </c>
      <c r="EV58" s="89">
        <f t="shared" si="206"/>
        <v>1.9847201588631164E-3</v>
      </c>
      <c r="EW58" s="89">
        <f t="shared" si="178"/>
        <v>0</v>
      </c>
      <c r="EX58" s="89">
        <f t="shared" si="178"/>
        <v>1.7925645338873641E-2</v>
      </c>
      <c r="EY58" s="89">
        <f t="shared" si="178"/>
        <v>0</v>
      </c>
      <c r="EZ58" s="97">
        <f t="shared" si="178"/>
        <v>0</v>
      </c>
      <c r="FA58" s="110">
        <f t="shared" si="71"/>
        <v>1</v>
      </c>
      <c r="FB58" s="111">
        <f t="shared" si="72"/>
        <v>1</v>
      </c>
      <c r="FC58" s="111">
        <f t="shared" si="73"/>
        <v>15.432098765432098</v>
      </c>
      <c r="FD58" s="111">
        <f t="shared" si="74"/>
        <v>1</v>
      </c>
      <c r="FE58" s="111">
        <f t="shared" si="205"/>
        <v>1</v>
      </c>
      <c r="FF58" s="111">
        <f t="shared" si="205"/>
        <v>1</v>
      </c>
      <c r="FG58" s="111">
        <f t="shared" si="205"/>
        <v>1</v>
      </c>
      <c r="FH58" s="111">
        <f t="shared" si="205"/>
        <v>1</v>
      </c>
      <c r="FI58" s="111">
        <f t="shared" si="205"/>
        <v>1</v>
      </c>
      <c r="FJ58" s="111">
        <f t="shared" si="205"/>
        <v>1</v>
      </c>
      <c r="FK58" s="111">
        <f t="shared" si="205"/>
        <v>1</v>
      </c>
      <c r="FL58" s="111">
        <f t="shared" si="205"/>
        <v>1</v>
      </c>
      <c r="FM58" s="111">
        <f t="shared" si="205"/>
        <v>15.432098765432098</v>
      </c>
      <c r="FN58" s="111">
        <f t="shared" si="205"/>
        <v>1</v>
      </c>
      <c r="FO58" s="111">
        <f t="shared" si="205"/>
        <v>1</v>
      </c>
      <c r="FP58" s="111">
        <f t="shared" si="205"/>
        <v>1</v>
      </c>
      <c r="FQ58" s="111" t="e">
        <f t="shared" si="76"/>
        <v>#DIV/0!</v>
      </c>
      <c r="FR58" s="111">
        <f t="shared" si="77"/>
        <v>7.3126142595978054</v>
      </c>
      <c r="FS58" s="111" t="e">
        <f t="shared" si="78"/>
        <v>#DIV/0!</v>
      </c>
      <c r="FT58" s="292" t="e">
        <f t="shared" si="79"/>
        <v>#DIV/0!</v>
      </c>
      <c r="FU58" s="83">
        <f>+Cas_Hoy!B58</f>
        <v>1</v>
      </c>
      <c r="FV58" s="61">
        <f>+Cas_Hoy!C58</f>
        <v>1</v>
      </c>
      <c r="FW58" s="61">
        <f>+Cas_Hoy!D58</f>
        <v>10</v>
      </c>
      <c r="FX58" s="61">
        <f>+Cas_Hoy!E58</f>
        <v>7</v>
      </c>
      <c r="FY58" s="61">
        <f>+Cas_Hoy!F58</f>
        <v>17</v>
      </c>
      <c r="FZ58" s="61">
        <f>+Cas_Hoy!G58</f>
        <v>14</v>
      </c>
      <c r="GA58" s="61">
        <f>+Cas_Hoy!H58</f>
        <v>20</v>
      </c>
      <c r="GB58" s="61">
        <f>+Cas_Hoy!I58</f>
        <v>20</v>
      </c>
      <c r="GC58" s="61">
        <f>+Cas_Hoy!J58</f>
        <v>12</v>
      </c>
      <c r="GD58" s="61">
        <f>+Cas_Hoy!K58</f>
        <v>20</v>
      </c>
      <c r="GE58" s="61">
        <f>+Cas_Hoy!L58</f>
        <v>19</v>
      </c>
      <c r="GF58" s="61">
        <f>+Cas_Hoy!M58</f>
        <v>18</v>
      </c>
      <c r="GG58" s="61">
        <f>+Cas_Hoy!N58</f>
        <v>5</v>
      </c>
      <c r="GH58" s="61">
        <f>+Cas_Hoy!O58</f>
        <v>2</v>
      </c>
      <c r="GI58" s="61">
        <f>+Cas_Hoy!P58</f>
        <v>5</v>
      </c>
      <c r="GJ58" s="61">
        <f>+Cas_Hoy!Q58</f>
        <v>1</v>
      </c>
      <c r="GK58" s="61">
        <f>+Cas_Hoy!R58</f>
        <v>0</v>
      </c>
      <c r="GL58" s="61">
        <f>+Cas_Hoy!S58</f>
        <v>7</v>
      </c>
      <c r="GM58" s="61">
        <f>+Cas_Hoy!T58</f>
        <v>0</v>
      </c>
      <c r="GN58" s="84">
        <f>+Cas_Hoy!U58</f>
        <v>0</v>
      </c>
      <c r="GO58" s="297">
        <f t="shared" si="104"/>
        <v>7.5002909515424411E-4</v>
      </c>
      <c r="GP58" s="294">
        <f t="shared" si="105"/>
        <v>8.3488964657012395E-4</v>
      </c>
      <c r="GQ58" s="294">
        <f t="shared" si="106"/>
        <v>0.12928689707320992</v>
      </c>
      <c r="GR58" s="294">
        <f t="shared" si="107"/>
        <v>6.5675912277706376E-3</v>
      </c>
      <c r="GS58" s="294">
        <f t="shared" si="108"/>
        <v>1.5586523219149389E-2</v>
      </c>
      <c r="GT58" s="294">
        <f t="shared" si="109"/>
        <v>1.3664801769157098E-2</v>
      </c>
      <c r="GU58" s="294">
        <f t="shared" si="110"/>
        <v>1.9021660400609555E-2</v>
      </c>
      <c r="GV58" s="294">
        <f t="shared" si="111"/>
        <v>1.9716634205516951E-2</v>
      </c>
      <c r="GW58" s="294">
        <f t="shared" si="112"/>
        <v>1.1655058261356674E-2</v>
      </c>
      <c r="GX58" s="294">
        <f t="shared" si="113"/>
        <v>1.9325097704195309E-2</v>
      </c>
      <c r="GY58" s="294">
        <f t="shared" si="114"/>
        <v>2.2046219578281987E-2</v>
      </c>
      <c r="GZ58" s="294">
        <f t="shared" si="115"/>
        <v>2.2316050960037769E-2</v>
      </c>
      <c r="HA58" s="294">
        <f t="shared" si="116"/>
        <v>0.11454279346903794</v>
      </c>
      <c r="HB58" s="294">
        <f t="shared" si="117"/>
        <v>2.785965043069633E-3</v>
      </c>
      <c r="HC58" s="294">
        <f t="shared" si="118"/>
        <v>1.2172189038015925E-2</v>
      </c>
      <c r="HD58" s="294">
        <f t="shared" si="119"/>
        <v>1.9847201588631164E-3</v>
      </c>
      <c r="HE58" s="294" t="e">
        <f t="shared" si="120"/>
        <v>#DIV/0!</v>
      </c>
      <c r="HF58" s="294">
        <f t="shared" si="121"/>
        <v>0.18351666160455643</v>
      </c>
      <c r="HG58" s="294" t="e">
        <f t="shared" si="122"/>
        <v>#DIV/0!</v>
      </c>
      <c r="HH58" s="298" t="e">
        <f t="shared" si="123"/>
        <v>#DIV/0!</v>
      </c>
      <c r="HI58" s="213">
        <f>+CyF_Tot!B58</f>
        <v>111</v>
      </c>
      <c r="HJ58" s="140">
        <f>+CyF_Tot!C58</f>
        <v>145</v>
      </c>
      <c r="HK58" s="140">
        <f>+CyF_Tot!D58</f>
        <v>164</v>
      </c>
      <c r="HL58" s="140">
        <f>+CyF_Tot!E58</f>
        <v>179</v>
      </c>
      <c r="HM58" s="140">
        <f>+CyF_Tot!F58</f>
        <v>3</v>
      </c>
      <c r="HN58" s="140">
        <f>+CyF_Tot!G58</f>
        <v>3</v>
      </c>
      <c r="HO58" s="140">
        <f>+CyF_Tot!H58</f>
        <v>3</v>
      </c>
      <c r="HP58" s="451">
        <f>+CyF_Tot!I58</f>
        <v>3</v>
      </c>
      <c r="HQ58" s="91">
        <f t="shared" si="185"/>
        <v>8.5686478831695639E-2</v>
      </c>
      <c r="HR58" s="88">
        <f t="shared" si="186"/>
        <v>7.6977062117265141E-2</v>
      </c>
      <c r="HS58" s="88">
        <f t="shared" si="187"/>
        <v>7.6711573157449364E-2</v>
      </c>
      <c r="HT58" s="88">
        <f t="shared" si="188"/>
        <v>6.8498700618482039E-2</v>
      </c>
      <c r="HU58" s="88">
        <f t="shared" si="189"/>
        <v>7.0095490301791213E-2</v>
      </c>
      <c r="HV58" s="88">
        <f t="shared" si="190"/>
        <v>6.5843833360398576E-2</v>
      </c>
      <c r="HW58" s="88">
        <f t="shared" si="191"/>
        <v>6.7572809977230489E-2</v>
      </c>
      <c r="HX58" s="88">
        <f t="shared" si="192"/>
        <v>6.5190997119688093E-2</v>
      </c>
      <c r="HY58" s="88">
        <f t="shared" si="193"/>
        <v>6.6169401209952378E-2</v>
      </c>
      <c r="HZ58" s="88">
        <f t="shared" si="194"/>
        <v>6.6511800528840898E-2</v>
      </c>
      <c r="IA58" s="88">
        <f t="shared" si="195"/>
        <v>5.53872598057406E-2</v>
      </c>
      <c r="IB58" s="88">
        <f t="shared" si="196"/>
        <v>5.1837681380239226E-2</v>
      </c>
      <c r="IC58" s="88">
        <f t="shared" si="197"/>
        <v>4.3292995407048673E-2</v>
      </c>
      <c r="ID58" s="88">
        <f t="shared" si="198"/>
        <v>4.613651010802268E-2</v>
      </c>
      <c r="IE58" s="88">
        <f t="shared" si="199"/>
        <v>2.6399258171382129E-2</v>
      </c>
      <c r="IF58" s="88">
        <f t="shared" si="200"/>
        <v>3.2381064855966132E-2</v>
      </c>
      <c r="IG58" s="88">
        <f t="shared" si="201"/>
        <v>1.0183610801209005E-2</v>
      </c>
      <c r="IH58" s="88">
        <f t="shared" si="202"/>
        <v>1.7926091633007901E-2</v>
      </c>
      <c r="II58" s="88">
        <f t="shared" si="203"/>
        <v>1.5216889702955986E-3</v>
      </c>
      <c r="IJ58" s="191">
        <f t="shared" si="204"/>
        <v>5.6756963590159949E-3</v>
      </c>
      <c r="IK58" s="297"/>
      <c r="IL58" s="294"/>
      <c r="IM58" s="294"/>
      <c r="IN58" s="294"/>
      <c r="IO58" s="294"/>
      <c r="IP58" s="294"/>
      <c r="IQ58" s="294"/>
      <c r="IR58" s="294"/>
      <c r="IS58" s="294"/>
      <c r="IT58" s="294"/>
      <c r="IU58" s="294"/>
      <c r="IV58" s="294"/>
      <c r="IW58" s="294"/>
      <c r="IX58" s="294"/>
      <c r="IY58" s="294"/>
      <c r="IZ58" s="294"/>
      <c r="JA58" s="294"/>
      <c r="JB58" s="294"/>
      <c r="JC58" s="294"/>
      <c r="JD58" s="298"/>
      <c r="JE58" s="486"/>
    </row>
    <row r="59" spans="1:265" ht="14.4">
      <c r="A59" s="411" t="s">
        <v>70</v>
      </c>
      <c r="B59" s="439">
        <v>8671</v>
      </c>
      <c r="C59" s="427">
        <f t="shared" si="180"/>
        <v>310</v>
      </c>
      <c r="D59" s="418">
        <f t="shared" si="181"/>
        <v>5</v>
      </c>
      <c r="E59" s="396">
        <f t="shared" si="46"/>
        <v>8.243794691738273E-3</v>
      </c>
      <c r="F59" s="197">
        <f t="shared" si="150"/>
        <v>2.410333294891016E-2</v>
      </c>
      <c r="G59" s="30">
        <f t="shared" si="151"/>
        <v>2.9019942721344139</v>
      </c>
      <c r="H59" s="29">
        <f t="shared" si="152"/>
        <v>6.9947734157085981E-2</v>
      </c>
      <c r="I59" s="33">
        <f t="shared" si="153"/>
        <v>0.10375022769711316</v>
      </c>
      <c r="J59" s="324">
        <f t="shared" si="154"/>
        <v>3.4492447811999685E-2</v>
      </c>
      <c r="K59" s="482">
        <f t="shared" si="184"/>
        <v>1.6717710574971081E-2</v>
      </c>
      <c r="L59" s="325">
        <f t="shared" si="48"/>
        <v>1.4310239951093267</v>
      </c>
      <c r="M59" s="326">
        <f t="shared" si="155"/>
        <v>5.1161046993875137E-2</v>
      </c>
      <c r="N59" s="501"/>
      <c r="O59" s="332" t="s">
        <v>226</v>
      </c>
      <c r="P59" s="20" t="s">
        <v>238</v>
      </c>
      <c r="Q59" s="20"/>
      <c r="R59" s="20"/>
      <c r="S59" s="157">
        <f t="shared" si="156"/>
        <v>310</v>
      </c>
      <c r="T59" s="158">
        <f t="shared" si="157"/>
        <v>3575.1355091684927</v>
      </c>
      <c r="U59" s="157">
        <f t="shared" si="158"/>
        <v>44</v>
      </c>
      <c r="V59" s="159">
        <f t="shared" si="159"/>
        <v>0.16541353383458646</v>
      </c>
      <c r="W59" s="158">
        <f t="shared" si="160"/>
        <v>507.43858839810866</v>
      </c>
      <c r="X59" s="157">
        <f t="shared" si="161"/>
        <v>101</v>
      </c>
      <c r="Y59" s="159">
        <f t="shared" si="162"/>
        <v>0.48325358851674644</v>
      </c>
      <c r="Z59" s="158">
        <f t="shared" si="163"/>
        <v>1164.8022142774767</v>
      </c>
      <c r="AA59" s="157">
        <f t="shared" si="164"/>
        <v>5</v>
      </c>
      <c r="AB59" s="158">
        <f t="shared" si="165"/>
        <v>576.63475954330522</v>
      </c>
      <c r="AC59" s="160">
        <f t="shared" si="166"/>
        <v>1.6129032258064516E-2</v>
      </c>
      <c r="AD59" s="157">
        <f t="shared" si="167"/>
        <v>2</v>
      </c>
      <c r="AE59" s="159">
        <f t="shared" si="168"/>
        <v>0.66666666666666663</v>
      </c>
      <c r="AF59" s="158">
        <f t="shared" si="169"/>
        <v>230.65390381732212</v>
      </c>
      <c r="AG59" s="157">
        <f t="shared" si="170"/>
        <v>3</v>
      </c>
      <c r="AH59" s="159">
        <f t="shared" si="171"/>
        <v>1.5</v>
      </c>
      <c r="AI59" s="333">
        <f t="shared" si="172"/>
        <v>345.98085572598319</v>
      </c>
      <c r="AJ59" s="505"/>
      <c r="AK59" s="83">
        <v>643.61298390749744</v>
      </c>
      <c r="AL59" s="61">
        <v>644.64001839150365</v>
      </c>
      <c r="AM59" s="61">
        <v>647.15783716060889</v>
      </c>
      <c r="AN59" s="61">
        <v>677.73698715566718</v>
      </c>
      <c r="AO59" s="61">
        <v>515.06225805067936</v>
      </c>
      <c r="AP59" s="61">
        <v>553.92077882513877</v>
      </c>
      <c r="AQ59" s="61">
        <v>546.55899032106367</v>
      </c>
      <c r="AR59" s="61">
        <v>624.67910353178672</v>
      </c>
      <c r="AS59" s="61">
        <v>577.59104442442549</v>
      </c>
      <c r="AT59" s="61">
        <v>574.25367786278298</v>
      </c>
      <c r="AU59" s="61">
        <v>452.55463621613058</v>
      </c>
      <c r="AV59" s="61">
        <v>433.8043546142319</v>
      </c>
      <c r="AW59" s="61">
        <v>384.70604299925589</v>
      </c>
      <c r="AX59" s="61">
        <v>421.76486207014329</v>
      </c>
      <c r="AY59" s="61">
        <v>271.5847790992118</v>
      </c>
      <c r="AZ59" s="61">
        <v>347.32794753193923</v>
      </c>
      <c r="BA59" s="61">
        <v>105.49880564623832</v>
      </c>
      <c r="BB59" s="61">
        <v>190.52339302024225</v>
      </c>
      <c r="BC59" s="61">
        <v>7.6726404106355153</v>
      </c>
      <c r="BD59" s="84">
        <v>50.348929429022405</v>
      </c>
      <c r="BE59" s="229">
        <v>2.0000000000000002E-5</v>
      </c>
      <c r="BF59" s="42">
        <v>2.0000000000000002E-5</v>
      </c>
      <c r="BG59" s="52">
        <v>5.0000000000000002E-5</v>
      </c>
      <c r="BH59" s="52">
        <v>4.0000000000000003E-5</v>
      </c>
      <c r="BI59" s="52">
        <v>1.2518952302791728E-4</v>
      </c>
      <c r="BJ59" s="52">
        <v>1.2406223545552731E-4</v>
      </c>
      <c r="BK59" s="52">
        <v>3.4000000000000002E-4</v>
      </c>
      <c r="BL59" s="52">
        <v>1.8000000000000001E-4</v>
      </c>
      <c r="BM59" s="52">
        <v>8.9999999999999998E-4</v>
      </c>
      <c r="BN59" s="52">
        <v>5.0000000000000001E-4</v>
      </c>
      <c r="BO59" s="52">
        <v>3.8E-3</v>
      </c>
      <c r="BP59" s="52">
        <v>2E-3</v>
      </c>
      <c r="BQ59" s="52">
        <v>1.6199999999999999E-2</v>
      </c>
      <c r="BR59" s="52">
        <v>6.1999999999999998E-3</v>
      </c>
      <c r="BS59" s="52">
        <v>6.1100000000000002E-2</v>
      </c>
      <c r="BT59" s="52">
        <v>2.6800000000000001E-2</v>
      </c>
      <c r="BU59" s="52">
        <v>0.1421</v>
      </c>
      <c r="BV59" s="52">
        <v>5.4699999999999999E-2</v>
      </c>
      <c r="BW59" s="52">
        <v>0.27589999999999998</v>
      </c>
      <c r="BX59" s="53">
        <v>0.1051</v>
      </c>
      <c r="BY59" s="63">
        <f>+Fall_Hoy!B59</f>
        <v>0</v>
      </c>
      <c r="BZ59" s="60">
        <f>+Fall_Hoy!C59</f>
        <v>0</v>
      </c>
      <c r="CA59" s="60">
        <f>+Fall_Hoy!D59</f>
        <v>0</v>
      </c>
      <c r="CB59" s="60">
        <f>+Fall_Hoy!E59</f>
        <v>0</v>
      </c>
      <c r="CC59" s="60">
        <f>+Fall_Hoy!F59</f>
        <v>0</v>
      </c>
      <c r="CD59" s="60">
        <f>+Fall_Hoy!G59</f>
        <v>0</v>
      </c>
      <c r="CE59" s="60">
        <f>+Fall_Hoy!H59</f>
        <v>0</v>
      </c>
      <c r="CF59" s="60">
        <f>+Fall_Hoy!I59</f>
        <v>0</v>
      </c>
      <c r="CG59" s="60">
        <f>+Fall_Hoy!J59</f>
        <v>0</v>
      </c>
      <c r="CH59" s="60">
        <f>+Fall_Hoy!K59</f>
        <v>0</v>
      </c>
      <c r="CI59" s="60">
        <f>+Fall_Hoy!L59</f>
        <v>0</v>
      </c>
      <c r="CJ59" s="60">
        <f>+Fall_Hoy!M59</f>
        <v>0</v>
      </c>
      <c r="CK59" s="60">
        <f>+Fall_Hoy!N59</f>
        <v>0</v>
      </c>
      <c r="CL59" s="60">
        <f>+Fall_Hoy!O59</f>
        <v>0</v>
      </c>
      <c r="CM59" s="60">
        <f>+Fall_Hoy!P59</f>
        <v>1</v>
      </c>
      <c r="CN59" s="60">
        <f>+Fall_Hoy!Q59</f>
        <v>0</v>
      </c>
      <c r="CO59" s="60">
        <f>+Fall_Hoy!R59</f>
        <v>2</v>
      </c>
      <c r="CP59" s="60">
        <f>+Fall_Hoy!S59</f>
        <v>1</v>
      </c>
      <c r="CQ59" s="60">
        <f>+Fall_Hoy!T59</f>
        <v>0</v>
      </c>
      <c r="CR59" s="65">
        <f>+Fall_Hoy!U59</f>
        <v>1</v>
      </c>
      <c r="CS59" s="74">
        <f t="shared" si="173"/>
        <v>6.0263362938002225E-2</v>
      </c>
      <c r="CT59" s="75">
        <f t="shared" si="174"/>
        <v>8.6373700167739278E-3</v>
      </c>
      <c r="CU59" s="75">
        <f t="shared" si="175"/>
        <v>2.0795098349976983E-2</v>
      </c>
      <c r="CV59" s="75">
        <f t="shared" si="176"/>
        <v>1.1854946795374469E-2</v>
      </c>
      <c r="CW59" s="75">
        <f t="shared" si="131"/>
        <v>5.4362360204705487E-2</v>
      </c>
      <c r="CX59" s="75">
        <f t="shared" si="132"/>
        <v>3.4300933863320379E-2</v>
      </c>
      <c r="CY59" s="75">
        <f t="shared" si="133"/>
        <v>4.0251830798861438E-2</v>
      </c>
      <c r="CZ59" s="75">
        <f t="shared" si="134"/>
        <v>3.8419726007016597E-2</v>
      </c>
      <c r="DA59" s="75">
        <f t="shared" si="135"/>
        <v>3.2895246876505274E-2</v>
      </c>
      <c r="DB59" s="75">
        <f t="shared" si="136"/>
        <v>3.6569204185433038E-2</v>
      </c>
      <c r="DC59" s="75">
        <f t="shared" si="137"/>
        <v>2.6516135378334856E-2</v>
      </c>
      <c r="DD59" s="75">
        <f t="shared" si="138"/>
        <v>3.2272612875105286E-2</v>
      </c>
      <c r="DE59" s="75">
        <f t="shared" si="139"/>
        <v>2.0795098349976983E-2</v>
      </c>
      <c r="DF59" s="75">
        <f t="shared" si="140"/>
        <v>1.1854946795374469E-2</v>
      </c>
      <c r="DG59" s="75">
        <f t="shared" si="141"/>
        <v>6.0263362938002225E-2</v>
      </c>
      <c r="DH59" s="75">
        <f t="shared" si="142"/>
        <v>8.6373700167739278E-3</v>
      </c>
      <c r="DI59" s="75">
        <f t="shared" si="143"/>
        <v>0.13340999710062004</v>
      </c>
      <c r="DJ59" s="75">
        <f t="shared" si="144"/>
        <v>9.5954283404202159E-2</v>
      </c>
      <c r="DK59" s="75">
        <f t="shared" si="145"/>
        <v>0</v>
      </c>
      <c r="DL59" s="287">
        <f t="shared" si="146"/>
        <v>0.18897617024002081</v>
      </c>
      <c r="DM59" s="83">
        <f>+'Cas_-14'!B59</f>
        <v>2</v>
      </c>
      <c r="DN59" s="61">
        <f>+'Cas_-14'!C59</f>
        <v>1</v>
      </c>
      <c r="DO59" s="61">
        <f>+'Cas_-14'!D59</f>
        <v>6</v>
      </c>
      <c r="DP59" s="61">
        <f>+'Cas_-14'!E59</f>
        <v>10</v>
      </c>
      <c r="DQ59" s="61">
        <f>+'Cas_-14'!F59</f>
        <v>28</v>
      </c>
      <c r="DR59" s="61">
        <f>+'Cas_-14'!G59</f>
        <v>19</v>
      </c>
      <c r="DS59" s="61">
        <f>+'Cas_-14'!H59</f>
        <v>22</v>
      </c>
      <c r="DT59" s="61">
        <f>+'Cas_-14'!I59</f>
        <v>24</v>
      </c>
      <c r="DU59" s="61">
        <f>+'Cas_-14'!J59</f>
        <v>19</v>
      </c>
      <c r="DV59" s="61">
        <f>+'Cas_-14'!K59</f>
        <v>21</v>
      </c>
      <c r="DW59" s="61">
        <f>+'Cas_-14'!L59</f>
        <v>12</v>
      </c>
      <c r="DX59" s="61">
        <f>+'Cas_-14'!M59</f>
        <v>14</v>
      </c>
      <c r="DY59" s="61">
        <f>+'Cas_-14'!N59</f>
        <v>8</v>
      </c>
      <c r="DZ59" s="61">
        <f>+'Cas_-14'!O59</f>
        <v>5</v>
      </c>
      <c r="EA59" s="61">
        <f>+'Cas_-14'!P59</f>
        <v>7</v>
      </c>
      <c r="EB59" s="61">
        <f>+'Cas_-14'!Q59</f>
        <v>3</v>
      </c>
      <c r="EC59" s="61">
        <f>+'Cas_-14'!R59</f>
        <v>3</v>
      </c>
      <c r="ED59" s="61">
        <f>+'Cas_-14'!S59</f>
        <v>4</v>
      </c>
      <c r="EE59" s="61">
        <f>+'Cas_-14'!T59</f>
        <v>0</v>
      </c>
      <c r="EF59" s="84">
        <f>+'Cas_-14'!U59</f>
        <v>1</v>
      </c>
      <c r="EG59" s="190">
        <f t="shared" si="207"/>
        <v>3.1074575094144586E-3</v>
      </c>
      <c r="EH59" s="88">
        <f t="shared" si="207"/>
        <v>1.5512533685004312E-3</v>
      </c>
      <c r="EI59" s="88">
        <f t="shared" si="207"/>
        <v>9.2713085672034377E-3</v>
      </c>
      <c r="EJ59" s="88">
        <f t="shared" si="207"/>
        <v>1.4754986358304115E-2</v>
      </c>
      <c r="EK59" s="88">
        <f t="shared" si="207"/>
        <v>5.4362360204705487E-2</v>
      </c>
      <c r="EL59" s="88">
        <f t="shared" si="207"/>
        <v>3.4300933863320379E-2</v>
      </c>
      <c r="EM59" s="88">
        <f t="shared" si="207"/>
        <v>4.0251830798861438E-2</v>
      </c>
      <c r="EN59" s="88">
        <f t="shared" si="207"/>
        <v>3.8419726007016597E-2</v>
      </c>
      <c r="EO59" s="88">
        <f t="shared" si="207"/>
        <v>3.2895246876505274E-2</v>
      </c>
      <c r="EP59" s="88">
        <f t="shared" si="207"/>
        <v>3.6569204185433038E-2</v>
      </c>
      <c r="EQ59" s="88">
        <f t="shared" si="207"/>
        <v>2.6516135378334856E-2</v>
      </c>
      <c r="ER59" s="88">
        <f t="shared" si="207"/>
        <v>3.2272612875105286E-2</v>
      </c>
      <c r="ES59" s="88">
        <f t="shared" si="207"/>
        <v>2.0795098349976983E-2</v>
      </c>
      <c r="ET59" s="88">
        <f t="shared" si="207"/>
        <v>1.1854946795374469E-2</v>
      </c>
      <c r="EU59" s="88">
        <f t="shared" si="207"/>
        <v>2.5774640328583554E-2</v>
      </c>
      <c r="EV59" s="88">
        <f t="shared" si="206"/>
        <v>8.6373700167739278E-3</v>
      </c>
      <c r="EW59" s="88">
        <f t="shared" si="178"/>
        <v>2.8436340881997164E-2</v>
      </c>
      <c r="EX59" s="88">
        <f t="shared" si="178"/>
        <v>2.0994797208839431E-2</v>
      </c>
      <c r="EY59" s="88">
        <f t="shared" si="178"/>
        <v>0</v>
      </c>
      <c r="EZ59" s="96">
        <f t="shared" si="178"/>
        <v>1.9861395492226187E-2</v>
      </c>
      <c r="FA59" s="110">
        <f t="shared" si="71"/>
        <v>2.3380874444704229</v>
      </c>
      <c r="FB59" s="111">
        <f t="shared" si="72"/>
        <v>1</v>
      </c>
      <c r="FC59" s="111">
        <f t="shared" si="73"/>
        <v>1</v>
      </c>
      <c r="FD59" s="111">
        <f t="shared" si="74"/>
        <v>1</v>
      </c>
      <c r="FE59" s="111">
        <f t="shared" si="205"/>
        <v>1</v>
      </c>
      <c r="FF59" s="111">
        <f t="shared" si="205"/>
        <v>1</v>
      </c>
      <c r="FG59" s="111">
        <f t="shared" si="205"/>
        <v>1</v>
      </c>
      <c r="FH59" s="111">
        <f t="shared" si="205"/>
        <v>1</v>
      </c>
      <c r="FI59" s="111">
        <f t="shared" si="205"/>
        <v>1</v>
      </c>
      <c r="FJ59" s="111">
        <f t="shared" si="205"/>
        <v>1</v>
      </c>
      <c r="FK59" s="111">
        <f t="shared" si="205"/>
        <v>1</v>
      </c>
      <c r="FL59" s="111">
        <f t="shared" si="205"/>
        <v>1</v>
      </c>
      <c r="FM59" s="111">
        <f t="shared" si="205"/>
        <v>1</v>
      </c>
      <c r="FN59" s="111">
        <f t="shared" si="205"/>
        <v>1</v>
      </c>
      <c r="FO59" s="111">
        <f t="shared" si="205"/>
        <v>2.3380874444704229</v>
      </c>
      <c r="FP59" s="111">
        <f t="shared" si="205"/>
        <v>1</v>
      </c>
      <c r="FQ59" s="111">
        <f t="shared" si="76"/>
        <v>4.691531785127844</v>
      </c>
      <c r="FR59" s="111">
        <f t="shared" si="77"/>
        <v>4.5703839122486292</v>
      </c>
      <c r="FS59" s="111" t="e">
        <f t="shared" si="78"/>
        <v>#DIV/0!</v>
      </c>
      <c r="FT59" s="292">
        <f t="shared" si="79"/>
        <v>9.5147478591817318</v>
      </c>
      <c r="FU59" s="83">
        <f>+Cas_Hoy!B59</f>
        <v>7</v>
      </c>
      <c r="FV59" s="61">
        <f>+Cas_Hoy!C59</f>
        <v>5</v>
      </c>
      <c r="FW59" s="61">
        <f>+Cas_Hoy!D59</f>
        <v>10</v>
      </c>
      <c r="FX59" s="61">
        <f>+Cas_Hoy!E59</f>
        <v>14</v>
      </c>
      <c r="FY59" s="61">
        <f>+Cas_Hoy!F59</f>
        <v>37</v>
      </c>
      <c r="FZ59" s="61">
        <f>+Cas_Hoy!G59</f>
        <v>33</v>
      </c>
      <c r="GA59" s="61">
        <f>+Cas_Hoy!H59</f>
        <v>35</v>
      </c>
      <c r="GB59" s="61">
        <f>+Cas_Hoy!I59</f>
        <v>39</v>
      </c>
      <c r="GC59" s="61">
        <f>+Cas_Hoy!J59</f>
        <v>25</v>
      </c>
      <c r="GD59" s="61">
        <f>+Cas_Hoy!K59</f>
        <v>30</v>
      </c>
      <c r="GE59" s="61">
        <f>+Cas_Hoy!L59</f>
        <v>14</v>
      </c>
      <c r="GF59" s="61">
        <f>+Cas_Hoy!M59</f>
        <v>21</v>
      </c>
      <c r="GG59" s="61">
        <f>+Cas_Hoy!N59</f>
        <v>9</v>
      </c>
      <c r="GH59" s="61">
        <f>+Cas_Hoy!O59</f>
        <v>9</v>
      </c>
      <c r="GI59" s="61">
        <f>+Cas_Hoy!P59</f>
        <v>8</v>
      </c>
      <c r="GJ59" s="61">
        <f>+Cas_Hoy!Q59</f>
        <v>3</v>
      </c>
      <c r="GK59" s="61">
        <f>+Cas_Hoy!R59</f>
        <v>4</v>
      </c>
      <c r="GL59" s="61">
        <f>+Cas_Hoy!S59</f>
        <v>6</v>
      </c>
      <c r="GM59" s="61">
        <f>+Cas_Hoy!T59</f>
        <v>0</v>
      </c>
      <c r="GN59" s="84">
        <f>+Cas_Hoy!U59</f>
        <v>1</v>
      </c>
      <c r="GO59" s="297">
        <f t="shared" si="104"/>
        <v>2.5429275854455466E-2</v>
      </c>
      <c r="GP59" s="294">
        <f t="shared" si="105"/>
        <v>7.7562668425021561E-3</v>
      </c>
      <c r="GQ59" s="294">
        <f t="shared" si="106"/>
        <v>1.5452180945339062E-2</v>
      </c>
      <c r="GR59" s="294">
        <f t="shared" si="107"/>
        <v>2.0656980901625759E-2</v>
      </c>
      <c r="GS59" s="294">
        <f t="shared" si="108"/>
        <v>7.1835975984789399E-2</v>
      </c>
      <c r="GT59" s="294">
        <f t="shared" si="109"/>
        <v>5.9575306183661712E-2</v>
      </c>
      <c r="GU59" s="294">
        <f t="shared" si="110"/>
        <v>6.4037003543643195E-2</v>
      </c>
      <c r="GV59" s="294">
        <f t="shared" si="111"/>
        <v>6.243205476140197E-2</v>
      </c>
      <c r="GW59" s="294">
        <f t="shared" si="112"/>
        <v>4.3283219574349038E-2</v>
      </c>
      <c r="GX59" s="294">
        <f t="shared" si="113"/>
        <v>5.224172026490434E-2</v>
      </c>
      <c r="GY59" s="294">
        <f t="shared" si="114"/>
        <v>3.0935491274723996E-2</v>
      </c>
      <c r="GZ59" s="294">
        <f t="shared" si="115"/>
        <v>4.8408919312657929E-2</v>
      </c>
      <c r="HA59" s="294">
        <f t="shared" si="116"/>
        <v>2.3394485643724105E-2</v>
      </c>
      <c r="HB59" s="294">
        <f t="shared" si="117"/>
        <v>2.1338904231674043E-2</v>
      </c>
      <c r="HC59" s="294">
        <f t="shared" si="118"/>
        <v>6.887241478628825E-2</v>
      </c>
      <c r="HD59" s="294">
        <f t="shared" si="119"/>
        <v>8.6373700167739278E-3</v>
      </c>
      <c r="HE59" s="294">
        <f t="shared" si="120"/>
        <v>0.17787999613416006</v>
      </c>
      <c r="HF59" s="294">
        <f t="shared" si="121"/>
        <v>0.14393142510630322</v>
      </c>
      <c r="HG59" s="294" t="e">
        <f t="shared" si="122"/>
        <v>#DIV/0!</v>
      </c>
      <c r="HH59" s="298">
        <f t="shared" si="123"/>
        <v>0.18897617024002081</v>
      </c>
      <c r="HI59" s="213">
        <f>+CyF_Tot!B59</f>
        <v>155</v>
      </c>
      <c r="HJ59" s="140">
        <f>+CyF_Tot!C59</f>
        <v>209</v>
      </c>
      <c r="HK59" s="140">
        <f>+CyF_Tot!D59</f>
        <v>266</v>
      </c>
      <c r="HL59" s="140">
        <f>+CyF_Tot!E59</f>
        <v>310</v>
      </c>
      <c r="HM59" s="140">
        <f>+CyF_Tot!F59</f>
        <v>2</v>
      </c>
      <c r="HN59" s="140">
        <f>+CyF_Tot!G59</f>
        <v>2</v>
      </c>
      <c r="HO59" s="140">
        <f>+CyF_Tot!H59</f>
        <v>3</v>
      </c>
      <c r="HP59" s="451">
        <f>+CyF_Tot!I59</f>
        <v>5</v>
      </c>
      <c r="HQ59" s="91">
        <f t="shared" si="185"/>
        <v>7.4225923642889796E-2</v>
      </c>
      <c r="HR59" s="88">
        <f t="shared" si="186"/>
        <v>7.4344368399435312E-2</v>
      </c>
      <c r="HS59" s="88">
        <f t="shared" si="187"/>
        <v>7.4634740763534643E-2</v>
      </c>
      <c r="HT59" s="88">
        <f t="shared" si="188"/>
        <v>7.8161340924422465E-2</v>
      </c>
      <c r="HU59" s="88">
        <f t="shared" si="189"/>
        <v>5.9400560264177067E-2</v>
      </c>
      <c r="HV59" s="88">
        <f t="shared" si="190"/>
        <v>6.3881995020774851E-2</v>
      </c>
      <c r="HW59" s="88">
        <f t="shared" si="191"/>
        <v>6.3032982392003653E-2</v>
      </c>
      <c r="HX59" s="88">
        <f t="shared" si="192"/>
        <v>7.2042336931355866E-2</v>
      </c>
      <c r="HY59" s="88">
        <f t="shared" si="193"/>
        <v>6.661181460320903E-2</v>
      </c>
      <c r="HZ59" s="88">
        <f t="shared" si="194"/>
        <v>6.622692629025291E-2</v>
      </c>
      <c r="IA59" s="88">
        <f t="shared" si="195"/>
        <v>5.2191746766939287E-2</v>
      </c>
      <c r="IB59" s="88">
        <f t="shared" si="196"/>
        <v>5.0029333942363266E-2</v>
      </c>
      <c r="IC59" s="88">
        <f t="shared" si="197"/>
        <v>4.4366975319946475E-2</v>
      </c>
      <c r="ID59" s="88">
        <f t="shared" si="198"/>
        <v>4.8640855964726476E-2</v>
      </c>
      <c r="IE59" s="88">
        <f t="shared" si="199"/>
        <v>3.1321044758299138E-2</v>
      </c>
      <c r="IF59" s="88">
        <f t="shared" si="200"/>
        <v>4.0056273501549902E-2</v>
      </c>
      <c r="IG59" s="88">
        <f t="shared" si="201"/>
        <v>1.2166855685184906E-2</v>
      </c>
      <c r="IH59" s="88">
        <f t="shared" si="202"/>
        <v>2.1972482184320408E-2</v>
      </c>
      <c r="II59" s="88">
        <f t="shared" si="203"/>
        <v>8.8486223164981146E-4</v>
      </c>
      <c r="IJ59" s="191">
        <f t="shared" si="204"/>
        <v>5.806588562913436E-3</v>
      </c>
      <c r="IK59" s="297"/>
      <c r="IL59" s="294"/>
      <c r="IM59" s="294"/>
      <c r="IN59" s="294"/>
      <c r="IO59" s="294"/>
      <c r="IP59" s="294"/>
      <c r="IQ59" s="294"/>
      <c r="IR59" s="294"/>
      <c r="IS59" s="294"/>
      <c r="IT59" s="294"/>
      <c r="IU59" s="294"/>
      <c r="IV59" s="294"/>
      <c r="IW59" s="294"/>
      <c r="IX59" s="294"/>
      <c r="IY59" s="294"/>
      <c r="IZ59" s="294"/>
      <c r="JA59" s="294"/>
      <c r="JB59" s="294"/>
      <c r="JC59" s="294"/>
      <c r="JD59" s="298"/>
      <c r="JE59" s="486"/>
    </row>
    <row r="60" spans="1:265" ht="14.4">
      <c r="A60" s="411" t="s">
        <v>71</v>
      </c>
      <c r="B60" s="439">
        <v>52640</v>
      </c>
      <c r="C60" s="427">
        <f t="shared" si="180"/>
        <v>809</v>
      </c>
      <c r="D60" s="418">
        <f t="shared" si="181"/>
        <v>13</v>
      </c>
      <c r="E60" s="396">
        <f t="shared" si="46"/>
        <v>8.8993912832182123E-3</v>
      </c>
      <c r="F60" s="197">
        <f t="shared" si="150"/>
        <v>9.3465045592705173E-3</v>
      </c>
      <c r="G60" s="30">
        <f t="shared" si="151"/>
        <v>2.9690529820245448</v>
      </c>
      <c r="H60" s="29">
        <f t="shared" si="152"/>
        <v>2.7750267233208132E-2</v>
      </c>
      <c r="I60" s="33">
        <f t="shared" si="153"/>
        <v>4.5630012584685735E-2</v>
      </c>
      <c r="J60" s="324">
        <f t="shared" si="154"/>
        <v>1.4572460599115947E-2</v>
      </c>
      <c r="K60" s="482">
        <f t="shared" si="184"/>
        <v>1.694706838577217E-2</v>
      </c>
      <c r="L60" s="325">
        <f t="shared" si="48"/>
        <v>1.5591348088159824</v>
      </c>
      <c r="M60" s="326">
        <f t="shared" si="155"/>
        <v>2.3961627285944715E-2</v>
      </c>
      <c r="N60" s="501"/>
      <c r="O60" s="332" t="s">
        <v>226</v>
      </c>
      <c r="P60" s="20" t="s">
        <v>241</v>
      </c>
      <c r="Q60" s="20"/>
      <c r="R60" s="20"/>
      <c r="S60" s="157">
        <f t="shared" si="156"/>
        <v>809</v>
      </c>
      <c r="T60" s="158">
        <f t="shared" si="157"/>
        <v>1536.8541033434651</v>
      </c>
      <c r="U60" s="157">
        <f t="shared" si="158"/>
        <v>144</v>
      </c>
      <c r="V60" s="159">
        <f t="shared" si="159"/>
        <v>0.21654135338345865</v>
      </c>
      <c r="W60" s="158">
        <f t="shared" si="160"/>
        <v>273.5562310030395</v>
      </c>
      <c r="X60" s="157">
        <f t="shared" si="161"/>
        <v>317</v>
      </c>
      <c r="Y60" s="159">
        <f t="shared" si="162"/>
        <v>0.64430894308943087</v>
      </c>
      <c r="Z60" s="158">
        <f t="shared" si="163"/>
        <v>602.20364741641333</v>
      </c>
      <c r="AA60" s="157">
        <f t="shared" si="164"/>
        <v>13</v>
      </c>
      <c r="AB60" s="158">
        <f t="shared" si="165"/>
        <v>246.96048632218844</v>
      </c>
      <c r="AC60" s="160">
        <f t="shared" si="166"/>
        <v>1.6069221260815822E-2</v>
      </c>
      <c r="AD60" s="157">
        <f t="shared" si="167"/>
        <v>0</v>
      </c>
      <c r="AE60" s="159">
        <f t="shared" si="168"/>
        <v>0</v>
      </c>
      <c r="AF60" s="158">
        <f t="shared" si="169"/>
        <v>0</v>
      </c>
      <c r="AG60" s="157">
        <f t="shared" si="170"/>
        <v>5</v>
      </c>
      <c r="AH60" s="159">
        <f t="shared" si="171"/>
        <v>0.625</v>
      </c>
      <c r="AI60" s="333">
        <f t="shared" si="172"/>
        <v>94.984802431610944</v>
      </c>
      <c r="AJ60" s="505"/>
      <c r="AK60" s="83">
        <v>3961.7425334054146</v>
      </c>
      <c r="AL60" s="61">
        <v>3791.9369904526739</v>
      </c>
      <c r="AM60" s="61">
        <v>3681.4639158892614</v>
      </c>
      <c r="AN60" s="61">
        <v>3609.5325975179703</v>
      </c>
      <c r="AO60" s="61">
        <v>3216.6671752221719</v>
      </c>
      <c r="AP60" s="61">
        <v>3116.2181653311081</v>
      </c>
      <c r="AQ60" s="61">
        <v>3685.5446544881288</v>
      </c>
      <c r="AR60" s="61">
        <v>3638.8799247306797</v>
      </c>
      <c r="AS60" s="61">
        <v>3321.0227284816028</v>
      </c>
      <c r="AT60" s="61">
        <v>3330.9733003643105</v>
      </c>
      <c r="AU60" s="61">
        <v>2771.8992096127249</v>
      </c>
      <c r="AV60" s="61">
        <v>2866.0741406283946</v>
      </c>
      <c r="AW60" s="61">
        <v>2563.1019286296582</v>
      </c>
      <c r="AX60" s="61">
        <v>2781.2282161701696</v>
      </c>
      <c r="AY60" s="61">
        <v>1724.1217969537515</v>
      </c>
      <c r="AZ60" s="61">
        <v>2272.4710268457775</v>
      </c>
      <c r="BA60" s="61">
        <v>702.0875603505026</v>
      </c>
      <c r="BB60" s="61">
        <v>1236.420612784171</v>
      </c>
      <c r="BC60" s="61">
        <v>77.34862953014013</v>
      </c>
      <c r="BD60" s="84">
        <v>291.26552668724554</v>
      </c>
      <c r="BE60" s="229">
        <v>2.0000000000000002E-5</v>
      </c>
      <c r="BF60" s="42">
        <v>2.0000000000000002E-5</v>
      </c>
      <c r="BG60" s="52">
        <v>5.0000000000000002E-5</v>
      </c>
      <c r="BH60" s="52">
        <v>4.0000000000000003E-5</v>
      </c>
      <c r="BI60" s="52">
        <v>1.2518952302791728E-4</v>
      </c>
      <c r="BJ60" s="52">
        <v>1.2406223545552731E-4</v>
      </c>
      <c r="BK60" s="52">
        <v>3.4000000000000002E-4</v>
      </c>
      <c r="BL60" s="52">
        <v>1.8000000000000001E-4</v>
      </c>
      <c r="BM60" s="52">
        <v>8.9999999999999998E-4</v>
      </c>
      <c r="BN60" s="52">
        <v>5.0000000000000001E-4</v>
      </c>
      <c r="BO60" s="52">
        <v>3.8E-3</v>
      </c>
      <c r="BP60" s="52">
        <v>2E-3</v>
      </c>
      <c r="BQ60" s="52">
        <v>1.6199999999999999E-2</v>
      </c>
      <c r="BR60" s="52">
        <v>6.1999999999999998E-3</v>
      </c>
      <c r="BS60" s="52">
        <v>6.1100000000000002E-2</v>
      </c>
      <c r="BT60" s="52">
        <v>2.6800000000000001E-2</v>
      </c>
      <c r="BU60" s="52">
        <v>0.1421</v>
      </c>
      <c r="BV60" s="52">
        <v>5.4699999999999999E-2</v>
      </c>
      <c r="BW60" s="52">
        <v>0.27589999999999998</v>
      </c>
      <c r="BX60" s="53">
        <v>0.1051</v>
      </c>
      <c r="BY60" s="63">
        <f>+Fall_Hoy!B60</f>
        <v>0</v>
      </c>
      <c r="BZ60" s="60">
        <f>+Fall_Hoy!C60</f>
        <v>0</v>
      </c>
      <c r="CA60" s="60">
        <f>+Fall_Hoy!D60</f>
        <v>0</v>
      </c>
      <c r="CB60" s="60">
        <f>+Fall_Hoy!E60</f>
        <v>0</v>
      </c>
      <c r="CC60" s="60">
        <f>+Fall_Hoy!F60</f>
        <v>0</v>
      </c>
      <c r="CD60" s="60">
        <f>+Fall_Hoy!G60</f>
        <v>0</v>
      </c>
      <c r="CE60" s="60">
        <f>+Fall_Hoy!H60</f>
        <v>0</v>
      </c>
      <c r="CF60" s="60">
        <f>+Fall_Hoy!I60</f>
        <v>0</v>
      </c>
      <c r="CG60" s="60">
        <f>+Fall_Hoy!J60</f>
        <v>0</v>
      </c>
      <c r="CH60" s="60">
        <f>+Fall_Hoy!K60</f>
        <v>0</v>
      </c>
      <c r="CI60" s="60">
        <f>+Fall_Hoy!L60</f>
        <v>0</v>
      </c>
      <c r="CJ60" s="60">
        <f>+Fall_Hoy!M60</f>
        <v>0</v>
      </c>
      <c r="CK60" s="60">
        <f>+Fall_Hoy!N60</f>
        <v>1</v>
      </c>
      <c r="CL60" s="60">
        <f>+Fall_Hoy!O60</f>
        <v>0</v>
      </c>
      <c r="CM60" s="60">
        <f>+Fall_Hoy!P60</f>
        <v>1</v>
      </c>
      <c r="CN60" s="60">
        <f>+Fall_Hoy!Q60</f>
        <v>0</v>
      </c>
      <c r="CO60" s="60">
        <f>+Fall_Hoy!R60</f>
        <v>3</v>
      </c>
      <c r="CP60" s="60">
        <f>+Fall_Hoy!S60</f>
        <v>6</v>
      </c>
      <c r="CQ60" s="60">
        <f>+Fall_Hoy!T60</f>
        <v>1</v>
      </c>
      <c r="CR60" s="65">
        <f>+Fall_Hoy!U60</f>
        <v>1</v>
      </c>
      <c r="CS60" s="74">
        <f t="shared" si="173"/>
        <v>9.4927238552462816E-3</v>
      </c>
      <c r="CT60" s="75">
        <f t="shared" si="174"/>
        <v>5.280595377559631E-3</v>
      </c>
      <c r="CU60" s="75">
        <f t="shared" si="175"/>
        <v>2.4083472597100728E-2</v>
      </c>
      <c r="CV60" s="75">
        <f t="shared" si="176"/>
        <v>5.7528540473505106E-3</v>
      </c>
      <c r="CW60" s="75">
        <f t="shared" si="131"/>
        <v>1.3367873534205488E-2</v>
      </c>
      <c r="CX60" s="75">
        <f t="shared" si="132"/>
        <v>1.6365991498089188E-2</v>
      </c>
      <c r="CY60" s="75">
        <f t="shared" si="133"/>
        <v>1.4380506809341852E-2</v>
      </c>
      <c r="CZ60" s="75">
        <f t="shared" si="134"/>
        <v>1.2916062352202665E-2</v>
      </c>
      <c r="DA60" s="75">
        <f t="shared" si="135"/>
        <v>1.3851154828148844E-2</v>
      </c>
      <c r="DB60" s="75">
        <f t="shared" si="136"/>
        <v>1.4109990012486615E-2</v>
      </c>
      <c r="DC60" s="75">
        <f t="shared" si="137"/>
        <v>9.3798504324522618E-3</v>
      </c>
      <c r="DD60" s="75">
        <f t="shared" si="138"/>
        <v>1.290964510495449E-2</v>
      </c>
      <c r="DE60" s="75">
        <f t="shared" si="139"/>
        <v>2.4083472597100728E-2</v>
      </c>
      <c r="DF60" s="75">
        <f t="shared" si="140"/>
        <v>5.7528540473505106E-3</v>
      </c>
      <c r="DG60" s="75">
        <f t="shared" si="141"/>
        <v>9.4927238552462816E-3</v>
      </c>
      <c r="DH60" s="75">
        <f t="shared" si="142"/>
        <v>5.280595377559631E-3</v>
      </c>
      <c r="DI60" s="75">
        <f t="shared" si="143"/>
        <v>3.0070171051792497E-2</v>
      </c>
      <c r="DJ60" s="75">
        <f t="shared" si="144"/>
        <v>8.8715128783698458E-2</v>
      </c>
      <c r="DK60" s="75">
        <f t="shared" si="145"/>
        <v>4.6859287010552517E-2</v>
      </c>
      <c r="DL60" s="287">
        <f t="shared" si="146"/>
        <v>3.2666920687110551E-2</v>
      </c>
      <c r="DM60" s="83">
        <f>+'Cas_-14'!B60</f>
        <v>7</v>
      </c>
      <c r="DN60" s="61">
        <f>+'Cas_-14'!C60</f>
        <v>13</v>
      </c>
      <c r="DO60" s="61">
        <f>+'Cas_-14'!D60</f>
        <v>19</v>
      </c>
      <c r="DP60" s="61">
        <f>+'Cas_-14'!E60</f>
        <v>23</v>
      </c>
      <c r="DQ60" s="61">
        <f>+'Cas_-14'!F60</f>
        <v>43</v>
      </c>
      <c r="DR60" s="61">
        <f>+'Cas_-14'!G60</f>
        <v>51</v>
      </c>
      <c r="DS60" s="61">
        <f>+'Cas_-14'!H60</f>
        <v>53</v>
      </c>
      <c r="DT60" s="61">
        <f>+'Cas_-14'!I60</f>
        <v>47</v>
      </c>
      <c r="DU60" s="61">
        <f>+'Cas_-14'!J60</f>
        <v>46</v>
      </c>
      <c r="DV60" s="61">
        <f>+'Cas_-14'!K60</f>
        <v>47</v>
      </c>
      <c r="DW60" s="61">
        <f>+'Cas_-14'!L60</f>
        <v>26</v>
      </c>
      <c r="DX60" s="61">
        <f>+'Cas_-14'!M60</f>
        <v>37</v>
      </c>
      <c r="DY60" s="61">
        <f>+'Cas_-14'!N60</f>
        <v>21</v>
      </c>
      <c r="DZ60" s="61">
        <f>+'Cas_-14'!O60</f>
        <v>16</v>
      </c>
      <c r="EA60" s="61">
        <f>+'Cas_-14'!P60</f>
        <v>8</v>
      </c>
      <c r="EB60" s="61">
        <f>+'Cas_-14'!Q60</f>
        <v>12</v>
      </c>
      <c r="EC60" s="61">
        <f>+'Cas_-14'!R60</f>
        <v>7</v>
      </c>
      <c r="ED60" s="61">
        <f>+'Cas_-14'!S60</f>
        <v>8</v>
      </c>
      <c r="EE60" s="61">
        <f>+'Cas_-14'!T60</f>
        <v>2</v>
      </c>
      <c r="EF60" s="84">
        <f>+'Cas_-14'!U60</f>
        <v>3</v>
      </c>
      <c r="EG60" s="190">
        <f t="shared" si="207"/>
        <v>1.7668992724731599E-3</v>
      </c>
      <c r="EH60" s="89">
        <f t="shared" si="207"/>
        <v>3.4283270087903245E-3</v>
      </c>
      <c r="EI60" s="89">
        <f t="shared" si="207"/>
        <v>5.1609904195979413E-3</v>
      </c>
      <c r="EJ60" s="89">
        <f t="shared" si="207"/>
        <v>6.3720161485217039E-3</v>
      </c>
      <c r="EK60" s="89">
        <f t="shared" si="207"/>
        <v>1.3367873534205488E-2</v>
      </c>
      <c r="EL60" s="89">
        <f t="shared" si="207"/>
        <v>1.6365991498089188E-2</v>
      </c>
      <c r="EM60" s="89">
        <f t="shared" si="207"/>
        <v>1.4380506809341852E-2</v>
      </c>
      <c r="EN60" s="89">
        <f t="shared" si="207"/>
        <v>1.2916062352202665E-2</v>
      </c>
      <c r="EO60" s="89">
        <f t="shared" si="207"/>
        <v>1.3851154828148844E-2</v>
      </c>
      <c r="EP60" s="89">
        <f t="shared" si="207"/>
        <v>1.4109990012486615E-2</v>
      </c>
      <c r="EQ60" s="89">
        <f t="shared" si="207"/>
        <v>9.3798504324522618E-3</v>
      </c>
      <c r="ER60" s="89">
        <f t="shared" si="207"/>
        <v>1.290964510495449E-2</v>
      </c>
      <c r="ES60" s="89">
        <f t="shared" si="207"/>
        <v>8.1931973775336668E-3</v>
      </c>
      <c r="ET60" s="89">
        <f t="shared" si="207"/>
        <v>5.7528540473505106E-3</v>
      </c>
      <c r="EU60" s="89">
        <f t="shared" si="207"/>
        <v>4.6400434204443824E-3</v>
      </c>
      <c r="EV60" s="89">
        <f t="shared" si="206"/>
        <v>5.280595377559631E-3</v>
      </c>
      <c r="EW60" s="89">
        <f t="shared" si="178"/>
        <v>9.9702663817393313E-3</v>
      </c>
      <c r="EX60" s="89">
        <f t="shared" si="178"/>
        <v>6.4702900592910739E-3</v>
      </c>
      <c r="EY60" s="89">
        <f t="shared" si="178"/>
        <v>2.5856954572422878E-2</v>
      </c>
      <c r="EZ60" s="97">
        <f t="shared" si="178"/>
        <v>1.0299880092645956E-2</v>
      </c>
      <c r="FA60" s="110">
        <f t="shared" si="71"/>
        <v>2.0458265139116203</v>
      </c>
      <c r="FB60" s="111">
        <f t="shared" si="72"/>
        <v>1</v>
      </c>
      <c r="FC60" s="111">
        <f t="shared" si="73"/>
        <v>2.9394473838918285</v>
      </c>
      <c r="FD60" s="111">
        <f t="shared" si="74"/>
        <v>1</v>
      </c>
      <c r="FE60" s="111">
        <f t="shared" si="205"/>
        <v>1</v>
      </c>
      <c r="FF60" s="111">
        <f t="shared" si="205"/>
        <v>1</v>
      </c>
      <c r="FG60" s="111">
        <f t="shared" si="205"/>
        <v>1</v>
      </c>
      <c r="FH60" s="111">
        <f t="shared" si="205"/>
        <v>1</v>
      </c>
      <c r="FI60" s="111">
        <f t="shared" si="205"/>
        <v>1</v>
      </c>
      <c r="FJ60" s="111">
        <f t="shared" si="205"/>
        <v>1</v>
      </c>
      <c r="FK60" s="111">
        <f t="shared" si="205"/>
        <v>1</v>
      </c>
      <c r="FL60" s="111">
        <f t="shared" si="205"/>
        <v>1</v>
      </c>
      <c r="FM60" s="111">
        <f t="shared" si="205"/>
        <v>2.9394473838918285</v>
      </c>
      <c r="FN60" s="111">
        <f t="shared" si="205"/>
        <v>1</v>
      </c>
      <c r="FO60" s="111">
        <f t="shared" si="205"/>
        <v>2.0458265139116203</v>
      </c>
      <c r="FP60" s="111">
        <f t="shared" si="205"/>
        <v>1</v>
      </c>
      <c r="FQ60" s="111">
        <f t="shared" si="76"/>
        <v>3.0159847190107572</v>
      </c>
      <c r="FR60" s="111">
        <f t="shared" si="77"/>
        <v>13.711151736745887</v>
      </c>
      <c r="FS60" s="111">
        <f t="shared" si="78"/>
        <v>1.8122508155128669</v>
      </c>
      <c r="FT60" s="292">
        <f t="shared" si="79"/>
        <v>3.1715826197272441</v>
      </c>
      <c r="FU60" s="83">
        <f>+Cas_Hoy!B60</f>
        <v>8</v>
      </c>
      <c r="FV60" s="61">
        <f>+Cas_Hoy!C60</f>
        <v>16</v>
      </c>
      <c r="FW60" s="61">
        <f>+Cas_Hoy!D60</f>
        <v>27</v>
      </c>
      <c r="FX60" s="61">
        <f>+Cas_Hoy!E60</f>
        <v>39</v>
      </c>
      <c r="FY60" s="61">
        <f>+Cas_Hoy!F60</f>
        <v>83</v>
      </c>
      <c r="FZ60" s="61">
        <f>+Cas_Hoy!G60</f>
        <v>81</v>
      </c>
      <c r="GA60" s="61">
        <f>+Cas_Hoy!H60</f>
        <v>77</v>
      </c>
      <c r="GB60" s="61">
        <f>+Cas_Hoy!I60</f>
        <v>81</v>
      </c>
      <c r="GC60" s="61">
        <f>+Cas_Hoy!J60</f>
        <v>79</v>
      </c>
      <c r="GD60" s="61">
        <f>+Cas_Hoy!K60</f>
        <v>86</v>
      </c>
      <c r="GE60" s="61">
        <f>+Cas_Hoy!L60</f>
        <v>40</v>
      </c>
      <c r="GF60" s="61">
        <f>+Cas_Hoy!M60</f>
        <v>56</v>
      </c>
      <c r="GG60" s="61">
        <f>+Cas_Hoy!N60</f>
        <v>35</v>
      </c>
      <c r="GH60" s="61">
        <f>+Cas_Hoy!O60</f>
        <v>23</v>
      </c>
      <c r="GI60" s="61">
        <f>+Cas_Hoy!P60</f>
        <v>16</v>
      </c>
      <c r="GJ60" s="61">
        <f>+Cas_Hoy!Q60</f>
        <v>21</v>
      </c>
      <c r="GK60" s="61">
        <f>+Cas_Hoy!R60</f>
        <v>10</v>
      </c>
      <c r="GL60" s="61">
        <f>+Cas_Hoy!S60</f>
        <v>18</v>
      </c>
      <c r="GM60" s="61">
        <f>+Cas_Hoy!T60</f>
        <v>4</v>
      </c>
      <c r="GN60" s="84">
        <f>+Cas_Hoy!U60</f>
        <v>6</v>
      </c>
      <c r="GO60" s="297">
        <f t="shared" si="104"/>
        <v>4.1311650046134199E-3</v>
      </c>
      <c r="GP60" s="294">
        <f t="shared" si="105"/>
        <v>4.2194793954342452E-3</v>
      </c>
      <c r="GQ60" s="294">
        <f t="shared" si="106"/>
        <v>2.1558021802831836E-2</v>
      </c>
      <c r="GR60" s="294">
        <f t="shared" si="107"/>
        <v>1.0804723034449846E-2</v>
      </c>
      <c r="GS60" s="294">
        <f t="shared" si="108"/>
        <v>2.5803104728815245E-2</v>
      </c>
      <c r="GT60" s="294">
        <f t="shared" si="109"/>
        <v>2.5993045320494592E-2</v>
      </c>
      <c r="GU60" s="294">
        <f t="shared" si="110"/>
        <v>2.0892434421119294E-2</v>
      </c>
      <c r="GV60" s="294">
        <f t="shared" si="111"/>
        <v>2.2259596819753528E-2</v>
      </c>
      <c r="GW60" s="294">
        <f t="shared" si="112"/>
        <v>2.378785285703823E-2</v>
      </c>
      <c r="GX60" s="294">
        <f t="shared" si="113"/>
        <v>2.5818279597315936E-2</v>
      </c>
      <c r="GY60" s="294">
        <f t="shared" si="114"/>
        <v>1.4430539126849632E-2</v>
      </c>
      <c r="GZ60" s="294">
        <f t="shared" si="115"/>
        <v>1.95389223210122E-2</v>
      </c>
      <c r="HA60" s="294">
        <f t="shared" si="116"/>
        <v>4.0139120995167879E-2</v>
      </c>
      <c r="HB60" s="294">
        <f t="shared" si="117"/>
        <v>8.2697276930663588E-3</v>
      </c>
      <c r="HC60" s="294">
        <f t="shared" si="118"/>
        <v>1.8985447710492563E-2</v>
      </c>
      <c r="HD60" s="294">
        <f t="shared" si="119"/>
        <v>9.2410419107293532E-3</v>
      </c>
      <c r="HE60" s="294">
        <f t="shared" si="120"/>
        <v>4.2957387216846422E-2</v>
      </c>
      <c r="HF60" s="294">
        <f t="shared" si="121"/>
        <v>0.19960903976332153</v>
      </c>
      <c r="HG60" s="294">
        <f t="shared" si="122"/>
        <v>9.3718574021105019E-2</v>
      </c>
      <c r="HH60" s="298">
        <f t="shared" si="123"/>
        <v>6.5333841374221102E-2</v>
      </c>
      <c r="HI60" s="213">
        <f>+CyF_Tot!B60</f>
        <v>336</v>
      </c>
      <c r="HJ60" s="140">
        <f>+CyF_Tot!C60</f>
        <v>492</v>
      </c>
      <c r="HK60" s="140">
        <f>+CyF_Tot!D60</f>
        <v>665</v>
      </c>
      <c r="HL60" s="140">
        <f>+CyF_Tot!E60</f>
        <v>809</v>
      </c>
      <c r="HM60" s="140">
        <f>+CyF_Tot!F60</f>
        <v>5</v>
      </c>
      <c r="HN60" s="140">
        <f>+CyF_Tot!G60</f>
        <v>8</v>
      </c>
      <c r="HO60" s="140">
        <f>+CyF_Tot!H60</f>
        <v>13</v>
      </c>
      <c r="HP60" s="451">
        <f>+CyF_Tot!I60</f>
        <v>13</v>
      </c>
      <c r="HQ60" s="91">
        <f t="shared" si="185"/>
        <v>7.5261066364084625E-2</v>
      </c>
      <c r="HR60" s="88">
        <f t="shared" si="186"/>
        <v>7.2035277174252926E-2</v>
      </c>
      <c r="HS60" s="88">
        <f t="shared" si="187"/>
        <v>6.993662454196925E-2</v>
      </c>
      <c r="HT60" s="88">
        <f t="shared" si="188"/>
        <v>6.8570148129140779E-2</v>
      </c>
      <c r="HU60" s="88">
        <f t="shared" si="189"/>
        <v>6.1106899225345207E-2</v>
      </c>
      <c r="HV60" s="88">
        <f t="shared" si="190"/>
        <v>5.9198673353554485E-2</v>
      </c>
      <c r="HW60" s="88">
        <f t="shared" si="191"/>
        <v>7.0014146171886948E-2</v>
      </c>
      <c r="HX60" s="88">
        <f t="shared" si="192"/>
        <v>6.9127658144579787E-2</v>
      </c>
      <c r="HY60" s="88">
        <f t="shared" si="193"/>
        <v>6.308933754714291E-2</v>
      </c>
      <c r="HZ60" s="88">
        <f t="shared" si="194"/>
        <v>6.327836816801502E-2</v>
      </c>
      <c r="IA60" s="88">
        <f t="shared" si="195"/>
        <v>5.2657659757080644E-2</v>
      </c>
      <c r="IB60" s="88">
        <f t="shared" si="196"/>
        <v>5.4446697200387438E-2</v>
      </c>
      <c r="IC60" s="88">
        <f t="shared" si="197"/>
        <v>4.8691146060593812E-2</v>
      </c>
      <c r="ID60" s="88">
        <f t="shared" si="198"/>
        <v>5.283488252602906E-2</v>
      </c>
      <c r="IE60" s="88">
        <f t="shared" si="199"/>
        <v>3.2753073650337222E-2</v>
      </c>
      <c r="IF60" s="88">
        <f t="shared" si="200"/>
        <v>4.3170042303301244E-2</v>
      </c>
      <c r="IG60" s="88">
        <f t="shared" si="201"/>
        <v>1.3337529641916843E-2</v>
      </c>
      <c r="IH60" s="88">
        <f t="shared" si="202"/>
        <v>2.3488233525535165E-2</v>
      </c>
      <c r="II60" s="88">
        <f t="shared" si="203"/>
        <v>1.4693888588552457E-3</v>
      </c>
      <c r="IJ60" s="191">
        <f t="shared" si="204"/>
        <v>5.5331597015054242E-3</v>
      </c>
      <c r="IK60" s="297"/>
      <c r="IL60" s="294"/>
      <c r="IM60" s="294"/>
      <c r="IN60" s="294"/>
      <c r="IO60" s="294"/>
      <c r="IP60" s="294"/>
      <c r="IQ60" s="294"/>
      <c r="IR60" s="294"/>
      <c r="IS60" s="294"/>
      <c r="IT60" s="294"/>
      <c r="IU60" s="294"/>
      <c r="IV60" s="294"/>
      <c r="IW60" s="294"/>
      <c r="IX60" s="294"/>
      <c r="IY60" s="294"/>
      <c r="IZ60" s="294"/>
      <c r="JA60" s="294"/>
      <c r="JB60" s="294"/>
      <c r="JC60" s="294"/>
      <c r="JD60" s="298"/>
      <c r="JE60" s="486"/>
    </row>
    <row r="61" spans="1:265" ht="14.4">
      <c r="A61" s="411" t="s">
        <v>72</v>
      </c>
      <c r="B61" s="439">
        <v>40434</v>
      </c>
      <c r="C61" s="427">
        <f t="shared" si="180"/>
        <v>984</v>
      </c>
      <c r="D61" s="418">
        <f t="shared" si="181"/>
        <v>22</v>
      </c>
      <c r="E61" s="396">
        <f t="shared" si="46"/>
        <v>7.0654564305928143E-3</v>
      </c>
      <c r="F61" s="197">
        <f t="shared" si="150"/>
        <v>2.1467082158579412E-2</v>
      </c>
      <c r="G61" s="30">
        <f t="shared" si="151"/>
        <v>3.5872589929323353</v>
      </c>
      <c r="H61" s="29">
        <f t="shared" si="152"/>
        <v>7.7007983525381282E-2</v>
      </c>
      <c r="I61" s="33">
        <f t="shared" si="153"/>
        <v>8.7299373028773261E-2</v>
      </c>
      <c r="J61" s="324">
        <f t="shared" si="154"/>
        <v>0.11688740712501149</v>
      </c>
      <c r="K61" s="482">
        <f t="shared" si="184"/>
        <v>4.654877422547987E-3</v>
      </c>
      <c r="L61" s="325">
        <f t="shared" si="48"/>
        <v>5.444960160936307</v>
      </c>
      <c r="M61" s="326">
        <f t="shared" si="155"/>
        <v>0.1325083048513955</v>
      </c>
      <c r="N61" s="501"/>
      <c r="O61" s="332" t="s">
        <v>226</v>
      </c>
      <c r="P61" s="20" t="s">
        <v>238</v>
      </c>
      <c r="Q61" s="20"/>
      <c r="R61" s="20"/>
      <c r="S61" s="157">
        <f t="shared" si="156"/>
        <v>984</v>
      </c>
      <c r="T61" s="158">
        <f t="shared" si="157"/>
        <v>2433.5954889449472</v>
      </c>
      <c r="U61" s="157">
        <f t="shared" si="158"/>
        <v>51</v>
      </c>
      <c r="V61" s="159">
        <f t="shared" si="159"/>
        <v>5.4662379421221867E-2</v>
      </c>
      <c r="W61" s="158">
        <f t="shared" si="160"/>
        <v>126.13147351239056</v>
      </c>
      <c r="X61" s="157">
        <f t="shared" si="161"/>
        <v>116</v>
      </c>
      <c r="Y61" s="159">
        <f t="shared" si="162"/>
        <v>0.13364055299539171</v>
      </c>
      <c r="Z61" s="158">
        <f t="shared" si="163"/>
        <v>286.88727308700601</v>
      </c>
      <c r="AA61" s="157">
        <f t="shared" si="164"/>
        <v>22</v>
      </c>
      <c r="AB61" s="158">
        <f t="shared" si="165"/>
        <v>544.09655240639063</v>
      </c>
      <c r="AC61" s="160">
        <f t="shared" si="166"/>
        <v>2.2357723577235773E-2</v>
      </c>
      <c r="AD61" s="157">
        <f t="shared" si="167"/>
        <v>1</v>
      </c>
      <c r="AE61" s="159">
        <f t="shared" si="168"/>
        <v>4.7619047619047616E-2</v>
      </c>
      <c r="AF61" s="158">
        <f t="shared" si="169"/>
        <v>24.731661473017759</v>
      </c>
      <c r="AG61" s="157">
        <f t="shared" si="170"/>
        <v>2</v>
      </c>
      <c r="AH61" s="159">
        <f t="shared" si="171"/>
        <v>0.1</v>
      </c>
      <c r="AI61" s="333">
        <f t="shared" si="172"/>
        <v>49.463322946035518</v>
      </c>
      <c r="AJ61" s="505"/>
      <c r="AK61" s="83">
        <v>3604.5801427036054</v>
      </c>
      <c r="AL61" s="61">
        <v>3324.6658907919054</v>
      </c>
      <c r="AM61" s="61">
        <v>3039.7503033853041</v>
      </c>
      <c r="AN61" s="61">
        <v>2892.269644215231</v>
      </c>
      <c r="AO61" s="61">
        <v>2710.7406233218062</v>
      </c>
      <c r="AP61" s="61">
        <v>2758.7056871686682</v>
      </c>
      <c r="AQ61" s="61">
        <v>2856.6596550047534</v>
      </c>
      <c r="AR61" s="61">
        <v>2780.8146541619394</v>
      </c>
      <c r="AS61" s="61">
        <v>2452.9963427136831</v>
      </c>
      <c r="AT61" s="61">
        <v>2402.0348510650729</v>
      </c>
      <c r="AU61" s="61">
        <v>2075.2808540949254</v>
      </c>
      <c r="AV61" s="61">
        <v>2147.1698749338702</v>
      </c>
      <c r="AW61" s="61">
        <v>1698.0933190064288</v>
      </c>
      <c r="AX61" s="61">
        <v>1844.9880278514011</v>
      </c>
      <c r="AY61" s="61">
        <v>1005.7269628715085</v>
      </c>
      <c r="AZ61" s="61">
        <v>1345.4437204379021</v>
      </c>
      <c r="BA61" s="61">
        <v>364.71399690069984</v>
      </c>
      <c r="BB61" s="61">
        <v>918.42585694668708</v>
      </c>
      <c r="BC61" s="61">
        <v>40.029585025686572</v>
      </c>
      <c r="BD61" s="84">
        <v>171</v>
      </c>
      <c r="BE61" s="229">
        <v>2.0000000000000002E-5</v>
      </c>
      <c r="BF61" s="42">
        <v>2.0000000000000002E-5</v>
      </c>
      <c r="BG61" s="52">
        <v>5.0000000000000002E-5</v>
      </c>
      <c r="BH61" s="52">
        <v>4.0000000000000003E-5</v>
      </c>
      <c r="BI61" s="52">
        <v>1.2518952302791728E-4</v>
      </c>
      <c r="BJ61" s="52">
        <v>1.2406223545552731E-4</v>
      </c>
      <c r="BK61" s="52">
        <v>3.4000000000000002E-4</v>
      </c>
      <c r="BL61" s="52">
        <v>1.8000000000000001E-4</v>
      </c>
      <c r="BM61" s="52">
        <v>8.9999999999999998E-4</v>
      </c>
      <c r="BN61" s="52">
        <v>5.0000000000000001E-4</v>
      </c>
      <c r="BO61" s="52">
        <v>3.8E-3</v>
      </c>
      <c r="BP61" s="52">
        <v>2E-3</v>
      </c>
      <c r="BQ61" s="52">
        <v>1.6199999999999999E-2</v>
      </c>
      <c r="BR61" s="52">
        <v>6.1999999999999998E-3</v>
      </c>
      <c r="BS61" s="52">
        <v>6.1100000000000002E-2</v>
      </c>
      <c r="BT61" s="52">
        <v>2.6800000000000001E-2</v>
      </c>
      <c r="BU61" s="52">
        <v>0.1421</v>
      </c>
      <c r="BV61" s="52">
        <v>5.4699999999999999E-2</v>
      </c>
      <c r="BW61" s="52">
        <v>0.27589999999999998</v>
      </c>
      <c r="BX61" s="53">
        <v>0.1051</v>
      </c>
      <c r="BY61" s="63">
        <f>+Fall_Hoy!B61</f>
        <v>0</v>
      </c>
      <c r="BZ61" s="60">
        <f>+Fall_Hoy!C61</f>
        <v>0</v>
      </c>
      <c r="CA61" s="60">
        <f>+Fall_Hoy!D61</f>
        <v>0</v>
      </c>
      <c r="CB61" s="60">
        <f>+Fall_Hoy!E61</f>
        <v>0</v>
      </c>
      <c r="CC61" s="60">
        <f>+Fall_Hoy!F61</f>
        <v>0</v>
      </c>
      <c r="CD61" s="60">
        <f>+Fall_Hoy!G61</f>
        <v>0</v>
      </c>
      <c r="CE61" s="60">
        <f>+Fall_Hoy!H61</f>
        <v>0</v>
      </c>
      <c r="CF61" s="60">
        <f>+Fall_Hoy!I61</f>
        <v>0</v>
      </c>
      <c r="CG61" s="60">
        <f>+Fall_Hoy!J61</f>
        <v>0</v>
      </c>
      <c r="CH61" s="60">
        <f>+Fall_Hoy!K61</f>
        <v>1</v>
      </c>
      <c r="CI61" s="60">
        <f>+Fall_Hoy!L61</f>
        <v>2</v>
      </c>
      <c r="CJ61" s="60">
        <f>+Fall_Hoy!M61</f>
        <v>0</v>
      </c>
      <c r="CK61" s="60">
        <f>+Fall_Hoy!N61</f>
        <v>2</v>
      </c>
      <c r="CL61" s="60">
        <f>+Fall_Hoy!O61</f>
        <v>3</v>
      </c>
      <c r="CM61" s="60">
        <f>+Fall_Hoy!P61</f>
        <v>3</v>
      </c>
      <c r="CN61" s="60">
        <f>+Fall_Hoy!Q61</f>
        <v>1</v>
      </c>
      <c r="CO61" s="60">
        <f>+Fall_Hoy!R61</f>
        <v>5</v>
      </c>
      <c r="CP61" s="60">
        <f>+Fall_Hoy!S61</f>
        <v>3</v>
      </c>
      <c r="CQ61" s="60">
        <f>+Fall_Hoy!T61</f>
        <v>0</v>
      </c>
      <c r="CR61" s="65">
        <f>+Fall_Hoy!U61</f>
        <v>2</v>
      </c>
      <c r="CS61" s="74">
        <f t="shared" si="173"/>
        <v>4.8820244605644394E-2</v>
      </c>
      <c r="CT61" s="75">
        <f t="shared" si="174"/>
        <v>2.7733179968075124E-2</v>
      </c>
      <c r="CU61" s="75">
        <f t="shared" si="175"/>
        <v>7.2703183471502369E-2</v>
      </c>
      <c r="CV61" s="75">
        <f t="shared" si="176"/>
        <v>0.26226238893562481</v>
      </c>
      <c r="CW61" s="75">
        <f t="shared" si="131"/>
        <v>2.9881132596426975E-2</v>
      </c>
      <c r="CX61" s="75">
        <f t="shared" si="132"/>
        <v>3.5161416620543395E-2</v>
      </c>
      <c r="CY61" s="75">
        <f t="shared" si="133"/>
        <v>2.9054913788762803E-2</v>
      </c>
      <c r="CZ61" s="75">
        <f t="shared" si="134"/>
        <v>3.3083830258987992E-2</v>
      </c>
      <c r="DA61" s="75">
        <f t="shared" si="135"/>
        <v>3.1390181330159257E-2</v>
      </c>
      <c r="DB61" s="75">
        <f t="shared" si="136"/>
        <v>0.7</v>
      </c>
      <c r="DC61" s="75">
        <f t="shared" si="137"/>
        <v>0.25361183689193811</v>
      </c>
      <c r="DD61" s="75">
        <f t="shared" si="138"/>
        <v>2.6080842812553302E-2</v>
      </c>
      <c r="DE61" s="75">
        <f t="shared" si="139"/>
        <v>7.2703183471502369E-2</v>
      </c>
      <c r="DF61" s="75">
        <f t="shared" si="140"/>
        <v>0.26226238893562481</v>
      </c>
      <c r="DG61" s="75">
        <f t="shared" si="141"/>
        <v>4.8820244605644394E-2</v>
      </c>
      <c r="DH61" s="75">
        <f t="shared" si="142"/>
        <v>2.7733179968075124E-2</v>
      </c>
      <c r="DI61" s="75">
        <f t="shared" si="143"/>
        <v>9.6476934495165562E-2</v>
      </c>
      <c r="DJ61" s="75">
        <f t="shared" si="144"/>
        <v>5.9715878567829971E-2</v>
      </c>
      <c r="DK61" s="75">
        <f t="shared" si="145"/>
        <v>2.4981523024990401E-2</v>
      </c>
      <c r="DL61" s="287"/>
      <c r="DM61" s="83">
        <f>+'Cas_-14'!B61</f>
        <v>9</v>
      </c>
      <c r="DN61" s="61">
        <f>+'Cas_-14'!C61</f>
        <v>8</v>
      </c>
      <c r="DO61" s="61">
        <f>+'Cas_-14'!D61</f>
        <v>27</v>
      </c>
      <c r="DP61" s="61">
        <f>+'Cas_-14'!E61</f>
        <v>38</v>
      </c>
      <c r="DQ61" s="61">
        <f>+'Cas_-14'!F61</f>
        <v>81</v>
      </c>
      <c r="DR61" s="61">
        <f>+'Cas_-14'!G61</f>
        <v>97</v>
      </c>
      <c r="DS61" s="61">
        <f>+'Cas_-14'!H61</f>
        <v>83</v>
      </c>
      <c r="DT61" s="61">
        <f>+'Cas_-14'!I61</f>
        <v>92</v>
      </c>
      <c r="DU61" s="61">
        <f>+'Cas_-14'!J61</f>
        <v>77</v>
      </c>
      <c r="DV61" s="61">
        <f>+'Cas_-14'!K61</f>
        <v>89</v>
      </c>
      <c r="DW61" s="61">
        <f>+'Cas_-14'!L61</f>
        <v>66</v>
      </c>
      <c r="DX61" s="61">
        <f>+'Cas_-14'!M61</f>
        <v>56</v>
      </c>
      <c r="DY61" s="61">
        <f>+'Cas_-14'!N61</f>
        <v>38</v>
      </c>
      <c r="DZ61" s="61">
        <f>+'Cas_-14'!O61</f>
        <v>32</v>
      </c>
      <c r="EA61" s="61">
        <f>+'Cas_-14'!P61</f>
        <v>17</v>
      </c>
      <c r="EB61" s="61">
        <f>+'Cas_-14'!Q61</f>
        <v>16</v>
      </c>
      <c r="EC61" s="61">
        <f>+'Cas_-14'!R61</f>
        <v>11</v>
      </c>
      <c r="ED61" s="61">
        <f>+'Cas_-14'!S61</f>
        <v>19</v>
      </c>
      <c r="EE61" s="61">
        <f>+'Cas_-14'!T61</f>
        <v>1</v>
      </c>
      <c r="EF61" s="84">
        <f>+'Cas_-14'!U61</f>
        <v>7</v>
      </c>
      <c r="EG61" s="190">
        <f t="shared" si="207"/>
        <v>2.4968233868285072E-3</v>
      </c>
      <c r="EH61" s="88">
        <f t="shared" si="207"/>
        <v>2.4062568278385627E-3</v>
      </c>
      <c r="EI61" s="88">
        <f t="shared" si="207"/>
        <v>8.8823085139363867E-3</v>
      </c>
      <c r="EJ61" s="88">
        <f t="shared" si="207"/>
        <v>1.313847070794489E-2</v>
      </c>
      <c r="EK61" s="88">
        <f t="shared" si="207"/>
        <v>2.9881132596426975E-2</v>
      </c>
      <c r="EL61" s="88">
        <f t="shared" si="207"/>
        <v>3.5161416620543395E-2</v>
      </c>
      <c r="EM61" s="88">
        <f t="shared" si="207"/>
        <v>2.9054913788762803E-2</v>
      </c>
      <c r="EN61" s="88">
        <f t="shared" si="207"/>
        <v>3.3083830258987992E-2</v>
      </c>
      <c r="EO61" s="88">
        <f t="shared" si="207"/>
        <v>3.1390181330159257E-2</v>
      </c>
      <c r="EP61" s="88">
        <f t="shared" si="207"/>
        <v>3.7051918693243362E-2</v>
      </c>
      <c r="EQ61" s="88">
        <f t="shared" si="207"/>
        <v>3.180292434624904E-2</v>
      </c>
      <c r="ER61" s="88">
        <f t="shared" si="207"/>
        <v>2.6080842812553302E-2</v>
      </c>
      <c r="ES61" s="88">
        <f t="shared" si="207"/>
        <v>2.2378039872528427E-2</v>
      </c>
      <c r="ET61" s="88">
        <f t="shared" si="207"/>
        <v>1.7344285988275986E-2</v>
      </c>
      <c r="EU61" s="88">
        <f t="shared" si="207"/>
        <v>1.6903196023960947E-2</v>
      </c>
      <c r="EV61" s="88">
        <f t="shared" si="206"/>
        <v>1.1891987570310613E-2</v>
      </c>
      <c r="EW61" s="88">
        <f t="shared" si="178"/>
        <v>3.0160619261878657E-2</v>
      </c>
      <c r="EX61" s="88">
        <f t="shared" si="178"/>
        <v>2.0687570865181897E-2</v>
      </c>
      <c r="EY61" s="88">
        <f t="shared" si="178"/>
        <v>2.4981523024990401E-2</v>
      </c>
      <c r="EZ61" s="96">
        <f t="shared" si="178"/>
        <v>4.0935672514619881E-2</v>
      </c>
      <c r="FA61" s="110">
        <f t="shared" si="71"/>
        <v>2.8882256666987578</v>
      </c>
      <c r="FB61" s="111">
        <f t="shared" si="72"/>
        <v>2.3320895522388061</v>
      </c>
      <c r="FC61" s="111">
        <f t="shared" si="73"/>
        <v>3.2488628979857053</v>
      </c>
      <c r="FD61" s="111">
        <f t="shared" si="74"/>
        <v>15.120967741935486</v>
      </c>
      <c r="FE61" s="111">
        <f t="shared" si="205"/>
        <v>1</v>
      </c>
      <c r="FF61" s="111">
        <f t="shared" si="205"/>
        <v>1</v>
      </c>
      <c r="FG61" s="111">
        <f t="shared" si="205"/>
        <v>1</v>
      </c>
      <c r="FH61" s="111">
        <f t="shared" si="205"/>
        <v>1</v>
      </c>
      <c r="FI61" s="111">
        <f t="shared" si="205"/>
        <v>1</v>
      </c>
      <c r="FJ61" s="111">
        <f t="shared" si="205"/>
        <v>18.892408940961243</v>
      </c>
      <c r="FK61" s="111">
        <f t="shared" si="205"/>
        <v>7.9744816586921852</v>
      </c>
      <c r="FL61" s="111">
        <f t="shared" si="205"/>
        <v>1</v>
      </c>
      <c r="FM61" s="111">
        <f t="shared" si="205"/>
        <v>3.2488628979857053</v>
      </c>
      <c r="FN61" s="111">
        <f t="shared" si="205"/>
        <v>15.120967741935486</v>
      </c>
      <c r="FO61" s="111">
        <f t="shared" si="205"/>
        <v>2.8882256666987578</v>
      </c>
      <c r="FP61" s="111">
        <f t="shared" si="205"/>
        <v>2.3320895522388061</v>
      </c>
      <c r="FQ61" s="111">
        <f t="shared" si="76"/>
        <v>3.1987716716780756</v>
      </c>
      <c r="FR61" s="111">
        <f t="shared" si="77"/>
        <v>2.886558260367555</v>
      </c>
      <c r="FS61" s="111">
        <f t="shared" si="78"/>
        <v>1</v>
      </c>
      <c r="FT61" s="292">
        <f t="shared" si="79"/>
        <v>0</v>
      </c>
      <c r="FU61" s="83">
        <f>+Cas_Hoy!B61</f>
        <v>14</v>
      </c>
      <c r="FV61" s="61">
        <f>+Cas_Hoy!C61</f>
        <v>10</v>
      </c>
      <c r="FW61" s="61">
        <f>+Cas_Hoy!D61</f>
        <v>33</v>
      </c>
      <c r="FX61" s="61">
        <f>+Cas_Hoy!E61</f>
        <v>42</v>
      </c>
      <c r="FY61" s="61">
        <f>+Cas_Hoy!F61</f>
        <v>90</v>
      </c>
      <c r="FZ61" s="61">
        <f>+Cas_Hoy!G61</f>
        <v>110</v>
      </c>
      <c r="GA61" s="61">
        <f>+Cas_Hoy!H61</f>
        <v>93</v>
      </c>
      <c r="GB61" s="61">
        <f>+Cas_Hoy!I61</f>
        <v>107</v>
      </c>
      <c r="GC61" s="61">
        <f>+Cas_Hoy!J61</f>
        <v>83</v>
      </c>
      <c r="GD61" s="61">
        <f>+Cas_Hoy!K61</f>
        <v>98</v>
      </c>
      <c r="GE61" s="61">
        <f>+Cas_Hoy!L61</f>
        <v>75</v>
      </c>
      <c r="GF61" s="61">
        <f>+Cas_Hoy!M61</f>
        <v>67</v>
      </c>
      <c r="GG61" s="61">
        <f>+Cas_Hoy!N61</f>
        <v>43</v>
      </c>
      <c r="GH61" s="61">
        <f>+Cas_Hoy!O61</f>
        <v>38</v>
      </c>
      <c r="GI61" s="61">
        <f>+Cas_Hoy!P61</f>
        <v>19</v>
      </c>
      <c r="GJ61" s="61">
        <f>+Cas_Hoy!Q61</f>
        <v>20</v>
      </c>
      <c r="GK61" s="61">
        <f>+Cas_Hoy!R61</f>
        <v>11</v>
      </c>
      <c r="GL61" s="61">
        <f>+Cas_Hoy!S61</f>
        <v>19</v>
      </c>
      <c r="GM61" s="61">
        <f>+Cas_Hoy!T61</f>
        <v>1</v>
      </c>
      <c r="GN61" s="84">
        <f>+Cas_Hoy!U61</f>
        <v>7</v>
      </c>
      <c r="GO61" s="297">
        <f t="shared" si="104"/>
        <v>1.1217716830525047E-2</v>
      </c>
      <c r="GP61" s="294">
        <f t="shared" si="105"/>
        <v>7.0145080102570045E-3</v>
      </c>
      <c r="GQ61" s="294">
        <f t="shared" si="106"/>
        <v>3.5270158708143907E-2</v>
      </c>
      <c r="GR61" s="294">
        <f t="shared" si="107"/>
        <v>0.21957864351669357</v>
      </c>
      <c r="GS61" s="294">
        <f t="shared" si="108"/>
        <v>3.3201258440474418E-2</v>
      </c>
      <c r="GT61" s="294">
        <f t="shared" si="109"/>
        <v>3.9873771425358487E-2</v>
      </c>
      <c r="GU61" s="294">
        <f t="shared" si="110"/>
        <v>3.2555505811505306E-2</v>
      </c>
      <c r="GV61" s="294">
        <f t="shared" si="111"/>
        <v>3.8477933018605602E-2</v>
      </c>
      <c r="GW61" s="294">
        <f t="shared" si="112"/>
        <v>3.3836169485756087E-2</v>
      </c>
      <c r="GX61" s="294">
        <f t="shared" si="113"/>
        <v>0.7</v>
      </c>
      <c r="GY61" s="294">
        <f t="shared" si="114"/>
        <v>0.28819526919538424</v>
      </c>
      <c r="GZ61" s="294">
        <f t="shared" si="115"/>
        <v>3.120386550787627E-2</v>
      </c>
      <c r="HA61" s="294">
        <f t="shared" si="116"/>
        <v>8.2269391823015847E-2</v>
      </c>
      <c r="HB61" s="294">
        <f t="shared" si="117"/>
        <v>0.31143658686105447</v>
      </c>
      <c r="HC61" s="294">
        <f t="shared" si="118"/>
        <v>5.4563802794543738E-2</v>
      </c>
      <c r="HD61" s="294">
        <f t="shared" si="119"/>
        <v>3.466647496009391E-2</v>
      </c>
      <c r="HE61" s="294">
        <f t="shared" si="120"/>
        <v>9.6476934495165562E-2</v>
      </c>
      <c r="HF61" s="294">
        <f t="shared" si="121"/>
        <v>5.9715878567829971E-2</v>
      </c>
      <c r="HG61" s="294">
        <f t="shared" si="122"/>
        <v>2.4981523024990401E-2</v>
      </c>
      <c r="HH61" s="298">
        <f t="shared" si="123"/>
        <v>0</v>
      </c>
      <c r="HI61" s="213">
        <f>+CyF_Tot!B61</f>
        <v>779</v>
      </c>
      <c r="HJ61" s="140">
        <f>+CyF_Tot!C61</f>
        <v>868</v>
      </c>
      <c r="HK61" s="140">
        <f>+CyF_Tot!D61</f>
        <v>933</v>
      </c>
      <c r="HL61" s="140">
        <f>+CyF_Tot!E61</f>
        <v>984</v>
      </c>
      <c r="HM61" s="140">
        <f>+CyF_Tot!F61</f>
        <v>20</v>
      </c>
      <c r="HN61" s="140">
        <f>+CyF_Tot!G61</f>
        <v>20</v>
      </c>
      <c r="HO61" s="140">
        <f>+CyF_Tot!H61</f>
        <v>21</v>
      </c>
      <c r="HP61" s="451">
        <f>+CyF_Tot!I61</f>
        <v>22</v>
      </c>
      <c r="HQ61" s="91">
        <f t="shared" si="185"/>
        <v>8.9147255841707601E-2</v>
      </c>
      <c r="HR61" s="88">
        <f t="shared" si="186"/>
        <v>8.2224511321954435E-2</v>
      </c>
      <c r="HS61" s="88">
        <f t="shared" si="187"/>
        <v>7.5178075465828359E-2</v>
      </c>
      <c r="HT61" s="88">
        <f t="shared" si="188"/>
        <v>7.1530633729416607E-2</v>
      </c>
      <c r="HU61" s="88">
        <f t="shared" si="189"/>
        <v>6.7041119437152061E-2</v>
      </c>
      <c r="HV61" s="88">
        <f t="shared" si="190"/>
        <v>6.822737515874433E-2</v>
      </c>
      <c r="HW61" s="88">
        <f t="shared" si="191"/>
        <v>7.0649939531205255E-2</v>
      </c>
      <c r="HX61" s="88">
        <f t="shared" si="192"/>
        <v>6.8774166645940035E-2</v>
      </c>
      <c r="HY61" s="88">
        <f t="shared" si="193"/>
        <v>6.0666675142545458E-2</v>
      </c>
      <c r="HZ61" s="88">
        <f t="shared" si="194"/>
        <v>5.9406312782932007E-2</v>
      </c>
      <c r="IA61" s="88">
        <f t="shared" si="195"/>
        <v>5.1325143544910849E-2</v>
      </c>
      <c r="IB61" s="88">
        <f t="shared" si="196"/>
        <v>5.3103078471926357E-2</v>
      </c>
      <c r="IC61" s="88">
        <f t="shared" si="197"/>
        <v>4.1996669115260149E-2</v>
      </c>
      <c r="ID61" s="88">
        <f t="shared" si="198"/>
        <v>4.5629619326591507E-2</v>
      </c>
      <c r="IE61" s="88">
        <f t="shared" si="199"/>
        <v>2.4873298780024446E-2</v>
      </c>
      <c r="IF61" s="88">
        <f t="shared" si="200"/>
        <v>3.3275058624867737E-2</v>
      </c>
      <c r="IG61" s="88">
        <f t="shared" si="201"/>
        <v>9.0199831058193555E-3</v>
      </c>
      <c r="IH61" s="88">
        <f t="shared" si="202"/>
        <v>2.2714197382071699E-2</v>
      </c>
      <c r="II61" s="88">
        <f t="shared" si="203"/>
        <v>9.899981457606611E-4</v>
      </c>
      <c r="IJ61" s="191">
        <f t="shared" si="204"/>
        <v>4.2291141118860369E-3</v>
      </c>
      <c r="IK61" s="297"/>
      <c r="IL61" s="294"/>
      <c r="IM61" s="294"/>
      <c r="IN61" s="294"/>
      <c r="IO61" s="294"/>
      <c r="IP61" s="294"/>
      <c r="IQ61" s="294"/>
      <c r="IR61" s="294"/>
      <c r="IS61" s="294"/>
      <c r="IT61" s="294"/>
      <c r="IU61" s="294"/>
      <c r="IV61" s="294"/>
      <c r="IW61" s="294"/>
      <c r="IX61" s="294"/>
      <c r="IY61" s="294"/>
      <c r="IZ61" s="294"/>
      <c r="JA61" s="294"/>
      <c r="JB61" s="294"/>
      <c r="JC61" s="294"/>
      <c r="JD61" s="298"/>
      <c r="JE61" s="486"/>
    </row>
    <row r="62" spans="1:265" ht="14.4">
      <c r="A62" s="411" t="s">
        <v>73</v>
      </c>
      <c r="B62" s="439">
        <v>68412</v>
      </c>
      <c r="C62" s="427">
        <f t="shared" si="180"/>
        <v>1436</v>
      </c>
      <c r="D62" s="418">
        <f t="shared" si="181"/>
        <v>41</v>
      </c>
      <c r="E62" s="396">
        <f t="shared" si="46"/>
        <v>9.5331201766250678E-3</v>
      </c>
      <c r="F62" s="197">
        <f t="shared" si="150"/>
        <v>1.6239840963573643E-2</v>
      </c>
      <c r="G62" s="30">
        <f t="shared" si="151"/>
        <v>3.8711030266379809</v>
      </c>
      <c r="H62" s="29">
        <f t="shared" si="152"/>
        <v>6.286609750620939E-2</v>
      </c>
      <c r="I62" s="33">
        <f t="shared" si="153"/>
        <v>8.1256270044029411E-2</v>
      </c>
      <c r="J62" s="324">
        <f t="shared" si="154"/>
        <v>0.17267340926824773</v>
      </c>
      <c r="K62" s="482">
        <f t="shared" si="184"/>
        <v>3.4707721652214372E-3</v>
      </c>
      <c r="L62" s="325">
        <f t="shared" si="48"/>
        <v>10.632703217695198</v>
      </c>
      <c r="M62" s="326">
        <f t="shared" si="155"/>
        <v>0.22303001107104906</v>
      </c>
      <c r="N62" s="501"/>
      <c r="O62" s="332" t="s">
        <v>226</v>
      </c>
      <c r="P62" s="20" t="s">
        <v>227</v>
      </c>
      <c r="Q62" s="20"/>
      <c r="R62" s="20"/>
      <c r="S62" s="157">
        <f t="shared" si="156"/>
        <v>1436</v>
      </c>
      <c r="T62" s="158">
        <f t="shared" si="157"/>
        <v>2099.0469508273404</v>
      </c>
      <c r="U62" s="157">
        <f t="shared" si="158"/>
        <v>150</v>
      </c>
      <c r="V62" s="159">
        <f t="shared" si="159"/>
        <v>0.1166407465007776</v>
      </c>
      <c r="W62" s="158">
        <f t="shared" si="160"/>
        <v>219.25977898614278</v>
      </c>
      <c r="X62" s="157">
        <f t="shared" si="161"/>
        <v>325</v>
      </c>
      <c r="Y62" s="159">
        <f t="shared" si="162"/>
        <v>0.29252925292529253</v>
      </c>
      <c r="Z62" s="158">
        <f t="shared" si="163"/>
        <v>475.062854469976</v>
      </c>
      <c r="AA62" s="157">
        <f t="shared" si="164"/>
        <v>41</v>
      </c>
      <c r="AB62" s="158">
        <f t="shared" si="165"/>
        <v>599.31006256212356</v>
      </c>
      <c r="AC62" s="160">
        <f t="shared" si="166"/>
        <v>2.8551532033426183E-2</v>
      </c>
      <c r="AD62" s="157">
        <f t="shared" si="167"/>
        <v>2</v>
      </c>
      <c r="AE62" s="159">
        <f t="shared" si="168"/>
        <v>5.128205128205128E-2</v>
      </c>
      <c r="AF62" s="158">
        <f t="shared" si="169"/>
        <v>29.23463719815237</v>
      </c>
      <c r="AG62" s="157">
        <f t="shared" si="170"/>
        <v>4</v>
      </c>
      <c r="AH62" s="159">
        <f t="shared" si="171"/>
        <v>0.10810810810810811</v>
      </c>
      <c r="AI62" s="333">
        <f t="shared" si="172"/>
        <v>58.469274396304741</v>
      </c>
      <c r="AJ62" s="505"/>
      <c r="AK62" s="83">
        <v>5184.388550122826</v>
      </c>
      <c r="AL62" s="61">
        <v>4792.1014526669042</v>
      </c>
      <c r="AM62" s="61">
        <v>4583.7567616220958</v>
      </c>
      <c r="AN62" s="61">
        <v>4440.1353709160385</v>
      </c>
      <c r="AO62" s="61">
        <v>4064.2586259585028</v>
      </c>
      <c r="AP62" s="61">
        <v>3931.1361492110286</v>
      </c>
      <c r="AQ62" s="61">
        <v>4465.4047493515445</v>
      </c>
      <c r="AR62" s="61">
        <v>4486.7030429383813</v>
      </c>
      <c r="AS62" s="61">
        <v>4370.9282858240276</v>
      </c>
      <c r="AT62" s="61">
        <v>4503.1018061742579</v>
      </c>
      <c r="AU62" s="61">
        <v>3692.948201168876</v>
      </c>
      <c r="AV62" s="61">
        <v>3980.9907713957818</v>
      </c>
      <c r="AW62" s="61">
        <v>3278.3709563728712</v>
      </c>
      <c r="AX62" s="61">
        <v>3870.5730390227327</v>
      </c>
      <c r="AY62" s="61">
        <v>2312.0496828210989</v>
      </c>
      <c r="AZ62" s="61">
        <v>3111.3769919013898</v>
      </c>
      <c r="BA62" s="61">
        <v>966.22128691367186</v>
      </c>
      <c r="BB62" s="61">
        <v>1751.6707471787713</v>
      </c>
      <c r="BC62" s="61">
        <v>113.67309257807906</v>
      </c>
      <c r="BD62" s="84">
        <v>512.21150124568726</v>
      </c>
      <c r="BE62" s="229">
        <v>2.0000000000000002E-5</v>
      </c>
      <c r="BF62" s="42">
        <v>2.0000000000000002E-5</v>
      </c>
      <c r="BG62" s="52">
        <v>5.0000000000000002E-5</v>
      </c>
      <c r="BH62" s="52">
        <v>4.0000000000000003E-5</v>
      </c>
      <c r="BI62" s="52">
        <v>1.2518952302791728E-4</v>
      </c>
      <c r="BJ62" s="52">
        <v>1.2406223545552731E-4</v>
      </c>
      <c r="BK62" s="52">
        <v>3.4000000000000002E-4</v>
      </c>
      <c r="BL62" s="52">
        <v>1.8000000000000001E-4</v>
      </c>
      <c r="BM62" s="52">
        <v>8.9999999999999998E-4</v>
      </c>
      <c r="BN62" s="52">
        <v>5.0000000000000001E-4</v>
      </c>
      <c r="BO62" s="52">
        <v>3.8E-3</v>
      </c>
      <c r="BP62" s="52">
        <v>2E-3</v>
      </c>
      <c r="BQ62" s="52">
        <v>1.6199999999999999E-2</v>
      </c>
      <c r="BR62" s="52">
        <v>6.1999999999999998E-3</v>
      </c>
      <c r="BS62" s="52">
        <v>6.1100000000000002E-2</v>
      </c>
      <c r="BT62" s="52">
        <v>2.6800000000000001E-2</v>
      </c>
      <c r="BU62" s="52">
        <v>0.1421</v>
      </c>
      <c r="BV62" s="52">
        <v>5.4699999999999999E-2</v>
      </c>
      <c r="BW62" s="52">
        <v>0.27589999999999998</v>
      </c>
      <c r="BX62" s="53">
        <v>0.1051</v>
      </c>
      <c r="BY62" s="63">
        <f>+Fall_Hoy!B62</f>
        <v>0</v>
      </c>
      <c r="BZ62" s="60">
        <f>+Fall_Hoy!C62</f>
        <v>0</v>
      </c>
      <c r="CA62" s="60">
        <f>+Fall_Hoy!D62</f>
        <v>0</v>
      </c>
      <c r="CB62" s="60">
        <f>+Fall_Hoy!E62</f>
        <v>0</v>
      </c>
      <c r="CC62" s="60">
        <f>+Fall_Hoy!F62</f>
        <v>0</v>
      </c>
      <c r="CD62" s="60">
        <f>+Fall_Hoy!G62</f>
        <v>0</v>
      </c>
      <c r="CE62" s="60">
        <f>+Fall_Hoy!H62</f>
        <v>1</v>
      </c>
      <c r="CF62" s="60">
        <f>+Fall_Hoy!I62</f>
        <v>0</v>
      </c>
      <c r="CG62" s="60">
        <f>+Fall_Hoy!J62</f>
        <v>2</v>
      </c>
      <c r="CH62" s="60">
        <f>+Fall_Hoy!K62</f>
        <v>2</v>
      </c>
      <c r="CI62" s="60">
        <f>+Fall_Hoy!L62</f>
        <v>2</v>
      </c>
      <c r="CJ62" s="60">
        <f>+Fall_Hoy!M62</f>
        <v>0</v>
      </c>
      <c r="CK62" s="60">
        <f>+Fall_Hoy!N62</f>
        <v>1</v>
      </c>
      <c r="CL62" s="60">
        <f>+Fall_Hoy!O62</f>
        <v>4</v>
      </c>
      <c r="CM62" s="60">
        <f>+Fall_Hoy!P62</f>
        <v>11</v>
      </c>
      <c r="CN62" s="60">
        <f>+Fall_Hoy!Q62</f>
        <v>3</v>
      </c>
      <c r="CO62" s="60">
        <f>+Fall_Hoy!R62</f>
        <v>6</v>
      </c>
      <c r="CP62" s="60">
        <f>+Fall_Hoy!S62</f>
        <v>6</v>
      </c>
      <c r="CQ62" s="60">
        <f>+Fall_Hoy!T62</f>
        <v>2</v>
      </c>
      <c r="CR62" s="65">
        <f>+Fall_Hoy!U62</f>
        <v>1</v>
      </c>
      <c r="CS62" s="74">
        <f t="shared" si="173"/>
        <v>7.7867155953392678E-2</v>
      </c>
      <c r="CT62" s="75">
        <f t="shared" si="174"/>
        <v>3.5977735516728553E-2</v>
      </c>
      <c r="CU62" s="75">
        <f t="shared" si="175"/>
        <v>1.8828984237349255E-2</v>
      </c>
      <c r="CV62" s="75">
        <f t="shared" si="176"/>
        <v>0.16668366255283873</v>
      </c>
      <c r="CW62" s="75">
        <f t="shared" si="131"/>
        <v>1.8699597391412654E-2</v>
      </c>
      <c r="CX62" s="75">
        <f t="shared" si="132"/>
        <v>2.7981732462274752E-2</v>
      </c>
      <c r="CY62" s="75">
        <f t="shared" si="133"/>
        <v>0.65865842755135362</v>
      </c>
      <c r="CZ62" s="75">
        <f t="shared" si="134"/>
        <v>2.9420266671705563E-2</v>
      </c>
      <c r="DA62" s="75">
        <f t="shared" si="135"/>
        <v>0.50840967339350407</v>
      </c>
      <c r="DB62" s="75">
        <f t="shared" si="136"/>
        <v>0.7</v>
      </c>
      <c r="DC62" s="75">
        <f t="shared" si="137"/>
        <v>0.14251913669059779</v>
      </c>
      <c r="DD62" s="75">
        <f t="shared" si="138"/>
        <v>2.0849081237859599E-2</v>
      </c>
      <c r="DE62" s="75">
        <f t="shared" si="139"/>
        <v>1.8828984237349255E-2</v>
      </c>
      <c r="DF62" s="75">
        <f t="shared" si="140"/>
        <v>0.16668366255283873</v>
      </c>
      <c r="DG62" s="75">
        <f t="shared" si="141"/>
        <v>7.7867155953392678E-2</v>
      </c>
      <c r="DH62" s="75">
        <f t="shared" si="142"/>
        <v>3.5977735516728553E-2</v>
      </c>
      <c r="DI62" s="75">
        <f t="shared" si="143"/>
        <v>4.3699912885404202E-2</v>
      </c>
      <c r="DJ62" s="75">
        <f t="shared" si="144"/>
        <v>6.2619766911465397E-2</v>
      </c>
      <c r="DK62" s="75">
        <f t="shared" si="145"/>
        <v>6.37706171059991E-2</v>
      </c>
      <c r="DL62" s="287">
        <f t="shared" si="146"/>
        <v>1.8575818457887167E-2</v>
      </c>
      <c r="DM62" s="83">
        <f>+'Cas_-14'!B62</f>
        <v>20</v>
      </c>
      <c r="DN62" s="61">
        <f>+'Cas_-14'!C62</f>
        <v>24</v>
      </c>
      <c r="DO62" s="61">
        <f>+'Cas_-14'!D62</f>
        <v>32</v>
      </c>
      <c r="DP62" s="61">
        <f>+'Cas_-14'!E62</f>
        <v>57</v>
      </c>
      <c r="DQ62" s="61">
        <f>+'Cas_-14'!F62</f>
        <v>76</v>
      </c>
      <c r="DR62" s="61">
        <f>+'Cas_-14'!G62</f>
        <v>110</v>
      </c>
      <c r="DS62" s="61">
        <f>+'Cas_-14'!H62</f>
        <v>83</v>
      </c>
      <c r="DT62" s="61">
        <f>+'Cas_-14'!I62</f>
        <v>132</v>
      </c>
      <c r="DU62" s="61">
        <f>+'Cas_-14'!J62</f>
        <v>83</v>
      </c>
      <c r="DV62" s="61">
        <f>+'Cas_-14'!K62</f>
        <v>121</v>
      </c>
      <c r="DW62" s="61">
        <f>+'Cas_-14'!L62</f>
        <v>63</v>
      </c>
      <c r="DX62" s="61">
        <f>+'Cas_-14'!M62</f>
        <v>83</v>
      </c>
      <c r="DY62" s="61">
        <f>+'Cas_-14'!N62</f>
        <v>51</v>
      </c>
      <c r="DZ62" s="61">
        <f>+'Cas_-14'!O62</f>
        <v>36</v>
      </c>
      <c r="EA62" s="61">
        <f>+'Cas_-14'!P62</f>
        <v>38</v>
      </c>
      <c r="EB62" s="61">
        <f>+'Cas_-14'!Q62</f>
        <v>30</v>
      </c>
      <c r="EC62" s="61">
        <f>+'Cas_-14'!R62</f>
        <v>21</v>
      </c>
      <c r="ED62" s="61">
        <f>+'Cas_-14'!S62</f>
        <v>31</v>
      </c>
      <c r="EE62" s="61">
        <f>+'Cas_-14'!T62</f>
        <v>1</v>
      </c>
      <c r="EF62" s="84">
        <f>+'Cas_-14'!U62</f>
        <v>12</v>
      </c>
      <c r="EG62" s="190">
        <f t="shared" si="207"/>
        <v>3.8577355471410739E-3</v>
      </c>
      <c r="EH62" s="89">
        <f t="shared" si="207"/>
        <v>5.0082412146436302E-3</v>
      </c>
      <c r="EI62" s="89">
        <f t="shared" si="207"/>
        <v>6.9811732306397228E-3</v>
      </c>
      <c r="EJ62" s="89">
        <f t="shared" si="207"/>
        <v>1.2837446437638771E-2</v>
      </c>
      <c r="EK62" s="89">
        <f t="shared" si="207"/>
        <v>1.8699597391412654E-2</v>
      </c>
      <c r="EL62" s="89">
        <f t="shared" si="207"/>
        <v>2.7981732462274752E-2</v>
      </c>
      <c r="EM62" s="89">
        <f t="shared" si="207"/>
        <v>1.8587340825499205E-2</v>
      </c>
      <c r="EN62" s="89">
        <f t="shared" si="207"/>
        <v>2.9420266671705563E-2</v>
      </c>
      <c r="EO62" s="89">
        <f t="shared" si="207"/>
        <v>1.8989101301247376E-2</v>
      </c>
      <c r="EP62" s="89">
        <f t="shared" si="207"/>
        <v>2.6870367406327662E-2</v>
      </c>
      <c r="EQ62" s="89">
        <f t="shared" si="207"/>
        <v>1.7059540661864554E-2</v>
      </c>
      <c r="ER62" s="89">
        <f t="shared" si="207"/>
        <v>2.0849081237859599E-2</v>
      </c>
      <c r="ES62" s="89">
        <f t="shared" si="207"/>
        <v>1.5556506776897955E-2</v>
      </c>
      <c r="ET62" s="89">
        <f t="shared" si="207"/>
        <v>9.300948370448401E-3</v>
      </c>
      <c r="EU62" s="89">
        <f t="shared" si="207"/>
        <v>1.6435632972053374E-2</v>
      </c>
      <c r="EV62" s="89">
        <f t="shared" si="206"/>
        <v>9.6420331184832522E-3</v>
      </c>
      <c r="EW62" s="89">
        <f t="shared" si="178"/>
        <v>2.1734151673555781E-2</v>
      </c>
      <c r="EX62" s="89">
        <f t="shared" si="178"/>
        <v>1.769738979196198E-2</v>
      </c>
      <c r="EY62" s="89">
        <f t="shared" si="178"/>
        <v>8.7971566297725748E-3</v>
      </c>
      <c r="EZ62" s="97">
        <f t="shared" si="178"/>
        <v>2.3427822239087293E-2</v>
      </c>
      <c r="FA62" s="110">
        <f t="shared" si="71"/>
        <v>4.7377035059005941</v>
      </c>
      <c r="FB62" s="111">
        <f t="shared" si="72"/>
        <v>3.7313432835820897</v>
      </c>
      <c r="FC62" s="111">
        <f t="shared" si="73"/>
        <v>1.2103606874848705</v>
      </c>
      <c r="FD62" s="111">
        <f t="shared" si="74"/>
        <v>17.921146953405017</v>
      </c>
      <c r="FE62" s="111">
        <f t="shared" si="205"/>
        <v>1</v>
      </c>
      <c r="FF62" s="111">
        <f t="shared" si="205"/>
        <v>1</v>
      </c>
      <c r="FG62" s="111">
        <f t="shared" si="205"/>
        <v>35.435861091424513</v>
      </c>
      <c r="FH62" s="111">
        <f t="shared" si="205"/>
        <v>1</v>
      </c>
      <c r="FI62" s="111">
        <f t="shared" si="205"/>
        <v>26.773761713520752</v>
      </c>
      <c r="FJ62" s="111">
        <f t="shared" si="205"/>
        <v>26.051002184479177</v>
      </c>
      <c r="FK62" s="111">
        <f t="shared" si="205"/>
        <v>8.3542188805346704</v>
      </c>
      <c r="FL62" s="111">
        <f t="shared" si="205"/>
        <v>1</v>
      </c>
      <c r="FM62" s="111">
        <f t="shared" si="205"/>
        <v>1.2103606874848705</v>
      </c>
      <c r="FN62" s="111">
        <f t="shared" si="205"/>
        <v>17.921146953405017</v>
      </c>
      <c r="FO62" s="111">
        <f t="shared" si="205"/>
        <v>4.7377035059005941</v>
      </c>
      <c r="FP62" s="111">
        <f t="shared" si="205"/>
        <v>3.7313432835820897</v>
      </c>
      <c r="FQ62" s="111">
        <f t="shared" si="76"/>
        <v>2.0106564793405046</v>
      </c>
      <c r="FR62" s="111">
        <f t="shared" si="77"/>
        <v>3.5383617385150674</v>
      </c>
      <c r="FS62" s="111">
        <f t="shared" si="78"/>
        <v>7.2490032620514686</v>
      </c>
      <c r="FT62" s="292">
        <f t="shared" si="79"/>
        <v>0.79289565493181102</v>
      </c>
      <c r="FU62" s="83">
        <f>+Cas_Hoy!B62</f>
        <v>34</v>
      </c>
      <c r="FV62" s="61">
        <f>+Cas_Hoy!C62</f>
        <v>32</v>
      </c>
      <c r="FW62" s="61">
        <f>+Cas_Hoy!D62</f>
        <v>47</v>
      </c>
      <c r="FX62" s="61">
        <f>+Cas_Hoy!E62</f>
        <v>73</v>
      </c>
      <c r="FY62" s="61">
        <f>+Cas_Hoy!F62</f>
        <v>105</v>
      </c>
      <c r="FZ62" s="61">
        <f>+Cas_Hoy!G62</f>
        <v>148</v>
      </c>
      <c r="GA62" s="61">
        <f>+Cas_Hoy!H62</f>
        <v>106</v>
      </c>
      <c r="GB62" s="61">
        <f>+Cas_Hoy!I62</f>
        <v>170</v>
      </c>
      <c r="GC62" s="61">
        <f>+Cas_Hoy!J62</f>
        <v>104</v>
      </c>
      <c r="GD62" s="61">
        <f>+Cas_Hoy!K62</f>
        <v>157</v>
      </c>
      <c r="GE62" s="61">
        <f>+Cas_Hoy!L62</f>
        <v>85</v>
      </c>
      <c r="GF62" s="61">
        <f>+Cas_Hoy!M62</f>
        <v>103</v>
      </c>
      <c r="GG62" s="61">
        <f>+Cas_Hoy!N62</f>
        <v>59</v>
      </c>
      <c r="GH62" s="61">
        <f>+Cas_Hoy!O62</f>
        <v>43</v>
      </c>
      <c r="GI62" s="61">
        <f>+Cas_Hoy!P62</f>
        <v>49</v>
      </c>
      <c r="GJ62" s="61">
        <f>+Cas_Hoy!Q62</f>
        <v>36</v>
      </c>
      <c r="GK62" s="61">
        <f>+Cas_Hoy!R62</f>
        <v>24</v>
      </c>
      <c r="GL62" s="61">
        <f>+Cas_Hoy!S62</f>
        <v>39</v>
      </c>
      <c r="GM62" s="61">
        <f>+Cas_Hoy!T62</f>
        <v>2</v>
      </c>
      <c r="GN62" s="84">
        <f>+Cas_Hoy!U62</f>
        <v>12</v>
      </c>
      <c r="GO62" s="297">
        <f t="shared" si="104"/>
        <v>3.1070572285096944E-2</v>
      </c>
      <c r="GP62" s="294">
        <f t="shared" si="105"/>
        <v>2.4916622958426022E-2</v>
      </c>
      <c r="GQ62" s="294">
        <f t="shared" si="106"/>
        <v>1.2410552145366851E-2</v>
      </c>
      <c r="GR62" s="294">
        <f t="shared" si="107"/>
        <v>0.29464050491971017</v>
      </c>
      <c r="GS62" s="294">
        <f t="shared" si="108"/>
        <v>2.5834970080241167E-2</v>
      </c>
      <c r="GT62" s="294">
        <f t="shared" si="109"/>
        <v>3.7648149131060578E-2</v>
      </c>
      <c r="GU62" s="294">
        <f t="shared" si="110"/>
        <v>0.7</v>
      </c>
      <c r="GV62" s="294">
        <f t="shared" si="111"/>
        <v>3.7889737380226864E-2</v>
      </c>
      <c r="GW62" s="294">
        <f t="shared" si="112"/>
        <v>0.63704344617981223</v>
      </c>
      <c r="GX62" s="294">
        <f t="shared" si="113"/>
        <v>0.7</v>
      </c>
      <c r="GY62" s="294">
        <f t="shared" si="114"/>
        <v>0.19228772410636208</v>
      </c>
      <c r="GZ62" s="294">
        <f t="shared" si="115"/>
        <v>2.58729562349342E-2</v>
      </c>
      <c r="HA62" s="294">
        <f t="shared" si="116"/>
        <v>2.1782550392227568E-2</v>
      </c>
      <c r="HB62" s="294">
        <f t="shared" si="117"/>
        <v>0.19909437471589067</v>
      </c>
      <c r="HC62" s="294">
        <f t="shared" si="118"/>
        <v>0.10040764846621686</v>
      </c>
      <c r="HD62" s="294">
        <f t="shared" si="119"/>
        <v>4.3173282620074263E-2</v>
      </c>
      <c r="HE62" s="294">
        <f t="shared" si="120"/>
        <v>4.9942757583319092E-2</v>
      </c>
      <c r="HF62" s="294">
        <f t="shared" si="121"/>
        <v>7.8779706759585497E-2</v>
      </c>
      <c r="HG62" s="294">
        <f t="shared" si="122"/>
        <v>0.1275412342119982</v>
      </c>
      <c r="HH62" s="298">
        <f t="shared" si="123"/>
        <v>1.8575818457887163E-2</v>
      </c>
      <c r="HI62" s="213">
        <f>+CyF_Tot!B62</f>
        <v>1001</v>
      </c>
      <c r="HJ62" s="140">
        <f>+CyF_Tot!C62</f>
        <v>1111</v>
      </c>
      <c r="HK62" s="140">
        <f>+CyF_Tot!D62</f>
        <v>1286</v>
      </c>
      <c r="HL62" s="140">
        <f>+CyF_Tot!E62</f>
        <v>1436</v>
      </c>
      <c r="HM62" s="140">
        <f>+CyF_Tot!F62</f>
        <v>32</v>
      </c>
      <c r="HN62" s="140">
        <f>+CyF_Tot!G62</f>
        <v>37</v>
      </c>
      <c r="HO62" s="140">
        <f>+CyF_Tot!H62</f>
        <v>39</v>
      </c>
      <c r="HP62" s="451">
        <f>+CyF_Tot!I62</f>
        <v>41</v>
      </c>
      <c r="HQ62" s="91">
        <f t="shared" si="185"/>
        <v>7.5781859178548003E-2</v>
      </c>
      <c r="HR62" s="88">
        <f t="shared" si="186"/>
        <v>7.0047673692727949E-2</v>
      </c>
      <c r="HS62" s="88">
        <f t="shared" si="187"/>
        <v>6.700223296529989E-2</v>
      </c>
      <c r="HT62" s="88">
        <f t="shared" si="188"/>
        <v>6.490287333970704E-2</v>
      </c>
      <c r="HU62" s="88">
        <f t="shared" si="189"/>
        <v>5.9408563204679042E-2</v>
      </c>
      <c r="HV62" s="88">
        <f t="shared" si="190"/>
        <v>5.7462669549363105E-2</v>
      </c>
      <c r="HW62" s="88">
        <f t="shared" si="191"/>
        <v>6.527224389509946E-2</v>
      </c>
      <c r="HX62" s="88">
        <f t="shared" si="192"/>
        <v>6.5583567838074924E-2</v>
      </c>
      <c r="HY62" s="88">
        <f t="shared" si="193"/>
        <v>6.3891251327603746E-2</v>
      </c>
      <c r="HZ62" s="88">
        <f t="shared" si="194"/>
        <v>6.5823273784924544E-2</v>
      </c>
      <c r="IA62" s="88">
        <f t="shared" si="195"/>
        <v>5.3981000426370752E-2</v>
      </c>
      <c r="IB62" s="88">
        <f t="shared" si="196"/>
        <v>5.8191410445474212E-2</v>
      </c>
      <c r="IC62" s="88">
        <f t="shared" si="197"/>
        <v>4.792099275526035E-2</v>
      </c>
      <c r="ID62" s="88">
        <f t="shared" si="198"/>
        <v>5.6577399272389826E-2</v>
      </c>
      <c r="IE62" s="88">
        <f t="shared" si="199"/>
        <v>3.3795966830689042E-2</v>
      </c>
      <c r="IF62" s="88">
        <f t="shared" si="200"/>
        <v>4.5479988772457902E-2</v>
      </c>
      <c r="IG62" s="88">
        <f t="shared" si="201"/>
        <v>1.4123564388026543E-2</v>
      </c>
      <c r="IH62" s="88">
        <f t="shared" si="202"/>
        <v>2.5604729392193933E-2</v>
      </c>
      <c r="II62" s="88">
        <f t="shared" si="203"/>
        <v>1.6615958103560642E-3</v>
      </c>
      <c r="IJ62" s="191">
        <f t="shared" si="204"/>
        <v>7.4871587038193195E-3</v>
      </c>
      <c r="IK62" s="297"/>
      <c r="IL62" s="294"/>
      <c r="IM62" s="294"/>
      <c r="IN62" s="294"/>
      <c r="IO62" s="294"/>
      <c r="IP62" s="294"/>
      <c r="IQ62" s="294"/>
      <c r="IR62" s="294"/>
      <c r="IS62" s="294"/>
      <c r="IT62" s="294"/>
      <c r="IU62" s="294"/>
      <c r="IV62" s="294"/>
      <c r="IW62" s="294"/>
      <c r="IX62" s="294"/>
      <c r="IY62" s="294"/>
      <c r="IZ62" s="294"/>
      <c r="JA62" s="294"/>
      <c r="JB62" s="294"/>
      <c r="JC62" s="294"/>
      <c r="JD62" s="298"/>
      <c r="JE62" s="486"/>
    </row>
    <row r="63" spans="1:265" ht="14.4">
      <c r="A63" s="411" t="s">
        <v>74</v>
      </c>
      <c r="B63" s="439">
        <v>27078</v>
      </c>
      <c r="C63" s="427">
        <f t="shared" si="180"/>
        <v>826</v>
      </c>
      <c r="D63" s="418">
        <f t="shared" si="181"/>
        <v>29</v>
      </c>
      <c r="E63" s="396">
        <f t="shared" si="46"/>
        <v>8.2634659763742811E-3</v>
      </c>
      <c r="F63" s="197">
        <f t="shared" si="150"/>
        <v>2.4484821626412585E-2</v>
      </c>
      <c r="G63" s="30">
        <f t="shared" si="151"/>
        <v>5.2932478063556667</v>
      </c>
      <c r="H63" s="29">
        <f t="shared" si="152"/>
        <v>0.12960422836301821</v>
      </c>
      <c r="I63" s="33">
        <f t="shared" si="153"/>
        <v>0.16146771135422783</v>
      </c>
      <c r="J63" s="324">
        <f t="shared" si="154"/>
        <v>0.1418319521720785</v>
      </c>
      <c r="K63" s="482">
        <f t="shared" si="184"/>
        <v>7.5510497815941382E-3</v>
      </c>
      <c r="L63" s="325">
        <f t="shared" si="48"/>
        <v>5.7926479651818124</v>
      </c>
      <c r="M63" s="326">
        <f t="shared" si="155"/>
        <v>0.17670164780412798</v>
      </c>
      <c r="N63" s="501"/>
      <c r="O63" s="332" t="s">
        <v>226</v>
      </c>
      <c r="P63" s="20" t="s">
        <v>234</v>
      </c>
      <c r="Q63" s="20"/>
      <c r="R63" s="20"/>
      <c r="S63" s="157">
        <f t="shared" si="156"/>
        <v>826</v>
      </c>
      <c r="T63" s="158">
        <f t="shared" si="157"/>
        <v>3050.4468572272694</v>
      </c>
      <c r="U63" s="157">
        <f t="shared" si="158"/>
        <v>69</v>
      </c>
      <c r="V63" s="159">
        <f t="shared" si="159"/>
        <v>9.1149273447820339E-2</v>
      </c>
      <c r="W63" s="158">
        <f t="shared" si="160"/>
        <v>254.81941059162421</v>
      </c>
      <c r="X63" s="157">
        <f t="shared" si="161"/>
        <v>163</v>
      </c>
      <c r="Y63" s="159">
        <f t="shared" si="162"/>
        <v>0.2458521870286576</v>
      </c>
      <c r="Z63" s="158">
        <f t="shared" si="163"/>
        <v>601.96469458601075</v>
      </c>
      <c r="AA63" s="157">
        <f t="shared" si="164"/>
        <v>29</v>
      </c>
      <c r="AB63" s="158">
        <f t="shared" si="165"/>
        <v>1070.9801314720437</v>
      </c>
      <c r="AC63" s="160">
        <f t="shared" si="166"/>
        <v>3.5108958837772396E-2</v>
      </c>
      <c r="AD63" s="157">
        <f t="shared" si="167"/>
        <v>0</v>
      </c>
      <c r="AE63" s="159">
        <f t="shared" si="168"/>
        <v>0</v>
      </c>
      <c r="AF63" s="158">
        <f t="shared" si="169"/>
        <v>0</v>
      </c>
      <c r="AG63" s="157">
        <f t="shared" si="170"/>
        <v>1</v>
      </c>
      <c r="AH63" s="159">
        <f t="shared" si="171"/>
        <v>3.5714285714285712E-2</v>
      </c>
      <c r="AI63" s="333">
        <f t="shared" si="172"/>
        <v>36.930349361104959</v>
      </c>
      <c r="AJ63" s="505"/>
      <c r="AK63" s="83">
        <v>2096.9645111510531</v>
      </c>
      <c r="AL63" s="61">
        <v>2014.1431332090294</v>
      </c>
      <c r="AM63" s="61">
        <v>2041.3275104647207</v>
      </c>
      <c r="AN63" s="61">
        <v>1987.4104020474533</v>
      </c>
      <c r="AO63" s="61">
        <v>1790.3685753296186</v>
      </c>
      <c r="AP63" s="61">
        <v>1773.9996685366636</v>
      </c>
      <c r="AQ63" s="61">
        <v>1722.8099956710541</v>
      </c>
      <c r="AR63" s="61">
        <v>1664.6680183173748</v>
      </c>
      <c r="AS63" s="61">
        <v>1805.6036704940566</v>
      </c>
      <c r="AT63" s="61">
        <v>1858.6162177573005</v>
      </c>
      <c r="AU63" s="61">
        <v>1490.9050395158142</v>
      </c>
      <c r="AV63" s="61">
        <v>1452.3525583333121</v>
      </c>
      <c r="AW63" s="61">
        <v>1119.2029176757337</v>
      </c>
      <c r="AX63" s="61">
        <v>1311.1771614483096</v>
      </c>
      <c r="AY63" s="61">
        <v>796.54100071249923</v>
      </c>
      <c r="AZ63" s="61">
        <v>1049.7455549940539</v>
      </c>
      <c r="BA63" s="61">
        <v>331.12661154050841</v>
      </c>
      <c r="BB63" s="61">
        <v>548.65071666572908</v>
      </c>
      <c r="BC63" s="61">
        <v>44.150214872067778</v>
      </c>
      <c r="BD63" s="84">
        <v>178.23674615417249</v>
      </c>
      <c r="BE63" s="229">
        <v>2.0000000000000002E-5</v>
      </c>
      <c r="BF63" s="42">
        <v>2.0000000000000002E-5</v>
      </c>
      <c r="BG63" s="52">
        <v>5.0000000000000002E-5</v>
      </c>
      <c r="BH63" s="52">
        <v>4.0000000000000003E-5</v>
      </c>
      <c r="BI63" s="52">
        <v>1.2518952302791728E-4</v>
      </c>
      <c r="BJ63" s="52">
        <v>1.2406223545552731E-4</v>
      </c>
      <c r="BK63" s="52">
        <v>3.4000000000000002E-4</v>
      </c>
      <c r="BL63" s="52">
        <v>1.8000000000000001E-4</v>
      </c>
      <c r="BM63" s="52">
        <v>8.9999999999999998E-4</v>
      </c>
      <c r="BN63" s="52">
        <v>5.0000000000000001E-4</v>
      </c>
      <c r="BO63" s="52">
        <v>3.8E-3</v>
      </c>
      <c r="BP63" s="52">
        <v>2E-3</v>
      </c>
      <c r="BQ63" s="52">
        <v>1.6199999999999999E-2</v>
      </c>
      <c r="BR63" s="52">
        <v>6.1999999999999998E-3</v>
      </c>
      <c r="BS63" s="52">
        <v>6.1100000000000002E-2</v>
      </c>
      <c r="BT63" s="52">
        <v>2.6800000000000001E-2</v>
      </c>
      <c r="BU63" s="52">
        <v>0.1421</v>
      </c>
      <c r="BV63" s="52">
        <v>5.4699999999999999E-2</v>
      </c>
      <c r="BW63" s="52">
        <v>0.27589999999999998</v>
      </c>
      <c r="BX63" s="53">
        <v>0.1051</v>
      </c>
      <c r="BY63" s="63">
        <f>+Fall_Hoy!B63</f>
        <v>0</v>
      </c>
      <c r="BZ63" s="60">
        <f>+Fall_Hoy!C63</f>
        <v>0</v>
      </c>
      <c r="CA63" s="60">
        <f>+Fall_Hoy!D63</f>
        <v>0</v>
      </c>
      <c r="CB63" s="60">
        <f>+Fall_Hoy!E63</f>
        <v>0</v>
      </c>
      <c r="CC63" s="60">
        <f>+Fall_Hoy!F63</f>
        <v>1</v>
      </c>
      <c r="CD63" s="60">
        <f>+Fall_Hoy!G63</f>
        <v>0</v>
      </c>
      <c r="CE63" s="60">
        <f>+Fall_Hoy!H63</f>
        <v>0</v>
      </c>
      <c r="CF63" s="60">
        <f>+Fall_Hoy!I63</f>
        <v>0</v>
      </c>
      <c r="CG63" s="60">
        <f>+Fall_Hoy!J63</f>
        <v>0</v>
      </c>
      <c r="CH63" s="60">
        <f>+Fall_Hoy!K63</f>
        <v>0</v>
      </c>
      <c r="CI63" s="60">
        <f>+Fall_Hoy!L63</f>
        <v>2</v>
      </c>
      <c r="CJ63" s="60">
        <f>+Fall_Hoy!M63</f>
        <v>0</v>
      </c>
      <c r="CK63" s="60">
        <f>+Fall_Hoy!N63</f>
        <v>2</v>
      </c>
      <c r="CL63" s="60">
        <f>+Fall_Hoy!O63</f>
        <v>1</v>
      </c>
      <c r="CM63" s="60">
        <f>+Fall_Hoy!P63</f>
        <v>4</v>
      </c>
      <c r="CN63" s="60">
        <f>+Fall_Hoy!Q63</f>
        <v>5</v>
      </c>
      <c r="CO63" s="60">
        <f>+Fall_Hoy!R63</f>
        <v>9</v>
      </c>
      <c r="CP63" s="60">
        <f>+Fall_Hoy!S63</f>
        <v>3</v>
      </c>
      <c r="CQ63" s="60">
        <f>+Fall_Hoy!T63</f>
        <v>0</v>
      </c>
      <c r="CR63" s="65">
        <f>+Fall_Hoy!U63</f>
        <v>2</v>
      </c>
      <c r="CS63" s="74">
        <f t="shared" si="173"/>
        <v>8.2188422675810363E-2</v>
      </c>
      <c r="CT63" s="75">
        <f t="shared" si="174"/>
        <v>0.17772608161237818</v>
      </c>
      <c r="CU63" s="75">
        <f t="shared" si="175"/>
        <v>0.11030778080872185</v>
      </c>
      <c r="CV63" s="75">
        <f t="shared" si="176"/>
        <v>0.12301184563227592</v>
      </c>
      <c r="CW63" s="75">
        <f t="shared" si="131"/>
        <v>0.7</v>
      </c>
      <c r="CX63" s="75">
        <f t="shared" si="132"/>
        <v>3.0439690016708688E-2</v>
      </c>
      <c r="CY63" s="75">
        <f t="shared" si="133"/>
        <v>5.3981576745946058E-2</v>
      </c>
      <c r="CZ63" s="75">
        <f t="shared" si="134"/>
        <v>4.5654748672843387E-2</v>
      </c>
      <c r="DA63" s="75">
        <f t="shared" si="135"/>
        <v>3.7106703478104464E-2</v>
      </c>
      <c r="DB63" s="75">
        <f t="shared" si="136"/>
        <v>3.2282081382244157E-2</v>
      </c>
      <c r="DC63" s="75">
        <f t="shared" si="137"/>
        <v>0.35301764735104141</v>
      </c>
      <c r="DD63" s="75">
        <f t="shared" si="138"/>
        <v>2.4787369838982352E-2</v>
      </c>
      <c r="DE63" s="75">
        <f t="shared" si="139"/>
        <v>0.11030778080872185</v>
      </c>
      <c r="DF63" s="75">
        <f t="shared" si="140"/>
        <v>0.12301184563227592</v>
      </c>
      <c r="DG63" s="75">
        <f t="shared" si="141"/>
        <v>8.2188422675810363E-2</v>
      </c>
      <c r="DH63" s="75">
        <f t="shared" si="142"/>
        <v>0.17772608161237818</v>
      </c>
      <c r="DI63" s="75">
        <f t="shared" si="143"/>
        <v>0.19127329816400976</v>
      </c>
      <c r="DJ63" s="75">
        <f t="shared" si="144"/>
        <v>9.9962699912771957E-2</v>
      </c>
      <c r="DK63" s="75">
        <f t="shared" si="145"/>
        <v>2.2649946390921494E-2</v>
      </c>
      <c r="DL63" s="287">
        <f t="shared" si="146"/>
        <v>0.10676527780586385</v>
      </c>
      <c r="DM63" s="83">
        <f>+'Cas_-14'!B63</f>
        <v>7</v>
      </c>
      <c r="DN63" s="61">
        <f>+'Cas_-14'!C63</f>
        <v>5</v>
      </c>
      <c r="DO63" s="61">
        <f>+'Cas_-14'!D63</f>
        <v>15</v>
      </c>
      <c r="DP63" s="61">
        <f>+'Cas_-14'!E63</f>
        <v>10</v>
      </c>
      <c r="DQ63" s="61">
        <f>+'Cas_-14'!F63</f>
        <v>56</v>
      </c>
      <c r="DR63" s="61">
        <f>+'Cas_-14'!G63</f>
        <v>54</v>
      </c>
      <c r="DS63" s="61">
        <f>+'Cas_-14'!H63</f>
        <v>93</v>
      </c>
      <c r="DT63" s="61">
        <f>+'Cas_-14'!I63</f>
        <v>76</v>
      </c>
      <c r="DU63" s="61">
        <f>+'Cas_-14'!J63</f>
        <v>67</v>
      </c>
      <c r="DV63" s="61">
        <f>+'Cas_-14'!K63</f>
        <v>60</v>
      </c>
      <c r="DW63" s="61">
        <f>+'Cas_-14'!L63</f>
        <v>55</v>
      </c>
      <c r="DX63" s="61">
        <f>+'Cas_-14'!M63</f>
        <v>36</v>
      </c>
      <c r="DY63" s="61">
        <f>+'Cas_-14'!N63</f>
        <v>35</v>
      </c>
      <c r="DZ63" s="61">
        <f>+'Cas_-14'!O63</f>
        <v>23</v>
      </c>
      <c r="EA63" s="61">
        <f>+'Cas_-14'!P63</f>
        <v>20</v>
      </c>
      <c r="EB63" s="61">
        <f>+'Cas_-14'!Q63</f>
        <v>18</v>
      </c>
      <c r="EC63" s="61">
        <f>+'Cas_-14'!R63</f>
        <v>15</v>
      </c>
      <c r="ED63" s="61">
        <f>+'Cas_-14'!S63</f>
        <v>11</v>
      </c>
      <c r="EE63" s="61">
        <f>+'Cas_-14'!T63</f>
        <v>1</v>
      </c>
      <c r="EF63" s="84">
        <f>+'Cas_-14'!U63</f>
        <v>6</v>
      </c>
      <c r="EG63" s="190">
        <f t="shared" si="207"/>
        <v>3.3381585443034525E-3</v>
      </c>
      <c r="EH63" s="88">
        <f t="shared" si="207"/>
        <v>2.4824452232616459E-3</v>
      </c>
      <c r="EI63" s="88">
        <f t="shared" si="207"/>
        <v>7.3481594320869946E-3</v>
      </c>
      <c r="EJ63" s="88">
        <f t="shared" si="207"/>
        <v>5.0316733723934845E-3</v>
      </c>
      <c r="EK63" s="88">
        <f t="shared" si="207"/>
        <v>3.1278475712572217E-2</v>
      </c>
      <c r="EL63" s="88">
        <f t="shared" si="207"/>
        <v>3.0439690016708688E-2</v>
      </c>
      <c r="EM63" s="88">
        <f t="shared" si="207"/>
        <v>5.3981576745946058E-2</v>
      </c>
      <c r="EN63" s="88">
        <f t="shared" si="207"/>
        <v>4.5654748672843387E-2</v>
      </c>
      <c r="EO63" s="88">
        <f t="shared" si="207"/>
        <v>3.7106703478104464E-2</v>
      </c>
      <c r="EP63" s="88">
        <f t="shared" si="207"/>
        <v>3.2282081382244157E-2</v>
      </c>
      <c r="EQ63" s="88">
        <f t="shared" si="207"/>
        <v>3.6890344148183832E-2</v>
      </c>
      <c r="ER63" s="88">
        <f t="shared" si="207"/>
        <v>2.4787369838982352E-2</v>
      </c>
      <c r="ES63" s="88">
        <f t="shared" si="207"/>
        <v>3.1272255859272645E-2</v>
      </c>
      <c r="ET63" s="88">
        <f t="shared" si="207"/>
        <v>1.7541489187162543E-2</v>
      </c>
      <c r="EU63" s="88">
        <f t="shared" si="207"/>
        <v>2.5108563127460067E-2</v>
      </c>
      <c r="EV63" s="88">
        <f t="shared" si="206"/>
        <v>1.7147012353962248E-2</v>
      </c>
      <c r="EW63" s="88">
        <f t="shared" si="178"/>
        <v>4.5299892781842974E-2</v>
      </c>
      <c r="EX63" s="88">
        <f t="shared" si="178"/>
        <v>2.0049185512504963E-2</v>
      </c>
      <c r="EY63" s="88">
        <f t="shared" si="178"/>
        <v>2.2649946390921494E-2</v>
      </c>
      <c r="EZ63" s="96">
        <f t="shared" si="178"/>
        <v>3.3663092092188873E-2</v>
      </c>
      <c r="FA63" s="110">
        <f t="shared" si="71"/>
        <v>3.2733224222585924</v>
      </c>
      <c r="FB63" s="111">
        <f t="shared" si="72"/>
        <v>10.364842454394692</v>
      </c>
      <c r="FC63" s="111">
        <f t="shared" si="73"/>
        <v>3.5273368606701938</v>
      </c>
      <c r="FD63" s="111">
        <f t="shared" si="74"/>
        <v>7.0126227208976175</v>
      </c>
      <c r="FE63" s="111">
        <f t="shared" si="205"/>
        <v>22.379607191620231</v>
      </c>
      <c r="FF63" s="111">
        <f t="shared" si="205"/>
        <v>1</v>
      </c>
      <c r="FG63" s="111">
        <f t="shared" si="205"/>
        <v>1</v>
      </c>
      <c r="FH63" s="111">
        <f t="shared" si="205"/>
        <v>1</v>
      </c>
      <c r="FI63" s="111">
        <f t="shared" si="205"/>
        <v>1</v>
      </c>
      <c r="FJ63" s="111">
        <f t="shared" si="205"/>
        <v>1</v>
      </c>
      <c r="FK63" s="111">
        <f t="shared" si="205"/>
        <v>9.5693779904306204</v>
      </c>
      <c r="FL63" s="111">
        <f t="shared" si="205"/>
        <v>1</v>
      </c>
      <c r="FM63" s="111">
        <f t="shared" si="205"/>
        <v>3.5273368606701938</v>
      </c>
      <c r="FN63" s="111">
        <f t="shared" si="205"/>
        <v>7.0126227208976175</v>
      </c>
      <c r="FO63" s="111">
        <f t="shared" si="205"/>
        <v>3.2733224222585924</v>
      </c>
      <c r="FP63" s="111">
        <f t="shared" si="205"/>
        <v>10.364842454394692</v>
      </c>
      <c r="FQ63" s="111">
        <f t="shared" si="76"/>
        <v>4.2223786066150604</v>
      </c>
      <c r="FR63" s="111">
        <f t="shared" si="77"/>
        <v>4.9858733588166864</v>
      </c>
      <c r="FS63" s="111">
        <f t="shared" si="78"/>
        <v>1</v>
      </c>
      <c r="FT63" s="292">
        <f t="shared" si="79"/>
        <v>3.1715826197272441</v>
      </c>
      <c r="FU63" s="83">
        <f>+Cas_Hoy!B63</f>
        <v>10</v>
      </c>
      <c r="FV63" s="61">
        <f>+Cas_Hoy!C63</f>
        <v>7</v>
      </c>
      <c r="FW63" s="61">
        <f>+Cas_Hoy!D63</f>
        <v>20</v>
      </c>
      <c r="FX63" s="61">
        <f>+Cas_Hoy!E63</f>
        <v>11</v>
      </c>
      <c r="FY63" s="61">
        <f>+Cas_Hoy!F63</f>
        <v>71</v>
      </c>
      <c r="FZ63" s="61">
        <f>+Cas_Hoy!G63</f>
        <v>71</v>
      </c>
      <c r="GA63" s="61">
        <f>+Cas_Hoy!H63</f>
        <v>117</v>
      </c>
      <c r="GB63" s="61">
        <f>+Cas_Hoy!I63</f>
        <v>100</v>
      </c>
      <c r="GC63" s="61">
        <f>+Cas_Hoy!J63</f>
        <v>74</v>
      </c>
      <c r="GD63" s="61">
        <f>+Cas_Hoy!K63</f>
        <v>79</v>
      </c>
      <c r="GE63" s="61">
        <f>+Cas_Hoy!L63</f>
        <v>69</v>
      </c>
      <c r="GF63" s="61">
        <f>+Cas_Hoy!M63</f>
        <v>46</v>
      </c>
      <c r="GG63" s="61">
        <f>+Cas_Hoy!N63</f>
        <v>39</v>
      </c>
      <c r="GH63" s="61">
        <f>+Cas_Hoy!O63</f>
        <v>31</v>
      </c>
      <c r="GI63" s="61">
        <f>+Cas_Hoy!P63</f>
        <v>21</v>
      </c>
      <c r="GJ63" s="61">
        <f>+Cas_Hoy!Q63</f>
        <v>23</v>
      </c>
      <c r="GK63" s="61">
        <f>+Cas_Hoy!R63</f>
        <v>16</v>
      </c>
      <c r="GL63" s="61">
        <f>+Cas_Hoy!S63</f>
        <v>13</v>
      </c>
      <c r="GM63" s="61">
        <f>+Cas_Hoy!T63</f>
        <v>1</v>
      </c>
      <c r="GN63" s="84">
        <f>+Cas_Hoy!U63</f>
        <v>7</v>
      </c>
      <c r="GO63" s="297">
        <f t="shared" si="104"/>
        <v>1.5609813160175134E-2</v>
      </c>
      <c r="GP63" s="294">
        <f t="shared" si="105"/>
        <v>3.6022215097080264E-2</v>
      </c>
      <c r="GQ63" s="294">
        <f t="shared" si="106"/>
        <v>3.4559244830509081E-2</v>
      </c>
      <c r="GR63" s="294">
        <f t="shared" si="107"/>
        <v>3.8813749716920302E-2</v>
      </c>
      <c r="GS63" s="294">
        <f t="shared" si="108"/>
        <v>0.7</v>
      </c>
      <c r="GT63" s="294">
        <f t="shared" si="109"/>
        <v>4.0022555392339197E-2</v>
      </c>
      <c r="GU63" s="294">
        <f t="shared" si="110"/>
        <v>6.7912306228770841E-2</v>
      </c>
      <c r="GV63" s="294">
        <f t="shared" si="111"/>
        <v>6.007203772742551E-2</v>
      </c>
      <c r="GW63" s="294">
        <f t="shared" si="112"/>
        <v>4.0983523244473588E-2</v>
      </c>
      <c r="GX63" s="294">
        <f t="shared" si="113"/>
        <v>4.2504740486621471E-2</v>
      </c>
      <c r="GY63" s="294">
        <f t="shared" si="114"/>
        <v>0.44287668485857917</v>
      </c>
      <c r="GZ63" s="294">
        <f t="shared" si="115"/>
        <v>3.1672750349810784E-2</v>
      </c>
      <c r="HA63" s="294">
        <f t="shared" si="116"/>
        <v>0.12291438432971863</v>
      </c>
      <c r="HB63" s="294">
        <f t="shared" si="117"/>
        <v>0.16579857454785019</v>
      </c>
      <c r="HC63" s="294">
        <f t="shared" si="118"/>
        <v>8.6297843809600872E-2</v>
      </c>
      <c r="HD63" s="294">
        <f t="shared" si="119"/>
        <v>0.22709443761581657</v>
      </c>
      <c r="HE63" s="294">
        <f t="shared" si="120"/>
        <v>0.20402485137494375</v>
      </c>
      <c r="HF63" s="294">
        <f t="shared" si="121"/>
        <v>0.11813773626054869</v>
      </c>
      <c r="HG63" s="294">
        <f t="shared" si="122"/>
        <v>2.2649946390921494E-2</v>
      </c>
      <c r="HH63" s="298">
        <f t="shared" si="123"/>
        <v>0.12455949077350785</v>
      </c>
      <c r="HI63" s="213">
        <f>+CyF_Tot!B63</f>
        <v>581</v>
      </c>
      <c r="HJ63" s="140">
        <f>+CyF_Tot!C63</f>
        <v>663</v>
      </c>
      <c r="HK63" s="140">
        <f>+CyF_Tot!D63</f>
        <v>757</v>
      </c>
      <c r="HL63" s="140">
        <f>+CyF_Tot!E63</f>
        <v>826</v>
      </c>
      <c r="HM63" s="140">
        <f>+CyF_Tot!F63</f>
        <v>25</v>
      </c>
      <c r="HN63" s="140">
        <f>+CyF_Tot!G63</f>
        <v>28</v>
      </c>
      <c r="HO63" s="140">
        <f>+CyF_Tot!H63</f>
        <v>29</v>
      </c>
      <c r="HP63" s="451">
        <f>+CyF_Tot!I63</f>
        <v>29</v>
      </c>
      <c r="HQ63" s="91">
        <f t="shared" si="185"/>
        <v>7.7441631994647056E-2</v>
      </c>
      <c r="HR63" s="88">
        <f t="shared" si="186"/>
        <v>7.4383009572680014E-2</v>
      </c>
      <c r="HS63" s="88">
        <f t="shared" si="187"/>
        <v>7.5386938121896771E-2</v>
      </c>
      <c r="HT63" s="88">
        <f t="shared" si="188"/>
        <v>7.3395760471506505E-2</v>
      </c>
      <c r="HU63" s="88">
        <f t="shared" si="189"/>
        <v>6.6118936972066569E-2</v>
      </c>
      <c r="HV63" s="88">
        <f t="shared" si="190"/>
        <v>6.5514427525543387E-2</v>
      </c>
      <c r="HW63" s="88">
        <f t="shared" si="191"/>
        <v>6.362397502293575E-2</v>
      </c>
      <c r="HX63" s="88">
        <f t="shared" si="192"/>
        <v>6.1476771486718915E-2</v>
      </c>
      <c r="HY63" s="88">
        <f t="shared" si="193"/>
        <v>6.6681574359038945E-2</v>
      </c>
      <c r="HZ63" s="88">
        <f t="shared" si="194"/>
        <v>6.8639346249992628E-2</v>
      </c>
      <c r="IA63" s="88">
        <f t="shared" si="195"/>
        <v>5.5059643973551009E-2</v>
      </c>
      <c r="IB63" s="88">
        <f t="shared" si="196"/>
        <v>5.3635887374743785E-2</v>
      </c>
      <c r="IC63" s="88">
        <f t="shared" si="197"/>
        <v>4.1332554755732838E-2</v>
      </c>
      <c r="ID63" s="88">
        <f t="shared" si="198"/>
        <v>4.8422230646587988E-2</v>
      </c>
      <c r="IE63" s="88">
        <f t="shared" si="199"/>
        <v>2.9416537436756748E-2</v>
      </c>
      <c r="IF63" s="88">
        <f t="shared" si="200"/>
        <v>3.8767470086197429E-2</v>
      </c>
      <c r="IG63" s="88">
        <f t="shared" si="201"/>
        <v>1.2228621446949863E-2</v>
      </c>
      <c r="IH63" s="88">
        <f t="shared" si="202"/>
        <v>2.0261862643685985E-2</v>
      </c>
      <c r="II63" s="88">
        <f t="shared" si="203"/>
        <v>1.6304828595933149E-3</v>
      </c>
      <c r="IJ63" s="191">
        <f t="shared" si="204"/>
        <v>6.5823453044601705E-3</v>
      </c>
      <c r="IK63" s="297"/>
      <c r="IL63" s="294"/>
      <c r="IM63" s="294"/>
      <c r="IN63" s="294"/>
      <c r="IO63" s="294"/>
      <c r="IP63" s="294"/>
      <c r="IQ63" s="294"/>
      <c r="IR63" s="294"/>
      <c r="IS63" s="294"/>
      <c r="IT63" s="294"/>
      <c r="IU63" s="294"/>
      <c r="IV63" s="294"/>
      <c r="IW63" s="294"/>
      <c r="IX63" s="294"/>
      <c r="IY63" s="294"/>
      <c r="IZ63" s="294"/>
      <c r="JA63" s="294"/>
      <c r="JB63" s="294"/>
      <c r="JC63" s="294"/>
      <c r="JD63" s="298"/>
      <c r="JE63" s="486"/>
    </row>
    <row r="64" spans="1:265" ht="14.4">
      <c r="A64" s="411" t="s">
        <v>75</v>
      </c>
      <c r="B64" s="439">
        <v>63508</v>
      </c>
      <c r="C64" s="427">
        <f t="shared" si="180"/>
        <v>1111</v>
      </c>
      <c r="D64" s="418">
        <f t="shared" si="181"/>
        <v>47</v>
      </c>
      <c r="E64" s="396">
        <f t="shared" si="46"/>
        <v>6.4837730505573014E-3</v>
      </c>
      <c r="F64" s="197">
        <f t="shared" si="150"/>
        <v>1.4013982490394912E-2</v>
      </c>
      <c r="G64" s="30">
        <f t="shared" si="151"/>
        <v>8.1447929087378892</v>
      </c>
      <c r="H64" s="29">
        <f t="shared" si="152"/>
        <v>0.11414098521094541</v>
      </c>
      <c r="I64" s="33">
        <f t="shared" si="153"/>
        <v>0.14248385906669703</v>
      </c>
      <c r="J64" s="324">
        <f t="shared" si="154"/>
        <v>0.2040412550572657</v>
      </c>
      <c r="K64" s="482">
        <f t="shared" si="184"/>
        <v>3.627032404143382E-3</v>
      </c>
      <c r="L64" s="325">
        <f t="shared" si="48"/>
        <v>14.559833737277337</v>
      </c>
      <c r="M64" s="326">
        <f t="shared" si="155"/>
        <v>0.25447841922872461</v>
      </c>
      <c r="N64" s="501"/>
      <c r="O64" s="332" t="s">
        <v>226</v>
      </c>
      <c r="P64" s="20" t="s">
        <v>229</v>
      </c>
      <c r="Q64" s="20"/>
      <c r="R64" s="20"/>
      <c r="S64" s="157">
        <f t="shared" si="156"/>
        <v>1111</v>
      </c>
      <c r="T64" s="158">
        <f t="shared" si="157"/>
        <v>1749.3859041380613</v>
      </c>
      <c r="U64" s="157">
        <f t="shared" si="158"/>
        <v>112</v>
      </c>
      <c r="V64" s="159">
        <f t="shared" si="159"/>
        <v>0.11211211211211211</v>
      </c>
      <c r="W64" s="158">
        <f t="shared" si="160"/>
        <v>176.35573471058765</v>
      </c>
      <c r="X64" s="157">
        <f t="shared" si="161"/>
        <v>221</v>
      </c>
      <c r="Y64" s="159">
        <f t="shared" si="162"/>
        <v>0.24831460674157305</v>
      </c>
      <c r="Z64" s="158">
        <f t="shared" si="163"/>
        <v>347.98765509857026</v>
      </c>
      <c r="AA64" s="157">
        <f t="shared" si="164"/>
        <v>47</v>
      </c>
      <c r="AB64" s="158">
        <f t="shared" si="165"/>
        <v>740.06424387478739</v>
      </c>
      <c r="AC64" s="160">
        <f t="shared" si="166"/>
        <v>4.2304230423042301E-2</v>
      </c>
      <c r="AD64" s="157">
        <f t="shared" si="167"/>
        <v>4</v>
      </c>
      <c r="AE64" s="159">
        <f t="shared" si="168"/>
        <v>9.3023255813953487E-2</v>
      </c>
      <c r="AF64" s="158">
        <f t="shared" si="169"/>
        <v>62.984190968067018</v>
      </c>
      <c r="AG64" s="157">
        <f t="shared" si="170"/>
        <v>9</v>
      </c>
      <c r="AH64" s="159">
        <f t="shared" si="171"/>
        <v>0.23684210526315788</v>
      </c>
      <c r="AI64" s="333">
        <f t="shared" si="172"/>
        <v>141.71442967815079</v>
      </c>
      <c r="AJ64" s="505"/>
      <c r="AK64" s="83">
        <v>5106.3782627647452</v>
      </c>
      <c r="AL64" s="61">
        <v>5220.4586521683486</v>
      </c>
      <c r="AM64" s="61">
        <v>4824.4432691854581</v>
      </c>
      <c r="AN64" s="61">
        <v>4639.6640221868292</v>
      </c>
      <c r="AO64" s="61">
        <v>4514.9656963261441</v>
      </c>
      <c r="AP64" s="61">
        <v>4644.8215804987376</v>
      </c>
      <c r="AQ64" s="61">
        <v>4764.1053655548167</v>
      </c>
      <c r="AR64" s="61">
        <v>4712.2217638956681</v>
      </c>
      <c r="AS64" s="61">
        <v>3930.061980270596</v>
      </c>
      <c r="AT64" s="61">
        <v>3943.9890990396689</v>
      </c>
      <c r="AU64" s="61">
        <v>2902.887472863526</v>
      </c>
      <c r="AV64" s="61">
        <v>3312.4371350407623</v>
      </c>
      <c r="AW64" s="61">
        <v>2469.7789992861499</v>
      </c>
      <c r="AX64" s="61">
        <v>2995.9306653709623</v>
      </c>
      <c r="AY64" s="61">
        <v>1514.4601387318155</v>
      </c>
      <c r="AZ64" s="61">
        <v>2052.6458959811971</v>
      </c>
      <c r="BA64" s="61">
        <v>587.54175221465198</v>
      </c>
      <c r="BB64" s="61">
        <v>1079.1102183825267</v>
      </c>
      <c r="BC64" s="61">
        <v>29.377087610732598</v>
      </c>
      <c r="BD64" s="84">
        <v>262.72105167915612</v>
      </c>
      <c r="BE64" s="229">
        <v>2.0000000000000002E-5</v>
      </c>
      <c r="BF64" s="42">
        <v>2.0000000000000002E-5</v>
      </c>
      <c r="BG64" s="52">
        <v>5.0000000000000002E-5</v>
      </c>
      <c r="BH64" s="52">
        <v>4.0000000000000003E-5</v>
      </c>
      <c r="BI64" s="52">
        <v>1.2518952302791728E-4</v>
      </c>
      <c r="BJ64" s="52">
        <v>1.2406223545552731E-4</v>
      </c>
      <c r="BK64" s="52">
        <v>3.4000000000000002E-4</v>
      </c>
      <c r="BL64" s="52">
        <v>1.8000000000000001E-4</v>
      </c>
      <c r="BM64" s="52">
        <v>8.9999999999999998E-4</v>
      </c>
      <c r="BN64" s="52">
        <v>5.0000000000000001E-4</v>
      </c>
      <c r="BO64" s="52">
        <v>3.8E-3</v>
      </c>
      <c r="BP64" s="52">
        <v>2E-3</v>
      </c>
      <c r="BQ64" s="52">
        <v>1.6199999999999999E-2</v>
      </c>
      <c r="BR64" s="52">
        <v>6.1999999999999998E-3</v>
      </c>
      <c r="BS64" s="52">
        <v>6.1100000000000002E-2</v>
      </c>
      <c r="BT64" s="52">
        <v>2.6800000000000001E-2</v>
      </c>
      <c r="BU64" s="52">
        <v>0.1421</v>
      </c>
      <c r="BV64" s="52">
        <v>5.4699999999999999E-2</v>
      </c>
      <c r="BW64" s="52">
        <v>0.27589999999999998</v>
      </c>
      <c r="BX64" s="53">
        <v>0.1051</v>
      </c>
      <c r="BY64" s="63">
        <f>+Fall_Hoy!B64</f>
        <v>0</v>
      </c>
      <c r="BZ64" s="60">
        <f>+Fall_Hoy!C64</f>
        <v>0</v>
      </c>
      <c r="CA64" s="60">
        <f>+Fall_Hoy!D64</f>
        <v>0</v>
      </c>
      <c r="CB64" s="60">
        <f>+Fall_Hoy!E64</f>
        <v>0</v>
      </c>
      <c r="CC64" s="60">
        <f>+Fall_Hoy!F64</f>
        <v>0</v>
      </c>
      <c r="CD64" s="60">
        <f>+Fall_Hoy!G64</f>
        <v>0</v>
      </c>
      <c r="CE64" s="60">
        <f>+Fall_Hoy!H64</f>
        <v>1</v>
      </c>
      <c r="CF64" s="60">
        <f>+Fall_Hoy!I64</f>
        <v>1</v>
      </c>
      <c r="CG64" s="60">
        <f>+Fall_Hoy!J64</f>
        <v>0</v>
      </c>
      <c r="CH64" s="60">
        <f>+Fall_Hoy!K64</f>
        <v>0</v>
      </c>
      <c r="CI64" s="60">
        <f>+Fall_Hoy!L64</f>
        <v>2</v>
      </c>
      <c r="CJ64" s="60">
        <f>+Fall_Hoy!M64</f>
        <v>4</v>
      </c>
      <c r="CK64" s="60">
        <f>+Fall_Hoy!N64</f>
        <v>5</v>
      </c>
      <c r="CL64" s="60">
        <f>+Fall_Hoy!O64</f>
        <v>4</v>
      </c>
      <c r="CM64" s="60">
        <f>+Fall_Hoy!P64</f>
        <v>5</v>
      </c>
      <c r="CN64" s="60">
        <f>+Fall_Hoy!Q64</f>
        <v>5</v>
      </c>
      <c r="CO64" s="60">
        <f>+Fall_Hoy!R64</f>
        <v>2</v>
      </c>
      <c r="CP64" s="60">
        <f>+Fall_Hoy!S64</f>
        <v>10</v>
      </c>
      <c r="CQ64" s="60">
        <f>+Fall_Hoy!T64</f>
        <v>5</v>
      </c>
      <c r="CR64" s="65">
        <f>+Fall_Hoy!U64</f>
        <v>3</v>
      </c>
      <c r="CS64" s="74">
        <f t="shared" si="173"/>
        <v>5.4034476354716407E-2</v>
      </c>
      <c r="CT64" s="75">
        <f t="shared" si="174"/>
        <v>9.089106140731712E-2</v>
      </c>
      <c r="CU64" s="75">
        <f t="shared" si="175"/>
        <v>0.12496744664111648</v>
      </c>
      <c r="CV64" s="75">
        <f t="shared" si="176"/>
        <v>0.21534586824047727</v>
      </c>
      <c r="CW64" s="75">
        <f t="shared" si="131"/>
        <v>1.5282508138687683E-2</v>
      </c>
      <c r="CX64" s="75">
        <f t="shared" si="132"/>
        <v>1.9591710558283463E-2</v>
      </c>
      <c r="CY64" s="75">
        <f t="shared" si="133"/>
        <v>0.61736175942987614</v>
      </c>
      <c r="CZ64" s="75">
        <f t="shared" si="134"/>
        <v>0.7</v>
      </c>
      <c r="DA64" s="75">
        <f t="shared" si="135"/>
        <v>3.2315011986466351E-2</v>
      </c>
      <c r="DB64" s="75">
        <f t="shared" si="136"/>
        <v>2.2058884498738558E-2</v>
      </c>
      <c r="DC64" s="75">
        <f t="shared" si="137"/>
        <v>0.18130767878318926</v>
      </c>
      <c r="DD64" s="75">
        <f t="shared" si="138"/>
        <v>0.60378504359914087</v>
      </c>
      <c r="DE64" s="75">
        <f t="shared" si="139"/>
        <v>0.12496744664111648</v>
      </c>
      <c r="DF64" s="75">
        <f t="shared" si="140"/>
        <v>0.21534586824047727</v>
      </c>
      <c r="DG64" s="75">
        <f t="shared" si="141"/>
        <v>5.4034476354716407E-2</v>
      </c>
      <c r="DH64" s="75">
        <f t="shared" si="142"/>
        <v>9.089106140731712E-2</v>
      </c>
      <c r="DI64" s="75">
        <f t="shared" si="143"/>
        <v>2.3955055623419819E-2</v>
      </c>
      <c r="DJ64" s="75">
        <f t="shared" si="144"/>
        <v>0.16941305287977557</v>
      </c>
      <c r="DK64" s="75">
        <f t="shared" si="145"/>
        <v>0.61689260675751301</v>
      </c>
      <c r="DL64" s="287">
        <f t="shared" si="146"/>
        <v>0.10864848246879126</v>
      </c>
      <c r="DM64" s="83">
        <f>+'Cas_-14'!B64</f>
        <v>4</v>
      </c>
      <c r="DN64" s="61">
        <f>+'Cas_-14'!C64</f>
        <v>4</v>
      </c>
      <c r="DO64" s="61">
        <f>+'Cas_-14'!D64</f>
        <v>14</v>
      </c>
      <c r="DP64" s="61">
        <f>+'Cas_-14'!E64</f>
        <v>13</v>
      </c>
      <c r="DQ64" s="61">
        <f>+'Cas_-14'!F64</f>
        <v>69</v>
      </c>
      <c r="DR64" s="61">
        <f>+'Cas_-14'!G64</f>
        <v>91</v>
      </c>
      <c r="DS64" s="61">
        <f>+'Cas_-14'!H64</f>
        <v>104</v>
      </c>
      <c r="DT64" s="61">
        <f>+'Cas_-14'!I64</f>
        <v>116</v>
      </c>
      <c r="DU64" s="61">
        <f>+'Cas_-14'!J64</f>
        <v>127</v>
      </c>
      <c r="DV64" s="61">
        <f>+'Cas_-14'!K64</f>
        <v>87</v>
      </c>
      <c r="DW64" s="61">
        <f>+'Cas_-14'!L64</f>
        <v>59</v>
      </c>
      <c r="DX64" s="61">
        <f>+'Cas_-14'!M64</f>
        <v>50</v>
      </c>
      <c r="DY64" s="61">
        <f>+'Cas_-14'!N64</f>
        <v>37</v>
      </c>
      <c r="DZ64" s="61">
        <f>+'Cas_-14'!O64</f>
        <v>36</v>
      </c>
      <c r="EA64" s="61">
        <f>+'Cas_-14'!P64</f>
        <v>15</v>
      </c>
      <c r="EB64" s="61">
        <f>+'Cas_-14'!Q64</f>
        <v>21</v>
      </c>
      <c r="EC64" s="61">
        <f>+'Cas_-14'!R64</f>
        <v>10</v>
      </c>
      <c r="ED64" s="61">
        <f>+'Cas_-14'!S64</f>
        <v>19</v>
      </c>
      <c r="EE64" s="61">
        <f>+'Cas_-14'!T64</f>
        <v>5</v>
      </c>
      <c r="EF64" s="84">
        <f>+'Cas_-14'!U64</f>
        <v>8</v>
      </c>
      <c r="EG64" s="190">
        <f t="shared" si="207"/>
        <v>7.8333405677515967E-4</v>
      </c>
      <c r="EH64" s="89">
        <f t="shared" si="207"/>
        <v>7.6621620177732392E-4</v>
      </c>
      <c r="EI64" s="89">
        <f t="shared" si="207"/>
        <v>2.9018892375458922E-3</v>
      </c>
      <c r="EJ64" s="89">
        <f t="shared" si="207"/>
        <v>2.801927022696929E-3</v>
      </c>
      <c r="EK64" s="89">
        <f t="shared" si="207"/>
        <v>1.5282508138687683E-2</v>
      </c>
      <c r="EL64" s="89">
        <f t="shared" si="207"/>
        <v>1.9591710558283463E-2</v>
      </c>
      <c r="EM64" s="89">
        <f t="shared" si="207"/>
        <v>2.1829911813440423E-2</v>
      </c>
      <c r="EN64" s="89">
        <f t="shared" si="207"/>
        <v>2.4616838046285193E-2</v>
      </c>
      <c r="EO64" s="89">
        <f t="shared" si="207"/>
        <v>3.2315011986466351E-2</v>
      </c>
      <c r="EP64" s="89">
        <f t="shared" si="207"/>
        <v>2.2058884498738558E-2</v>
      </c>
      <c r="EQ64" s="89">
        <f t="shared" si="207"/>
        <v>2.0324590791595515E-2</v>
      </c>
      <c r="ER64" s="89">
        <f t="shared" si="207"/>
        <v>1.5094626089978523E-2</v>
      </c>
      <c r="ES64" s="89">
        <f t="shared" si="207"/>
        <v>1.4981097503337043E-2</v>
      </c>
      <c r="ET64" s="89">
        <f t="shared" si="207"/>
        <v>1.2016299447818632E-2</v>
      </c>
      <c r="EU64" s="89">
        <f t="shared" si="207"/>
        <v>9.9045195158195178E-3</v>
      </c>
      <c r="EV64" s="89">
        <f t="shared" si="206"/>
        <v>1.0230697872007616E-2</v>
      </c>
      <c r="EW64" s="89">
        <f t="shared" si="178"/>
        <v>1.7020067020439782E-2</v>
      </c>
      <c r="EX64" s="89">
        <f t="shared" si="178"/>
        <v>1.7607098585795074E-2</v>
      </c>
      <c r="EY64" s="89">
        <f t="shared" si="178"/>
        <v>0.17020067020439783</v>
      </c>
      <c r="EZ64" s="97">
        <f t="shared" si="178"/>
        <v>3.0450548019919896E-2</v>
      </c>
      <c r="FA64" s="110">
        <f t="shared" si="71"/>
        <v>5.4555373704309869</v>
      </c>
      <c r="FB64" s="111">
        <f t="shared" si="72"/>
        <v>8.8841506751954498</v>
      </c>
      <c r="FC64" s="111">
        <f t="shared" si="73"/>
        <v>8.3416750083416744</v>
      </c>
      <c r="FD64" s="111">
        <f t="shared" si="74"/>
        <v>17.921146953405017</v>
      </c>
      <c r="FE64" s="111">
        <f t="shared" si="205"/>
        <v>1</v>
      </c>
      <c r="FF64" s="111">
        <f t="shared" si="205"/>
        <v>1</v>
      </c>
      <c r="FG64" s="111">
        <f t="shared" si="205"/>
        <v>28.280542986425335</v>
      </c>
      <c r="FH64" s="111">
        <f t="shared" si="205"/>
        <v>28.435820989025579</v>
      </c>
      <c r="FI64" s="111">
        <f t="shared" si="205"/>
        <v>1</v>
      </c>
      <c r="FJ64" s="111">
        <f t="shared" si="205"/>
        <v>1</v>
      </c>
      <c r="FK64" s="111">
        <f t="shared" si="205"/>
        <v>8.9206066012488865</v>
      </c>
      <c r="FL64" s="111">
        <f t="shared" si="205"/>
        <v>40</v>
      </c>
      <c r="FM64" s="111">
        <f t="shared" si="205"/>
        <v>8.3416750083416744</v>
      </c>
      <c r="FN64" s="111">
        <f t="shared" si="205"/>
        <v>17.921146953405017</v>
      </c>
      <c r="FO64" s="111">
        <f t="shared" si="205"/>
        <v>5.4555373704309869</v>
      </c>
      <c r="FP64" s="111">
        <f t="shared" si="205"/>
        <v>8.8841506751954498</v>
      </c>
      <c r="FQ64" s="111">
        <f t="shared" si="76"/>
        <v>1.4074595355383532</v>
      </c>
      <c r="FR64" s="111">
        <f t="shared" si="77"/>
        <v>9.6218608678918507</v>
      </c>
      <c r="FS64" s="111">
        <f t="shared" si="78"/>
        <v>3.6245016310257343</v>
      </c>
      <c r="FT64" s="292">
        <f t="shared" si="79"/>
        <v>3.5680304471931494</v>
      </c>
      <c r="FU64" s="83">
        <f>+Cas_Hoy!B64</f>
        <v>9</v>
      </c>
      <c r="FV64" s="61">
        <f>+Cas_Hoy!C64</f>
        <v>6</v>
      </c>
      <c r="FW64" s="61">
        <f>+Cas_Hoy!D64</f>
        <v>22</v>
      </c>
      <c r="FX64" s="61">
        <f>+Cas_Hoy!E64</f>
        <v>26</v>
      </c>
      <c r="FY64" s="61">
        <f>+Cas_Hoy!F64</f>
        <v>93</v>
      </c>
      <c r="FZ64" s="61">
        <f>+Cas_Hoy!G64</f>
        <v>110</v>
      </c>
      <c r="GA64" s="61">
        <f>+Cas_Hoy!H64</f>
        <v>126</v>
      </c>
      <c r="GB64" s="61">
        <f>+Cas_Hoy!I64</f>
        <v>139</v>
      </c>
      <c r="GC64" s="61">
        <f>+Cas_Hoy!J64</f>
        <v>147</v>
      </c>
      <c r="GD64" s="61">
        <f>+Cas_Hoy!K64</f>
        <v>109</v>
      </c>
      <c r="GE64" s="61">
        <f>+Cas_Hoy!L64</f>
        <v>72</v>
      </c>
      <c r="GF64" s="61">
        <f>+Cas_Hoy!M64</f>
        <v>65</v>
      </c>
      <c r="GG64" s="61">
        <f>+Cas_Hoy!N64</f>
        <v>49</v>
      </c>
      <c r="GH64" s="61">
        <f>+Cas_Hoy!O64</f>
        <v>44</v>
      </c>
      <c r="GI64" s="61">
        <f>+Cas_Hoy!P64</f>
        <v>21</v>
      </c>
      <c r="GJ64" s="61">
        <f>+Cas_Hoy!Q64</f>
        <v>24</v>
      </c>
      <c r="GK64" s="61">
        <f>+Cas_Hoy!R64</f>
        <v>12</v>
      </c>
      <c r="GL64" s="61">
        <f>+Cas_Hoy!S64</f>
        <v>22</v>
      </c>
      <c r="GM64" s="61">
        <f>+Cas_Hoy!T64</f>
        <v>5</v>
      </c>
      <c r="GN64" s="84">
        <f>+Cas_Hoy!U64</f>
        <v>8</v>
      </c>
      <c r="GO64" s="297">
        <f t="shared" si="104"/>
        <v>9.6153934956034314E-3</v>
      </c>
      <c r="GP64" s="294">
        <f t="shared" si="105"/>
        <v>1.0210770279548559E-2</v>
      </c>
      <c r="GQ64" s="294">
        <f t="shared" si="106"/>
        <v>3.8038969461133533E-2</v>
      </c>
      <c r="GR64" s="294">
        <f t="shared" si="107"/>
        <v>0.10042749185293652</v>
      </c>
      <c r="GS64" s="294">
        <f t="shared" si="108"/>
        <v>2.0598163143448617E-2</v>
      </c>
      <c r="GT64" s="294">
        <f t="shared" si="109"/>
        <v>2.3682287488034956E-2</v>
      </c>
      <c r="GU64" s="294">
        <f t="shared" si="110"/>
        <v>0.7</v>
      </c>
      <c r="GV64" s="294">
        <f t="shared" si="111"/>
        <v>0.7</v>
      </c>
      <c r="GW64" s="294">
        <f t="shared" si="112"/>
        <v>3.7403990252051607E-2</v>
      </c>
      <c r="GX64" s="294">
        <f t="shared" si="113"/>
        <v>2.7636993222557502E-2</v>
      </c>
      <c r="GY64" s="294">
        <f t="shared" si="114"/>
        <v>0.22125682834558696</v>
      </c>
      <c r="GZ64" s="294">
        <f t="shared" si="115"/>
        <v>0.7</v>
      </c>
      <c r="HA64" s="294">
        <f t="shared" si="116"/>
        <v>0.1654974293355326</v>
      </c>
      <c r="HB64" s="294">
        <f t="shared" si="117"/>
        <v>0.26320050562725</v>
      </c>
      <c r="HC64" s="294">
        <f t="shared" si="118"/>
        <v>7.564826689660295E-2</v>
      </c>
      <c r="HD64" s="294">
        <f t="shared" si="119"/>
        <v>0.10387549875121956</v>
      </c>
      <c r="HE64" s="294">
        <f t="shared" si="120"/>
        <v>2.8746066748103781E-2</v>
      </c>
      <c r="HF64" s="294">
        <f t="shared" si="121"/>
        <v>0.19616248228184541</v>
      </c>
      <c r="HG64" s="294">
        <f t="shared" si="122"/>
        <v>0.61689260675751301</v>
      </c>
      <c r="HH64" s="298">
        <f t="shared" si="123"/>
        <v>0.10864848246879126</v>
      </c>
      <c r="HI64" s="213">
        <f>+CyF_Tot!B64</f>
        <v>756</v>
      </c>
      <c r="HJ64" s="140">
        <f>+CyF_Tot!C64</f>
        <v>890</v>
      </c>
      <c r="HK64" s="140">
        <f>+CyF_Tot!D64</f>
        <v>999</v>
      </c>
      <c r="HL64" s="140">
        <f>+CyF_Tot!E64</f>
        <v>1111</v>
      </c>
      <c r="HM64" s="140">
        <f>+CyF_Tot!F64</f>
        <v>34</v>
      </c>
      <c r="HN64" s="140">
        <f>+CyF_Tot!G64</f>
        <v>38</v>
      </c>
      <c r="HO64" s="140">
        <f>+CyF_Tot!H64</f>
        <v>43</v>
      </c>
      <c r="HP64" s="451">
        <f>+CyF_Tot!I64</f>
        <v>47</v>
      </c>
      <c r="HQ64" s="91">
        <f t="shared" si="185"/>
        <v>8.0405275914290253E-2</v>
      </c>
      <c r="HR64" s="88">
        <f t="shared" si="186"/>
        <v>8.2201591172267247E-2</v>
      </c>
      <c r="HS64" s="88">
        <f t="shared" si="187"/>
        <v>7.5965914045245608E-2</v>
      </c>
      <c r="HT64" s="88">
        <f t="shared" si="188"/>
        <v>7.3056371200271294E-2</v>
      </c>
      <c r="HU64" s="88">
        <f t="shared" si="189"/>
        <v>7.1092865407919384E-2</v>
      </c>
      <c r="HV64" s="88">
        <f t="shared" si="190"/>
        <v>7.3137582359682832E-2</v>
      </c>
      <c r="HW64" s="88">
        <f t="shared" si="191"/>
        <v>7.5015830534024316E-2</v>
      </c>
      <c r="HX64" s="88">
        <f t="shared" si="192"/>
        <v>7.4198868865271592E-2</v>
      </c>
      <c r="HY64" s="88">
        <f t="shared" si="193"/>
        <v>6.1882943570425709E-2</v>
      </c>
      <c r="HZ64" s="88">
        <f t="shared" si="194"/>
        <v>6.2102240647472266E-2</v>
      </c>
      <c r="IA64" s="88">
        <f t="shared" si="195"/>
        <v>4.5709004737411442E-2</v>
      </c>
      <c r="IB64" s="88">
        <f t="shared" si="196"/>
        <v>5.2157793270781037E-2</v>
      </c>
      <c r="IC64" s="88">
        <f t="shared" si="197"/>
        <v>3.8889258034990076E-2</v>
      </c>
      <c r="ID64" s="88">
        <f t="shared" si="198"/>
        <v>4.7174067288703193E-2</v>
      </c>
      <c r="IE64" s="88">
        <f t="shared" si="199"/>
        <v>2.3846761647852485E-2</v>
      </c>
      <c r="IF64" s="88">
        <f t="shared" si="200"/>
        <v>3.2321060275574687E-2</v>
      </c>
      <c r="IG64" s="88">
        <f t="shared" si="201"/>
        <v>9.2514604808000885E-3</v>
      </c>
      <c r="IH64" s="88">
        <f t="shared" si="202"/>
        <v>1.699172101754939E-2</v>
      </c>
      <c r="II64" s="88">
        <f t="shared" si="203"/>
        <v>4.6257302404000439E-4</v>
      </c>
      <c r="IJ64" s="191">
        <f t="shared" si="204"/>
        <v>4.1368182225728434E-3</v>
      </c>
      <c r="IK64" s="297"/>
      <c r="IL64" s="294"/>
      <c r="IM64" s="294"/>
      <c r="IN64" s="294"/>
      <c r="IO64" s="294"/>
      <c r="IP64" s="294"/>
      <c r="IQ64" s="294"/>
      <c r="IR64" s="294"/>
      <c r="IS64" s="294"/>
      <c r="IT64" s="294"/>
      <c r="IU64" s="294"/>
      <c r="IV64" s="294"/>
      <c r="IW64" s="294"/>
      <c r="IX64" s="294"/>
      <c r="IY64" s="294"/>
      <c r="IZ64" s="294"/>
      <c r="JA64" s="294"/>
      <c r="JB64" s="294"/>
      <c r="JC64" s="294"/>
      <c r="JD64" s="298"/>
      <c r="JE64" s="486"/>
    </row>
    <row r="65" spans="1:265" ht="14.4">
      <c r="A65" s="411" t="s">
        <v>76</v>
      </c>
      <c r="B65" s="439">
        <v>15212</v>
      </c>
      <c r="C65" s="427">
        <f t="shared" si="180"/>
        <v>76</v>
      </c>
      <c r="D65" s="418">
        <f t="shared" si="181"/>
        <v>0</v>
      </c>
      <c r="E65" s="396">
        <f t="shared" si="46"/>
        <v>1.056039993840854E-2</v>
      </c>
      <c r="F65" s="197">
        <f t="shared" si="150"/>
        <v>3.1554036287141729E-3</v>
      </c>
      <c r="G65" s="30">
        <f t="shared" si="151"/>
        <v>0</v>
      </c>
      <c r="H65" s="29">
        <f t="shared" si="152"/>
        <v>0</v>
      </c>
      <c r="I65" s="33">
        <f t="shared" si="153"/>
        <v>0</v>
      </c>
      <c r="J65" s="324">
        <f t="shared" si="154"/>
        <v>3.1903262084701615E-3</v>
      </c>
      <c r="K65" s="482">
        <f t="shared" si="184"/>
        <v>0</v>
      </c>
      <c r="L65" s="325">
        <f t="shared" si="48"/>
        <v>1.0110675475676687</v>
      </c>
      <c r="M65" s="326">
        <f t="shared" si="155"/>
        <v>5.0513498300777558E-3</v>
      </c>
      <c r="N65" s="501"/>
      <c r="O65" s="332" t="s">
        <v>226</v>
      </c>
      <c r="P65" s="20" t="s">
        <v>229</v>
      </c>
      <c r="Q65" s="20"/>
      <c r="R65" s="20"/>
      <c r="S65" s="157">
        <f t="shared" si="156"/>
        <v>76</v>
      </c>
      <c r="T65" s="158">
        <f t="shared" si="157"/>
        <v>499.60557454641071</v>
      </c>
      <c r="U65" s="157">
        <f t="shared" si="158"/>
        <v>18</v>
      </c>
      <c r="V65" s="159">
        <f t="shared" si="159"/>
        <v>0.31034482758620691</v>
      </c>
      <c r="W65" s="158">
        <f t="shared" si="160"/>
        <v>118.32763607678149</v>
      </c>
      <c r="X65" s="157">
        <f t="shared" si="161"/>
        <v>28</v>
      </c>
      <c r="Y65" s="159">
        <f t="shared" si="162"/>
        <v>0.58333333333333337</v>
      </c>
      <c r="Z65" s="158">
        <f t="shared" si="163"/>
        <v>184.06521167499344</v>
      </c>
      <c r="AA65" s="157">
        <f t="shared" si="164"/>
        <v>0</v>
      </c>
      <c r="AB65" s="158">
        <f t="shared" si="165"/>
        <v>0</v>
      </c>
      <c r="AC65" s="160">
        <f t="shared" si="166"/>
        <v>0</v>
      </c>
      <c r="AD65" s="157">
        <f t="shared" si="167"/>
        <v>0</v>
      </c>
      <c r="AE65" s="159" t="e">
        <f t="shared" si="168"/>
        <v>#DIV/0!</v>
      </c>
      <c r="AF65" s="158">
        <f t="shared" si="169"/>
        <v>0</v>
      </c>
      <c r="AG65" s="157">
        <f t="shared" si="170"/>
        <v>0</v>
      </c>
      <c r="AH65" s="159" t="e">
        <f t="shared" si="171"/>
        <v>#DIV/0!</v>
      </c>
      <c r="AI65" s="333">
        <f t="shared" si="172"/>
        <v>0</v>
      </c>
      <c r="AJ65" s="505"/>
      <c r="AK65" s="83">
        <v>1011.00756023388</v>
      </c>
      <c r="AL65" s="61">
        <v>1031.5329709809682</v>
      </c>
      <c r="AM65" s="61">
        <v>1072.0396536734488</v>
      </c>
      <c r="AN65" s="61">
        <v>986.60361468045789</v>
      </c>
      <c r="AO65" s="61">
        <v>867.28836131750256</v>
      </c>
      <c r="AP65" s="61">
        <v>836.06830144114565</v>
      </c>
      <c r="AQ65" s="61">
        <v>889.05549004514</v>
      </c>
      <c r="AR65" s="61">
        <v>898.12048244201605</v>
      </c>
      <c r="AS65" s="61">
        <v>997.86206088353583</v>
      </c>
      <c r="AT65" s="61">
        <v>1041.0387584739362</v>
      </c>
      <c r="AU65" s="61">
        <v>861.52925273002256</v>
      </c>
      <c r="AV65" s="61">
        <v>841.07962008096206</v>
      </c>
      <c r="AW65" s="61">
        <v>813.01604427965833</v>
      </c>
      <c r="AX65" s="61">
        <v>893.2068194184103</v>
      </c>
      <c r="AY65" s="61">
        <v>600.03173304455231</v>
      </c>
      <c r="AZ65" s="61">
        <v>749.31342845409154</v>
      </c>
      <c r="BA65" s="61">
        <v>242.92984687479463</v>
      </c>
      <c r="BB65" s="61">
        <v>422.58276924998086</v>
      </c>
      <c r="BC65" s="61">
        <v>22.240056404030497</v>
      </c>
      <c r="BD65" s="84">
        <v>135.45346877574167</v>
      </c>
      <c r="BE65" s="229">
        <v>2.0000000000000002E-5</v>
      </c>
      <c r="BF65" s="42">
        <v>2.0000000000000002E-5</v>
      </c>
      <c r="BG65" s="52">
        <v>5.0000000000000002E-5</v>
      </c>
      <c r="BH65" s="52">
        <v>4.0000000000000003E-5</v>
      </c>
      <c r="BI65" s="52">
        <v>1.2518952302791728E-4</v>
      </c>
      <c r="BJ65" s="52">
        <v>1.2406223545552731E-4</v>
      </c>
      <c r="BK65" s="52">
        <v>3.4000000000000002E-4</v>
      </c>
      <c r="BL65" s="52">
        <v>1.8000000000000001E-4</v>
      </c>
      <c r="BM65" s="52">
        <v>8.9999999999999998E-4</v>
      </c>
      <c r="BN65" s="52">
        <v>5.0000000000000001E-4</v>
      </c>
      <c r="BO65" s="52">
        <v>3.8E-3</v>
      </c>
      <c r="BP65" s="52">
        <v>2E-3</v>
      </c>
      <c r="BQ65" s="52">
        <v>1.6199999999999999E-2</v>
      </c>
      <c r="BR65" s="52">
        <v>6.1999999999999998E-3</v>
      </c>
      <c r="BS65" s="52">
        <v>6.1100000000000002E-2</v>
      </c>
      <c r="BT65" s="52">
        <v>2.6800000000000001E-2</v>
      </c>
      <c r="BU65" s="52">
        <v>0.1421</v>
      </c>
      <c r="BV65" s="52">
        <v>5.4699999999999999E-2</v>
      </c>
      <c r="BW65" s="52">
        <v>0.27589999999999998</v>
      </c>
      <c r="BX65" s="53">
        <v>0.1051</v>
      </c>
      <c r="BY65" s="63">
        <f>+Fall_Hoy!B65</f>
        <v>0</v>
      </c>
      <c r="BZ65" s="60">
        <f>+Fall_Hoy!C65</f>
        <v>0</v>
      </c>
      <c r="CA65" s="60">
        <f>+Fall_Hoy!D65</f>
        <v>0</v>
      </c>
      <c r="CB65" s="60">
        <f>+Fall_Hoy!E65</f>
        <v>0</v>
      </c>
      <c r="CC65" s="60">
        <f>+Fall_Hoy!F65</f>
        <v>0</v>
      </c>
      <c r="CD65" s="60">
        <f>+Fall_Hoy!G65</f>
        <v>0</v>
      </c>
      <c r="CE65" s="60">
        <f>+Fall_Hoy!H65</f>
        <v>0</v>
      </c>
      <c r="CF65" s="60">
        <f>+Fall_Hoy!I65</f>
        <v>0</v>
      </c>
      <c r="CG65" s="60">
        <f>+Fall_Hoy!J65</f>
        <v>0</v>
      </c>
      <c r="CH65" s="60">
        <f>+Fall_Hoy!K65</f>
        <v>0</v>
      </c>
      <c r="CI65" s="60">
        <f>+Fall_Hoy!L65</f>
        <v>0</v>
      </c>
      <c r="CJ65" s="60">
        <f>+Fall_Hoy!M65</f>
        <v>0</v>
      </c>
      <c r="CK65" s="60">
        <f>+Fall_Hoy!N65</f>
        <v>0</v>
      </c>
      <c r="CL65" s="60">
        <f>+Fall_Hoy!O65</f>
        <v>0</v>
      </c>
      <c r="CM65" s="60">
        <f>+Fall_Hoy!P65</f>
        <v>0</v>
      </c>
      <c r="CN65" s="60">
        <f>+Fall_Hoy!Q65</f>
        <v>0</v>
      </c>
      <c r="CO65" s="60">
        <f>+Fall_Hoy!R65</f>
        <v>0</v>
      </c>
      <c r="CP65" s="60">
        <f>+Fall_Hoy!S65</f>
        <v>0</v>
      </c>
      <c r="CQ65" s="60">
        <f>+Fall_Hoy!T65</f>
        <v>0</v>
      </c>
      <c r="CR65" s="65">
        <f>+Fall_Hoy!U65</f>
        <v>0</v>
      </c>
      <c r="CS65" s="74">
        <f t="shared" si="173"/>
        <v>1.6665785239824143E-3</v>
      </c>
      <c r="CT65" s="75">
        <f t="shared" si="174"/>
        <v>0</v>
      </c>
      <c r="CU65" s="75">
        <f t="shared" si="175"/>
        <v>2.4599760534517166E-3</v>
      </c>
      <c r="CV65" s="75">
        <f t="shared" si="176"/>
        <v>2.2391230748800717E-3</v>
      </c>
      <c r="CW65" s="75">
        <f t="shared" si="131"/>
        <v>6.9181142831034499E-3</v>
      </c>
      <c r="CX65" s="75">
        <f t="shared" si="132"/>
        <v>1.0764670762528064E-2</v>
      </c>
      <c r="CY65" s="75">
        <f t="shared" si="133"/>
        <v>6.7487351095434573E-3</v>
      </c>
      <c r="CZ65" s="75">
        <f t="shared" si="134"/>
        <v>3.3403090772887302E-3</v>
      </c>
      <c r="DA65" s="75">
        <f t="shared" si="135"/>
        <v>6.0128551181587433E-3</v>
      </c>
      <c r="DB65" s="75">
        <f t="shared" si="136"/>
        <v>9.6057902922452648E-4</v>
      </c>
      <c r="DC65" s="75">
        <f t="shared" si="137"/>
        <v>2.3214533849690881E-3</v>
      </c>
      <c r="DD65" s="75">
        <f t="shared" si="138"/>
        <v>3.5668442420602473E-3</v>
      </c>
      <c r="DE65" s="75">
        <f t="shared" si="139"/>
        <v>2.4599760534517166E-3</v>
      </c>
      <c r="DF65" s="75">
        <f t="shared" si="140"/>
        <v>2.2391230748800717E-3</v>
      </c>
      <c r="DG65" s="75">
        <f t="shared" si="141"/>
        <v>1.6665785239824143E-3</v>
      </c>
      <c r="DH65" s="75">
        <f t="shared" si="142"/>
        <v>0</v>
      </c>
      <c r="DI65" s="75">
        <f t="shared" si="143"/>
        <v>4.1164147298680728E-3</v>
      </c>
      <c r="DJ65" s="75">
        <f t="shared" si="144"/>
        <v>0</v>
      </c>
      <c r="DK65" s="75">
        <f t="shared" si="145"/>
        <v>0</v>
      </c>
      <c r="DL65" s="287">
        <f t="shared" si="146"/>
        <v>0</v>
      </c>
      <c r="DM65" s="83">
        <f>+'Cas_-14'!B65</f>
        <v>0</v>
      </c>
      <c r="DN65" s="61">
        <f>+'Cas_-14'!C65</f>
        <v>2</v>
      </c>
      <c r="DO65" s="61">
        <f>+'Cas_-14'!D65</f>
        <v>1</v>
      </c>
      <c r="DP65" s="61">
        <f>+'Cas_-14'!E65</f>
        <v>3</v>
      </c>
      <c r="DQ65" s="61">
        <f>+'Cas_-14'!F65</f>
        <v>6</v>
      </c>
      <c r="DR65" s="61">
        <f>+'Cas_-14'!G65</f>
        <v>9</v>
      </c>
      <c r="DS65" s="61">
        <f>+'Cas_-14'!H65</f>
        <v>6</v>
      </c>
      <c r="DT65" s="61">
        <f>+'Cas_-14'!I65</f>
        <v>3</v>
      </c>
      <c r="DU65" s="61">
        <f>+'Cas_-14'!J65</f>
        <v>6</v>
      </c>
      <c r="DV65" s="61">
        <f>+'Cas_-14'!K65</f>
        <v>1</v>
      </c>
      <c r="DW65" s="61">
        <f>+'Cas_-14'!L65</f>
        <v>2</v>
      </c>
      <c r="DX65" s="61">
        <f>+'Cas_-14'!M65</f>
        <v>3</v>
      </c>
      <c r="DY65" s="61">
        <f>+'Cas_-14'!N65</f>
        <v>2</v>
      </c>
      <c r="DZ65" s="61">
        <f>+'Cas_-14'!O65</f>
        <v>2</v>
      </c>
      <c r="EA65" s="61">
        <f>+'Cas_-14'!P65</f>
        <v>1</v>
      </c>
      <c r="EB65" s="61">
        <f>+'Cas_-14'!Q65</f>
        <v>0</v>
      </c>
      <c r="EC65" s="61">
        <f>+'Cas_-14'!R65</f>
        <v>1</v>
      </c>
      <c r="ED65" s="61">
        <f>+'Cas_-14'!S65</f>
        <v>0</v>
      </c>
      <c r="EE65" s="61">
        <f>+'Cas_-14'!T65</f>
        <v>0</v>
      </c>
      <c r="EF65" s="84">
        <f>+'Cas_-14'!U65</f>
        <v>0</v>
      </c>
      <c r="EG65" s="190">
        <f t="shared" si="207"/>
        <v>0</v>
      </c>
      <c r="EH65" s="88">
        <f t="shared" si="207"/>
        <v>1.9388619232384187E-3</v>
      </c>
      <c r="EI65" s="88">
        <f t="shared" si="207"/>
        <v>9.3280131623247524E-4</v>
      </c>
      <c r="EJ65" s="88">
        <f t="shared" si="207"/>
        <v>3.0407348557826264E-3</v>
      </c>
      <c r="EK65" s="88">
        <f t="shared" si="207"/>
        <v>6.9181142831034499E-3</v>
      </c>
      <c r="EL65" s="88">
        <f t="shared" si="207"/>
        <v>1.0764670762528064E-2</v>
      </c>
      <c r="EM65" s="88">
        <f t="shared" si="207"/>
        <v>6.7487351095434573E-3</v>
      </c>
      <c r="EN65" s="88">
        <f t="shared" si="207"/>
        <v>3.3403090772887302E-3</v>
      </c>
      <c r="EO65" s="88">
        <f t="shared" si="207"/>
        <v>6.0128551181587433E-3</v>
      </c>
      <c r="EP65" s="88">
        <f t="shared" si="207"/>
        <v>9.6057902922452648E-4</v>
      </c>
      <c r="EQ65" s="88">
        <f t="shared" si="207"/>
        <v>2.3214533849690881E-3</v>
      </c>
      <c r="ER65" s="88">
        <f t="shared" si="207"/>
        <v>3.5668442420602473E-3</v>
      </c>
      <c r="ES65" s="88">
        <f t="shared" si="207"/>
        <v>2.4599760534517166E-3</v>
      </c>
      <c r="ET65" s="88">
        <f t="shared" si="207"/>
        <v>2.2391230748800717E-3</v>
      </c>
      <c r="EU65" s="88">
        <f t="shared" si="207"/>
        <v>1.6665785239824143E-3</v>
      </c>
      <c r="EV65" s="88">
        <f t="shared" si="206"/>
        <v>0</v>
      </c>
      <c r="EW65" s="88">
        <f t="shared" si="178"/>
        <v>4.1164147298680728E-3</v>
      </c>
      <c r="EX65" s="88">
        <f t="shared" si="178"/>
        <v>0</v>
      </c>
      <c r="EY65" s="88">
        <f t="shared" si="178"/>
        <v>0</v>
      </c>
      <c r="EZ65" s="96">
        <f t="shared" si="178"/>
        <v>0</v>
      </c>
      <c r="FA65" s="110">
        <f t="shared" si="71"/>
        <v>1</v>
      </c>
      <c r="FB65" s="111" t="e">
        <f t="shared" si="72"/>
        <v>#DIV/0!</v>
      </c>
      <c r="FC65" s="111">
        <f t="shared" si="73"/>
        <v>1</v>
      </c>
      <c r="FD65" s="111">
        <f t="shared" si="74"/>
        <v>1</v>
      </c>
      <c r="FE65" s="111">
        <f t="shared" si="205"/>
        <v>1</v>
      </c>
      <c r="FF65" s="111">
        <f t="shared" si="205"/>
        <v>1</v>
      </c>
      <c r="FG65" s="111">
        <f t="shared" si="205"/>
        <v>1</v>
      </c>
      <c r="FH65" s="111">
        <f t="shared" si="205"/>
        <v>1</v>
      </c>
      <c r="FI65" s="111">
        <f t="shared" si="205"/>
        <v>1</v>
      </c>
      <c r="FJ65" s="111">
        <f t="shared" si="205"/>
        <v>1</v>
      </c>
      <c r="FK65" s="111">
        <f t="shared" si="205"/>
        <v>1</v>
      </c>
      <c r="FL65" s="111">
        <f t="shared" si="205"/>
        <v>1</v>
      </c>
      <c r="FM65" s="111">
        <f t="shared" si="205"/>
        <v>1</v>
      </c>
      <c r="FN65" s="111">
        <f t="shared" si="205"/>
        <v>1</v>
      </c>
      <c r="FO65" s="111">
        <f t="shared" si="205"/>
        <v>1</v>
      </c>
      <c r="FP65" s="111" t="e">
        <f t="shared" si="205"/>
        <v>#DIV/0!</v>
      </c>
      <c r="FQ65" s="111">
        <f t="shared" si="76"/>
        <v>1</v>
      </c>
      <c r="FR65" s="111" t="e">
        <f t="shared" si="77"/>
        <v>#DIV/0!</v>
      </c>
      <c r="FS65" s="111" t="e">
        <f t="shared" si="78"/>
        <v>#DIV/0!</v>
      </c>
      <c r="FT65" s="292" t="e">
        <f t="shared" si="79"/>
        <v>#DIV/0!</v>
      </c>
      <c r="FU65" s="83">
        <f>+Cas_Hoy!B65</f>
        <v>2</v>
      </c>
      <c r="FV65" s="61">
        <f>+Cas_Hoy!C65</f>
        <v>2</v>
      </c>
      <c r="FW65" s="61">
        <f>+Cas_Hoy!D65</f>
        <v>1</v>
      </c>
      <c r="FX65" s="61">
        <f>+Cas_Hoy!E65</f>
        <v>3</v>
      </c>
      <c r="FY65" s="61">
        <f>+Cas_Hoy!F65</f>
        <v>9</v>
      </c>
      <c r="FZ65" s="61">
        <f>+Cas_Hoy!G65</f>
        <v>11</v>
      </c>
      <c r="GA65" s="61">
        <f>+Cas_Hoy!H65</f>
        <v>11</v>
      </c>
      <c r="GB65" s="61">
        <f>+Cas_Hoy!I65</f>
        <v>6</v>
      </c>
      <c r="GC65" s="61">
        <f>+Cas_Hoy!J65</f>
        <v>7</v>
      </c>
      <c r="GD65" s="61">
        <f>+Cas_Hoy!K65</f>
        <v>4</v>
      </c>
      <c r="GE65" s="61">
        <f>+Cas_Hoy!L65</f>
        <v>5</v>
      </c>
      <c r="GF65" s="61">
        <f>+Cas_Hoy!M65</f>
        <v>5</v>
      </c>
      <c r="GG65" s="61">
        <f>+Cas_Hoy!N65</f>
        <v>6</v>
      </c>
      <c r="GH65" s="61">
        <f>+Cas_Hoy!O65</f>
        <v>2</v>
      </c>
      <c r="GI65" s="61">
        <f>+Cas_Hoy!P65</f>
        <v>1</v>
      </c>
      <c r="GJ65" s="61">
        <f>+Cas_Hoy!Q65</f>
        <v>0</v>
      </c>
      <c r="GK65" s="61">
        <f>+Cas_Hoy!R65</f>
        <v>1</v>
      </c>
      <c r="GL65" s="61">
        <f>+Cas_Hoy!S65</f>
        <v>0</v>
      </c>
      <c r="GM65" s="61">
        <f>+Cas_Hoy!T65</f>
        <v>0</v>
      </c>
      <c r="GN65" s="84">
        <f>+Cas_Hoy!U65</f>
        <v>0</v>
      </c>
      <c r="GO65" s="297">
        <f t="shared" si="104"/>
        <v>1.9782245738472351E-3</v>
      </c>
      <c r="GP65" s="294" t="e">
        <f t="shared" si="105"/>
        <v>#DIV/0!</v>
      </c>
      <c r="GQ65" s="294">
        <f t="shared" si="106"/>
        <v>9.3280131623247524E-4</v>
      </c>
      <c r="GR65" s="294">
        <f t="shared" si="107"/>
        <v>3.0407348557826264E-3</v>
      </c>
      <c r="GS65" s="294">
        <f t="shared" si="108"/>
        <v>1.0377171424655175E-2</v>
      </c>
      <c r="GT65" s="294">
        <f t="shared" si="109"/>
        <v>1.3156819820867633E-2</v>
      </c>
      <c r="GU65" s="294">
        <f t="shared" si="110"/>
        <v>1.2372681034163006E-2</v>
      </c>
      <c r="GV65" s="294">
        <f t="shared" si="111"/>
        <v>6.6806181545774604E-3</v>
      </c>
      <c r="GW65" s="294">
        <f t="shared" si="112"/>
        <v>7.0149976378518671E-3</v>
      </c>
      <c r="GX65" s="294">
        <f t="shared" si="113"/>
        <v>3.8423161168981059E-3</v>
      </c>
      <c r="GY65" s="294">
        <f t="shared" si="114"/>
        <v>5.8036334624227207E-3</v>
      </c>
      <c r="GZ65" s="294">
        <f t="shared" si="115"/>
        <v>5.9447404034337461E-3</v>
      </c>
      <c r="HA65" s="294">
        <f t="shared" si="116"/>
        <v>7.3799281603551502E-3</v>
      </c>
      <c r="HB65" s="294">
        <f t="shared" si="117"/>
        <v>2.2391230748800717E-3</v>
      </c>
      <c r="HC65" s="294">
        <f t="shared" si="118"/>
        <v>1.6665785239824143E-3</v>
      </c>
      <c r="HD65" s="294" t="e">
        <f t="shared" si="119"/>
        <v>#DIV/0!</v>
      </c>
      <c r="HE65" s="294">
        <f t="shared" si="120"/>
        <v>4.1164147298680728E-3</v>
      </c>
      <c r="HF65" s="294" t="e">
        <f t="shared" si="121"/>
        <v>#DIV/0!</v>
      </c>
      <c r="HG65" s="294" t="e">
        <f t="shared" si="122"/>
        <v>#DIV/0!</v>
      </c>
      <c r="HH65" s="298" t="e">
        <f t="shared" si="123"/>
        <v>#DIV/0!</v>
      </c>
      <c r="HI65" s="213">
        <f>+CyF_Tot!B65</f>
        <v>40</v>
      </c>
      <c r="HJ65" s="140">
        <f>+CyF_Tot!C65</f>
        <v>48</v>
      </c>
      <c r="HK65" s="140">
        <f>+CyF_Tot!D65</f>
        <v>58</v>
      </c>
      <c r="HL65" s="140">
        <f>+CyF_Tot!E65</f>
        <v>76</v>
      </c>
      <c r="HM65" s="140">
        <f>+CyF_Tot!F65</f>
        <v>0</v>
      </c>
      <c r="HN65" s="140">
        <f>+CyF_Tot!G65</f>
        <v>0</v>
      </c>
      <c r="HO65" s="140">
        <f>+CyF_Tot!H65</f>
        <v>0</v>
      </c>
      <c r="HP65" s="451">
        <f>+CyF_Tot!I65</f>
        <v>0</v>
      </c>
      <c r="HQ65" s="91">
        <f t="shared" si="185"/>
        <v>6.6461185921238494E-2</v>
      </c>
      <c r="HR65" s="88">
        <f t="shared" si="186"/>
        <v>6.7810476661909563E-2</v>
      </c>
      <c r="HS65" s="88">
        <f t="shared" si="187"/>
        <v>7.0473287777639282E-2</v>
      </c>
      <c r="HT65" s="88">
        <f t="shared" si="188"/>
        <v>6.4856929705525757E-2</v>
      </c>
      <c r="HU65" s="88">
        <f t="shared" si="189"/>
        <v>5.7013434217558674E-2</v>
      </c>
      <c r="HV65" s="88">
        <f t="shared" si="190"/>
        <v>5.4961103171255958E-2</v>
      </c>
      <c r="HW65" s="88">
        <f t="shared" si="191"/>
        <v>5.8444352487847753E-2</v>
      </c>
      <c r="HX65" s="88">
        <f t="shared" si="192"/>
        <v>5.9040263110834608E-2</v>
      </c>
      <c r="HY65" s="88">
        <f t="shared" si="193"/>
        <v>6.5597032663919003E-2</v>
      </c>
      <c r="HZ65" s="88">
        <f t="shared" si="194"/>
        <v>6.8435364085849076E-2</v>
      </c>
      <c r="IA65" s="88">
        <f t="shared" si="195"/>
        <v>5.66348443814109E-2</v>
      </c>
      <c r="IB65" s="88">
        <f t="shared" si="196"/>
        <v>5.5290535109187619E-2</v>
      </c>
      <c r="IC65" s="88">
        <f t="shared" si="197"/>
        <v>5.3445703673393262E-2</v>
      </c>
      <c r="ID65" s="88">
        <f t="shared" si="198"/>
        <v>5.871725081635619E-2</v>
      </c>
      <c r="IE65" s="88">
        <f t="shared" si="199"/>
        <v>3.9444631412342383E-2</v>
      </c>
      <c r="IF65" s="88">
        <f t="shared" si="200"/>
        <v>4.9258048149756213E-2</v>
      </c>
      <c r="IG65" s="88">
        <f t="shared" si="201"/>
        <v>1.5969619173993862E-2</v>
      </c>
      <c r="IH65" s="88">
        <f t="shared" si="202"/>
        <v>2.7779566740072367E-2</v>
      </c>
      <c r="II65" s="88">
        <f t="shared" si="203"/>
        <v>1.4620073891684524E-3</v>
      </c>
      <c r="IJ65" s="191">
        <f t="shared" si="204"/>
        <v>8.9043826436853574E-3</v>
      </c>
      <c r="IK65" s="297"/>
      <c r="IL65" s="294"/>
      <c r="IM65" s="294"/>
      <c r="IN65" s="294"/>
      <c r="IO65" s="294"/>
      <c r="IP65" s="294"/>
      <c r="IQ65" s="294"/>
      <c r="IR65" s="294"/>
      <c r="IS65" s="294"/>
      <c r="IT65" s="294"/>
      <c r="IU65" s="294"/>
      <c r="IV65" s="294"/>
      <c r="IW65" s="294"/>
      <c r="IX65" s="294"/>
      <c r="IY65" s="294"/>
      <c r="IZ65" s="294"/>
      <c r="JA65" s="294"/>
      <c r="JB65" s="294"/>
      <c r="JC65" s="294"/>
      <c r="JD65" s="298"/>
      <c r="JE65" s="486"/>
    </row>
    <row r="66" spans="1:265" ht="14.4">
      <c r="A66" s="411" t="s">
        <v>77</v>
      </c>
      <c r="B66" s="439">
        <v>22180</v>
      </c>
      <c r="C66" s="427">
        <f t="shared" si="180"/>
        <v>417</v>
      </c>
      <c r="D66" s="418">
        <f t="shared" si="181"/>
        <v>16</v>
      </c>
      <c r="E66" s="396">
        <f t="shared" si="46"/>
        <v>9.2432319032737659E-3</v>
      </c>
      <c r="F66" s="197">
        <f t="shared" si="150"/>
        <v>1.460775473399459E-2</v>
      </c>
      <c r="G66" s="30">
        <f t="shared" si="151"/>
        <v>5.3425810978400703</v>
      </c>
      <c r="H66" s="29">
        <f t="shared" si="152"/>
        <v>7.8043114323723295E-2</v>
      </c>
      <c r="I66" s="33">
        <f t="shared" si="153"/>
        <v>0.10044437862034758</v>
      </c>
      <c r="J66" s="324">
        <f t="shared" si="154"/>
        <v>0.13870410727917321</v>
      </c>
      <c r="K66" s="482">
        <f t="shared" si="184"/>
        <v>5.2007876212054804E-3</v>
      </c>
      <c r="L66" s="325">
        <f t="shared" si="48"/>
        <v>9.4952379612717959</v>
      </c>
      <c r="M66" s="326">
        <f t="shared" si="155"/>
        <v>0.1785173232574544</v>
      </c>
      <c r="N66" s="501"/>
      <c r="O66" s="332" t="s">
        <v>226</v>
      </c>
      <c r="P66" s="20" t="s">
        <v>229</v>
      </c>
      <c r="Q66" s="20"/>
      <c r="R66" s="20"/>
      <c r="S66" s="157">
        <f t="shared" si="156"/>
        <v>417</v>
      </c>
      <c r="T66" s="158">
        <f t="shared" si="157"/>
        <v>1880.0721370604149</v>
      </c>
      <c r="U66" s="157">
        <f t="shared" si="158"/>
        <v>31</v>
      </c>
      <c r="V66" s="159">
        <f t="shared" si="159"/>
        <v>8.0310880829015538E-2</v>
      </c>
      <c r="W66" s="158">
        <f t="shared" si="160"/>
        <v>139.76555455365195</v>
      </c>
      <c r="X66" s="157">
        <f t="shared" si="161"/>
        <v>93</v>
      </c>
      <c r="Y66" s="159">
        <f t="shared" si="162"/>
        <v>0.28703703703703703</v>
      </c>
      <c r="Z66" s="158">
        <f t="shared" si="163"/>
        <v>419.2966636609558</v>
      </c>
      <c r="AA66" s="157">
        <f t="shared" si="164"/>
        <v>16</v>
      </c>
      <c r="AB66" s="158">
        <f t="shared" si="165"/>
        <v>721.37060414788095</v>
      </c>
      <c r="AC66" s="160">
        <f t="shared" si="166"/>
        <v>3.8369304556354913E-2</v>
      </c>
      <c r="AD66" s="157">
        <f t="shared" si="167"/>
        <v>0</v>
      </c>
      <c r="AE66" s="159">
        <f t="shared" si="168"/>
        <v>0</v>
      </c>
      <c r="AF66" s="158">
        <f t="shared" si="169"/>
        <v>0</v>
      </c>
      <c r="AG66" s="157">
        <f t="shared" si="170"/>
        <v>4</v>
      </c>
      <c r="AH66" s="159">
        <f t="shared" si="171"/>
        <v>0.33333333333333331</v>
      </c>
      <c r="AI66" s="333">
        <f t="shared" si="172"/>
        <v>180.34265103697024</v>
      </c>
      <c r="AJ66" s="505"/>
      <c r="AK66" s="83">
        <v>1595.6123199940378</v>
      </c>
      <c r="AL66" s="61">
        <v>1584.5816199072246</v>
      </c>
      <c r="AM66" s="61">
        <v>1750.7267241067868</v>
      </c>
      <c r="AN66" s="61">
        <v>1645.6125938442151</v>
      </c>
      <c r="AO66" s="61">
        <v>1236.9567555096855</v>
      </c>
      <c r="AP66" s="61">
        <v>1259.0862417212127</v>
      </c>
      <c r="AQ66" s="61">
        <v>1279.886545707117</v>
      </c>
      <c r="AR66" s="61">
        <v>1396.388887476021</v>
      </c>
      <c r="AS66" s="61">
        <v>1470.6340018522178</v>
      </c>
      <c r="AT66" s="61">
        <v>1594.5231188845548</v>
      </c>
      <c r="AU66" s="61">
        <v>1137.4534486723085</v>
      </c>
      <c r="AV66" s="61">
        <v>1303.9467051660133</v>
      </c>
      <c r="AW66" s="61">
        <v>1060.8479343172385</v>
      </c>
      <c r="AX66" s="61">
        <v>1188.5370487385671</v>
      </c>
      <c r="AY66" s="61">
        <v>723.89178390512188</v>
      </c>
      <c r="AZ66" s="61">
        <v>901.40521377571804</v>
      </c>
      <c r="BA66" s="61">
        <v>295.57062755086355</v>
      </c>
      <c r="BB66" s="61">
        <v>523.3754131482865</v>
      </c>
      <c r="BC66" s="61">
        <v>40.419914878750568</v>
      </c>
      <c r="BD66" s="84">
        <v>190.54338687933719</v>
      </c>
      <c r="BE66" s="229">
        <v>2.0000000000000002E-5</v>
      </c>
      <c r="BF66" s="42">
        <v>2.0000000000000002E-5</v>
      </c>
      <c r="BG66" s="52">
        <v>5.0000000000000002E-5</v>
      </c>
      <c r="BH66" s="52">
        <v>4.0000000000000003E-5</v>
      </c>
      <c r="BI66" s="52">
        <v>1.2518952302791728E-4</v>
      </c>
      <c r="BJ66" s="52">
        <v>1.2406223545552731E-4</v>
      </c>
      <c r="BK66" s="52">
        <v>3.4000000000000002E-4</v>
      </c>
      <c r="BL66" s="52">
        <v>1.8000000000000001E-4</v>
      </c>
      <c r="BM66" s="52">
        <v>8.9999999999999998E-4</v>
      </c>
      <c r="BN66" s="52">
        <v>5.0000000000000001E-4</v>
      </c>
      <c r="BO66" s="52">
        <v>3.8E-3</v>
      </c>
      <c r="BP66" s="52">
        <v>2E-3</v>
      </c>
      <c r="BQ66" s="52">
        <v>1.6199999999999999E-2</v>
      </c>
      <c r="BR66" s="52">
        <v>6.1999999999999998E-3</v>
      </c>
      <c r="BS66" s="52">
        <v>6.1100000000000002E-2</v>
      </c>
      <c r="BT66" s="52">
        <v>2.6800000000000001E-2</v>
      </c>
      <c r="BU66" s="52">
        <v>0.1421</v>
      </c>
      <c r="BV66" s="52">
        <v>5.4699999999999999E-2</v>
      </c>
      <c r="BW66" s="52">
        <v>0.27589999999999998</v>
      </c>
      <c r="BX66" s="53">
        <v>0.1051</v>
      </c>
      <c r="BY66" s="63">
        <f>+Fall_Hoy!B66</f>
        <v>0</v>
      </c>
      <c r="BZ66" s="60">
        <f>+Fall_Hoy!C66</f>
        <v>0</v>
      </c>
      <c r="CA66" s="60">
        <f>+Fall_Hoy!D66</f>
        <v>0</v>
      </c>
      <c r="CB66" s="60">
        <f>+Fall_Hoy!E66</f>
        <v>0</v>
      </c>
      <c r="CC66" s="60">
        <f>+Fall_Hoy!F66</f>
        <v>0</v>
      </c>
      <c r="CD66" s="60">
        <f>+Fall_Hoy!G66</f>
        <v>0</v>
      </c>
      <c r="CE66" s="60">
        <f>+Fall_Hoy!H66</f>
        <v>0</v>
      </c>
      <c r="CF66" s="60">
        <f>+Fall_Hoy!I66</f>
        <v>0</v>
      </c>
      <c r="CG66" s="60">
        <f>+Fall_Hoy!J66</f>
        <v>0</v>
      </c>
      <c r="CH66" s="60">
        <f>+Fall_Hoy!K66</f>
        <v>1</v>
      </c>
      <c r="CI66" s="60">
        <f>+Fall_Hoy!L66</f>
        <v>0</v>
      </c>
      <c r="CJ66" s="60">
        <f>+Fall_Hoy!M66</f>
        <v>0</v>
      </c>
      <c r="CK66" s="60">
        <f>+Fall_Hoy!N66</f>
        <v>2</v>
      </c>
      <c r="CL66" s="60">
        <f>+Fall_Hoy!O66</f>
        <v>2</v>
      </c>
      <c r="CM66" s="60">
        <f>+Fall_Hoy!P66</f>
        <v>2</v>
      </c>
      <c r="CN66" s="60">
        <f>+Fall_Hoy!Q66</f>
        <v>5</v>
      </c>
      <c r="CO66" s="60">
        <f>+Fall_Hoy!R66</f>
        <v>1</v>
      </c>
      <c r="CP66" s="60">
        <f>+Fall_Hoy!S66</f>
        <v>1</v>
      </c>
      <c r="CQ66" s="60">
        <f>+Fall_Hoy!T66</f>
        <v>1</v>
      </c>
      <c r="CR66" s="65">
        <f>+Fall_Hoy!U66</f>
        <v>1</v>
      </c>
      <c r="CS66" s="74">
        <f t="shared" si="173"/>
        <v>4.521839444841131E-2</v>
      </c>
      <c r="CT66" s="75">
        <f t="shared" si="174"/>
        <v>0.20697369099700474</v>
      </c>
      <c r="CU66" s="75">
        <f t="shared" si="175"/>
        <v>0.11637557667764471</v>
      </c>
      <c r="CV66" s="75">
        <f t="shared" si="176"/>
        <v>0.2714098357334806</v>
      </c>
      <c r="CW66" s="75">
        <f t="shared" si="131"/>
        <v>1.5360278292163163E-2</v>
      </c>
      <c r="CX66" s="75">
        <f t="shared" si="132"/>
        <v>2.3032576355020797E-2</v>
      </c>
      <c r="CY66" s="75">
        <f t="shared" si="133"/>
        <v>2.1876939088011464E-2</v>
      </c>
      <c r="CZ66" s="75">
        <f t="shared" si="134"/>
        <v>2.9361448209536872E-2</v>
      </c>
      <c r="DA66" s="75">
        <f t="shared" si="135"/>
        <v>1.9719386307861374E-2</v>
      </c>
      <c r="DB66" s="75">
        <f t="shared" si="136"/>
        <v>0.7</v>
      </c>
      <c r="DC66" s="75">
        <f t="shared" si="137"/>
        <v>2.8133019454424243E-2</v>
      </c>
      <c r="DD66" s="75">
        <f t="shared" si="138"/>
        <v>2.1473270256421369E-2</v>
      </c>
      <c r="DE66" s="75">
        <f t="shared" si="139"/>
        <v>0.11637557667764471</v>
      </c>
      <c r="DF66" s="75">
        <f t="shared" si="140"/>
        <v>0.2714098357334806</v>
      </c>
      <c r="DG66" s="75">
        <f t="shared" si="141"/>
        <v>4.521839444841131E-2</v>
      </c>
      <c r="DH66" s="75">
        <f t="shared" si="142"/>
        <v>0.20697369099700474</v>
      </c>
      <c r="DI66" s="75">
        <f t="shared" si="143"/>
        <v>2.3809191515421289E-2</v>
      </c>
      <c r="DJ66" s="75">
        <f t="shared" si="144"/>
        <v>3.4930062035250516E-2</v>
      </c>
      <c r="DK66" s="75">
        <f t="shared" si="145"/>
        <v>8.9671184164991785E-2</v>
      </c>
      <c r="DL66" s="287">
        <f t="shared" si="146"/>
        <v>4.9934810202607587E-2</v>
      </c>
      <c r="DM66" s="83">
        <f>+'Cas_-14'!B66</f>
        <v>0</v>
      </c>
      <c r="DN66" s="61">
        <f>+'Cas_-14'!C66</f>
        <v>0</v>
      </c>
      <c r="DO66" s="61">
        <f>+'Cas_-14'!D66</f>
        <v>2</v>
      </c>
      <c r="DP66" s="61">
        <f>+'Cas_-14'!E66</f>
        <v>2</v>
      </c>
      <c r="DQ66" s="61">
        <f>+'Cas_-14'!F66</f>
        <v>19</v>
      </c>
      <c r="DR66" s="61">
        <f>+'Cas_-14'!G66</f>
        <v>29</v>
      </c>
      <c r="DS66" s="61">
        <f>+'Cas_-14'!H66</f>
        <v>28</v>
      </c>
      <c r="DT66" s="61">
        <f>+'Cas_-14'!I66</f>
        <v>41</v>
      </c>
      <c r="DU66" s="61">
        <f>+'Cas_-14'!J66</f>
        <v>29</v>
      </c>
      <c r="DV66" s="61">
        <f>+'Cas_-14'!K66</f>
        <v>31</v>
      </c>
      <c r="DW66" s="61">
        <f>+'Cas_-14'!L66</f>
        <v>32</v>
      </c>
      <c r="DX66" s="61">
        <f>+'Cas_-14'!M66</f>
        <v>28</v>
      </c>
      <c r="DY66" s="61">
        <f>+'Cas_-14'!N66</f>
        <v>21</v>
      </c>
      <c r="DZ66" s="61">
        <f>+'Cas_-14'!O66</f>
        <v>15</v>
      </c>
      <c r="EA66" s="61">
        <f>+'Cas_-14'!P66</f>
        <v>11</v>
      </c>
      <c r="EB66" s="61">
        <f>+'Cas_-14'!Q66</f>
        <v>13</v>
      </c>
      <c r="EC66" s="61">
        <f>+'Cas_-14'!R66</f>
        <v>5</v>
      </c>
      <c r="ED66" s="61">
        <f>+'Cas_-14'!S66</f>
        <v>9</v>
      </c>
      <c r="EE66" s="61">
        <f>+'Cas_-14'!T66</f>
        <v>2</v>
      </c>
      <c r="EF66" s="84">
        <f>+'Cas_-14'!U66</f>
        <v>7</v>
      </c>
      <c r="EG66" s="190">
        <f t="shared" si="207"/>
        <v>0</v>
      </c>
      <c r="EH66" s="89">
        <f t="shared" si="207"/>
        <v>0</v>
      </c>
      <c r="EI66" s="89">
        <f t="shared" si="207"/>
        <v>1.1423827445259289E-3</v>
      </c>
      <c r="EJ66" s="89">
        <f t="shared" si="207"/>
        <v>1.2153528767836676E-3</v>
      </c>
      <c r="EK66" s="89">
        <f t="shared" si="207"/>
        <v>1.5360278292163163E-2</v>
      </c>
      <c r="EL66" s="89">
        <f t="shared" si="207"/>
        <v>2.3032576355020797E-2</v>
      </c>
      <c r="EM66" s="89">
        <f t="shared" si="207"/>
        <v>2.1876939088011464E-2</v>
      </c>
      <c r="EN66" s="89">
        <f t="shared" si="207"/>
        <v>2.9361448209536872E-2</v>
      </c>
      <c r="EO66" s="89">
        <f t="shared" si="207"/>
        <v>1.9719386307861374E-2</v>
      </c>
      <c r="EP66" s="89">
        <f t="shared" si="207"/>
        <v>1.9441549409259105E-2</v>
      </c>
      <c r="EQ66" s="89">
        <f t="shared" si="207"/>
        <v>2.8133019454424243E-2</v>
      </c>
      <c r="ER66" s="89">
        <f t="shared" si="207"/>
        <v>2.1473270256421369E-2</v>
      </c>
      <c r="ES66" s="89">
        <f t="shared" si="207"/>
        <v>1.9795485592867364E-2</v>
      </c>
      <c r="ET66" s="89">
        <f t="shared" si="207"/>
        <v>1.2620557361606848E-2</v>
      </c>
      <c r="EU66" s="89">
        <f t="shared" si="207"/>
        <v>1.5195641454388622E-2</v>
      </c>
      <c r="EV66" s="89">
        <f t="shared" si="206"/>
        <v>1.4421926788671291E-2</v>
      </c>
      <c r="EW66" s="89">
        <f t="shared" si="206"/>
        <v>1.6916430571706827E-2</v>
      </c>
      <c r="EX66" s="89">
        <f t="shared" si="206"/>
        <v>1.719606953995383E-2</v>
      </c>
      <c r="EY66" s="89">
        <f t="shared" si="206"/>
        <v>4.9480559422242471E-2</v>
      </c>
      <c r="EZ66" s="97">
        <f t="shared" si="206"/>
        <v>3.6737039866058405E-2</v>
      </c>
      <c r="FA66" s="110">
        <f t="shared" si="71"/>
        <v>2.9757476565987204</v>
      </c>
      <c r="FB66" s="111">
        <f t="shared" si="72"/>
        <v>14.351320321469574</v>
      </c>
      <c r="FC66" s="111">
        <f t="shared" si="73"/>
        <v>5.8788947677836569</v>
      </c>
      <c r="FD66" s="111">
        <f t="shared" si="74"/>
        <v>21.50537634408602</v>
      </c>
      <c r="FE66" s="111">
        <f t="shared" si="205"/>
        <v>1</v>
      </c>
      <c r="FF66" s="111">
        <f t="shared" si="205"/>
        <v>1</v>
      </c>
      <c r="FG66" s="111">
        <f t="shared" si="205"/>
        <v>1</v>
      </c>
      <c r="FH66" s="111">
        <f t="shared" si="205"/>
        <v>1</v>
      </c>
      <c r="FI66" s="111">
        <f t="shared" si="205"/>
        <v>1</v>
      </c>
      <c r="FJ66" s="111">
        <f t="shared" si="205"/>
        <v>36.005360749006073</v>
      </c>
      <c r="FK66" s="111">
        <f t="shared" si="205"/>
        <v>1</v>
      </c>
      <c r="FL66" s="111">
        <f t="shared" si="205"/>
        <v>1</v>
      </c>
      <c r="FM66" s="111">
        <f t="shared" si="205"/>
        <v>5.8788947677836569</v>
      </c>
      <c r="FN66" s="111">
        <f t="shared" si="205"/>
        <v>21.50537634408602</v>
      </c>
      <c r="FO66" s="111">
        <f t="shared" si="205"/>
        <v>2.9757476565987204</v>
      </c>
      <c r="FP66" s="111">
        <f t="shared" si="205"/>
        <v>14.351320321469574</v>
      </c>
      <c r="FQ66" s="111">
        <f t="shared" si="76"/>
        <v>1.4074595355383532</v>
      </c>
      <c r="FR66" s="111">
        <f t="shared" si="77"/>
        <v>2.0312817387771682</v>
      </c>
      <c r="FS66" s="111">
        <f t="shared" si="78"/>
        <v>1.8122508155128669</v>
      </c>
      <c r="FT66" s="292">
        <f t="shared" si="79"/>
        <v>1.3592496941688188</v>
      </c>
      <c r="FU66" s="83">
        <f>+Cas_Hoy!B66</f>
        <v>0</v>
      </c>
      <c r="FV66" s="61">
        <f>+Cas_Hoy!C66</f>
        <v>0</v>
      </c>
      <c r="FW66" s="61">
        <f>+Cas_Hoy!D66</f>
        <v>4</v>
      </c>
      <c r="FX66" s="61">
        <f>+Cas_Hoy!E66</f>
        <v>9</v>
      </c>
      <c r="FY66" s="61">
        <f>+Cas_Hoy!F66</f>
        <v>27</v>
      </c>
      <c r="FZ66" s="61">
        <f>+Cas_Hoy!G66</f>
        <v>36</v>
      </c>
      <c r="GA66" s="61">
        <f>+Cas_Hoy!H66</f>
        <v>37</v>
      </c>
      <c r="GB66" s="61">
        <f>+Cas_Hoy!I66</f>
        <v>53</v>
      </c>
      <c r="GC66" s="61">
        <f>+Cas_Hoy!J66</f>
        <v>35</v>
      </c>
      <c r="GD66" s="61">
        <f>+Cas_Hoy!K66</f>
        <v>40</v>
      </c>
      <c r="GE66" s="61">
        <f>+Cas_Hoy!L66</f>
        <v>39</v>
      </c>
      <c r="GF66" s="61">
        <f>+Cas_Hoy!M66</f>
        <v>36</v>
      </c>
      <c r="GG66" s="61">
        <f>+Cas_Hoy!N66</f>
        <v>26</v>
      </c>
      <c r="GH66" s="61">
        <f>+Cas_Hoy!O66</f>
        <v>19</v>
      </c>
      <c r="GI66" s="61">
        <f>+Cas_Hoy!P66</f>
        <v>13</v>
      </c>
      <c r="GJ66" s="61">
        <f>+Cas_Hoy!Q66</f>
        <v>13</v>
      </c>
      <c r="GK66" s="61">
        <f>+Cas_Hoy!R66</f>
        <v>8</v>
      </c>
      <c r="GL66" s="61">
        <f>+Cas_Hoy!S66</f>
        <v>12</v>
      </c>
      <c r="GM66" s="61">
        <f>+Cas_Hoy!T66</f>
        <v>2</v>
      </c>
      <c r="GN66" s="84">
        <f>+Cas_Hoy!U66</f>
        <v>8</v>
      </c>
      <c r="GO66" s="297">
        <f t="shared" si="104"/>
        <v>0</v>
      </c>
      <c r="GP66" s="294">
        <f t="shared" si="105"/>
        <v>0</v>
      </c>
      <c r="GQ66" s="294">
        <f t="shared" si="106"/>
        <v>1.3431895879199636E-2</v>
      </c>
      <c r="GR66" s="294">
        <f t="shared" si="107"/>
        <v>0.11761479452745169</v>
      </c>
      <c r="GS66" s="294">
        <f t="shared" si="108"/>
        <v>2.1827763888863441E-2</v>
      </c>
      <c r="GT66" s="294">
        <f t="shared" si="109"/>
        <v>2.8592163751060298E-2</v>
      </c>
      <c r="GU66" s="294">
        <f t="shared" si="110"/>
        <v>2.8908812366300864E-2</v>
      </c>
      <c r="GV66" s="294">
        <f t="shared" si="111"/>
        <v>3.7955042807450101E-2</v>
      </c>
      <c r="GW66" s="294">
        <f t="shared" si="112"/>
        <v>2.379925933707407E-2</v>
      </c>
      <c r="GX66" s="294">
        <f t="shared" si="113"/>
        <v>0.7</v>
      </c>
      <c r="GY66" s="294">
        <f t="shared" si="114"/>
        <v>3.4287117460079543E-2</v>
      </c>
      <c r="GZ66" s="294">
        <f t="shared" si="115"/>
        <v>2.7608490329684619E-2</v>
      </c>
      <c r="HA66" s="294">
        <f t="shared" si="116"/>
        <v>0.14408404731517918</v>
      </c>
      <c r="HB66" s="294">
        <f t="shared" si="117"/>
        <v>0.34378579192907538</v>
      </c>
      <c r="HC66" s="294">
        <f t="shared" si="118"/>
        <v>5.343992071175882E-2</v>
      </c>
      <c r="HD66" s="294">
        <f t="shared" si="119"/>
        <v>0.20697369099700472</v>
      </c>
      <c r="HE66" s="294">
        <f t="shared" si="120"/>
        <v>3.8094706424674059E-2</v>
      </c>
      <c r="HF66" s="294">
        <f t="shared" si="121"/>
        <v>4.6573416047000681E-2</v>
      </c>
      <c r="HG66" s="294">
        <f t="shared" si="122"/>
        <v>8.9671184164991785E-2</v>
      </c>
      <c r="HH66" s="298">
        <f t="shared" si="123"/>
        <v>5.7068354517265815E-2</v>
      </c>
      <c r="HI66" s="213">
        <f>+CyF_Tot!B66</f>
        <v>285</v>
      </c>
      <c r="HJ66" s="140">
        <f>+CyF_Tot!C66</f>
        <v>324</v>
      </c>
      <c r="HK66" s="140">
        <f>+CyF_Tot!D66</f>
        <v>386</v>
      </c>
      <c r="HL66" s="140">
        <f>+CyF_Tot!E66</f>
        <v>417</v>
      </c>
      <c r="HM66" s="140">
        <f>+CyF_Tot!F66</f>
        <v>12</v>
      </c>
      <c r="HN66" s="140">
        <f>+CyF_Tot!G66</f>
        <v>12</v>
      </c>
      <c r="HO66" s="140">
        <f>+CyF_Tot!H66</f>
        <v>16</v>
      </c>
      <c r="HP66" s="451">
        <f>+CyF_Tot!I66</f>
        <v>16</v>
      </c>
      <c r="HQ66" s="91">
        <f t="shared" si="185"/>
        <v>7.1939238953743809E-2</v>
      </c>
      <c r="HR66" s="88">
        <f t="shared" si="186"/>
        <v>7.1441912529631404E-2</v>
      </c>
      <c r="HS66" s="88">
        <f t="shared" si="187"/>
        <v>7.8932674666672087E-2</v>
      </c>
      <c r="HT66" s="88">
        <f t="shared" si="188"/>
        <v>7.4193534438422679E-2</v>
      </c>
      <c r="HU66" s="88">
        <f t="shared" si="189"/>
        <v>5.5769015126676535E-2</v>
      </c>
      <c r="HV66" s="88">
        <f t="shared" si="190"/>
        <v>5.6766737679044756E-2</v>
      </c>
      <c r="HW66" s="88">
        <f t="shared" si="191"/>
        <v>5.7704533169842968E-2</v>
      </c>
      <c r="HX66" s="88">
        <f t="shared" si="192"/>
        <v>6.2957118461497791E-2</v>
      </c>
      <c r="HY66" s="88">
        <f t="shared" si="193"/>
        <v>6.6304508649784391E-2</v>
      </c>
      <c r="HZ66" s="88">
        <f t="shared" si="194"/>
        <v>7.189013159984467E-2</v>
      </c>
      <c r="IA66" s="88">
        <f t="shared" si="195"/>
        <v>5.1282842591177116E-2</v>
      </c>
      <c r="IB66" s="88">
        <f t="shared" si="196"/>
        <v>5.8789301405140368E-2</v>
      </c>
      <c r="IC66" s="88">
        <f t="shared" si="197"/>
        <v>4.7829032205466117E-2</v>
      </c>
      <c r="ID66" s="88">
        <f t="shared" si="198"/>
        <v>5.3585980556292476E-2</v>
      </c>
      <c r="IE66" s="88">
        <f t="shared" si="199"/>
        <v>3.2637140843332815E-2</v>
      </c>
      <c r="IF66" s="88">
        <f t="shared" si="200"/>
        <v>4.0640451477714973E-2</v>
      </c>
      <c r="IG66" s="88">
        <f t="shared" si="201"/>
        <v>1.3325997635295923E-2</v>
      </c>
      <c r="IH66" s="88">
        <f t="shared" si="202"/>
        <v>2.3596727373682892E-2</v>
      </c>
      <c r="II66" s="88">
        <f t="shared" si="203"/>
        <v>1.8223586509806388E-3</v>
      </c>
      <c r="IJ66" s="191">
        <f t="shared" si="204"/>
        <v>8.5907748818456805E-3</v>
      </c>
      <c r="IK66" s="297"/>
      <c r="IL66" s="294"/>
      <c r="IM66" s="294"/>
      <c r="IN66" s="294"/>
      <c r="IO66" s="294"/>
      <c r="IP66" s="294"/>
      <c r="IQ66" s="294"/>
      <c r="IR66" s="294"/>
      <c r="IS66" s="294"/>
      <c r="IT66" s="294"/>
      <c r="IU66" s="294"/>
      <c r="IV66" s="294"/>
      <c r="IW66" s="294"/>
      <c r="IX66" s="294"/>
      <c r="IY66" s="294"/>
      <c r="IZ66" s="294"/>
      <c r="JA66" s="294"/>
      <c r="JB66" s="294"/>
      <c r="JC66" s="294"/>
      <c r="JD66" s="298"/>
      <c r="JE66" s="486"/>
    </row>
    <row r="67" spans="1:265" ht="14.4">
      <c r="A67" s="411" t="s">
        <v>78</v>
      </c>
      <c r="B67" s="439">
        <v>40320</v>
      </c>
      <c r="C67" s="427">
        <f t="shared" si="180"/>
        <v>564</v>
      </c>
      <c r="D67" s="418">
        <f t="shared" si="181"/>
        <v>7</v>
      </c>
      <c r="E67" s="396">
        <f t="shared" si="46"/>
        <v>8.5147597783533143E-3</v>
      </c>
      <c r="F67" s="197">
        <f t="shared" si="150"/>
        <v>1.0863095238095238E-2</v>
      </c>
      <c r="G67" s="30">
        <f t="shared" si="151"/>
        <v>1.8769449257331945</v>
      </c>
      <c r="H67" s="29">
        <f t="shared" si="152"/>
        <v>2.0389431484899283E-2</v>
      </c>
      <c r="I67" s="33">
        <f t="shared" si="153"/>
        <v>2.6254884377815518E-2</v>
      </c>
      <c r="J67" s="324">
        <f t="shared" si="154"/>
        <v>2.7560755353423276E-2</v>
      </c>
      <c r="K67" s="482">
        <f t="shared" si="184"/>
        <v>6.2992145492684094E-3</v>
      </c>
      <c r="L67" s="325">
        <f t="shared" si="48"/>
        <v>2.5370996708904716</v>
      </c>
      <c r="M67" s="326">
        <f t="shared" si="155"/>
        <v>3.5489191824956003E-2</v>
      </c>
      <c r="N67" s="501"/>
      <c r="O67" s="332" t="s">
        <v>226</v>
      </c>
      <c r="P67" s="20" t="s">
        <v>229</v>
      </c>
      <c r="Q67" s="20"/>
      <c r="R67" s="20"/>
      <c r="S67" s="157">
        <f t="shared" si="156"/>
        <v>564</v>
      </c>
      <c r="T67" s="158">
        <f t="shared" si="157"/>
        <v>1398.8095238095239</v>
      </c>
      <c r="U67" s="157">
        <f t="shared" si="158"/>
        <v>43</v>
      </c>
      <c r="V67" s="159">
        <f t="shared" si="159"/>
        <v>8.253358925143954E-2</v>
      </c>
      <c r="W67" s="158">
        <f t="shared" si="160"/>
        <v>106.64682539682539</v>
      </c>
      <c r="X67" s="157">
        <f t="shared" si="161"/>
        <v>126</v>
      </c>
      <c r="Y67" s="159">
        <f t="shared" si="162"/>
        <v>0.28767123287671231</v>
      </c>
      <c r="Z67" s="158">
        <f t="shared" si="163"/>
        <v>312.5</v>
      </c>
      <c r="AA67" s="157">
        <f t="shared" si="164"/>
        <v>7</v>
      </c>
      <c r="AB67" s="158">
        <f t="shared" si="165"/>
        <v>173.61111111111111</v>
      </c>
      <c r="AC67" s="160">
        <f t="shared" si="166"/>
        <v>1.2411347517730497E-2</v>
      </c>
      <c r="AD67" s="157">
        <f t="shared" si="167"/>
        <v>0</v>
      </c>
      <c r="AE67" s="159">
        <f t="shared" si="168"/>
        <v>0</v>
      </c>
      <c r="AF67" s="158">
        <f t="shared" si="169"/>
        <v>0</v>
      </c>
      <c r="AG67" s="157">
        <f t="shared" si="170"/>
        <v>2</v>
      </c>
      <c r="AH67" s="159">
        <f t="shared" si="171"/>
        <v>0.4</v>
      </c>
      <c r="AI67" s="333">
        <f t="shared" si="172"/>
        <v>49.603174603174601</v>
      </c>
      <c r="AJ67" s="505"/>
      <c r="AK67" s="83">
        <v>2823.6433665278787</v>
      </c>
      <c r="AL67" s="61">
        <v>2713.7252803768379</v>
      </c>
      <c r="AM67" s="61">
        <v>2871.2521216175805</v>
      </c>
      <c r="AN67" s="61">
        <v>2761.4607148082714</v>
      </c>
      <c r="AO67" s="61">
        <v>2522.7588038144131</v>
      </c>
      <c r="AP67" s="61">
        <v>2469.7425931951789</v>
      </c>
      <c r="AQ67" s="61">
        <v>2629.4414027629546</v>
      </c>
      <c r="AR67" s="61">
        <v>2681.1806828101726</v>
      </c>
      <c r="AS67" s="61">
        <v>2811.7859024833906</v>
      </c>
      <c r="AT67" s="61">
        <v>2827.967781953811</v>
      </c>
      <c r="AU67" s="61">
        <v>2205.1895447269935</v>
      </c>
      <c r="AV67" s="61">
        <v>2306.9456470244645</v>
      </c>
      <c r="AW67" s="61">
        <v>1909.796163454947</v>
      </c>
      <c r="AX67" s="61">
        <v>2167.00199269727</v>
      </c>
      <c r="AY67" s="61">
        <v>1318.9307344436802</v>
      </c>
      <c r="AZ67" s="61">
        <v>1679.9793906095438</v>
      </c>
      <c r="BA67" s="61">
        <v>510.98238488727435</v>
      </c>
      <c r="BB67" s="61">
        <v>848.78068544528082</v>
      </c>
      <c r="BC67" s="61">
        <v>45.21968007851985</v>
      </c>
      <c r="BD67" s="84">
        <v>214.21560289733702</v>
      </c>
      <c r="BE67" s="229">
        <v>2.0000000000000002E-5</v>
      </c>
      <c r="BF67" s="42">
        <v>2.0000000000000002E-5</v>
      </c>
      <c r="BG67" s="52">
        <v>5.0000000000000002E-5</v>
      </c>
      <c r="BH67" s="52">
        <v>4.0000000000000003E-5</v>
      </c>
      <c r="BI67" s="52">
        <v>1.2518952302791728E-4</v>
      </c>
      <c r="BJ67" s="52">
        <v>1.2406223545552731E-4</v>
      </c>
      <c r="BK67" s="52">
        <v>3.4000000000000002E-4</v>
      </c>
      <c r="BL67" s="52">
        <v>1.8000000000000001E-4</v>
      </c>
      <c r="BM67" s="52">
        <v>8.9999999999999998E-4</v>
      </c>
      <c r="BN67" s="52">
        <v>5.0000000000000001E-4</v>
      </c>
      <c r="BO67" s="52">
        <v>3.8E-3</v>
      </c>
      <c r="BP67" s="52">
        <v>2E-3</v>
      </c>
      <c r="BQ67" s="52">
        <v>1.6199999999999999E-2</v>
      </c>
      <c r="BR67" s="52">
        <v>6.1999999999999998E-3</v>
      </c>
      <c r="BS67" s="52">
        <v>6.1100000000000002E-2</v>
      </c>
      <c r="BT67" s="52">
        <v>2.6800000000000001E-2</v>
      </c>
      <c r="BU67" s="52">
        <v>0.1421</v>
      </c>
      <c r="BV67" s="52">
        <v>5.4699999999999999E-2</v>
      </c>
      <c r="BW67" s="52">
        <v>0.27589999999999998</v>
      </c>
      <c r="BX67" s="53">
        <v>0.1051</v>
      </c>
      <c r="BY67" s="63">
        <f>+Fall_Hoy!B67</f>
        <v>0</v>
      </c>
      <c r="BZ67" s="60">
        <f>+Fall_Hoy!C67</f>
        <v>0</v>
      </c>
      <c r="CA67" s="60">
        <f>+Fall_Hoy!D67</f>
        <v>0</v>
      </c>
      <c r="CB67" s="60">
        <f>+Fall_Hoy!E67</f>
        <v>0</v>
      </c>
      <c r="CC67" s="60">
        <f>+Fall_Hoy!F67</f>
        <v>0</v>
      </c>
      <c r="CD67" s="60">
        <f>+Fall_Hoy!G67</f>
        <v>0</v>
      </c>
      <c r="CE67" s="60">
        <f>+Fall_Hoy!H67</f>
        <v>0</v>
      </c>
      <c r="CF67" s="60">
        <f>+Fall_Hoy!I67</f>
        <v>0</v>
      </c>
      <c r="CG67" s="60">
        <f>+Fall_Hoy!J67</f>
        <v>0</v>
      </c>
      <c r="CH67" s="60">
        <f>+Fall_Hoy!K67</f>
        <v>0</v>
      </c>
      <c r="CI67" s="60">
        <f>+Fall_Hoy!L67</f>
        <v>1</v>
      </c>
      <c r="CJ67" s="60">
        <f>+Fall_Hoy!M67</f>
        <v>0</v>
      </c>
      <c r="CK67" s="60">
        <f>+Fall_Hoy!N67</f>
        <v>0</v>
      </c>
      <c r="CL67" s="60">
        <f>+Fall_Hoy!O67</f>
        <v>1</v>
      </c>
      <c r="CM67" s="60">
        <f>+Fall_Hoy!P67</f>
        <v>2</v>
      </c>
      <c r="CN67" s="60">
        <f>+Fall_Hoy!Q67</f>
        <v>0</v>
      </c>
      <c r="CO67" s="60">
        <f>+Fall_Hoy!R67</f>
        <v>2</v>
      </c>
      <c r="CP67" s="60">
        <f>+Fall_Hoy!S67</f>
        <v>0</v>
      </c>
      <c r="CQ67" s="60">
        <f>+Fall_Hoy!T67</f>
        <v>0</v>
      </c>
      <c r="CR67" s="65">
        <f>+Fall_Hoy!U67</f>
        <v>1</v>
      </c>
      <c r="CS67" s="74">
        <f t="shared" si="173"/>
        <v>2.4818000951651695E-2</v>
      </c>
      <c r="CT67" s="75">
        <f t="shared" si="174"/>
        <v>4.1667177818533853E-3</v>
      </c>
      <c r="CU67" s="75">
        <f t="shared" si="175"/>
        <v>8.9014735317332928E-3</v>
      </c>
      <c r="CV67" s="75">
        <f t="shared" si="176"/>
        <v>7.4430168095917112E-2</v>
      </c>
      <c r="CW67" s="75">
        <f t="shared" si="131"/>
        <v>1.3080917585186494E-2</v>
      </c>
      <c r="CX67" s="75">
        <f t="shared" si="132"/>
        <v>1.7410721310988784E-2</v>
      </c>
      <c r="CY67" s="75">
        <f t="shared" si="133"/>
        <v>1.6733592143854524E-2</v>
      </c>
      <c r="CZ67" s="75">
        <f t="shared" si="134"/>
        <v>1.8648500759596141E-2</v>
      </c>
      <c r="DA67" s="75">
        <f t="shared" si="135"/>
        <v>1.1025021489943656E-2</v>
      </c>
      <c r="DB67" s="75">
        <f t="shared" si="136"/>
        <v>1.6619708435125179E-2</v>
      </c>
      <c r="DC67" s="75">
        <f t="shared" si="137"/>
        <v>0.11933572575024226</v>
      </c>
      <c r="DD67" s="75">
        <f t="shared" si="138"/>
        <v>1.9072837739697902E-2</v>
      </c>
      <c r="DE67" s="75">
        <f t="shared" si="139"/>
        <v>8.9014735317332928E-3</v>
      </c>
      <c r="DF67" s="75">
        <f t="shared" si="140"/>
        <v>7.4430168095917112E-2</v>
      </c>
      <c r="DG67" s="75">
        <f t="shared" si="141"/>
        <v>2.4818000951651695E-2</v>
      </c>
      <c r="DH67" s="75">
        <f t="shared" si="142"/>
        <v>4.1667177818533853E-3</v>
      </c>
      <c r="DI67" s="75">
        <f t="shared" si="143"/>
        <v>2.7544188942028737E-2</v>
      </c>
      <c r="DJ67" s="75">
        <f t="shared" si="144"/>
        <v>2.3563212904058667E-3</v>
      </c>
      <c r="DK67" s="75">
        <f t="shared" si="145"/>
        <v>0</v>
      </c>
      <c r="DL67" s="287">
        <f t="shared" si="146"/>
        <v>4.4416689216339116E-2</v>
      </c>
      <c r="DM67" s="83">
        <f>+'Cas_-14'!B67</f>
        <v>8</v>
      </c>
      <c r="DN67" s="61">
        <f>+'Cas_-14'!C67</f>
        <v>5</v>
      </c>
      <c r="DO67" s="61">
        <f>+'Cas_-14'!D67</f>
        <v>13</v>
      </c>
      <c r="DP67" s="61">
        <f>+'Cas_-14'!E67</f>
        <v>14</v>
      </c>
      <c r="DQ67" s="61">
        <f>+'Cas_-14'!F67</f>
        <v>33</v>
      </c>
      <c r="DR67" s="61">
        <f>+'Cas_-14'!G67</f>
        <v>43</v>
      </c>
      <c r="DS67" s="61">
        <f>+'Cas_-14'!H67</f>
        <v>44</v>
      </c>
      <c r="DT67" s="61">
        <f>+'Cas_-14'!I67</f>
        <v>50</v>
      </c>
      <c r="DU67" s="61">
        <f>+'Cas_-14'!J67</f>
        <v>31</v>
      </c>
      <c r="DV67" s="61">
        <f>+'Cas_-14'!K67</f>
        <v>47</v>
      </c>
      <c r="DW67" s="61">
        <f>+'Cas_-14'!L67</f>
        <v>32</v>
      </c>
      <c r="DX67" s="61">
        <f>+'Cas_-14'!M67</f>
        <v>44</v>
      </c>
      <c r="DY67" s="61">
        <f>+'Cas_-14'!N67</f>
        <v>17</v>
      </c>
      <c r="DZ67" s="61">
        <f>+'Cas_-14'!O67</f>
        <v>19</v>
      </c>
      <c r="EA67" s="61">
        <f>+'Cas_-14'!P67</f>
        <v>16</v>
      </c>
      <c r="EB67" s="61">
        <f>+'Cas_-14'!Q67</f>
        <v>7</v>
      </c>
      <c r="EC67" s="61">
        <f>+'Cas_-14'!R67</f>
        <v>8</v>
      </c>
      <c r="ED67" s="61">
        <f>+'Cas_-14'!S67</f>
        <v>2</v>
      </c>
      <c r="EE67" s="61">
        <f>+'Cas_-14'!T67</f>
        <v>0</v>
      </c>
      <c r="EF67" s="84">
        <f>+'Cas_-14'!U67</f>
        <v>4</v>
      </c>
      <c r="EG67" s="190">
        <f t="shared" ref="EG67:EV83" si="208">+DM67/AK67</f>
        <v>2.8332189875087802E-3</v>
      </c>
      <c r="EH67" s="88">
        <f t="shared" si="208"/>
        <v>1.8424856915898581E-3</v>
      </c>
      <c r="EI67" s="88">
        <f t="shared" si="208"/>
        <v>4.5276414084724041E-3</v>
      </c>
      <c r="EJ67" s="88">
        <f t="shared" si="208"/>
        <v>5.0697806146309862E-3</v>
      </c>
      <c r="EK67" s="88">
        <f t="shared" si="208"/>
        <v>1.3080917585186494E-2</v>
      </c>
      <c r="EL67" s="88">
        <f t="shared" si="208"/>
        <v>1.7410721310988784E-2</v>
      </c>
      <c r="EM67" s="88">
        <f t="shared" si="208"/>
        <v>1.6733592143854524E-2</v>
      </c>
      <c r="EN67" s="88">
        <f t="shared" si="208"/>
        <v>1.8648500759596141E-2</v>
      </c>
      <c r="EO67" s="88">
        <f t="shared" si="208"/>
        <v>1.1025021489943656E-2</v>
      </c>
      <c r="EP67" s="88">
        <f t="shared" si="208"/>
        <v>1.6619708435125179E-2</v>
      </c>
      <c r="EQ67" s="88">
        <f t="shared" si="208"/>
        <v>1.451122425122946E-2</v>
      </c>
      <c r="ER67" s="88">
        <f t="shared" si="208"/>
        <v>1.9072837739697902E-2</v>
      </c>
      <c r="ES67" s="88">
        <f t="shared" si="208"/>
        <v>8.9014735317332928E-3</v>
      </c>
      <c r="ET67" s="88">
        <f t="shared" si="208"/>
        <v>8.767873801699036E-3</v>
      </c>
      <c r="EU67" s="88">
        <f t="shared" si="208"/>
        <v>1.2131038865167349E-2</v>
      </c>
      <c r="EV67" s="88">
        <f t="shared" si="206"/>
        <v>4.1667177818533853E-3</v>
      </c>
      <c r="EW67" s="88">
        <f t="shared" si="206"/>
        <v>1.5656116994649132E-2</v>
      </c>
      <c r="EX67" s="88">
        <f t="shared" si="206"/>
        <v>2.3563212904058667E-3</v>
      </c>
      <c r="EY67" s="88">
        <f t="shared" si="206"/>
        <v>0</v>
      </c>
      <c r="EZ67" s="96">
        <f t="shared" si="206"/>
        <v>1.8672776146548966E-2</v>
      </c>
      <c r="FA67" s="110">
        <f t="shared" si="71"/>
        <v>2.0458265139116203</v>
      </c>
      <c r="FB67" s="111">
        <f t="shared" si="72"/>
        <v>1</v>
      </c>
      <c r="FC67" s="111">
        <f t="shared" si="73"/>
        <v>1</v>
      </c>
      <c r="FD67" s="111">
        <f t="shared" si="74"/>
        <v>8.4889643463497446</v>
      </c>
      <c r="FE67" s="111">
        <f t="shared" si="205"/>
        <v>1</v>
      </c>
      <c r="FF67" s="111">
        <f t="shared" si="205"/>
        <v>1</v>
      </c>
      <c r="FG67" s="111">
        <f t="shared" si="205"/>
        <v>1</v>
      </c>
      <c r="FH67" s="111">
        <f t="shared" si="205"/>
        <v>1</v>
      </c>
      <c r="FI67" s="111">
        <f t="shared" si="205"/>
        <v>1</v>
      </c>
      <c r="FJ67" s="111">
        <f t="shared" si="205"/>
        <v>1</v>
      </c>
      <c r="FK67" s="111">
        <f t="shared" si="205"/>
        <v>8.223684210526315</v>
      </c>
      <c r="FL67" s="111">
        <f t="shared" si="205"/>
        <v>1</v>
      </c>
      <c r="FM67" s="111">
        <f t="shared" si="205"/>
        <v>1</v>
      </c>
      <c r="FN67" s="111">
        <f t="shared" si="205"/>
        <v>8.4889643463497446</v>
      </c>
      <c r="FO67" s="111">
        <f t="shared" si="205"/>
        <v>2.0458265139116203</v>
      </c>
      <c r="FP67" s="111">
        <f t="shared" si="205"/>
        <v>1</v>
      </c>
      <c r="FQ67" s="111">
        <f t="shared" si="76"/>
        <v>1.7593244194229418</v>
      </c>
      <c r="FR67" s="111">
        <f t="shared" si="77"/>
        <v>1</v>
      </c>
      <c r="FS67" s="111" t="e">
        <f t="shared" si="78"/>
        <v>#DIV/0!</v>
      </c>
      <c r="FT67" s="292">
        <f t="shared" si="79"/>
        <v>2.3786869647954325</v>
      </c>
      <c r="FU67" s="83">
        <f>+Cas_Hoy!B67</f>
        <v>9</v>
      </c>
      <c r="FV67" s="61">
        <f>+Cas_Hoy!C67</f>
        <v>5</v>
      </c>
      <c r="FW67" s="61">
        <f>+Cas_Hoy!D67</f>
        <v>14</v>
      </c>
      <c r="FX67" s="61">
        <f>+Cas_Hoy!E67</f>
        <v>15</v>
      </c>
      <c r="FY67" s="61">
        <f>+Cas_Hoy!F67</f>
        <v>46</v>
      </c>
      <c r="FZ67" s="61">
        <f>+Cas_Hoy!G67</f>
        <v>51</v>
      </c>
      <c r="GA67" s="61">
        <f>+Cas_Hoy!H67</f>
        <v>56</v>
      </c>
      <c r="GB67" s="61">
        <f>+Cas_Hoy!I67</f>
        <v>68</v>
      </c>
      <c r="GC67" s="61">
        <f>+Cas_Hoy!J67</f>
        <v>42</v>
      </c>
      <c r="GD67" s="61">
        <f>+Cas_Hoy!K67</f>
        <v>68</v>
      </c>
      <c r="GE67" s="61">
        <f>+Cas_Hoy!L67</f>
        <v>41</v>
      </c>
      <c r="GF67" s="61">
        <f>+Cas_Hoy!M67</f>
        <v>56</v>
      </c>
      <c r="GG67" s="61">
        <f>+Cas_Hoy!N67</f>
        <v>22</v>
      </c>
      <c r="GH67" s="61">
        <f>+Cas_Hoy!O67</f>
        <v>25</v>
      </c>
      <c r="GI67" s="61">
        <f>+Cas_Hoy!P67</f>
        <v>18</v>
      </c>
      <c r="GJ67" s="61">
        <f>+Cas_Hoy!Q67</f>
        <v>8</v>
      </c>
      <c r="GK67" s="61">
        <f>+Cas_Hoy!R67</f>
        <v>10</v>
      </c>
      <c r="GL67" s="61">
        <f>+Cas_Hoy!S67</f>
        <v>5</v>
      </c>
      <c r="GM67" s="61">
        <f>+Cas_Hoy!T67</f>
        <v>0</v>
      </c>
      <c r="GN67" s="84">
        <f>+Cas_Hoy!U67</f>
        <v>4</v>
      </c>
      <c r="GO67" s="297">
        <f t="shared" si="104"/>
        <v>6.5208088399087106E-3</v>
      </c>
      <c r="GP67" s="294">
        <f t="shared" si="105"/>
        <v>1.8424856915898581E-3</v>
      </c>
      <c r="GQ67" s="294">
        <f t="shared" si="106"/>
        <v>4.8759215168164352E-3</v>
      </c>
      <c r="GR67" s="294">
        <f t="shared" si="107"/>
        <v>4.6111271658661641E-2</v>
      </c>
      <c r="GS67" s="294">
        <f t="shared" si="108"/>
        <v>1.8234006330866023E-2</v>
      </c>
      <c r="GT67" s="294">
        <f t="shared" si="109"/>
        <v>2.0649925275823905E-2</v>
      </c>
      <c r="GU67" s="294">
        <f t="shared" si="110"/>
        <v>2.1297299092178486E-2</v>
      </c>
      <c r="GV67" s="294">
        <f t="shared" si="111"/>
        <v>2.5361961033050748E-2</v>
      </c>
      <c r="GW67" s="294">
        <f t="shared" si="112"/>
        <v>1.4937125889601083E-2</v>
      </c>
      <c r="GX67" s="294">
        <f t="shared" si="113"/>
        <v>2.4045535608266218E-2</v>
      </c>
      <c r="GY67" s="294">
        <f t="shared" si="114"/>
        <v>0.15289889861749789</v>
      </c>
      <c r="GZ67" s="294">
        <f t="shared" si="115"/>
        <v>2.427452075961551E-2</v>
      </c>
      <c r="HA67" s="294">
        <f t="shared" si="116"/>
        <v>1.1519553982243086E-2</v>
      </c>
      <c r="HB67" s="294">
        <f t="shared" si="117"/>
        <v>9.793443170515409E-2</v>
      </c>
      <c r="HC67" s="294">
        <f t="shared" si="118"/>
        <v>2.7920251070608158E-2</v>
      </c>
      <c r="HD67" s="294">
        <f t="shared" si="119"/>
        <v>4.7619631792610116E-3</v>
      </c>
      <c r="HE67" s="294">
        <f t="shared" si="120"/>
        <v>3.4430236177535919E-2</v>
      </c>
      <c r="HF67" s="294">
        <f t="shared" si="121"/>
        <v>5.8908032260146662E-3</v>
      </c>
      <c r="HG67" s="294" t="e">
        <f t="shared" si="122"/>
        <v>#DIV/0!</v>
      </c>
      <c r="HH67" s="298">
        <f t="shared" si="123"/>
        <v>4.4416689216339109E-2</v>
      </c>
      <c r="HI67" s="213">
        <f>+CyF_Tot!B67</f>
        <v>306</v>
      </c>
      <c r="HJ67" s="140">
        <f>+CyF_Tot!C67</f>
        <v>438</v>
      </c>
      <c r="HK67" s="140">
        <f>+CyF_Tot!D67</f>
        <v>521</v>
      </c>
      <c r="HL67" s="140">
        <f>+CyF_Tot!E67</f>
        <v>564</v>
      </c>
      <c r="HM67" s="140">
        <f>+CyF_Tot!F67</f>
        <v>2</v>
      </c>
      <c r="HN67" s="140">
        <f>+CyF_Tot!G67</f>
        <v>5</v>
      </c>
      <c r="HO67" s="140">
        <f>+CyF_Tot!H67</f>
        <v>7</v>
      </c>
      <c r="HP67" s="451">
        <f>+CyF_Tot!I67</f>
        <v>7</v>
      </c>
      <c r="HQ67" s="91">
        <f t="shared" si="185"/>
        <v>7.0030837463489051E-2</v>
      </c>
      <c r="HR67" s="88">
        <f t="shared" si="186"/>
        <v>6.7304694453790628E-2</v>
      </c>
      <c r="HS67" s="88">
        <f t="shared" si="187"/>
        <v>7.1211610159166189E-2</v>
      </c>
      <c r="HT67" s="88">
        <f t="shared" si="188"/>
        <v>6.8488608998221012E-2</v>
      </c>
      <c r="HU67" s="88">
        <f t="shared" si="189"/>
        <v>6.2568422713651123E-2</v>
      </c>
      <c r="HV67" s="88">
        <f t="shared" si="190"/>
        <v>6.125353653757884E-2</v>
      </c>
      <c r="HW67" s="88">
        <f t="shared" si="191"/>
        <v>6.5214320505033591E-2</v>
      </c>
      <c r="HX67" s="88">
        <f t="shared" si="192"/>
        <v>6.6497536776045946E-2</v>
      </c>
      <c r="HY67" s="88">
        <f t="shared" si="193"/>
        <v>6.9736753533814255E-2</v>
      </c>
      <c r="HZ67" s="88">
        <f t="shared" si="194"/>
        <v>7.0138089830203643E-2</v>
      </c>
      <c r="IA67" s="88">
        <f t="shared" si="195"/>
        <v>5.4692201010094088E-2</v>
      </c>
      <c r="IB67" s="88">
        <f t="shared" si="196"/>
        <v>5.721591386469406E-2</v>
      </c>
      <c r="IC67" s="88">
        <f t="shared" si="197"/>
        <v>4.7365976276164359E-2</v>
      </c>
      <c r="ID67" s="88">
        <f t="shared" si="198"/>
        <v>5.3745089104594988E-2</v>
      </c>
      <c r="IE67" s="88">
        <f t="shared" si="199"/>
        <v>3.271157575505159E-2</v>
      </c>
      <c r="IF67" s="88">
        <f t="shared" si="200"/>
        <v>4.1666155521070031E-2</v>
      </c>
      <c r="IG67" s="88">
        <f t="shared" si="201"/>
        <v>1.2673174228355018E-2</v>
      </c>
      <c r="IH67" s="88">
        <f t="shared" si="202"/>
        <v>2.1051108269972241E-2</v>
      </c>
      <c r="II67" s="88">
        <f t="shared" si="203"/>
        <v>1.1215198432172582E-3</v>
      </c>
      <c r="IJ67" s="191">
        <f t="shared" si="204"/>
        <v>5.3128869766204618E-3</v>
      </c>
      <c r="IK67" s="297"/>
      <c r="IL67" s="294"/>
      <c r="IM67" s="294"/>
      <c r="IN67" s="294"/>
      <c r="IO67" s="294"/>
      <c r="IP67" s="294"/>
      <c r="IQ67" s="294"/>
      <c r="IR67" s="294"/>
      <c r="IS67" s="294"/>
      <c r="IT67" s="294"/>
      <c r="IU67" s="294"/>
      <c r="IV67" s="294"/>
      <c r="IW67" s="294"/>
      <c r="IX67" s="294"/>
      <c r="IY67" s="294"/>
      <c r="IZ67" s="294"/>
      <c r="JA67" s="294"/>
      <c r="JB67" s="294"/>
      <c r="JC67" s="294"/>
      <c r="JD67" s="298"/>
      <c r="JE67" s="486"/>
    </row>
    <row r="68" spans="1:265" ht="14.4">
      <c r="A68" s="411" t="s">
        <v>79</v>
      </c>
      <c r="B68" s="439">
        <v>18204</v>
      </c>
      <c r="C68" s="427">
        <f t="shared" si="180"/>
        <v>29</v>
      </c>
      <c r="D68" s="418">
        <f t="shared" si="181"/>
        <v>0</v>
      </c>
      <c r="E68" s="396">
        <f t="shared" si="46"/>
        <v>7.6613631921693334E-3</v>
      </c>
      <c r="F68" s="197">
        <f t="shared" si="150"/>
        <v>1.4831905075807514E-3</v>
      </c>
      <c r="G68" s="30">
        <f t="shared" si="151"/>
        <v>0</v>
      </c>
      <c r="H68" s="29">
        <f t="shared" si="152"/>
        <v>0</v>
      </c>
      <c r="I68" s="33">
        <f t="shared" si="153"/>
        <v>0</v>
      </c>
      <c r="J68" s="324">
        <f t="shared" si="154"/>
        <v>1.8549491930381957E-3</v>
      </c>
      <c r="K68" s="482">
        <f t="shared" si="184"/>
        <v>0</v>
      </c>
      <c r="L68" s="325">
        <f t="shared" si="48"/>
        <v>1.2506479670395303</v>
      </c>
      <c r="M68" s="326">
        <f t="shared" si="155"/>
        <v>1.9923528369669508E-3</v>
      </c>
      <c r="N68" s="501"/>
      <c r="O68" s="332" t="s">
        <v>226</v>
      </c>
      <c r="P68" s="20" t="s">
        <v>228</v>
      </c>
      <c r="Q68" s="20"/>
      <c r="R68" s="20"/>
      <c r="S68" s="157">
        <f t="shared" si="156"/>
        <v>29</v>
      </c>
      <c r="T68" s="158">
        <f t="shared" si="157"/>
        <v>159.30564711052517</v>
      </c>
      <c r="U68" s="157">
        <f t="shared" si="158"/>
        <v>2</v>
      </c>
      <c r="V68" s="159">
        <f t="shared" si="159"/>
        <v>7.407407407407407E-2</v>
      </c>
      <c r="W68" s="158">
        <f t="shared" si="160"/>
        <v>10.986596352450011</v>
      </c>
      <c r="X68" s="157">
        <f t="shared" si="161"/>
        <v>2</v>
      </c>
      <c r="Y68" s="159">
        <f t="shared" si="162"/>
        <v>7.407407407407407E-2</v>
      </c>
      <c r="Z68" s="158">
        <f t="shared" si="163"/>
        <v>10.986596352450011</v>
      </c>
      <c r="AA68" s="157">
        <f t="shared" si="164"/>
        <v>0</v>
      </c>
      <c r="AB68" s="158">
        <f t="shared" si="165"/>
        <v>0</v>
      </c>
      <c r="AC68" s="160">
        <f t="shared" si="166"/>
        <v>0</v>
      </c>
      <c r="AD68" s="157">
        <f t="shared" si="167"/>
        <v>0</v>
      </c>
      <c r="AE68" s="159" t="e">
        <f t="shared" si="168"/>
        <v>#DIV/0!</v>
      </c>
      <c r="AF68" s="158">
        <f t="shared" si="169"/>
        <v>0</v>
      </c>
      <c r="AG68" s="157">
        <f t="shared" si="170"/>
        <v>0</v>
      </c>
      <c r="AH68" s="159" t="e">
        <f t="shared" si="171"/>
        <v>#DIV/0!</v>
      </c>
      <c r="AI68" s="333">
        <f t="shared" si="172"/>
        <v>0</v>
      </c>
      <c r="AJ68" s="505"/>
      <c r="AK68" s="83">
        <v>1551.9067843357398</v>
      </c>
      <c r="AL68" s="61">
        <v>1415.6969390557999</v>
      </c>
      <c r="AM68" s="61">
        <v>1535.6606150718869</v>
      </c>
      <c r="AN68" s="61">
        <v>1354.8824499271257</v>
      </c>
      <c r="AO68" s="61">
        <v>1133.8542260934009</v>
      </c>
      <c r="AP68" s="61">
        <v>1114.3441205270678</v>
      </c>
      <c r="AQ68" s="61">
        <v>1154.746676568705</v>
      </c>
      <c r="AR68" s="61">
        <v>1191.2021538251884</v>
      </c>
      <c r="AS68" s="61">
        <v>1136.8015595822112</v>
      </c>
      <c r="AT68" s="61">
        <v>1185.0671153947055</v>
      </c>
      <c r="AU68" s="61">
        <v>1011.3327390231043</v>
      </c>
      <c r="AV68" s="61">
        <v>927.01600364795627</v>
      </c>
      <c r="AW68" s="61">
        <v>893.38279012453813</v>
      </c>
      <c r="AX68" s="61">
        <v>843.37541175203933</v>
      </c>
      <c r="AY68" s="61">
        <v>493.04722910131056</v>
      </c>
      <c r="AZ68" s="61">
        <v>619.48412786328004</v>
      </c>
      <c r="BA68" s="61">
        <v>197.85741961939536</v>
      </c>
      <c r="BB68" s="61">
        <v>318.35357829785437</v>
      </c>
      <c r="BC68" s="61">
        <v>34.409986020764414</v>
      </c>
      <c r="BD68" s="84">
        <v>91.578159261219966</v>
      </c>
      <c r="BE68" s="229">
        <v>2.0000000000000002E-5</v>
      </c>
      <c r="BF68" s="42">
        <v>2.0000000000000002E-5</v>
      </c>
      <c r="BG68" s="52">
        <v>5.0000000000000002E-5</v>
      </c>
      <c r="BH68" s="52">
        <v>4.0000000000000003E-5</v>
      </c>
      <c r="BI68" s="52">
        <v>1.2518952302791728E-4</v>
      </c>
      <c r="BJ68" s="52">
        <v>1.2406223545552731E-4</v>
      </c>
      <c r="BK68" s="52">
        <v>3.4000000000000002E-4</v>
      </c>
      <c r="BL68" s="52">
        <v>1.8000000000000001E-4</v>
      </c>
      <c r="BM68" s="52">
        <v>8.9999999999999998E-4</v>
      </c>
      <c r="BN68" s="52">
        <v>5.0000000000000001E-4</v>
      </c>
      <c r="BO68" s="52">
        <v>3.8E-3</v>
      </c>
      <c r="BP68" s="52">
        <v>2E-3</v>
      </c>
      <c r="BQ68" s="52">
        <v>1.6199999999999999E-2</v>
      </c>
      <c r="BR68" s="52">
        <v>6.1999999999999998E-3</v>
      </c>
      <c r="BS68" s="52">
        <v>6.1100000000000002E-2</v>
      </c>
      <c r="BT68" s="52">
        <v>2.6800000000000001E-2</v>
      </c>
      <c r="BU68" s="52">
        <v>0.1421</v>
      </c>
      <c r="BV68" s="52">
        <v>5.4699999999999999E-2</v>
      </c>
      <c r="BW68" s="52">
        <v>0.27589999999999998</v>
      </c>
      <c r="BX68" s="53">
        <v>0.1051</v>
      </c>
      <c r="BY68" s="63">
        <f>+Fall_Hoy!B68</f>
        <v>0</v>
      </c>
      <c r="BZ68" s="60">
        <f>+Fall_Hoy!C68</f>
        <v>0</v>
      </c>
      <c r="CA68" s="60">
        <f>+Fall_Hoy!D68</f>
        <v>0</v>
      </c>
      <c r="CB68" s="60">
        <f>+Fall_Hoy!E68</f>
        <v>0</v>
      </c>
      <c r="CC68" s="60">
        <f>+Fall_Hoy!F68</f>
        <v>0</v>
      </c>
      <c r="CD68" s="60">
        <f>+Fall_Hoy!G68</f>
        <v>0</v>
      </c>
      <c r="CE68" s="60">
        <f>+Fall_Hoy!H68</f>
        <v>0</v>
      </c>
      <c r="CF68" s="60">
        <f>+Fall_Hoy!I68</f>
        <v>0</v>
      </c>
      <c r="CG68" s="60">
        <f>+Fall_Hoy!J68</f>
        <v>0</v>
      </c>
      <c r="CH68" s="60">
        <f>+Fall_Hoy!K68</f>
        <v>0</v>
      </c>
      <c r="CI68" s="60">
        <f>+Fall_Hoy!L68</f>
        <v>0</v>
      </c>
      <c r="CJ68" s="60">
        <f>+Fall_Hoy!M68</f>
        <v>0</v>
      </c>
      <c r="CK68" s="60">
        <f>+Fall_Hoy!N68</f>
        <v>0</v>
      </c>
      <c r="CL68" s="60">
        <f>+Fall_Hoy!O68</f>
        <v>0</v>
      </c>
      <c r="CM68" s="60">
        <f>+Fall_Hoy!P68</f>
        <v>0</v>
      </c>
      <c r="CN68" s="60">
        <f>+Fall_Hoy!Q68</f>
        <v>0</v>
      </c>
      <c r="CO68" s="60">
        <f>+Fall_Hoy!R68</f>
        <v>0</v>
      </c>
      <c r="CP68" s="60">
        <f>+Fall_Hoy!S68</f>
        <v>0</v>
      </c>
      <c r="CQ68" s="60">
        <f>+Fall_Hoy!T68</f>
        <v>0</v>
      </c>
      <c r="CR68" s="65">
        <f>+Fall_Hoy!U68</f>
        <v>0</v>
      </c>
      <c r="CS68" s="74">
        <f t="shared" si="173"/>
        <v>0</v>
      </c>
      <c r="CT68" s="75">
        <f t="shared" si="174"/>
        <v>1.6142463624519202E-3</v>
      </c>
      <c r="CU68" s="75">
        <f t="shared" si="175"/>
        <v>4.4773640641123137E-3</v>
      </c>
      <c r="CV68" s="75">
        <f t="shared" si="176"/>
        <v>1.185711589483723E-3</v>
      </c>
      <c r="CW68" s="75">
        <f t="shared" si="131"/>
        <v>5.2916855288113124E-3</v>
      </c>
      <c r="CX68" s="75">
        <f t="shared" si="132"/>
        <v>1.7947777200583517E-3</v>
      </c>
      <c r="CY68" s="75">
        <f t="shared" si="133"/>
        <v>2.5979724045748368E-3</v>
      </c>
      <c r="CZ68" s="75">
        <f t="shared" si="134"/>
        <v>2.5184642173172707E-3</v>
      </c>
      <c r="DA68" s="75">
        <f t="shared" si="135"/>
        <v>8.796610028996727E-4</v>
      </c>
      <c r="DB68" s="75">
        <f t="shared" si="136"/>
        <v>8.4383406391876298E-4</v>
      </c>
      <c r="DC68" s="75">
        <f t="shared" si="137"/>
        <v>9.8879425278563496E-4</v>
      </c>
      <c r="DD68" s="75">
        <f t="shared" si="138"/>
        <v>0</v>
      </c>
      <c r="DE68" s="75">
        <f t="shared" si="139"/>
        <v>4.4773640641123137E-3</v>
      </c>
      <c r="DF68" s="75">
        <f t="shared" si="140"/>
        <v>1.185711589483723E-3</v>
      </c>
      <c r="DG68" s="75">
        <f t="shared" si="141"/>
        <v>0</v>
      </c>
      <c r="DH68" s="75">
        <f t="shared" si="142"/>
        <v>1.6142463624519202E-3</v>
      </c>
      <c r="DI68" s="75">
        <f t="shared" si="143"/>
        <v>0</v>
      </c>
      <c r="DJ68" s="75">
        <f t="shared" si="144"/>
        <v>0</v>
      </c>
      <c r="DK68" s="75">
        <f t="shared" si="145"/>
        <v>0</v>
      </c>
      <c r="DL68" s="287">
        <f t="shared" si="146"/>
        <v>0</v>
      </c>
      <c r="DM68" s="83">
        <f>+'Cas_-14'!B68</f>
        <v>1</v>
      </c>
      <c r="DN68" s="61">
        <f>+'Cas_-14'!C68</f>
        <v>1</v>
      </c>
      <c r="DO68" s="61">
        <f>+'Cas_-14'!D68</f>
        <v>2</v>
      </c>
      <c r="DP68" s="61">
        <f>+'Cas_-14'!E68</f>
        <v>0</v>
      </c>
      <c r="DQ68" s="61">
        <f>+'Cas_-14'!F68</f>
        <v>6</v>
      </c>
      <c r="DR68" s="61">
        <f>+'Cas_-14'!G68</f>
        <v>2</v>
      </c>
      <c r="DS68" s="61">
        <f>+'Cas_-14'!H68</f>
        <v>3</v>
      </c>
      <c r="DT68" s="61">
        <f>+'Cas_-14'!I68</f>
        <v>3</v>
      </c>
      <c r="DU68" s="61">
        <f>+'Cas_-14'!J68</f>
        <v>1</v>
      </c>
      <c r="DV68" s="61">
        <f>+'Cas_-14'!K68</f>
        <v>1</v>
      </c>
      <c r="DW68" s="61">
        <f>+'Cas_-14'!L68</f>
        <v>1</v>
      </c>
      <c r="DX68" s="61">
        <f>+'Cas_-14'!M68</f>
        <v>0</v>
      </c>
      <c r="DY68" s="61">
        <f>+'Cas_-14'!N68</f>
        <v>4</v>
      </c>
      <c r="DZ68" s="61">
        <f>+'Cas_-14'!O68</f>
        <v>1</v>
      </c>
      <c r="EA68" s="61">
        <f>+'Cas_-14'!P68</f>
        <v>0</v>
      </c>
      <c r="EB68" s="61">
        <f>+'Cas_-14'!Q68</f>
        <v>1</v>
      </c>
      <c r="EC68" s="61">
        <f>+'Cas_-14'!R68</f>
        <v>0</v>
      </c>
      <c r="ED68" s="61">
        <f>+'Cas_-14'!S68</f>
        <v>0</v>
      </c>
      <c r="EE68" s="61">
        <f>+'Cas_-14'!T68</f>
        <v>0</v>
      </c>
      <c r="EF68" s="84">
        <f>+'Cas_-14'!U68</f>
        <v>0</v>
      </c>
      <c r="EG68" s="190">
        <f t="shared" si="208"/>
        <v>6.4436859874159806E-4</v>
      </c>
      <c r="EH68" s="89">
        <f t="shared" si="208"/>
        <v>7.063658699911795E-4</v>
      </c>
      <c r="EI68" s="89">
        <f t="shared" si="208"/>
        <v>1.3023710970840889E-3</v>
      </c>
      <c r="EJ68" s="89">
        <f t="shared" si="208"/>
        <v>0</v>
      </c>
      <c r="EK68" s="89">
        <f t="shared" si="208"/>
        <v>5.2916855288113124E-3</v>
      </c>
      <c r="EL68" s="89">
        <f t="shared" si="208"/>
        <v>1.7947777200583517E-3</v>
      </c>
      <c r="EM68" s="89">
        <f t="shared" si="208"/>
        <v>2.5979724045748368E-3</v>
      </c>
      <c r="EN68" s="89">
        <f t="shared" si="208"/>
        <v>2.5184642173172707E-3</v>
      </c>
      <c r="EO68" s="89">
        <f t="shared" si="208"/>
        <v>8.796610028996727E-4</v>
      </c>
      <c r="EP68" s="89">
        <f t="shared" si="208"/>
        <v>8.4383406391876298E-4</v>
      </c>
      <c r="EQ68" s="89">
        <f t="shared" si="208"/>
        <v>9.8879425278563496E-4</v>
      </c>
      <c r="ER68" s="89">
        <f t="shared" si="208"/>
        <v>0</v>
      </c>
      <c r="ES68" s="89">
        <f t="shared" si="208"/>
        <v>4.4773640641123137E-3</v>
      </c>
      <c r="ET68" s="89">
        <f t="shared" si="208"/>
        <v>1.185711589483723E-3</v>
      </c>
      <c r="EU68" s="89">
        <f t="shared" si="208"/>
        <v>0</v>
      </c>
      <c r="EV68" s="89">
        <f t="shared" si="206"/>
        <v>1.6142463624519202E-3</v>
      </c>
      <c r="EW68" s="89">
        <f t="shared" si="206"/>
        <v>0</v>
      </c>
      <c r="EX68" s="89">
        <f t="shared" si="206"/>
        <v>0</v>
      </c>
      <c r="EY68" s="89">
        <f t="shared" si="206"/>
        <v>0</v>
      </c>
      <c r="EZ68" s="97">
        <f t="shared" si="206"/>
        <v>0</v>
      </c>
      <c r="FA68" s="110" t="e">
        <f t="shared" si="71"/>
        <v>#DIV/0!</v>
      </c>
      <c r="FB68" s="111">
        <f t="shared" si="72"/>
        <v>1</v>
      </c>
      <c r="FC68" s="111">
        <f t="shared" si="73"/>
        <v>1</v>
      </c>
      <c r="FD68" s="111">
        <f t="shared" si="74"/>
        <v>1</v>
      </c>
      <c r="FE68" s="111">
        <f t="shared" si="205"/>
        <v>1</v>
      </c>
      <c r="FF68" s="111">
        <f t="shared" si="205"/>
        <v>1</v>
      </c>
      <c r="FG68" s="111">
        <f t="shared" si="205"/>
        <v>1</v>
      </c>
      <c r="FH68" s="111">
        <f t="shared" si="205"/>
        <v>1</v>
      </c>
      <c r="FI68" s="111">
        <f t="shared" si="205"/>
        <v>1</v>
      </c>
      <c r="FJ68" s="111">
        <f t="shared" si="205"/>
        <v>1</v>
      </c>
      <c r="FK68" s="111">
        <f t="shared" si="205"/>
        <v>1</v>
      </c>
      <c r="FL68" s="111" t="e">
        <f t="shared" si="205"/>
        <v>#DIV/0!</v>
      </c>
      <c r="FM68" s="111">
        <f t="shared" si="205"/>
        <v>1</v>
      </c>
      <c r="FN68" s="111">
        <f t="shared" ref="FE68:FP89" si="209">+DF68/ET68</f>
        <v>1</v>
      </c>
      <c r="FO68" s="111" t="e">
        <f t="shared" si="209"/>
        <v>#DIV/0!</v>
      </c>
      <c r="FP68" s="111">
        <f t="shared" si="209"/>
        <v>1</v>
      </c>
      <c r="FQ68" s="111" t="e">
        <f t="shared" si="76"/>
        <v>#DIV/0!</v>
      </c>
      <c r="FR68" s="111" t="e">
        <f t="shared" si="77"/>
        <v>#DIV/0!</v>
      </c>
      <c r="FS68" s="111" t="e">
        <f t="shared" si="78"/>
        <v>#DIV/0!</v>
      </c>
      <c r="FT68" s="292" t="e">
        <f t="shared" si="79"/>
        <v>#DIV/0!</v>
      </c>
      <c r="FU68" s="83">
        <f>+Cas_Hoy!B68</f>
        <v>1</v>
      </c>
      <c r="FV68" s="61">
        <f>+Cas_Hoy!C68</f>
        <v>1</v>
      </c>
      <c r="FW68" s="61">
        <f>+Cas_Hoy!D68</f>
        <v>2</v>
      </c>
      <c r="FX68" s="61">
        <f>+Cas_Hoy!E68</f>
        <v>0</v>
      </c>
      <c r="FY68" s="61">
        <f>+Cas_Hoy!F68</f>
        <v>6</v>
      </c>
      <c r="FZ68" s="61">
        <f>+Cas_Hoy!G68</f>
        <v>3</v>
      </c>
      <c r="GA68" s="61">
        <f>+Cas_Hoy!H68</f>
        <v>3</v>
      </c>
      <c r="GB68" s="61">
        <f>+Cas_Hoy!I68</f>
        <v>3</v>
      </c>
      <c r="GC68" s="61">
        <f>+Cas_Hoy!J68</f>
        <v>1</v>
      </c>
      <c r="GD68" s="61">
        <f>+Cas_Hoy!K68</f>
        <v>1</v>
      </c>
      <c r="GE68" s="61">
        <f>+Cas_Hoy!L68</f>
        <v>2</v>
      </c>
      <c r="GF68" s="61">
        <f>+Cas_Hoy!M68</f>
        <v>0</v>
      </c>
      <c r="GG68" s="61">
        <f>+Cas_Hoy!N68</f>
        <v>4</v>
      </c>
      <c r="GH68" s="61">
        <f>+Cas_Hoy!O68</f>
        <v>1</v>
      </c>
      <c r="GI68" s="61">
        <f>+Cas_Hoy!P68</f>
        <v>0</v>
      </c>
      <c r="GJ68" s="61">
        <f>+Cas_Hoy!Q68</f>
        <v>1</v>
      </c>
      <c r="GK68" s="61">
        <f>+Cas_Hoy!R68</f>
        <v>0</v>
      </c>
      <c r="GL68" s="61">
        <f>+Cas_Hoy!S68</f>
        <v>0</v>
      </c>
      <c r="GM68" s="61">
        <f>+Cas_Hoy!T68</f>
        <v>0</v>
      </c>
      <c r="GN68" s="84">
        <f>+Cas_Hoy!U68</f>
        <v>0</v>
      </c>
      <c r="GO68" s="297" t="e">
        <f t="shared" si="104"/>
        <v>#DIV/0!</v>
      </c>
      <c r="GP68" s="294">
        <f t="shared" si="105"/>
        <v>7.063658699911795E-4</v>
      </c>
      <c r="GQ68" s="294">
        <f t="shared" si="106"/>
        <v>1.3023710970840889E-3</v>
      </c>
      <c r="GR68" s="294">
        <f t="shared" si="107"/>
        <v>0</v>
      </c>
      <c r="GS68" s="294">
        <f t="shared" si="108"/>
        <v>5.2916855288113124E-3</v>
      </c>
      <c r="GT68" s="294">
        <f t="shared" si="109"/>
        <v>2.6921665800875277E-3</v>
      </c>
      <c r="GU68" s="294">
        <f t="shared" si="110"/>
        <v>2.5979724045748368E-3</v>
      </c>
      <c r="GV68" s="294">
        <f t="shared" si="111"/>
        <v>2.5184642173172707E-3</v>
      </c>
      <c r="GW68" s="294">
        <f t="shared" si="112"/>
        <v>8.796610028996727E-4</v>
      </c>
      <c r="GX68" s="294">
        <f t="shared" si="113"/>
        <v>8.4383406391876298E-4</v>
      </c>
      <c r="GY68" s="294">
        <f t="shared" si="114"/>
        <v>1.9775885055712699E-3</v>
      </c>
      <c r="GZ68" s="294" t="e">
        <f t="shared" si="115"/>
        <v>#DIV/0!</v>
      </c>
      <c r="HA68" s="294">
        <f t="shared" si="116"/>
        <v>4.4773640641123137E-3</v>
      </c>
      <c r="HB68" s="294">
        <f t="shared" si="117"/>
        <v>1.185711589483723E-3</v>
      </c>
      <c r="HC68" s="294" t="e">
        <f t="shared" si="118"/>
        <v>#DIV/0!</v>
      </c>
      <c r="HD68" s="294">
        <f t="shared" si="119"/>
        <v>1.6142463624519202E-3</v>
      </c>
      <c r="HE68" s="294" t="e">
        <f t="shared" si="120"/>
        <v>#DIV/0!</v>
      </c>
      <c r="HF68" s="294" t="e">
        <f t="shared" si="121"/>
        <v>#DIV/0!</v>
      </c>
      <c r="HG68" s="294" t="e">
        <f t="shared" si="122"/>
        <v>#DIV/0!</v>
      </c>
      <c r="HH68" s="298" t="e">
        <f t="shared" si="123"/>
        <v>#DIV/0!</v>
      </c>
      <c r="HI68" s="213">
        <f>+CyF_Tot!B68</f>
        <v>22</v>
      </c>
      <c r="HJ68" s="140">
        <f>+CyF_Tot!C68</f>
        <v>27</v>
      </c>
      <c r="HK68" s="140">
        <f>+CyF_Tot!D68</f>
        <v>27</v>
      </c>
      <c r="HL68" s="140">
        <f>+CyF_Tot!E68</f>
        <v>29</v>
      </c>
      <c r="HM68" s="140">
        <f>+CyF_Tot!F68</f>
        <v>0</v>
      </c>
      <c r="HN68" s="140">
        <f>+CyF_Tot!G68</f>
        <v>0</v>
      </c>
      <c r="HO68" s="140">
        <f>+CyF_Tot!H68</f>
        <v>0</v>
      </c>
      <c r="HP68" s="451">
        <f>+CyF_Tot!I68</f>
        <v>0</v>
      </c>
      <c r="HQ68" s="91">
        <f t="shared" si="185"/>
        <v>8.5250867080627318E-2</v>
      </c>
      <c r="HR68" s="88">
        <f t="shared" si="186"/>
        <v>7.7768454134025486E-2</v>
      </c>
      <c r="HS68" s="88">
        <f t="shared" si="187"/>
        <v>8.4358416560749661E-2</v>
      </c>
      <c r="HT68" s="88">
        <f t="shared" si="188"/>
        <v>7.4427732911839461E-2</v>
      </c>
      <c r="HU68" s="88">
        <f t="shared" si="189"/>
        <v>6.2285993523038943E-2</v>
      </c>
      <c r="HV68" s="88">
        <f t="shared" si="190"/>
        <v>6.1214245249783993E-2</v>
      </c>
      <c r="HW68" s="88">
        <f t="shared" si="191"/>
        <v>6.3433678123967538E-2</v>
      </c>
      <c r="HX68" s="88">
        <f t="shared" si="192"/>
        <v>6.5436286191232054E-2</v>
      </c>
      <c r="HY68" s="88">
        <f t="shared" si="193"/>
        <v>6.2447899339827029E-2</v>
      </c>
      <c r="HZ68" s="88">
        <f t="shared" si="194"/>
        <v>6.5099270237019641E-2</v>
      </c>
      <c r="IA68" s="88">
        <f t="shared" si="195"/>
        <v>5.555552290832258E-2</v>
      </c>
      <c r="IB68" s="88">
        <f t="shared" si="196"/>
        <v>5.0923753221707113E-2</v>
      </c>
      <c r="IC68" s="88">
        <f t="shared" si="197"/>
        <v>4.9076180516619321E-2</v>
      </c>
      <c r="ID68" s="88">
        <f t="shared" si="198"/>
        <v>4.6329126112504906E-2</v>
      </c>
      <c r="IE68" s="88">
        <f t="shared" si="199"/>
        <v>2.7084554444150217E-2</v>
      </c>
      <c r="IF68" s="88">
        <f t="shared" si="200"/>
        <v>3.4030110297916943E-2</v>
      </c>
      <c r="IG68" s="88">
        <f t="shared" si="201"/>
        <v>1.0868898023478102E-2</v>
      </c>
      <c r="IH68" s="88">
        <f t="shared" si="202"/>
        <v>1.7488111310583077E-2</v>
      </c>
      <c r="II68" s="88">
        <f t="shared" si="203"/>
        <v>1.8902431345179309E-3</v>
      </c>
      <c r="IJ68" s="191">
        <f t="shared" si="204"/>
        <v>5.0306613525170274E-3</v>
      </c>
      <c r="IK68" s="297"/>
      <c r="IL68" s="294"/>
      <c r="IM68" s="294"/>
      <c r="IN68" s="294"/>
      <c r="IO68" s="294"/>
      <c r="IP68" s="294"/>
      <c r="IQ68" s="294"/>
      <c r="IR68" s="294"/>
      <c r="IS68" s="294"/>
      <c r="IT68" s="294"/>
      <c r="IU68" s="294"/>
      <c r="IV68" s="294"/>
      <c r="IW68" s="294"/>
      <c r="IX68" s="294"/>
      <c r="IY68" s="294"/>
      <c r="IZ68" s="294"/>
      <c r="JA68" s="294"/>
      <c r="JB68" s="294"/>
      <c r="JC68" s="294"/>
      <c r="JD68" s="298"/>
      <c r="JE68" s="486"/>
    </row>
    <row r="69" spans="1:265" ht="14.4">
      <c r="A69" s="411" t="s">
        <v>80</v>
      </c>
      <c r="B69" s="439">
        <v>28714</v>
      </c>
      <c r="C69" s="427">
        <f t="shared" si="180"/>
        <v>997</v>
      </c>
      <c r="D69" s="418">
        <f t="shared" si="181"/>
        <v>22</v>
      </c>
      <c r="E69" s="396">
        <f t="shared" ref="E69:E132" si="210">(HQ69*BE69)+(HR69*BF69)+(HS69*BG69)+(HT69*BH69)+(HU69*BI69)+(HV69*BJ69)+(HW69*BK69)+(HX69*BL69)+(HY69*BM69)+(HZ69*BN69)+(IA69*BO69)+(IB69*BP69)+(IC69*BQ69)+(ID69*BR69)+(IE69*BS69)+(IF69*BT69)+(IG69*BU69)+(IH69*BV69)+(II69*BW69)+(IJ69*BX69)</f>
        <v>8.0269536615898435E-3</v>
      </c>
      <c r="F69" s="197">
        <f t="shared" si="150"/>
        <v>3.0995333286898376E-2</v>
      </c>
      <c r="G69" s="30">
        <f t="shared" si="151"/>
        <v>3.0795121244912687</v>
      </c>
      <c r="H69" s="29">
        <f t="shared" si="152"/>
        <v>9.5450504659651353E-2</v>
      </c>
      <c r="I69" s="33">
        <f t="shared" si="153"/>
        <v>0.10692601477041844</v>
      </c>
      <c r="J69" s="324">
        <f t="shared" si="154"/>
        <v>0.18671623348662175</v>
      </c>
      <c r="K69" s="482">
        <f t="shared" si="184"/>
        <v>4.1034288426414914E-3</v>
      </c>
      <c r="L69" s="325">
        <f t="shared" ref="L69:L132" si="211">+(J69*B69)/HJ69</f>
        <v>6.0240111554324232</v>
      </c>
      <c r="M69" s="326">
        <f t="shared" si="155"/>
        <v>0.20916414020917068</v>
      </c>
      <c r="N69" s="501"/>
      <c r="O69" s="332" t="s">
        <v>226</v>
      </c>
      <c r="P69" s="20" t="s">
        <v>238</v>
      </c>
      <c r="Q69" s="20"/>
      <c r="R69" s="20"/>
      <c r="S69" s="157">
        <f t="shared" si="156"/>
        <v>997</v>
      </c>
      <c r="T69" s="158">
        <f t="shared" si="157"/>
        <v>3472.173852476144</v>
      </c>
      <c r="U69" s="157">
        <f t="shared" si="158"/>
        <v>38</v>
      </c>
      <c r="V69" s="159">
        <f t="shared" si="159"/>
        <v>3.9624608967674661E-2</v>
      </c>
      <c r="W69" s="158">
        <f t="shared" si="160"/>
        <v>132.33962526990319</v>
      </c>
      <c r="X69" s="157">
        <f t="shared" si="161"/>
        <v>107</v>
      </c>
      <c r="Y69" s="159">
        <f t="shared" si="162"/>
        <v>0.12022471910112359</v>
      </c>
      <c r="Z69" s="158">
        <f t="shared" si="163"/>
        <v>372.64052378630635</v>
      </c>
      <c r="AA69" s="157">
        <f t="shared" si="164"/>
        <v>22</v>
      </c>
      <c r="AB69" s="158">
        <f t="shared" si="165"/>
        <v>766.17677787838682</v>
      </c>
      <c r="AC69" s="160">
        <f t="shared" si="166"/>
        <v>2.2066198595787363E-2</v>
      </c>
      <c r="AD69" s="157">
        <f t="shared" si="167"/>
        <v>0</v>
      </c>
      <c r="AE69" s="159">
        <f t="shared" si="168"/>
        <v>0</v>
      </c>
      <c r="AF69" s="158">
        <f t="shared" si="169"/>
        <v>0</v>
      </c>
      <c r="AG69" s="157">
        <f t="shared" si="170"/>
        <v>3</v>
      </c>
      <c r="AH69" s="159">
        <f t="shared" si="171"/>
        <v>0.15789473684210525</v>
      </c>
      <c r="AI69" s="333">
        <f t="shared" si="172"/>
        <v>104.47865152887094</v>
      </c>
      <c r="AJ69" s="505"/>
      <c r="AK69" s="83">
        <v>2219.0285446562289</v>
      </c>
      <c r="AL69" s="61">
        <v>2144.1855638884881</v>
      </c>
      <c r="AM69" s="61">
        <v>2242.0093717622199</v>
      </c>
      <c r="AN69" s="61">
        <v>2149.9991940945874</v>
      </c>
      <c r="AO69" s="61">
        <v>1809.3708460169371</v>
      </c>
      <c r="AP69" s="61">
        <v>1713.4726172205787</v>
      </c>
      <c r="AQ69" s="61">
        <v>1875.8262799858153</v>
      </c>
      <c r="AR69" s="61">
        <v>1895.687558349302</v>
      </c>
      <c r="AS69" s="61">
        <v>1905.4846639185985</v>
      </c>
      <c r="AT69" s="61">
        <v>1943.6226755996836</v>
      </c>
      <c r="AU69" s="61">
        <v>1381.8427510888794</v>
      </c>
      <c r="AV69" s="61">
        <v>1558.1549491547476</v>
      </c>
      <c r="AW69" s="61">
        <v>1262.2207587992184</v>
      </c>
      <c r="AX69" s="61">
        <v>1482.9489057687515</v>
      </c>
      <c r="AY69" s="61">
        <v>892.40584247158085</v>
      </c>
      <c r="AZ69" s="61">
        <v>1121.7270000216615</v>
      </c>
      <c r="BA69" s="61">
        <v>290.49865349265889</v>
      </c>
      <c r="BB69" s="61">
        <v>610.03269064713879</v>
      </c>
      <c r="BC69" s="61">
        <v>36.312331686582361</v>
      </c>
      <c r="BD69" s="84">
        <v>179.16905218341876</v>
      </c>
      <c r="BE69" s="229">
        <v>2.0000000000000002E-5</v>
      </c>
      <c r="BF69" s="42">
        <v>2.0000000000000002E-5</v>
      </c>
      <c r="BG69" s="52">
        <v>5.0000000000000002E-5</v>
      </c>
      <c r="BH69" s="52">
        <v>4.0000000000000003E-5</v>
      </c>
      <c r="BI69" s="52">
        <v>1.2518952302791728E-4</v>
      </c>
      <c r="BJ69" s="52">
        <v>1.2406223545552731E-4</v>
      </c>
      <c r="BK69" s="52">
        <v>3.4000000000000002E-4</v>
      </c>
      <c r="BL69" s="52">
        <v>1.8000000000000001E-4</v>
      </c>
      <c r="BM69" s="52">
        <v>8.9999999999999998E-4</v>
      </c>
      <c r="BN69" s="52">
        <v>5.0000000000000001E-4</v>
      </c>
      <c r="BO69" s="52">
        <v>3.8E-3</v>
      </c>
      <c r="BP69" s="52">
        <v>2E-3</v>
      </c>
      <c r="BQ69" s="52">
        <v>1.6199999999999999E-2</v>
      </c>
      <c r="BR69" s="52">
        <v>6.1999999999999998E-3</v>
      </c>
      <c r="BS69" s="52">
        <v>6.1100000000000002E-2</v>
      </c>
      <c r="BT69" s="52">
        <v>2.6800000000000001E-2</v>
      </c>
      <c r="BU69" s="52">
        <v>0.1421</v>
      </c>
      <c r="BV69" s="52">
        <v>5.4699999999999999E-2</v>
      </c>
      <c r="BW69" s="52">
        <v>0.27589999999999998</v>
      </c>
      <c r="BX69" s="53">
        <v>0.1051</v>
      </c>
      <c r="BY69" s="63">
        <f>+Fall_Hoy!B69</f>
        <v>0</v>
      </c>
      <c r="BZ69" s="60">
        <f>+Fall_Hoy!C69</f>
        <v>0</v>
      </c>
      <c r="CA69" s="60">
        <f>+Fall_Hoy!D69</f>
        <v>0</v>
      </c>
      <c r="CB69" s="60">
        <f>+Fall_Hoy!E69</f>
        <v>0</v>
      </c>
      <c r="CC69" s="60">
        <f>+Fall_Hoy!F69</f>
        <v>0</v>
      </c>
      <c r="CD69" s="60">
        <f>+Fall_Hoy!G69</f>
        <v>0</v>
      </c>
      <c r="CE69" s="60">
        <f>+Fall_Hoy!H69</f>
        <v>2</v>
      </c>
      <c r="CF69" s="60">
        <f>+Fall_Hoy!I69</f>
        <v>0</v>
      </c>
      <c r="CG69" s="60">
        <f>+Fall_Hoy!J69</f>
        <v>0</v>
      </c>
      <c r="CH69" s="60">
        <f>+Fall_Hoy!K69</f>
        <v>0</v>
      </c>
      <c r="CI69" s="60">
        <f>+Fall_Hoy!L69</f>
        <v>0</v>
      </c>
      <c r="CJ69" s="60">
        <f>+Fall_Hoy!M69</f>
        <v>2</v>
      </c>
      <c r="CK69" s="60">
        <f>+Fall_Hoy!N69</f>
        <v>3</v>
      </c>
      <c r="CL69" s="60">
        <f>+Fall_Hoy!O69</f>
        <v>4</v>
      </c>
      <c r="CM69" s="60">
        <f>+Fall_Hoy!P69</f>
        <v>5</v>
      </c>
      <c r="CN69" s="60">
        <f>+Fall_Hoy!Q69</f>
        <v>0</v>
      </c>
      <c r="CO69" s="60">
        <f>+Fall_Hoy!R69</f>
        <v>3</v>
      </c>
      <c r="CP69" s="60">
        <f>+Fall_Hoy!S69</f>
        <v>2</v>
      </c>
      <c r="CQ69" s="60">
        <f>+Fall_Hoy!T69</f>
        <v>0</v>
      </c>
      <c r="CR69" s="65">
        <f>+Fall_Hoy!U69</f>
        <v>1</v>
      </c>
      <c r="CS69" s="74">
        <f t="shared" si="173"/>
        <v>9.1699377863576487E-2</v>
      </c>
      <c r="CT69" s="75">
        <f t="shared" si="174"/>
        <v>1.8721132681654692E-2</v>
      </c>
      <c r="CU69" s="75">
        <f t="shared" si="175"/>
        <v>0.14671378512373415</v>
      </c>
      <c r="CV69" s="75">
        <f t="shared" si="176"/>
        <v>0.435052946067709</v>
      </c>
      <c r="CW69" s="75">
        <f t="shared" si="131"/>
        <v>4.5319620452883333E-2</v>
      </c>
      <c r="CX69" s="75">
        <f t="shared" si="132"/>
        <v>4.9606862196536511E-2</v>
      </c>
      <c r="CY69" s="75">
        <f t="shared" si="133"/>
        <v>0.7</v>
      </c>
      <c r="CZ69" s="75">
        <f t="shared" si="134"/>
        <v>5.4861361273352206E-2</v>
      </c>
      <c r="DA69" s="75">
        <f t="shared" si="135"/>
        <v>5.0905683911683167E-2</v>
      </c>
      <c r="DB69" s="75">
        <f t="shared" si="136"/>
        <v>4.8877799787290906E-2</v>
      </c>
      <c r="DC69" s="75">
        <f t="shared" si="137"/>
        <v>5.4999022095757785E-2</v>
      </c>
      <c r="DD69" s="75">
        <f t="shared" si="138"/>
        <v>0.64178469576627806</v>
      </c>
      <c r="DE69" s="75">
        <f t="shared" si="139"/>
        <v>0.14671378512373415</v>
      </c>
      <c r="DF69" s="75">
        <f t="shared" si="140"/>
        <v>0.435052946067709</v>
      </c>
      <c r="DG69" s="75">
        <f t="shared" si="141"/>
        <v>9.1699377863576487E-2</v>
      </c>
      <c r="DH69" s="75">
        <f t="shared" si="142"/>
        <v>1.8721132681654692E-2</v>
      </c>
      <c r="DI69" s="75">
        <f t="shared" si="143"/>
        <v>7.2674667435623105E-2</v>
      </c>
      <c r="DJ69" s="75">
        <f t="shared" si="144"/>
        <v>5.9936249087244757E-2</v>
      </c>
      <c r="DK69" s="75">
        <f t="shared" si="145"/>
        <v>2.7538853980272119E-2</v>
      </c>
      <c r="DL69" s="287">
        <f t="shared" si="146"/>
        <v>5.3104862381262719E-2</v>
      </c>
      <c r="DM69" s="83">
        <f>+'Cas_-14'!B69</f>
        <v>3</v>
      </c>
      <c r="DN69" s="61">
        <f>+'Cas_-14'!C69</f>
        <v>5</v>
      </c>
      <c r="DO69" s="61">
        <f>+'Cas_-14'!D69</f>
        <v>18</v>
      </c>
      <c r="DP69" s="61">
        <f>+'Cas_-14'!E69</f>
        <v>29</v>
      </c>
      <c r="DQ69" s="61">
        <f>+'Cas_-14'!F69</f>
        <v>82</v>
      </c>
      <c r="DR69" s="61">
        <f>+'Cas_-14'!G69</f>
        <v>85</v>
      </c>
      <c r="DS69" s="61">
        <f>+'Cas_-14'!H69</f>
        <v>99</v>
      </c>
      <c r="DT69" s="61">
        <f>+'Cas_-14'!I69</f>
        <v>104</v>
      </c>
      <c r="DU69" s="61">
        <f>+'Cas_-14'!J69</f>
        <v>97</v>
      </c>
      <c r="DV69" s="61">
        <f>+'Cas_-14'!K69</f>
        <v>95</v>
      </c>
      <c r="DW69" s="61">
        <f>+'Cas_-14'!L69</f>
        <v>76</v>
      </c>
      <c r="DX69" s="61">
        <f>+'Cas_-14'!M69</f>
        <v>54</v>
      </c>
      <c r="DY69" s="61">
        <f>+'Cas_-14'!N69</f>
        <v>42</v>
      </c>
      <c r="DZ69" s="61">
        <f>+'Cas_-14'!O69</f>
        <v>29</v>
      </c>
      <c r="EA69" s="61">
        <f>+'Cas_-14'!P69</f>
        <v>23</v>
      </c>
      <c r="EB69" s="61">
        <f>+'Cas_-14'!Q69</f>
        <v>21</v>
      </c>
      <c r="EC69" s="61">
        <f>+'Cas_-14'!R69</f>
        <v>7</v>
      </c>
      <c r="ED69" s="61">
        <f>+'Cas_-14'!S69</f>
        <v>16</v>
      </c>
      <c r="EE69" s="61">
        <f>+'Cas_-14'!T69</f>
        <v>1</v>
      </c>
      <c r="EF69" s="84">
        <f>+'Cas_-14'!U69</f>
        <v>4</v>
      </c>
      <c r="EG69" s="190">
        <f t="shared" si="208"/>
        <v>1.3519429514435375E-3</v>
      </c>
      <c r="EH69" s="88">
        <f t="shared" si="208"/>
        <v>2.3318877266072448E-3</v>
      </c>
      <c r="EI69" s="88">
        <f t="shared" si="208"/>
        <v>8.028512381218102E-3</v>
      </c>
      <c r="EJ69" s="88">
        <f t="shared" si="208"/>
        <v>1.3488377149002861E-2</v>
      </c>
      <c r="EK69" s="88">
        <f t="shared" si="208"/>
        <v>4.5319620452883333E-2</v>
      </c>
      <c r="EL69" s="88">
        <f t="shared" si="208"/>
        <v>4.9606862196536511E-2</v>
      </c>
      <c r="EM69" s="88">
        <f t="shared" si="208"/>
        <v>5.2776742204906427E-2</v>
      </c>
      <c r="EN69" s="88">
        <f t="shared" si="208"/>
        <v>5.4861361273352206E-2</v>
      </c>
      <c r="EO69" s="88">
        <f t="shared" si="208"/>
        <v>5.0905683911683167E-2</v>
      </c>
      <c r="EP69" s="88">
        <f t="shared" si="208"/>
        <v>4.8877799787290906E-2</v>
      </c>
      <c r="EQ69" s="88">
        <f t="shared" si="208"/>
        <v>5.4999022095757785E-2</v>
      </c>
      <c r="ER69" s="88">
        <f t="shared" si="208"/>
        <v>3.4656373571379011E-2</v>
      </c>
      <c r="ES69" s="88">
        <f t="shared" si="208"/>
        <v>3.3274686466062901E-2</v>
      </c>
      <c r="ET69" s="88">
        <f t="shared" si="208"/>
        <v>1.9555629925743518E-2</v>
      </c>
      <c r="EU69" s="88">
        <f t="shared" si="208"/>
        <v>2.5773027142336809E-2</v>
      </c>
      <c r="EV69" s="88">
        <f t="shared" si="206"/>
        <v>1.8721132681654692E-2</v>
      </c>
      <c r="EW69" s="88">
        <f t="shared" si="206"/>
        <v>2.4096497232738105E-2</v>
      </c>
      <c r="EX69" s="88">
        <f t="shared" si="206"/>
        <v>2.6228102600578302E-2</v>
      </c>
      <c r="EY69" s="88">
        <f t="shared" si="206"/>
        <v>2.7538853980272119E-2</v>
      </c>
      <c r="EZ69" s="96">
        <f t="shared" si="206"/>
        <v>2.2325284145082846E-2</v>
      </c>
      <c r="FA69" s="110">
        <f t="shared" ref="FA69:FA132" si="212">+FO69</f>
        <v>3.5579591546289047</v>
      </c>
      <c r="FB69" s="111">
        <f t="shared" ref="FB69:FB132" si="213">+FP69</f>
        <v>1</v>
      </c>
      <c r="FC69" s="111">
        <f t="shared" ref="FC69:FC132" si="214">+FM69</f>
        <v>4.4091710758377429</v>
      </c>
      <c r="FD69" s="111">
        <f t="shared" ref="FD69:FD132" si="215">+FN69</f>
        <v>22.246941045606231</v>
      </c>
      <c r="FE69" s="111">
        <f t="shared" si="209"/>
        <v>1</v>
      </c>
      <c r="FF69" s="111">
        <f t="shared" si="209"/>
        <v>1</v>
      </c>
      <c r="FG69" s="111">
        <f t="shared" si="209"/>
        <v>13.263418141313846</v>
      </c>
      <c r="FH69" s="111">
        <f t="shared" si="209"/>
        <v>1</v>
      </c>
      <c r="FI69" s="111">
        <f t="shared" si="209"/>
        <v>1</v>
      </c>
      <c r="FJ69" s="111">
        <f t="shared" si="209"/>
        <v>1</v>
      </c>
      <c r="FK69" s="111">
        <f t="shared" si="209"/>
        <v>1</v>
      </c>
      <c r="FL69" s="111">
        <f t="shared" si="209"/>
        <v>18.518518518518519</v>
      </c>
      <c r="FM69" s="111">
        <f t="shared" si="209"/>
        <v>4.4091710758377429</v>
      </c>
      <c r="FN69" s="111">
        <f t="shared" si="209"/>
        <v>22.246941045606231</v>
      </c>
      <c r="FO69" s="111">
        <f t="shared" si="209"/>
        <v>3.5579591546289047</v>
      </c>
      <c r="FP69" s="111">
        <f t="shared" si="209"/>
        <v>1</v>
      </c>
      <c r="FQ69" s="111">
        <f t="shared" ref="FQ69:FQ132" si="216">+DI69/EW69</f>
        <v>3.0159847190107567</v>
      </c>
      <c r="FR69" s="111">
        <f t="shared" ref="FR69:FR132" si="217">+DJ69/EX69</f>
        <v>2.2851919561243146</v>
      </c>
      <c r="FS69" s="111">
        <f t="shared" ref="FS69:FS132" si="218">+DK69/EY69</f>
        <v>1</v>
      </c>
      <c r="FT69" s="292">
        <f t="shared" ref="FT69:FT132" si="219">+DL69/EZ69</f>
        <v>2.378686964795433</v>
      </c>
      <c r="FU69" s="83">
        <f>+Cas_Hoy!B69</f>
        <v>3</v>
      </c>
      <c r="FV69" s="61">
        <f>+Cas_Hoy!C69</f>
        <v>5</v>
      </c>
      <c r="FW69" s="61">
        <f>+Cas_Hoy!D69</f>
        <v>23</v>
      </c>
      <c r="FX69" s="61">
        <f>+Cas_Hoy!E69</f>
        <v>32</v>
      </c>
      <c r="FY69" s="61">
        <f>+Cas_Hoy!F69</f>
        <v>91</v>
      </c>
      <c r="FZ69" s="61">
        <f>+Cas_Hoy!G69</f>
        <v>99</v>
      </c>
      <c r="GA69" s="61">
        <f>+Cas_Hoy!H69</f>
        <v>110</v>
      </c>
      <c r="GB69" s="61">
        <f>+Cas_Hoy!I69</f>
        <v>114</v>
      </c>
      <c r="GC69" s="61">
        <f>+Cas_Hoy!J69</f>
        <v>107</v>
      </c>
      <c r="GD69" s="61">
        <f>+Cas_Hoy!K69</f>
        <v>107</v>
      </c>
      <c r="GE69" s="61">
        <f>+Cas_Hoy!L69</f>
        <v>85</v>
      </c>
      <c r="GF69" s="61">
        <f>+Cas_Hoy!M69</f>
        <v>62</v>
      </c>
      <c r="GG69" s="61">
        <f>+Cas_Hoy!N69</f>
        <v>47</v>
      </c>
      <c r="GH69" s="61">
        <f>+Cas_Hoy!O69</f>
        <v>32</v>
      </c>
      <c r="GI69" s="61">
        <f>+Cas_Hoy!P69</f>
        <v>26</v>
      </c>
      <c r="GJ69" s="61">
        <f>+Cas_Hoy!Q69</f>
        <v>24</v>
      </c>
      <c r="GK69" s="61">
        <f>+Cas_Hoy!R69</f>
        <v>8</v>
      </c>
      <c r="GL69" s="61">
        <f>+Cas_Hoy!S69</f>
        <v>17</v>
      </c>
      <c r="GM69" s="61">
        <f>+Cas_Hoy!T69</f>
        <v>1</v>
      </c>
      <c r="GN69" s="84">
        <f>+Cas_Hoy!U69</f>
        <v>4</v>
      </c>
      <c r="GO69" s="297">
        <f t="shared" si="104"/>
        <v>4.810157800624556E-3</v>
      </c>
      <c r="GP69" s="294">
        <f t="shared" si="105"/>
        <v>2.3318877266072448E-3</v>
      </c>
      <c r="GQ69" s="294">
        <f t="shared" si="106"/>
        <v>4.5232163621403185E-2</v>
      </c>
      <c r="GR69" s="294">
        <f t="shared" si="107"/>
        <v>0.33111738619008985</v>
      </c>
      <c r="GS69" s="294">
        <f t="shared" si="108"/>
        <v>5.0293725136736384E-2</v>
      </c>
      <c r="GT69" s="294">
        <f t="shared" si="109"/>
        <v>5.7777404205377816E-2</v>
      </c>
      <c r="GU69" s="294">
        <f t="shared" si="110"/>
        <v>0.7</v>
      </c>
      <c r="GV69" s="294">
        <f t="shared" si="111"/>
        <v>6.0136492165020691E-2</v>
      </c>
      <c r="GW69" s="294">
        <f t="shared" si="112"/>
        <v>5.6153692562372154E-2</v>
      </c>
      <c r="GX69" s="294">
        <f t="shared" si="113"/>
        <v>5.5051837655159232E-2</v>
      </c>
      <c r="GY69" s="294">
        <f t="shared" si="114"/>
        <v>6.1512064186044893E-2</v>
      </c>
      <c r="GZ69" s="294">
        <f t="shared" si="115"/>
        <v>0.7</v>
      </c>
      <c r="HA69" s="294">
        <f t="shared" si="116"/>
        <v>0.16417971192417871</v>
      </c>
      <c r="HB69" s="294">
        <f t="shared" si="117"/>
        <v>0.48005842324712716</v>
      </c>
      <c r="HC69" s="294">
        <f t="shared" si="118"/>
        <v>0.10366016628056474</v>
      </c>
      <c r="HD69" s="294">
        <f t="shared" si="119"/>
        <v>2.1395580207605361E-2</v>
      </c>
      <c r="HE69" s="294">
        <f t="shared" si="120"/>
        <v>8.3056762783569257E-2</v>
      </c>
      <c r="HF69" s="294">
        <f t="shared" si="121"/>
        <v>6.3682264655197551E-2</v>
      </c>
      <c r="HG69" s="294">
        <f t="shared" si="122"/>
        <v>2.7538853980272119E-2</v>
      </c>
      <c r="HH69" s="298">
        <f t="shared" si="123"/>
        <v>5.3104862381262719E-2</v>
      </c>
      <c r="HI69" s="213">
        <f>+CyF_Tot!B69</f>
        <v>791</v>
      </c>
      <c r="HJ69" s="140">
        <f>+CyF_Tot!C69</f>
        <v>890</v>
      </c>
      <c r="HK69" s="140">
        <f>+CyF_Tot!D69</f>
        <v>959</v>
      </c>
      <c r="HL69" s="140">
        <f>+CyF_Tot!E69</f>
        <v>997</v>
      </c>
      <c r="HM69" s="140">
        <f>+CyF_Tot!F69</f>
        <v>19</v>
      </c>
      <c r="HN69" s="140">
        <f>+CyF_Tot!G69</f>
        <v>19</v>
      </c>
      <c r="HO69" s="140">
        <f>+CyF_Tot!H69</f>
        <v>22</v>
      </c>
      <c r="HP69" s="451">
        <f>+CyF_Tot!I69</f>
        <v>22</v>
      </c>
      <c r="HQ69" s="91">
        <f t="shared" si="185"/>
        <v>7.7280370016585248E-2</v>
      </c>
      <c r="HR69" s="88">
        <f t="shared" si="186"/>
        <v>7.4673872114246989E-2</v>
      </c>
      <c r="HS69" s="88">
        <f t="shared" si="187"/>
        <v>7.8080705292269278E-2</v>
      </c>
      <c r="HT69" s="88">
        <f t="shared" si="188"/>
        <v>7.4876338862387246E-2</v>
      </c>
      <c r="HU69" s="88">
        <f t="shared" si="189"/>
        <v>6.301354203583398E-2</v>
      </c>
      <c r="HV69" s="88">
        <f t="shared" si="190"/>
        <v>5.9673769492950432E-2</v>
      </c>
      <c r="HW69" s="88">
        <f t="shared" si="191"/>
        <v>6.5327933411778755E-2</v>
      </c>
      <c r="HX69" s="88">
        <f t="shared" si="192"/>
        <v>6.6019626605464302E-2</v>
      </c>
      <c r="HY69" s="88">
        <f t="shared" si="193"/>
        <v>6.6360822731719671E-2</v>
      </c>
      <c r="HZ69" s="88">
        <f t="shared" si="194"/>
        <v>6.7689025409197037E-2</v>
      </c>
      <c r="IA69" s="88">
        <f t="shared" si="195"/>
        <v>4.8124355752903789E-2</v>
      </c>
      <c r="IB69" s="88">
        <f t="shared" si="196"/>
        <v>5.4264642653574828E-2</v>
      </c>
      <c r="IC69" s="88">
        <f t="shared" si="197"/>
        <v>4.3958374270363532E-2</v>
      </c>
      <c r="ID69" s="88">
        <f t="shared" si="198"/>
        <v>5.1645500653644615E-2</v>
      </c>
      <c r="IE69" s="88">
        <f t="shared" si="199"/>
        <v>3.1079119679305597E-2</v>
      </c>
      <c r="IF69" s="88">
        <f t="shared" si="200"/>
        <v>3.9065508115262992E-2</v>
      </c>
      <c r="IG69" s="88">
        <f t="shared" si="201"/>
        <v>1.0116969195955245E-2</v>
      </c>
      <c r="IH69" s="88">
        <f t="shared" si="202"/>
        <v>2.1245130969113978E-2</v>
      </c>
      <c r="II69" s="88">
        <f t="shared" si="203"/>
        <v>1.2646211494944056E-3</v>
      </c>
      <c r="IJ69" s="191">
        <f t="shared" si="204"/>
        <v>6.2397803226098333E-3</v>
      </c>
      <c r="IK69" s="297"/>
      <c r="IL69" s="294"/>
      <c r="IM69" s="294"/>
      <c r="IN69" s="294"/>
      <c r="IO69" s="294"/>
      <c r="IP69" s="294"/>
      <c r="IQ69" s="294"/>
      <c r="IR69" s="294"/>
      <c r="IS69" s="294"/>
      <c r="IT69" s="294"/>
      <c r="IU69" s="294"/>
      <c r="IV69" s="294"/>
      <c r="IW69" s="294"/>
      <c r="IX69" s="294"/>
      <c r="IY69" s="294"/>
      <c r="IZ69" s="294"/>
      <c r="JA69" s="294"/>
      <c r="JB69" s="294"/>
      <c r="JC69" s="294"/>
      <c r="JD69" s="298"/>
      <c r="JE69" s="486"/>
    </row>
    <row r="70" spans="1:265" ht="14.4">
      <c r="A70" s="412" t="s">
        <v>81</v>
      </c>
      <c r="B70" s="440">
        <v>61783</v>
      </c>
      <c r="C70" s="428">
        <f t="shared" si="180"/>
        <v>1914</v>
      </c>
      <c r="D70" s="419">
        <f t="shared" si="181"/>
        <v>37</v>
      </c>
      <c r="E70" s="397">
        <f t="shared" si="210"/>
        <v>6.2301836266157882E-3</v>
      </c>
      <c r="F70" s="198">
        <f t="shared" si="150"/>
        <v>2.6997717818817473E-2</v>
      </c>
      <c r="G70" s="28">
        <f t="shared" si="151"/>
        <v>3.5604495029453891</v>
      </c>
      <c r="H70" s="27">
        <f t="shared" si="152"/>
        <v>9.6124010988668546E-2</v>
      </c>
      <c r="I70" s="34">
        <f t="shared" si="153"/>
        <v>0.11030057376037866</v>
      </c>
      <c r="J70" s="311">
        <f t="shared" si="154"/>
        <v>0.21249212284856003</v>
      </c>
      <c r="K70" s="483">
        <f t="shared" si="184"/>
        <v>2.8183173632890138E-3</v>
      </c>
      <c r="L70" s="312">
        <f t="shared" si="211"/>
        <v>7.8707439004511901</v>
      </c>
      <c r="M70" s="313">
        <f t="shared" si="155"/>
        <v>0.24383088916795201</v>
      </c>
      <c r="N70" s="501"/>
      <c r="O70" s="334" t="s">
        <v>230</v>
      </c>
      <c r="P70" s="21" t="s">
        <v>238</v>
      </c>
      <c r="Q70" s="21"/>
      <c r="R70" s="21" t="s">
        <v>239</v>
      </c>
      <c r="S70" s="161">
        <f t="shared" si="156"/>
        <v>1914</v>
      </c>
      <c r="T70" s="162">
        <f t="shared" si="157"/>
        <v>3097.9395626628684</v>
      </c>
      <c r="U70" s="161">
        <f t="shared" si="158"/>
        <v>88</v>
      </c>
      <c r="V70" s="163">
        <f t="shared" si="159"/>
        <v>4.8192771084337352E-2</v>
      </c>
      <c r="W70" s="162">
        <f t="shared" si="160"/>
        <v>142.43400288105141</v>
      </c>
      <c r="X70" s="161">
        <f t="shared" si="161"/>
        <v>246</v>
      </c>
      <c r="Y70" s="163">
        <f t="shared" si="162"/>
        <v>0.14748201438848921</v>
      </c>
      <c r="Z70" s="162">
        <f t="shared" si="163"/>
        <v>398.167780781121</v>
      </c>
      <c r="AA70" s="161">
        <f t="shared" si="164"/>
        <v>37</v>
      </c>
      <c r="AB70" s="162">
        <f t="shared" si="165"/>
        <v>598.87023938623895</v>
      </c>
      <c r="AC70" s="164">
        <f t="shared" si="166"/>
        <v>1.9331243469174503E-2</v>
      </c>
      <c r="AD70" s="161">
        <f t="shared" si="167"/>
        <v>0</v>
      </c>
      <c r="AE70" s="163">
        <f t="shared" si="168"/>
        <v>0</v>
      </c>
      <c r="AF70" s="162">
        <f t="shared" si="169"/>
        <v>0</v>
      </c>
      <c r="AG70" s="161">
        <f t="shared" si="170"/>
        <v>2</v>
      </c>
      <c r="AH70" s="163">
        <f t="shared" si="171"/>
        <v>5.7142857142857141E-2</v>
      </c>
      <c r="AI70" s="335">
        <f t="shared" si="172"/>
        <v>32.371364291148048</v>
      </c>
      <c r="AJ70" s="505"/>
      <c r="AK70" s="83">
        <v>5516.879461414379</v>
      </c>
      <c r="AL70" s="61">
        <v>5070.9689893685463</v>
      </c>
      <c r="AM70" s="61">
        <v>4878.4898056421061</v>
      </c>
      <c r="AN70" s="61">
        <v>4530.0186785456472</v>
      </c>
      <c r="AO70" s="61">
        <v>4538.9673309134723</v>
      </c>
      <c r="AP70" s="61">
        <v>4629.0642757122623</v>
      </c>
      <c r="AQ70" s="61">
        <v>4368.731541972963</v>
      </c>
      <c r="AR70" s="61">
        <v>4188.1567389317825</v>
      </c>
      <c r="AS70" s="61">
        <v>3729.5604597783395</v>
      </c>
      <c r="AT70" s="61">
        <v>3906.8785709336266</v>
      </c>
      <c r="AU70" s="61">
        <v>3177.1661957327583</v>
      </c>
      <c r="AV70" s="61">
        <v>3255.6518642855581</v>
      </c>
      <c r="AW70" s="61">
        <v>2363.8073307621275</v>
      </c>
      <c r="AX70" s="61">
        <v>2534.3038918663451</v>
      </c>
      <c r="AY70" s="61">
        <v>1401.1338088264347</v>
      </c>
      <c r="AZ70" s="61">
        <v>1960.4395599781978</v>
      </c>
      <c r="BA70" s="61">
        <v>464.22522855055144</v>
      </c>
      <c r="BB70" s="61">
        <v>954.59336125903792</v>
      </c>
      <c r="BC70" s="61">
        <v>80.038832508715757</v>
      </c>
      <c r="BD70" s="84">
        <v>233.92406402347842</v>
      </c>
      <c r="BE70" s="229">
        <v>2.0000000000000002E-5</v>
      </c>
      <c r="BF70" s="42">
        <v>2.0000000000000002E-5</v>
      </c>
      <c r="BG70" s="52">
        <v>5.0000000000000002E-5</v>
      </c>
      <c r="BH70" s="52">
        <v>4.0000000000000003E-5</v>
      </c>
      <c r="BI70" s="52">
        <v>1.2518952302791728E-4</v>
      </c>
      <c r="BJ70" s="52">
        <v>1.2406223545552731E-4</v>
      </c>
      <c r="BK70" s="52">
        <v>3.4000000000000002E-4</v>
      </c>
      <c r="BL70" s="52">
        <v>1.8000000000000001E-4</v>
      </c>
      <c r="BM70" s="52">
        <v>8.9999999999999998E-4</v>
      </c>
      <c r="BN70" s="52">
        <v>5.0000000000000001E-4</v>
      </c>
      <c r="BO70" s="52">
        <v>3.8E-3</v>
      </c>
      <c r="BP70" s="52">
        <v>2E-3</v>
      </c>
      <c r="BQ70" s="52">
        <v>1.6199999999999999E-2</v>
      </c>
      <c r="BR70" s="52">
        <v>6.1999999999999998E-3</v>
      </c>
      <c r="BS70" s="52">
        <v>6.1100000000000002E-2</v>
      </c>
      <c r="BT70" s="52">
        <v>2.6800000000000001E-2</v>
      </c>
      <c r="BU70" s="52">
        <v>0.1421</v>
      </c>
      <c r="BV70" s="52">
        <v>5.4699999999999999E-2</v>
      </c>
      <c r="BW70" s="52">
        <v>0.27589999999999998</v>
      </c>
      <c r="BX70" s="53">
        <v>0.1051</v>
      </c>
      <c r="BY70" s="63">
        <f>+Fall_Hoy!B70</f>
        <v>0</v>
      </c>
      <c r="BZ70" s="60">
        <f>+Fall_Hoy!C70</f>
        <v>0</v>
      </c>
      <c r="CA70" s="60">
        <f>+Fall_Hoy!D70</f>
        <v>0</v>
      </c>
      <c r="CB70" s="60">
        <f>+Fall_Hoy!E70</f>
        <v>0</v>
      </c>
      <c r="CC70" s="60">
        <f>+Fall_Hoy!F70</f>
        <v>0</v>
      </c>
      <c r="CD70" s="60">
        <f>+Fall_Hoy!G70</f>
        <v>1</v>
      </c>
      <c r="CE70" s="60">
        <f>+Fall_Hoy!H70</f>
        <v>1</v>
      </c>
      <c r="CF70" s="60">
        <f>+Fall_Hoy!I70</f>
        <v>0</v>
      </c>
      <c r="CG70" s="60">
        <f>+Fall_Hoy!J70</f>
        <v>0</v>
      </c>
      <c r="CH70" s="60">
        <f>+Fall_Hoy!K70</f>
        <v>1</v>
      </c>
      <c r="CI70" s="60">
        <f>+Fall_Hoy!L70</f>
        <v>3</v>
      </c>
      <c r="CJ70" s="60">
        <f>+Fall_Hoy!M70</f>
        <v>1</v>
      </c>
      <c r="CK70" s="60">
        <f>+Fall_Hoy!N70</f>
        <v>1</v>
      </c>
      <c r="CL70" s="60">
        <f>+Fall_Hoy!O70</f>
        <v>4</v>
      </c>
      <c r="CM70" s="60">
        <f>+Fall_Hoy!P70</f>
        <v>6</v>
      </c>
      <c r="CN70" s="60">
        <f>+Fall_Hoy!Q70</f>
        <v>4</v>
      </c>
      <c r="CO70" s="60">
        <f>+Fall_Hoy!R70</f>
        <v>5</v>
      </c>
      <c r="CP70" s="60">
        <f>+Fall_Hoy!S70</f>
        <v>4</v>
      </c>
      <c r="CQ70" s="60">
        <f>+Fall_Hoy!T70</f>
        <v>3</v>
      </c>
      <c r="CR70" s="65">
        <f>+Fall_Hoy!U70</f>
        <v>3</v>
      </c>
      <c r="CS70" s="74">
        <f t="shared" si="173"/>
        <v>7.0085863355198119E-2</v>
      </c>
      <c r="CT70" s="75">
        <f t="shared" si="174"/>
        <v>7.6132788987865269E-2</v>
      </c>
      <c r="CU70" s="75">
        <f t="shared" si="175"/>
        <v>2.6113970567062342E-2</v>
      </c>
      <c r="CV70" s="75">
        <f t="shared" si="176"/>
        <v>0.25457140021493735</v>
      </c>
      <c r="CW70" s="75">
        <f t="shared" si="131"/>
        <v>2.9742448041112271E-2</v>
      </c>
      <c r="CX70" s="75">
        <f t="shared" si="132"/>
        <v>0.7</v>
      </c>
      <c r="CY70" s="75">
        <f t="shared" si="133"/>
        <v>0.67323351007738286</v>
      </c>
      <c r="CZ70" s="75">
        <f t="shared" si="134"/>
        <v>4.9663852851183361E-2</v>
      </c>
      <c r="DA70" s="75">
        <f t="shared" si="135"/>
        <v>4.2632369608897533E-2</v>
      </c>
      <c r="DB70" s="75">
        <f t="shared" si="136"/>
        <v>0.51191762520585837</v>
      </c>
      <c r="DC70" s="75">
        <f t="shared" si="137"/>
        <v>0.24848359688292851</v>
      </c>
      <c r="DD70" s="75">
        <f t="shared" si="138"/>
        <v>0.15357907443513569</v>
      </c>
      <c r="DE70" s="75">
        <f t="shared" si="139"/>
        <v>2.6113970567062342E-2</v>
      </c>
      <c r="DF70" s="75">
        <f t="shared" si="140"/>
        <v>0.25457140021493735</v>
      </c>
      <c r="DG70" s="75">
        <f t="shared" si="141"/>
        <v>7.0085863355198119E-2</v>
      </c>
      <c r="DH70" s="75">
        <f t="shared" si="142"/>
        <v>7.6132788987865269E-2</v>
      </c>
      <c r="DI70" s="75">
        <f t="shared" si="143"/>
        <v>7.5796157176380663E-2</v>
      </c>
      <c r="DJ70" s="75">
        <f t="shared" si="144"/>
        <v>7.6604495237144854E-2</v>
      </c>
      <c r="DK70" s="75">
        <f t="shared" si="145"/>
        <v>0.13585286731778781</v>
      </c>
      <c r="DL70" s="287">
        <f t="shared" si="146"/>
        <v>0.12202354510513409</v>
      </c>
      <c r="DM70" s="83">
        <f>+'Cas_-14'!B70</f>
        <v>41</v>
      </c>
      <c r="DN70" s="61">
        <f>+'Cas_-14'!C70</f>
        <v>36</v>
      </c>
      <c r="DO70" s="61">
        <f>+'Cas_-14'!D70</f>
        <v>72</v>
      </c>
      <c r="DP70" s="61">
        <f>+'Cas_-14'!E70</f>
        <v>62</v>
      </c>
      <c r="DQ70" s="61">
        <f>+'Cas_-14'!F70</f>
        <v>135</v>
      </c>
      <c r="DR70" s="61">
        <f>+'Cas_-14'!G70</f>
        <v>171</v>
      </c>
      <c r="DS70" s="61">
        <f>+'Cas_-14'!H70</f>
        <v>175</v>
      </c>
      <c r="DT70" s="61">
        <f>+'Cas_-14'!I70</f>
        <v>208</v>
      </c>
      <c r="DU70" s="61">
        <f>+'Cas_-14'!J70</f>
        <v>159</v>
      </c>
      <c r="DV70" s="61">
        <f>+'Cas_-14'!K70</f>
        <v>178</v>
      </c>
      <c r="DW70" s="61">
        <f>+'Cas_-14'!L70</f>
        <v>101</v>
      </c>
      <c r="DX70" s="61">
        <f>+'Cas_-14'!M70</f>
        <v>103</v>
      </c>
      <c r="DY70" s="61">
        <f>+'Cas_-14'!N70</f>
        <v>58</v>
      </c>
      <c r="DZ70" s="61">
        <f>+'Cas_-14'!O70</f>
        <v>56</v>
      </c>
      <c r="EA70" s="61">
        <f>+'Cas_-14'!P70</f>
        <v>26</v>
      </c>
      <c r="EB70" s="61">
        <f>+'Cas_-14'!Q70</f>
        <v>22</v>
      </c>
      <c r="EC70" s="61">
        <f>+'Cas_-14'!R70</f>
        <v>17</v>
      </c>
      <c r="ED70" s="61">
        <f>+'Cas_-14'!S70</f>
        <v>19</v>
      </c>
      <c r="EE70" s="61">
        <f>+'Cas_-14'!T70</f>
        <v>5</v>
      </c>
      <c r="EF70" s="84">
        <f>+'Cas_-14'!U70</f>
        <v>7</v>
      </c>
      <c r="EG70" s="190">
        <f t="shared" si="208"/>
        <v>7.4317375042826667E-3</v>
      </c>
      <c r="EH70" s="89">
        <f t="shared" si="208"/>
        <v>7.0992348948445919E-3</v>
      </c>
      <c r="EI70" s="89">
        <f t="shared" si="208"/>
        <v>1.4758665666725396E-2</v>
      </c>
      <c r="EJ70" s="89">
        <f t="shared" si="208"/>
        <v>1.3686477782891828E-2</v>
      </c>
      <c r="EK70" s="89">
        <f t="shared" si="208"/>
        <v>2.9742448041112271E-2</v>
      </c>
      <c r="EL70" s="89">
        <f t="shared" si="208"/>
        <v>3.6940511043927697E-2</v>
      </c>
      <c r="EM70" s="89">
        <f t="shared" si="208"/>
        <v>4.0057393849604279E-2</v>
      </c>
      <c r="EN70" s="89">
        <f t="shared" si="208"/>
        <v>4.9663852851183361E-2</v>
      </c>
      <c r="EO70" s="89">
        <f t="shared" si="208"/>
        <v>4.2632369608897533E-2</v>
      </c>
      <c r="EP70" s="89">
        <f t="shared" si="208"/>
        <v>4.5560668643321402E-2</v>
      </c>
      <c r="EQ70" s="89">
        <f t="shared" si="208"/>
        <v>3.1789334827889322E-2</v>
      </c>
      <c r="ER70" s="89">
        <f t="shared" si="208"/>
        <v>3.163728933363795E-2</v>
      </c>
      <c r="ES70" s="89">
        <f t="shared" si="208"/>
        <v>2.4536686744811777E-2</v>
      </c>
      <c r="ET70" s="89">
        <f t="shared" si="208"/>
        <v>2.2096797538656562E-2</v>
      </c>
      <c r="EU70" s="89">
        <f t="shared" si="208"/>
        <v>1.8556400421011286E-2</v>
      </c>
      <c r="EV70" s="89">
        <f t="shared" si="206"/>
        <v>1.1221973096811342E-2</v>
      </c>
      <c r="EW70" s="89">
        <f t="shared" si="206"/>
        <v>3.6620155378196552E-2</v>
      </c>
      <c r="EX70" s="89">
        <f t="shared" si="206"/>
        <v>1.9903762974991159E-2</v>
      </c>
      <c r="EY70" s="89">
        <f t="shared" si="206"/>
        <v>6.2469676821629419E-2</v>
      </c>
      <c r="EZ70" s="97">
        <f t="shared" si="206"/>
        <v>2.9924240711282385E-2</v>
      </c>
      <c r="FA70" s="110">
        <f t="shared" si="212"/>
        <v>3.7769104872214534</v>
      </c>
      <c r="FB70" s="111">
        <f t="shared" si="213"/>
        <v>6.7842605156037985</v>
      </c>
      <c r="FC70" s="111">
        <f t="shared" si="214"/>
        <v>1.0642826734780757</v>
      </c>
      <c r="FD70" s="111">
        <f t="shared" si="215"/>
        <v>11.52073732718894</v>
      </c>
      <c r="FE70" s="111">
        <f t="shared" si="209"/>
        <v>1</v>
      </c>
      <c r="FF70" s="111">
        <f t="shared" si="209"/>
        <v>18.949385923968325</v>
      </c>
      <c r="FG70" s="111">
        <f t="shared" si="209"/>
        <v>16.806722689075631</v>
      </c>
      <c r="FH70" s="111">
        <f t="shared" si="209"/>
        <v>1</v>
      </c>
      <c r="FI70" s="111">
        <f t="shared" si="209"/>
        <v>1</v>
      </c>
      <c r="FJ70" s="111">
        <f t="shared" si="209"/>
        <v>11.235955056179774</v>
      </c>
      <c r="FK70" s="111">
        <f t="shared" si="209"/>
        <v>7.81657113079729</v>
      </c>
      <c r="FL70" s="111">
        <f t="shared" si="209"/>
        <v>4.8543689320388355</v>
      </c>
      <c r="FM70" s="111">
        <f t="shared" si="209"/>
        <v>1.0642826734780757</v>
      </c>
      <c r="FN70" s="111">
        <f t="shared" si="209"/>
        <v>11.52073732718894</v>
      </c>
      <c r="FO70" s="111">
        <f t="shared" si="209"/>
        <v>3.7769104872214534</v>
      </c>
      <c r="FP70" s="111">
        <f t="shared" si="209"/>
        <v>6.7842605156037985</v>
      </c>
      <c r="FQ70" s="111">
        <f t="shared" si="216"/>
        <v>2.0697934346152254</v>
      </c>
      <c r="FR70" s="111">
        <f t="shared" si="217"/>
        <v>3.8487443471567406</v>
      </c>
      <c r="FS70" s="111">
        <f t="shared" si="218"/>
        <v>2.1747009786154408</v>
      </c>
      <c r="FT70" s="292">
        <f t="shared" si="219"/>
        <v>4.0777490825064566</v>
      </c>
      <c r="FU70" s="83">
        <f>+Cas_Hoy!B70</f>
        <v>48</v>
      </c>
      <c r="FV70" s="61">
        <f>+Cas_Hoy!C70</f>
        <v>46</v>
      </c>
      <c r="FW70" s="61">
        <f>+Cas_Hoy!D70</f>
        <v>86</v>
      </c>
      <c r="FX70" s="61">
        <f>+Cas_Hoy!E70</f>
        <v>73</v>
      </c>
      <c r="FY70" s="61">
        <f>+Cas_Hoy!F70</f>
        <v>163</v>
      </c>
      <c r="FZ70" s="61">
        <f>+Cas_Hoy!G70</f>
        <v>196</v>
      </c>
      <c r="GA70" s="61">
        <f>+Cas_Hoy!H70</f>
        <v>197</v>
      </c>
      <c r="GB70" s="61">
        <f>+Cas_Hoy!I70</f>
        <v>234</v>
      </c>
      <c r="GC70" s="61">
        <f>+Cas_Hoy!J70</f>
        <v>174</v>
      </c>
      <c r="GD70" s="61">
        <f>+Cas_Hoy!K70</f>
        <v>201</v>
      </c>
      <c r="GE70" s="61">
        <f>+Cas_Hoy!L70</f>
        <v>117</v>
      </c>
      <c r="GF70" s="61">
        <f>+Cas_Hoy!M70</f>
        <v>120</v>
      </c>
      <c r="GG70" s="61">
        <f>+Cas_Hoy!N70</f>
        <v>67</v>
      </c>
      <c r="GH70" s="61">
        <f>+Cas_Hoy!O70</f>
        <v>63</v>
      </c>
      <c r="GI70" s="61">
        <f>+Cas_Hoy!P70</f>
        <v>28</v>
      </c>
      <c r="GJ70" s="61">
        <f>+Cas_Hoy!Q70</f>
        <v>26</v>
      </c>
      <c r="GK70" s="61">
        <f>+Cas_Hoy!R70</f>
        <v>19</v>
      </c>
      <c r="GL70" s="61">
        <f>+Cas_Hoy!S70</f>
        <v>26</v>
      </c>
      <c r="GM70" s="61">
        <f>+Cas_Hoy!T70</f>
        <v>5</v>
      </c>
      <c r="GN70" s="84">
        <f>+Cas_Hoy!U70</f>
        <v>8</v>
      </c>
      <c r="GO70" s="297">
        <f t="shared" ref="GO70:GO133" si="220">MIN(+(FU70*FA70)/AK70,0.7)</f>
        <v>3.2861276860334278E-2</v>
      </c>
      <c r="GP70" s="294">
        <f t="shared" ref="GP70:GP133" si="221">MIN(+(FV70*FB70)/AL70,0.7)</f>
        <v>6.1541686484782747E-2</v>
      </c>
      <c r="GQ70" s="294">
        <f t="shared" ref="GQ70:GQ133" si="222">MIN(+(FW70*FC70)/AM70,0.7)</f>
        <v>1.8761607293564398E-2</v>
      </c>
      <c r="GR70" s="294">
        <f t="shared" ref="GR70:GR133" si="223">MIN(+(FX70*FD70)/AN70,0.7)</f>
        <v>0.1856535004740418</v>
      </c>
      <c r="GS70" s="294">
        <f t="shared" ref="GS70:GS133" si="224">MIN(+(FY70*FE70)/AO70,0.7)</f>
        <v>3.5911252079268888E-2</v>
      </c>
      <c r="GT70" s="294">
        <f t="shared" ref="GT70:GT133" si="225">MIN(+(FZ70*FF70)/AP70,0.7)</f>
        <v>0.7</v>
      </c>
      <c r="GU70" s="294">
        <f t="shared" ref="GU70:GU133" si="226">MIN(+(GA70*FG70)/AQ70,0.7)</f>
        <v>0.7</v>
      </c>
      <c r="GV70" s="294">
        <f t="shared" ref="GV70:GV133" si="227">MIN(+(GB70*FH70)/AR70,0.7)</f>
        <v>5.5871834457581281E-2</v>
      </c>
      <c r="GW70" s="294">
        <f t="shared" ref="GW70:GW133" si="228">MIN(+(GC70*FI70)/AS70,0.7)</f>
        <v>4.6654291270114286E-2</v>
      </c>
      <c r="GX70" s="294">
        <f t="shared" ref="GX70:GX133" si="229">MIN(+(GD70*FJ70)/AT70,0.7)</f>
        <v>0.57806428464257043</v>
      </c>
      <c r="GY70" s="294">
        <f t="shared" ref="GY70:GY133" si="230">MIN(+(GE70*FK70)/AU70,0.7)</f>
        <v>0.28784733500299642</v>
      </c>
      <c r="GZ70" s="294">
        <f t="shared" ref="GZ70:GZ133" si="231">MIN(+(GF70*FL70)/AV70,0.7)</f>
        <v>0.17892707701180857</v>
      </c>
      <c r="HA70" s="294">
        <f t="shared" ref="HA70:HA133" si="232">MIN(+(GG70*FM70)/AW70,0.7)</f>
        <v>3.0166138413675461E-2</v>
      </c>
      <c r="HB70" s="294">
        <f t="shared" ref="HB70:HB133" si="233">MIN(+(GH70*FN70)/AX70,0.7)</f>
        <v>0.28639282524180448</v>
      </c>
      <c r="HC70" s="294">
        <f t="shared" ref="HC70:HC133" si="234">MIN(+(GI70*FO70)/AY70,0.7)</f>
        <v>7.547708361329028E-2</v>
      </c>
      <c r="HD70" s="294">
        <f t="shared" ref="HD70:HD133" si="235">MIN(+(GJ70*FP70)/AZ70,0.7)</f>
        <v>8.9975114258386224E-2</v>
      </c>
      <c r="HE70" s="294">
        <f t="shared" ref="HE70:HE133" si="236">MIN(+(GK70*FQ70)/BA70,0.7)</f>
        <v>8.4713352138307801E-2</v>
      </c>
      <c r="HF70" s="294">
        <f t="shared" ref="HF70:HF133" si="237">MIN(+(GL70*FR70)/BB70,0.7)</f>
        <v>0.10482720400872454</v>
      </c>
      <c r="HG70" s="294">
        <f t="shared" ref="HG70:HG133" si="238">MIN(+(GM70*FS70)/BC70,0.7)</f>
        <v>0.13585286731778781</v>
      </c>
      <c r="HH70" s="298">
        <f t="shared" ref="HH70:HH133" si="239">MIN(+(GN70*FT70)/BD70,0.7)</f>
        <v>0.13945548012015327</v>
      </c>
      <c r="HI70" s="213">
        <f>+CyF_Tot!B70</f>
        <v>1547</v>
      </c>
      <c r="HJ70" s="140">
        <f>+CyF_Tot!C70</f>
        <v>1668</v>
      </c>
      <c r="HK70" s="140">
        <f>+CyF_Tot!D70</f>
        <v>1826</v>
      </c>
      <c r="HL70" s="140">
        <f>+CyF_Tot!E70</f>
        <v>1914</v>
      </c>
      <c r="HM70" s="140">
        <f>+CyF_Tot!F70</f>
        <v>35</v>
      </c>
      <c r="HN70" s="140">
        <f>+CyF_Tot!G70</f>
        <v>35</v>
      </c>
      <c r="HO70" s="140">
        <f>+CyF_Tot!H70</f>
        <v>37</v>
      </c>
      <c r="HP70" s="451">
        <f>+CyF_Tot!I70</f>
        <v>37</v>
      </c>
      <c r="HQ70" s="91">
        <f t="shared" si="185"/>
        <v>8.9294457397898763E-2</v>
      </c>
      <c r="HR70" s="88">
        <f t="shared" si="186"/>
        <v>8.2077092231982035E-2</v>
      </c>
      <c r="HS70" s="88">
        <f t="shared" si="187"/>
        <v>7.896168534454634E-2</v>
      </c>
      <c r="HT70" s="88">
        <f t="shared" si="188"/>
        <v>7.3321442444453128E-2</v>
      </c>
      <c r="HU70" s="88">
        <f t="shared" si="189"/>
        <v>7.3466282487309978E-2</v>
      </c>
      <c r="HV70" s="88">
        <f t="shared" si="190"/>
        <v>7.4924562998110525E-2</v>
      </c>
      <c r="HW70" s="88">
        <f t="shared" si="191"/>
        <v>7.071090011771787E-2</v>
      </c>
      <c r="HX70" s="88">
        <f t="shared" si="192"/>
        <v>6.7788173752193689E-2</v>
      </c>
      <c r="HY70" s="88">
        <f t="shared" si="193"/>
        <v>6.036548014467312E-2</v>
      </c>
      <c r="HZ70" s="88">
        <f t="shared" si="194"/>
        <v>6.3235494730486161E-2</v>
      </c>
      <c r="IA70" s="88">
        <f t="shared" si="195"/>
        <v>5.1424602167793057E-2</v>
      </c>
      <c r="IB70" s="88">
        <f t="shared" si="196"/>
        <v>5.2694946251971547E-2</v>
      </c>
      <c r="IC70" s="88">
        <f t="shared" si="197"/>
        <v>3.825983410909356E-2</v>
      </c>
      <c r="ID70" s="88">
        <f t="shared" si="198"/>
        <v>4.1019437254039864E-2</v>
      </c>
      <c r="IE70" s="88">
        <f t="shared" si="199"/>
        <v>2.2678306473082152E-2</v>
      </c>
      <c r="IF70" s="88">
        <f t="shared" si="200"/>
        <v>3.1731051583416117E-2</v>
      </c>
      <c r="IG70" s="88">
        <f t="shared" si="201"/>
        <v>7.5138019932756818E-3</v>
      </c>
      <c r="IH70" s="88">
        <f t="shared" si="202"/>
        <v>1.5450744723613906E-2</v>
      </c>
      <c r="II70" s="88">
        <f t="shared" si="203"/>
        <v>1.2954831022889105E-3</v>
      </c>
      <c r="IJ70" s="191">
        <f t="shared" si="204"/>
        <v>3.7862205464849301E-3</v>
      </c>
      <c r="IK70" s="297"/>
      <c r="IL70" s="294"/>
      <c r="IM70" s="294"/>
      <c r="IN70" s="294"/>
      <c r="IO70" s="294"/>
      <c r="IP70" s="294"/>
      <c r="IQ70" s="294"/>
      <c r="IR70" s="294"/>
      <c r="IS70" s="294"/>
      <c r="IT70" s="294"/>
      <c r="IU70" s="294"/>
      <c r="IV70" s="294"/>
      <c r="IW70" s="294"/>
      <c r="IX70" s="294"/>
      <c r="IY70" s="294"/>
      <c r="IZ70" s="294"/>
      <c r="JA70" s="294"/>
      <c r="JB70" s="294"/>
      <c r="JC70" s="294"/>
      <c r="JD70" s="298"/>
    </row>
    <row r="71" spans="1:265" ht="14.4">
      <c r="A71" s="412" t="s">
        <v>82</v>
      </c>
      <c r="B71" s="440">
        <v>255073</v>
      </c>
      <c r="C71" s="428">
        <f t="shared" si="180"/>
        <v>8258</v>
      </c>
      <c r="D71" s="419">
        <f t="shared" si="181"/>
        <v>281</v>
      </c>
      <c r="E71" s="397">
        <f t="shared" si="210"/>
        <v>3.9076425728802114E-3</v>
      </c>
      <c r="F71" s="198">
        <f t="shared" si="150"/>
        <v>2.9909084850219349E-2</v>
      </c>
      <c r="G71" s="28">
        <f t="shared" si="151"/>
        <v>9.425922670306349</v>
      </c>
      <c r="H71" s="27">
        <f t="shared" si="152"/>
        <v>0.28192072093779874</v>
      </c>
      <c r="I71" s="34">
        <f t="shared" si="153"/>
        <v>0.30516467603936848</v>
      </c>
      <c r="J71" s="311">
        <f t="shared" si="154"/>
        <v>0.36609723223414886</v>
      </c>
      <c r="K71" s="483">
        <f t="shared" si="184"/>
        <v>3.009160721021328E-3</v>
      </c>
      <c r="L71" s="312">
        <f t="shared" si="211"/>
        <v>12.24033547223241</v>
      </c>
      <c r="M71" s="313">
        <f t="shared" si="155"/>
        <v>0.39604148087933283</v>
      </c>
      <c r="N71" s="501"/>
      <c r="O71" s="334" t="s">
        <v>230</v>
      </c>
      <c r="P71" s="21" t="s">
        <v>240</v>
      </c>
      <c r="Q71" s="21" t="s">
        <v>242</v>
      </c>
      <c r="R71" s="21" t="s">
        <v>243</v>
      </c>
      <c r="S71" s="161">
        <f t="shared" si="156"/>
        <v>8258</v>
      </c>
      <c r="T71" s="162">
        <f t="shared" si="157"/>
        <v>3237.5045575188278</v>
      </c>
      <c r="U71" s="161">
        <f t="shared" si="158"/>
        <v>262</v>
      </c>
      <c r="V71" s="163">
        <f t="shared" si="159"/>
        <v>3.2766383191595798E-2</v>
      </c>
      <c r="W71" s="162">
        <f t="shared" si="160"/>
        <v>102.71569315450871</v>
      </c>
      <c r="X71" s="161">
        <f t="shared" si="161"/>
        <v>629</v>
      </c>
      <c r="Y71" s="163">
        <f t="shared" si="162"/>
        <v>8.2448551579499277E-2</v>
      </c>
      <c r="Z71" s="162">
        <f t="shared" si="163"/>
        <v>246.59607249689304</v>
      </c>
      <c r="AA71" s="161">
        <f t="shared" si="164"/>
        <v>281</v>
      </c>
      <c r="AB71" s="162">
        <f t="shared" si="165"/>
        <v>1101.645411313624</v>
      </c>
      <c r="AC71" s="164">
        <f t="shared" si="166"/>
        <v>3.4027609590699927E-2</v>
      </c>
      <c r="AD71" s="161">
        <f t="shared" si="167"/>
        <v>7</v>
      </c>
      <c r="AE71" s="163">
        <f t="shared" si="168"/>
        <v>2.5547445255474453E-2</v>
      </c>
      <c r="AF71" s="162">
        <f t="shared" si="169"/>
        <v>27.443124125250417</v>
      </c>
      <c r="AG71" s="161">
        <f t="shared" si="170"/>
        <v>22</v>
      </c>
      <c r="AH71" s="163">
        <f t="shared" si="171"/>
        <v>8.4942084942084939E-2</v>
      </c>
      <c r="AI71" s="335">
        <f t="shared" si="172"/>
        <v>86.249818679358455</v>
      </c>
      <c r="AJ71" s="505"/>
      <c r="AK71" s="83">
        <v>24844.065200190526</v>
      </c>
      <c r="AL71" s="61">
        <v>23425.209627659253</v>
      </c>
      <c r="AM71" s="61">
        <v>22936.95162953961</v>
      </c>
      <c r="AN71" s="61">
        <v>21365.515747620193</v>
      </c>
      <c r="AO71" s="61">
        <v>20100.823722044715</v>
      </c>
      <c r="AP71" s="61">
        <v>19374.148337529841</v>
      </c>
      <c r="AQ71" s="61">
        <v>19039.911929521528</v>
      </c>
      <c r="AR71" s="61">
        <v>19009.730092478603</v>
      </c>
      <c r="AS71" s="61">
        <v>16576.103393844554</v>
      </c>
      <c r="AT71" s="61">
        <v>16891.944141600037</v>
      </c>
      <c r="AU71" s="61">
        <v>11657.354493346393</v>
      </c>
      <c r="AV71" s="61">
        <v>11613.705549860262</v>
      </c>
      <c r="AW71" s="61">
        <v>7954.9403169840825</v>
      </c>
      <c r="AX71" s="61">
        <v>8333.683134439967</v>
      </c>
      <c r="AY71" s="61">
        <v>3774.6744346108808</v>
      </c>
      <c r="AZ71" s="61">
        <v>4545.4978256955073</v>
      </c>
      <c r="BA71" s="61">
        <v>1056.6982084339529</v>
      </c>
      <c r="BB71" s="61">
        <v>1929.7018375345192</v>
      </c>
      <c r="BC71" s="61">
        <v>186.47615442952107</v>
      </c>
      <c r="BD71" s="84">
        <v>455.86115731856216</v>
      </c>
      <c r="BE71" s="229">
        <v>2.0000000000000002E-5</v>
      </c>
      <c r="BF71" s="42">
        <v>2.0000000000000002E-5</v>
      </c>
      <c r="BG71" s="52">
        <v>5.0000000000000002E-5</v>
      </c>
      <c r="BH71" s="52">
        <v>4.0000000000000003E-5</v>
      </c>
      <c r="BI71" s="52">
        <v>1.2518952302791728E-4</v>
      </c>
      <c r="BJ71" s="52">
        <v>1.2406223545552731E-4</v>
      </c>
      <c r="BK71" s="52">
        <v>3.4000000000000002E-4</v>
      </c>
      <c r="BL71" s="52">
        <v>1.8000000000000001E-4</v>
      </c>
      <c r="BM71" s="52">
        <v>8.9999999999999998E-4</v>
      </c>
      <c r="BN71" s="52">
        <v>5.0000000000000001E-4</v>
      </c>
      <c r="BO71" s="52">
        <v>3.8E-3</v>
      </c>
      <c r="BP71" s="52">
        <v>2E-3</v>
      </c>
      <c r="BQ71" s="52">
        <v>1.6199999999999999E-2</v>
      </c>
      <c r="BR71" s="52">
        <v>6.1999999999999998E-3</v>
      </c>
      <c r="BS71" s="52">
        <v>6.1100000000000002E-2</v>
      </c>
      <c r="BT71" s="52">
        <v>2.6800000000000001E-2</v>
      </c>
      <c r="BU71" s="52">
        <v>0.1421</v>
      </c>
      <c r="BV71" s="52">
        <v>5.4699999999999999E-2</v>
      </c>
      <c r="BW71" s="52">
        <v>0.27589999999999998</v>
      </c>
      <c r="BX71" s="53">
        <v>0.1051</v>
      </c>
      <c r="BY71" s="63">
        <f>+Fall_Hoy!B71</f>
        <v>0</v>
      </c>
      <c r="BZ71" s="60">
        <f>+Fall_Hoy!C71</f>
        <v>0</v>
      </c>
      <c r="CA71" s="60">
        <f>+Fall_Hoy!D71</f>
        <v>3</v>
      </c>
      <c r="CB71" s="60">
        <f>+Fall_Hoy!E71</f>
        <v>0</v>
      </c>
      <c r="CC71" s="60">
        <f>+Fall_Hoy!F71</f>
        <v>1</v>
      </c>
      <c r="CD71" s="60">
        <f>+Fall_Hoy!G71</f>
        <v>1</v>
      </c>
      <c r="CE71" s="60">
        <f>+Fall_Hoy!H71</f>
        <v>2</v>
      </c>
      <c r="CF71" s="60">
        <f>+Fall_Hoy!I71</f>
        <v>1</v>
      </c>
      <c r="CG71" s="60">
        <f>+Fall_Hoy!J71</f>
        <v>10</v>
      </c>
      <c r="CH71" s="60">
        <f>+Fall_Hoy!K71</f>
        <v>3</v>
      </c>
      <c r="CI71" s="60">
        <f>+Fall_Hoy!L71</f>
        <v>14</v>
      </c>
      <c r="CJ71" s="60">
        <f>+Fall_Hoy!M71</f>
        <v>7</v>
      </c>
      <c r="CK71" s="60">
        <f>+Fall_Hoy!N71</f>
        <v>33</v>
      </c>
      <c r="CL71" s="60">
        <f>+Fall_Hoy!O71</f>
        <v>32</v>
      </c>
      <c r="CM71" s="60">
        <f>+Fall_Hoy!P71</f>
        <v>56</v>
      </c>
      <c r="CN71" s="60">
        <f>+Fall_Hoy!Q71</f>
        <v>32</v>
      </c>
      <c r="CO71" s="60">
        <f>+Fall_Hoy!R71</f>
        <v>30</v>
      </c>
      <c r="CP71" s="60">
        <f>+Fall_Hoy!S71</f>
        <v>34</v>
      </c>
      <c r="CQ71" s="60">
        <f>+Fall_Hoy!T71</f>
        <v>4</v>
      </c>
      <c r="CR71" s="65">
        <f>+Fall_Hoy!U71</f>
        <v>16</v>
      </c>
      <c r="CS71" s="74">
        <f t="shared" si="173"/>
        <v>0.24281041825184271</v>
      </c>
      <c r="CT71" s="75">
        <f t="shared" si="174"/>
        <v>0.2626840659776512</v>
      </c>
      <c r="CU71" s="75">
        <f t="shared" si="175"/>
        <v>0.256071944711878</v>
      </c>
      <c r="CV71" s="75">
        <f t="shared" si="176"/>
        <v>0.6193288416799746</v>
      </c>
      <c r="CW71" s="75">
        <f t="shared" si="131"/>
        <v>0.39739112184385328</v>
      </c>
      <c r="CX71" s="75">
        <f t="shared" si="132"/>
        <v>0.41604257631398867</v>
      </c>
      <c r="CY71" s="75">
        <f t="shared" si="133"/>
        <v>0.3089485373120785</v>
      </c>
      <c r="CZ71" s="75">
        <f t="shared" si="134"/>
        <v>0.29224799765850795</v>
      </c>
      <c r="DA71" s="75">
        <f t="shared" si="135"/>
        <v>0.67030898921860982</v>
      </c>
      <c r="DB71" s="75">
        <f t="shared" si="136"/>
        <v>0.35519890130489551</v>
      </c>
      <c r="DC71" s="75">
        <f t="shared" si="137"/>
        <v>0.31604173386153839</v>
      </c>
      <c r="DD71" s="75">
        <f t="shared" si="138"/>
        <v>0.30136806766571694</v>
      </c>
      <c r="DE71" s="75">
        <f t="shared" si="139"/>
        <v>0.256071944711878</v>
      </c>
      <c r="DF71" s="75">
        <f t="shared" si="140"/>
        <v>0.6193288416799746</v>
      </c>
      <c r="DG71" s="75">
        <f t="shared" si="141"/>
        <v>0.24281041825184271</v>
      </c>
      <c r="DH71" s="75">
        <f t="shared" si="142"/>
        <v>0.2626840659776512</v>
      </c>
      <c r="DI71" s="75">
        <f t="shared" si="143"/>
        <v>0.19979113113443744</v>
      </c>
      <c r="DJ71" s="75">
        <f t="shared" si="144"/>
        <v>0.32210790287683222</v>
      </c>
      <c r="DK71" s="75">
        <f t="shared" si="145"/>
        <v>7.7747241026371983E-2</v>
      </c>
      <c r="DL71" s="287">
        <f t="shared" si="146"/>
        <v>0.33395248378339698</v>
      </c>
      <c r="DM71" s="83">
        <f>+'Cas_-14'!B71</f>
        <v>114</v>
      </c>
      <c r="DN71" s="61">
        <f>+'Cas_-14'!C71</f>
        <v>103</v>
      </c>
      <c r="DO71" s="61">
        <f>+'Cas_-14'!D71</f>
        <v>190</v>
      </c>
      <c r="DP71" s="61">
        <f>+'Cas_-14'!E71</f>
        <v>196</v>
      </c>
      <c r="DQ71" s="61">
        <f>+'Cas_-14'!F71</f>
        <v>893</v>
      </c>
      <c r="DR71" s="61">
        <f>+'Cas_-14'!G71</f>
        <v>815</v>
      </c>
      <c r="DS71" s="61">
        <f>+'Cas_-14'!H71</f>
        <v>986</v>
      </c>
      <c r="DT71" s="61">
        <f>+'Cas_-14'!I71</f>
        <v>891</v>
      </c>
      <c r="DU71" s="61">
        <f>+'Cas_-14'!J71</f>
        <v>775</v>
      </c>
      <c r="DV71" s="61">
        <f>+'Cas_-14'!K71</f>
        <v>741</v>
      </c>
      <c r="DW71" s="61">
        <f>+'Cas_-14'!L71</f>
        <v>461</v>
      </c>
      <c r="DX71" s="61">
        <f>+'Cas_-14'!M71</f>
        <v>439</v>
      </c>
      <c r="DY71" s="61">
        <f>+'Cas_-14'!N71</f>
        <v>284</v>
      </c>
      <c r="DZ71" s="61">
        <f>+'Cas_-14'!O71</f>
        <v>236</v>
      </c>
      <c r="EA71" s="61">
        <f>+'Cas_-14'!P71</f>
        <v>156</v>
      </c>
      <c r="EB71" s="61">
        <f>+'Cas_-14'!Q71</f>
        <v>123</v>
      </c>
      <c r="EC71" s="61">
        <f>+'Cas_-14'!R71</f>
        <v>65</v>
      </c>
      <c r="ED71" s="61">
        <f>+'Cas_-14'!S71</f>
        <v>89</v>
      </c>
      <c r="EE71" s="61">
        <f>+'Cas_-14'!T71</f>
        <v>10</v>
      </c>
      <c r="EF71" s="84">
        <f>+'Cas_-14'!U71</f>
        <v>25</v>
      </c>
      <c r="EG71" s="190">
        <f t="shared" si="208"/>
        <v>4.588621028056461E-3</v>
      </c>
      <c r="EH71" s="88">
        <f t="shared" si="208"/>
        <v>4.3969723915888905E-3</v>
      </c>
      <c r="EI71" s="88">
        <f t="shared" si="208"/>
        <v>8.2835767833815532E-3</v>
      </c>
      <c r="EJ71" s="88">
        <f t="shared" si="208"/>
        <v>9.1736610674531243E-3</v>
      </c>
      <c r="EK71" s="88">
        <f t="shared" si="208"/>
        <v>4.442604006425073E-2</v>
      </c>
      <c r="EL71" s="88">
        <f t="shared" si="208"/>
        <v>4.2066365230685056E-2</v>
      </c>
      <c r="EM71" s="88">
        <f t="shared" si="208"/>
        <v>5.1785953824250601E-2</v>
      </c>
      <c r="EN71" s="88">
        <f t="shared" si="208"/>
        <v>4.6870733864471513E-2</v>
      </c>
      <c r="EO71" s="88">
        <f t="shared" si="208"/>
        <v>4.6754051997998036E-2</v>
      </c>
      <c r="EP71" s="88">
        <f t="shared" si="208"/>
        <v>4.3867064311154599E-2</v>
      </c>
      <c r="EQ71" s="88">
        <f t="shared" si="208"/>
        <v>3.9545850669903071E-2</v>
      </c>
      <c r="ER71" s="88">
        <f t="shared" si="208"/>
        <v>3.7800166201499924E-2</v>
      </c>
      <c r="ES71" s="88">
        <f t="shared" si="208"/>
        <v>3.5701084946376006E-2</v>
      </c>
      <c r="ET71" s="88">
        <f t="shared" si="208"/>
        <v>2.8318811285816842E-2</v>
      </c>
      <c r="EU71" s="88">
        <f t="shared" si="208"/>
        <v>4.1328067546594002E-2</v>
      </c>
      <c r="EV71" s="88">
        <f t="shared" si="206"/>
        <v>2.7059742346522794E-2</v>
      </c>
      <c r="EW71" s="88">
        <f t="shared" si="206"/>
        <v>6.151235942410771E-2</v>
      </c>
      <c r="EX71" s="88">
        <f t="shared" si="206"/>
        <v>4.6121114811037714E-2</v>
      </c>
      <c r="EY71" s="88">
        <f t="shared" si="206"/>
        <v>5.3626159497940064E-2</v>
      </c>
      <c r="EZ71" s="96">
        <f t="shared" si="206"/>
        <v>5.4841259446304719E-2</v>
      </c>
      <c r="FA71" s="110">
        <f t="shared" si="212"/>
        <v>5.8751940912333707</v>
      </c>
      <c r="FB71" s="111">
        <f t="shared" si="213"/>
        <v>9.7075597621647862</v>
      </c>
      <c r="FC71" s="111">
        <f t="shared" si="214"/>
        <v>7.1726656233698494</v>
      </c>
      <c r="FD71" s="111">
        <f t="shared" si="215"/>
        <v>21.86987424822307</v>
      </c>
      <c r="FE71" s="111">
        <f t="shared" si="209"/>
        <v>8.9450043548587779</v>
      </c>
      <c r="FF71" s="111">
        <f t="shared" si="209"/>
        <v>9.890147961024903</v>
      </c>
      <c r="FG71" s="111">
        <f t="shared" si="209"/>
        <v>5.9658751938909438</v>
      </c>
      <c r="FH71" s="111">
        <f t="shared" si="209"/>
        <v>6.2351914203766041</v>
      </c>
      <c r="FI71" s="111">
        <f t="shared" si="209"/>
        <v>14.336917562724015</v>
      </c>
      <c r="FJ71" s="111">
        <f t="shared" si="209"/>
        <v>8.097165991902834</v>
      </c>
      <c r="FK71" s="111">
        <f t="shared" si="209"/>
        <v>7.9917798835483493</v>
      </c>
      <c r="FL71" s="111">
        <f t="shared" si="209"/>
        <v>7.9726651480637818</v>
      </c>
      <c r="FM71" s="111">
        <f t="shared" si="209"/>
        <v>7.1726656233698494</v>
      </c>
      <c r="FN71" s="111">
        <f t="shared" si="209"/>
        <v>21.86987424822307</v>
      </c>
      <c r="FO71" s="111">
        <f t="shared" si="209"/>
        <v>5.8751940912333707</v>
      </c>
      <c r="FP71" s="111">
        <f t="shared" si="209"/>
        <v>9.7075597621647862</v>
      </c>
      <c r="FQ71" s="111">
        <f t="shared" si="216"/>
        <v>3.2479835435500464</v>
      </c>
      <c r="FR71" s="111">
        <f t="shared" si="217"/>
        <v>6.9839574389417249</v>
      </c>
      <c r="FS71" s="111">
        <f t="shared" si="218"/>
        <v>1.449800652410294</v>
      </c>
      <c r="FT71" s="292">
        <f t="shared" si="219"/>
        <v>6.0894386298763088</v>
      </c>
      <c r="FU71" s="83">
        <f>+Cas_Hoy!B71</f>
        <v>126</v>
      </c>
      <c r="FV71" s="61">
        <f>+Cas_Hoy!C71</f>
        <v>117</v>
      </c>
      <c r="FW71" s="61">
        <f>+Cas_Hoy!D71</f>
        <v>209</v>
      </c>
      <c r="FX71" s="61">
        <f>+Cas_Hoy!E71</f>
        <v>213</v>
      </c>
      <c r="FY71" s="61">
        <f>+Cas_Hoy!F71</f>
        <v>967</v>
      </c>
      <c r="FZ71" s="61">
        <f>+Cas_Hoy!G71</f>
        <v>895</v>
      </c>
      <c r="GA71" s="61">
        <f>+Cas_Hoy!H71</f>
        <v>1060</v>
      </c>
      <c r="GB71" s="61">
        <f>+Cas_Hoy!I71</f>
        <v>964</v>
      </c>
      <c r="GC71" s="61">
        <f>+Cas_Hoy!J71</f>
        <v>829</v>
      </c>
      <c r="GD71" s="61">
        <f>+Cas_Hoy!K71</f>
        <v>798</v>
      </c>
      <c r="GE71" s="61">
        <f>+Cas_Hoy!L71</f>
        <v>496</v>
      </c>
      <c r="GF71" s="61">
        <f>+Cas_Hoy!M71</f>
        <v>488</v>
      </c>
      <c r="GG71" s="61">
        <f>+Cas_Hoy!N71</f>
        <v>303</v>
      </c>
      <c r="GH71" s="61">
        <f>+Cas_Hoy!O71</f>
        <v>248</v>
      </c>
      <c r="GI71" s="61">
        <f>+Cas_Hoy!P71</f>
        <v>171</v>
      </c>
      <c r="GJ71" s="61">
        <f>+Cas_Hoy!Q71</f>
        <v>130</v>
      </c>
      <c r="GK71" s="61">
        <f>+Cas_Hoy!R71</f>
        <v>71</v>
      </c>
      <c r="GL71" s="61">
        <f>+Cas_Hoy!S71</f>
        <v>94</v>
      </c>
      <c r="GM71" s="61">
        <f>+Cas_Hoy!T71</f>
        <v>12</v>
      </c>
      <c r="GN71" s="84">
        <f>+Cas_Hoy!U71</f>
        <v>25</v>
      </c>
      <c r="GO71" s="297">
        <f t="shared" si="220"/>
        <v>2.979683274578299E-2</v>
      </c>
      <c r="GP71" s="294">
        <f t="shared" si="221"/>
        <v>4.8485563639618638E-2</v>
      </c>
      <c r="GQ71" s="294">
        <f t="shared" si="222"/>
        <v>6.5356859075976007E-2</v>
      </c>
      <c r="GR71" s="294">
        <f t="shared" si="223"/>
        <v>0.21802811923182239</v>
      </c>
      <c r="GS71" s="294">
        <f t="shared" si="224"/>
        <v>0.43032162914110433</v>
      </c>
      <c r="GT71" s="294">
        <f t="shared" si="225"/>
        <v>0.45688111141229426</v>
      </c>
      <c r="GU71" s="294">
        <f t="shared" si="226"/>
        <v>0.33213534437201142</v>
      </c>
      <c r="GV71" s="294">
        <f t="shared" si="227"/>
        <v>0.31619199746666848</v>
      </c>
      <c r="GW71" s="294">
        <f t="shared" si="228"/>
        <v>0.7</v>
      </c>
      <c r="GX71" s="294">
        <f t="shared" si="229"/>
        <v>0.38252189371296447</v>
      </c>
      <c r="GY71" s="294">
        <f t="shared" si="230"/>
        <v>0.34003622558638402</v>
      </c>
      <c r="GZ71" s="294">
        <f t="shared" si="231"/>
        <v>0.33500596132316601</v>
      </c>
      <c r="HA71" s="294">
        <f t="shared" si="232"/>
        <v>0.27320351847781355</v>
      </c>
      <c r="HB71" s="294">
        <f t="shared" si="233"/>
        <v>0.65082013871454958</v>
      </c>
      <c r="HC71" s="294">
        <f t="shared" si="234"/>
        <v>0.26615757385298144</v>
      </c>
      <c r="HD71" s="294">
        <f t="shared" si="235"/>
        <v>0.27763356566743624</v>
      </c>
      <c r="HE71" s="294">
        <f t="shared" si="236"/>
        <v>0.21823338939300091</v>
      </c>
      <c r="HF71" s="294">
        <f t="shared" si="237"/>
        <v>0.34020385247665419</v>
      </c>
      <c r="HG71" s="294">
        <f t="shared" si="238"/>
        <v>9.3296689231646385E-2</v>
      </c>
      <c r="HH71" s="298">
        <f t="shared" si="239"/>
        <v>0.33395248378339698</v>
      </c>
      <c r="HI71" s="213">
        <f>+CyF_Tot!B71</f>
        <v>7211</v>
      </c>
      <c r="HJ71" s="140">
        <f>+CyF_Tot!C71</f>
        <v>7629</v>
      </c>
      <c r="HK71" s="140">
        <f>+CyF_Tot!D71</f>
        <v>7996</v>
      </c>
      <c r="HL71" s="140">
        <f>+CyF_Tot!E71</f>
        <v>8258</v>
      </c>
      <c r="HM71" s="140">
        <f>+CyF_Tot!F71</f>
        <v>244</v>
      </c>
      <c r="HN71" s="140">
        <f>+CyF_Tot!G71</f>
        <v>259</v>
      </c>
      <c r="HO71" s="140">
        <f>+CyF_Tot!H71</f>
        <v>274</v>
      </c>
      <c r="HP71" s="451">
        <f>+CyF_Tot!I71</f>
        <v>281</v>
      </c>
      <c r="HQ71" s="91">
        <f t="shared" si="185"/>
        <v>9.7399823580663278E-2</v>
      </c>
      <c r="HR71" s="88">
        <f t="shared" si="186"/>
        <v>9.1837276495980572E-2</v>
      </c>
      <c r="HS71" s="88">
        <f t="shared" si="187"/>
        <v>8.992308723204577E-2</v>
      </c>
      <c r="HT71" s="88">
        <f t="shared" si="188"/>
        <v>8.3762357237419066E-2</v>
      </c>
      <c r="HU71" s="88">
        <f t="shared" si="189"/>
        <v>7.8804200060550181E-2</v>
      </c>
      <c r="HV71" s="88">
        <f t="shared" si="190"/>
        <v>7.5955308235406499E-2</v>
      </c>
      <c r="HW71" s="88">
        <f t="shared" si="191"/>
        <v>7.4644952345099352E-2</v>
      </c>
      <c r="HX71" s="88">
        <f t="shared" si="192"/>
        <v>7.4526626073628352E-2</v>
      </c>
      <c r="HY71" s="88">
        <f t="shared" si="193"/>
        <v>6.4985723278608687E-2</v>
      </c>
      <c r="HZ71" s="88">
        <f t="shared" si="194"/>
        <v>6.6223959970675206E-2</v>
      </c>
      <c r="IA71" s="88">
        <f t="shared" si="195"/>
        <v>4.5702032333278679E-2</v>
      </c>
      <c r="IB71" s="88">
        <f t="shared" si="196"/>
        <v>4.5530908994132119E-2</v>
      </c>
      <c r="IC71" s="88">
        <f t="shared" si="197"/>
        <v>3.1186916361136154E-2</v>
      </c>
      <c r="ID71" s="88">
        <f t="shared" si="198"/>
        <v>3.2671757239848852E-2</v>
      </c>
      <c r="IE71" s="88">
        <f t="shared" si="199"/>
        <v>1.4798408434490835E-2</v>
      </c>
      <c r="IF71" s="88">
        <f t="shared" si="200"/>
        <v>1.782038014880253E-2</v>
      </c>
      <c r="IG71" s="88">
        <f t="shared" si="201"/>
        <v>4.1427285852832438E-3</v>
      </c>
      <c r="IH71" s="88">
        <f t="shared" si="202"/>
        <v>7.5652924360262329E-3</v>
      </c>
      <c r="II71" s="88">
        <f t="shared" si="203"/>
        <v>7.3106975034410173E-4</v>
      </c>
      <c r="IJ71" s="191">
        <f t="shared" si="204"/>
        <v>1.7871791891676586E-3</v>
      </c>
      <c r="IK71" s="297"/>
      <c r="IL71" s="294"/>
      <c r="IM71" s="294"/>
      <c r="IN71" s="294"/>
      <c r="IO71" s="294"/>
      <c r="IP71" s="294"/>
      <c r="IQ71" s="294"/>
      <c r="IR71" s="294"/>
      <c r="IS71" s="294"/>
      <c r="IT71" s="294"/>
      <c r="IU71" s="294"/>
      <c r="IV71" s="294"/>
      <c r="IW71" s="294"/>
      <c r="IX71" s="294"/>
      <c r="IY71" s="294"/>
      <c r="IZ71" s="294"/>
      <c r="JA71" s="294"/>
      <c r="JB71" s="294"/>
      <c r="JC71" s="294"/>
      <c r="JD71" s="298"/>
    </row>
    <row r="72" spans="1:265" ht="14.4">
      <c r="A72" s="412" t="s">
        <v>83</v>
      </c>
      <c r="B72" s="440">
        <v>370900</v>
      </c>
      <c r="C72" s="428">
        <f t="shared" si="180"/>
        <v>14034</v>
      </c>
      <c r="D72" s="419">
        <f t="shared" si="181"/>
        <v>407</v>
      </c>
      <c r="E72" s="397">
        <f t="shared" si="210"/>
        <v>4.0694292016452849E-3</v>
      </c>
      <c r="F72" s="198">
        <f t="shared" si="150"/>
        <v>3.5351846858991641E-2</v>
      </c>
      <c r="G72" s="28">
        <f t="shared" si="151"/>
        <v>7.627671331356777</v>
      </c>
      <c r="H72" s="27">
        <f t="shared" si="152"/>
        <v>0.26965226879684567</v>
      </c>
      <c r="I72" s="34">
        <f t="shared" si="153"/>
        <v>0.28861347927813696</v>
      </c>
      <c r="J72" s="311">
        <f t="shared" si="154"/>
        <v>0.41679601289040191</v>
      </c>
      <c r="K72" s="483">
        <f t="shared" si="184"/>
        <v>2.6327766653092598E-3</v>
      </c>
      <c r="L72" s="312">
        <f t="shared" si="211"/>
        <v>11.789936026620659</v>
      </c>
      <c r="M72" s="313">
        <f t="shared" si="155"/>
        <v>0.4460086071434739</v>
      </c>
      <c r="N72" s="501"/>
      <c r="O72" s="334" t="s">
        <v>230</v>
      </c>
      <c r="P72" s="21" t="s">
        <v>231</v>
      </c>
      <c r="Q72" s="21" t="s">
        <v>232</v>
      </c>
      <c r="R72" s="21" t="s">
        <v>233</v>
      </c>
      <c r="S72" s="161">
        <f t="shared" si="156"/>
        <v>14034</v>
      </c>
      <c r="T72" s="162">
        <f t="shared" si="157"/>
        <v>3783.7692100296576</v>
      </c>
      <c r="U72" s="161">
        <f t="shared" si="158"/>
        <v>384</v>
      </c>
      <c r="V72" s="163">
        <f t="shared" si="159"/>
        <v>2.8131868131868132E-2</v>
      </c>
      <c r="W72" s="162">
        <f t="shared" si="160"/>
        <v>103.53194931248315</v>
      </c>
      <c r="X72" s="161">
        <f t="shared" si="161"/>
        <v>922</v>
      </c>
      <c r="Y72" s="163">
        <f t="shared" si="162"/>
        <v>7.0317266625991456E-2</v>
      </c>
      <c r="Z72" s="162">
        <f t="shared" si="163"/>
        <v>248.58452413049341</v>
      </c>
      <c r="AA72" s="161">
        <f t="shared" si="164"/>
        <v>407</v>
      </c>
      <c r="AB72" s="162">
        <f t="shared" si="165"/>
        <v>1097.3308169317875</v>
      </c>
      <c r="AC72" s="164">
        <f t="shared" si="166"/>
        <v>2.900099757731224E-2</v>
      </c>
      <c r="AD72" s="161">
        <f t="shared" si="167"/>
        <v>6</v>
      </c>
      <c r="AE72" s="163">
        <f t="shared" si="168"/>
        <v>1.4962593516209476E-2</v>
      </c>
      <c r="AF72" s="162">
        <f t="shared" si="169"/>
        <v>16.176867080075493</v>
      </c>
      <c r="AG72" s="161">
        <f t="shared" si="170"/>
        <v>20</v>
      </c>
      <c r="AH72" s="163">
        <f t="shared" si="171"/>
        <v>5.1679586563307491E-2</v>
      </c>
      <c r="AI72" s="335">
        <f t="shared" si="172"/>
        <v>53.922890266918309</v>
      </c>
      <c r="AJ72" s="505"/>
      <c r="AK72" s="83">
        <v>35214.234444815709</v>
      </c>
      <c r="AL72" s="61">
        <v>32961.419227906998</v>
      </c>
      <c r="AM72" s="61">
        <v>32577.041051229353</v>
      </c>
      <c r="AN72" s="61">
        <v>30593.933194533889</v>
      </c>
      <c r="AO72" s="61">
        <v>30188.487195307025</v>
      </c>
      <c r="AP72" s="61">
        <v>29644.630512862466</v>
      </c>
      <c r="AQ72" s="61">
        <v>27583.101242959325</v>
      </c>
      <c r="AR72" s="61">
        <v>27745.639754304964</v>
      </c>
      <c r="AS72" s="61">
        <v>23254.459641270812</v>
      </c>
      <c r="AT72" s="61">
        <v>24022.660517748704</v>
      </c>
      <c r="AU72" s="61">
        <v>16863.04732969153</v>
      </c>
      <c r="AV72" s="61">
        <v>17251.626583824895</v>
      </c>
      <c r="AW72" s="61">
        <v>11503.315809487272</v>
      </c>
      <c r="AX72" s="61">
        <v>12562.781912062745</v>
      </c>
      <c r="AY72" s="61">
        <v>5513.6690215223389</v>
      </c>
      <c r="AZ72" s="61">
        <v>7452.8677688327625</v>
      </c>
      <c r="BA72" s="61">
        <v>1738.9863481060399</v>
      </c>
      <c r="BB72" s="61">
        <v>3363.9421482209955</v>
      </c>
      <c r="BC72" s="61">
        <v>169.65720469327221</v>
      </c>
      <c r="BD72" s="84">
        <v>694.49519240078075</v>
      </c>
      <c r="BE72" s="229">
        <v>2.0000000000000002E-5</v>
      </c>
      <c r="BF72" s="42">
        <v>2.0000000000000002E-5</v>
      </c>
      <c r="BG72" s="52">
        <v>5.0000000000000002E-5</v>
      </c>
      <c r="BH72" s="52">
        <v>4.0000000000000003E-5</v>
      </c>
      <c r="BI72" s="52">
        <v>1.2518952302791728E-4</v>
      </c>
      <c r="BJ72" s="52">
        <v>1.2406223545552731E-4</v>
      </c>
      <c r="BK72" s="52">
        <v>3.4000000000000002E-4</v>
      </c>
      <c r="BL72" s="52">
        <v>1.8000000000000001E-4</v>
      </c>
      <c r="BM72" s="52">
        <v>8.9999999999999998E-4</v>
      </c>
      <c r="BN72" s="52">
        <v>5.0000000000000001E-4</v>
      </c>
      <c r="BO72" s="52">
        <v>3.8E-3</v>
      </c>
      <c r="BP72" s="52">
        <v>2E-3</v>
      </c>
      <c r="BQ72" s="52">
        <v>1.6199999999999999E-2</v>
      </c>
      <c r="BR72" s="52">
        <v>6.1999999999999998E-3</v>
      </c>
      <c r="BS72" s="52">
        <v>6.1100000000000002E-2</v>
      </c>
      <c r="BT72" s="52">
        <v>2.6800000000000001E-2</v>
      </c>
      <c r="BU72" s="52">
        <v>0.1421</v>
      </c>
      <c r="BV72" s="52">
        <v>5.4699999999999999E-2</v>
      </c>
      <c r="BW72" s="52">
        <v>0.27589999999999998</v>
      </c>
      <c r="BX72" s="53">
        <v>0.1051</v>
      </c>
      <c r="BY72" s="63">
        <f>+Fall_Hoy!B72</f>
        <v>0</v>
      </c>
      <c r="BZ72" s="60">
        <f>+Fall_Hoy!C72</f>
        <v>0</v>
      </c>
      <c r="CA72" s="60">
        <f>+Fall_Hoy!D72</f>
        <v>0</v>
      </c>
      <c r="CB72" s="60">
        <f>+Fall_Hoy!E72</f>
        <v>0</v>
      </c>
      <c r="CC72" s="60">
        <f>+Fall_Hoy!F72</f>
        <v>3</v>
      </c>
      <c r="CD72" s="60">
        <f>+Fall_Hoy!G72</f>
        <v>1</v>
      </c>
      <c r="CE72" s="60">
        <f>+Fall_Hoy!H72</f>
        <v>5</v>
      </c>
      <c r="CF72" s="60">
        <f>+Fall_Hoy!I72</f>
        <v>1</v>
      </c>
      <c r="CG72" s="60">
        <f>+Fall_Hoy!J72</f>
        <v>12</v>
      </c>
      <c r="CH72" s="60">
        <f>+Fall_Hoy!K72</f>
        <v>8</v>
      </c>
      <c r="CI72" s="60">
        <f>+Fall_Hoy!L72</f>
        <v>43</v>
      </c>
      <c r="CJ72" s="60">
        <f>+Fall_Hoy!M72</f>
        <v>21</v>
      </c>
      <c r="CK72" s="60">
        <f>+Fall_Hoy!N72</f>
        <v>66</v>
      </c>
      <c r="CL72" s="60">
        <f>+Fall_Hoy!O72</f>
        <v>34</v>
      </c>
      <c r="CM72" s="60">
        <f>+Fall_Hoy!P72</f>
        <v>74</v>
      </c>
      <c r="CN72" s="60">
        <f>+Fall_Hoy!Q72</f>
        <v>47</v>
      </c>
      <c r="CO72" s="60">
        <f>+Fall_Hoy!R72</f>
        <v>34</v>
      </c>
      <c r="CP72" s="60">
        <f>+Fall_Hoy!S72</f>
        <v>37</v>
      </c>
      <c r="CQ72" s="60">
        <f>+Fall_Hoy!T72</f>
        <v>6</v>
      </c>
      <c r="CR72" s="65">
        <f>+Fall_Hoy!U72</f>
        <v>15</v>
      </c>
      <c r="CS72" s="74">
        <f t="shared" si="173"/>
        <v>0.21965941218235896</v>
      </c>
      <c r="CT72" s="75">
        <f t="shared" si="174"/>
        <v>0.23530960130777206</v>
      </c>
      <c r="CU72" s="75">
        <f t="shared" si="175"/>
        <v>0.35416519389253076</v>
      </c>
      <c r="CV72" s="75">
        <f t="shared" si="176"/>
        <v>0.43651724642902057</v>
      </c>
      <c r="CW72" s="75">
        <f t="shared" si="131"/>
        <v>0.7</v>
      </c>
      <c r="CX72" s="75">
        <f t="shared" si="132"/>
        <v>0.27190322324098287</v>
      </c>
      <c r="CY72" s="75">
        <f t="shared" si="133"/>
        <v>0.53314825709436497</v>
      </c>
      <c r="CZ72" s="75">
        <f t="shared" si="134"/>
        <v>0.20023166179448304</v>
      </c>
      <c r="DA72" s="75">
        <f t="shared" si="135"/>
        <v>0.57336672358836605</v>
      </c>
      <c r="DB72" s="75">
        <f t="shared" si="136"/>
        <v>0.66603780160730708</v>
      </c>
      <c r="DC72" s="75">
        <f t="shared" si="137"/>
        <v>0.67104060449145431</v>
      </c>
      <c r="DD72" s="75">
        <f t="shared" si="138"/>
        <v>0.60863826080288497</v>
      </c>
      <c r="DE72" s="75">
        <f t="shared" si="139"/>
        <v>0.35416519389253076</v>
      </c>
      <c r="DF72" s="75">
        <f t="shared" si="140"/>
        <v>0.43651724642902057</v>
      </c>
      <c r="DG72" s="75">
        <f t="shared" si="141"/>
        <v>0.21965941218235896</v>
      </c>
      <c r="DH72" s="75">
        <f t="shared" si="142"/>
        <v>0.23530960130777206</v>
      </c>
      <c r="DI72" s="75">
        <f t="shared" si="143"/>
        <v>0.13759056895536362</v>
      </c>
      <c r="DJ72" s="75">
        <f t="shared" si="144"/>
        <v>0.20107861229733601</v>
      </c>
      <c r="DK72" s="75">
        <f t="shared" si="145"/>
        <v>0.12818205879008443</v>
      </c>
      <c r="DL72" s="287">
        <f t="shared" si="146"/>
        <v>0.20550353616467387</v>
      </c>
      <c r="DM72" s="83">
        <f>+'Cas_-14'!B72</f>
        <v>338</v>
      </c>
      <c r="DN72" s="61">
        <f>+'Cas_-14'!C72</f>
        <v>333</v>
      </c>
      <c r="DO72" s="61">
        <f>+'Cas_-14'!D72</f>
        <v>560</v>
      </c>
      <c r="DP72" s="61">
        <f>+'Cas_-14'!E72</f>
        <v>566</v>
      </c>
      <c r="DQ72" s="61">
        <f>+'Cas_-14'!F72</f>
        <v>1409</v>
      </c>
      <c r="DR72" s="61">
        <f>+'Cas_-14'!G72</f>
        <v>1437</v>
      </c>
      <c r="DS72" s="61">
        <f>+'Cas_-14'!H72</f>
        <v>1543</v>
      </c>
      <c r="DT72" s="61">
        <f>+'Cas_-14'!I72</f>
        <v>1410</v>
      </c>
      <c r="DU72" s="61">
        <f>+'Cas_-14'!J72</f>
        <v>1269</v>
      </c>
      <c r="DV72" s="61">
        <f>+'Cas_-14'!K72</f>
        <v>1191</v>
      </c>
      <c r="DW72" s="61">
        <f>+'Cas_-14'!L72</f>
        <v>799</v>
      </c>
      <c r="DX72" s="61">
        <f>+'Cas_-14'!M72</f>
        <v>817</v>
      </c>
      <c r="DY72" s="61">
        <f>+'Cas_-14'!N72</f>
        <v>423</v>
      </c>
      <c r="DZ72" s="61">
        <f>+'Cas_-14'!O72</f>
        <v>361</v>
      </c>
      <c r="EA72" s="61">
        <f>+'Cas_-14'!P72</f>
        <v>213</v>
      </c>
      <c r="EB72" s="61">
        <f>+'Cas_-14'!Q72</f>
        <v>198</v>
      </c>
      <c r="EC72" s="61">
        <f>+'Cas_-14'!R72</f>
        <v>75</v>
      </c>
      <c r="ED72" s="61">
        <f>+'Cas_-14'!S72</f>
        <v>104</v>
      </c>
      <c r="EE72" s="61">
        <f>+'Cas_-14'!T72</f>
        <v>12</v>
      </c>
      <c r="EF72" s="84">
        <f>+'Cas_-14'!U72</f>
        <v>38</v>
      </c>
      <c r="EG72" s="190">
        <f t="shared" si="208"/>
        <v>9.5983912565153276E-3</v>
      </c>
      <c r="EH72" s="89">
        <f t="shared" si="208"/>
        <v>1.0102720325769936E-2</v>
      </c>
      <c r="EI72" s="89">
        <f t="shared" si="208"/>
        <v>1.7190020392563166E-2</v>
      </c>
      <c r="EJ72" s="89">
        <f t="shared" si="208"/>
        <v>1.8500399945343582E-2</v>
      </c>
      <c r="EK72" s="89">
        <f t="shared" si="208"/>
        <v>4.6673421920229149E-2</v>
      </c>
      <c r="EL72" s="89">
        <f t="shared" si="208"/>
        <v>4.8474208486980537E-2</v>
      </c>
      <c r="EM72" s="89">
        <f t="shared" si="208"/>
        <v>5.5940047727369151E-2</v>
      </c>
      <c r="EN72" s="89">
        <f t="shared" si="208"/>
        <v>5.0818795763439797E-2</v>
      </c>
      <c r="EO72" s="89">
        <f t="shared" si="208"/>
        <v>5.4570177917522729E-2</v>
      </c>
      <c r="EP72" s="89">
        <f t="shared" si="208"/>
        <v>4.9578188857143921E-2</v>
      </c>
      <c r="EQ72" s="89">
        <f t="shared" si="208"/>
        <v>4.7381708915278001E-2</v>
      </c>
      <c r="ER72" s="89">
        <f t="shared" si="208"/>
        <v>4.7357853245329241E-2</v>
      </c>
      <c r="ES72" s="89">
        <f t="shared" si="208"/>
        <v>3.6772006176787213E-2</v>
      </c>
      <c r="ET72" s="89">
        <f t="shared" si="208"/>
        <v>2.8735673557571586E-2</v>
      </c>
      <c r="EU72" s="89">
        <f t="shared" si="208"/>
        <v>3.8631263350876674E-2</v>
      </c>
      <c r="EV72" s="89">
        <f t="shared" si="206"/>
        <v>2.6566954646373653E-2</v>
      </c>
      <c r="EW72" s="89">
        <f t="shared" si="206"/>
        <v>4.3128573195346701E-2</v>
      </c>
      <c r="EX72" s="89">
        <f t="shared" si="206"/>
        <v>3.0916108368569863E-2</v>
      </c>
      <c r="EY72" s="89">
        <f t="shared" si="206"/>
        <v>7.0730860040368576E-2</v>
      </c>
      <c r="EZ72" s="97">
        <f t="shared" si="206"/>
        <v>5.4716001515631628E-2</v>
      </c>
      <c r="FA72" s="110">
        <f t="shared" si="212"/>
        <v>5.6860530339703255</v>
      </c>
      <c r="FB72" s="111">
        <f t="shared" si="213"/>
        <v>8.8572290064827381</v>
      </c>
      <c r="FC72" s="111">
        <f t="shared" si="214"/>
        <v>9.6313807897732264</v>
      </c>
      <c r="FD72" s="111">
        <f t="shared" si="215"/>
        <v>15.19077830399428</v>
      </c>
      <c r="FE72" s="111">
        <f t="shared" si="209"/>
        <v>14.997828982764313</v>
      </c>
      <c r="FF72" s="111">
        <f t="shared" si="209"/>
        <v>5.6092349257030589</v>
      </c>
      <c r="FG72" s="111">
        <f t="shared" si="209"/>
        <v>9.5307079409858559</v>
      </c>
      <c r="FH72" s="111">
        <f t="shared" si="209"/>
        <v>3.9401103230890464</v>
      </c>
      <c r="FI72" s="111">
        <f t="shared" si="209"/>
        <v>10.506960861570793</v>
      </c>
      <c r="FJ72" s="111">
        <f t="shared" si="209"/>
        <v>13.434089000839631</v>
      </c>
      <c r="FK72" s="111">
        <f t="shared" si="209"/>
        <v>14.162439891970223</v>
      </c>
      <c r="FL72" s="111">
        <f t="shared" si="209"/>
        <v>12.851897184822521</v>
      </c>
      <c r="FM72" s="111">
        <f t="shared" si="209"/>
        <v>9.6313807897732264</v>
      </c>
      <c r="FN72" s="111">
        <f t="shared" si="209"/>
        <v>15.19077830399428</v>
      </c>
      <c r="FO72" s="111">
        <f t="shared" si="209"/>
        <v>5.6860530339703255</v>
      </c>
      <c r="FP72" s="111">
        <f t="shared" si="209"/>
        <v>8.8572290064827381</v>
      </c>
      <c r="FQ72" s="111">
        <f t="shared" si="216"/>
        <v>3.1902416138869341</v>
      </c>
      <c r="FR72" s="111">
        <f t="shared" si="217"/>
        <v>6.5040078751230492</v>
      </c>
      <c r="FS72" s="111">
        <f t="shared" si="218"/>
        <v>1.8122508155128674</v>
      </c>
      <c r="FT72" s="292">
        <f t="shared" si="219"/>
        <v>3.7558215233612104</v>
      </c>
      <c r="FU72" s="83">
        <f>+Cas_Hoy!B72</f>
        <v>369</v>
      </c>
      <c r="FV72" s="61">
        <f>+Cas_Hoy!C72</f>
        <v>364</v>
      </c>
      <c r="FW72" s="61">
        <f>+Cas_Hoy!D72</f>
        <v>597</v>
      </c>
      <c r="FX72" s="61">
        <f>+Cas_Hoy!E72</f>
        <v>620</v>
      </c>
      <c r="FY72" s="61">
        <f>+Cas_Hoy!F72</f>
        <v>1504</v>
      </c>
      <c r="FZ72" s="61">
        <f>+Cas_Hoy!G72</f>
        <v>1542</v>
      </c>
      <c r="GA72" s="61">
        <f>+Cas_Hoy!H72</f>
        <v>1631</v>
      </c>
      <c r="GB72" s="61">
        <f>+Cas_Hoy!I72</f>
        <v>1513</v>
      </c>
      <c r="GC72" s="61">
        <f>+Cas_Hoy!J72</f>
        <v>1344</v>
      </c>
      <c r="GD72" s="61">
        <f>+Cas_Hoy!K72</f>
        <v>1271</v>
      </c>
      <c r="GE72" s="61">
        <f>+Cas_Hoy!L72</f>
        <v>849</v>
      </c>
      <c r="GF72" s="61">
        <f>+Cas_Hoy!M72</f>
        <v>880</v>
      </c>
      <c r="GG72" s="61">
        <f>+Cas_Hoy!N72</f>
        <v>448</v>
      </c>
      <c r="GH72" s="61">
        <f>+Cas_Hoy!O72</f>
        <v>389</v>
      </c>
      <c r="GI72" s="61">
        <f>+Cas_Hoy!P72</f>
        <v>223</v>
      </c>
      <c r="GJ72" s="61">
        <f>+Cas_Hoy!Q72</f>
        <v>219</v>
      </c>
      <c r="GK72" s="61">
        <f>+Cas_Hoy!R72</f>
        <v>84</v>
      </c>
      <c r="GL72" s="61">
        <f>+Cas_Hoy!S72</f>
        <v>112</v>
      </c>
      <c r="GM72" s="61">
        <f>+Cas_Hoy!T72</f>
        <v>13</v>
      </c>
      <c r="GN72" s="84">
        <f>+Cas_Hoy!U72</f>
        <v>43</v>
      </c>
      <c r="GO72" s="297">
        <f t="shared" si="220"/>
        <v>5.9582541055182389E-2</v>
      </c>
      <c r="GP72" s="294">
        <f t="shared" si="221"/>
        <v>9.7812273678739833E-2</v>
      </c>
      <c r="GQ72" s="294">
        <f t="shared" si="222"/>
        <v>0.17650265788266342</v>
      </c>
      <c r="GR72" s="294">
        <f t="shared" si="223"/>
        <v>0.30784804583933606</v>
      </c>
      <c r="GS72" s="294">
        <f t="shared" si="224"/>
        <v>0.7</v>
      </c>
      <c r="GT72" s="294">
        <f t="shared" si="225"/>
        <v>0.29177089090994823</v>
      </c>
      <c r="GU72" s="294">
        <f t="shared" si="226"/>
        <v>0.56355463857479537</v>
      </c>
      <c r="GV72" s="294">
        <f t="shared" si="227"/>
        <v>0.21485851368443468</v>
      </c>
      <c r="GW72" s="294">
        <f t="shared" si="228"/>
        <v>0.60725364578626007</v>
      </c>
      <c r="GX72" s="294">
        <f t="shared" si="229"/>
        <v>0.7</v>
      </c>
      <c r="GY72" s="294">
        <f t="shared" si="230"/>
        <v>0.7</v>
      </c>
      <c r="GZ72" s="294">
        <f t="shared" si="231"/>
        <v>0.65557119890641224</v>
      </c>
      <c r="HA72" s="294">
        <f t="shared" si="232"/>
        <v>0.37509694294055268</v>
      </c>
      <c r="HB72" s="294">
        <f t="shared" si="233"/>
        <v>0.47037453978085592</v>
      </c>
      <c r="HC72" s="294">
        <f t="shared" si="234"/>
        <v>0.22997206064162465</v>
      </c>
      <c r="HD72" s="294">
        <f t="shared" si="235"/>
        <v>0.26026668023435395</v>
      </c>
      <c r="HE72" s="294">
        <f t="shared" si="236"/>
        <v>0.15410143723000724</v>
      </c>
      <c r="HF72" s="294">
        <f t="shared" si="237"/>
        <v>0.21654619785866952</v>
      </c>
      <c r="HG72" s="294">
        <f t="shared" si="238"/>
        <v>0.13886389702259147</v>
      </c>
      <c r="HH72" s="298">
        <f t="shared" si="239"/>
        <v>0.2325434751337099</v>
      </c>
      <c r="HI72" s="213">
        <f>+CyF_Tot!B72</f>
        <v>12571</v>
      </c>
      <c r="HJ72" s="140">
        <f>+CyF_Tot!C72</f>
        <v>13112</v>
      </c>
      <c r="HK72" s="140">
        <f>+CyF_Tot!D72</f>
        <v>13650</v>
      </c>
      <c r="HL72" s="140">
        <f>+CyF_Tot!E72</f>
        <v>14034</v>
      </c>
      <c r="HM72" s="140">
        <f>+CyF_Tot!F72</f>
        <v>374</v>
      </c>
      <c r="HN72" s="140">
        <f>+CyF_Tot!G72</f>
        <v>387</v>
      </c>
      <c r="HO72" s="140">
        <f>+CyF_Tot!H72</f>
        <v>401</v>
      </c>
      <c r="HP72" s="451">
        <f>+CyF_Tot!I72</f>
        <v>407</v>
      </c>
      <c r="HQ72" s="91">
        <f t="shared" si="185"/>
        <v>9.4942664990066622E-2</v>
      </c>
      <c r="HR72" s="88">
        <f t="shared" si="186"/>
        <v>8.8868749603416008E-2</v>
      </c>
      <c r="HS72" s="88">
        <f t="shared" si="187"/>
        <v>8.7832410491316668E-2</v>
      </c>
      <c r="HT72" s="88">
        <f t="shared" si="188"/>
        <v>8.248566512411401E-2</v>
      </c>
      <c r="HU72" s="88">
        <f t="shared" si="189"/>
        <v>8.1392524117840453E-2</v>
      </c>
      <c r="HV72" s="88">
        <f t="shared" si="190"/>
        <v>7.992620790742104E-2</v>
      </c>
      <c r="HW72" s="88">
        <f t="shared" si="191"/>
        <v>7.436802707726968E-2</v>
      </c>
      <c r="HX72" s="88">
        <f t="shared" si="192"/>
        <v>7.4806254392841637E-2</v>
      </c>
      <c r="HY72" s="88">
        <f t="shared" si="193"/>
        <v>6.2697383772636325E-2</v>
      </c>
      <c r="HZ72" s="88">
        <f t="shared" si="194"/>
        <v>6.4768564350899713E-2</v>
      </c>
      <c r="IA72" s="88">
        <f t="shared" si="195"/>
        <v>4.5465212536240307E-2</v>
      </c>
      <c r="IB72" s="88">
        <f t="shared" si="196"/>
        <v>4.6512878360272028E-2</v>
      </c>
      <c r="IC72" s="88">
        <f t="shared" si="197"/>
        <v>3.1014601805034438E-2</v>
      </c>
      <c r="ID72" s="88">
        <f t="shared" si="198"/>
        <v>3.3871075524569277E-2</v>
      </c>
      <c r="IE72" s="88">
        <f t="shared" si="199"/>
        <v>1.4865648480782796E-2</v>
      </c>
      <c r="IF72" s="88">
        <f t="shared" si="200"/>
        <v>2.0094008543631067E-2</v>
      </c>
      <c r="IG72" s="88">
        <f t="shared" si="201"/>
        <v>4.6885585012295498E-3</v>
      </c>
      <c r="IH72" s="88">
        <f t="shared" si="202"/>
        <v>9.0696741661391092E-3</v>
      </c>
      <c r="II72" s="88">
        <f t="shared" si="203"/>
        <v>4.5742034158337074E-4</v>
      </c>
      <c r="IJ72" s="191">
        <f t="shared" si="204"/>
        <v>1.8724594025364809E-3</v>
      </c>
      <c r="IK72" s="297"/>
      <c r="IL72" s="294"/>
      <c r="IM72" s="294"/>
      <c r="IN72" s="294"/>
      <c r="IO72" s="294"/>
      <c r="IP72" s="294"/>
      <c r="IQ72" s="294"/>
      <c r="IR72" s="294"/>
      <c r="IS72" s="294"/>
      <c r="IT72" s="294"/>
      <c r="IU72" s="294"/>
      <c r="IV72" s="294"/>
      <c r="IW72" s="294"/>
      <c r="IX72" s="294"/>
      <c r="IY72" s="294"/>
      <c r="IZ72" s="294"/>
      <c r="JA72" s="294"/>
      <c r="JB72" s="294"/>
      <c r="JC72" s="294"/>
      <c r="JD72" s="298"/>
    </row>
    <row r="73" spans="1:265" ht="14.4">
      <c r="A73" s="412" t="s">
        <v>84</v>
      </c>
      <c r="B73" s="440">
        <v>36545</v>
      </c>
      <c r="C73" s="428">
        <f t="shared" si="180"/>
        <v>891</v>
      </c>
      <c r="D73" s="419">
        <f t="shared" si="181"/>
        <v>19</v>
      </c>
      <c r="E73" s="397">
        <f t="shared" si="210"/>
        <v>5.3257073972695834E-3</v>
      </c>
      <c r="F73" s="198">
        <f t="shared" si="150"/>
        <v>2.1781365439868656E-2</v>
      </c>
      <c r="G73" s="28">
        <f t="shared" si="151"/>
        <v>4.4819110313694335</v>
      </c>
      <c r="H73" s="27">
        <f t="shared" si="152"/>
        <v>9.7622142043236257E-2</v>
      </c>
      <c r="I73" s="34">
        <f t="shared" si="153"/>
        <v>0.10927302582980339</v>
      </c>
      <c r="J73" s="311">
        <f t="shared" si="154"/>
        <v>0.11877842604790596</v>
      </c>
      <c r="K73" s="483">
        <f t="shared" si="184"/>
        <v>4.3771161255098251E-3</v>
      </c>
      <c r="L73" s="312">
        <f t="shared" si="211"/>
        <v>5.4532130401014109</v>
      </c>
      <c r="M73" s="313">
        <f t="shared" si="155"/>
        <v>0.1329542432269902</v>
      </c>
      <c r="N73" s="501"/>
      <c r="O73" s="334" t="s">
        <v>230</v>
      </c>
      <c r="P73" s="21" t="s">
        <v>240</v>
      </c>
      <c r="Q73" s="21"/>
      <c r="R73" s="21"/>
      <c r="S73" s="161">
        <f t="shared" si="156"/>
        <v>891</v>
      </c>
      <c r="T73" s="162">
        <f t="shared" si="157"/>
        <v>2438.0900259953482</v>
      </c>
      <c r="U73" s="161">
        <f t="shared" si="158"/>
        <v>50</v>
      </c>
      <c r="V73" s="163">
        <f t="shared" si="159"/>
        <v>5.9453032104637336E-2</v>
      </c>
      <c r="W73" s="162">
        <f t="shared" si="160"/>
        <v>136.81762210972772</v>
      </c>
      <c r="X73" s="161">
        <f t="shared" si="161"/>
        <v>95</v>
      </c>
      <c r="Y73" s="163">
        <f t="shared" si="162"/>
        <v>0.11934673366834171</v>
      </c>
      <c r="Z73" s="162">
        <f t="shared" si="163"/>
        <v>259.95348200848269</v>
      </c>
      <c r="AA73" s="161">
        <f t="shared" si="164"/>
        <v>19</v>
      </c>
      <c r="AB73" s="162">
        <f t="shared" si="165"/>
        <v>519.90696401696539</v>
      </c>
      <c r="AC73" s="164">
        <f t="shared" si="166"/>
        <v>2.1324354657687991E-2</v>
      </c>
      <c r="AD73" s="161">
        <f t="shared" si="167"/>
        <v>0</v>
      </c>
      <c r="AE73" s="163">
        <f t="shared" si="168"/>
        <v>0</v>
      </c>
      <c r="AF73" s="162">
        <f t="shared" si="169"/>
        <v>0</v>
      </c>
      <c r="AG73" s="161">
        <f t="shared" si="170"/>
        <v>1</v>
      </c>
      <c r="AH73" s="163">
        <f t="shared" si="171"/>
        <v>5.5555555555555552E-2</v>
      </c>
      <c r="AI73" s="335">
        <f t="shared" si="172"/>
        <v>27.363524421945545</v>
      </c>
      <c r="AJ73" s="505"/>
      <c r="AK73" s="83">
        <v>3281.9589374488592</v>
      </c>
      <c r="AL73" s="61">
        <v>3229.7511365922069</v>
      </c>
      <c r="AM73" s="61">
        <v>3088.2827967153908</v>
      </c>
      <c r="AN73" s="61">
        <v>2874.5184618916046</v>
      </c>
      <c r="AO73" s="61">
        <v>2662.8685390801666</v>
      </c>
      <c r="AP73" s="61">
        <v>2632.8349315461642</v>
      </c>
      <c r="AQ73" s="61">
        <v>2712.0446225723372</v>
      </c>
      <c r="AR73" s="61">
        <v>2653.7699971762586</v>
      </c>
      <c r="AS73" s="61">
        <v>2526.6659292376717</v>
      </c>
      <c r="AT73" s="61">
        <v>2308.4908579551816</v>
      </c>
      <c r="AU73" s="61">
        <v>1762.3568299916624</v>
      </c>
      <c r="AV73" s="61">
        <v>1611.5385515911994</v>
      </c>
      <c r="AW73" s="61">
        <v>1411.1765009183023</v>
      </c>
      <c r="AX73" s="61">
        <v>1352.3043095369801</v>
      </c>
      <c r="AY73" s="61">
        <v>738.51324802180841</v>
      </c>
      <c r="AZ73" s="61">
        <v>864.18219583499911</v>
      </c>
      <c r="BA73" s="61">
        <v>266.32586920789191</v>
      </c>
      <c r="BB73" s="61">
        <v>431.39705055119714</v>
      </c>
      <c r="BC73" s="61">
        <v>20.806708531866555</v>
      </c>
      <c r="BD73" s="84">
        <v>115.21230856593249</v>
      </c>
      <c r="BE73" s="229">
        <v>2.0000000000000002E-5</v>
      </c>
      <c r="BF73" s="42">
        <v>2.0000000000000002E-5</v>
      </c>
      <c r="BG73" s="52">
        <v>5.0000000000000002E-5</v>
      </c>
      <c r="BH73" s="52">
        <v>4.0000000000000003E-5</v>
      </c>
      <c r="BI73" s="52">
        <v>1.2518952302791728E-4</v>
      </c>
      <c r="BJ73" s="52">
        <v>1.2406223545552731E-4</v>
      </c>
      <c r="BK73" s="52">
        <v>3.4000000000000002E-4</v>
      </c>
      <c r="BL73" s="52">
        <v>1.8000000000000001E-4</v>
      </c>
      <c r="BM73" s="52">
        <v>8.9999999999999998E-4</v>
      </c>
      <c r="BN73" s="52">
        <v>5.0000000000000001E-4</v>
      </c>
      <c r="BO73" s="52">
        <v>3.8E-3</v>
      </c>
      <c r="BP73" s="52">
        <v>2E-3</v>
      </c>
      <c r="BQ73" s="52">
        <v>1.6199999999999999E-2</v>
      </c>
      <c r="BR73" s="52">
        <v>6.1999999999999998E-3</v>
      </c>
      <c r="BS73" s="52">
        <v>6.1100000000000002E-2</v>
      </c>
      <c r="BT73" s="52">
        <v>2.6800000000000001E-2</v>
      </c>
      <c r="BU73" s="52">
        <v>0.1421</v>
      </c>
      <c r="BV73" s="52">
        <v>5.4699999999999999E-2</v>
      </c>
      <c r="BW73" s="52">
        <v>0.27589999999999998</v>
      </c>
      <c r="BX73" s="53">
        <v>0.1051</v>
      </c>
      <c r="BY73" s="63">
        <f>+Fall_Hoy!B73</f>
        <v>0</v>
      </c>
      <c r="BZ73" s="60">
        <f>+Fall_Hoy!C73</f>
        <v>0</v>
      </c>
      <c r="CA73" s="60">
        <f>+Fall_Hoy!D73</f>
        <v>0</v>
      </c>
      <c r="CB73" s="60">
        <f>+Fall_Hoy!E73</f>
        <v>0</v>
      </c>
      <c r="CC73" s="60">
        <f>+Fall_Hoy!F73</f>
        <v>0</v>
      </c>
      <c r="CD73" s="60">
        <f>+Fall_Hoy!G73</f>
        <v>0</v>
      </c>
      <c r="CE73" s="60">
        <f>+Fall_Hoy!H73</f>
        <v>0</v>
      </c>
      <c r="CF73" s="60">
        <f>+Fall_Hoy!I73</f>
        <v>0</v>
      </c>
      <c r="CG73" s="60">
        <f>+Fall_Hoy!J73</f>
        <v>0</v>
      </c>
      <c r="CH73" s="60">
        <f>+Fall_Hoy!K73</f>
        <v>2</v>
      </c>
      <c r="CI73" s="60">
        <f>+Fall_Hoy!L73</f>
        <v>1</v>
      </c>
      <c r="CJ73" s="60">
        <f>+Fall_Hoy!M73</f>
        <v>1</v>
      </c>
      <c r="CK73" s="60">
        <f>+Fall_Hoy!N73</f>
        <v>4</v>
      </c>
      <c r="CL73" s="60">
        <f>+Fall_Hoy!O73</f>
        <v>0</v>
      </c>
      <c r="CM73" s="60">
        <f>+Fall_Hoy!P73</f>
        <v>3</v>
      </c>
      <c r="CN73" s="60">
        <f>+Fall_Hoy!Q73</f>
        <v>2</v>
      </c>
      <c r="CO73" s="60">
        <f>+Fall_Hoy!R73</f>
        <v>1</v>
      </c>
      <c r="CP73" s="60">
        <f>+Fall_Hoy!S73</f>
        <v>4</v>
      </c>
      <c r="CQ73" s="60">
        <f>+Fall_Hoy!T73</f>
        <v>1</v>
      </c>
      <c r="CR73" s="65">
        <f>+Fall_Hoy!U73</f>
        <v>0</v>
      </c>
      <c r="CS73" s="74">
        <f t="shared" si="173"/>
        <v>6.6484706219419043E-2</v>
      </c>
      <c r="CT73" s="75">
        <f t="shared" si="174"/>
        <v>8.6355476925250738E-2</v>
      </c>
      <c r="CU73" s="75">
        <f t="shared" si="175"/>
        <v>0.17497001975744228</v>
      </c>
      <c r="CV73" s="75">
        <f t="shared" si="176"/>
        <v>1.6268527612348326E-2</v>
      </c>
      <c r="CW73" s="75">
        <f t="shared" si="131"/>
        <v>2.5536371398750764E-2</v>
      </c>
      <c r="CX73" s="75">
        <f t="shared" si="132"/>
        <v>3.1904772681920469E-2</v>
      </c>
      <c r="CY73" s="75">
        <f t="shared" si="133"/>
        <v>2.8760588727341097E-2</v>
      </c>
      <c r="CZ73" s="75">
        <f t="shared" si="134"/>
        <v>3.0145792621487137E-2</v>
      </c>
      <c r="DA73" s="75">
        <f t="shared" si="135"/>
        <v>3.4432727727582511E-2</v>
      </c>
      <c r="DB73" s="75">
        <f t="shared" si="136"/>
        <v>0.7</v>
      </c>
      <c r="DC73" s="75">
        <f t="shared" si="137"/>
        <v>0.14932157339446808</v>
      </c>
      <c r="DD73" s="75">
        <f t="shared" si="138"/>
        <v>0.31026251249547238</v>
      </c>
      <c r="DE73" s="75">
        <f t="shared" si="139"/>
        <v>0.17497001975744228</v>
      </c>
      <c r="DF73" s="75">
        <f t="shared" si="140"/>
        <v>1.6268527612348326E-2</v>
      </c>
      <c r="DG73" s="75">
        <f t="shared" si="141"/>
        <v>6.6484706219419043E-2</v>
      </c>
      <c r="DH73" s="75">
        <f t="shared" si="142"/>
        <v>8.6355476925250738E-2</v>
      </c>
      <c r="DI73" s="75">
        <f t="shared" si="143"/>
        <v>2.6423635445637111E-2</v>
      </c>
      <c r="DJ73" s="75">
        <f t="shared" si="144"/>
        <v>0.16951006619666176</v>
      </c>
      <c r="DK73" s="75">
        <f t="shared" si="145"/>
        <v>0.17419870257107806</v>
      </c>
      <c r="DL73" s="287">
        <f t="shared" si="146"/>
        <v>3.4718512716121142E-2</v>
      </c>
      <c r="DM73" s="83">
        <f>+'Cas_-14'!B73</f>
        <v>16</v>
      </c>
      <c r="DN73" s="61">
        <f>+'Cas_-14'!C73</f>
        <v>12</v>
      </c>
      <c r="DO73" s="61">
        <f>+'Cas_-14'!D73</f>
        <v>31</v>
      </c>
      <c r="DP73" s="61">
        <f>+'Cas_-14'!E73</f>
        <v>27</v>
      </c>
      <c r="DQ73" s="61">
        <f>+'Cas_-14'!F73</f>
        <v>68</v>
      </c>
      <c r="DR73" s="61">
        <f>+'Cas_-14'!G73</f>
        <v>84</v>
      </c>
      <c r="DS73" s="61">
        <f>+'Cas_-14'!H73</f>
        <v>78</v>
      </c>
      <c r="DT73" s="61">
        <f>+'Cas_-14'!I73</f>
        <v>80</v>
      </c>
      <c r="DU73" s="61">
        <f>+'Cas_-14'!J73</f>
        <v>87</v>
      </c>
      <c r="DV73" s="61">
        <f>+'Cas_-14'!K73</f>
        <v>93</v>
      </c>
      <c r="DW73" s="61">
        <f>+'Cas_-14'!L73</f>
        <v>61</v>
      </c>
      <c r="DX73" s="61">
        <f>+'Cas_-14'!M73</f>
        <v>60</v>
      </c>
      <c r="DY73" s="61">
        <f>+'Cas_-14'!N73</f>
        <v>28</v>
      </c>
      <c r="DZ73" s="61">
        <f>+'Cas_-14'!O73</f>
        <v>22</v>
      </c>
      <c r="EA73" s="61">
        <f>+'Cas_-14'!P73</f>
        <v>19</v>
      </c>
      <c r="EB73" s="61">
        <f>+'Cas_-14'!Q73</f>
        <v>10</v>
      </c>
      <c r="EC73" s="61">
        <f>+'Cas_-14'!R73</f>
        <v>5</v>
      </c>
      <c r="ED73" s="61">
        <f>+'Cas_-14'!S73</f>
        <v>9</v>
      </c>
      <c r="EE73" s="61">
        <f>+'Cas_-14'!T73</f>
        <v>1</v>
      </c>
      <c r="EF73" s="84">
        <f>+'Cas_-14'!U73</f>
        <v>4</v>
      </c>
      <c r="EG73" s="190">
        <f t="shared" si="208"/>
        <v>4.8751371680588913E-3</v>
      </c>
      <c r="EH73" s="88">
        <f t="shared" si="208"/>
        <v>3.7154565452561486E-3</v>
      </c>
      <c r="EI73" s="88">
        <f t="shared" si="208"/>
        <v>1.0037940836561572E-2</v>
      </c>
      <c r="EJ73" s="88">
        <f t="shared" si="208"/>
        <v>9.392877575130406E-3</v>
      </c>
      <c r="EK73" s="88">
        <f t="shared" si="208"/>
        <v>2.5536371398750764E-2</v>
      </c>
      <c r="EL73" s="88">
        <f t="shared" si="208"/>
        <v>3.1904772681920469E-2</v>
      </c>
      <c r="EM73" s="88">
        <f t="shared" si="208"/>
        <v>2.8760588727341097E-2</v>
      </c>
      <c r="EN73" s="88">
        <f t="shared" si="208"/>
        <v>3.0145792621487137E-2</v>
      </c>
      <c r="EO73" s="88">
        <f t="shared" si="208"/>
        <v>3.4432727727582511E-2</v>
      </c>
      <c r="EP73" s="88">
        <f t="shared" si="208"/>
        <v>4.02860594745338E-2</v>
      </c>
      <c r="EQ73" s="88">
        <f t="shared" si="208"/>
        <v>3.4612740712837702E-2</v>
      </c>
      <c r="ER73" s="88">
        <f t="shared" si="208"/>
        <v>3.7231501499456691E-2</v>
      </c>
      <c r="ES73" s="88">
        <f t="shared" si="208"/>
        <v>1.9841600240493952E-2</v>
      </c>
      <c r="ET73" s="88">
        <f t="shared" si="208"/>
        <v>1.6268527612348326E-2</v>
      </c>
      <c r="EU73" s="88">
        <f t="shared" si="208"/>
        <v>2.572736515004119E-2</v>
      </c>
      <c r="EV73" s="88">
        <f t="shared" si="206"/>
        <v>1.1571633907983601E-2</v>
      </c>
      <c r="EW73" s="88">
        <f t="shared" si="206"/>
        <v>1.877399298412517E-2</v>
      </c>
      <c r="EX73" s="88">
        <f t="shared" si="206"/>
        <v>2.0862451397154144E-2</v>
      </c>
      <c r="EY73" s="88">
        <f t="shared" si="206"/>
        <v>4.8061422039360431E-2</v>
      </c>
      <c r="EZ73" s="96">
        <f t="shared" si="206"/>
        <v>3.4718512716121142E-2</v>
      </c>
      <c r="FA73" s="110">
        <f t="shared" si="212"/>
        <v>2.5842019123094149</v>
      </c>
      <c r="FB73" s="111">
        <f t="shared" si="213"/>
        <v>7.4626865671641776</v>
      </c>
      <c r="FC73" s="111">
        <f t="shared" si="214"/>
        <v>8.8183421516754859</v>
      </c>
      <c r="FD73" s="111">
        <f t="shared" si="215"/>
        <v>1</v>
      </c>
      <c r="FE73" s="111">
        <f t="shared" si="209"/>
        <v>1</v>
      </c>
      <c r="FF73" s="111">
        <f t="shared" si="209"/>
        <v>1</v>
      </c>
      <c r="FG73" s="111">
        <f t="shared" si="209"/>
        <v>1</v>
      </c>
      <c r="FH73" s="111">
        <f t="shared" si="209"/>
        <v>1</v>
      </c>
      <c r="FI73" s="111">
        <f t="shared" si="209"/>
        <v>1</v>
      </c>
      <c r="FJ73" s="111">
        <f t="shared" si="209"/>
        <v>17.375737640522871</v>
      </c>
      <c r="FK73" s="111">
        <f t="shared" si="209"/>
        <v>4.3140638481449525</v>
      </c>
      <c r="FL73" s="111">
        <f t="shared" si="209"/>
        <v>8.3333333333333321</v>
      </c>
      <c r="FM73" s="111">
        <f t="shared" si="209"/>
        <v>8.8183421516754859</v>
      </c>
      <c r="FN73" s="111">
        <f t="shared" si="209"/>
        <v>1</v>
      </c>
      <c r="FO73" s="111">
        <f t="shared" si="209"/>
        <v>2.5842019123094149</v>
      </c>
      <c r="FP73" s="111">
        <f t="shared" si="209"/>
        <v>7.4626865671641776</v>
      </c>
      <c r="FQ73" s="111">
        <f t="shared" si="216"/>
        <v>1.407459535538353</v>
      </c>
      <c r="FR73" s="111">
        <f t="shared" si="217"/>
        <v>8.1251269551086747</v>
      </c>
      <c r="FS73" s="111">
        <f t="shared" si="218"/>
        <v>3.6245016310257343</v>
      </c>
      <c r="FT73" s="292">
        <f t="shared" si="219"/>
        <v>1</v>
      </c>
      <c r="FU73" s="83">
        <f>+Cas_Hoy!B73</f>
        <v>18</v>
      </c>
      <c r="FV73" s="61">
        <f>+Cas_Hoy!C73</f>
        <v>14</v>
      </c>
      <c r="FW73" s="61">
        <f>+Cas_Hoy!D73</f>
        <v>34</v>
      </c>
      <c r="FX73" s="61">
        <f>+Cas_Hoy!E73</f>
        <v>34</v>
      </c>
      <c r="FY73" s="61">
        <f>+Cas_Hoy!F73</f>
        <v>82</v>
      </c>
      <c r="FZ73" s="61">
        <f>+Cas_Hoy!G73</f>
        <v>93</v>
      </c>
      <c r="GA73" s="61">
        <f>+Cas_Hoy!H73</f>
        <v>82</v>
      </c>
      <c r="GB73" s="61">
        <f>+Cas_Hoy!I73</f>
        <v>92</v>
      </c>
      <c r="GC73" s="61">
        <f>+Cas_Hoy!J73</f>
        <v>97</v>
      </c>
      <c r="GD73" s="61">
        <f>+Cas_Hoy!K73</f>
        <v>101</v>
      </c>
      <c r="GE73" s="61">
        <f>+Cas_Hoy!L73</f>
        <v>71</v>
      </c>
      <c r="GF73" s="61">
        <f>+Cas_Hoy!M73</f>
        <v>67</v>
      </c>
      <c r="GG73" s="61">
        <f>+Cas_Hoy!N73</f>
        <v>29</v>
      </c>
      <c r="GH73" s="61">
        <f>+Cas_Hoy!O73</f>
        <v>23</v>
      </c>
      <c r="GI73" s="61">
        <f>+Cas_Hoy!P73</f>
        <v>20</v>
      </c>
      <c r="GJ73" s="61">
        <f>+Cas_Hoy!Q73</f>
        <v>12</v>
      </c>
      <c r="GK73" s="61">
        <f>+Cas_Hoy!R73</f>
        <v>5</v>
      </c>
      <c r="GL73" s="61">
        <f>+Cas_Hoy!S73</f>
        <v>11</v>
      </c>
      <c r="GM73" s="61">
        <f>+Cas_Hoy!T73</f>
        <v>1</v>
      </c>
      <c r="GN73" s="84">
        <f>+Cas_Hoy!U73</f>
        <v>4</v>
      </c>
      <c r="GO73" s="297">
        <f t="shared" si="220"/>
        <v>1.4173131141527054E-2</v>
      </c>
      <c r="GP73" s="294">
        <f t="shared" si="221"/>
        <v>3.2348502259692831E-2</v>
      </c>
      <c r="GQ73" s="294">
        <f t="shared" si="222"/>
        <v>9.7084254549437754E-2</v>
      </c>
      <c r="GR73" s="294">
        <f t="shared" si="223"/>
        <v>1.1828068057571623E-2</v>
      </c>
      <c r="GS73" s="294">
        <f t="shared" si="224"/>
        <v>3.0793859627905335E-2</v>
      </c>
      <c r="GT73" s="294">
        <f t="shared" si="225"/>
        <v>3.5323141183554799E-2</v>
      </c>
      <c r="GU73" s="294">
        <f t="shared" si="226"/>
        <v>3.0235490713358588E-2</v>
      </c>
      <c r="GV73" s="294">
        <f t="shared" si="227"/>
        <v>3.4667661514710207E-2</v>
      </c>
      <c r="GW73" s="294">
        <f t="shared" si="228"/>
        <v>3.8390512523856363E-2</v>
      </c>
      <c r="GX73" s="294">
        <f t="shared" si="229"/>
        <v>0.7</v>
      </c>
      <c r="GY73" s="294">
        <f t="shared" si="230"/>
        <v>0.17380051985257761</v>
      </c>
      <c r="GZ73" s="294">
        <f t="shared" si="231"/>
        <v>0.34645980561994416</v>
      </c>
      <c r="HA73" s="294">
        <f t="shared" si="232"/>
        <v>0.18121894903449379</v>
      </c>
      <c r="HB73" s="294">
        <f t="shared" si="233"/>
        <v>1.7008006140182341E-2</v>
      </c>
      <c r="HC73" s="294">
        <f t="shared" si="234"/>
        <v>6.9983901283598993E-2</v>
      </c>
      <c r="HD73" s="294">
        <f t="shared" si="235"/>
        <v>0.10362657231030088</v>
      </c>
      <c r="HE73" s="294">
        <f t="shared" si="236"/>
        <v>2.6423635445637104E-2</v>
      </c>
      <c r="HF73" s="294">
        <f t="shared" si="237"/>
        <v>0.20717896979591993</v>
      </c>
      <c r="HG73" s="294">
        <f t="shared" si="238"/>
        <v>0.17419870257107806</v>
      </c>
      <c r="HH73" s="298">
        <f t="shared" si="239"/>
        <v>3.4718512716121142E-2</v>
      </c>
      <c r="HI73" s="213">
        <f>+CyF_Tot!B73</f>
        <v>740</v>
      </c>
      <c r="HJ73" s="140">
        <f>+CyF_Tot!C73</f>
        <v>796</v>
      </c>
      <c r="HK73" s="140">
        <f>+CyF_Tot!D73</f>
        <v>841</v>
      </c>
      <c r="HL73" s="140">
        <f>+CyF_Tot!E73</f>
        <v>891</v>
      </c>
      <c r="HM73" s="140">
        <f>+CyF_Tot!F73</f>
        <v>17</v>
      </c>
      <c r="HN73" s="140">
        <f>+CyF_Tot!G73</f>
        <v>18</v>
      </c>
      <c r="HO73" s="140">
        <f>+CyF_Tot!H73</f>
        <v>19</v>
      </c>
      <c r="HP73" s="451">
        <f>+CyF_Tot!I73</f>
        <v>19</v>
      </c>
      <c r="HQ73" s="91">
        <f t="shared" si="185"/>
        <v>8.9805963536704309E-2</v>
      </c>
      <c r="HR73" s="88">
        <f t="shared" si="186"/>
        <v>8.8377374102947243E-2</v>
      </c>
      <c r="HS73" s="88">
        <f t="shared" si="187"/>
        <v>8.4506301729795882E-2</v>
      </c>
      <c r="HT73" s="88">
        <f t="shared" si="188"/>
        <v>7.865695613330427E-2</v>
      </c>
      <c r="HU73" s="88">
        <f t="shared" si="189"/>
        <v>7.2865468301550593E-2</v>
      </c>
      <c r="HV73" s="88">
        <f t="shared" si="190"/>
        <v>7.2043642948314793E-2</v>
      </c>
      <c r="HW73" s="88">
        <f t="shared" si="191"/>
        <v>7.4211099263164243E-2</v>
      </c>
      <c r="HX73" s="88">
        <f t="shared" si="192"/>
        <v>7.2616500127958922E-2</v>
      </c>
      <c r="HY73" s="88">
        <f t="shared" si="193"/>
        <v>6.913848486079277E-2</v>
      </c>
      <c r="HZ73" s="88">
        <f t="shared" si="194"/>
        <v>6.3168445969494641E-2</v>
      </c>
      <c r="IA73" s="88">
        <f t="shared" si="195"/>
        <v>4.8224294157659386E-2</v>
      </c>
      <c r="IB73" s="88">
        <f t="shared" si="196"/>
        <v>4.4097374513372541E-2</v>
      </c>
      <c r="IC73" s="88">
        <f t="shared" si="197"/>
        <v>3.8614762646553627E-2</v>
      </c>
      <c r="ID73" s="88">
        <f t="shared" si="198"/>
        <v>3.7003811999917362E-2</v>
      </c>
      <c r="IE73" s="88">
        <f t="shared" si="199"/>
        <v>2.0208325298175085E-2</v>
      </c>
      <c r="IF73" s="88">
        <f t="shared" si="200"/>
        <v>2.3647070620741527E-2</v>
      </c>
      <c r="IG73" s="88">
        <f t="shared" si="201"/>
        <v>7.2876144262660255E-3</v>
      </c>
      <c r="IH73" s="88">
        <f t="shared" si="202"/>
        <v>1.1804543728312961E-2</v>
      </c>
      <c r="II73" s="88">
        <f t="shared" si="203"/>
        <v>5.6934487705203327E-4</v>
      </c>
      <c r="IJ73" s="191">
        <f t="shared" si="204"/>
        <v>3.1526148191526196E-3</v>
      </c>
      <c r="IK73" s="297"/>
      <c r="IL73" s="294"/>
      <c r="IM73" s="294"/>
      <c r="IN73" s="294"/>
      <c r="IO73" s="294"/>
      <c r="IP73" s="294"/>
      <c r="IQ73" s="294"/>
      <c r="IR73" s="294"/>
      <c r="IS73" s="294"/>
      <c r="IT73" s="294"/>
      <c r="IU73" s="294"/>
      <c r="IV73" s="294"/>
      <c r="IW73" s="294"/>
      <c r="IX73" s="294"/>
      <c r="IY73" s="294"/>
      <c r="IZ73" s="294"/>
      <c r="JA73" s="294"/>
      <c r="JB73" s="294"/>
      <c r="JC73" s="294"/>
      <c r="JD73" s="298"/>
    </row>
    <row r="74" spans="1:265" ht="14.4">
      <c r="A74" s="412" t="s">
        <v>85</v>
      </c>
      <c r="B74" s="440">
        <v>219031</v>
      </c>
      <c r="C74" s="428">
        <f t="shared" si="180"/>
        <v>6378</v>
      </c>
      <c r="D74" s="419">
        <f t="shared" si="181"/>
        <v>165</v>
      </c>
      <c r="E74" s="397">
        <f t="shared" si="210"/>
        <v>3.4147776444093912E-3</v>
      </c>
      <c r="F74" s="198">
        <f t="shared" si="150"/>
        <v>2.6973350804224059E-2</v>
      </c>
      <c r="G74" s="28">
        <f t="shared" si="151"/>
        <v>8.1786387908037863</v>
      </c>
      <c r="H74" s="27">
        <f t="shared" si="152"/>
        <v>0.22060529320538538</v>
      </c>
      <c r="I74" s="34">
        <f t="shared" si="153"/>
        <v>0.2381551388056784</v>
      </c>
      <c r="J74" s="311">
        <f t="shared" si="154"/>
        <v>0.38165045678861498</v>
      </c>
      <c r="K74" s="483">
        <f t="shared" si="184"/>
        <v>1.973842845138712E-3</v>
      </c>
      <c r="L74" s="312">
        <f t="shared" si="211"/>
        <v>14.149167434134586</v>
      </c>
      <c r="M74" s="313">
        <f t="shared" si="155"/>
        <v>0.4120119521661792</v>
      </c>
      <c r="N74" s="501"/>
      <c r="O74" s="334" t="s">
        <v>230</v>
      </c>
      <c r="P74" s="21" t="s">
        <v>231</v>
      </c>
      <c r="Q74" s="21" t="s">
        <v>232</v>
      </c>
      <c r="R74" s="21" t="s">
        <v>233</v>
      </c>
      <c r="S74" s="161">
        <f t="shared" si="156"/>
        <v>6378</v>
      </c>
      <c r="T74" s="162">
        <f t="shared" si="157"/>
        <v>2911.9165780186368</v>
      </c>
      <c r="U74" s="161">
        <f t="shared" si="158"/>
        <v>157</v>
      </c>
      <c r="V74" s="163">
        <f t="shared" si="159"/>
        <v>2.5237100144671273E-2</v>
      </c>
      <c r="W74" s="162">
        <f t="shared" si="160"/>
        <v>71.679351324698331</v>
      </c>
      <c r="X74" s="161">
        <f t="shared" si="161"/>
        <v>470</v>
      </c>
      <c r="Y74" s="163">
        <f t="shared" si="162"/>
        <v>7.9553148273527427E-2</v>
      </c>
      <c r="Z74" s="162">
        <f t="shared" si="163"/>
        <v>214.58149759623066</v>
      </c>
      <c r="AA74" s="161">
        <f t="shared" si="164"/>
        <v>165</v>
      </c>
      <c r="AB74" s="162">
        <f t="shared" si="165"/>
        <v>753.31802347612893</v>
      </c>
      <c r="AC74" s="164">
        <f t="shared" si="166"/>
        <v>2.5870178739416744E-2</v>
      </c>
      <c r="AD74" s="161">
        <f t="shared" si="167"/>
        <v>6</v>
      </c>
      <c r="AE74" s="163">
        <f t="shared" si="168"/>
        <v>3.7735849056603772E-2</v>
      </c>
      <c r="AF74" s="162">
        <f t="shared" si="169"/>
        <v>27.393382671859236</v>
      </c>
      <c r="AG74" s="161">
        <f t="shared" si="170"/>
        <v>12</v>
      </c>
      <c r="AH74" s="163">
        <f t="shared" si="171"/>
        <v>7.8431372549019607E-2</v>
      </c>
      <c r="AI74" s="335">
        <f t="shared" si="172"/>
        <v>54.786765343718471</v>
      </c>
      <c r="AJ74" s="505"/>
      <c r="AK74" s="83">
        <v>22406.121998620882</v>
      </c>
      <c r="AL74" s="61">
        <v>21132.368643009388</v>
      </c>
      <c r="AM74" s="61">
        <v>20333.963632344727</v>
      </c>
      <c r="AN74" s="61">
        <v>19182.527821232306</v>
      </c>
      <c r="AO74" s="61">
        <v>18839.199669500635</v>
      </c>
      <c r="AP74" s="61">
        <v>17848.490516221158</v>
      </c>
      <c r="AQ74" s="61">
        <v>17369.832044338622</v>
      </c>
      <c r="AR74" s="61">
        <v>16440.792551086866</v>
      </c>
      <c r="AS74" s="61">
        <v>13508.29704488983</v>
      </c>
      <c r="AT74" s="61">
        <v>13028.329656232836</v>
      </c>
      <c r="AU74" s="61">
        <v>9100.4509348603679</v>
      </c>
      <c r="AV74" s="61">
        <v>9048.3981625189444</v>
      </c>
      <c r="AW74" s="61">
        <v>5731.8947213627271</v>
      </c>
      <c r="AX74" s="61">
        <v>6021.822885480181</v>
      </c>
      <c r="AY74" s="61">
        <v>2783.6636976151713</v>
      </c>
      <c r="AZ74" s="61">
        <v>3489.2406746292991</v>
      </c>
      <c r="BA74" s="61">
        <v>847.62278267156717</v>
      </c>
      <c r="BB74" s="61">
        <v>1456.541162705395</v>
      </c>
      <c r="BC74" s="61">
        <v>105.9528478339459</v>
      </c>
      <c r="BD74" s="84">
        <v>355.48509377574936</v>
      </c>
      <c r="BE74" s="229">
        <v>2.0000000000000002E-5</v>
      </c>
      <c r="BF74" s="42">
        <v>2.0000000000000002E-5</v>
      </c>
      <c r="BG74" s="52">
        <v>5.0000000000000002E-5</v>
      </c>
      <c r="BH74" s="52">
        <v>4.0000000000000003E-5</v>
      </c>
      <c r="BI74" s="52">
        <v>1.2518952302791728E-4</v>
      </c>
      <c r="BJ74" s="52">
        <v>1.2406223545552731E-4</v>
      </c>
      <c r="BK74" s="52">
        <v>3.4000000000000002E-4</v>
      </c>
      <c r="BL74" s="52">
        <v>1.8000000000000001E-4</v>
      </c>
      <c r="BM74" s="52">
        <v>8.9999999999999998E-4</v>
      </c>
      <c r="BN74" s="52">
        <v>5.0000000000000001E-4</v>
      </c>
      <c r="BO74" s="52">
        <v>3.8E-3</v>
      </c>
      <c r="BP74" s="52">
        <v>2E-3</v>
      </c>
      <c r="BQ74" s="52">
        <v>1.6199999999999999E-2</v>
      </c>
      <c r="BR74" s="52">
        <v>6.1999999999999998E-3</v>
      </c>
      <c r="BS74" s="52">
        <v>6.1100000000000002E-2</v>
      </c>
      <c r="BT74" s="52">
        <v>2.6800000000000001E-2</v>
      </c>
      <c r="BU74" s="52">
        <v>0.1421</v>
      </c>
      <c r="BV74" s="52">
        <v>5.4699999999999999E-2</v>
      </c>
      <c r="BW74" s="52">
        <v>0.27589999999999998</v>
      </c>
      <c r="BX74" s="53">
        <v>0.1051</v>
      </c>
      <c r="BY74" s="63">
        <f>+Fall_Hoy!B74</f>
        <v>1</v>
      </c>
      <c r="BZ74" s="60">
        <f>+Fall_Hoy!C74</f>
        <v>0</v>
      </c>
      <c r="CA74" s="60">
        <f>+Fall_Hoy!D74</f>
        <v>0</v>
      </c>
      <c r="CB74" s="60">
        <f>+Fall_Hoy!E74</f>
        <v>2</v>
      </c>
      <c r="CC74" s="60">
        <f>+Fall_Hoy!F74</f>
        <v>3</v>
      </c>
      <c r="CD74" s="60">
        <f>+Fall_Hoy!G74</f>
        <v>1</v>
      </c>
      <c r="CE74" s="60">
        <f>+Fall_Hoy!H74</f>
        <v>2</v>
      </c>
      <c r="CF74" s="60">
        <f>+Fall_Hoy!I74</f>
        <v>5</v>
      </c>
      <c r="CG74" s="60">
        <f>+Fall_Hoy!J74</f>
        <v>7</v>
      </c>
      <c r="CH74" s="60">
        <f>+Fall_Hoy!K74</f>
        <v>2</v>
      </c>
      <c r="CI74" s="60">
        <f>+Fall_Hoy!L74</f>
        <v>12</v>
      </c>
      <c r="CJ74" s="60">
        <f>+Fall_Hoy!M74</f>
        <v>13</v>
      </c>
      <c r="CK74" s="60">
        <f>+Fall_Hoy!N74</f>
        <v>23</v>
      </c>
      <c r="CL74" s="60">
        <f>+Fall_Hoy!O74</f>
        <v>13</v>
      </c>
      <c r="CM74" s="60">
        <f>+Fall_Hoy!P74</f>
        <v>27</v>
      </c>
      <c r="CN74" s="60">
        <f>+Fall_Hoy!Q74</f>
        <v>15</v>
      </c>
      <c r="CO74" s="60">
        <f>+Fall_Hoy!R74</f>
        <v>14</v>
      </c>
      <c r="CP74" s="60">
        <f>+Fall_Hoy!S74</f>
        <v>20</v>
      </c>
      <c r="CQ74" s="60">
        <f>+Fall_Hoy!T74</f>
        <v>0</v>
      </c>
      <c r="CR74" s="65">
        <f>+Fall_Hoy!U74</f>
        <v>4</v>
      </c>
      <c r="CS74" s="74">
        <f t="shared" si="173"/>
        <v>0.15874709555737446</v>
      </c>
      <c r="CT74" s="75">
        <f t="shared" si="174"/>
        <v>0.16040782070637094</v>
      </c>
      <c r="CU74" s="75">
        <f t="shared" si="175"/>
        <v>0.24769350370800503</v>
      </c>
      <c r="CV74" s="75">
        <f t="shared" si="176"/>
        <v>0.34819592562314133</v>
      </c>
      <c r="CW74" s="75">
        <f t="shared" si="131"/>
        <v>0.7</v>
      </c>
      <c r="CX74" s="75">
        <f t="shared" si="132"/>
        <v>0.45160516968702408</v>
      </c>
      <c r="CY74" s="75">
        <f t="shared" si="133"/>
        <v>0.33865341507972235</v>
      </c>
      <c r="CZ74" s="75">
        <f t="shared" si="134"/>
        <v>0.7</v>
      </c>
      <c r="DA74" s="75">
        <f t="shared" si="135"/>
        <v>0.57577781654720861</v>
      </c>
      <c r="DB74" s="75">
        <f t="shared" si="136"/>
        <v>0.30702324131676961</v>
      </c>
      <c r="DC74" s="75">
        <f t="shared" si="137"/>
        <v>0.34700420445600244</v>
      </c>
      <c r="DD74" s="75">
        <f t="shared" si="138"/>
        <v>0.7</v>
      </c>
      <c r="DE74" s="75">
        <f t="shared" si="139"/>
        <v>0.24769350370800503</v>
      </c>
      <c r="DF74" s="75">
        <f t="shared" si="140"/>
        <v>0.34819592562314133</v>
      </c>
      <c r="DG74" s="75">
        <f t="shared" si="141"/>
        <v>0.15874709555737446</v>
      </c>
      <c r="DH74" s="75">
        <f t="shared" si="142"/>
        <v>0.16040782070637094</v>
      </c>
      <c r="DI74" s="75">
        <f t="shared" si="143"/>
        <v>0.11623350563697582</v>
      </c>
      <c r="DJ74" s="75">
        <f t="shared" si="144"/>
        <v>0.25102669415862161</v>
      </c>
      <c r="DK74" s="75">
        <f t="shared" si="145"/>
        <v>1.8876321315444873E-2</v>
      </c>
      <c r="DL74" s="287">
        <f t="shared" si="146"/>
        <v>0.1070621303202538</v>
      </c>
      <c r="DM74" s="83">
        <f>+'Cas_-14'!B74</f>
        <v>120</v>
      </c>
      <c r="DN74" s="61">
        <f>+'Cas_-14'!C74</f>
        <v>89</v>
      </c>
      <c r="DO74" s="61">
        <f>+'Cas_-14'!D74</f>
        <v>151</v>
      </c>
      <c r="DP74" s="61">
        <f>+'Cas_-14'!E74</f>
        <v>169</v>
      </c>
      <c r="DQ74" s="61">
        <f>+'Cas_-14'!F74</f>
        <v>774</v>
      </c>
      <c r="DR74" s="61">
        <f>+'Cas_-14'!G74</f>
        <v>630</v>
      </c>
      <c r="DS74" s="61">
        <f>+'Cas_-14'!H74</f>
        <v>856</v>
      </c>
      <c r="DT74" s="61">
        <f>+'Cas_-14'!I74</f>
        <v>749</v>
      </c>
      <c r="DU74" s="61">
        <f>+'Cas_-14'!J74</f>
        <v>613</v>
      </c>
      <c r="DV74" s="61">
        <f>+'Cas_-14'!K74</f>
        <v>532</v>
      </c>
      <c r="DW74" s="61">
        <f>+'Cas_-14'!L74</f>
        <v>362</v>
      </c>
      <c r="DX74" s="61">
        <f>+'Cas_-14'!M74</f>
        <v>286</v>
      </c>
      <c r="DY74" s="61">
        <f>+'Cas_-14'!N74</f>
        <v>177</v>
      </c>
      <c r="DZ74" s="61">
        <f>+'Cas_-14'!O74</f>
        <v>130</v>
      </c>
      <c r="EA74" s="61">
        <f>+'Cas_-14'!P74</f>
        <v>71</v>
      </c>
      <c r="EB74" s="61">
        <f>+'Cas_-14'!Q74</f>
        <v>77</v>
      </c>
      <c r="EC74" s="61">
        <f>+'Cas_-14'!R74</f>
        <v>32</v>
      </c>
      <c r="ED74" s="61">
        <f>+'Cas_-14'!S74</f>
        <v>48</v>
      </c>
      <c r="EE74" s="61">
        <f>+'Cas_-14'!T74</f>
        <v>2</v>
      </c>
      <c r="EF74" s="84">
        <f>+'Cas_-14'!U74</f>
        <v>17</v>
      </c>
      <c r="EG74" s="190">
        <f t="shared" si="208"/>
        <v>5.3556791312386011E-3</v>
      </c>
      <c r="EH74" s="89">
        <f t="shared" si="208"/>
        <v>4.2115487148404115E-3</v>
      </c>
      <c r="EI74" s="89">
        <f t="shared" si="208"/>
        <v>7.4259993147527854E-3</v>
      </c>
      <c r="EJ74" s="89">
        <f t="shared" si="208"/>
        <v>8.8101006069148634E-3</v>
      </c>
      <c r="EK74" s="89">
        <f t="shared" si="208"/>
        <v>4.1084547835280531E-2</v>
      </c>
      <c r="EL74" s="89">
        <f t="shared" si="208"/>
        <v>3.5297102543626314E-2</v>
      </c>
      <c r="EM74" s="89">
        <f t="shared" si="208"/>
        <v>4.9280844962401205E-2</v>
      </c>
      <c r="EN74" s="89">
        <f t="shared" si="208"/>
        <v>4.5557414441707383E-2</v>
      </c>
      <c r="EO74" s="89">
        <f t="shared" si="208"/>
        <v>4.5379517341299289E-2</v>
      </c>
      <c r="EP74" s="89">
        <f t="shared" si="208"/>
        <v>4.0834091095130358E-2</v>
      </c>
      <c r="EQ74" s="89">
        <f t="shared" si="208"/>
        <v>3.9778248637473076E-2</v>
      </c>
      <c r="ER74" s="89">
        <f t="shared" si="208"/>
        <v>3.1607804482421419E-2</v>
      </c>
      <c r="ES74" s="89">
        <f t="shared" si="208"/>
        <v>3.0879841414449289E-2</v>
      </c>
      <c r="ET74" s="89">
        <f t="shared" si="208"/>
        <v>2.1588147388634758E-2</v>
      </c>
      <c r="EU74" s="89">
        <f t="shared" si="208"/>
        <v>2.5505954638423936E-2</v>
      </c>
      <c r="EV74" s="89">
        <f t="shared" si="206"/>
        <v>2.206783858731114E-2</v>
      </c>
      <c r="EW74" s="89">
        <f t="shared" si="206"/>
        <v>3.7752642630889746E-2</v>
      </c>
      <c r="EX74" s="89">
        <f t="shared" si="206"/>
        <v>3.2954784409143845E-2</v>
      </c>
      <c r="EY74" s="89">
        <f t="shared" si="206"/>
        <v>1.8876321315444873E-2</v>
      </c>
      <c r="EZ74" s="97">
        <f t="shared" si="206"/>
        <v>4.7821977060799374E-2</v>
      </c>
      <c r="FA74" s="110">
        <f t="shared" si="212"/>
        <v>6.2239229155621114</v>
      </c>
      <c r="FB74" s="111">
        <f t="shared" si="213"/>
        <v>7.2688505524326414</v>
      </c>
      <c r="FC74" s="111">
        <f t="shared" si="214"/>
        <v>8.0212038780777011</v>
      </c>
      <c r="FD74" s="111">
        <f t="shared" si="215"/>
        <v>16.12903225806452</v>
      </c>
      <c r="FE74" s="111">
        <f t="shared" si="209"/>
        <v>17.03803587680936</v>
      </c>
      <c r="FF74" s="111">
        <f t="shared" si="209"/>
        <v>12.794397759103644</v>
      </c>
      <c r="FG74" s="111">
        <f t="shared" si="209"/>
        <v>6.8719076415612967</v>
      </c>
      <c r="FH74" s="111">
        <f t="shared" si="209"/>
        <v>15.365226683258753</v>
      </c>
      <c r="FI74" s="111">
        <f t="shared" si="209"/>
        <v>12.688055102410729</v>
      </c>
      <c r="FJ74" s="111">
        <f t="shared" si="209"/>
        <v>7.518796992481203</v>
      </c>
      <c r="FK74" s="111">
        <f t="shared" si="209"/>
        <v>8.7234661238732194</v>
      </c>
      <c r="FL74" s="111">
        <f t="shared" si="209"/>
        <v>22.146429069102307</v>
      </c>
      <c r="FM74" s="111">
        <f t="shared" si="209"/>
        <v>8.0212038780777011</v>
      </c>
      <c r="FN74" s="111">
        <f t="shared" si="209"/>
        <v>16.12903225806452</v>
      </c>
      <c r="FO74" s="111">
        <f t="shared" si="209"/>
        <v>6.2239229155621114</v>
      </c>
      <c r="FP74" s="111">
        <f t="shared" si="209"/>
        <v>7.2688505524326414</v>
      </c>
      <c r="FQ74" s="111">
        <f t="shared" si="216"/>
        <v>3.0788177339901477</v>
      </c>
      <c r="FR74" s="111">
        <f t="shared" si="217"/>
        <v>7.6173065204143819</v>
      </c>
      <c r="FS74" s="111">
        <f t="shared" si="218"/>
        <v>1</v>
      </c>
      <c r="FT74" s="292">
        <f t="shared" si="219"/>
        <v>2.2387642021604073</v>
      </c>
      <c r="FU74" s="83">
        <f>+Cas_Hoy!B74</f>
        <v>131</v>
      </c>
      <c r="FV74" s="61">
        <f>+Cas_Hoy!C74</f>
        <v>94</v>
      </c>
      <c r="FW74" s="61">
        <f>+Cas_Hoy!D74</f>
        <v>164</v>
      </c>
      <c r="FX74" s="61">
        <f>+Cas_Hoy!E74</f>
        <v>177</v>
      </c>
      <c r="FY74" s="61">
        <f>+Cas_Hoy!F74</f>
        <v>833</v>
      </c>
      <c r="FZ74" s="61">
        <f>+Cas_Hoy!G74</f>
        <v>681</v>
      </c>
      <c r="GA74" s="61">
        <f>+Cas_Hoy!H74</f>
        <v>924</v>
      </c>
      <c r="GB74" s="61">
        <f>+Cas_Hoy!I74</f>
        <v>805</v>
      </c>
      <c r="GC74" s="61">
        <f>+Cas_Hoy!J74</f>
        <v>665</v>
      </c>
      <c r="GD74" s="61">
        <f>+Cas_Hoy!K74</f>
        <v>585</v>
      </c>
      <c r="GE74" s="61">
        <f>+Cas_Hoy!L74</f>
        <v>387</v>
      </c>
      <c r="GF74" s="61">
        <f>+Cas_Hoy!M74</f>
        <v>313</v>
      </c>
      <c r="GG74" s="61">
        <f>+Cas_Hoy!N74</f>
        <v>194</v>
      </c>
      <c r="GH74" s="61">
        <f>+Cas_Hoy!O74</f>
        <v>138</v>
      </c>
      <c r="GI74" s="61">
        <f>+Cas_Hoy!P74</f>
        <v>79</v>
      </c>
      <c r="GJ74" s="61">
        <f>+Cas_Hoy!Q74</f>
        <v>81</v>
      </c>
      <c r="GK74" s="61">
        <f>+Cas_Hoy!R74</f>
        <v>34</v>
      </c>
      <c r="GL74" s="61">
        <f>+Cas_Hoy!S74</f>
        <v>51</v>
      </c>
      <c r="GM74" s="61">
        <f>+Cas_Hoy!T74</f>
        <v>2</v>
      </c>
      <c r="GN74" s="84">
        <f>+Cas_Hoy!U74</f>
        <v>17</v>
      </c>
      <c r="GO74" s="297">
        <f t="shared" si="220"/>
        <v>3.6388889696700802E-2</v>
      </c>
      <c r="GP74" s="294">
        <f t="shared" si="221"/>
        <v>3.2332956303726769E-2</v>
      </c>
      <c r="GQ74" s="294">
        <f t="shared" si="222"/>
        <v>6.4693606214198493E-2</v>
      </c>
      <c r="GR74" s="294">
        <f t="shared" si="223"/>
        <v>0.14882494821759221</v>
      </c>
      <c r="GS74" s="294">
        <f t="shared" si="224"/>
        <v>0.7</v>
      </c>
      <c r="GT74" s="294">
        <f t="shared" si="225"/>
        <v>0.48816368342359262</v>
      </c>
      <c r="GU74" s="294">
        <f t="shared" si="226"/>
        <v>0.36555578917484055</v>
      </c>
      <c r="GV74" s="294">
        <f t="shared" si="227"/>
        <v>0.7</v>
      </c>
      <c r="GW74" s="294">
        <f t="shared" si="228"/>
        <v>0.62462030669476953</v>
      </c>
      <c r="GX74" s="294">
        <f t="shared" si="229"/>
        <v>0.33761014317727484</v>
      </c>
      <c r="GY74" s="294">
        <f t="shared" si="230"/>
        <v>0.37096858321677606</v>
      </c>
      <c r="GZ74" s="294">
        <f t="shared" si="231"/>
        <v>0.7</v>
      </c>
      <c r="HA74" s="294">
        <f t="shared" si="232"/>
        <v>0.2714832752505818</v>
      </c>
      <c r="HB74" s="294">
        <f t="shared" si="233"/>
        <v>0.36962336719995009</v>
      </c>
      <c r="HC74" s="294">
        <f t="shared" si="234"/>
        <v>0.17663409223989554</v>
      </c>
      <c r="HD74" s="294">
        <f t="shared" si="235"/>
        <v>0.16874069450929929</v>
      </c>
      <c r="HE74" s="294">
        <f t="shared" si="236"/>
        <v>0.1234980997392868</v>
      </c>
      <c r="HF74" s="294">
        <f t="shared" si="237"/>
        <v>0.26671586254353546</v>
      </c>
      <c r="HG74" s="294">
        <f t="shared" si="238"/>
        <v>1.8876321315444873E-2</v>
      </c>
      <c r="HH74" s="298">
        <f t="shared" si="239"/>
        <v>0.10706213032025381</v>
      </c>
      <c r="HI74" s="213">
        <f>+CyF_Tot!B74</f>
        <v>5608</v>
      </c>
      <c r="HJ74" s="140">
        <f>+CyF_Tot!C74</f>
        <v>5908</v>
      </c>
      <c r="HK74" s="140">
        <f>+CyF_Tot!D74</f>
        <v>6221</v>
      </c>
      <c r="HL74" s="140">
        <f>+CyF_Tot!E74</f>
        <v>6378</v>
      </c>
      <c r="HM74" s="140">
        <f>+CyF_Tot!F74</f>
        <v>148</v>
      </c>
      <c r="HN74" s="140">
        <f>+CyF_Tot!G74</f>
        <v>153</v>
      </c>
      <c r="HO74" s="140">
        <f>+CyF_Tot!H74</f>
        <v>159</v>
      </c>
      <c r="HP74" s="451">
        <f>+CyF_Tot!I74</f>
        <v>165</v>
      </c>
      <c r="HQ74" s="91">
        <f t="shared" si="185"/>
        <v>0.10229657901676421</v>
      </c>
      <c r="HR74" s="88">
        <f t="shared" si="186"/>
        <v>9.6481176833459137E-2</v>
      </c>
      <c r="HS74" s="88">
        <f t="shared" si="187"/>
        <v>9.2836007836081313E-2</v>
      </c>
      <c r="HT74" s="88">
        <f t="shared" si="188"/>
        <v>8.7579054203433787E-2</v>
      </c>
      <c r="HU74" s="88">
        <f t="shared" si="189"/>
        <v>8.6011567629699151E-2</v>
      </c>
      <c r="HV74" s="88">
        <f t="shared" si="190"/>
        <v>8.1488421804316091E-2</v>
      </c>
      <c r="HW74" s="88">
        <f t="shared" si="191"/>
        <v>7.9303076022748484E-2</v>
      </c>
      <c r="HX74" s="88">
        <f t="shared" si="192"/>
        <v>7.5061486963429222E-2</v>
      </c>
      <c r="HY74" s="88">
        <f t="shared" si="193"/>
        <v>6.1672991699302064E-2</v>
      </c>
      <c r="HZ74" s="88">
        <f t="shared" si="194"/>
        <v>5.9481669974719723E-2</v>
      </c>
      <c r="IA74" s="88">
        <f t="shared" si="195"/>
        <v>4.1548689157518193E-2</v>
      </c>
      <c r="IB74" s="88">
        <f t="shared" si="196"/>
        <v>4.1311038905538229E-2</v>
      </c>
      <c r="IC74" s="88">
        <f t="shared" si="197"/>
        <v>2.6169330922849857E-2</v>
      </c>
      <c r="ID74" s="88">
        <f t="shared" si="198"/>
        <v>2.7493016447353028E-2</v>
      </c>
      <c r="IE74" s="88">
        <f t="shared" si="199"/>
        <v>1.2708994149755839E-2</v>
      </c>
      <c r="IF74" s="88">
        <f t="shared" si="200"/>
        <v>1.5930350839056112E-2</v>
      </c>
      <c r="IG74" s="88">
        <f t="shared" si="201"/>
        <v>3.8698758745180691E-3</v>
      </c>
      <c r="IH74" s="88">
        <f t="shared" si="202"/>
        <v>6.6499315745506115E-3</v>
      </c>
      <c r="II74" s="88">
        <f t="shared" si="203"/>
        <v>4.8373448431475864E-4</v>
      </c>
      <c r="IJ74" s="191">
        <f t="shared" si="204"/>
        <v>1.6229898679901446E-3</v>
      </c>
      <c r="IK74" s="297"/>
      <c r="IL74" s="294"/>
      <c r="IM74" s="294"/>
      <c r="IN74" s="294"/>
      <c r="IO74" s="294"/>
      <c r="IP74" s="294"/>
      <c r="IQ74" s="294"/>
      <c r="IR74" s="294"/>
      <c r="IS74" s="294"/>
      <c r="IT74" s="294"/>
      <c r="IU74" s="294"/>
      <c r="IV74" s="294"/>
      <c r="IW74" s="294"/>
      <c r="IX74" s="294"/>
      <c r="IY74" s="294"/>
      <c r="IZ74" s="294"/>
      <c r="JA74" s="294"/>
      <c r="JB74" s="294"/>
      <c r="JC74" s="294"/>
      <c r="JD74" s="298"/>
    </row>
    <row r="75" spans="1:265" ht="14.4">
      <c r="A75" s="412" t="s">
        <v>86</v>
      </c>
      <c r="B75" s="440">
        <v>517082</v>
      </c>
      <c r="C75" s="428">
        <f t="shared" si="180"/>
        <v>14388</v>
      </c>
      <c r="D75" s="419">
        <f t="shared" si="181"/>
        <v>449</v>
      </c>
      <c r="E75" s="397">
        <f t="shared" si="210"/>
        <v>3.404882692512397E-3</v>
      </c>
      <c r="F75" s="198">
        <f t="shared" si="150"/>
        <v>2.6485160960930763E-2</v>
      </c>
      <c r="G75" s="28">
        <f t="shared" si="151"/>
        <v>9.6290213696563605</v>
      </c>
      <c r="H75" s="27">
        <f t="shared" si="152"/>
        <v>0.25502618087159068</v>
      </c>
      <c r="I75" s="34">
        <f t="shared" si="153"/>
        <v>0.26793112014461096</v>
      </c>
      <c r="J75" s="311">
        <f t="shared" si="154"/>
        <v>0.36693093381233571</v>
      </c>
      <c r="K75" s="483">
        <f t="shared" si="184"/>
        <v>2.3664786731535663E-3</v>
      </c>
      <c r="L75" s="312">
        <f t="shared" si="211"/>
        <v>13.85420818675065</v>
      </c>
      <c r="M75" s="313">
        <f t="shared" si="155"/>
        <v>0.38536455794252095</v>
      </c>
      <c r="N75" s="501"/>
      <c r="O75" s="334" t="s">
        <v>230</v>
      </c>
      <c r="P75" s="21" t="s">
        <v>231</v>
      </c>
      <c r="Q75" s="21" t="s">
        <v>232</v>
      </c>
      <c r="R75" s="21" t="s">
        <v>233</v>
      </c>
      <c r="S75" s="161">
        <f t="shared" si="156"/>
        <v>14388</v>
      </c>
      <c r="T75" s="162">
        <f t="shared" si="157"/>
        <v>2782.5373925218823</v>
      </c>
      <c r="U75" s="161">
        <f t="shared" si="158"/>
        <v>331</v>
      </c>
      <c r="V75" s="163">
        <f t="shared" si="159"/>
        <v>2.3546987266130755E-2</v>
      </c>
      <c r="W75" s="162">
        <f t="shared" si="160"/>
        <v>64.013057890237917</v>
      </c>
      <c r="X75" s="161">
        <f t="shared" si="161"/>
        <v>693</v>
      </c>
      <c r="Y75" s="163">
        <f t="shared" si="162"/>
        <v>5.0602409638554217E-2</v>
      </c>
      <c r="Z75" s="162">
        <f t="shared" si="163"/>
        <v>134.02129642880627</v>
      </c>
      <c r="AA75" s="161">
        <f t="shared" si="164"/>
        <v>449</v>
      </c>
      <c r="AB75" s="162">
        <f t="shared" si="165"/>
        <v>868.33422938721515</v>
      </c>
      <c r="AC75" s="164">
        <f t="shared" si="166"/>
        <v>3.1206561023074786E-2</v>
      </c>
      <c r="AD75" s="161">
        <f t="shared" si="167"/>
        <v>2</v>
      </c>
      <c r="AE75" s="163">
        <f t="shared" si="168"/>
        <v>4.4742729306487695E-3</v>
      </c>
      <c r="AF75" s="162">
        <f t="shared" si="169"/>
        <v>3.8678584827938316</v>
      </c>
      <c r="AG75" s="161">
        <f t="shared" si="170"/>
        <v>12</v>
      </c>
      <c r="AH75" s="163">
        <f t="shared" si="171"/>
        <v>2.7459954233409609E-2</v>
      </c>
      <c r="AI75" s="335">
        <f t="shared" si="172"/>
        <v>23.20715089676299</v>
      </c>
      <c r="AJ75" s="505"/>
      <c r="AK75" s="83">
        <v>53486.392747940139</v>
      </c>
      <c r="AL75" s="61">
        <v>49855.029183324878</v>
      </c>
      <c r="AM75" s="61">
        <v>50013.842375852517</v>
      </c>
      <c r="AN75" s="61">
        <v>47325.238114322849</v>
      </c>
      <c r="AO75" s="61">
        <v>43528.389172541283</v>
      </c>
      <c r="AP75" s="61">
        <v>40600.562622879137</v>
      </c>
      <c r="AQ75" s="61">
        <v>38557.279193500392</v>
      </c>
      <c r="AR75" s="61">
        <v>37173.716855878141</v>
      </c>
      <c r="AS75" s="61">
        <v>31425.780237232611</v>
      </c>
      <c r="AT75" s="61">
        <v>30556.178236571868</v>
      </c>
      <c r="AU75" s="61">
        <v>20858.212224921102</v>
      </c>
      <c r="AV75" s="61">
        <v>21511.682844592237</v>
      </c>
      <c r="AW75" s="61">
        <v>14408.889814801842</v>
      </c>
      <c r="AX75" s="61">
        <v>15747.375510134319</v>
      </c>
      <c r="AY75" s="61">
        <v>7272.551206628259</v>
      </c>
      <c r="AZ75" s="61">
        <v>9002.6852392464043</v>
      </c>
      <c r="BA75" s="61">
        <v>1848.4326983088554</v>
      </c>
      <c r="BB75" s="61">
        <v>3041.6141507445536</v>
      </c>
      <c r="BC75" s="61">
        <v>123.22884655392369</v>
      </c>
      <c r="BD75" s="84">
        <v>744.91069947374012</v>
      </c>
      <c r="BE75" s="229">
        <v>2.0000000000000002E-5</v>
      </c>
      <c r="BF75" s="42">
        <v>2.0000000000000002E-5</v>
      </c>
      <c r="BG75" s="52">
        <v>5.0000000000000002E-5</v>
      </c>
      <c r="BH75" s="52">
        <v>4.0000000000000003E-5</v>
      </c>
      <c r="BI75" s="52">
        <v>1.2518952302791728E-4</v>
      </c>
      <c r="BJ75" s="52">
        <v>1.2406223545552731E-4</v>
      </c>
      <c r="BK75" s="52">
        <v>3.4000000000000002E-4</v>
      </c>
      <c r="BL75" s="52">
        <v>1.8000000000000001E-4</v>
      </c>
      <c r="BM75" s="52">
        <v>8.9999999999999998E-4</v>
      </c>
      <c r="BN75" s="52">
        <v>5.0000000000000001E-4</v>
      </c>
      <c r="BO75" s="52">
        <v>3.8E-3</v>
      </c>
      <c r="BP75" s="52">
        <v>2E-3</v>
      </c>
      <c r="BQ75" s="52">
        <v>1.6199999999999999E-2</v>
      </c>
      <c r="BR75" s="52">
        <v>6.1999999999999998E-3</v>
      </c>
      <c r="BS75" s="52">
        <v>6.1100000000000002E-2</v>
      </c>
      <c r="BT75" s="52">
        <v>2.6800000000000001E-2</v>
      </c>
      <c r="BU75" s="52">
        <v>0.1421</v>
      </c>
      <c r="BV75" s="52">
        <v>5.4699999999999999E-2</v>
      </c>
      <c r="BW75" s="52">
        <v>0.27589999999999998</v>
      </c>
      <c r="BX75" s="53">
        <v>0.1051</v>
      </c>
      <c r="BY75" s="63">
        <f>+Fall_Hoy!B75</f>
        <v>0</v>
      </c>
      <c r="BZ75" s="60">
        <f>+Fall_Hoy!C75</f>
        <v>0</v>
      </c>
      <c r="CA75" s="60">
        <f>+Fall_Hoy!D75</f>
        <v>0</v>
      </c>
      <c r="CB75" s="60">
        <f>+Fall_Hoy!E75</f>
        <v>1</v>
      </c>
      <c r="CC75" s="60">
        <f>+Fall_Hoy!F75</f>
        <v>2</v>
      </c>
      <c r="CD75" s="60">
        <f>+Fall_Hoy!G75</f>
        <v>1</v>
      </c>
      <c r="CE75" s="60">
        <f>+Fall_Hoy!H75</f>
        <v>5</v>
      </c>
      <c r="CF75" s="60">
        <f>+Fall_Hoy!I75</f>
        <v>3</v>
      </c>
      <c r="CG75" s="60">
        <f>+Fall_Hoy!J75</f>
        <v>21</v>
      </c>
      <c r="CH75" s="60">
        <f>+Fall_Hoy!K75</f>
        <v>17</v>
      </c>
      <c r="CI75" s="60">
        <f>+Fall_Hoy!L75</f>
        <v>51</v>
      </c>
      <c r="CJ75" s="60">
        <f>+Fall_Hoy!M75</f>
        <v>27</v>
      </c>
      <c r="CK75" s="60">
        <f>+Fall_Hoy!N75</f>
        <v>64</v>
      </c>
      <c r="CL75" s="60">
        <f>+Fall_Hoy!O75</f>
        <v>34</v>
      </c>
      <c r="CM75" s="60">
        <f>+Fall_Hoy!P75</f>
        <v>82</v>
      </c>
      <c r="CN75" s="60">
        <f>+Fall_Hoy!Q75</f>
        <v>50</v>
      </c>
      <c r="CO75" s="60">
        <f>+Fall_Hoy!R75</f>
        <v>36</v>
      </c>
      <c r="CP75" s="60">
        <f>+Fall_Hoy!S75</f>
        <v>31</v>
      </c>
      <c r="CQ75" s="60">
        <f>+Fall_Hoy!T75</f>
        <v>7</v>
      </c>
      <c r="CR75" s="65">
        <f>+Fall_Hoy!U75</f>
        <v>14</v>
      </c>
      <c r="CS75" s="74">
        <f t="shared" si="173"/>
        <v>0.18453801905208411</v>
      </c>
      <c r="CT75" s="75">
        <f t="shared" si="174"/>
        <v>0.20723501846513698</v>
      </c>
      <c r="CU75" s="75">
        <f t="shared" si="175"/>
        <v>0.27417915847286589</v>
      </c>
      <c r="CV75" s="75">
        <f t="shared" si="176"/>
        <v>0.34824031243890496</v>
      </c>
      <c r="CW75" s="75">
        <f t="shared" si="131"/>
        <v>0.3670197331321341</v>
      </c>
      <c r="CX75" s="75">
        <f t="shared" si="132"/>
        <v>0.1985310071465137</v>
      </c>
      <c r="CY75" s="75">
        <f t="shared" si="133"/>
        <v>0.38140352899745444</v>
      </c>
      <c r="CZ75" s="75">
        <f t="shared" si="134"/>
        <v>0.44834544609254556</v>
      </c>
      <c r="DA75" s="75">
        <f t="shared" si="135"/>
        <v>0.7</v>
      </c>
      <c r="DB75" s="75">
        <f t="shared" si="136"/>
        <v>0.7</v>
      </c>
      <c r="DC75" s="75">
        <f t="shared" si="137"/>
        <v>0.64344213621259738</v>
      </c>
      <c r="DD75" s="75">
        <f t="shared" si="138"/>
        <v>0.62756596485401084</v>
      </c>
      <c r="DE75" s="75">
        <f t="shared" si="139"/>
        <v>0.27417915847286589</v>
      </c>
      <c r="DF75" s="75">
        <f t="shared" si="140"/>
        <v>0.34824031243890496</v>
      </c>
      <c r="DG75" s="75">
        <f t="shared" si="141"/>
        <v>0.18453801905208411</v>
      </c>
      <c r="DH75" s="75">
        <f t="shared" si="142"/>
        <v>0.20723501846513698</v>
      </c>
      <c r="DI75" s="75">
        <f t="shared" si="143"/>
        <v>0.1370581231487025</v>
      </c>
      <c r="DJ75" s="75">
        <f t="shared" si="144"/>
        <v>0.18632462141198983</v>
      </c>
      <c r="DK75" s="75">
        <f t="shared" si="145"/>
        <v>0.20588938488584996</v>
      </c>
      <c r="DL75" s="287">
        <f t="shared" si="146"/>
        <v>0.1788220656820356</v>
      </c>
      <c r="DM75" s="83">
        <f>+'Cas_-14'!B75</f>
        <v>166</v>
      </c>
      <c r="DN75" s="61">
        <f>+'Cas_-14'!C75</f>
        <v>157</v>
      </c>
      <c r="DO75" s="61">
        <f>+'Cas_-14'!D75</f>
        <v>289</v>
      </c>
      <c r="DP75" s="61">
        <f>+'Cas_-14'!E75</f>
        <v>313</v>
      </c>
      <c r="DQ75" s="61">
        <f>+'Cas_-14'!F75</f>
        <v>1610</v>
      </c>
      <c r="DR75" s="61">
        <f>+'Cas_-14'!G75</f>
        <v>1476</v>
      </c>
      <c r="DS75" s="61">
        <f>+'Cas_-14'!H75</f>
        <v>1903</v>
      </c>
      <c r="DT75" s="61">
        <f>+'Cas_-14'!I75</f>
        <v>1662</v>
      </c>
      <c r="DU75" s="61">
        <f>+'Cas_-14'!J75</f>
        <v>1497</v>
      </c>
      <c r="DV75" s="61">
        <f>+'Cas_-14'!K75</f>
        <v>1319</v>
      </c>
      <c r="DW75" s="61">
        <f>+'Cas_-14'!L75</f>
        <v>993</v>
      </c>
      <c r="DX75" s="61">
        <f>+'Cas_-14'!M75</f>
        <v>827</v>
      </c>
      <c r="DY75" s="61">
        <f>+'Cas_-14'!N75</f>
        <v>439</v>
      </c>
      <c r="DZ75" s="61">
        <f>+'Cas_-14'!O75</f>
        <v>400</v>
      </c>
      <c r="EA75" s="61">
        <f>+'Cas_-14'!P75</f>
        <v>209</v>
      </c>
      <c r="EB75" s="61">
        <f>+'Cas_-14'!Q75</f>
        <v>169</v>
      </c>
      <c r="EC75" s="61">
        <f>+'Cas_-14'!R75</f>
        <v>64</v>
      </c>
      <c r="ED75" s="61">
        <f>+'Cas_-14'!S75</f>
        <v>83</v>
      </c>
      <c r="EE75" s="61">
        <f>+'Cas_-14'!T75</f>
        <v>9</v>
      </c>
      <c r="EF75" s="84">
        <f>+'Cas_-14'!U75</f>
        <v>27</v>
      </c>
      <c r="EG75" s="190">
        <f t="shared" si="208"/>
        <v>3.1035931097894609E-3</v>
      </c>
      <c r="EH75" s="88">
        <f t="shared" si="208"/>
        <v>3.1491306408163158E-3</v>
      </c>
      <c r="EI75" s="88">
        <f t="shared" si="208"/>
        <v>5.778400264234324E-3</v>
      </c>
      <c r="EJ75" s="88">
        <f t="shared" si="208"/>
        <v>6.6138071876974125E-3</v>
      </c>
      <c r="EK75" s="88">
        <f t="shared" si="208"/>
        <v>3.698735539277951E-2</v>
      </c>
      <c r="EL75" s="88">
        <f t="shared" si="208"/>
        <v>3.6354176017458634E-2</v>
      </c>
      <c r="EM75" s="88">
        <f t="shared" si="208"/>
        <v>4.9355142266386605E-2</v>
      </c>
      <c r="EN75" s="88">
        <f t="shared" si="208"/>
        <v>4.4709007884348645E-2</v>
      </c>
      <c r="EO75" s="88">
        <f t="shared" si="208"/>
        <v>4.763604876948721E-2</v>
      </c>
      <c r="EP75" s="88">
        <f t="shared" si="208"/>
        <v>4.3166393054394625E-2</v>
      </c>
      <c r="EQ75" s="88">
        <f t="shared" si="208"/>
        <v>4.760714817224735E-2</v>
      </c>
      <c r="ER75" s="88">
        <f t="shared" si="208"/>
        <v>3.8444226143279039E-2</v>
      </c>
      <c r="ES75" s="88">
        <f t="shared" si="208"/>
        <v>3.0467302175426994E-2</v>
      </c>
      <c r="ET75" s="88">
        <f t="shared" si="208"/>
        <v>2.540105808377895E-2</v>
      </c>
      <c r="EU75" s="88">
        <f t="shared" si="208"/>
        <v>2.8738195725526938E-2</v>
      </c>
      <c r="EV75" s="88">
        <f t="shared" si="206"/>
        <v>1.8772176912645967E-2</v>
      </c>
      <c r="EW75" s="88">
        <f t="shared" si="206"/>
        <v>3.462392764343223E-2</v>
      </c>
      <c r="EX75" s="88">
        <f t="shared" si="206"/>
        <v>2.728814237653468E-2</v>
      </c>
      <c r="EY75" s="88">
        <f t="shared" si="206"/>
        <v>7.303484737286485E-2</v>
      </c>
      <c r="EZ75" s="96">
        <f t="shared" si="206"/>
        <v>3.6245955413279463E-2</v>
      </c>
      <c r="FA75" s="110">
        <f t="shared" si="212"/>
        <v>6.4213502063446075</v>
      </c>
      <c r="FB75" s="111">
        <f t="shared" si="213"/>
        <v>11.039477170361213</v>
      </c>
      <c r="FC75" s="111">
        <f t="shared" si="214"/>
        <v>8.9991282094547085</v>
      </c>
      <c r="FD75" s="111">
        <f t="shared" si="215"/>
        <v>13.70967741935484</v>
      </c>
      <c r="FE75" s="111">
        <f t="shared" si="209"/>
        <v>9.9228433402346443</v>
      </c>
      <c r="FF75" s="111">
        <f t="shared" si="209"/>
        <v>5.4610234337637493</v>
      </c>
      <c r="FG75" s="111">
        <f t="shared" si="209"/>
        <v>7.7277363914562134</v>
      </c>
      <c r="FH75" s="111">
        <f t="shared" si="209"/>
        <v>10.028078620136382</v>
      </c>
      <c r="FI75" s="111">
        <f t="shared" si="209"/>
        <v>14.694753617944439</v>
      </c>
      <c r="FJ75" s="111">
        <f t="shared" si="209"/>
        <v>16.216319003487722</v>
      </c>
      <c r="FK75" s="111">
        <f t="shared" si="209"/>
        <v>13.515662267451106</v>
      </c>
      <c r="FL75" s="111">
        <f t="shared" si="209"/>
        <v>16.324062877871825</v>
      </c>
      <c r="FM75" s="111">
        <f t="shared" si="209"/>
        <v>8.9991282094547085</v>
      </c>
      <c r="FN75" s="111">
        <f t="shared" si="209"/>
        <v>13.70967741935484</v>
      </c>
      <c r="FO75" s="111">
        <f t="shared" si="209"/>
        <v>6.4213502063446075</v>
      </c>
      <c r="FP75" s="111">
        <f t="shared" si="209"/>
        <v>11.039477170361213</v>
      </c>
      <c r="FQ75" s="111">
        <f t="shared" si="216"/>
        <v>3.9584799437016178</v>
      </c>
      <c r="FR75" s="111">
        <f t="shared" si="217"/>
        <v>6.8280434351666255</v>
      </c>
      <c r="FS75" s="111">
        <f t="shared" si="218"/>
        <v>2.8190568241311267</v>
      </c>
      <c r="FT75" s="292">
        <f t="shared" si="219"/>
        <v>4.9335729640201569</v>
      </c>
      <c r="FU75" s="83">
        <f>+Cas_Hoy!B75</f>
        <v>175</v>
      </c>
      <c r="FV75" s="61">
        <f>+Cas_Hoy!C75</f>
        <v>168</v>
      </c>
      <c r="FW75" s="61">
        <f>+Cas_Hoy!D75</f>
        <v>304</v>
      </c>
      <c r="FX75" s="61">
        <f>+Cas_Hoy!E75</f>
        <v>335</v>
      </c>
      <c r="FY75" s="61">
        <f>+Cas_Hoy!F75</f>
        <v>1688</v>
      </c>
      <c r="FZ75" s="61">
        <f>+Cas_Hoy!G75</f>
        <v>1554</v>
      </c>
      <c r="GA75" s="61">
        <f>+Cas_Hoy!H75</f>
        <v>1998</v>
      </c>
      <c r="GB75" s="61">
        <f>+Cas_Hoy!I75</f>
        <v>1748</v>
      </c>
      <c r="GC75" s="61">
        <f>+Cas_Hoy!J75</f>
        <v>1573</v>
      </c>
      <c r="GD75" s="61">
        <f>+Cas_Hoy!K75</f>
        <v>1390</v>
      </c>
      <c r="GE75" s="61">
        <f>+Cas_Hoy!L75</f>
        <v>1036</v>
      </c>
      <c r="GF75" s="61">
        <f>+Cas_Hoy!M75</f>
        <v>867</v>
      </c>
      <c r="GG75" s="61">
        <f>+Cas_Hoy!N75</f>
        <v>458</v>
      </c>
      <c r="GH75" s="61">
        <f>+Cas_Hoy!O75</f>
        <v>420</v>
      </c>
      <c r="GI75" s="61">
        <f>+Cas_Hoy!P75</f>
        <v>217</v>
      </c>
      <c r="GJ75" s="61">
        <f>+Cas_Hoy!Q75</f>
        <v>179</v>
      </c>
      <c r="GK75" s="61">
        <f>+Cas_Hoy!R75</f>
        <v>67</v>
      </c>
      <c r="GL75" s="61">
        <f>+Cas_Hoy!S75</f>
        <v>86</v>
      </c>
      <c r="GM75" s="61">
        <f>+Cas_Hoy!T75</f>
        <v>9</v>
      </c>
      <c r="GN75" s="84">
        <f>+Cas_Hoy!U75</f>
        <v>28</v>
      </c>
      <c r="GO75" s="297">
        <f t="shared" si="220"/>
        <v>2.1009760209592439E-2</v>
      </c>
      <c r="GP75" s="294">
        <f t="shared" si="221"/>
        <v>3.720050303853812E-2</v>
      </c>
      <c r="GQ75" s="294">
        <f t="shared" si="222"/>
        <v>5.4699556077200902E-2</v>
      </c>
      <c r="GR75" s="294">
        <f t="shared" si="223"/>
        <v>9.7046356626653521E-2</v>
      </c>
      <c r="GS75" s="294">
        <f t="shared" si="224"/>
        <v>0.38480081337083377</v>
      </c>
      <c r="GT75" s="294">
        <f t="shared" si="225"/>
        <v>0.20902248313393107</v>
      </c>
      <c r="GU75" s="294">
        <f t="shared" si="226"/>
        <v>0.40044364211083239</v>
      </c>
      <c r="GV75" s="294">
        <f t="shared" si="227"/>
        <v>0.47154502994570985</v>
      </c>
      <c r="GW75" s="294">
        <f t="shared" si="228"/>
        <v>0.7</v>
      </c>
      <c r="GX75" s="294">
        <f t="shared" si="229"/>
        <v>0.7</v>
      </c>
      <c r="GY75" s="294">
        <f t="shared" si="230"/>
        <v>0.67130518944234729</v>
      </c>
      <c r="GZ75" s="294">
        <f t="shared" si="231"/>
        <v>0.65791982046968245</v>
      </c>
      <c r="HA75" s="294">
        <f t="shared" si="232"/>
        <v>0.28604568241588285</v>
      </c>
      <c r="HB75" s="294">
        <f t="shared" si="233"/>
        <v>0.36565232806085024</v>
      </c>
      <c r="HC75" s="294">
        <f t="shared" si="234"/>
        <v>0.19160167528374283</v>
      </c>
      <c r="HD75" s="294">
        <f t="shared" si="235"/>
        <v>0.21949744559325163</v>
      </c>
      <c r="HE75" s="294">
        <f t="shared" si="236"/>
        <v>0.14348272267129794</v>
      </c>
      <c r="HF75" s="294">
        <f t="shared" si="237"/>
        <v>0.19305924628230273</v>
      </c>
      <c r="HG75" s="294">
        <f t="shared" si="238"/>
        <v>0.20588938488584996</v>
      </c>
      <c r="HH75" s="298">
        <f t="shared" si="239"/>
        <v>0.18544510515174062</v>
      </c>
      <c r="HI75" s="213">
        <f>+CyF_Tot!B75</f>
        <v>13179</v>
      </c>
      <c r="HJ75" s="140">
        <f>+CyF_Tot!C75</f>
        <v>13695</v>
      </c>
      <c r="HK75" s="140">
        <f>+CyF_Tot!D75</f>
        <v>14057</v>
      </c>
      <c r="HL75" s="140">
        <f>+CyF_Tot!E75</f>
        <v>14388</v>
      </c>
      <c r="HM75" s="140">
        <f>+CyF_Tot!F75</f>
        <v>417</v>
      </c>
      <c r="HN75" s="140">
        <f>+CyF_Tot!G75</f>
        <v>437</v>
      </c>
      <c r="HO75" s="140">
        <f>+CyF_Tot!H75</f>
        <v>447</v>
      </c>
      <c r="HP75" s="451">
        <f>+CyF_Tot!I75</f>
        <v>449</v>
      </c>
      <c r="HQ75" s="91">
        <f t="shared" si="185"/>
        <v>0.10343889895208137</v>
      </c>
      <c r="HR75" s="88">
        <f t="shared" si="186"/>
        <v>9.6416098768328573E-2</v>
      </c>
      <c r="HS75" s="88">
        <f t="shared" si="187"/>
        <v>9.6723232245277374E-2</v>
      </c>
      <c r="HT75" s="88">
        <f t="shared" si="188"/>
        <v>9.1523661845360788E-2</v>
      </c>
      <c r="HU75" s="88">
        <f t="shared" si="189"/>
        <v>8.4180824651682487E-2</v>
      </c>
      <c r="HV75" s="88">
        <f t="shared" si="190"/>
        <v>7.8518615273552625E-2</v>
      </c>
      <c r="HW75" s="88">
        <f t="shared" si="191"/>
        <v>7.4567049701015298E-2</v>
      </c>
      <c r="HX75" s="88">
        <f t="shared" si="192"/>
        <v>7.1891338038992156E-2</v>
      </c>
      <c r="HY75" s="88">
        <f t="shared" si="193"/>
        <v>6.0775235334497454E-2</v>
      </c>
      <c r="HZ75" s="88">
        <f t="shared" si="194"/>
        <v>5.9093486597042381E-2</v>
      </c>
      <c r="IA75" s="88">
        <f t="shared" si="195"/>
        <v>4.033830654503754E-2</v>
      </c>
      <c r="IB75" s="88">
        <f t="shared" si="196"/>
        <v>4.1602072484813311E-2</v>
      </c>
      <c r="IC75" s="88">
        <f t="shared" si="197"/>
        <v>2.7865773348911473E-2</v>
      </c>
      <c r="ID75" s="88">
        <f t="shared" si="198"/>
        <v>3.0454309974306433E-2</v>
      </c>
      <c r="IE75" s="88">
        <f t="shared" si="199"/>
        <v>1.4064599438054813E-2</v>
      </c>
      <c r="IF75" s="88">
        <f t="shared" si="200"/>
        <v>1.7410556235271008E-2</v>
      </c>
      <c r="IG75" s="88">
        <f t="shared" si="201"/>
        <v>3.5747380460136985E-3</v>
      </c>
      <c r="IH75" s="88">
        <f t="shared" si="202"/>
        <v>5.8822665471715387E-3</v>
      </c>
      <c r="II75" s="88">
        <f t="shared" si="203"/>
        <v>2.3831586973424657E-4</v>
      </c>
      <c r="IJ75" s="191">
        <f t="shared" si="204"/>
        <v>1.4406045839416961E-3</v>
      </c>
      <c r="IK75" s="297"/>
      <c r="IL75" s="294"/>
      <c r="IM75" s="294"/>
      <c r="IN75" s="294"/>
      <c r="IO75" s="294"/>
      <c r="IP75" s="294"/>
      <c r="IQ75" s="294"/>
      <c r="IR75" s="294"/>
      <c r="IS75" s="294"/>
      <c r="IT75" s="294"/>
      <c r="IU75" s="294"/>
      <c r="IV75" s="294"/>
      <c r="IW75" s="294"/>
      <c r="IX75" s="294"/>
      <c r="IY75" s="294"/>
      <c r="IZ75" s="294"/>
      <c r="JA75" s="294"/>
      <c r="JB75" s="294"/>
      <c r="JC75" s="294"/>
      <c r="JD75" s="298"/>
    </row>
    <row r="76" spans="1:265" ht="14.4">
      <c r="A76" s="411" t="s">
        <v>87</v>
      </c>
      <c r="B76" s="439">
        <v>9645</v>
      </c>
      <c r="C76" s="427">
        <f t="shared" si="180"/>
        <v>20</v>
      </c>
      <c r="D76" s="418">
        <f t="shared" si="181"/>
        <v>0</v>
      </c>
      <c r="E76" s="396">
        <f t="shared" si="210"/>
        <v>7.3694710025304531E-3</v>
      </c>
      <c r="F76" s="197">
        <f t="shared" si="150"/>
        <v>7.2576464489372734E-4</v>
      </c>
      <c r="G76" s="30">
        <f t="shared" si="151"/>
        <v>0</v>
      </c>
      <c r="H76" s="29">
        <f t="shared" si="152"/>
        <v>0</v>
      </c>
      <c r="I76" s="33">
        <f t="shared" si="153"/>
        <v>0</v>
      </c>
      <c r="J76" s="324">
        <f t="shared" si="154"/>
        <v>8.010335831095339E-4</v>
      </c>
      <c r="K76" s="482">
        <f t="shared" si="184"/>
        <v>0</v>
      </c>
      <c r="L76" s="325">
        <f t="shared" si="211"/>
        <v>1.1037098441559221</v>
      </c>
      <c r="M76" s="326">
        <f t="shared" si="155"/>
        <v>2.2886673803129537E-3</v>
      </c>
      <c r="N76" s="501"/>
      <c r="O76" s="332" t="s">
        <v>226</v>
      </c>
      <c r="P76" s="20" t="s">
        <v>241</v>
      </c>
      <c r="Q76" s="20"/>
      <c r="R76" s="20"/>
      <c r="S76" s="157">
        <f t="shared" si="156"/>
        <v>20</v>
      </c>
      <c r="T76" s="158">
        <f t="shared" si="157"/>
        <v>207.36132711249351</v>
      </c>
      <c r="U76" s="157">
        <f t="shared" si="158"/>
        <v>8</v>
      </c>
      <c r="V76" s="159">
        <f t="shared" si="159"/>
        <v>0.66666666666666663</v>
      </c>
      <c r="W76" s="158">
        <f t="shared" si="160"/>
        <v>82.944530844997402</v>
      </c>
      <c r="X76" s="157">
        <f t="shared" si="161"/>
        <v>13</v>
      </c>
      <c r="Y76" s="159">
        <f t="shared" si="162"/>
        <v>1.8571428571428572</v>
      </c>
      <c r="Z76" s="158">
        <f t="shared" si="163"/>
        <v>134.7848626231208</v>
      </c>
      <c r="AA76" s="157">
        <f t="shared" si="164"/>
        <v>0</v>
      </c>
      <c r="AB76" s="158">
        <f t="shared" si="165"/>
        <v>0</v>
      </c>
      <c r="AC76" s="160">
        <f t="shared" si="166"/>
        <v>0</v>
      </c>
      <c r="AD76" s="157">
        <f t="shared" si="167"/>
        <v>0</v>
      </c>
      <c r="AE76" s="159" t="e">
        <f t="shared" si="168"/>
        <v>#DIV/0!</v>
      </c>
      <c r="AF76" s="158">
        <f t="shared" si="169"/>
        <v>0</v>
      </c>
      <c r="AG76" s="157">
        <f t="shared" si="170"/>
        <v>0</v>
      </c>
      <c r="AH76" s="159" t="e">
        <f t="shared" si="171"/>
        <v>#DIV/0!</v>
      </c>
      <c r="AI76" s="333">
        <f t="shared" si="172"/>
        <v>0</v>
      </c>
      <c r="AJ76" s="505"/>
      <c r="AK76" s="83">
        <v>821.03696539663247</v>
      </c>
      <c r="AL76" s="61">
        <v>794.28286448843517</v>
      </c>
      <c r="AM76" s="61">
        <v>822.53471345809783</v>
      </c>
      <c r="AN76" s="61">
        <v>754.45525085830104</v>
      </c>
      <c r="AO76" s="61">
        <v>612.17945375792374</v>
      </c>
      <c r="AP76" s="61">
        <v>584.19491541909497</v>
      </c>
      <c r="AQ76" s="61">
        <v>570.11733019222697</v>
      </c>
      <c r="AR76" s="61">
        <v>631.95646698841824</v>
      </c>
      <c r="AS76" s="61">
        <v>646.25877009069654</v>
      </c>
      <c r="AT76" s="61">
        <v>641.51215522541281</v>
      </c>
      <c r="AU76" s="61">
        <v>502.33312986414927</v>
      </c>
      <c r="AV76" s="61">
        <v>496.14632454217366</v>
      </c>
      <c r="AW76" s="61">
        <v>426.43802001971392</v>
      </c>
      <c r="AX76" s="61">
        <v>437.11983853489232</v>
      </c>
      <c r="AY76" s="61">
        <v>263.00764115557547</v>
      </c>
      <c r="AZ76" s="61">
        <v>294.16950727394561</v>
      </c>
      <c r="BA76" s="61">
        <v>107.18458783562636</v>
      </c>
      <c r="BB76" s="61">
        <v>185.59323488373471</v>
      </c>
      <c r="BC76" s="61">
        <v>11.909398648402931</v>
      </c>
      <c r="BD76" s="84">
        <v>42.569461152076066</v>
      </c>
      <c r="BE76" s="229">
        <v>2.0000000000000002E-5</v>
      </c>
      <c r="BF76" s="42">
        <v>2.0000000000000002E-5</v>
      </c>
      <c r="BG76" s="52">
        <v>5.0000000000000002E-5</v>
      </c>
      <c r="BH76" s="52">
        <v>4.0000000000000003E-5</v>
      </c>
      <c r="BI76" s="52">
        <v>1.2518952302791728E-4</v>
      </c>
      <c r="BJ76" s="52">
        <v>1.2406223545552731E-4</v>
      </c>
      <c r="BK76" s="52">
        <v>3.4000000000000002E-4</v>
      </c>
      <c r="BL76" s="52">
        <v>1.8000000000000001E-4</v>
      </c>
      <c r="BM76" s="52">
        <v>8.9999999999999998E-4</v>
      </c>
      <c r="BN76" s="52">
        <v>5.0000000000000001E-4</v>
      </c>
      <c r="BO76" s="52">
        <v>3.8E-3</v>
      </c>
      <c r="BP76" s="52">
        <v>2E-3</v>
      </c>
      <c r="BQ76" s="52">
        <v>1.6199999999999999E-2</v>
      </c>
      <c r="BR76" s="52">
        <v>6.1999999999999998E-3</v>
      </c>
      <c r="BS76" s="52">
        <v>6.1100000000000002E-2</v>
      </c>
      <c r="BT76" s="52">
        <v>2.6800000000000001E-2</v>
      </c>
      <c r="BU76" s="52">
        <v>0.1421</v>
      </c>
      <c r="BV76" s="52">
        <v>5.4699999999999999E-2</v>
      </c>
      <c r="BW76" s="52">
        <v>0.27589999999999998</v>
      </c>
      <c r="BX76" s="53">
        <v>0.1051</v>
      </c>
      <c r="BY76" s="63">
        <f>+Fall_Hoy!B76</f>
        <v>0</v>
      </c>
      <c r="BZ76" s="60">
        <f>+Fall_Hoy!C76</f>
        <v>0</v>
      </c>
      <c r="CA76" s="60">
        <f>+Fall_Hoy!D76</f>
        <v>0</v>
      </c>
      <c r="CB76" s="60">
        <f>+Fall_Hoy!E76</f>
        <v>0</v>
      </c>
      <c r="CC76" s="60">
        <f>+Fall_Hoy!F76</f>
        <v>0</v>
      </c>
      <c r="CD76" s="60">
        <f>+Fall_Hoy!G76</f>
        <v>0</v>
      </c>
      <c r="CE76" s="60">
        <f>+Fall_Hoy!H76</f>
        <v>0</v>
      </c>
      <c r="CF76" s="60">
        <f>+Fall_Hoy!I76</f>
        <v>0</v>
      </c>
      <c r="CG76" s="60">
        <f>+Fall_Hoy!J76</f>
        <v>0</v>
      </c>
      <c r="CH76" s="60">
        <f>+Fall_Hoy!K76</f>
        <v>0</v>
      </c>
      <c r="CI76" s="60">
        <f>+Fall_Hoy!L76</f>
        <v>0</v>
      </c>
      <c r="CJ76" s="60">
        <f>+Fall_Hoy!M76</f>
        <v>0</v>
      </c>
      <c r="CK76" s="60">
        <f>+Fall_Hoy!N76</f>
        <v>0</v>
      </c>
      <c r="CL76" s="60">
        <f>+Fall_Hoy!O76</f>
        <v>0</v>
      </c>
      <c r="CM76" s="60">
        <f>+Fall_Hoy!P76</f>
        <v>0</v>
      </c>
      <c r="CN76" s="60">
        <f>+Fall_Hoy!Q76</f>
        <v>0</v>
      </c>
      <c r="CO76" s="60">
        <f>+Fall_Hoy!R76</f>
        <v>0</v>
      </c>
      <c r="CP76" s="60">
        <f>+Fall_Hoy!S76</f>
        <v>0</v>
      </c>
      <c r="CQ76" s="60">
        <f>+Fall_Hoy!T76</f>
        <v>0</v>
      </c>
      <c r="CR76" s="65">
        <f>+Fall_Hoy!U76</f>
        <v>0</v>
      </c>
      <c r="CS76" s="74">
        <f t="shared" si="173"/>
        <v>0</v>
      </c>
      <c r="CT76" s="75">
        <f t="shared" si="174"/>
        <v>0</v>
      </c>
      <c r="CU76" s="75">
        <f t="shared" si="175"/>
        <v>0</v>
      </c>
      <c r="CV76" s="75">
        <f t="shared" si="176"/>
        <v>2.2877021627563964E-3</v>
      </c>
      <c r="CW76" s="75">
        <f t="shared" si="131"/>
        <v>0</v>
      </c>
      <c r="CX76" s="75">
        <f t="shared" si="132"/>
        <v>0</v>
      </c>
      <c r="CY76" s="75">
        <f t="shared" si="133"/>
        <v>3.5080498242803077E-3</v>
      </c>
      <c r="CZ76" s="75">
        <f t="shared" si="134"/>
        <v>3.1647749559886276E-3</v>
      </c>
      <c r="DA76" s="75">
        <f t="shared" si="135"/>
        <v>1.5473677825055419E-3</v>
      </c>
      <c r="DB76" s="75">
        <f t="shared" si="136"/>
        <v>0</v>
      </c>
      <c r="DC76" s="75">
        <f t="shared" si="137"/>
        <v>0</v>
      </c>
      <c r="DD76" s="75">
        <f t="shared" si="138"/>
        <v>0</v>
      </c>
      <c r="DE76" s="75">
        <f t="shared" si="139"/>
        <v>0</v>
      </c>
      <c r="DF76" s="75">
        <f t="shared" si="140"/>
        <v>2.2877021627563964E-3</v>
      </c>
      <c r="DG76" s="75">
        <f t="shared" si="141"/>
        <v>0</v>
      </c>
      <c r="DH76" s="75">
        <f t="shared" si="142"/>
        <v>0</v>
      </c>
      <c r="DI76" s="75">
        <f t="shared" si="143"/>
        <v>0</v>
      </c>
      <c r="DJ76" s="75">
        <f t="shared" si="144"/>
        <v>0</v>
      </c>
      <c r="DK76" s="75">
        <f t="shared" si="145"/>
        <v>0</v>
      </c>
      <c r="DL76" s="287">
        <f t="shared" si="146"/>
        <v>0</v>
      </c>
      <c r="DM76" s="83">
        <f>+'Cas_-14'!B76</f>
        <v>1</v>
      </c>
      <c r="DN76" s="61">
        <f>+'Cas_-14'!C76</f>
        <v>0</v>
      </c>
      <c r="DO76" s="61">
        <f>+'Cas_-14'!D76</f>
        <v>0</v>
      </c>
      <c r="DP76" s="61">
        <f>+'Cas_-14'!E76</f>
        <v>0</v>
      </c>
      <c r="DQ76" s="61">
        <f>+'Cas_-14'!F76</f>
        <v>0</v>
      </c>
      <c r="DR76" s="61">
        <f>+'Cas_-14'!G76</f>
        <v>0</v>
      </c>
      <c r="DS76" s="61">
        <f>+'Cas_-14'!H76</f>
        <v>2</v>
      </c>
      <c r="DT76" s="61">
        <f>+'Cas_-14'!I76</f>
        <v>2</v>
      </c>
      <c r="DU76" s="61">
        <f>+'Cas_-14'!J76</f>
        <v>1</v>
      </c>
      <c r="DV76" s="61">
        <f>+'Cas_-14'!K76</f>
        <v>0</v>
      </c>
      <c r="DW76" s="61">
        <f>+'Cas_-14'!L76</f>
        <v>0</v>
      </c>
      <c r="DX76" s="61">
        <f>+'Cas_-14'!M76</f>
        <v>0</v>
      </c>
      <c r="DY76" s="61">
        <f>+'Cas_-14'!N76</f>
        <v>0</v>
      </c>
      <c r="DZ76" s="61">
        <f>+'Cas_-14'!O76</f>
        <v>1</v>
      </c>
      <c r="EA76" s="61">
        <f>+'Cas_-14'!P76</f>
        <v>0</v>
      </c>
      <c r="EB76" s="61">
        <f>+'Cas_-14'!Q76</f>
        <v>0</v>
      </c>
      <c r="EC76" s="61">
        <f>+'Cas_-14'!R76</f>
        <v>0</v>
      </c>
      <c r="ED76" s="61">
        <f>+'Cas_-14'!S76</f>
        <v>0</v>
      </c>
      <c r="EE76" s="61">
        <f>+'Cas_-14'!T76</f>
        <v>0</v>
      </c>
      <c r="EF76" s="84">
        <f>+'Cas_-14'!U76</f>
        <v>0</v>
      </c>
      <c r="EG76" s="190">
        <f t="shared" si="208"/>
        <v>1.2179719575925705E-3</v>
      </c>
      <c r="EH76" s="89">
        <f t="shared" si="208"/>
        <v>0</v>
      </c>
      <c r="EI76" s="89">
        <f t="shared" si="208"/>
        <v>0</v>
      </c>
      <c r="EJ76" s="89">
        <f t="shared" si="208"/>
        <v>0</v>
      </c>
      <c r="EK76" s="89">
        <f t="shared" si="208"/>
        <v>0</v>
      </c>
      <c r="EL76" s="89">
        <f t="shared" si="208"/>
        <v>0</v>
      </c>
      <c r="EM76" s="89">
        <f t="shared" si="208"/>
        <v>3.5080498242803077E-3</v>
      </c>
      <c r="EN76" s="89">
        <f t="shared" si="208"/>
        <v>3.1647749559886276E-3</v>
      </c>
      <c r="EO76" s="89">
        <f t="shared" si="208"/>
        <v>1.5473677825055419E-3</v>
      </c>
      <c r="EP76" s="89">
        <f t="shared" si="208"/>
        <v>0</v>
      </c>
      <c r="EQ76" s="89">
        <f t="shared" si="208"/>
        <v>0</v>
      </c>
      <c r="ER76" s="89">
        <f t="shared" si="208"/>
        <v>0</v>
      </c>
      <c r="ES76" s="89">
        <f t="shared" si="208"/>
        <v>0</v>
      </c>
      <c r="ET76" s="89">
        <f t="shared" si="208"/>
        <v>2.2877021627563964E-3</v>
      </c>
      <c r="EU76" s="89">
        <f t="shared" si="208"/>
        <v>0</v>
      </c>
      <c r="EV76" s="89">
        <f t="shared" si="206"/>
        <v>0</v>
      </c>
      <c r="EW76" s="89">
        <f t="shared" si="206"/>
        <v>0</v>
      </c>
      <c r="EX76" s="89">
        <f t="shared" si="206"/>
        <v>0</v>
      </c>
      <c r="EY76" s="89">
        <f t="shared" si="206"/>
        <v>0</v>
      </c>
      <c r="EZ76" s="97">
        <f t="shared" si="206"/>
        <v>0</v>
      </c>
      <c r="FA76" s="110" t="e">
        <f t="shared" si="212"/>
        <v>#DIV/0!</v>
      </c>
      <c r="FB76" s="111" t="e">
        <f t="shared" si="213"/>
        <v>#DIV/0!</v>
      </c>
      <c r="FC76" s="111" t="e">
        <f t="shared" si="214"/>
        <v>#DIV/0!</v>
      </c>
      <c r="FD76" s="111">
        <f t="shared" si="215"/>
        <v>1</v>
      </c>
      <c r="FE76" s="111" t="e">
        <f t="shared" si="209"/>
        <v>#DIV/0!</v>
      </c>
      <c r="FF76" s="111" t="e">
        <f t="shared" si="209"/>
        <v>#DIV/0!</v>
      </c>
      <c r="FG76" s="111">
        <f t="shared" si="209"/>
        <v>1</v>
      </c>
      <c r="FH76" s="111">
        <f t="shared" si="209"/>
        <v>1</v>
      </c>
      <c r="FI76" s="111">
        <f t="shared" si="209"/>
        <v>1</v>
      </c>
      <c r="FJ76" s="111" t="e">
        <f t="shared" si="209"/>
        <v>#DIV/0!</v>
      </c>
      <c r="FK76" s="111" t="e">
        <f t="shared" si="209"/>
        <v>#DIV/0!</v>
      </c>
      <c r="FL76" s="111" t="e">
        <f t="shared" si="209"/>
        <v>#DIV/0!</v>
      </c>
      <c r="FM76" s="111" t="e">
        <f t="shared" si="209"/>
        <v>#DIV/0!</v>
      </c>
      <c r="FN76" s="111">
        <f t="shared" si="209"/>
        <v>1</v>
      </c>
      <c r="FO76" s="111" t="e">
        <f t="shared" si="209"/>
        <v>#DIV/0!</v>
      </c>
      <c r="FP76" s="111" t="e">
        <f t="shared" si="209"/>
        <v>#DIV/0!</v>
      </c>
      <c r="FQ76" s="111" t="e">
        <f t="shared" si="216"/>
        <v>#DIV/0!</v>
      </c>
      <c r="FR76" s="111" t="e">
        <f t="shared" si="217"/>
        <v>#DIV/0!</v>
      </c>
      <c r="FS76" s="111" t="e">
        <f t="shared" si="218"/>
        <v>#DIV/0!</v>
      </c>
      <c r="FT76" s="292" t="e">
        <f t="shared" si="219"/>
        <v>#DIV/0!</v>
      </c>
      <c r="FU76" s="83">
        <f>+Cas_Hoy!B76</f>
        <v>1</v>
      </c>
      <c r="FV76" s="61">
        <f>+Cas_Hoy!C76</f>
        <v>0</v>
      </c>
      <c r="FW76" s="61">
        <f>+Cas_Hoy!D76</f>
        <v>1</v>
      </c>
      <c r="FX76" s="61">
        <f>+Cas_Hoy!E76</f>
        <v>0</v>
      </c>
      <c r="FY76" s="61">
        <f>+Cas_Hoy!F76</f>
        <v>2</v>
      </c>
      <c r="FZ76" s="61">
        <f>+Cas_Hoy!G76</f>
        <v>1</v>
      </c>
      <c r="GA76" s="61">
        <f>+Cas_Hoy!H76</f>
        <v>3</v>
      </c>
      <c r="GB76" s="61">
        <f>+Cas_Hoy!I76</f>
        <v>4</v>
      </c>
      <c r="GC76" s="61">
        <f>+Cas_Hoy!J76</f>
        <v>2</v>
      </c>
      <c r="GD76" s="61">
        <f>+Cas_Hoy!K76</f>
        <v>2</v>
      </c>
      <c r="GE76" s="61">
        <f>+Cas_Hoy!L76</f>
        <v>0</v>
      </c>
      <c r="GF76" s="61">
        <f>+Cas_Hoy!M76</f>
        <v>1</v>
      </c>
      <c r="GG76" s="61">
        <f>+Cas_Hoy!N76</f>
        <v>0</v>
      </c>
      <c r="GH76" s="61">
        <f>+Cas_Hoy!O76</f>
        <v>2</v>
      </c>
      <c r="GI76" s="61">
        <f>+Cas_Hoy!P76</f>
        <v>0</v>
      </c>
      <c r="GJ76" s="61">
        <f>+Cas_Hoy!Q76</f>
        <v>0</v>
      </c>
      <c r="GK76" s="61">
        <f>+Cas_Hoy!R76</f>
        <v>0</v>
      </c>
      <c r="GL76" s="61">
        <f>+Cas_Hoy!S76</f>
        <v>1</v>
      </c>
      <c r="GM76" s="61">
        <f>+Cas_Hoy!T76</f>
        <v>0</v>
      </c>
      <c r="GN76" s="84">
        <f>+Cas_Hoy!U76</f>
        <v>0</v>
      </c>
      <c r="GO76" s="297" t="e">
        <f t="shared" si="220"/>
        <v>#DIV/0!</v>
      </c>
      <c r="GP76" s="294" t="e">
        <f t="shared" si="221"/>
        <v>#DIV/0!</v>
      </c>
      <c r="GQ76" s="294" t="e">
        <f t="shared" si="222"/>
        <v>#DIV/0!</v>
      </c>
      <c r="GR76" s="294">
        <f t="shared" si="223"/>
        <v>0</v>
      </c>
      <c r="GS76" s="294" t="e">
        <f t="shared" si="224"/>
        <v>#DIV/0!</v>
      </c>
      <c r="GT76" s="294" t="e">
        <f t="shared" si="225"/>
        <v>#DIV/0!</v>
      </c>
      <c r="GU76" s="294">
        <f t="shared" si="226"/>
        <v>5.2620747364204613E-3</v>
      </c>
      <c r="GV76" s="294">
        <f t="shared" si="227"/>
        <v>6.3295499119772553E-3</v>
      </c>
      <c r="GW76" s="294">
        <f t="shared" si="228"/>
        <v>3.0947355650110839E-3</v>
      </c>
      <c r="GX76" s="294" t="e">
        <f t="shared" si="229"/>
        <v>#DIV/0!</v>
      </c>
      <c r="GY76" s="294" t="e">
        <f t="shared" si="230"/>
        <v>#DIV/0!</v>
      </c>
      <c r="GZ76" s="294" t="e">
        <f t="shared" si="231"/>
        <v>#DIV/0!</v>
      </c>
      <c r="HA76" s="294" t="e">
        <f t="shared" si="232"/>
        <v>#DIV/0!</v>
      </c>
      <c r="HB76" s="294">
        <f t="shared" si="233"/>
        <v>4.5754043255127929E-3</v>
      </c>
      <c r="HC76" s="294" t="e">
        <f t="shared" si="234"/>
        <v>#DIV/0!</v>
      </c>
      <c r="HD76" s="294" t="e">
        <f t="shared" si="235"/>
        <v>#DIV/0!</v>
      </c>
      <c r="HE76" s="294" t="e">
        <f t="shared" si="236"/>
        <v>#DIV/0!</v>
      </c>
      <c r="HF76" s="294" t="e">
        <f t="shared" si="237"/>
        <v>#DIV/0!</v>
      </c>
      <c r="HG76" s="294" t="e">
        <f t="shared" si="238"/>
        <v>#DIV/0!</v>
      </c>
      <c r="HH76" s="298" t="e">
        <f t="shared" si="239"/>
        <v>#DIV/0!</v>
      </c>
      <c r="HI76" s="213">
        <f>+CyF_Tot!B76</f>
        <v>5</v>
      </c>
      <c r="HJ76" s="140">
        <f>+CyF_Tot!C76</f>
        <v>7</v>
      </c>
      <c r="HK76" s="140">
        <f>+CyF_Tot!D76</f>
        <v>12</v>
      </c>
      <c r="HL76" s="140">
        <f>+CyF_Tot!E76</f>
        <v>20</v>
      </c>
      <c r="HM76" s="140">
        <f>+CyF_Tot!F76</f>
        <v>0</v>
      </c>
      <c r="HN76" s="140">
        <f>+CyF_Tot!G76</f>
        <v>0</v>
      </c>
      <c r="HO76" s="140">
        <f>+CyF_Tot!H76</f>
        <v>0</v>
      </c>
      <c r="HP76" s="451">
        <f>+CyF_Tot!I76</f>
        <v>0</v>
      </c>
      <c r="HQ76" s="91">
        <f t="shared" si="185"/>
        <v>8.5125657376530064E-2</v>
      </c>
      <c r="HR76" s="88">
        <f t="shared" si="186"/>
        <v>8.2351774441517381E-2</v>
      </c>
      <c r="HS76" s="88">
        <f t="shared" si="187"/>
        <v>8.528094488938287E-2</v>
      </c>
      <c r="HT76" s="88">
        <f t="shared" si="188"/>
        <v>7.8222421032483266E-2</v>
      </c>
      <c r="HU76" s="88">
        <f t="shared" si="189"/>
        <v>6.3471171981122218E-2</v>
      </c>
      <c r="HV76" s="88">
        <f t="shared" si="190"/>
        <v>6.0569716476837218E-2</v>
      </c>
      <c r="HW76" s="88">
        <f t="shared" si="191"/>
        <v>5.9110143099245928E-2</v>
      </c>
      <c r="HX76" s="88">
        <f t="shared" si="192"/>
        <v>6.5521665836020551E-2</v>
      </c>
      <c r="HY76" s="88">
        <f t="shared" si="193"/>
        <v>6.7004538112047332E-2</v>
      </c>
      <c r="HZ76" s="88">
        <f t="shared" si="194"/>
        <v>6.6512405933168775E-2</v>
      </c>
      <c r="IA76" s="88">
        <f t="shared" si="195"/>
        <v>5.2082232230601273E-2</v>
      </c>
      <c r="IB76" s="88">
        <f t="shared" si="196"/>
        <v>5.1440780149525522E-2</v>
      </c>
      <c r="IC76" s="88">
        <f t="shared" si="197"/>
        <v>4.4213376881255977E-2</v>
      </c>
      <c r="ID76" s="88">
        <f t="shared" si="198"/>
        <v>4.5320874912897081E-2</v>
      </c>
      <c r="IE76" s="88">
        <f t="shared" si="199"/>
        <v>2.7268806755373298E-2</v>
      </c>
      <c r="IF76" s="88">
        <f t="shared" si="200"/>
        <v>3.0499689712176838E-2</v>
      </c>
      <c r="IG76" s="88">
        <f t="shared" si="201"/>
        <v>1.1112969189800556E-2</v>
      </c>
      <c r="IH76" s="88">
        <f t="shared" si="202"/>
        <v>1.9242429744295977E-2</v>
      </c>
      <c r="II76" s="88">
        <f t="shared" si="203"/>
        <v>1.2347743544222842E-3</v>
      </c>
      <c r="IJ76" s="191">
        <f t="shared" si="204"/>
        <v>4.4136299794791155E-3</v>
      </c>
      <c r="IK76" s="297"/>
      <c r="IL76" s="294"/>
      <c r="IM76" s="294"/>
      <c r="IN76" s="294"/>
      <c r="IO76" s="294"/>
      <c r="IP76" s="294"/>
      <c r="IQ76" s="294"/>
      <c r="IR76" s="294"/>
      <c r="IS76" s="294"/>
      <c r="IT76" s="294"/>
      <c r="IU76" s="294"/>
      <c r="IV76" s="294"/>
      <c r="IW76" s="294"/>
      <c r="IX76" s="294"/>
      <c r="IY76" s="294"/>
      <c r="IZ76" s="294"/>
      <c r="JA76" s="294"/>
      <c r="JB76" s="294"/>
      <c r="JC76" s="294"/>
      <c r="JD76" s="298"/>
      <c r="JE76" s="486"/>
    </row>
    <row r="77" spans="1:265" ht="14.4">
      <c r="A77" s="411" t="s">
        <v>88</v>
      </c>
      <c r="B77" s="439">
        <v>44149</v>
      </c>
      <c r="C77" s="427">
        <f t="shared" si="180"/>
        <v>742</v>
      </c>
      <c r="D77" s="418">
        <f t="shared" si="181"/>
        <v>26</v>
      </c>
      <c r="E77" s="396">
        <f t="shared" si="210"/>
        <v>7.7215585952847311E-3</v>
      </c>
      <c r="F77" s="197">
        <f t="shared" si="150"/>
        <v>1.3499739518448888E-2</v>
      </c>
      <c r="G77" s="30">
        <f t="shared" si="151"/>
        <v>5.6496574539323134</v>
      </c>
      <c r="H77" s="29">
        <f t="shared" si="152"/>
        <v>7.6268903996549384E-2</v>
      </c>
      <c r="I77" s="33">
        <f t="shared" si="153"/>
        <v>9.4952226116509469E-2</v>
      </c>
      <c r="J77" s="324">
        <f t="shared" si="154"/>
        <v>0.15798311376389254</v>
      </c>
      <c r="K77" s="482">
        <f t="shared" si="184"/>
        <v>3.7277073300861848E-3</v>
      </c>
      <c r="L77" s="325">
        <f t="shared" si="211"/>
        <v>11.702678673761898</v>
      </c>
      <c r="M77" s="326">
        <f t="shared" si="155"/>
        <v>0.1966836751892756</v>
      </c>
      <c r="N77" s="501"/>
      <c r="O77" s="332" t="s">
        <v>226</v>
      </c>
      <c r="P77" s="20" t="s">
        <v>236</v>
      </c>
      <c r="Q77" s="20"/>
      <c r="R77" s="20"/>
      <c r="S77" s="157">
        <f t="shared" si="156"/>
        <v>742</v>
      </c>
      <c r="T77" s="158">
        <f t="shared" si="157"/>
        <v>1680.672268907563</v>
      </c>
      <c r="U77" s="157">
        <f t="shared" si="158"/>
        <v>64</v>
      </c>
      <c r="V77" s="159">
        <f t="shared" si="159"/>
        <v>9.4395280235988199E-2</v>
      </c>
      <c r="W77" s="158">
        <f t="shared" si="160"/>
        <v>144.96364583569277</v>
      </c>
      <c r="X77" s="157">
        <f t="shared" si="161"/>
        <v>146</v>
      </c>
      <c r="Y77" s="159">
        <f t="shared" si="162"/>
        <v>0.24496644295302014</v>
      </c>
      <c r="Z77" s="158">
        <f t="shared" si="163"/>
        <v>330.69831706267411</v>
      </c>
      <c r="AA77" s="157">
        <f t="shared" si="164"/>
        <v>26</v>
      </c>
      <c r="AB77" s="158">
        <f t="shared" si="165"/>
        <v>588.91481120750188</v>
      </c>
      <c r="AC77" s="160">
        <f t="shared" si="166"/>
        <v>3.5040431266846361E-2</v>
      </c>
      <c r="AD77" s="157">
        <f t="shared" si="167"/>
        <v>1</v>
      </c>
      <c r="AE77" s="159">
        <f t="shared" si="168"/>
        <v>0.04</v>
      </c>
      <c r="AF77" s="158">
        <f t="shared" si="169"/>
        <v>22.650569661826996</v>
      </c>
      <c r="AG77" s="157">
        <f t="shared" si="170"/>
        <v>1</v>
      </c>
      <c r="AH77" s="159">
        <f t="shared" si="171"/>
        <v>0.04</v>
      </c>
      <c r="AI77" s="333">
        <f t="shared" si="172"/>
        <v>22.650569661826996</v>
      </c>
      <c r="AJ77" s="505"/>
      <c r="AK77" s="83">
        <v>3707.5794702811554</v>
      </c>
      <c r="AL77" s="61">
        <v>3572.2001035308986</v>
      </c>
      <c r="AM77" s="61">
        <v>3456.5647785351612</v>
      </c>
      <c r="AN77" s="61">
        <v>3221.4408487793839</v>
      </c>
      <c r="AO77" s="61">
        <v>2776.4138463388854</v>
      </c>
      <c r="AP77" s="61">
        <v>2805.648882938819</v>
      </c>
      <c r="AQ77" s="61">
        <v>2922.600563021233</v>
      </c>
      <c r="AR77" s="61">
        <v>3005.9820600247594</v>
      </c>
      <c r="AS77" s="61">
        <v>2853.8491653031965</v>
      </c>
      <c r="AT77" s="61">
        <v>2849.2187324599145</v>
      </c>
      <c r="AU77" s="61">
        <v>2187.8462667604313</v>
      </c>
      <c r="AV77" s="61">
        <v>2272.6239846353237</v>
      </c>
      <c r="AW77" s="61">
        <v>1954.5526455346221</v>
      </c>
      <c r="AX77" s="61">
        <v>2148.9951523932832</v>
      </c>
      <c r="AY77" s="61">
        <v>1265.8223438210737</v>
      </c>
      <c r="AZ77" s="61">
        <v>1519.7019493449473</v>
      </c>
      <c r="BA77" s="61">
        <v>559.41316059826465</v>
      </c>
      <c r="BB77" s="61">
        <v>818.09446907585868</v>
      </c>
      <c r="BC77" s="61">
        <v>45.357823832291736</v>
      </c>
      <c r="BD77" s="84">
        <v>205.09396930543366</v>
      </c>
      <c r="BE77" s="229">
        <v>2.0000000000000002E-5</v>
      </c>
      <c r="BF77" s="42">
        <v>2.0000000000000002E-5</v>
      </c>
      <c r="BG77" s="52">
        <v>5.0000000000000002E-5</v>
      </c>
      <c r="BH77" s="52">
        <v>4.0000000000000003E-5</v>
      </c>
      <c r="BI77" s="52">
        <v>1.2518952302791728E-4</v>
      </c>
      <c r="BJ77" s="52">
        <v>1.2406223545552731E-4</v>
      </c>
      <c r="BK77" s="52">
        <v>3.4000000000000002E-4</v>
      </c>
      <c r="BL77" s="52">
        <v>1.8000000000000001E-4</v>
      </c>
      <c r="BM77" s="52">
        <v>8.9999999999999998E-4</v>
      </c>
      <c r="BN77" s="52">
        <v>5.0000000000000001E-4</v>
      </c>
      <c r="BO77" s="52">
        <v>3.8E-3</v>
      </c>
      <c r="BP77" s="52">
        <v>2E-3</v>
      </c>
      <c r="BQ77" s="52">
        <v>1.6199999999999999E-2</v>
      </c>
      <c r="BR77" s="52">
        <v>6.1999999999999998E-3</v>
      </c>
      <c r="BS77" s="52">
        <v>6.1100000000000002E-2</v>
      </c>
      <c r="BT77" s="52">
        <v>2.6800000000000001E-2</v>
      </c>
      <c r="BU77" s="52">
        <v>0.1421</v>
      </c>
      <c r="BV77" s="52">
        <v>5.4699999999999999E-2</v>
      </c>
      <c r="BW77" s="52">
        <v>0.27589999999999998</v>
      </c>
      <c r="BX77" s="53">
        <v>0.1051</v>
      </c>
      <c r="BY77" s="63">
        <f>+Fall_Hoy!B77</f>
        <v>0</v>
      </c>
      <c r="BZ77" s="60">
        <f>+Fall_Hoy!C77</f>
        <v>0</v>
      </c>
      <c r="CA77" s="60">
        <f>+Fall_Hoy!D77</f>
        <v>0</v>
      </c>
      <c r="CB77" s="60">
        <f>+Fall_Hoy!E77</f>
        <v>0</v>
      </c>
      <c r="CC77" s="60">
        <f>+Fall_Hoy!F77</f>
        <v>0</v>
      </c>
      <c r="CD77" s="60">
        <f>+Fall_Hoy!G77</f>
        <v>0</v>
      </c>
      <c r="CE77" s="60">
        <f>+Fall_Hoy!H77</f>
        <v>1</v>
      </c>
      <c r="CF77" s="60">
        <f>+Fall_Hoy!I77</f>
        <v>0</v>
      </c>
      <c r="CG77" s="60">
        <f>+Fall_Hoy!J77</f>
        <v>2</v>
      </c>
      <c r="CH77" s="60">
        <f>+Fall_Hoy!K77</f>
        <v>0</v>
      </c>
      <c r="CI77" s="60">
        <f>+Fall_Hoy!L77</f>
        <v>1</v>
      </c>
      <c r="CJ77" s="60">
        <f>+Fall_Hoy!M77</f>
        <v>1</v>
      </c>
      <c r="CK77" s="60">
        <f>+Fall_Hoy!N77</f>
        <v>2</v>
      </c>
      <c r="CL77" s="60">
        <f>+Fall_Hoy!O77</f>
        <v>2</v>
      </c>
      <c r="CM77" s="60">
        <f>+Fall_Hoy!P77</f>
        <v>7</v>
      </c>
      <c r="CN77" s="60">
        <f>+Fall_Hoy!Q77</f>
        <v>2</v>
      </c>
      <c r="CO77" s="60">
        <f>+Fall_Hoy!R77</f>
        <v>6</v>
      </c>
      <c r="CP77" s="60">
        <f>+Fall_Hoy!S77</f>
        <v>1</v>
      </c>
      <c r="CQ77" s="60">
        <f>+Fall_Hoy!T77</f>
        <v>0</v>
      </c>
      <c r="CR77" s="65">
        <f>+Fall_Hoy!U77</f>
        <v>1</v>
      </c>
      <c r="CS77" s="74">
        <f t="shared" si="173"/>
        <v>9.0507396506539231E-2</v>
      </c>
      <c r="CT77" s="75">
        <f t="shared" si="174"/>
        <v>4.9106251198670223E-2</v>
      </c>
      <c r="CU77" s="75">
        <f t="shared" si="175"/>
        <v>6.3163706746659706E-2</v>
      </c>
      <c r="CV77" s="75">
        <f t="shared" si="176"/>
        <v>0.1501076653439819</v>
      </c>
      <c r="CW77" s="75">
        <f t="shared" si="131"/>
        <v>2.1250434288749957E-2</v>
      </c>
      <c r="CX77" s="75">
        <f t="shared" si="132"/>
        <v>1.9959732075006464E-2</v>
      </c>
      <c r="CY77" s="75">
        <f t="shared" si="133"/>
        <v>0.7</v>
      </c>
      <c r="CZ77" s="75">
        <f t="shared" si="134"/>
        <v>2.4284908739408351E-2</v>
      </c>
      <c r="DA77" s="75">
        <f t="shared" si="135"/>
        <v>0.7</v>
      </c>
      <c r="DB77" s="75">
        <f t="shared" si="136"/>
        <v>2.1409377702404322E-2</v>
      </c>
      <c r="DC77" s="75">
        <f t="shared" si="137"/>
        <v>0.12028171208139912</v>
      </c>
      <c r="DD77" s="75">
        <f t="shared" si="138"/>
        <v>0.22000999874171107</v>
      </c>
      <c r="DE77" s="75">
        <f t="shared" si="139"/>
        <v>6.3163706746659706E-2</v>
      </c>
      <c r="DF77" s="75">
        <f t="shared" si="140"/>
        <v>0.1501076653439819</v>
      </c>
      <c r="DG77" s="75">
        <f t="shared" si="141"/>
        <v>9.0507396506539231E-2</v>
      </c>
      <c r="DH77" s="75">
        <f t="shared" si="142"/>
        <v>4.9106251198670223E-2</v>
      </c>
      <c r="DI77" s="75">
        <f t="shared" si="143"/>
        <v>7.5478714195773206E-2</v>
      </c>
      <c r="DJ77" s="75">
        <f t="shared" si="144"/>
        <v>2.2346484837681185E-2</v>
      </c>
      <c r="DK77" s="75">
        <f t="shared" si="145"/>
        <v>2.2046913090395377E-2</v>
      </c>
      <c r="DL77" s="287">
        <f t="shared" si="146"/>
        <v>4.6392138644564485E-2</v>
      </c>
      <c r="DM77" s="83">
        <f>+'Cas_-14'!B77</f>
        <v>2</v>
      </c>
      <c r="DN77" s="61">
        <f>+'Cas_-14'!C77</f>
        <v>4</v>
      </c>
      <c r="DO77" s="61">
        <f>+'Cas_-14'!D77</f>
        <v>11</v>
      </c>
      <c r="DP77" s="61">
        <f>+'Cas_-14'!E77</f>
        <v>10</v>
      </c>
      <c r="DQ77" s="61">
        <f>+'Cas_-14'!F77</f>
        <v>59</v>
      </c>
      <c r="DR77" s="61">
        <f>+'Cas_-14'!G77</f>
        <v>56</v>
      </c>
      <c r="DS77" s="61">
        <f>+'Cas_-14'!H77</f>
        <v>55</v>
      </c>
      <c r="DT77" s="61">
        <f>+'Cas_-14'!I77</f>
        <v>73</v>
      </c>
      <c r="DU77" s="61">
        <f>+'Cas_-14'!J77</f>
        <v>55</v>
      </c>
      <c r="DV77" s="61">
        <f>+'Cas_-14'!K77</f>
        <v>61</v>
      </c>
      <c r="DW77" s="61">
        <f>+'Cas_-14'!L77</f>
        <v>43</v>
      </c>
      <c r="DX77" s="61">
        <f>+'Cas_-14'!M77</f>
        <v>63</v>
      </c>
      <c r="DY77" s="61">
        <f>+'Cas_-14'!N77</f>
        <v>26</v>
      </c>
      <c r="DZ77" s="61">
        <f>+'Cas_-14'!O77</f>
        <v>24</v>
      </c>
      <c r="EA77" s="61">
        <f>+'Cas_-14'!P77</f>
        <v>18</v>
      </c>
      <c r="EB77" s="61">
        <f>+'Cas_-14'!Q77</f>
        <v>14</v>
      </c>
      <c r="EC77" s="61">
        <f>+'Cas_-14'!R77</f>
        <v>11</v>
      </c>
      <c r="ED77" s="61">
        <f>+'Cas_-14'!S77</f>
        <v>8</v>
      </c>
      <c r="EE77" s="61">
        <f>+'Cas_-14'!T77</f>
        <v>1</v>
      </c>
      <c r="EF77" s="84">
        <f>+'Cas_-14'!U77</f>
        <v>2</v>
      </c>
      <c r="EG77" s="190">
        <f t="shared" si="208"/>
        <v>5.3943550395383288E-4</v>
      </c>
      <c r="EH77" s="88">
        <f t="shared" si="208"/>
        <v>1.1197580997901679E-3</v>
      </c>
      <c r="EI77" s="88">
        <f t="shared" si="208"/>
        <v>3.1823503115893086E-3</v>
      </c>
      <c r="EJ77" s="88">
        <f t="shared" si="208"/>
        <v>3.1042010297314747E-3</v>
      </c>
      <c r="EK77" s="88">
        <f t="shared" si="208"/>
        <v>2.1250434288749957E-2</v>
      </c>
      <c r="EL77" s="88">
        <f t="shared" si="208"/>
        <v>1.9959732075006464E-2</v>
      </c>
      <c r="EM77" s="88">
        <f t="shared" si="208"/>
        <v>1.8818856293911012E-2</v>
      </c>
      <c r="EN77" s="88">
        <f t="shared" si="208"/>
        <v>2.4284908739408351E-2</v>
      </c>
      <c r="EO77" s="88">
        <f t="shared" si="208"/>
        <v>1.9272216860191604E-2</v>
      </c>
      <c r="EP77" s="88">
        <f t="shared" si="208"/>
        <v>2.1409377702404322E-2</v>
      </c>
      <c r="EQ77" s="88">
        <f t="shared" si="208"/>
        <v>1.9654031754100614E-2</v>
      </c>
      <c r="ER77" s="88">
        <f t="shared" si="208"/>
        <v>2.7721259841455598E-2</v>
      </c>
      <c r="ES77" s="88">
        <f t="shared" si="208"/>
        <v>1.3302276640846534E-2</v>
      </c>
      <c r="ET77" s="88">
        <f t="shared" si="208"/>
        <v>1.1168010301592252E-2</v>
      </c>
      <c r="EU77" s="88">
        <f t="shared" si="208"/>
        <v>1.4220004953984549E-2</v>
      </c>
      <c r="EV77" s="88">
        <f t="shared" si="206"/>
        <v>9.2123327248705335E-3</v>
      </c>
      <c r="EW77" s="88">
        <f t="shared" si="206"/>
        <v>1.966346302656885E-2</v>
      </c>
      <c r="EX77" s="88">
        <f t="shared" si="206"/>
        <v>9.7788217649692876E-3</v>
      </c>
      <c r="EY77" s="88">
        <f t="shared" si="206"/>
        <v>2.2046913090395377E-2</v>
      </c>
      <c r="EZ77" s="96">
        <f t="shared" si="206"/>
        <v>9.7516275430874558E-3</v>
      </c>
      <c r="FA77" s="110">
        <f t="shared" si="212"/>
        <v>6.3647935988361519</v>
      </c>
      <c r="FB77" s="111">
        <f t="shared" si="213"/>
        <v>5.3304904051172706</v>
      </c>
      <c r="FC77" s="111">
        <f t="shared" si="214"/>
        <v>4.7483380816714149</v>
      </c>
      <c r="FD77" s="111">
        <f t="shared" si="215"/>
        <v>13.440860215053766</v>
      </c>
      <c r="FE77" s="111">
        <f t="shared" si="209"/>
        <v>1</v>
      </c>
      <c r="FF77" s="111">
        <f t="shared" si="209"/>
        <v>1</v>
      </c>
      <c r="FG77" s="111">
        <f t="shared" si="209"/>
        <v>37.196734438452054</v>
      </c>
      <c r="FH77" s="111">
        <f t="shared" si="209"/>
        <v>1</v>
      </c>
      <c r="FI77" s="111">
        <f t="shared" si="209"/>
        <v>36.321716649313409</v>
      </c>
      <c r="FJ77" s="111">
        <f t="shared" si="209"/>
        <v>1</v>
      </c>
      <c r="FK77" s="111">
        <f t="shared" si="209"/>
        <v>6.1199510403916779</v>
      </c>
      <c r="FL77" s="111">
        <f t="shared" si="209"/>
        <v>7.9365079365079358</v>
      </c>
      <c r="FM77" s="111">
        <f t="shared" si="209"/>
        <v>4.7483380816714149</v>
      </c>
      <c r="FN77" s="111">
        <f t="shared" si="209"/>
        <v>13.440860215053766</v>
      </c>
      <c r="FO77" s="111">
        <f t="shared" si="209"/>
        <v>6.3647935988361519</v>
      </c>
      <c r="FP77" s="111">
        <f t="shared" si="209"/>
        <v>5.3304904051172706</v>
      </c>
      <c r="FQ77" s="111">
        <f t="shared" si="216"/>
        <v>3.8385260060136908</v>
      </c>
      <c r="FR77" s="111">
        <f t="shared" si="217"/>
        <v>2.2851919561243141</v>
      </c>
      <c r="FS77" s="111">
        <f t="shared" si="218"/>
        <v>1</v>
      </c>
      <c r="FT77" s="292">
        <f t="shared" si="219"/>
        <v>4.757373929590865</v>
      </c>
      <c r="FU77" s="83">
        <f>+Cas_Hoy!B77</f>
        <v>5</v>
      </c>
      <c r="FV77" s="61">
        <f>+Cas_Hoy!C77</f>
        <v>6</v>
      </c>
      <c r="FW77" s="61">
        <f>+Cas_Hoy!D77</f>
        <v>12</v>
      </c>
      <c r="FX77" s="61">
        <f>+Cas_Hoy!E77</f>
        <v>13</v>
      </c>
      <c r="FY77" s="61">
        <f>+Cas_Hoy!F77</f>
        <v>74</v>
      </c>
      <c r="FZ77" s="61">
        <f>+Cas_Hoy!G77</f>
        <v>74</v>
      </c>
      <c r="GA77" s="61">
        <f>+Cas_Hoy!H77</f>
        <v>65</v>
      </c>
      <c r="GB77" s="61">
        <f>+Cas_Hoy!I77</f>
        <v>95</v>
      </c>
      <c r="GC77" s="61">
        <f>+Cas_Hoy!J77</f>
        <v>66</v>
      </c>
      <c r="GD77" s="61">
        <f>+Cas_Hoy!K77</f>
        <v>75</v>
      </c>
      <c r="GE77" s="61">
        <f>+Cas_Hoy!L77</f>
        <v>52</v>
      </c>
      <c r="GF77" s="61">
        <f>+Cas_Hoy!M77</f>
        <v>77</v>
      </c>
      <c r="GG77" s="61">
        <f>+Cas_Hoy!N77</f>
        <v>35</v>
      </c>
      <c r="GH77" s="61">
        <f>+Cas_Hoy!O77</f>
        <v>28</v>
      </c>
      <c r="GI77" s="61">
        <f>+Cas_Hoy!P77</f>
        <v>21</v>
      </c>
      <c r="GJ77" s="61">
        <f>+Cas_Hoy!Q77</f>
        <v>16</v>
      </c>
      <c r="GK77" s="61">
        <f>+Cas_Hoy!R77</f>
        <v>15</v>
      </c>
      <c r="GL77" s="61">
        <f>+Cas_Hoy!S77</f>
        <v>9</v>
      </c>
      <c r="GM77" s="61">
        <f>+Cas_Hoy!T77</f>
        <v>1</v>
      </c>
      <c r="GN77" s="84">
        <f>+Cas_Hoy!U77</f>
        <v>3</v>
      </c>
      <c r="GO77" s="297">
        <f t="shared" si="220"/>
        <v>8.5834891063757742E-3</v>
      </c>
      <c r="GP77" s="294">
        <f t="shared" si="221"/>
        <v>8.953289710475756E-3</v>
      </c>
      <c r="GQ77" s="294">
        <f t="shared" si="222"/>
        <v>1.6484591098623717E-2</v>
      </c>
      <c r="GR77" s="294">
        <f t="shared" si="223"/>
        <v>5.4240071756060722E-2</v>
      </c>
      <c r="GS77" s="294">
        <f t="shared" si="224"/>
        <v>2.6653087074025368E-2</v>
      </c>
      <c r="GT77" s="294">
        <f t="shared" si="225"/>
        <v>2.6375360241972828E-2</v>
      </c>
      <c r="GU77" s="294">
        <f t="shared" si="226"/>
        <v>0.7</v>
      </c>
      <c r="GV77" s="294">
        <f t="shared" si="227"/>
        <v>3.1603648359504022E-2</v>
      </c>
      <c r="GW77" s="294">
        <f t="shared" si="228"/>
        <v>0.7</v>
      </c>
      <c r="GX77" s="294">
        <f t="shared" si="229"/>
        <v>2.6323005371808594E-2</v>
      </c>
      <c r="GY77" s="294">
        <f t="shared" si="230"/>
        <v>0.14545695414494778</v>
      </c>
      <c r="GZ77" s="294">
        <f t="shared" si="231"/>
        <v>0.2689011095732024</v>
      </c>
      <c r="HA77" s="294">
        <f t="shared" si="232"/>
        <v>8.5028066774349598E-2</v>
      </c>
      <c r="HB77" s="294">
        <f t="shared" si="233"/>
        <v>0.1751256095679789</v>
      </c>
      <c r="HC77" s="294">
        <f t="shared" si="234"/>
        <v>0.10559196259096243</v>
      </c>
      <c r="HD77" s="294">
        <f t="shared" si="235"/>
        <v>5.6121429941337397E-2</v>
      </c>
      <c r="HE77" s="294">
        <f t="shared" si="236"/>
        <v>0.10292551935787256</v>
      </c>
      <c r="HF77" s="294">
        <f t="shared" si="237"/>
        <v>2.5139795442391331E-2</v>
      </c>
      <c r="HG77" s="294">
        <f t="shared" si="238"/>
        <v>2.2046913090395377E-2</v>
      </c>
      <c r="HH77" s="298">
        <f t="shared" si="239"/>
        <v>6.9588207966846713E-2</v>
      </c>
      <c r="HI77" s="213">
        <f>+CyF_Tot!B77</f>
        <v>485</v>
      </c>
      <c r="HJ77" s="140">
        <f>+CyF_Tot!C77</f>
        <v>596</v>
      </c>
      <c r="HK77" s="140">
        <f>+CyF_Tot!D77</f>
        <v>678</v>
      </c>
      <c r="HL77" s="140">
        <f>+CyF_Tot!E77</f>
        <v>742</v>
      </c>
      <c r="HM77" s="140">
        <f>+CyF_Tot!F77</f>
        <v>18</v>
      </c>
      <c r="HN77" s="140">
        <f>+CyF_Tot!G77</f>
        <v>25</v>
      </c>
      <c r="HO77" s="140">
        <f>+CyF_Tot!H77</f>
        <v>25</v>
      </c>
      <c r="HP77" s="451">
        <f>+CyF_Tot!I77</f>
        <v>26</v>
      </c>
      <c r="HQ77" s="91">
        <f t="shared" si="185"/>
        <v>8.3978787068362939E-2</v>
      </c>
      <c r="HR77" s="88">
        <f t="shared" si="186"/>
        <v>8.0912367291012227E-2</v>
      </c>
      <c r="HS77" s="88">
        <f t="shared" si="187"/>
        <v>7.8293161306828271E-2</v>
      </c>
      <c r="HT77" s="88">
        <f t="shared" si="188"/>
        <v>7.2967470356732525E-2</v>
      </c>
      <c r="HU77" s="88">
        <f t="shared" si="189"/>
        <v>6.2887355236559958E-2</v>
      </c>
      <c r="HV77" s="88">
        <f t="shared" si="190"/>
        <v>6.3549545469632818E-2</v>
      </c>
      <c r="HW77" s="88">
        <f t="shared" si="191"/>
        <v>6.6198567646407233E-2</v>
      </c>
      <c r="HX77" s="88">
        <f t="shared" si="192"/>
        <v>6.8087206052793031E-2</v>
      </c>
      <c r="HY77" s="88">
        <f t="shared" si="193"/>
        <v>6.4641309323046875E-2</v>
      </c>
      <c r="HZ77" s="88">
        <f t="shared" si="194"/>
        <v>6.453642738136571E-2</v>
      </c>
      <c r="IA77" s="88">
        <f t="shared" si="195"/>
        <v>4.9555964274625275E-2</v>
      </c>
      <c r="IB77" s="88">
        <f t="shared" si="196"/>
        <v>5.147622787912124E-2</v>
      </c>
      <c r="IC77" s="88">
        <f t="shared" si="197"/>
        <v>4.4271730855390205E-2</v>
      </c>
      <c r="ID77" s="88">
        <f t="shared" si="198"/>
        <v>4.8675964402212578E-2</v>
      </c>
      <c r="IE77" s="88">
        <f t="shared" si="199"/>
        <v>2.8671597178216351E-2</v>
      </c>
      <c r="IF77" s="88">
        <f t="shared" si="200"/>
        <v>3.4422114868852008E-2</v>
      </c>
      <c r="IG77" s="88">
        <f t="shared" si="201"/>
        <v>1.2671026763873806E-2</v>
      </c>
      <c r="IH77" s="88">
        <f t="shared" si="202"/>
        <v>1.8530305761758108E-2</v>
      </c>
      <c r="II77" s="88">
        <f t="shared" si="203"/>
        <v>1.0273805484222007E-3</v>
      </c>
      <c r="IJ77" s="191">
        <f t="shared" si="204"/>
        <v>4.6454952389733328E-3</v>
      </c>
      <c r="IK77" s="297"/>
      <c r="IL77" s="294"/>
      <c r="IM77" s="294"/>
      <c r="IN77" s="294"/>
      <c r="IO77" s="294"/>
      <c r="IP77" s="294"/>
      <c r="IQ77" s="294"/>
      <c r="IR77" s="294"/>
      <c r="IS77" s="294"/>
      <c r="IT77" s="294"/>
      <c r="IU77" s="294"/>
      <c r="IV77" s="294"/>
      <c r="IW77" s="294"/>
      <c r="IX77" s="294"/>
      <c r="IY77" s="294"/>
      <c r="IZ77" s="294"/>
      <c r="JA77" s="294"/>
      <c r="JB77" s="294"/>
      <c r="JC77" s="294"/>
      <c r="JD77" s="298"/>
      <c r="JE77" s="486"/>
    </row>
    <row r="78" spans="1:265" ht="14.4">
      <c r="A78" s="411" t="s">
        <v>89</v>
      </c>
      <c r="B78" s="439">
        <v>11480</v>
      </c>
      <c r="C78" s="427">
        <f t="shared" si="180"/>
        <v>373</v>
      </c>
      <c r="D78" s="418">
        <f t="shared" si="181"/>
        <v>6</v>
      </c>
      <c r="E78" s="396">
        <f t="shared" si="210"/>
        <v>7.0906250656036299E-3</v>
      </c>
      <c r="F78" s="197">
        <f t="shared" si="150"/>
        <v>2.5958188153310104E-2</v>
      </c>
      <c r="G78" s="30">
        <f t="shared" si="151"/>
        <v>2.8395561747567064</v>
      </c>
      <c r="H78" s="29">
        <f t="shared" si="152"/>
        <v>7.3709733456228096E-2</v>
      </c>
      <c r="I78" s="33">
        <f t="shared" si="153"/>
        <v>9.2260840869708316E-2</v>
      </c>
      <c r="J78" s="324">
        <f t="shared" si="154"/>
        <v>0.11750675222057895</v>
      </c>
      <c r="K78" s="482">
        <f t="shared" si="184"/>
        <v>4.4478132000670004E-3</v>
      </c>
      <c r="L78" s="325">
        <f t="shared" si="211"/>
        <v>4.5267701862155914</v>
      </c>
      <c r="M78" s="326">
        <f t="shared" si="155"/>
        <v>0.14708059925595957</v>
      </c>
      <c r="N78" s="501"/>
      <c r="O78" s="332" t="s">
        <v>226</v>
      </c>
      <c r="P78" s="20" t="s">
        <v>237</v>
      </c>
      <c r="Q78" s="20"/>
      <c r="R78" s="20"/>
      <c r="S78" s="157">
        <f t="shared" si="156"/>
        <v>373</v>
      </c>
      <c r="T78" s="158">
        <f t="shared" si="157"/>
        <v>3249.1289198606273</v>
      </c>
      <c r="U78" s="157">
        <f t="shared" si="158"/>
        <v>17</v>
      </c>
      <c r="V78" s="159">
        <f t="shared" si="159"/>
        <v>4.7752808988764044E-2</v>
      </c>
      <c r="W78" s="158">
        <f t="shared" si="160"/>
        <v>148.08362369337979</v>
      </c>
      <c r="X78" s="157">
        <f t="shared" si="161"/>
        <v>75</v>
      </c>
      <c r="Y78" s="159">
        <f t="shared" si="162"/>
        <v>0.25167785234899331</v>
      </c>
      <c r="Z78" s="158">
        <f t="shared" si="163"/>
        <v>653.31010452961675</v>
      </c>
      <c r="AA78" s="157">
        <f t="shared" si="164"/>
        <v>6</v>
      </c>
      <c r="AB78" s="158">
        <f t="shared" si="165"/>
        <v>522.64808362369342</v>
      </c>
      <c r="AC78" s="160">
        <f t="shared" si="166"/>
        <v>1.6085790884718499E-2</v>
      </c>
      <c r="AD78" s="157">
        <f t="shared" si="167"/>
        <v>0</v>
      </c>
      <c r="AE78" s="159">
        <f t="shared" si="168"/>
        <v>0</v>
      </c>
      <c r="AF78" s="158">
        <f t="shared" si="169"/>
        <v>0</v>
      </c>
      <c r="AG78" s="157">
        <f t="shared" si="170"/>
        <v>0</v>
      </c>
      <c r="AH78" s="159">
        <f t="shared" si="171"/>
        <v>0</v>
      </c>
      <c r="AI78" s="333">
        <f t="shared" si="172"/>
        <v>0</v>
      </c>
      <c r="AJ78" s="505"/>
      <c r="AK78" s="83">
        <v>809.77068046590705</v>
      </c>
      <c r="AL78" s="61">
        <v>761.7027300015335</v>
      </c>
      <c r="AM78" s="61">
        <v>866.80097427593535</v>
      </c>
      <c r="AN78" s="61">
        <v>788.65676712559571</v>
      </c>
      <c r="AO78" s="61">
        <v>1289.0859001719527</v>
      </c>
      <c r="AP78" s="61">
        <v>587.25169283337709</v>
      </c>
      <c r="AQ78" s="61">
        <v>1068.3111930151022</v>
      </c>
      <c r="AR78" s="61">
        <v>735.04523240913738</v>
      </c>
      <c r="AS78" s="61">
        <v>793.15820306771559</v>
      </c>
      <c r="AT78" s="61">
        <v>659.42228066991584</v>
      </c>
      <c r="AU78" s="61">
        <v>538.19124312817553</v>
      </c>
      <c r="AV78" s="61">
        <v>509.57926807996199</v>
      </c>
      <c r="AW78" s="61">
        <v>511.21567363677053</v>
      </c>
      <c r="AX78" s="61">
        <v>500.656999617873</v>
      </c>
      <c r="AY78" s="61">
        <v>304.53188540177172</v>
      </c>
      <c r="AZ78" s="61">
        <v>379.95792406056279</v>
      </c>
      <c r="BA78" s="61">
        <v>116.67694079274187</v>
      </c>
      <c r="BB78" s="61">
        <v>186.01580603406157</v>
      </c>
      <c r="BC78" s="61">
        <v>10.257313476285002</v>
      </c>
      <c r="BD78" s="84">
        <v>63.711350046723879</v>
      </c>
      <c r="BE78" s="229">
        <v>2.0000000000000002E-5</v>
      </c>
      <c r="BF78" s="42">
        <v>2.0000000000000002E-5</v>
      </c>
      <c r="BG78" s="52">
        <v>5.0000000000000002E-5</v>
      </c>
      <c r="BH78" s="52">
        <v>4.0000000000000003E-5</v>
      </c>
      <c r="BI78" s="52">
        <v>1.2518952302791728E-4</v>
      </c>
      <c r="BJ78" s="52">
        <v>1.2406223545552731E-4</v>
      </c>
      <c r="BK78" s="52">
        <v>3.4000000000000002E-4</v>
      </c>
      <c r="BL78" s="52">
        <v>1.8000000000000001E-4</v>
      </c>
      <c r="BM78" s="52">
        <v>8.9999999999999998E-4</v>
      </c>
      <c r="BN78" s="52">
        <v>5.0000000000000001E-4</v>
      </c>
      <c r="BO78" s="52">
        <v>3.8E-3</v>
      </c>
      <c r="BP78" s="52">
        <v>2E-3</v>
      </c>
      <c r="BQ78" s="52">
        <v>1.6199999999999999E-2</v>
      </c>
      <c r="BR78" s="52">
        <v>6.1999999999999998E-3</v>
      </c>
      <c r="BS78" s="52">
        <v>6.1100000000000002E-2</v>
      </c>
      <c r="BT78" s="52">
        <v>2.6800000000000001E-2</v>
      </c>
      <c r="BU78" s="52">
        <v>0.1421</v>
      </c>
      <c r="BV78" s="52">
        <v>5.4699999999999999E-2</v>
      </c>
      <c r="BW78" s="52">
        <v>0.27589999999999998</v>
      </c>
      <c r="BX78" s="53">
        <v>0.1051</v>
      </c>
      <c r="BY78" s="63">
        <f>+Fall_Hoy!B78</f>
        <v>0</v>
      </c>
      <c r="BZ78" s="60">
        <f>+Fall_Hoy!C78</f>
        <v>0</v>
      </c>
      <c r="CA78" s="60">
        <f>+Fall_Hoy!D78</f>
        <v>0</v>
      </c>
      <c r="CB78" s="60">
        <f>+Fall_Hoy!E78</f>
        <v>0</v>
      </c>
      <c r="CC78" s="60">
        <f>+Fall_Hoy!F78</f>
        <v>0</v>
      </c>
      <c r="CD78" s="60">
        <f>+Fall_Hoy!G78</f>
        <v>0</v>
      </c>
      <c r="CE78" s="60">
        <f>+Fall_Hoy!H78</f>
        <v>0</v>
      </c>
      <c r="CF78" s="60">
        <f>+Fall_Hoy!I78</f>
        <v>0</v>
      </c>
      <c r="CG78" s="60">
        <f>+Fall_Hoy!J78</f>
        <v>0</v>
      </c>
      <c r="CH78" s="60">
        <f>+Fall_Hoy!K78</f>
        <v>0</v>
      </c>
      <c r="CI78" s="60">
        <f>+Fall_Hoy!L78</f>
        <v>0</v>
      </c>
      <c r="CJ78" s="60">
        <f>+Fall_Hoy!M78</f>
        <v>1</v>
      </c>
      <c r="CK78" s="60">
        <f>+Fall_Hoy!N78</f>
        <v>1</v>
      </c>
      <c r="CL78" s="60">
        <f>+Fall_Hoy!O78</f>
        <v>1</v>
      </c>
      <c r="CM78" s="60">
        <f>+Fall_Hoy!P78</f>
        <v>1</v>
      </c>
      <c r="CN78" s="60">
        <f>+Fall_Hoy!Q78</f>
        <v>1</v>
      </c>
      <c r="CO78" s="60">
        <f>+Fall_Hoy!R78</f>
        <v>0</v>
      </c>
      <c r="CP78" s="60">
        <f>+Fall_Hoy!S78</f>
        <v>0</v>
      </c>
      <c r="CQ78" s="60">
        <f>+Fall_Hoy!T78</f>
        <v>0</v>
      </c>
      <c r="CR78" s="65">
        <f>+Fall_Hoy!U78</f>
        <v>1</v>
      </c>
      <c r="CS78" s="74">
        <f t="shared" si="173"/>
        <v>5.3743508958677154E-2</v>
      </c>
      <c r="CT78" s="75">
        <f t="shared" si="174"/>
        <v>9.8204118069329632E-2</v>
      </c>
      <c r="CU78" s="75">
        <f t="shared" si="175"/>
        <v>0.12074824432239087</v>
      </c>
      <c r="CV78" s="75">
        <f t="shared" si="176"/>
        <v>0.32215733067499341</v>
      </c>
      <c r="CW78" s="75">
        <f t="shared" ref="CW78:CW141" si="240">IF(MIN(+CC78/(AO78*BI78),0.7)&gt;0,MIN(+CC78/(AO78*BI78),0.7),DQ78/AO78)</f>
        <v>1.3963382888292361E-2</v>
      </c>
      <c r="CX78" s="75">
        <f t="shared" ref="CX78:CX141" si="241">IF(MIN(+CD78/(AP78*BJ78),0.7)&gt;0,MIN(+CD78/(AP78*BJ78),0.7),DR78/AP78)</f>
        <v>5.6193963172385786E-2</v>
      </c>
      <c r="CY78" s="75">
        <f t="shared" ref="CY78:CY141" si="242">IF(MIN(+CE78/(AQ78*BK78),0.7)&gt;0,MIN(+CE78/(AQ78*BK78),0.7),DS78/AQ78)</f>
        <v>3.6506216779335639E-2</v>
      </c>
      <c r="CZ78" s="75">
        <f t="shared" ref="CZ78:CZ141" si="243">IF(MIN(+CF78/(AR78*BL78),0.7)&gt;0,MIN(+CF78/(AR78*BL78),0.7),DT78/AR78)</f>
        <v>5.0337038278217464E-2</v>
      </c>
      <c r="DA78" s="75">
        <f t="shared" ref="DA78:DA141" si="244">IF(MIN(+CG78/(AS78*BM78),0.7)&gt;0,MIN(+CG78/(AS78*BM78),0.7),DU78/AS78)</f>
        <v>5.5474430989707002E-2</v>
      </c>
      <c r="DB78" s="75">
        <f t="shared" ref="DB78:DB141" si="245">IF(MIN(+CH78/(AT78*BN78),0.7)&gt;0,MIN(+CH78/(AT78*BN78),0.7),DV78/AT78)</f>
        <v>5.1560283897988626E-2</v>
      </c>
      <c r="DC78" s="75">
        <f t="shared" ref="DC78:DC141" si="246">IF(MIN(+CI78/(AU78*BO78),0.7)&gt;0,MIN(+CI78/(AU78*BO78),0.7),DW78/AU78)</f>
        <v>3.5303435800190013E-2</v>
      </c>
      <c r="DD78" s="75">
        <f t="shared" ref="DD78:DD141" si="247">IF(MIN(+CJ78/(AV78*BP78),0.7)&gt;0,MIN(+CJ78/(AV78*BP78),0.7),DX78/AV78)</f>
        <v>0.7</v>
      </c>
      <c r="DE78" s="75">
        <f t="shared" ref="DE78:DE141" si="248">IF(MIN(+CK78/(AW78*BQ78),0.7)&gt;0,MIN(+CK78/(AW78*BQ78),0.7),DY78/AW78)</f>
        <v>0.12074824432239087</v>
      </c>
      <c r="DF78" s="75">
        <f t="shared" ref="DF78:DF141" si="249">IF(MIN(+CL78/(AX78*BR78),0.7)&gt;0,MIN(+CL78/(AX78*BR78),0.7),DZ78/AX78)</f>
        <v>0.32215733067499341</v>
      </c>
      <c r="DG78" s="75">
        <f t="shared" ref="DG78:DG141" si="250">IF(MIN(+CM78/(AY78*BS78),0.7)&gt;0,MIN(+CM78/(AY78*BS78),0.7),EA78/AY78)</f>
        <v>5.3743508958677154E-2</v>
      </c>
      <c r="DH78" s="75">
        <f t="shared" ref="DH78:DH141" si="251">IF(MIN(+CN78/(AZ78*BT78),0.7)&gt;0,MIN(+CN78/(AZ78*BT78),0.7),EB78/AZ78)</f>
        <v>9.8204118069329632E-2</v>
      </c>
      <c r="DI78" s="75">
        <f t="shared" ref="DI78:DI141" si="252">IF(MIN(+CO78/(BA78*BU78),0.7)&gt;0,MIN(+CO78/(BA78*BU78),0.7),EC78/BA78)</f>
        <v>8.570673804143886E-3</v>
      </c>
      <c r="DJ78" s="75">
        <f t="shared" ref="DJ78:DJ141" si="253">IF(MIN(+CP78/(BB78*BV78),0.7)&gt;0,MIN(+CP78/(BB78*BV78),0.7),ED78/BB78)</f>
        <v>2.1503549000924983E-2</v>
      </c>
      <c r="DK78" s="75">
        <f t="shared" ref="DK78:DK141" si="254">IF(MIN(+CQ78/(BC78*BW78),0.7)&gt;0,MIN(+CQ78/(BC78*BW78),0.7),EE78/BC78)</f>
        <v>0</v>
      </c>
      <c r="DL78" s="287">
        <f t="shared" ref="DL78:DL141" si="255">IF(MIN(+CR78/(BD78*BX78),0.7)&gt;0,MIN(+CR78/(BD78*BX78),0.7),EF78/BD78)</f>
        <v>0.14934148863905597</v>
      </c>
      <c r="DM78" s="83">
        <f>+'Cas_-14'!B78</f>
        <v>3</v>
      </c>
      <c r="DN78" s="61">
        <f>+'Cas_-14'!C78</f>
        <v>0</v>
      </c>
      <c r="DO78" s="61">
        <f>+'Cas_-14'!D78</f>
        <v>1</v>
      </c>
      <c r="DP78" s="61">
        <f>+'Cas_-14'!E78</f>
        <v>10</v>
      </c>
      <c r="DQ78" s="61">
        <f>+'Cas_-14'!F78</f>
        <v>18</v>
      </c>
      <c r="DR78" s="61">
        <f>+'Cas_-14'!G78</f>
        <v>33</v>
      </c>
      <c r="DS78" s="61">
        <f>+'Cas_-14'!H78</f>
        <v>39</v>
      </c>
      <c r="DT78" s="61">
        <f>+'Cas_-14'!I78</f>
        <v>37</v>
      </c>
      <c r="DU78" s="61">
        <f>+'Cas_-14'!J78</f>
        <v>44</v>
      </c>
      <c r="DV78" s="61">
        <f>+'Cas_-14'!K78</f>
        <v>34</v>
      </c>
      <c r="DW78" s="61">
        <f>+'Cas_-14'!L78</f>
        <v>19</v>
      </c>
      <c r="DX78" s="61">
        <f>+'Cas_-14'!M78</f>
        <v>19</v>
      </c>
      <c r="DY78" s="61">
        <f>+'Cas_-14'!N78</f>
        <v>10</v>
      </c>
      <c r="DZ78" s="61">
        <f>+'Cas_-14'!O78</f>
        <v>9</v>
      </c>
      <c r="EA78" s="61">
        <f>+'Cas_-14'!P78</f>
        <v>10</v>
      </c>
      <c r="EB78" s="61">
        <f>+'Cas_-14'!Q78</f>
        <v>6</v>
      </c>
      <c r="EC78" s="61">
        <f>+'Cas_-14'!R78</f>
        <v>1</v>
      </c>
      <c r="ED78" s="61">
        <f>+'Cas_-14'!S78</f>
        <v>4</v>
      </c>
      <c r="EE78" s="61">
        <f>+'Cas_-14'!T78</f>
        <v>0</v>
      </c>
      <c r="EF78" s="84">
        <f>+'Cas_-14'!U78</f>
        <v>1</v>
      </c>
      <c r="EG78" s="190">
        <f t="shared" si="208"/>
        <v>3.7047525581858924E-3</v>
      </c>
      <c r="EH78" s="89">
        <f t="shared" si="208"/>
        <v>0</v>
      </c>
      <c r="EI78" s="89">
        <f t="shared" si="208"/>
        <v>1.1536673696465672E-3</v>
      </c>
      <c r="EJ78" s="89">
        <f t="shared" si="208"/>
        <v>1.2679787224101093E-2</v>
      </c>
      <c r="EK78" s="89">
        <f t="shared" si="208"/>
        <v>1.3963382888292361E-2</v>
      </c>
      <c r="EL78" s="89">
        <f t="shared" si="208"/>
        <v>5.6193963172385786E-2</v>
      </c>
      <c r="EM78" s="89">
        <f t="shared" si="208"/>
        <v>3.6506216779335639E-2</v>
      </c>
      <c r="EN78" s="89">
        <f t="shared" si="208"/>
        <v>5.0337038278217464E-2</v>
      </c>
      <c r="EO78" s="89">
        <f t="shared" si="208"/>
        <v>5.5474430989707002E-2</v>
      </c>
      <c r="EP78" s="89">
        <f t="shared" si="208"/>
        <v>5.1560283897988626E-2</v>
      </c>
      <c r="EQ78" s="89">
        <f t="shared" si="208"/>
        <v>3.5303435800190013E-2</v>
      </c>
      <c r="ER78" s="89">
        <f t="shared" si="208"/>
        <v>3.7285661309554227E-2</v>
      </c>
      <c r="ES78" s="89">
        <f t="shared" si="208"/>
        <v>1.9561215580227317E-2</v>
      </c>
      <c r="ET78" s="89">
        <f t="shared" si="208"/>
        <v>1.7976379051664632E-2</v>
      </c>
      <c r="EU78" s="89">
        <f t="shared" si="208"/>
        <v>3.2837283973751741E-2</v>
      </c>
      <c r="EV78" s="89">
        <f t="shared" si="206"/>
        <v>1.5791222185548206E-2</v>
      </c>
      <c r="EW78" s="89">
        <f t="shared" si="206"/>
        <v>8.570673804143886E-3</v>
      </c>
      <c r="EX78" s="89">
        <f t="shared" si="206"/>
        <v>2.1503549000924983E-2</v>
      </c>
      <c r="EY78" s="89">
        <f t="shared" si="206"/>
        <v>0</v>
      </c>
      <c r="EZ78" s="97">
        <f t="shared" si="206"/>
        <v>1.5695790455964781E-2</v>
      </c>
      <c r="FA78" s="110">
        <f t="shared" si="212"/>
        <v>1.6366612111292962</v>
      </c>
      <c r="FB78" s="111">
        <f t="shared" si="213"/>
        <v>6.2189054726368154</v>
      </c>
      <c r="FC78" s="111">
        <f t="shared" si="214"/>
        <v>6.1728395061728403</v>
      </c>
      <c r="FD78" s="111">
        <f t="shared" si="215"/>
        <v>17.921146953405017</v>
      </c>
      <c r="FE78" s="111">
        <f t="shared" si="209"/>
        <v>1</v>
      </c>
      <c r="FF78" s="111">
        <f t="shared" si="209"/>
        <v>1</v>
      </c>
      <c r="FG78" s="111">
        <f t="shared" si="209"/>
        <v>1</v>
      </c>
      <c r="FH78" s="111">
        <f t="shared" si="209"/>
        <v>1</v>
      </c>
      <c r="FI78" s="111">
        <f t="shared" si="209"/>
        <v>1</v>
      </c>
      <c r="FJ78" s="111">
        <f t="shared" si="209"/>
        <v>1</v>
      </c>
      <c r="FK78" s="111">
        <f t="shared" si="209"/>
        <v>1</v>
      </c>
      <c r="FL78" s="111">
        <f t="shared" si="209"/>
        <v>18.773973034524914</v>
      </c>
      <c r="FM78" s="111">
        <f t="shared" si="209"/>
        <v>6.1728395061728403</v>
      </c>
      <c r="FN78" s="111">
        <f t="shared" si="209"/>
        <v>17.921146953405017</v>
      </c>
      <c r="FO78" s="111">
        <f t="shared" si="209"/>
        <v>1.6366612111292962</v>
      </c>
      <c r="FP78" s="111">
        <f t="shared" si="209"/>
        <v>6.2189054726368154</v>
      </c>
      <c r="FQ78" s="111">
        <f t="shared" si="216"/>
        <v>1</v>
      </c>
      <c r="FR78" s="111">
        <f t="shared" si="217"/>
        <v>1</v>
      </c>
      <c r="FS78" s="111" t="e">
        <f t="shared" si="218"/>
        <v>#DIV/0!</v>
      </c>
      <c r="FT78" s="292">
        <f t="shared" si="219"/>
        <v>9.5147478591817318</v>
      </c>
      <c r="FU78" s="83">
        <f>+Cas_Hoy!B78</f>
        <v>3</v>
      </c>
      <c r="FV78" s="61">
        <f>+Cas_Hoy!C78</f>
        <v>1</v>
      </c>
      <c r="FW78" s="61">
        <f>+Cas_Hoy!D78</f>
        <v>2</v>
      </c>
      <c r="FX78" s="61">
        <f>+Cas_Hoy!E78</f>
        <v>12</v>
      </c>
      <c r="FY78" s="61">
        <f>+Cas_Hoy!F78</f>
        <v>24</v>
      </c>
      <c r="FZ78" s="61">
        <f>+Cas_Hoy!G78</f>
        <v>42</v>
      </c>
      <c r="GA78" s="61">
        <f>+Cas_Hoy!H78</f>
        <v>44</v>
      </c>
      <c r="GB78" s="61">
        <f>+Cas_Hoy!I78</f>
        <v>49</v>
      </c>
      <c r="GC78" s="61">
        <f>+Cas_Hoy!J78</f>
        <v>52</v>
      </c>
      <c r="GD78" s="61">
        <f>+Cas_Hoy!K78</f>
        <v>40</v>
      </c>
      <c r="GE78" s="61">
        <f>+Cas_Hoy!L78</f>
        <v>22</v>
      </c>
      <c r="GF78" s="61">
        <f>+Cas_Hoy!M78</f>
        <v>24</v>
      </c>
      <c r="GG78" s="61">
        <f>+Cas_Hoy!N78</f>
        <v>12</v>
      </c>
      <c r="GH78" s="61">
        <f>+Cas_Hoy!O78</f>
        <v>16</v>
      </c>
      <c r="GI78" s="61">
        <f>+Cas_Hoy!P78</f>
        <v>13</v>
      </c>
      <c r="GJ78" s="61">
        <f>+Cas_Hoy!Q78</f>
        <v>8</v>
      </c>
      <c r="GK78" s="61">
        <f>+Cas_Hoy!R78</f>
        <v>2</v>
      </c>
      <c r="GL78" s="61">
        <f>+Cas_Hoy!S78</f>
        <v>5</v>
      </c>
      <c r="GM78" s="61">
        <f>+Cas_Hoy!T78</f>
        <v>0</v>
      </c>
      <c r="GN78" s="84">
        <f>+Cas_Hoy!U78</f>
        <v>2</v>
      </c>
      <c r="GO78" s="297">
        <f t="shared" si="220"/>
        <v>6.0634248088148809E-3</v>
      </c>
      <c r="GP78" s="294">
        <f t="shared" si="221"/>
        <v>8.1644783820379579E-3</v>
      </c>
      <c r="GQ78" s="294">
        <f t="shared" si="222"/>
        <v>1.4242807032673669E-2</v>
      </c>
      <c r="GR78" s="294">
        <f t="shared" si="223"/>
        <v>0.27268359621722782</v>
      </c>
      <c r="GS78" s="294">
        <f t="shared" si="224"/>
        <v>1.8617843851056481E-2</v>
      </c>
      <c r="GT78" s="294">
        <f t="shared" si="225"/>
        <v>7.1519589492127361E-2</v>
      </c>
      <c r="GU78" s="294">
        <f t="shared" si="226"/>
        <v>4.1186500981814568E-2</v>
      </c>
      <c r="GV78" s="294">
        <f t="shared" si="227"/>
        <v>6.6662564206287994E-2</v>
      </c>
      <c r="GW78" s="294">
        <f t="shared" si="228"/>
        <v>6.5560691169653726E-2</v>
      </c>
      <c r="GX78" s="294">
        <f t="shared" si="229"/>
        <v>6.0659157527045447E-2</v>
      </c>
      <c r="GY78" s="294">
        <f t="shared" si="230"/>
        <v>4.0877662505483171E-2</v>
      </c>
      <c r="GZ78" s="294">
        <f t="shared" si="231"/>
        <v>0.7</v>
      </c>
      <c r="HA78" s="294">
        <f t="shared" si="232"/>
        <v>0.14489789318686902</v>
      </c>
      <c r="HB78" s="294">
        <f t="shared" si="233"/>
        <v>0.57272414342221045</v>
      </c>
      <c r="HC78" s="294">
        <f t="shared" si="234"/>
        <v>6.9866561646280301E-2</v>
      </c>
      <c r="HD78" s="294">
        <f t="shared" si="235"/>
        <v>0.13093882409243951</v>
      </c>
      <c r="HE78" s="294">
        <f t="shared" si="236"/>
        <v>1.7141347608287772E-2</v>
      </c>
      <c r="HF78" s="294">
        <f t="shared" si="237"/>
        <v>2.6879436251156227E-2</v>
      </c>
      <c r="HG78" s="294" t="e">
        <f t="shared" si="238"/>
        <v>#DIV/0!</v>
      </c>
      <c r="HH78" s="298">
        <f t="shared" si="239"/>
        <v>0.29868297727811194</v>
      </c>
      <c r="HI78" s="213">
        <f>+CyF_Tot!B78</f>
        <v>247</v>
      </c>
      <c r="HJ78" s="140">
        <f>+CyF_Tot!C78</f>
        <v>298</v>
      </c>
      <c r="HK78" s="140">
        <f>+CyF_Tot!D78</f>
        <v>356</v>
      </c>
      <c r="HL78" s="140">
        <f>+CyF_Tot!E78</f>
        <v>373</v>
      </c>
      <c r="HM78" s="140">
        <f>+CyF_Tot!F78</f>
        <v>6</v>
      </c>
      <c r="HN78" s="140">
        <f>+CyF_Tot!G78</f>
        <v>6</v>
      </c>
      <c r="HO78" s="140">
        <f>+CyF_Tot!H78</f>
        <v>6</v>
      </c>
      <c r="HP78" s="451">
        <f>+CyF_Tot!I78</f>
        <v>6</v>
      </c>
      <c r="HQ78" s="91">
        <f t="shared" si="185"/>
        <v>7.0537515720026742E-2</v>
      </c>
      <c r="HR78" s="88">
        <f t="shared" si="186"/>
        <v>6.6350412021039501E-2</v>
      </c>
      <c r="HS78" s="88">
        <f t="shared" si="187"/>
        <v>7.5505311348077989E-2</v>
      </c>
      <c r="HT78" s="88">
        <f t="shared" si="188"/>
        <v>6.8698324662508331E-2</v>
      </c>
      <c r="HU78" s="88">
        <f t="shared" si="189"/>
        <v>0.11228971255853247</v>
      </c>
      <c r="HV78" s="88">
        <f t="shared" si="190"/>
        <v>5.1154328644022397E-2</v>
      </c>
      <c r="HW78" s="88">
        <f t="shared" si="191"/>
        <v>9.3058466290514119E-2</v>
      </c>
      <c r="HX78" s="88">
        <f t="shared" si="192"/>
        <v>6.4028330349228002E-2</v>
      </c>
      <c r="HY78" s="88">
        <f t="shared" si="193"/>
        <v>6.9090435807292294E-2</v>
      </c>
      <c r="HZ78" s="88">
        <f t="shared" si="194"/>
        <v>5.7440965215149464E-2</v>
      </c>
      <c r="IA78" s="88">
        <f t="shared" si="195"/>
        <v>4.6880770307332363E-2</v>
      </c>
      <c r="IB78" s="88">
        <f t="shared" si="196"/>
        <v>4.4388437986059404E-2</v>
      </c>
      <c r="IC78" s="88">
        <f t="shared" si="197"/>
        <v>4.4530982024108934E-2</v>
      </c>
      <c r="ID78" s="88">
        <f t="shared" si="198"/>
        <v>4.3611236900511587E-2</v>
      </c>
      <c r="IE78" s="88">
        <f t="shared" si="199"/>
        <v>2.6527167717924367E-2</v>
      </c>
      <c r="IF78" s="88">
        <f t="shared" si="200"/>
        <v>3.3097380144648324E-2</v>
      </c>
      <c r="IG78" s="88">
        <f t="shared" si="201"/>
        <v>1.0163496584733613E-2</v>
      </c>
      <c r="IH78" s="88">
        <f t="shared" si="202"/>
        <v>1.6203467424569823E-2</v>
      </c>
      <c r="II78" s="88">
        <f t="shared" si="203"/>
        <v>8.9349420525130683E-4</v>
      </c>
      <c r="IJ78" s="191">
        <f t="shared" si="204"/>
        <v>5.5497691678330907E-3</v>
      </c>
      <c r="IK78" s="297"/>
      <c r="IL78" s="294"/>
      <c r="IM78" s="294"/>
      <c r="IN78" s="294"/>
      <c r="IO78" s="294"/>
      <c r="IP78" s="294"/>
      <c r="IQ78" s="294"/>
      <c r="IR78" s="294"/>
      <c r="IS78" s="294"/>
      <c r="IT78" s="294"/>
      <c r="IU78" s="294"/>
      <c r="IV78" s="294"/>
      <c r="IW78" s="294"/>
      <c r="IX78" s="294"/>
      <c r="IY78" s="294"/>
      <c r="IZ78" s="294"/>
      <c r="JA78" s="294"/>
      <c r="JB78" s="294"/>
      <c r="JC78" s="294"/>
      <c r="JD78" s="298"/>
      <c r="JE78" s="486"/>
    </row>
    <row r="79" spans="1:265" ht="14.4">
      <c r="A79" s="411" t="s">
        <v>90</v>
      </c>
      <c r="B79" s="439">
        <v>15061</v>
      </c>
      <c r="C79" s="427">
        <f t="shared" si="180"/>
        <v>469</v>
      </c>
      <c r="D79" s="418">
        <f t="shared" si="181"/>
        <v>4</v>
      </c>
      <c r="E79" s="396">
        <f t="shared" si="210"/>
        <v>1.0616194011420891E-2</v>
      </c>
      <c r="F79" s="197">
        <f t="shared" si="150"/>
        <v>1.5669610251643318E-2</v>
      </c>
      <c r="G79" s="30">
        <f t="shared" si="151"/>
        <v>1.5965375655474079</v>
      </c>
      <c r="H79" s="29">
        <f t="shared" si="152"/>
        <v>2.5017121404235329E-2</v>
      </c>
      <c r="I79" s="33">
        <f t="shared" si="153"/>
        <v>4.9716228553332069E-2</v>
      </c>
      <c r="J79" s="324">
        <f t="shared" si="154"/>
        <v>2.2643021338207434E-2</v>
      </c>
      <c r="K79" s="482">
        <f t="shared" si="184"/>
        <v>1.172929223833245E-2</v>
      </c>
      <c r="L79" s="325">
        <f t="shared" si="211"/>
        <v>1.4450277304014498</v>
      </c>
      <c r="M79" s="326">
        <f t="shared" si="155"/>
        <v>4.4998207659403759E-2</v>
      </c>
      <c r="N79" s="501"/>
      <c r="O79" s="332" t="s">
        <v>226</v>
      </c>
      <c r="P79" s="20" t="s">
        <v>241</v>
      </c>
      <c r="Q79" s="20"/>
      <c r="R79" s="20"/>
      <c r="S79" s="157">
        <f t="shared" si="156"/>
        <v>469</v>
      </c>
      <c r="T79" s="158">
        <f t="shared" si="157"/>
        <v>3114.0030542460659</v>
      </c>
      <c r="U79" s="157">
        <f t="shared" si="158"/>
        <v>107</v>
      </c>
      <c r="V79" s="159">
        <f t="shared" si="159"/>
        <v>0.29558011049723759</v>
      </c>
      <c r="W79" s="158">
        <f t="shared" si="160"/>
        <v>710.44419361264193</v>
      </c>
      <c r="X79" s="157">
        <f t="shared" si="161"/>
        <v>233</v>
      </c>
      <c r="Y79" s="159">
        <f t="shared" si="162"/>
        <v>0.98728813559322037</v>
      </c>
      <c r="Z79" s="158">
        <f t="shared" si="163"/>
        <v>1547.0420290817342</v>
      </c>
      <c r="AA79" s="157">
        <f t="shared" si="164"/>
        <v>4</v>
      </c>
      <c r="AB79" s="158">
        <f t="shared" si="165"/>
        <v>265.58661443463251</v>
      </c>
      <c r="AC79" s="160">
        <f t="shared" si="166"/>
        <v>8.5287846481876331E-3</v>
      </c>
      <c r="AD79" s="157">
        <f t="shared" si="167"/>
        <v>1</v>
      </c>
      <c r="AE79" s="159">
        <f t="shared" si="168"/>
        <v>0.33333333333333331</v>
      </c>
      <c r="AF79" s="158">
        <f t="shared" si="169"/>
        <v>66.396653608658127</v>
      </c>
      <c r="AG79" s="157">
        <f t="shared" si="170"/>
        <v>1</v>
      </c>
      <c r="AH79" s="159">
        <f t="shared" si="171"/>
        <v>0.33333333333333331</v>
      </c>
      <c r="AI79" s="333">
        <f t="shared" si="172"/>
        <v>66.396653608658127</v>
      </c>
      <c r="AJ79" s="505"/>
      <c r="AK79" s="83">
        <v>969.9406786663227</v>
      </c>
      <c r="AL79" s="61">
        <v>950.05080662799242</v>
      </c>
      <c r="AM79" s="61">
        <v>1006.4278246462924</v>
      </c>
      <c r="AN79" s="61">
        <v>1013.1608306317884</v>
      </c>
      <c r="AO79" s="61">
        <v>928.69142699797476</v>
      </c>
      <c r="AP79" s="61">
        <v>867.45824263580789</v>
      </c>
      <c r="AQ79" s="61">
        <v>916.53483388218888</v>
      </c>
      <c r="AR79" s="61">
        <v>961.90114726676518</v>
      </c>
      <c r="AS79" s="61">
        <v>952.20345477952219</v>
      </c>
      <c r="AT79" s="61">
        <v>993.88689567875497</v>
      </c>
      <c r="AU79" s="61">
        <v>848.56211919480063</v>
      </c>
      <c r="AV79" s="61">
        <v>891.06839612900717</v>
      </c>
      <c r="AW79" s="61">
        <v>762.59635158594813</v>
      </c>
      <c r="AX79" s="61">
        <v>850.39030893777385</v>
      </c>
      <c r="AY79" s="61">
        <v>600.57879644420768</v>
      </c>
      <c r="AZ79" s="61">
        <v>744.99694493558127</v>
      </c>
      <c r="BA79" s="61">
        <v>256.30629254156003</v>
      </c>
      <c r="BB79" s="61">
        <v>398.13212436553107</v>
      </c>
      <c r="BC79" s="61">
        <v>27.158282653410332</v>
      </c>
      <c r="BD79" s="84">
        <v>120.95452615414185</v>
      </c>
      <c r="BE79" s="229">
        <v>2.0000000000000002E-5</v>
      </c>
      <c r="BF79" s="42">
        <v>2.0000000000000002E-5</v>
      </c>
      <c r="BG79" s="52">
        <v>5.0000000000000002E-5</v>
      </c>
      <c r="BH79" s="52">
        <v>4.0000000000000003E-5</v>
      </c>
      <c r="BI79" s="52">
        <v>1.2518952302791728E-4</v>
      </c>
      <c r="BJ79" s="52">
        <v>1.2406223545552731E-4</v>
      </c>
      <c r="BK79" s="52">
        <v>3.4000000000000002E-4</v>
      </c>
      <c r="BL79" s="52">
        <v>1.8000000000000001E-4</v>
      </c>
      <c r="BM79" s="52">
        <v>8.9999999999999998E-4</v>
      </c>
      <c r="BN79" s="52">
        <v>5.0000000000000001E-4</v>
      </c>
      <c r="BO79" s="52">
        <v>3.8E-3</v>
      </c>
      <c r="BP79" s="52">
        <v>2E-3</v>
      </c>
      <c r="BQ79" s="52">
        <v>1.6199999999999999E-2</v>
      </c>
      <c r="BR79" s="52">
        <v>6.1999999999999998E-3</v>
      </c>
      <c r="BS79" s="52">
        <v>6.1100000000000002E-2</v>
      </c>
      <c r="BT79" s="52">
        <v>2.6800000000000001E-2</v>
      </c>
      <c r="BU79" s="52">
        <v>0.1421</v>
      </c>
      <c r="BV79" s="52">
        <v>5.4699999999999999E-2</v>
      </c>
      <c r="BW79" s="52">
        <v>0.27589999999999998</v>
      </c>
      <c r="BX79" s="53">
        <v>0.1051</v>
      </c>
      <c r="BY79" s="63">
        <f>+Fall_Hoy!B79</f>
        <v>0</v>
      </c>
      <c r="BZ79" s="60">
        <f>+Fall_Hoy!C79</f>
        <v>0</v>
      </c>
      <c r="CA79" s="60">
        <f>+Fall_Hoy!D79</f>
        <v>0</v>
      </c>
      <c r="CB79" s="60">
        <f>+Fall_Hoy!E79</f>
        <v>0</v>
      </c>
      <c r="CC79" s="60">
        <f>+Fall_Hoy!F79</f>
        <v>0</v>
      </c>
      <c r="CD79" s="60">
        <f>+Fall_Hoy!G79</f>
        <v>0</v>
      </c>
      <c r="CE79" s="60">
        <f>+Fall_Hoy!H79</f>
        <v>0</v>
      </c>
      <c r="CF79" s="60">
        <f>+Fall_Hoy!I79</f>
        <v>0</v>
      </c>
      <c r="CG79" s="60">
        <f>+Fall_Hoy!J79</f>
        <v>0</v>
      </c>
      <c r="CH79" s="60">
        <f>+Fall_Hoy!K79</f>
        <v>0</v>
      </c>
      <c r="CI79" s="60">
        <f>+Fall_Hoy!L79</f>
        <v>0</v>
      </c>
      <c r="CJ79" s="60">
        <f>+Fall_Hoy!M79</f>
        <v>0</v>
      </c>
      <c r="CK79" s="60">
        <f>+Fall_Hoy!N79</f>
        <v>0</v>
      </c>
      <c r="CL79" s="60">
        <f>+Fall_Hoy!O79</f>
        <v>0</v>
      </c>
      <c r="CM79" s="60">
        <f>+Fall_Hoy!P79</f>
        <v>2</v>
      </c>
      <c r="CN79" s="60">
        <f>+Fall_Hoy!Q79</f>
        <v>0</v>
      </c>
      <c r="CO79" s="60">
        <f>+Fall_Hoy!R79</f>
        <v>1</v>
      </c>
      <c r="CP79" s="60">
        <f>+Fall_Hoy!S79</f>
        <v>1</v>
      </c>
      <c r="CQ79" s="60">
        <f>+Fall_Hoy!T79</f>
        <v>0</v>
      </c>
      <c r="CR79" s="65">
        <f>+Fall_Hoy!U79</f>
        <v>0</v>
      </c>
      <c r="CS79" s="74">
        <f t="shared" si="173"/>
        <v>5.4502796995808962E-2</v>
      </c>
      <c r="CT79" s="75">
        <f t="shared" si="174"/>
        <v>2.6845747671796652E-3</v>
      </c>
      <c r="CU79" s="75">
        <f t="shared" si="175"/>
        <v>1.573571650984688E-2</v>
      </c>
      <c r="CV79" s="75">
        <f t="shared" si="176"/>
        <v>1.0583375545803124E-2</v>
      </c>
      <c r="CW79" s="75">
        <f t="shared" si="240"/>
        <v>2.3689246352920169E-2</v>
      </c>
      <c r="CX79" s="75">
        <f t="shared" si="241"/>
        <v>3.5736590508155426E-2</v>
      </c>
      <c r="CY79" s="75">
        <f t="shared" si="242"/>
        <v>3.4914112172318448E-2</v>
      </c>
      <c r="CZ79" s="75">
        <f t="shared" si="243"/>
        <v>1.7673333739444401E-2</v>
      </c>
      <c r="DA79" s="75">
        <f t="shared" si="244"/>
        <v>2.4154501734427684E-2</v>
      </c>
      <c r="DB79" s="75">
        <f t="shared" si="245"/>
        <v>1.7104561971702216E-2</v>
      </c>
      <c r="DC79" s="75">
        <f t="shared" si="246"/>
        <v>1.7676961604453281E-2</v>
      </c>
      <c r="DD79" s="75">
        <f t="shared" si="247"/>
        <v>2.3567214471109647E-2</v>
      </c>
      <c r="DE79" s="75">
        <f t="shared" si="248"/>
        <v>1.573571650984688E-2</v>
      </c>
      <c r="DF79" s="75">
        <f t="shared" si="249"/>
        <v>1.0583375545803124E-2</v>
      </c>
      <c r="DG79" s="75">
        <f t="shared" si="250"/>
        <v>5.4502796995808962E-2</v>
      </c>
      <c r="DH79" s="75">
        <f t="shared" si="251"/>
        <v>2.6845747671796652E-3</v>
      </c>
      <c r="DI79" s="75">
        <f t="shared" si="252"/>
        <v>2.7456593468342842E-2</v>
      </c>
      <c r="DJ79" s="75">
        <f t="shared" si="253"/>
        <v>4.5918263134702403E-2</v>
      </c>
      <c r="DK79" s="75">
        <f t="shared" si="254"/>
        <v>0</v>
      </c>
      <c r="DL79" s="287">
        <f t="shared" si="255"/>
        <v>0</v>
      </c>
      <c r="DM79" s="83">
        <f>+'Cas_-14'!B79</f>
        <v>6</v>
      </c>
      <c r="DN79" s="61">
        <f>+'Cas_-14'!C79</f>
        <v>0</v>
      </c>
      <c r="DO79" s="61">
        <f>+'Cas_-14'!D79</f>
        <v>10</v>
      </c>
      <c r="DP79" s="61">
        <f>+'Cas_-14'!E79</f>
        <v>8</v>
      </c>
      <c r="DQ79" s="61">
        <f>+'Cas_-14'!F79</f>
        <v>22</v>
      </c>
      <c r="DR79" s="61">
        <f>+'Cas_-14'!G79</f>
        <v>31</v>
      </c>
      <c r="DS79" s="61">
        <f>+'Cas_-14'!H79</f>
        <v>32</v>
      </c>
      <c r="DT79" s="61">
        <f>+'Cas_-14'!I79</f>
        <v>17</v>
      </c>
      <c r="DU79" s="61">
        <f>+'Cas_-14'!J79</f>
        <v>23</v>
      </c>
      <c r="DV79" s="61">
        <f>+'Cas_-14'!K79</f>
        <v>17</v>
      </c>
      <c r="DW79" s="61">
        <f>+'Cas_-14'!L79</f>
        <v>15</v>
      </c>
      <c r="DX79" s="61">
        <f>+'Cas_-14'!M79</f>
        <v>21</v>
      </c>
      <c r="DY79" s="61">
        <f>+'Cas_-14'!N79</f>
        <v>12</v>
      </c>
      <c r="DZ79" s="61">
        <f>+'Cas_-14'!O79</f>
        <v>9</v>
      </c>
      <c r="EA79" s="61">
        <f>+'Cas_-14'!P79</f>
        <v>6</v>
      </c>
      <c r="EB79" s="61">
        <f>+'Cas_-14'!Q79</f>
        <v>2</v>
      </c>
      <c r="EC79" s="61">
        <f>+'Cas_-14'!R79</f>
        <v>2</v>
      </c>
      <c r="ED79" s="61">
        <f>+'Cas_-14'!S79</f>
        <v>3</v>
      </c>
      <c r="EE79" s="61">
        <f>+'Cas_-14'!T79</f>
        <v>0</v>
      </c>
      <c r="EF79" s="84">
        <f>+'Cas_-14'!U79</f>
        <v>0</v>
      </c>
      <c r="EG79" s="190">
        <f t="shared" si="208"/>
        <v>6.1859453180683737E-3</v>
      </c>
      <c r="EH79" s="88">
        <f t="shared" si="208"/>
        <v>0</v>
      </c>
      <c r="EI79" s="88">
        <f t="shared" si="208"/>
        <v>9.9361322840159812E-3</v>
      </c>
      <c r="EJ79" s="88">
        <f t="shared" si="208"/>
        <v>7.896081015105319E-3</v>
      </c>
      <c r="EK79" s="88">
        <f t="shared" si="208"/>
        <v>2.3689246352920169E-2</v>
      </c>
      <c r="EL79" s="88">
        <f t="shared" si="208"/>
        <v>3.5736590508155426E-2</v>
      </c>
      <c r="EM79" s="88">
        <f t="shared" si="208"/>
        <v>3.4914112172318448E-2</v>
      </c>
      <c r="EN79" s="88">
        <f t="shared" si="208"/>
        <v>1.7673333739444401E-2</v>
      </c>
      <c r="EO79" s="88">
        <f t="shared" si="208"/>
        <v>2.4154501734427684E-2</v>
      </c>
      <c r="EP79" s="88">
        <f t="shared" si="208"/>
        <v>1.7104561971702216E-2</v>
      </c>
      <c r="EQ79" s="88">
        <f t="shared" si="208"/>
        <v>1.7676961604453281E-2</v>
      </c>
      <c r="ER79" s="88">
        <f t="shared" si="208"/>
        <v>2.3567214471109647E-2</v>
      </c>
      <c r="ES79" s="88">
        <f t="shared" si="208"/>
        <v>1.573571650984688E-2</v>
      </c>
      <c r="ET79" s="88">
        <f t="shared" si="208"/>
        <v>1.0583375545803124E-2</v>
      </c>
      <c r="EU79" s="88">
        <f t="shared" si="208"/>
        <v>9.9903626893317835E-3</v>
      </c>
      <c r="EV79" s="88">
        <f t="shared" si="206"/>
        <v>2.6845747671796652E-3</v>
      </c>
      <c r="EW79" s="88">
        <f t="shared" si="206"/>
        <v>7.8031638637030354E-3</v>
      </c>
      <c r="EX79" s="88">
        <f t="shared" si="206"/>
        <v>7.5351869804046638E-3</v>
      </c>
      <c r="EY79" s="88">
        <f t="shared" si="206"/>
        <v>0</v>
      </c>
      <c r="EZ79" s="96">
        <f t="shared" si="206"/>
        <v>0</v>
      </c>
      <c r="FA79" s="110">
        <f t="shared" si="212"/>
        <v>5.4555373704309869</v>
      </c>
      <c r="FB79" s="111">
        <f t="shared" si="213"/>
        <v>1</v>
      </c>
      <c r="FC79" s="111">
        <f t="shared" si="214"/>
        <v>1</v>
      </c>
      <c r="FD79" s="111">
        <f t="shared" si="215"/>
        <v>1</v>
      </c>
      <c r="FE79" s="111">
        <f t="shared" si="209"/>
        <v>1</v>
      </c>
      <c r="FF79" s="111">
        <f t="shared" si="209"/>
        <v>1</v>
      </c>
      <c r="FG79" s="111">
        <f t="shared" si="209"/>
        <v>1</v>
      </c>
      <c r="FH79" s="111">
        <f t="shared" si="209"/>
        <v>1</v>
      </c>
      <c r="FI79" s="111">
        <f t="shared" si="209"/>
        <v>1</v>
      </c>
      <c r="FJ79" s="111">
        <f t="shared" si="209"/>
        <v>1</v>
      </c>
      <c r="FK79" s="111">
        <f t="shared" si="209"/>
        <v>1</v>
      </c>
      <c r="FL79" s="111">
        <f t="shared" si="209"/>
        <v>1</v>
      </c>
      <c r="FM79" s="111">
        <f t="shared" si="209"/>
        <v>1</v>
      </c>
      <c r="FN79" s="111">
        <f t="shared" si="209"/>
        <v>1</v>
      </c>
      <c r="FO79" s="111">
        <f t="shared" si="209"/>
        <v>5.4555373704309869</v>
      </c>
      <c r="FP79" s="111">
        <f t="shared" si="209"/>
        <v>1</v>
      </c>
      <c r="FQ79" s="111">
        <f t="shared" si="216"/>
        <v>3.5186488388458832</v>
      </c>
      <c r="FR79" s="111">
        <f t="shared" si="217"/>
        <v>6.0938452163315056</v>
      </c>
      <c r="FS79" s="111" t="e">
        <f t="shared" si="218"/>
        <v>#DIV/0!</v>
      </c>
      <c r="FT79" s="292" t="e">
        <f t="shared" si="219"/>
        <v>#DIV/0!</v>
      </c>
      <c r="FU79" s="83">
        <f>+Cas_Hoy!B79</f>
        <v>9</v>
      </c>
      <c r="FV79" s="61">
        <f>+Cas_Hoy!C79</f>
        <v>9</v>
      </c>
      <c r="FW79" s="61">
        <f>+Cas_Hoy!D79</f>
        <v>19</v>
      </c>
      <c r="FX79" s="61">
        <f>+Cas_Hoy!E79</f>
        <v>27</v>
      </c>
      <c r="FY79" s="61">
        <f>+Cas_Hoy!F79</f>
        <v>30</v>
      </c>
      <c r="FZ79" s="61">
        <f>+Cas_Hoy!G79</f>
        <v>57</v>
      </c>
      <c r="GA79" s="61">
        <f>+Cas_Hoy!H79</f>
        <v>54</v>
      </c>
      <c r="GB79" s="61">
        <f>+Cas_Hoy!I79</f>
        <v>41</v>
      </c>
      <c r="GC79" s="61">
        <f>+Cas_Hoy!J79</f>
        <v>38</v>
      </c>
      <c r="GD79" s="61">
        <f>+Cas_Hoy!K79</f>
        <v>42</v>
      </c>
      <c r="GE79" s="61">
        <f>+Cas_Hoy!L79</f>
        <v>28</v>
      </c>
      <c r="GF79" s="61">
        <f>+Cas_Hoy!M79</f>
        <v>31</v>
      </c>
      <c r="GG79" s="61">
        <f>+Cas_Hoy!N79</f>
        <v>27</v>
      </c>
      <c r="GH79" s="61">
        <f>+Cas_Hoy!O79</f>
        <v>24</v>
      </c>
      <c r="GI79" s="61">
        <f>+Cas_Hoy!P79</f>
        <v>16</v>
      </c>
      <c r="GJ79" s="61">
        <f>+Cas_Hoy!Q79</f>
        <v>7</v>
      </c>
      <c r="GK79" s="61">
        <f>+Cas_Hoy!R79</f>
        <v>4</v>
      </c>
      <c r="GL79" s="61">
        <f>+Cas_Hoy!S79</f>
        <v>4</v>
      </c>
      <c r="GM79" s="61">
        <f>+Cas_Hoy!T79</f>
        <v>1</v>
      </c>
      <c r="GN79" s="84">
        <f>+Cas_Hoy!U79</f>
        <v>1</v>
      </c>
      <c r="GO79" s="297">
        <f t="shared" si="220"/>
        <v>5.0621483781246916E-2</v>
      </c>
      <c r="GP79" s="294">
        <f t="shared" si="221"/>
        <v>9.4731775787272113E-3</v>
      </c>
      <c r="GQ79" s="294">
        <f t="shared" si="222"/>
        <v>1.8878651339630362E-2</v>
      </c>
      <c r="GR79" s="294">
        <f t="shared" si="223"/>
        <v>2.6649273425980453E-2</v>
      </c>
      <c r="GS79" s="294">
        <f t="shared" si="224"/>
        <v>3.2303517753982047E-2</v>
      </c>
      <c r="GT79" s="294">
        <f t="shared" si="225"/>
        <v>6.570921480531805E-2</v>
      </c>
      <c r="GU79" s="294">
        <f t="shared" si="226"/>
        <v>5.8917564290787386E-2</v>
      </c>
      <c r="GV79" s="294">
        <f t="shared" si="227"/>
        <v>4.2623922548071798E-2</v>
      </c>
      <c r="GW79" s="294">
        <f t="shared" si="228"/>
        <v>3.9907437648184864E-2</v>
      </c>
      <c r="GX79" s="294">
        <f t="shared" si="229"/>
        <v>4.2258329577146654E-2</v>
      </c>
      <c r="GY79" s="294">
        <f t="shared" si="230"/>
        <v>3.2996994994979462E-2</v>
      </c>
      <c r="GZ79" s="294">
        <f t="shared" si="231"/>
        <v>3.4789697552590426E-2</v>
      </c>
      <c r="HA79" s="294">
        <f t="shared" si="232"/>
        <v>3.5405362147155478E-2</v>
      </c>
      <c r="HB79" s="294">
        <f t="shared" si="233"/>
        <v>2.8222334788808333E-2</v>
      </c>
      <c r="HC79" s="294">
        <f t="shared" si="234"/>
        <v>0.14534079198882388</v>
      </c>
      <c r="HD79" s="294">
        <f t="shared" si="235"/>
        <v>9.3960116851288279E-3</v>
      </c>
      <c r="HE79" s="294">
        <f t="shared" si="236"/>
        <v>5.4913186936685683E-2</v>
      </c>
      <c r="HF79" s="294">
        <f t="shared" si="237"/>
        <v>6.122435084626987E-2</v>
      </c>
      <c r="HG79" s="294" t="e">
        <f t="shared" si="238"/>
        <v>#DIV/0!</v>
      </c>
      <c r="HH79" s="298" t="e">
        <f t="shared" si="239"/>
        <v>#DIV/0!</v>
      </c>
      <c r="HI79" s="213">
        <f>+CyF_Tot!B79</f>
        <v>145</v>
      </c>
      <c r="HJ79" s="140">
        <f>+CyF_Tot!C79</f>
        <v>236</v>
      </c>
      <c r="HK79" s="140">
        <f>+CyF_Tot!D79</f>
        <v>362</v>
      </c>
      <c r="HL79" s="140">
        <f>+CyF_Tot!E79</f>
        <v>469</v>
      </c>
      <c r="HM79" s="140">
        <f>+CyF_Tot!F79</f>
        <v>3</v>
      </c>
      <c r="HN79" s="140">
        <f>+CyF_Tot!G79</f>
        <v>3</v>
      </c>
      <c r="HO79" s="140">
        <f>+CyF_Tot!H79</f>
        <v>3</v>
      </c>
      <c r="HP79" s="451">
        <f>+CyF_Tot!I79</f>
        <v>4</v>
      </c>
      <c r="HQ79" s="91">
        <f t="shared" si="185"/>
        <v>6.440081526235461E-2</v>
      </c>
      <c r="HR79" s="88">
        <f t="shared" si="186"/>
        <v>6.3080194318305055E-2</v>
      </c>
      <c r="HS79" s="88">
        <f t="shared" si="187"/>
        <v>6.6823439655155192E-2</v>
      </c>
      <c r="HT79" s="88">
        <f t="shared" si="188"/>
        <v>6.7270488721319188E-2</v>
      </c>
      <c r="HU79" s="88">
        <f t="shared" si="189"/>
        <v>6.1662002987714945E-2</v>
      </c>
      <c r="HV79" s="88">
        <f t="shared" si="190"/>
        <v>5.7596324456265051E-2</v>
      </c>
      <c r="HW79" s="88">
        <f t="shared" si="191"/>
        <v>6.0854845885544712E-2</v>
      </c>
      <c r="HX79" s="88">
        <f t="shared" si="192"/>
        <v>6.386701728084225E-2</v>
      </c>
      <c r="HY79" s="88">
        <f t="shared" si="193"/>
        <v>6.3223122951963501E-2</v>
      </c>
      <c r="HZ79" s="88">
        <f t="shared" si="194"/>
        <v>6.5990763938566829E-2</v>
      </c>
      <c r="IA79" s="88">
        <f t="shared" si="195"/>
        <v>5.6341685093606042E-2</v>
      </c>
      <c r="IB79" s="88">
        <f t="shared" si="196"/>
        <v>5.916395963940025E-2</v>
      </c>
      <c r="IC79" s="88">
        <f t="shared" si="197"/>
        <v>5.0633845799478661E-2</v>
      </c>
      <c r="ID79" s="88">
        <f t="shared" si="198"/>
        <v>5.6463070774701141E-2</v>
      </c>
      <c r="IE79" s="88">
        <f t="shared" si="199"/>
        <v>3.9876422312210856E-2</v>
      </c>
      <c r="IF79" s="88">
        <f t="shared" si="200"/>
        <v>4.9465304092396342E-2</v>
      </c>
      <c r="IG79" s="88">
        <f t="shared" si="201"/>
        <v>1.7017880123601357E-2</v>
      </c>
      <c r="IH79" s="88">
        <f t="shared" si="202"/>
        <v>2.6434640751977365E-2</v>
      </c>
      <c r="II79" s="88">
        <f t="shared" si="203"/>
        <v>1.8032190859445145E-3</v>
      </c>
      <c r="IJ79" s="191">
        <f t="shared" si="204"/>
        <v>8.0309757754559348E-3</v>
      </c>
      <c r="IK79" s="297"/>
      <c r="IL79" s="294"/>
      <c r="IM79" s="294"/>
      <c r="IN79" s="294"/>
      <c r="IO79" s="294"/>
      <c r="IP79" s="294"/>
      <c r="IQ79" s="294"/>
      <c r="IR79" s="294"/>
      <c r="IS79" s="294"/>
      <c r="IT79" s="294"/>
      <c r="IU79" s="294"/>
      <c r="IV79" s="294"/>
      <c r="IW79" s="294"/>
      <c r="IX79" s="294"/>
      <c r="IY79" s="294"/>
      <c r="IZ79" s="294"/>
      <c r="JA79" s="294"/>
      <c r="JB79" s="294"/>
      <c r="JC79" s="294"/>
      <c r="JD79" s="298"/>
      <c r="JE79" s="486"/>
    </row>
    <row r="80" spans="1:265" ht="14.4">
      <c r="A80" s="411" t="s">
        <v>91</v>
      </c>
      <c r="B80" s="439">
        <v>19293</v>
      </c>
      <c r="C80" s="427">
        <f t="shared" si="180"/>
        <v>500</v>
      </c>
      <c r="D80" s="418">
        <f t="shared" si="181"/>
        <v>9</v>
      </c>
      <c r="E80" s="396">
        <f t="shared" si="210"/>
        <v>9.3212337234971406E-3</v>
      </c>
      <c r="F80" s="197">
        <f t="shared" si="150"/>
        <v>2.1769553724148655E-2</v>
      </c>
      <c r="G80" s="30">
        <f t="shared" si="151"/>
        <v>2.2988986291110676</v>
      </c>
      <c r="H80" s="29">
        <f t="shared" si="152"/>
        <v>5.0045997212805081E-2</v>
      </c>
      <c r="I80" s="33">
        <f t="shared" si="153"/>
        <v>5.957856811048224E-2</v>
      </c>
      <c r="J80" s="324">
        <f t="shared" si="154"/>
        <v>7.1365437971992532E-2</v>
      </c>
      <c r="K80" s="482">
        <f t="shared" si="184"/>
        <v>6.5366436499572451E-3</v>
      </c>
      <c r="L80" s="325">
        <f t="shared" si="211"/>
        <v>3.2782223685563139</v>
      </c>
      <c r="M80" s="326">
        <f t="shared" si="155"/>
        <v>8.4619019309648283E-2</v>
      </c>
      <c r="N80" s="501"/>
      <c r="O80" s="332" t="s">
        <v>226</v>
      </c>
      <c r="P80" s="20" t="s">
        <v>238</v>
      </c>
      <c r="Q80" s="20"/>
      <c r="R80" s="20"/>
      <c r="S80" s="157">
        <f t="shared" si="156"/>
        <v>500</v>
      </c>
      <c r="T80" s="158">
        <f t="shared" si="157"/>
        <v>2591.6135385891257</v>
      </c>
      <c r="U80" s="157">
        <f t="shared" si="158"/>
        <v>30</v>
      </c>
      <c r="V80" s="159">
        <f t="shared" si="159"/>
        <v>6.3829787234042548E-2</v>
      </c>
      <c r="W80" s="158">
        <f t="shared" si="160"/>
        <v>155.49681231534754</v>
      </c>
      <c r="X80" s="157">
        <f t="shared" si="161"/>
        <v>80</v>
      </c>
      <c r="Y80" s="159">
        <f t="shared" si="162"/>
        <v>0.19047619047619047</v>
      </c>
      <c r="Z80" s="158">
        <f t="shared" si="163"/>
        <v>414.65816617426009</v>
      </c>
      <c r="AA80" s="157">
        <f t="shared" si="164"/>
        <v>9</v>
      </c>
      <c r="AB80" s="158">
        <f t="shared" si="165"/>
        <v>466.49043694604262</v>
      </c>
      <c r="AC80" s="160">
        <f t="shared" si="166"/>
        <v>1.7999999999999999E-2</v>
      </c>
      <c r="AD80" s="157">
        <f t="shared" si="167"/>
        <v>0</v>
      </c>
      <c r="AE80" s="159">
        <f t="shared" si="168"/>
        <v>0</v>
      </c>
      <c r="AF80" s="158">
        <f t="shared" si="169"/>
        <v>0</v>
      </c>
      <c r="AG80" s="157">
        <f t="shared" si="170"/>
        <v>1</v>
      </c>
      <c r="AH80" s="159">
        <f t="shared" si="171"/>
        <v>0.125</v>
      </c>
      <c r="AI80" s="333">
        <f t="shared" si="172"/>
        <v>51.832270771782511</v>
      </c>
      <c r="AJ80" s="505"/>
      <c r="AK80" s="83">
        <v>1507.2996471219474</v>
      </c>
      <c r="AL80" s="61">
        <v>1321.8456370910485</v>
      </c>
      <c r="AM80" s="61">
        <v>1500.7863306395288</v>
      </c>
      <c r="AN80" s="61">
        <v>1300.5737186083823</v>
      </c>
      <c r="AO80" s="61">
        <v>1180.9192466562845</v>
      </c>
      <c r="AP80" s="61">
        <v>1137.8675738522693</v>
      </c>
      <c r="AQ80" s="61">
        <v>1376.3805379627229</v>
      </c>
      <c r="AR80" s="61">
        <v>1273.3002123427696</v>
      </c>
      <c r="AS80" s="61">
        <v>1146.6129352142657</v>
      </c>
      <c r="AT80" s="61">
        <v>1089.3711847346724</v>
      </c>
      <c r="AU80" s="61">
        <v>983.90472791392654</v>
      </c>
      <c r="AV80" s="61">
        <v>1005.5586411194759</v>
      </c>
      <c r="AW80" s="61">
        <v>1026.7963603683661</v>
      </c>
      <c r="AX80" s="61">
        <v>1131.4260209528729</v>
      </c>
      <c r="AY80" s="61">
        <v>661.44967852487673</v>
      </c>
      <c r="AZ80" s="61">
        <v>742.55070056750003</v>
      </c>
      <c r="BA80" s="61">
        <v>262.10467712880023</v>
      </c>
      <c r="BB80" s="61">
        <v>480.14931900528495</v>
      </c>
      <c r="BC80" s="61">
        <v>38.745908792953074</v>
      </c>
      <c r="BD80" s="84">
        <v>125.35719252482593</v>
      </c>
      <c r="BE80" s="229">
        <v>2.0000000000000002E-5</v>
      </c>
      <c r="BF80" s="42">
        <v>2.0000000000000002E-5</v>
      </c>
      <c r="BG80" s="52">
        <v>5.0000000000000002E-5</v>
      </c>
      <c r="BH80" s="52">
        <v>4.0000000000000003E-5</v>
      </c>
      <c r="BI80" s="52">
        <v>1.2518952302791728E-4</v>
      </c>
      <c r="BJ80" s="52">
        <v>1.2406223545552731E-4</v>
      </c>
      <c r="BK80" s="52">
        <v>3.4000000000000002E-4</v>
      </c>
      <c r="BL80" s="52">
        <v>1.8000000000000001E-4</v>
      </c>
      <c r="BM80" s="52">
        <v>8.9999999999999998E-4</v>
      </c>
      <c r="BN80" s="52">
        <v>5.0000000000000001E-4</v>
      </c>
      <c r="BO80" s="52">
        <v>3.8E-3</v>
      </c>
      <c r="BP80" s="52">
        <v>2E-3</v>
      </c>
      <c r="BQ80" s="52">
        <v>1.6199999999999999E-2</v>
      </c>
      <c r="BR80" s="52">
        <v>6.1999999999999998E-3</v>
      </c>
      <c r="BS80" s="52">
        <v>6.1100000000000002E-2</v>
      </c>
      <c r="BT80" s="52">
        <v>2.6800000000000001E-2</v>
      </c>
      <c r="BU80" s="52">
        <v>0.1421</v>
      </c>
      <c r="BV80" s="52">
        <v>5.4699999999999999E-2</v>
      </c>
      <c r="BW80" s="52">
        <v>0.27589999999999998</v>
      </c>
      <c r="BX80" s="53">
        <v>0.1051</v>
      </c>
      <c r="BY80" s="63">
        <f>+Fall_Hoy!B80</f>
        <v>0</v>
      </c>
      <c r="BZ80" s="60">
        <f>+Fall_Hoy!C80</f>
        <v>0</v>
      </c>
      <c r="CA80" s="60">
        <f>+Fall_Hoy!D80</f>
        <v>0</v>
      </c>
      <c r="CB80" s="60">
        <f>+Fall_Hoy!E80</f>
        <v>0</v>
      </c>
      <c r="CC80" s="60">
        <f>+Fall_Hoy!F80</f>
        <v>0</v>
      </c>
      <c r="CD80" s="60">
        <f>+Fall_Hoy!G80</f>
        <v>0</v>
      </c>
      <c r="CE80" s="60">
        <f>+Fall_Hoy!H80</f>
        <v>0</v>
      </c>
      <c r="CF80" s="60">
        <f>+Fall_Hoy!I80</f>
        <v>0</v>
      </c>
      <c r="CG80" s="60">
        <f>+Fall_Hoy!J80</f>
        <v>0</v>
      </c>
      <c r="CH80" s="60">
        <f>+Fall_Hoy!K80</f>
        <v>0</v>
      </c>
      <c r="CI80" s="60">
        <f>+Fall_Hoy!L80</f>
        <v>1</v>
      </c>
      <c r="CJ80" s="60">
        <f>+Fall_Hoy!M80</f>
        <v>0</v>
      </c>
      <c r="CK80" s="60">
        <f>+Fall_Hoy!N80</f>
        <v>2</v>
      </c>
      <c r="CL80" s="60">
        <f>+Fall_Hoy!O80</f>
        <v>1</v>
      </c>
      <c r="CM80" s="60">
        <f>+Fall_Hoy!P80</f>
        <v>1</v>
      </c>
      <c r="CN80" s="60">
        <f>+Fall_Hoy!Q80</f>
        <v>1</v>
      </c>
      <c r="CO80" s="60">
        <f>+Fall_Hoy!R80</f>
        <v>2</v>
      </c>
      <c r="CP80" s="60">
        <f>+Fall_Hoy!S80</f>
        <v>0</v>
      </c>
      <c r="CQ80" s="60">
        <f>+Fall_Hoy!T80</f>
        <v>1</v>
      </c>
      <c r="CR80" s="65">
        <f>+Fall_Hoy!U80</f>
        <v>0</v>
      </c>
      <c r="CS80" s="74">
        <f t="shared" si="173"/>
        <v>2.4743548364544895E-2</v>
      </c>
      <c r="CT80" s="75">
        <f t="shared" si="174"/>
        <v>5.0250350322616114E-2</v>
      </c>
      <c r="CU80" s="75">
        <f t="shared" si="175"/>
        <v>0.12023493156828714</v>
      </c>
      <c r="CV80" s="75">
        <f t="shared" si="176"/>
        <v>0.14255489938688917</v>
      </c>
      <c r="CW80" s="75">
        <f t="shared" si="240"/>
        <v>2.9637928333457856E-2</v>
      </c>
      <c r="CX80" s="75">
        <f t="shared" si="241"/>
        <v>4.3063007617054852E-2</v>
      </c>
      <c r="CY80" s="75">
        <f t="shared" si="242"/>
        <v>2.5429014022390891E-2</v>
      </c>
      <c r="CZ80" s="75">
        <f t="shared" si="243"/>
        <v>4.0053397859852798E-2</v>
      </c>
      <c r="DA80" s="75">
        <f t="shared" si="244"/>
        <v>4.0118158959548157E-2</v>
      </c>
      <c r="DB80" s="75">
        <f t="shared" si="245"/>
        <v>4.4980077210261857E-2</v>
      </c>
      <c r="DC80" s="75">
        <f t="shared" si="246"/>
        <v>0.26746278096944315</v>
      </c>
      <c r="DD80" s="75">
        <f t="shared" si="247"/>
        <v>1.5911553385078964E-2</v>
      </c>
      <c r="DE80" s="75">
        <f t="shared" si="248"/>
        <v>0.12023493156828714</v>
      </c>
      <c r="DF80" s="75">
        <f t="shared" si="249"/>
        <v>0.14255489938688917</v>
      </c>
      <c r="DG80" s="75">
        <f t="shared" si="250"/>
        <v>2.4743548364544895E-2</v>
      </c>
      <c r="DH80" s="75">
        <f t="shared" si="251"/>
        <v>5.0250350322616114E-2</v>
      </c>
      <c r="DI80" s="75">
        <f t="shared" si="252"/>
        <v>5.3698375433671369E-2</v>
      </c>
      <c r="DJ80" s="75">
        <f t="shared" si="253"/>
        <v>8.3307417956703846E-3</v>
      </c>
      <c r="DK80" s="75">
        <f t="shared" si="254"/>
        <v>9.3545402442204217E-2</v>
      </c>
      <c r="DL80" s="287">
        <f t="shared" si="255"/>
        <v>2.3931614449692429E-2</v>
      </c>
      <c r="DM80" s="83">
        <f>+'Cas_-14'!B80</f>
        <v>8</v>
      </c>
      <c r="DN80" s="61">
        <f>+'Cas_-14'!C80</f>
        <v>11</v>
      </c>
      <c r="DO80" s="61">
        <f>+'Cas_-14'!D80</f>
        <v>27</v>
      </c>
      <c r="DP80" s="61">
        <f>+'Cas_-14'!E80</f>
        <v>26</v>
      </c>
      <c r="DQ80" s="61">
        <f>+'Cas_-14'!F80</f>
        <v>35</v>
      </c>
      <c r="DR80" s="61">
        <f>+'Cas_-14'!G80</f>
        <v>49</v>
      </c>
      <c r="DS80" s="61">
        <f>+'Cas_-14'!H80</f>
        <v>35</v>
      </c>
      <c r="DT80" s="61">
        <f>+'Cas_-14'!I80</f>
        <v>51</v>
      </c>
      <c r="DU80" s="61">
        <f>+'Cas_-14'!J80</f>
        <v>46</v>
      </c>
      <c r="DV80" s="61">
        <f>+'Cas_-14'!K80</f>
        <v>49</v>
      </c>
      <c r="DW80" s="61">
        <f>+'Cas_-14'!L80</f>
        <v>15</v>
      </c>
      <c r="DX80" s="61">
        <f>+'Cas_-14'!M80</f>
        <v>16</v>
      </c>
      <c r="DY80" s="61">
        <f>+'Cas_-14'!N80</f>
        <v>10</v>
      </c>
      <c r="DZ80" s="61">
        <f>+'Cas_-14'!O80</f>
        <v>12</v>
      </c>
      <c r="EA80" s="61">
        <f>+'Cas_-14'!P80</f>
        <v>8</v>
      </c>
      <c r="EB80" s="61">
        <f>+'Cas_-14'!Q80</f>
        <v>10</v>
      </c>
      <c r="EC80" s="61">
        <f>+'Cas_-14'!R80</f>
        <v>3</v>
      </c>
      <c r="ED80" s="61">
        <f>+'Cas_-14'!S80</f>
        <v>4</v>
      </c>
      <c r="EE80" s="61">
        <f>+'Cas_-14'!T80</f>
        <v>1</v>
      </c>
      <c r="EF80" s="84">
        <f>+'Cas_-14'!U80</f>
        <v>3</v>
      </c>
      <c r="EG80" s="190">
        <f t="shared" si="208"/>
        <v>5.3075047256033519E-3</v>
      </c>
      <c r="EH80" s="89">
        <f t="shared" si="208"/>
        <v>8.3216978528653437E-3</v>
      </c>
      <c r="EI80" s="89">
        <f t="shared" si="208"/>
        <v>1.7990568976260939E-2</v>
      </c>
      <c r="EJ80" s="89">
        <f t="shared" si="208"/>
        <v>1.9991177453454984E-2</v>
      </c>
      <c r="EK80" s="89">
        <f t="shared" si="208"/>
        <v>2.9637928333457856E-2</v>
      </c>
      <c r="EL80" s="89">
        <f t="shared" si="208"/>
        <v>4.3063007617054852E-2</v>
      </c>
      <c r="EM80" s="89">
        <f t="shared" si="208"/>
        <v>2.5429014022390891E-2</v>
      </c>
      <c r="EN80" s="89">
        <f t="shared" si="208"/>
        <v>4.0053397859852798E-2</v>
      </c>
      <c r="EO80" s="89">
        <f t="shared" si="208"/>
        <v>4.0118158959548157E-2</v>
      </c>
      <c r="EP80" s="89">
        <f t="shared" si="208"/>
        <v>4.4980077210261857E-2</v>
      </c>
      <c r="EQ80" s="89">
        <f t="shared" si="208"/>
        <v>1.524537851525826E-2</v>
      </c>
      <c r="ER80" s="89">
        <f t="shared" si="208"/>
        <v>1.5911553385078964E-2</v>
      </c>
      <c r="ES80" s="89">
        <f t="shared" si="208"/>
        <v>9.7390294570312581E-3</v>
      </c>
      <c r="ET80" s="89">
        <f t="shared" si="208"/>
        <v>1.0606084514384554E-2</v>
      </c>
      <c r="EU80" s="89">
        <f t="shared" si="208"/>
        <v>1.2094646440589546E-2</v>
      </c>
      <c r="EV80" s="89">
        <f t="shared" si="206"/>
        <v>1.3467093886461117E-2</v>
      </c>
      <c r="EW80" s="89">
        <f t="shared" si="206"/>
        <v>1.1445808723687053E-2</v>
      </c>
      <c r="EX80" s="89">
        <f t="shared" si="206"/>
        <v>8.3307417956703846E-3</v>
      </c>
      <c r="EY80" s="89">
        <f t="shared" si="206"/>
        <v>2.5809176533804139E-2</v>
      </c>
      <c r="EZ80" s="97">
        <f t="shared" si="206"/>
        <v>2.3931614449692429E-2</v>
      </c>
      <c r="FA80" s="110">
        <f t="shared" si="212"/>
        <v>2.0458265139116198</v>
      </c>
      <c r="FB80" s="111">
        <f t="shared" si="213"/>
        <v>3.7313432835820897</v>
      </c>
      <c r="FC80" s="111">
        <f t="shared" si="214"/>
        <v>12.345679012345679</v>
      </c>
      <c r="FD80" s="111">
        <f t="shared" si="215"/>
        <v>13.440860215053764</v>
      </c>
      <c r="FE80" s="111">
        <f t="shared" si="209"/>
        <v>1</v>
      </c>
      <c r="FF80" s="111">
        <f t="shared" si="209"/>
        <v>1</v>
      </c>
      <c r="FG80" s="111">
        <f t="shared" si="209"/>
        <v>1</v>
      </c>
      <c r="FH80" s="111">
        <f t="shared" si="209"/>
        <v>1</v>
      </c>
      <c r="FI80" s="111">
        <f t="shared" si="209"/>
        <v>1</v>
      </c>
      <c r="FJ80" s="111">
        <f t="shared" si="209"/>
        <v>1</v>
      </c>
      <c r="FK80" s="111">
        <f t="shared" si="209"/>
        <v>17.543859649122805</v>
      </c>
      <c r="FL80" s="111">
        <f t="shared" si="209"/>
        <v>1</v>
      </c>
      <c r="FM80" s="111">
        <f t="shared" si="209"/>
        <v>12.345679012345679</v>
      </c>
      <c r="FN80" s="111">
        <f t="shared" si="209"/>
        <v>13.440860215053764</v>
      </c>
      <c r="FO80" s="111">
        <f t="shared" si="209"/>
        <v>2.0458265139116198</v>
      </c>
      <c r="FP80" s="111">
        <f t="shared" si="209"/>
        <v>3.7313432835820897</v>
      </c>
      <c r="FQ80" s="111">
        <f t="shared" si="216"/>
        <v>4.691531785127844</v>
      </c>
      <c r="FR80" s="111">
        <f t="shared" si="217"/>
        <v>1</v>
      </c>
      <c r="FS80" s="111">
        <f t="shared" si="218"/>
        <v>3.6245016310257347</v>
      </c>
      <c r="FT80" s="292">
        <f t="shared" si="219"/>
        <v>1</v>
      </c>
      <c r="FU80" s="83">
        <f>+Cas_Hoy!B80</f>
        <v>10</v>
      </c>
      <c r="FV80" s="61">
        <f>+Cas_Hoy!C80</f>
        <v>14</v>
      </c>
      <c r="FW80" s="61">
        <f>+Cas_Hoy!D80</f>
        <v>32</v>
      </c>
      <c r="FX80" s="61">
        <f>+Cas_Hoy!E80</f>
        <v>35</v>
      </c>
      <c r="FY80" s="61">
        <f>+Cas_Hoy!F80</f>
        <v>41</v>
      </c>
      <c r="FZ80" s="61">
        <f>+Cas_Hoy!G80</f>
        <v>56</v>
      </c>
      <c r="GA80" s="61">
        <f>+Cas_Hoy!H80</f>
        <v>40</v>
      </c>
      <c r="GB80" s="61">
        <f>+Cas_Hoy!I80</f>
        <v>60</v>
      </c>
      <c r="GC80" s="61">
        <f>+Cas_Hoy!J80</f>
        <v>51</v>
      </c>
      <c r="GD80" s="61">
        <f>+Cas_Hoy!K80</f>
        <v>56</v>
      </c>
      <c r="GE80" s="61">
        <f>+Cas_Hoy!L80</f>
        <v>19</v>
      </c>
      <c r="GF80" s="61">
        <f>+Cas_Hoy!M80</f>
        <v>22</v>
      </c>
      <c r="GG80" s="61">
        <f>+Cas_Hoy!N80</f>
        <v>12</v>
      </c>
      <c r="GH80" s="61">
        <f>+Cas_Hoy!O80</f>
        <v>16</v>
      </c>
      <c r="GI80" s="61">
        <f>+Cas_Hoy!P80</f>
        <v>8</v>
      </c>
      <c r="GJ80" s="61">
        <f>+Cas_Hoy!Q80</f>
        <v>12</v>
      </c>
      <c r="GK80" s="61">
        <f>+Cas_Hoy!R80</f>
        <v>4</v>
      </c>
      <c r="GL80" s="61">
        <f>+Cas_Hoy!S80</f>
        <v>5</v>
      </c>
      <c r="GM80" s="61">
        <f>+Cas_Hoy!T80</f>
        <v>1</v>
      </c>
      <c r="GN80" s="84">
        <f>+Cas_Hoy!U80</f>
        <v>3</v>
      </c>
      <c r="GO80" s="297">
        <f t="shared" si="220"/>
        <v>1.3572792362938194E-2</v>
      </c>
      <c r="GP80" s="294">
        <f t="shared" si="221"/>
        <v>3.9519596316185485E-2</v>
      </c>
      <c r="GQ80" s="294">
        <f t="shared" si="222"/>
        <v>0.26323649165082308</v>
      </c>
      <c r="GR80" s="294">
        <f t="shared" si="223"/>
        <v>0.36170968303914625</v>
      </c>
      <c r="GS80" s="294">
        <f t="shared" si="224"/>
        <v>3.4718716047764914E-2</v>
      </c>
      <c r="GT80" s="294">
        <f t="shared" si="225"/>
        <v>4.9214865848062693E-2</v>
      </c>
      <c r="GU80" s="294">
        <f t="shared" si="226"/>
        <v>2.9061730311303876E-2</v>
      </c>
      <c r="GV80" s="294">
        <f t="shared" si="227"/>
        <v>4.7121644541003295E-2</v>
      </c>
      <c r="GW80" s="294">
        <f t="shared" si="228"/>
        <v>4.4478828411672951E-2</v>
      </c>
      <c r="GX80" s="294">
        <f t="shared" si="229"/>
        <v>5.1405802526013553E-2</v>
      </c>
      <c r="GY80" s="294">
        <f t="shared" si="230"/>
        <v>0.33878618922796133</v>
      </c>
      <c r="GZ80" s="294">
        <f t="shared" si="231"/>
        <v>2.1878385904483575E-2</v>
      </c>
      <c r="HA80" s="294">
        <f t="shared" si="232"/>
        <v>0.14428191788194455</v>
      </c>
      <c r="HB80" s="294">
        <f t="shared" si="233"/>
        <v>0.19007319918251891</v>
      </c>
      <c r="HC80" s="294">
        <f t="shared" si="234"/>
        <v>2.4743548364544891E-2</v>
      </c>
      <c r="HD80" s="294">
        <f t="shared" si="235"/>
        <v>6.0300420387139335E-2</v>
      </c>
      <c r="HE80" s="294">
        <f t="shared" si="236"/>
        <v>7.1597833911561826E-2</v>
      </c>
      <c r="HF80" s="294">
        <f t="shared" si="237"/>
        <v>1.0413427244587981E-2</v>
      </c>
      <c r="HG80" s="294">
        <f t="shared" si="238"/>
        <v>9.3545402442204231E-2</v>
      </c>
      <c r="HH80" s="298">
        <f t="shared" si="239"/>
        <v>2.3931614449692429E-2</v>
      </c>
      <c r="HI80" s="213">
        <f>+CyF_Tot!B80</f>
        <v>338</v>
      </c>
      <c r="HJ80" s="140">
        <f>+CyF_Tot!C80</f>
        <v>420</v>
      </c>
      <c r="HK80" s="140">
        <f>+CyF_Tot!D80</f>
        <v>470</v>
      </c>
      <c r="HL80" s="140">
        <f>+CyF_Tot!E80</f>
        <v>500</v>
      </c>
      <c r="HM80" s="140">
        <f>+CyF_Tot!F80</f>
        <v>7</v>
      </c>
      <c r="HN80" s="140">
        <f>+CyF_Tot!G80</f>
        <v>8</v>
      </c>
      <c r="HO80" s="140">
        <f>+CyF_Tot!H80</f>
        <v>9</v>
      </c>
      <c r="HP80" s="451">
        <f>+CyF_Tot!I80</f>
        <v>9</v>
      </c>
      <c r="HQ80" s="91">
        <f t="shared" si="185"/>
        <v>7.8126763443837011E-2</v>
      </c>
      <c r="HR80" s="88">
        <f t="shared" si="186"/>
        <v>6.8514260980202593E-2</v>
      </c>
      <c r="HS80" s="88">
        <f t="shared" si="187"/>
        <v>7.7789163460297975E-2</v>
      </c>
      <c r="HT80" s="88">
        <f t="shared" si="188"/>
        <v>6.741168914157375E-2</v>
      </c>
      <c r="HU80" s="88">
        <f t="shared" si="189"/>
        <v>6.1209726152297958E-2</v>
      </c>
      <c r="HV80" s="88">
        <f t="shared" si="190"/>
        <v>5.8978260190342059E-2</v>
      </c>
      <c r="HW80" s="88">
        <f t="shared" si="191"/>
        <v>7.1340928728695532E-2</v>
      </c>
      <c r="HX80" s="88">
        <f t="shared" si="192"/>
        <v>6.5998041379918604E-2</v>
      </c>
      <c r="HY80" s="88">
        <f t="shared" si="193"/>
        <v>5.9431552128454135E-2</v>
      </c>
      <c r="HZ80" s="88">
        <f t="shared" si="194"/>
        <v>5.646458221814505E-2</v>
      </c>
      <c r="IA80" s="88">
        <f t="shared" si="195"/>
        <v>5.0998016270871638E-2</v>
      </c>
      <c r="IB80" s="88">
        <f t="shared" si="196"/>
        <v>5.2120387763410346E-2</v>
      </c>
      <c r="IC80" s="88">
        <f t="shared" si="197"/>
        <v>5.3221186978093922E-2</v>
      </c>
      <c r="ID80" s="88">
        <f t="shared" si="198"/>
        <v>5.8644379876269782E-2</v>
      </c>
      <c r="IE80" s="88">
        <f t="shared" si="199"/>
        <v>3.4284438839209903E-2</v>
      </c>
      <c r="IF80" s="88">
        <f t="shared" si="200"/>
        <v>3.8488088973591461E-2</v>
      </c>
      <c r="IG80" s="88">
        <f t="shared" si="201"/>
        <v>1.3585480595490605E-2</v>
      </c>
      <c r="IH80" s="88">
        <f t="shared" si="202"/>
        <v>2.488722951356891E-2</v>
      </c>
      <c r="II80" s="88">
        <f t="shared" si="203"/>
        <v>2.0082884358551328E-3</v>
      </c>
      <c r="IJ80" s="191">
        <f t="shared" si="204"/>
        <v>6.4975479461372486E-3</v>
      </c>
      <c r="IK80" s="297"/>
      <c r="IL80" s="294"/>
      <c r="IM80" s="294"/>
      <c r="IN80" s="294"/>
      <c r="IO80" s="294"/>
      <c r="IP80" s="294"/>
      <c r="IQ80" s="294"/>
      <c r="IR80" s="294"/>
      <c r="IS80" s="294"/>
      <c r="IT80" s="294"/>
      <c r="IU80" s="294"/>
      <c r="IV80" s="294"/>
      <c r="IW80" s="294"/>
      <c r="IX80" s="294"/>
      <c r="IY80" s="294"/>
      <c r="IZ80" s="294"/>
      <c r="JA80" s="294"/>
      <c r="JB80" s="294"/>
      <c r="JC80" s="294"/>
      <c r="JD80" s="298"/>
      <c r="JE80" s="486"/>
    </row>
    <row r="81" spans="1:265" ht="14.4">
      <c r="A81" s="411" t="s">
        <v>92</v>
      </c>
      <c r="B81" s="439">
        <v>2892</v>
      </c>
      <c r="C81" s="427">
        <f t="shared" si="180"/>
        <v>31</v>
      </c>
      <c r="D81" s="418">
        <f t="shared" si="181"/>
        <v>1</v>
      </c>
      <c r="E81" s="396">
        <f t="shared" si="210"/>
        <v>8.93142188389579E-3</v>
      </c>
      <c r="F81" s="197">
        <f t="shared" si="150"/>
        <v>8.2987551867219917E-3</v>
      </c>
      <c r="G81" s="30">
        <f t="shared" si="151"/>
        <v>4.6651773041642626</v>
      </c>
      <c r="H81" s="29">
        <f t="shared" si="152"/>
        <v>3.8715164349910895E-2</v>
      </c>
      <c r="I81" s="33">
        <f t="shared" si="153"/>
        <v>5.0007087285301566E-2</v>
      </c>
      <c r="J81" s="324">
        <f t="shared" si="154"/>
        <v>1.1041695399350985E-2</v>
      </c>
      <c r="K81" s="482">
        <f t="shared" si="184"/>
        <v>3.1315975817784364E-2</v>
      </c>
      <c r="L81" s="325">
        <f t="shared" si="211"/>
        <v>1.3305242956217938</v>
      </c>
      <c r="M81" s="326">
        <f t="shared" si="155"/>
        <v>1.4262189890828357E-2</v>
      </c>
      <c r="N81" s="501"/>
      <c r="O81" s="332" t="s">
        <v>226</v>
      </c>
      <c r="P81" s="20" t="s">
        <v>236</v>
      </c>
      <c r="Q81" s="20"/>
      <c r="R81" s="20"/>
      <c r="S81" s="157">
        <f t="shared" si="156"/>
        <v>31</v>
      </c>
      <c r="T81" s="158">
        <f t="shared" si="157"/>
        <v>1071.9225449515907</v>
      </c>
      <c r="U81" s="157">
        <f t="shared" si="158"/>
        <v>3</v>
      </c>
      <c r="V81" s="159">
        <f t="shared" si="159"/>
        <v>0.10714285714285714</v>
      </c>
      <c r="W81" s="158">
        <f t="shared" si="160"/>
        <v>103.7344398340249</v>
      </c>
      <c r="X81" s="157">
        <f t="shared" si="161"/>
        <v>7</v>
      </c>
      <c r="Y81" s="159">
        <f t="shared" si="162"/>
        <v>0.29166666666666669</v>
      </c>
      <c r="Z81" s="158">
        <f t="shared" si="163"/>
        <v>242.04702627939142</v>
      </c>
      <c r="AA81" s="157">
        <f t="shared" si="164"/>
        <v>1</v>
      </c>
      <c r="AB81" s="158">
        <f t="shared" si="165"/>
        <v>345.78146611341634</v>
      </c>
      <c r="AC81" s="160">
        <f t="shared" si="166"/>
        <v>3.2258064516129031E-2</v>
      </c>
      <c r="AD81" s="157">
        <f t="shared" si="167"/>
        <v>0</v>
      </c>
      <c r="AE81" s="159">
        <f t="shared" si="168"/>
        <v>0</v>
      </c>
      <c r="AF81" s="158">
        <f t="shared" si="169"/>
        <v>0</v>
      </c>
      <c r="AG81" s="157">
        <f t="shared" si="170"/>
        <v>0</v>
      </c>
      <c r="AH81" s="159">
        <f t="shared" si="171"/>
        <v>0</v>
      </c>
      <c r="AI81" s="333">
        <f t="shared" si="172"/>
        <v>0</v>
      </c>
      <c r="AJ81" s="505"/>
      <c r="AK81" s="83">
        <v>221.66268660301532</v>
      </c>
      <c r="AL81" s="61">
        <v>192.29403044576389</v>
      </c>
      <c r="AM81" s="61">
        <v>211.3330613140638</v>
      </c>
      <c r="AN81" s="61">
        <v>206.97367807723487</v>
      </c>
      <c r="AO81" s="61">
        <v>201.4742575514064</v>
      </c>
      <c r="AP81" s="61">
        <v>190.74507969067213</v>
      </c>
      <c r="AQ81" s="61">
        <v>173.81106222014</v>
      </c>
      <c r="AR81" s="61">
        <v>168.45842338063485</v>
      </c>
      <c r="AS81" s="61">
        <v>191.36909692472898</v>
      </c>
      <c r="AT81" s="61">
        <v>193.23662709931978</v>
      </c>
      <c r="AU81" s="61">
        <v>175.83301848350669</v>
      </c>
      <c r="AV81" s="61">
        <v>128.18433415069191</v>
      </c>
      <c r="AW81" s="61">
        <v>159.03561882592993</v>
      </c>
      <c r="AX81" s="61">
        <v>145.97865313244131</v>
      </c>
      <c r="AY81" s="61">
        <v>97.42356914469957</v>
      </c>
      <c r="AZ81" s="61">
        <v>119.10282363858961</v>
      </c>
      <c r="BA81" s="61">
        <v>36.422097764276863</v>
      </c>
      <c r="BB81" s="61">
        <v>47.417061192083565</v>
      </c>
      <c r="BC81" s="61">
        <v>4.6355397154534197</v>
      </c>
      <c r="BD81" s="84">
        <v>26.609310562875155</v>
      </c>
      <c r="BE81" s="229">
        <v>2.0000000000000002E-5</v>
      </c>
      <c r="BF81" s="42">
        <v>2.0000000000000002E-5</v>
      </c>
      <c r="BG81" s="52">
        <v>5.0000000000000002E-5</v>
      </c>
      <c r="BH81" s="52">
        <v>4.0000000000000003E-5</v>
      </c>
      <c r="BI81" s="52">
        <v>1.2518952302791728E-4</v>
      </c>
      <c r="BJ81" s="52">
        <v>1.2406223545552731E-4</v>
      </c>
      <c r="BK81" s="52">
        <v>3.4000000000000002E-4</v>
      </c>
      <c r="BL81" s="52">
        <v>1.8000000000000001E-4</v>
      </c>
      <c r="BM81" s="52">
        <v>8.9999999999999998E-4</v>
      </c>
      <c r="BN81" s="52">
        <v>5.0000000000000001E-4</v>
      </c>
      <c r="BO81" s="52">
        <v>3.8E-3</v>
      </c>
      <c r="BP81" s="52">
        <v>2E-3</v>
      </c>
      <c r="BQ81" s="52">
        <v>1.6199999999999999E-2</v>
      </c>
      <c r="BR81" s="52">
        <v>6.1999999999999998E-3</v>
      </c>
      <c r="BS81" s="52">
        <v>6.1100000000000002E-2</v>
      </c>
      <c r="BT81" s="52">
        <v>2.6800000000000001E-2</v>
      </c>
      <c r="BU81" s="52">
        <v>0.1421</v>
      </c>
      <c r="BV81" s="52">
        <v>5.4699999999999999E-2</v>
      </c>
      <c r="BW81" s="52">
        <v>0.27589999999999998</v>
      </c>
      <c r="BX81" s="53">
        <v>0.1051</v>
      </c>
      <c r="BY81" s="63">
        <f>+Fall_Hoy!B81</f>
        <v>0</v>
      </c>
      <c r="BZ81" s="60">
        <f>+Fall_Hoy!C81</f>
        <v>0</v>
      </c>
      <c r="CA81" s="60">
        <f>+Fall_Hoy!D81</f>
        <v>0</v>
      </c>
      <c r="CB81" s="60">
        <f>+Fall_Hoy!E81</f>
        <v>0</v>
      </c>
      <c r="CC81" s="60">
        <f>+Fall_Hoy!F81</f>
        <v>0</v>
      </c>
      <c r="CD81" s="60">
        <f>+Fall_Hoy!G81</f>
        <v>0</v>
      </c>
      <c r="CE81" s="60">
        <f>+Fall_Hoy!H81</f>
        <v>0</v>
      </c>
      <c r="CF81" s="60">
        <f>+Fall_Hoy!I81</f>
        <v>0</v>
      </c>
      <c r="CG81" s="60">
        <f>+Fall_Hoy!J81</f>
        <v>0</v>
      </c>
      <c r="CH81" s="60">
        <f>+Fall_Hoy!K81</f>
        <v>0</v>
      </c>
      <c r="CI81" s="60">
        <f>+Fall_Hoy!L81</f>
        <v>0</v>
      </c>
      <c r="CJ81" s="60">
        <f>+Fall_Hoy!M81</f>
        <v>0</v>
      </c>
      <c r="CK81" s="60">
        <f>+Fall_Hoy!N81</f>
        <v>0</v>
      </c>
      <c r="CL81" s="60">
        <f>+Fall_Hoy!O81</f>
        <v>0</v>
      </c>
      <c r="CM81" s="60">
        <f>+Fall_Hoy!P81</f>
        <v>0</v>
      </c>
      <c r="CN81" s="60">
        <f>+Fall_Hoy!Q81</f>
        <v>0</v>
      </c>
      <c r="CO81" s="60">
        <f>+Fall_Hoy!R81</f>
        <v>0</v>
      </c>
      <c r="CP81" s="60">
        <f>+Fall_Hoy!S81</f>
        <v>0</v>
      </c>
      <c r="CQ81" s="60">
        <f>+Fall_Hoy!T81</f>
        <v>0</v>
      </c>
      <c r="CR81" s="65">
        <f>+Fall_Hoy!U81</f>
        <v>1</v>
      </c>
      <c r="CS81" s="74">
        <f t="shared" si="173"/>
        <v>0</v>
      </c>
      <c r="CT81" s="75">
        <f t="shared" si="174"/>
        <v>0</v>
      </c>
      <c r="CU81" s="75">
        <f t="shared" si="175"/>
        <v>0</v>
      </c>
      <c r="CV81" s="75">
        <f t="shared" si="176"/>
        <v>6.8503166630311018E-3</v>
      </c>
      <c r="CW81" s="75">
        <f t="shared" si="240"/>
        <v>4.9634132526575952E-3</v>
      </c>
      <c r="CX81" s="75">
        <f t="shared" si="241"/>
        <v>5.2425991885173768E-3</v>
      </c>
      <c r="CY81" s="75">
        <f t="shared" si="242"/>
        <v>3.4520242402067101E-2</v>
      </c>
      <c r="CZ81" s="75">
        <f t="shared" si="243"/>
        <v>1.7808548482146518E-2</v>
      </c>
      <c r="DA81" s="75">
        <f t="shared" si="244"/>
        <v>1.5676512290696481E-2</v>
      </c>
      <c r="DB81" s="75">
        <f t="shared" si="245"/>
        <v>5.1750023533893496E-3</v>
      </c>
      <c r="DC81" s="75">
        <f t="shared" si="246"/>
        <v>5.6872139750805736E-3</v>
      </c>
      <c r="DD81" s="75">
        <f t="shared" si="247"/>
        <v>2.3403795946494034E-2</v>
      </c>
      <c r="DE81" s="75">
        <f t="shared" si="248"/>
        <v>0</v>
      </c>
      <c r="DF81" s="75">
        <f t="shared" si="249"/>
        <v>6.8503166630311018E-3</v>
      </c>
      <c r="DG81" s="75">
        <f t="shared" si="250"/>
        <v>0</v>
      </c>
      <c r="DH81" s="75">
        <f t="shared" si="251"/>
        <v>0</v>
      </c>
      <c r="DI81" s="75">
        <f t="shared" si="252"/>
        <v>0</v>
      </c>
      <c r="DJ81" s="75">
        <f t="shared" si="253"/>
        <v>2.1089455458849764E-2</v>
      </c>
      <c r="DK81" s="75">
        <f t="shared" si="254"/>
        <v>0</v>
      </c>
      <c r="DL81" s="287">
        <f t="shared" si="255"/>
        <v>0.35757213012713457</v>
      </c>
      <c r="DM81" s="83">
        <f>+'Cas_-14'!B81</f>
        <v>0</v>
      </c>
      <c r="DN81" s="61">
        <f>+'Cas_-14'!C81</f>
        <v>1</v>
      </c>
      <c r="DO81" s="61">
        <f>+'Cas_-14'!D81</f>
        <v>0</v>
      </c>
      <c r="DP81" s="61">
        <f>+'Cas_-14'!E81</f>
        <v>1</v>
      </c>
      <c r="DQ81" s="61">
        <f>+'Cas_-14'!F81</f>
        <v>1</v>
      </c>
      <c r="DR81" s="61">
        <f>+'Cas_-14'!G81</f>
        <v>1</v>
      </c>
      <c r="DS81" s="61">
        <f>+'Cas_-14'!H81</f>
        <v>6</v>
      </c>
      <c r="DT81" s="61">
        <f>+'Cas_-14'!I81</f>
        <v>3</v>
      </c>
      <c r="DU81" s="61">
        <f>+'Cas_-14'!J81</f>
        <v>3</v>
      </c>
      <c r="DV81" s="61">
        <f>+'Cas_-14'!K81</f>
        <v>1</v>
      </c>
      <c r="DW81" s="61">
        <f>+'Cas_-14'!L81</f>
        <v>1</v>
      </c>
      <c r="DX81" s="61">
        <f>+'Cas_-14'!M81</f>
        <v>3</v>
      </c>
      <c r="DY81" s="61">
        <f>+'Cas_-14'!N81</f>
        <v>0</v>
      </c>
      <c r="DZ81" s="61">
        <f>+'Cas_-14'!O81</f>
        <v>1</v>
      </c>
      <c r="EA81" s="61">
        <f>+'Cas_-14'!P81</f>
        <v>0</v>
      </c>
      <c r="EB81" s="61">
        <f>+'Cas_-14'!Q81</f>
        <v>0</v>
      </c>
      <c r="EC81" s="61">
        <f>+'Cas_-14'!R81</f>
        <v>0</v>
      </c>
      <c r="ED81" s="61">
        <f>+'Cas_-14'!S81</f>
        <v>1</v>
      </c>
      <c r="EE81" s="61">
        <f>+'Cas_-14'!T81</f>
        <v>0</v>
      </c>
      <c r="EF81" s="84">
        <f>+'Cas_-14'!U81</f>
        <v>1</v>
      </c>
      <c r="EG81" s="190">
        <f t="shared" si="208"/>
        <v>0</v>
      </c>
      <c r="EH81" s="88">
        <f t="shared" si="208"/>
        <v>5.2003694429923961E-3</v>
      </c>
      <c r="EI81" s="88">
        <f t="shared" si="208"/>
        <v>0</v>
      </c>
      <c r="EJ81" s="88">
        <f t="shared" si="208"/>
        <v>4.8315322474331117E-3</v>
      </c>
      <c r="EK81" s="88">
        <f t="shared" si="208"/>
        <v>4.9634132526575952E-3</v>
      </c>
      <c r="EL81" s="88">
        <f t="shared" si="208"/>
        <v>5.2425991885173768E-3</v>
      </c>
      <c r="EM81" s="88">
        <f t="shared" si="208"/>
        <v>3.4520242402067101E-2</v>
      </c>
      <c r="EN81" s="88">
        <f t="shared" si="208"/>
        <v>1.7808548482146518E-2</v>
      </c>
      <c r="EO81" s="88">
        <f t="shared" si="208"/>
        <v>1.5676512290696481E-2</v>
      </c>
      <c r="EP81" s="88">
        <f t="shared" si="208"/>
        <v>5.1750023533893496E-3</v>
      </c>
      <c r="EQ81" s="88">
        <f t="shared" si="208"/>
        <v>5.6872139750805736E-3</v>
      </c>
      <c r="ER81" s="88">
        <f t="shared" si="208"/>
        <v>2.3403795946494034E-2</v>
      </c>
      <c r="ES81" s="88">
        <f t="shared" si="208"/>
        <v>0</v>
      </c>
      <c r="ET81" s="88">
        <f t="shared" si="208"/>
        <v>6.8503166630311018E-3</v>
      </c>
      <c r="EU81" s="88">
        <f t="shared" si="208"/>
        <v>0</v>
      </c>
      <c r="EV81" s="88">
        <f t="shared" si="208"/>
        <v>0</v>
      </c>
      <c r="EW81" s="88">
        <f t="shared" ref="EW81:EZ112" si="256">+EC81/BA81</f>
        <v>0</v>
      </c>
      <c r="EX81" s="88">
        <f t="shared" si="256"/>
        <v>2.1089455458849764E-2</v>
      </c>
      <c r="EY81" s="88">
        <f t="shared" si="256"/>
        <v>0</v>
      </c>
      <c r="EZ81" s="96">
        <f t="shared" si="256"/>
        <v>3.7580830876361847E-2</v>
      </c>
      <c r="FA81" s="110" t="e">
        <f t="shared" si="212"/>
        <v>#DIV/0!</v>
      </c>
      <c r="FB81" s="111" t="e">
        <f t="shared" si="213"/>
        <v>#DIV/0!</v>
      </c>
      <c r="FC81" s="111" t="e">
        <f t="shared" si="214"/>
        <v>#DIV/0!</v>
      </c>
      <c r="FD81" s="111">
        <f t="shared" si="215"/>
        <v>1</v>
      </c>
      <c r="FE81" s="111">
        <f t="shared" si="209"/>
        <v>1</v>
      </c>
      <c r="FF81" s="111">
        <f t="shared" si="209"/>
        <v>1</v>
      </c>
      <c r="FG81" s="111">
        <f t="shared" si="209"/>
        <v>1</v>
      </c>
      <c r="FH81" s="111">
        <f t="shared" si="209"/>
        <v>1</v>
      </c>
      <c r="FI81" s="111">
        <f t="shared" si="209"/>
        <v>1</v>
      </c>
      <c r="FJ81" s="111">
        <f t="shared" si="209"/>
        <v>1</v>
      </c>
      <c r="FK81" s="111">
        <f t="shared" si="209"/>
        <v>1</v>
      </c>
      <c r="FL81" s="111">
        <f t="shared" si="209"/>
        <v>1</v>
      </c>
      <c r="FM81" s="111" t="e">
        <f t="shared" si="209"/>
        <v>#DIV/0!</v>
      </c>
      <c r="FN81" s="111">
        <f t="shared" si="209"/>
        <v>1</v>
      </c>
      <c r="FO81" s="111" t="e">
        <f t="shared" si="209"/>
        <v>#DIV/0!</v>
      </c>
      <c r="FP81" s="111" t="e">
        <f t="shared" si="209"/>
        <v>#DIV/0!</v>
      </c>
      <c r="FQ81" s="111" t="e">
        <f t="shared" si="216"/>
        <v>#DIV/0!</v>
      </c>
      <c r="FR81" s="111">
        <f t="shared" si="217"/>
        <v>1</v>
      </c>
      <c r="FS81" s="111" t="e">
        <f t="shared" si="218"/>
        <v>#DIV/0!</v>
      </c>
      <c r="FT81" s="292">
        <f t="shared" si="219"/>
        <v>9.51474785918173</v>
      </c>
      <c r="FU81" s="83">
        <f>+Cas_Hoy!B81</f>
        <v>0</v>
      </c>
      <c r="FV81" s="61">
        <f>+Cas_Hoy!C81</f>
        <v>1</v>
      </c>
      <c r="FW81" s="61">
        <f>+Cas_Hoy!D81</f>
        <v>1</v>
      </c>
      <c r="FX81" s="61">
        <f>+Cas_Hoy!E81</f>
        <v>1</v>
      </c>
      <c r="FY81" s="61">
        <f>+Cas_Hoy!F81</f>
        <v>1</v>
      </c>
      <c r="FZ81" s="61">
        <f>+Cas_Hoy!G81</f>
        <v>2</v>
      </c>
      <c r="GA81" s="61">
        <f>+Cas_Hoy!H81</f>
        <v>8</v>
      </c>
      <c r="GB81" s="61">
        <f>+Cas_Hoy!I81</f>
        <v>5</v>
      </c>
      <c r="GC81" s="61">
        <f>+Cas_Hoy!J81</f>
        <v>4</v>
      </c>
      <c r="GD81" s="61">
        <f>+Cas_Hoy!K81</f>
        <v>1</v>
      </c>
      <c r="GE81" s="61">
        <f>+Cas_Hoy!L81</f>
        <v>1</v>
      </c>
      <c r="GF81" s="61">
        <f>+Cas_Hoy!M81</f>
        <v>3</v>
      </c>
      <c r="GG81" s="61">
        <f>+Cas_Hoy!N81</f>
        <v>0</v>
      </c>
      <c r="GH81" s="61">
        <f>+Cas_Hoy!O81</f>
        <v>1</v>
      </c>
      <c r="GI81" s="61">
        <f>+Cas_Hoy!P81</f>
        <v>0</v>
      </c>
      <c r="GJ81" s="61">
        <f>+Cas_Hoy!Q81</f>
        <v>0</v>
      </c>
      <c r="GK81" s="61">
        <f>+Cas_Hoy!R81</f>
        <v>0</v>
      </c>
      <c r="GL81" s="61">
        <f>+Cas_Hoy!S81</f>
        <v>1</v>
      </c>
      <c r="GM81" s="61">
        <f>+Cas_Hoy!T81</f>
        <v>0</v>
      </c>
      <c r="GN81" s="84">
        <f>+Cas_Hoy!U81</f>
        <v>1</v>
      </c>
      <c r="GO81" s="297" t="e">
        <f t="shared" si="220"/>
        <v>#DIV/0!</v>
      </c>
      <c r="GP81" s="294" t="e">
        <f t="shared" si="221"/>
        <v>#DIV/0!</v>
      </c>
      <c r="GQ81" s="294" t="e">
        <f t="shared" si="222"/>
        <v>#DIV/0!</v>
      </c>
      <c r="GR81" s="294">
        <f t="shared" si="223"/>
        <v>4.8315322474331117E-3</v>
      </c>
      <c r="GS81" s="294">
        <f t="shared" si="224"/>
        <v>4.9634132526575952E-3</v>
      </c>
      <c r="GT81" s="294">
        <f t="shared" si="225"/>
        <v>1.0485198377034754E-2</v>
      </c>
      <c r="GU81" s="294">
        <f t="shared" si="226"/>
        <v>4.6026989869422802E-2</v>
      </c>
      <c r="GV81" s="294">
        <f t="shared" si="227"/>
        <v>2.968091413691086E-2</v>
      </c>
      <c r="GW81" s="294">
        <f t="shared" si="228"/>
        <v>2.0902016387595309E-2</v>
      </c>
      <c r="GX81" s="294">
        <f t="shared" si="229"/>
        <v>5.1750023533893496E-3</v>
      </c>
      <c r="GY81" s="294">
        <f t="shared" si="230"/>
        <v>5.6872139750805736E-3</v>
      </c>
      <c r="GZ81" s="294">
        <f t="shared" si="231"/>
        <v>2.3403795946494034E-2</v>
      </c>
      <c r="HA81" s="294" t="e">
        <f t="shared" si="232"/>
        <v>#DIV/0!</v>
      </c>
      <c r="HB81" s="294">
        <f t="shared" si="233"/>
        <v>6.8503166630311018E-3</v>
      </c>
      <c r="HC81" s="294" t="e">
        <f t="shared" si="234"/>
        <v>#DIV/0!</v>
      </c>
      <c r="HD81" s="294" t="e">
        <f t="shared" si="235"/>
        <v>#DIV/0!</v>
      </c>
      <c r="HE81" s="294" t="e">
        <f t="shared" si="236"/>
        <v>#DIV/0!</v>
      </c>
      <c r="HF81" s="294">
        <f t="shared" si="237"/>
        <v>2.1089455458849764E-2</v>
      </c>
      <c r="HG81" s="294" t="e">
        <f t="shared" si="238"/>
        <v>#DIV/0!</v>
      </c>
      <c r="HH81" s="298">
        <f t="shared" si="239"/>
        <v>0.35757213012713451</v>
      </c>
      <c r="HI81" s="213">
        <f>+CyF_Tot!B81</f>
        <v>22</v>
      </c>
      <c r="HJ81" s="140">
        <f>+CyF_Tot!C81</f>
        <v>24</v>
      </c>
      <c r="HK81" s="140">
        <f>+CyF_Tot!D81</f>
        <v>28</v>
      </c>
      <c r="HL81" s="140">
        <f>+CyF_Tot!E81</f>
        <v>31</v>
      </c>
      <c r="HM81" s="140">
        <f>+CyF_Tot!F81</f>
        <v>1</v>
      </c>
      <c r="HN81" s="140">
        <f>+CyF_Tot!G81</f>
        <v>1</v>
      </c>
      <c r="HO81" s="140">
        <f>+CyF_Tot!H81</f>
        <v>1</v>
      </c>
      <c r="HP81" s="451">
        <f>+CyF_Tot!I81</f>
        <v>1</v>
      </c>
      <c r="HQ81" s="91">
        <f t="shared" si="185"/>
        <v>7.664684875622936E-2</v>
      </c>
      <c r="HR81" s="88">
        <f t="shared" si="186"/>
        <v>6.6491711772394158E-2</v>
      </c>
      <c r="HS81" s="88">
        <f t="shared" si="187"/>
        <v>7.3075055779413478E-2</v>
      </c>
      <c r="HT81" s="88">
        <f t="shared" si="188"/>
        <v>7.1567661852432532E-2</v>
      </c>
      <c r="HU81" s="88">
        <f t="shared" si="189"/>
        <v>6.9666064160237337E-2</v>
      </c>
      <c r="HV81" s="88">
        <f t="shared" si="190"/>
        <v>6.5956113309361034E-2</v>
      </c>
      <c r="HW81" s="88">
        <f t="shared" si="191"/>
        <v>6.0100643921210235E-2</v>
      </c>
      <c r="HX81" s="88">
        <f t="shared" si="192"/>
        <v>5.8249800615710529E-2</v>
      </c>
      <c r="HY81" s="88">
        <f t="shared" si="193"/>
        <v>6.6171886903433258E-2</v>
      </c>
      <c r="HZ81" s="88">
        <f t="shared" si="194"/>
        <v>6.6817644225214301E-2</v>
      </c>
      <c r="IA81" s="88">
        <f t="shared" si="195"/>
        <v>6.0799798922374373E-2</v>
      </c>
      <c r="IB81" s="88">
        <f t="shared" si="196"/>
        <v>4.4323766995398306E-2</v>
      </c>
      <c r="IC81" s="88">
        <f t="shared" si="197"/>
        <v>5.4991569441884484E-2</v>
      </c>
      <c r="ID81" s="88">
        <f t="shared" si="198"/>
        <v>5.0476712701397412E-2</v>
      </c>
      <c r="IE81" s="88">
        <f t="shared" si="199"/>
        <v>3.3687264572856007E-2</v>
      </c>
      <c r="IF81" s="88">
        <f t="shared" si="200"/>
        <v>4.1183548975999178E-2</v>
      </c>
      <c r="IG81" s="88">
        <f t="shared" si="201"/>
        <v>1.2594086363857837E-2</v>
      </c>
      <c r="IH81" s="88">
        <f t="shared" si="202"/>
        <v>1.639594093778823E-2</v>
      </c>
      <c r="II81" s="88">
        <f t="shared" si="203"/>
        <v>1.6028837190364522E-3</v>
      </c>
      <c r="IJ81" s="191">
        <f t="shared" si="204"/>
        <v>9.2010064186981867E-3</v>
      </c>
      <c r="IK81" s="297"/>
      <c r="IL81" s="294"/>
      <c r="IM81" s="294"/>
      <c r="IN81" s="294"/>
      <c r="IO81" s="294"/>
      <c r="IP81" s="294"/>
      <c r="IQ81" s="294"/>
      <c r="IR81" s="294"/>
      <c r="IS81" s="294"/>
      <c r="IT81" s="294"/>
      <c r="IU81" s="294"/>
      <c r="IV81" s="294"/>
      <c r="IW81" s="294"/>
      <c r="IX81" s="294"/>
      <c r="IY81" s="294"/>
      <c r="IZ81" s="294"/>
      <c r="JA81" s="294"/>
      <c r="JB81" s="294"/>
      <c r="JC81" s="294"/>
      <c r="JD81" s="298"/>
      <c r="JE81" s="486"/>
    </row>
    <row r="82" spans="1:265" ht="14.4">
      <c r="A82" s="411" t="s">
        <v>93</v>
      </c>
      <c r="B82" s="439">
        <v>21596</v>
      </c>
      <c r="C82" s="427">
        <f t="shared" si="180"/>
        <v>738</v>
      </c>
      <c r="D82" s="418">
        <f t="shared" si="181"/>
        <v>19</v>
      </c>
      <c r="E82" s="396">
        <f t="shared" si="210"/>
        <v>7.3584615157670655E-3</v>
      </c>
      <c r="F82" s="197">
        <f t="shared" si="150"/>
        <v>2.9357288386738286E-2</v>
      </c>
      <c r="G82" s="30">
        <f t="shared" si="151"/>
        <v>4.0726521698131197</v>
      </c>
      <c r="H82" s="29">
        <f t="shared" si="152"/>
        <v>0.11956202424807919</v>
      </c>
      <c r="I82" s="33">
        <f t="shared" si="153"/>
        <v>0.1391747222319912</v>
      </c>
      <c r="J82" s="324">
        <f t="shared" si="154"/>
        <v>0.15323402600968564</v>
      </c>
      <c r="K82" s="482">
        <f t="shared" si="184"/>
        <v>5.7414960442342573E-3</v>
      </c>
      <c r="L82" s="325">
        <f t="shared" si="211"/>
        <v>5.219624646222667</v>
      </c>
      <c r="M82" s="326">
        <f t="shared" si="155"/>
        <v>0.1783702069324101</v>
      </c>
      <c r="N82" s="501"/>
      <c r="O82" s="332" t="s">
        <v>226</v>
      </c>
      <c r="P82" s="20" t="s">
        <v>236</v>
      </c>
      <c r="Q82" s="20"/>
      <c r="R82" s="20"/>
      <c r="S82" s="157">
        <f t="shared" si="156"/>
        <v>738</v>
      </c>
      <c r="T82" s="158">
        <f t="shared" si="157"/>
        <v>3417.2994999073903</v>
      </c>
      <c r="U82" s="157">
        <f t="shared" si="158"/>
        <v>49</v>
      </c>
      <c r="V82" s="159">
        <f t="shared" si="159"/>
        <v>7.1117561683599423E-2</v>
      </c>
      <c r="W82" s="158">
        <f t="shared" si="160"/>
        <v>226.89386923504352</v>
      </c>
      <c r="X82" s="157">
        <f t="shared" si="161"/>
        <v>104</v>
      </c>
      <c r="Y82" s="159">
        <f t="shared" si="162"/>
        <v>0.16403785488958991</v>
      </c>
      <c r="Z82" s="158">
        <f t="shared" si="163"/>
        <v>481.57066123356179</v>
      </c>
      <c r="AA82" s="157">
        <f t="shared" si="164"/>
        <v>19</v>
      </c>
      <c r="AB82" s="158">
        <f t="shared" si="165"/>
        <v>879.79255417669935</v>
      </c>
      <c r="AC82" s="160">
        <f t="shared" si="166"/>
        <v>2.5745257452574527E-2</v>
      </c>
      <c r="AD82" s="157">
        <f t="shared" si="167"/>
        <v>3</v>
      </c>
      <c r="AE82" s="159">
        <f t="shared" si="168"/>
        <v>0.1875</v>
      </c>
      <c r="AF82" s="158">
        <f t="shared" si="169"/>
        <v>138.91461381737358</v>
      </c>
      <c r="AG82" s="157">
        <f t="shared" si="170"/>
        <v>4</v>
      </c>
      <c r="AH82" s="159">
        <f t="shared" si="171"/>
        <v>0.26666666666666666</v>
      </c>
      <c r="AI82" s="333">
        <f t="shared" si="172"/>
        <v>185.21948508983144</v>
      </c>
      <c r="AJ82" s="505"/>
      <c r="AK82" s="83">
        <v>1899.6091172747724</v>
      </c>
      <c r="AL82" s="61">
        <v>1833.9289162701559</v>
      </c>
      <c r="AM82" s="61">
        <v>1783.1719444923297</v>
      </c>
      <c r="AN82" s="61">
        <v>1711.1973972532041</v>
      </c>
      <c r="AO82" s="61">
        <v>1337.4148606909325</v>
      </c>
      <c r="AP82" s="61">
        <v>1387.396028840596</v>
      </c>
      <c r="AQ82" s="61">
        <v>1348.4831418434374</v>
      </c>
      <c r="AR82" s="61">
        <v>1361.3255707669186</v>
      </c>
      <c r="AS82" s="61">
        <v>1347.58957200844</v>
      </c>
      <c r="AT82" s="61">
        <v>1441.0133291550117</v>
      </c>
      <c r="AU82" s="61">
        <v>1038.2980519472503</v>
      </c>
      <c r="AV82" s="61">
        <v>1101.6247130497036</v>
      </c>
      <c r="AW82" s="61">
        <v>886.53233384232976</v>
      </c>
      <c r="AX82" s="61">
        <v>1011.7460541649031</v>
      </c>
      <c r="AY82" s="61">
        <v>561.75306918865545</v>
      </c>
      <c r="AZ82" s="61">
        <v>787.62976670456328</v>
      </c>
      <c r="BA82" s="61">
        <v>220.42737788390755</v>
      </c>
      <c r="BB82" s="61">
        <v>383.59604529010278</v>
      </c>
      <c r="BC82" s="61">
        <v>29.720545332661693</v>
      </c>
      <c r="BD82" s="84">
        <v>123.54224105080934</v>
      </c>
      <c r="BE82" s="229">
        <v>2.0000000000000002E-5</v>
      </c>
      <c r="BF82" s="42">
        <v>2.0000000000000002E-5</v>
      </c>
      <c r="BG82" s="52">
        <v>5.0000000000000002E-5</v>
      </c>
      <c r="BH82" s="52">
        <v>4.0000000000000003E-5</v>
      </c>
      <c r="BI82" s="52">
        <v>1.2518952302791728E-4</v>
      </c>
      <c r="BJ82" s="52">
        <v>1.2406223545552731E-4</v>
      </c>
      <c r="BK82" s="52">
        <v>3.4000000000000002E-4</v>
      </c>
      <c r="BL82" s="52">
        <v>1.8000000000000001E-4</v>
      </c>
      <c r="BM82" s="52">
        <v>8.9999999999999998E-4</v>
      </c>
      <c r="BN82" s="52">
        <v>5.0000000000000001E-4</v>
      </c>
      <c r="BO82" s="52">
        <v>3.8E-3</v>
      </c>
      <c r="BP82" s="52">
        <v>2E-3</v>
      </c>
      <c r="BQ82" s="52">
        <v>1.6199999999999999E-2</v>
      </c>
      <c r="BR82" s="52">
        <v>6.1999999999999998E-3</v>
      </c>
      <c r="BS82" s="52">
        <v>6.1100000000000002E-2</v>
      </c>
      <c r="BT82" s="52">
        <v>2.6800000000000001E-2</v>
      </c>
      <c r="BU82" s="52">
        <v>0.1421</v>
      </c>
      <c r="BV82" s="52">
        <v>5.4699999999999999E-2</v>
      </c>
      <c r="BW82" s="52">
        <v>0.27589999999999998</v>
      </c>
      <c r="BX82" s="53">
        <v>0.1051</v>
      </c>
      <c r="BY82" s="63">
        <f>+Fall_Hoy!B82</f>
        <v>0</v>
      </c>
      <c r="BZ82" s="60">
        <f>+Fall_Hoy!C82</f>
        <v>0</v>
      </c>
      <c r="CA82" s="60">
        <f>+Fall_Hoy!D82</f>
        <v>0</v>
      </c>
      <c r="CB82" s="60">
        <f>+Fall_Hoy!E82</f>
        <v>0</v>
      </c>
      <c r="CC82" s="60">
        <f>+Fall_Hoy!F82</f>
        <v>0</v>
      </c>
      <c r="CD82" s="60">
        <f>+Fall_Hoy!G82</f>
        <v>0</v>
      </c>
      <c r="CE82" s="60">
        <f>+Fall_Hoy!H82</f>
        <v>0</v>
      </c>
      <c r="CF82" s="60">
        <f>+Fall_Hoy!I82</f>
        <v>1</v>
      </c>
      <c r="CG82" s="60">
        <f>+Fall_Hoy!J82</f>
        <v>0</v>
      </c>
      <c r="CH82" s="60">
        <f>+Fall_Hoy!K82</f>
        <v>0</v>
      </c>
      <c r="CI82" s="60">
        <f>+Fall_Hoy!L82</f>
        <v>2</v>
      </c>
      <c r="CJ82" s="60">
        <f>+Fall_Hoy!M82</f>
        <v>1</v>
      </c>
      <c r="CK82" s="60">
        <f>+Fall_Hoy!N82</f>
        <v>3</v>
      </c>
      <c r="CL82" s="60">
        <f>+Fall_Hoy!O82</f>
        <v>0</v>
      </c>
      <c r="CM82" s="60">
        <f>+Fall_Hoy!P82</f>
        <v>4</v>
      </c>
      <c r="CN82" s="60">
        <f>+Fall_Hoy!Q82</f>
        <v>0</v>
      </c>
      <c r="CO82" s="60">
        <f>+Fall_Hoy!R82</f>
        <v>2</v>
      </c>
      <c r="CP82" s="60">
        <f>+Fall_Hoy!S82</f>
        <v>3</v>
      </c>
      <c r="CQ82" s="60">
        <f>+Fall_Hoy!T82</f>
        <v>0</v>
      </c>
      <c r="CR82" s="65">
        <f>+Fall_Hoy!U82</f>
        <v>3</v>
      </c>
      <c r="CS82" s="74">
        <f t="shared" si="173"/>
        <v>0.1165395474202314</v>
      </c>
      <c r="CT82" s="75">
        <f t="shared" si="174"/>
        <v>1.6505216726879046E-2</v>
      </c>
      <c r="CU82" s="75">
        <f t="shared" si="175"/>
        <v>0.20888711907728397</v>
      </c>
      <c r="CV82" s="75">
        <f t="shared" si="176"/>
        <v>1.6802635335239166E-2</v>
      </c>
      <c r="CW82" s="75">
        <f t="shared" si="240"/>
        <v>3.9628690810732614E-2</v>
      </c>
      <c r="CX82" s="75">
        <f t="shared" si="241"/>
        <v>6.0545077435601571E-2</v>
      </c>
      <c r="CY82" s="75">
        <f t="shared" si="242"/>
        <v>3.9303420528896349E-2</v>
      </c>
      <c r="CZ82" s="75">
        <f t="shared" si="243"/>
        <v>0.7</v>
      </c>
      <c r="DA82" s="75">
        <f t="shared" si="244"/>
        <v>3.1908825129830176E-2</v>
      </c>
      <c r="DB82" s="75">
        <f t="shared" si="245"/>
        <v>4.5801103060373077E-2</v>
      </c>
      <c r="DC82" s="75">
        <f t="shared" si="246"/>
        <v>0.50690241447204709</v>
      </c>
      <c r="DD82" s="75">
        <f t="shared" si="247"/>
        <v>0.45387507567419716</v>
      </c>
      <c r="DE82" s="75">
        <f t="shared" si="248"/>
        <v>0.20888711907728397</v>
      </c>
      <c r="DF82" s="75">
        <f t="shared" si="249"/>
        <v>1.6802635335239166E-2</v>
      </c>
      <c r="DG82" s="75">
        <f t="shared" si="250"/>
        <v>0.1165395474202314</v>
      </c>
      <c r="DH82" s="75">
        <f t="shared" si="251"/>
        <v>1.6505216726879046E-2</v>
      </c>
      <c r="DI82" s="75">
        <f t="shared" si="252"/>
        <v>6.3851394007854126E-2</v>
      </c>
      <c r="DJ82" s="75">
        <f t="shared" si="253"/>
        <v>0.14297490190626477</v>
      </c>
      <c r="DK82" s="75">
        <f t="shared" si="254"/>
        <v>0</v>
      </c>
      <c r="DL82" s="287">
        <f t="shared" si="255"/>
        <v>0.23104845221162679</v>
      </c>
      <c r="DM82" s="83">
        <f>+'Cas_-14'!B82</f>
        <v>7</v>
      </c>
      <c r="DN82" s="61">
        <f>+'Cas_-14'!C82</f>
        <v>5</v>
      </c>
      <c r="DO82" s="61">
        <f>+'Cas_-14'!D82</f>
        <v>36</v>
      </c>
      <c r="DP82" s="61">
        <f>+'Cas_-14'!E82</f>
        <v>32</v>
      </c>
      <c r="DQ82" s="61">
        <f>+'Cas_-14'!F82</f>
        <v>53</v>
      </c>
      <c r="DR82" s="61">
        <f>+'Cas_-14'!G82</f>
        <v>84</v>
      </c>
      <c r="DS82" s="61">
        <f>+'Cas_-14'!H82</f>
        <v>53</v>
      </c>
      <c r="DT82" s="61">
        <f>+'Cas_-14'!I82</f>
        <v>87</v>
      </c>
      <c r="DU82" s="61">
        <f>+'Cas_-14'!J82</f>
        <v>43</v>
      </c>
      <c r="DV82" s="61">
        <f>+'Cas_-14'!K82</f>
        <v>66</v>
      </c>
      <c r="DW82" s="61">
        <f>+'Cas_-14'!L82</f>
        <v>50</v>
      </c>
      <c r="DX82" s="61">
        <f>+'Cas_-14'!M82</f>
        <v>41</v>
      </c>
      <c r="DY82" s="61">
        <f>+'Cas_-14'!N82</f>
        <v>21</v>
      </c>
      <c r="DZ82" s="61">
        <f>+'Cas_-14'!O82</f>
        <v>17</v>
      </c>
      <c r="EA82" s="61">
        <f>+'Cas_-14'!P82</f>
        <v>12</v>
      </c>
      <c r="EB82" s="61">
        <f>+'Cas_-14'!Q82</f>
        <v>13</v>
      </c>
      <c r="EC82" s="61">
        <f>+'Cas_-14'!R82</f>
        <v>6</v>
      </c>
      <c r="ED82" s="61">
        <f>+'Cas_-14'!S82</f>
        <v>5</v>
      </c>
      <c r="EE82" s="61">
        <f>+'Cas_-14'!T82</f>
        <v>0</v>
      </c>
      <c r="EF82" s="84">
        <f>+'Cas_-14'!U82</f>
        <v>3</v>
      </c>
      <c r="EG82" s="190">
        <f t="shared" si="208"/>
        <v>3.6849686266206059E-3</v>
      </c>
      <c r="EH82" s="89">
        <f t="shared" si="208"/>
        <v>2.7263870238596805E-3</v>
      </c>
      <c r="EI82" s="89">
        <f t="shared" si="208"/>
        <v>2.0188742937097538E-2</v>
      </c>
      <c r="EJ82" s="89">
        <f t="shared" si="208"/>
        <v>1.8700355699094715E-2</v>
      </c>
      <c r="EK82" s="89">
        <f t="shared" si="208"/>
        <v>3.9628690810732614E-2</v>
      </c>
      <c r="EL82" s="89">
        <f t="shared" si="208"/>
        <v>6.0545077435601571E-2</v>
      </c>
      <c r="EM82" s="89">
        <f t="shared" si="208"/>
        <v>3.9303420528896349E-2</v>
      </c>
      <c r="EN82" s="89">
        <f t="shared" si="208"/>
        <v>6.3908297815185783E-2</v>
      </c>
      <c r="EO82" s="89">
        <f t="shared" si="208"/>
        <v>3.1908825129830176E-2</v>
      </c>
      <c r="EP82" s="89">
        <f t="shared" si="208"/>
        <v>4.5801103060373077E-2</v>
      </c>
      <c r="EQ82" s="89">
        <f t="shared" si="208"/>
        <v>4.8155729374844476E-2</v>
      </c>
      <c r="ER82" s="89">
        <f t="shared" si="208"/>
        <v>3.7217756205284169E-2</v>
      </c>
      <c r="ES82" s="89">
        <f t="shared" si="208"/>
        <v>2.3687799303364E-2</v>
      </c>
      <c r="ET82" s="89">
        <f t="shared" si="208"/>
        <v>1.6802635335239166E-2</v>
      </c>
      <c r="EU82" s="89">
        <f t="shared" si="208"/>
        <v>2.1361699042128417E-2</v>
      </c>
      <c r="EV82" s="89">
        <f t="shared" si="208"/>
        <v>1.6505216726879046E-2</v>
      </c>
      <c r="EW82" s="89">
        <f t="shared" si="256"/>
        <v>2.7219849265548216E-2</v>
      </c>
      <c r="EX82" s="89">
        <f t="shared" si="256"/>
        <v>1.3034545223787806E-2</v>
      </c>
      <c r="EY82" s="89">
        <f t="shared" si="256"/>
        <v>0</v>
      </c>
      <c r="EZ82" s="97">
        <f t="shared" si="256"/>
        <v>2.4283192327441971E-2</v>
      </c>
      <c r="FA82" s="110">
        <f t="shared" si="212"/>
        <v>5.4555373704309869</v>
      </c>
      <c r="FB82" s="111">
        <f t="shared" si="213"/>
        <v>1</v>
      </c>
      <c r="FC82" s="111">
        <f t="shared" si="214"/>
        <v>8.8183421516754859</v>
      </c>
      <c r="FD82" s="111">
        <f t="shared" si="215"/>
        <v>1</v>
      </c>
      <c r="FE82" s="111">
        <f t="shared" si="209"/>
        <v>1</v>
      </c>
      <c r="FF82" s="111">
        <f t="shared" si="209"/>
        <v>1</v>
      </c>
      <c r="FG82" s="111">
        <f t="shared" si="209"/>
        <v>1</v>
      </c>
      <c r="FH82" s="111">
        <f t="shared" si="209"/>
        <v>10.953194247549918</v>
      </c>
      <c r="FI82" s="111">
        <f t="shared" si="209"/>
        <v>1</v>
      </c>
      <c r="FJ82" s="111">
        <f t="shared" si="209"/>
        <v>1</v>
      </c>
      <c r="FK82" s="111">
        <f t="shared" si="209"/>
        <v>10.526315789473683</v>
      </c>
      <c r="FL82" s="111">
        <f t="shared" si="209"/>
        <v>12.195121951219511</v>
      </c>
      <c r="FM82" s="111">
        <f t="shared" si="209"/>
        <v>8.8183421516754859</v>
      </c>
      <c r="FN82" s="111">
        <f t="shared" si="209"/>
        <v>1</v>
      </c>
      <c r="FO82" s="111">
        <f t="shared" si="209"/>
        <v>5.4555373704309869</v>
      </c>
      <c r="FP82" s="111">
        <f t="shared" si="209"/>
        <v>1</v>
      </c>
      <c r="FQ82" s="111">
        <f t="shared" si="216"/>
        <v>2.345765892563922</v>
      </c>
      <c r="FR82" s="111">
        <f t="shared" si="217"/>
        <v>10.968921389396709</v>
      </c>
      <c r="FS82" s="111" t="e">
        <f t="shared" si="218"/>
        <v>#DIV/0!</v>
      </c>
      <c r="FT82" s="292">
        <f t="shared" si="219"/>
        <v>9.5147478591817336</v>
      </c>
      <c r="FU82" s="83">
        <f>+Cas_Hoy!B82</f>
        <v>9</v>
      </c>
      <c r="FV82" s="61">
        <f>+Cas_Hoy!C82</f>
        <v>6</v>
      </c>
      <c r="FW82" s="61">
        <f>+Cas_Hoy!D82</f>
        <v>39</v>
      </c>
      <c r="FX82" s="61">
        <f>+Cas_Hoy!E82</f>
        <v>37</v>
      </c>
      <c r="FY82" s="61">
        <f>+Cas_Hoy!F82</f>
        <v>63</v>
      </c>
      <c r="FZ82" s="61">
        <f>+Cas_Hoy!G82</f>
        <v>97</v>
      </c>
      <c r="GA82" s="61">
        <f>+Cas_Hoy!H82</f>
        <v>60</v>
      </c>
      <c r="GB82" s="61">
        <f>+Cas_Hoy!I82</f>
        <v>101</v>
      </c>
      <c r="GC82" s="61">
        <f>+Cas_Hoy!J82</f>
        <v>50</v>
      </c>
      <c r="GD82" s="61">
        <f>+Cas_Hoy!K82</f>
        <v>74</v>
      </c>
      <c r="GE82" s="61">
        <f>+Cas_Hoy!L82</f>
        <v>59</v>
      </c>
      <c r="GF82" s="61">
        <f>+Cas_Hoy!M82</f>
        <v>50</v>
      </c>
      <c r="GG82" s="61">
        <f>+Cas_Hoy!N82</f>
        <v>23</v>
      </c>
      <c r="GH82" s="61">
        <f>+Cas_Hoy!O82</f>
        <v>20</v>
      </c>
      <c r="GI82" s="61">
        <f>+Cas_Hoy!P82</f>
        <v>15</v>
      </c>
      <c r="GJ82" s="61">
        <f>+Cas_Hoy!Q82</f>
        <v>17</v>
      </c>
      <c r="GK82" s="61">
        <f>+Cas_Hoy!R82</f>
        <v>7</v>
      </c>
      <c r="GL82" s="61">
        <f>+Cas_Hoy!S82</f>
        <v>5</v>
      </c>
      <c r="GM82" s="61">
        <f>+Cas_Hoy!T82</f>
        <v>1</v>
      </c>
      <c r="GN82" s="84">
        <f>+Cas_Hoy!U82</f>
        <v>5</v>
      </c>
      <c r="GO82" s="297">
        <f t="shared" si="220"/>
        <v>2.5847336637507171E-2</v>
      </c>
      <c r="GP82" s="294">
        <f t="shared" si="221"/>
        <v>3.2716644286316168E-3</v>
      </c>
      <c r="GQ82" s="294">
        <f t="shared" si="222"/>
        <v>0.19286717973417694</v>
      </c>
      <c r="GR82" s="294">
        <f t="shared" si="223"/>
        <v>2.1622286277078264E-2</v>
      </c>
      <c r="GS82" s="294">
        <f t="shared" si="224"/>
        <v>4.7105802284455753E-2</v>
      </c>
      <c r="GT82" s="294">
        <f t="shared" si="225"/>
        <v>6.9915148943492295E-2</v>
      </c>
      <c r="GU82" s="294">
        <f t="shared" si="226"/>
        <v>4.4494438334599637E-2</v>
      </c>
      <c r="GV82" s="294">
        <f t="shared" si="227"/>
        <v>0.7</v>
      </c>
      <c r="GW82" s="294">
        <f t="shared" si="228"/>
        <v>3.7103285034686254E-2</v>
      </c>
      <c r="GX82" s="294">
        <f t="shared" si="229"/>
        <v>5.1352751916175873E-2</v>
      </c>
      <c r="GY82" s="294">
        <f t="shared" si="230"/>
        <v>0.59814484907701559</v>
      </c>
      <c r="GZ82" s="294">
        <f t="shared" si="231"/>
        <v>0.55350618984658184</v>
      </c>
      <c r="HA82" s="294">
        <f t="shared" si="232"/>
        <v>0.22878113041797768</v>
      </c>
      <c r="HB82" s="294">
        <f t="shared" si="233"/>
        <v>1.9767806276751961E-2</v>
      </c>
      <c r="HC82" s="294">
        <f t="shared" si="234"/>
        <v>0.14567443427528926</v>
      </c>
      <c r="HD82" s="294">
        <f t="shared" si="235"/>
        <v>2.1583744950534139E-2</v>
      </c>
      <c r="HE82" s="294">
        <f t="shared" si="236"/>
        <v>7.4493293009163145E-2</v>
      </c>
      <c r="HF82" s="294">
        <f t="shared" si="237"/>
        <v>0.14297490190626477</v>
      </c>
      <c r="HG82" s="294" t="e">
        <f t="shared" si="238"/>
        <v>#DIV/0!</v>
      </c>
      <c r="HH82" s="298">
        <f t="shared" si="239"/>
        <v>0.38508075368604466</v>
      </c>
      <c r="HI82" s="213">
        <f>+CyF_Tot!B82</f>
        <v>561</v>
      </c>
      <c r="HJ82" s="140">
        <f>+CyF_Tot!C82</f>
        <v>634</v>
      </c>
      <c r="HK82" s="140">
        <f>+CyF_Tot!D82</f>
        <v>689</v>
      </c>
      <c r="HL82" s="140">
        <f>+CyF_Tot!E82</f>
        <v>738</v>
      </c>
      <c r="HM82" s="140">
        <f>+CyF_Tot!F82</f>
        <v>13</v>
      </c>
      <c r="HN82" s="140">
        <f>+CyF_Tot!G82</f>
        <v>15</v>
      </c>
      <c r="HO82" s="140">
        <f>+CyF_Tot!H82</f>
        <v>16</v>
      </c>
      <c r="HP82" s="451">
        <f>+CyF_Tot!I82</f>
        <v>19</v>
      </c>
      <c r="HQ82" s="91">
        <f t="shared" si="185"/>
        <v>8.7961155643395642E-2</v>
      </c>
      <c r="HR82" s="88">
        <f t="shared" si="186"/>
        <v>8.4919842390727723E-2</v>
      </c>
      <c r="HS82" s="88">
        <f t="shared" si="187"/>
        <v>8.2569547346375699E-2</v>
      </c>
      <c r="HT82" s="88">
        <f t="shared" si="188"/>
        <v>7.9236775201574558E-2</v>
      </c>
      <c r="HU82" s="88">
        <f t="shared" si="189"/>
        <v>6.1928822962165793E-2</v>
      </c>
      <c r="HV82" s="88">
        <f t="shared" si="190"/>
        <v>6.424319451938304E-2</v>
      </c>
      <c r="HW82" s="88">
        <f t="shared" si="191"/>
        <v>6.2441338296139903E-2</v>
      </c>
      <c r="HX82" s="88">
        <f t="shared" si="192"/>
        <v>6.3036005314267396E-2</v>
      </c>
      <c r="HY82" s="88">
        <f t="shared" si="193"/>
        <v>6.2399961659957398E-2</v>
      </c>
      <c r="HZ82" s="88">
        <f t="shared" si="194"/>
        <v>6.6725936708418768E-2</v>
      </c>
      <c r="IA82" s="88">
        <f t="shared" si="195"/>
        <v>4.8078257637861194E-2</v>
      </c>
      <c r="IB82" s="88">
        <f t="shared" si="196"/>
        <v>5.1010590528324858E-2</v>
      </c>
      <c r="IC82" s="88">
        <f t="shared" si="197"/>
        <v>4.1050765597440718E-2</v>
      </c>
      <c r="ID82" s="88">
        <f t="shared" si="198"/>
        <v>4.6848770798523016E-2</v>
      </c>
      <c r="IE82" s="88">
        <f t="shared" si="199"/>
        <v>2.6011903555688807E-2</v>
      </c>
      <c r="IF82" s="88">
        <f t="shared" si="200"/>
        <v>3.647109495761082E-2</v>
      </c>
      <c r="IG82" s="88">
        <f t="shared" si="201"/>
        <v>1.0206861357839764E-2</v>
      </c>
      <c r="IH82" s="88">
        <f t="shared" si="202"/>
        <v>1.7762365497782127E-2</v>
      </c>
      <c r="II82" s="88">
        <f t="shared" si="203"/>
        <v>1.376206025776148E-3</v>
      </c>
      <c r="IJ82" s="191">
        <f t="shared" si="204"/>
        <v>5.720607568568686E-3</v>
      </c>
      <c r="IK82" s="297"/>
      <c r="IL82" s="294"/>
      <c r="IM82" s="294"/>
      <c r="IN82" s="294"/>
      <c r="IO82" s="294"/>
      <c r="IP82" s="294"/>
      <c r="IQ82" s="294"/>
      <c r="IR82" s="294"/>
      <c r="IS82" s="294"/>
      <c r="IT82" s="294"/>
      <c r="IU82" s="294"/>
      <c r="IV82" s="294"/>
      <c r="IW82" s="294"/>
      <c r="IX82" s="294"/>
      <c r="IY82" s="294"/>
      <c r="IZ82" s="294"/>
      <c r="JA82" s="294"/>
      <c r="JB82" s="294"/>
      <c r="JC82" s="294"/>
      <c r="JD82" s="298"/>
      <c r="JE82" s="486"/>
    </row>
    <row r="83" spans="1:265" ht="14.4">
      <c r="A83" s="411" t="s">
        <v>94</v>
      </c>
      <c r="B83" s="439">
        <v>10642</v>
      </c>
      <c r="C83" s="427">
        <f t="shared" si="180"/>
        <v>25</v>
      </c>
      <c r="D83" s="418">
        <f t="shared" si="181"/>
        <v>0</v>
      </c>
      <c r="E83" s="396">
        <f t="shared" si="210"/>
        <v>7.5215350093664713E-3</v>
      </c>
      <c r="F83" s="197">
        <f t="shared" si="150"/>
        <v>1.5974440894568689E-3</v>
      </c>
      <c r="G83" s="30">
        <f t="shared" si="151"/>
        <v>0</v>
      </c>
      <c r="H83" s="29">
        <f t="shared" si="152"/>
        <v>0</v>
      </c>
      <c r="I83" s="33">
        <f t="shared" si="153"/>
        <v>0</v>
      </c>
      <c r="J83" s="324">
        <f t="shared" si="154"/>
        <v>1.8879324259122707E-3</v>
      </c>
      <c r="K83" s="482">
        <f t="shared" si="184"/>
        <v>0</v>
      </c>
      <c r="L83" s="325">
        <f t="shared" si="211"/>
        <v>1.1818456986210815</v>
      </c>
      <c r="M83" s="326">
        <f t="shared" si="155"/>
        <v>2.7763712145768686E-3</v>
      </c>
      <c r="N83" s="501"/>
      <c r="O83" s="332" t="s">
        <v>226</v>
      </c>
      <c r="P83" s="20" t="s">
        <v>237</v>
      </c>
      <c r="Q83" s="20"/>
      <c r="R83" s="20"/>
      <c r="S83" s="157">
        <f t="shared" si="156"/>
        <v>25</v>
      </c>
      <c r="T83" s="158">
        <f t="shared" si="157"/>
        <v>234.91824844953956</v>
      </c>
      <c r="U83" s="157">
        <f t="shared" si="158"/>
        <v>0</v>
      </c>
      <c r="V83" s="159">
        <f t="shared" si="159"/>
        <v>0</v>
      </c>
      <c r="W83" s="158">
        <f t="shared" si="160"/>
        <v>0</v>
      </c>
      <c r="X83" s="157">
        <f t="shared" si="161"/>
        <v>8</v>
      </c>
      <c r="Y83" s="159">
        <f t="shared" si="162"/>
        <v>0.47058823529411764</v>
      </c>
      <c r="Z83" s="158">
        <f t="shared" si="163"/>
        <v>75.173839503852662</v>
      </c>
      <c r="AA83" s="157">
        <f t="shared" si="164"/>
        <v>0</v>
      </c>
      <c r="AB83" s="158">
        <f t="shared" si="165"/>
        <v>0</v>
      </c>
      <c r="AC83" s="160">
        <f t="shared" si="166"/>
        <v>0</v>
      </c>
      <c r="AD83" s="157">
        <f t="shared" si="167"/>
        <v>0</v>
      </c>
      <c r="AE83" s="159" t="e">
        <f t="shared" si="168"/>
        <v>#DIV/0!</v>
      </c>
      <c r="AF83" s="158">
        <f t="shared" si="169"/>
        <v>0</v>
      </c>
      <c r="AG83" s="157">
        <f t="shared" si="170"/>
        <v>0</v>
      </c>
      <c r="AH83" s="159" t="e">
        <f t="shared" si="171"/>
        <v>#DIV/0!</v>
      </c>
      <c r="AI83" s="333">
        <f t="shared" si="172"/>
        <v>0</v>
      </c>
      <c r="AJ83" s="505"/>
      <c r="AK83" s="83">
        <v>775.43058918296833</v>
      </c>
      <c r="AL83" s="61">
        <v>771.01768820943153</v>
      </c>
      <c r="AM83" s="61">
        <v>871.33873565161173</v>
      </c>
      <c r="AN83" s="61">
        <v>839.77566470605802</v>
      </c>
      <c r="AO83" s="61">
        <v>595.63152297896988</v>
      </c>
      <c r="AP83" s="61">
        <v>642.47969384903286</v>
      </c>
      <c r="AQ83" s="61">
        <v>707.54994538384153</v>
      </c>
      <c r="AR83" s="61">
        <v>755.98094352124428</v>
      </c>
      <c r="AS83" s="61">
        <v>680.85765126663239</v>
      </c>
      <c r="AT83" s="61">
        <v>701.21819321884493</v>
      </c>
      <c r="AU83" s="61">
        <v>625.75967333125163</v>
      </c>
      <c r="AV83" s="61">
        <v>609.43561787776002</v>
      </c>
      <c r="AW83" s="61">
        <v>513.42029284656508</v>
      </c>
      <c r="AX83" s="61">
        <v>548.99850938809766</v>
      </c>
      <c r="AY83" s="61">
        <v>290.3152468453161</v>
      </c>
      <c r="AZ83" s="61">
        <v>339.81522922551267</v>
      </c>
      <c r="BA83" s="61">
        <v>106.99669225945048</v>
      </c>
      <c r="BB83" s="61">
        <v>172.76820494611087</v>
      </c>
      <c r="BC83" s="61">
        <v>10.699669225945048</v>
      </c>
      <c r="BD83" s="84">
        <v>82.510305148848346</v>
      </c>
      <c r="BE83" s="229">
        <v>2.0000000000000002E-5</v>
      </c>
      <c r="BF83" s="42">
        <v>2.0000000000000002E-5</v>
      </c>
      <c r="BG83" s="52">
        <v>5.0000000000000002E-5</v>
      </c>
      <c r="BH83" s="52">
        <v>4.0000000000000003E-5</v>
      </c>
      <c r="BI83" s="52">
        <v>1.2518952302791728E-4</v>
      </c>
      <c r="BJ83" s="52">
        <v>1.2406223545552731E-4</v>
      </c>
      <c r="BK83" s="52">
        <v>3.4000000000000002E-4</v>
      </c>
      <c r="BL83" s="52">
        <v>1.8000000000000001E-4</v>
      </c>
      <c r="BM83" s="52">
        <v>8.9999999999999998E-4</v>
      </c>
      <c r="BN83" s="52">
        <v>5.0000000000000001E-4</v>
      </c>
      <c r="BO83" s="52">
        <v>3.8E-3</v>
      </c>
      <c r="BP83" s="52">
        <v>2E-3</v>
      </c>
      <c r="BQ83" s="52">
        <v>1.6199999999999999E-2</v>
      </c>
      <c r="BR83" s="52">
        <v>6.1999999999999998E-3</v>
      </c>
      <c r="BS83" s="52">
        <v>6.1100000000000002E-2</v>
      </c>
      <c r="BT83" s="52">
        <v>2.6800000000000001E-2</v>
      </c>
      <c r="BU83" s="52">
        <v>0.1421</v>
      </c>
      <c r="BV83" s="52">
        <v>5.4699999999999999E-2</v>
      </c>
      <c r="BW83" s="52">
        <v>0.27589999999999998</v>
      </c>
      <c r="BX83" s="53">
        <v>0.1051</v>
      </c>
      <c r="BY83" s="63">
        <f>+Fall_Hoy!B83</f>
        <v>0</v>
      </c>
      <c r="BZ83" s="60">
        <f>+Fall_Hoy!C83</f>
        <v>0</v>
      </c>
      <c r="CA83" s="60">
        <f>+Fall_Hoy!D83</f>
        <v>0</v>
      </c>
      <c r="CB83" s="60">
        <f>+Fall_Hoy!E83</f>
        <v>0</v>
      </c>
      <c r="CC83" s="60">
        <f>+Fall_Hoy!F83</f>
        <v>0</v>
      </c>
      <c r="CD83" s="60">
        <f>+Fall_Hoy!G83</f>
        <v>0</v>
      </c>
      <c r="CE83" s="60">
        <f>+Fall_Hoy!H83</f>
        <v>0</v>
      </c>
      <c r="CF83" s="60">
        <f>+Fall_Hoy!I83</f>
        <v>0</v>
      </c>
      <c r="CG83" s="60">
        <f>+Fall_Hoy!J83</f>
        <v>0</v>
      </c>
      <c r="CH83" s="60">
        <f>+Fall_Hoy!K83</f>
        <v>0</v>
      </c>
      <c r="CI83" s="60">
        <f>+Fall_Hoy!L83</f>
        <v>0</v>
      </c>
      <c r="CJ83" s="60">
        <f>+Fall_Hoy!M83</f>
        <v>0</v>
      </c>
      <c r="CK83" s="60">
        <f>+Fall_Hoy!N83</f>
        <v>0</v>
      </c>
      <c r="CL83" s="60">
        <f>+Fall_Hoy!O83</f>
        <v>0</v>
      </c>
      <c r="CM83" s="60">
        <f>+Fall_Hoy!P83</f>
        <v>0</v>
      </c>
      <c r="CN83" s="60">
        <f>+Fall_Hoy!Q83</f>
        <v>0</v>
      </c>
      <c r="CO83" s="60">
        <f>+Fall_Hoy!R83</f>
        <v>0</v>
      </c>
      <c r="CP83" s="60">
        <f>+Fall_Hoy!S83</f>
        <v>0</v>
      </c>
      <c r="CQ83" s="60">
        <f>+Fall_Hoy!T83</f>
        <v>0</v>
      </c>
      <c r="CR83" s="65">
        <f>+Fall_Hoy!U83</f>
        <v>0</v>
      </c>
      <c r="CS83" s="74">
        <f t="shared" si="173"/>
        <v>0</v>
      </c>
      <c r="CT83" s="75">
        <f t="shared" si="174"/>
        <v>0</v>
      </c>
      <c r="CU83" s="75">
        <f t="shared" si="175"/>
        <v>5.8431660021987988E-3</v>
      </c>
      <c r="CV83" s="75">
        <f t="shared" si="176"/>
        <v>0</v>
      </c>
      <c r="CW83" s="75">
        <f t="shared" si="240"/>
        <v>0</v>
      </c>
      <c r="CX83" s="75">
        <f t="shared" si="241"/>
        <v>1.5564694255301643E-3</v>
      </c>
      <c r="CY83" s="75">
        <f t="shared" si="242"/>
        <v>4.239983367354397E-3</v>
      </c>
      <c r="CZ83" s="75">
        <f t="shared" si="243"/>
        <v>3.9683539984836872E-3</v>
      </c>
      <c r="DA83" s="75">
        <f t="shared" si="244"/>
        <v>0</v>
      </c>
      <c r="DB83" s="75">
        <f t="shared" si="245"/>
        <v>1.4260896389605047E-3</v>
      </c>
      <c r="DC83" s="75">
        <f t="shared" si="246"/>
        <v>4.7941727916556275E-3</v>
      </c>
      <c r="DD83" s="75">
        <f t="shared" si="247"/>
        <v>1.6408624154300396E-3</v>
      </c>
      <c r="DE83" s="75">
        <f t="shared" si="248"/>
        <v>5.8431660021987988E-3</v>
      </c>
      <c r="DF83" s="75">
        <f t="shared" si="249"/>
        <v>0</v>
      </c>
      <c r="DG83" s="75">
        <f t="shared" si="250"/>
        <v>0</v>
      </c>
      <c r="DH83" s="75">
        <f t="shared" si="251"/>
        <v>0</v>
      </c>
      <c r="DI83" s="75">
        <f t="shared" si="252"/>
        <v>0</v>
      </c>
      <c r="DJ83" s="75">
        <f t="shared" si="253"/>
        <v>0</v>
      </c>
      <c r="DK83" s="75">
        <f t="shared" si="254"/>
        <v>0</v>
      </c>
      <c r="DL83" s="287">
        <f t="shared" si="255"/>
        <v>0</v>
      </c>
      <c r="DM83" s="83">
        <f>+'Cas_-14'!B83</f>
        <v>1</v>
      </c>
      <c r="DN83" s="61">
        <f>+'Cas_-14'!C83</f>
        <v>0</v>
      </c>
      <c r="DO83" s="61">
        <f>+'Cas_-14'!D83</f>
        <v>0</v>
      </c>
      <c r="DP83" s="61">
        <f>+'Cas_-14'!E83</f>
        <v>1</v>
      </c>
      <c r="DQ83" s="61">
        <f>+'Cas_-14'!F83</f>
        <v>0</v>
      </c>
      <c r="DR83" s="61">
        <f>+'Cas_-14'!G83</f>
        <v>1</v>
      </c>
      <c r="DS83" s="61">
        <f>+'Cas_-14'!H83</f>
        <v>3</v>
      </c>
      <c r="DT83" s="61">
        <f>+'Cas_-14'!I83</f>
        <v>3</v>
      </c>
      <c r="DU83" s="61">
        <f>+'Cas_-14'!J83</f>
        <v>0</v>
      </c>
      <c r="DV83" s="61">
        <f>+'Cas_-14'!K83</f>
        <v>1</v>
      </c>
      <c r="DW83" s="61">
        <f>+'Cas_-14'!L83</f>
        <v>3</v>
      </c>
      <c r="DX83" s="61">
        <f>+'Cas_-14'!M83</f>
        <v>1</v>
      </c>
      <c r="DY83" s="61">
        <f>+'Cas_-14'!N83</f>
        <v>3</v>
      </c>
      <c r="DZ83" s="61">
        <f>+'Cas_-14'!O83</f>
        <v>0</v>
      </c>
      <c r="EA83" s="61">
        <f>+'Cas_-14'!P83</f>
        <v>0</v>
      </c>
      <c r="EB83" s="61">
        <f>+'Cas_-14'!Q83</f>
        <v>0</v>
      </c>
      <c r="EC83" s="61">
        <f>+'Cas_-14'!R83</f>
        <v>0</v>
      </c>
      <c r="ED83" s="61">
        <f>+'Cas_-14'!S83</f>
        <v>0</v>
      </c>
      <c r="EE83" s="61">
        <f>+'Cas_-14'!T83</f>
        <v>0</v>
      </c>
      <c r="EF83" s="84">
        <f>+'Cas_-14'!U83</f>
        <v>0</v>
      </c>
      <c r="EG83" s="190">
        <f t="shared" si="208"/>
        <v>1.2896060768684003E-3</v>
      </c>
      <c r="EH83" s="88">
        <f t="shared" si="208"/>
        <v>0</v>
      </c>
      <c r="EI83" s="88">
        <f t="shared" si="208"/>
        <v>0</v>
      </c>
      <c r="EJ83" s="88">
        <f t="shared" si="208"/>
        <v>1.1907942109158692E-3</v>
      </c>
      <c r="EK83" s="88">
        <f t="shared" si="208"/>
        <v>0</v>
      </c>
      <c r="EL83" s="88">
        <f t="shared" si="208"/>
        <v>1.5564694255301643E-3</v>
      </c>
      <c r="EM83" s="88">
        <f t="shared" si="208"/>
        <v>4.239983367354397E-3</v>
      </c>
      <c r="EN83" s="88">
        <f t="shared" si="208"/>
        <v>3.9683539984836872E-3</v>
      </c>
      <c r="EO83" s="88">
        <f t="shared" si="208"/>
        <v>0</v>
      </c>
      <c r="EP83" s="88">
        <f t="shared" si="208"/>
        <v>1.4260896389605047E-3</v>
      </c>
      <c r="EQ83" s="88">
        <f t="shared" si="208"/>
        <v>4.7941727916556275E-3</v>
      </c>
      <c r="ER83" s="88">
        <f t="shared" si="208"/>
        <v>1.6408624154300396E-3</v>
      </c>
      <c r="ES83" s="88">
        <f t="shared" si="208"/>
        <v>5.8431660021987988E-3</v>
      </c>
      <c r="ET83" s="88">
        <f t="shared" ref="ET83:ET114" si="257">+DZ83/AX83</f>
        <v>0</v>
      </c>
      <c r="EU83" s="88">
        <f t="shared" ref="EU83:EU114" si="258">+EA83/AY83</f>
        <v>0</v>
      </c>
      <c r="EV83" s="88">
        <f t="shared" ref="EV83:EV114" si="259">+EB83/AZ83</f>
        <v>0</v>
      </c>
      <c r="EW83" s="88">
        <f t="shared" si="256"/>
        <v>0</v>
      </c>
      <c r="EX83" s="88">
        <f t="shared" si="256"/>
        <v>0</v>
      </c>
      <c r="EY83" s="88">
        <f t="shared" si="256"/>
        <v>0</v>
      </c>
      <c r="EZ83" s="96">
        <f t="shared" si="256"/>
        <v>0</v>
      </c>
      <c r="FA83" s="110" t="e">
        <f t="shared" si="212"/>
        <v>#DIV/0!</v>
      </c>
      <c r="FB83" s="111" t="e">
        <f t="shared" si="213"/>
        <v>#DIV/0!</v>
      </c>
      <c r="FC83" s="111">
        <f t="shared" si="214"/>
        <v>1</v>
      </c>
      <c r="FD83" s="111" t="e">
        <f t="shared" si="215"/>
        <v>#DIV/0!</v>
      </c>
      <c r="FE83" s="111" t="e">
        <f t="shared" si="209"/>
        <v>#DIV/0!</v>
      </c>
      <c r="FF83" s="111">
        <f t="shared" si="209"/>
        <v>1</v>
      </c>
      <c r="FG83" s="111">
        <f t="shared" si="209"/>
        <v>1</v>
      </c>
      <c r="FH83" s="111">
        <f t="shared" si="209"/>
        <v>1</v>
      </c>
      <c r="FI83" s="111" t="e">
        <f t="shared" si="209"/>
        <v>#DIV/0!</v>
      </c>
      <c r="FJ83" s="111">
        <f t="shared" si="209"/>
        <v>1</v>
      </c>
      <c r="FK83" s="111">
        <f t="shared" si="209"/>
        <v>1</v>
      </c>
      <c r="FL83" s="111">
        <f t="shared" si="209"/>
        <v>1</v>
      </c>
      <c r="FM83" s="111">
        <f t="shared" si="209"/>
        <v>1</v>
      </c>
      <c r="FN83" s="111" t="e">
        <f t="shared" si="209"/>
        <v>#DIV/0!</v>
      </c>
      <c r="FO83" s="111" t="e">
        <f t="shared" si="209"/>
        <v>#DIV/0!</v>
      </c>
      <c r="FP83" s="111" t="e">
        <f t="shared" si="209"/>
        <v>#DIV/0!</v>
      </c>
      <c r="FQ83" s="111" t="e">
        <f t="shared" si="216"/>
        <v>#DIV/0!</v>
      </c>
      <c r="FR83" s="111" t="e">
        <f t="shared" si="217"/>
        <v>#DIV/0!</v>
      </c>
      <c r="FS83" s="111" t="e">
        <f t="shared" si="218"/>
        <v>#DIV/0!</v>
      </c>
      <c r="FT83" s="292" t="e">
        <f t="shared" si="219"/>
        <v>#DIV/0!</v>
      </c>
      <c r="FU83" s="83">
        <f>+Cas_Hoy!B83</f>
        <v>1</v>
      </c>
      <c r="FV83" s="61">
        <f>+Cas_Hoy!C83</f>
        <v>0</v>
      </c>
      <c r="FW83" s="61">
        <f>+Cas_Hoy!D83</f>
        <v>1</v>
      </c>
      <c r="FX83" s="61">
        <f>+Cas_Hoy!E83</f>
        <v>1</v>
      </c>
      <c r="FY83" s="61">
        <f>+Cas_Hoy!F83</f>
        <v>0</v>
      </c>
      <c r="FZ83" s="61">
        <f>+Cas_Hoy!G83</f>
        <v>2</v>
      </c>
      <c r="GA83" s="61">
        <f>+Cas_Hoy!H83</f>
        <v>5</v>
      </c>
      <c r="GB83" s="61">
        <f>+Cas_Hoy!I83</f>
        <v>4</v>
      </c>
      <c r="GC83" s="61">
        <f>+Cas_Hoy!J83</f>
        <v>0</v>
      </c>
      <c r="GD83" s="61">
        <f>+Cas_Hoy!K83</f>
        <v>1</v>
      </c>
      <c r="GE83" s="61">
        <f>+Cas_Hoy!L83</f>
        <v>3</v>
      </c>
      <c r="GF83" s="61">
        <f>+Cas_Hoy!M83</f>
        <v>3</v>
      </c>
      <c r="GG83" s="61">
        <f>+Cas_Hoy!N83</f>
        <v>3</v>
      </c>
      <c r="GH83" s="61">
        <f>+Cas_Hoy!O83</f>
        <v>0</v>
      </c>
      <c r="GI83" s="61">
        <f>+Cas_Hoy!P83</f>
        <v>0</v>
      </c>
      <c r="GJ83" s="61">
        <f>+Cas_Hoy!Q83</f>
        <v>0</v>
      </c>
      <c r="GK83" s="61">
        <f>+Cas_Hoy!R83</f>
        <v>0</v>
      </c>
      <c r="GL83" s="61">
        <f>+Cas_Hoy!S83</f>
        <v>0</v>
      </c>
      <c r="GM83" s="61">
        <f>+Cas_Hoy!T83</f>
        <v>0</v>
      </c>
      <c r="GN83" s="84">
        <f>+Cas_Hoy!U83</f>
        <v>1</v>
      </c>
      <c r="GO83" s="297" t="e">
        <f t="shared" si="220"/>
        <v>#DIV/0!</v>
      </c>
      <c r="GP83" s="294" t="e">
        <f t="shared" si="221"/>
        <v>#DIV/0!</v>
      </c>
      <c r="GQ83" s="294">
        <f t="shared" si="222"/>
        <v>1.1476592960740714E-3</v>
      </c>
      <c r="GR83" s="294" t="e">
        <f t="shared" si="223"/>
        <v>#DIV/0!</v>
      </c>
      <c r="GS83" s="294" t="e">
        <f t="shared" si="224"/>
        <v>#DIV/0!</v>
      </c>
      <c r="GT83" s="294">
        <f t="shared" si="225"/>
        <v>3.1129388510603285E-3</v>
      </c>
      <c r="GU83" s="294">
        <f t="shared" si="226"/>
        <v>7.0666389455906614E-3</v>
      </c>
      <c r="GV83" s="294">
        <f t="shared" si="227"/>
        <v>5.2911386646449154E-3</v>
      </c>
      <c r="GW83" s="294" t="e">
        <f t="shared" si="228"/>
        <v>#DIV/0!</v>
      </c>
      <c r="GX83" s="294">
        <f t="shared" si="229"/>
        <v>1.4260896389605047E-3</v>
      </c>
      <c r="GY83" s="294">
        <f t="shared" si="230"/>
        <v>4.7941727916556275E-3</v>
      </c>
      <c r="GZ83" s="294">
        <f t="shared" si="231"/>
        <v>4.9225872462901193E-3</v>
      </c>
      <c r="HA83" s="294">
        <f t="shared" si="232"/>
        <v>5.8431660021987988E-3</v>
      </c>
      <c r="HB83" s="294" t="e">
        <f t="shared" si="233"/>
        <v>#DIV/0!</v>
      </c>
      <c r="HC83" s="294" t="e">
        <f t="shared" si="234"/>
        <v>#DIV/0!</v>
      </c>
      <c r="HD83" s="294" t="e">
        <f t="shared" si="235"/>
        <v>#DIV/0!</v>
      </c>
      <c r="HE83" s="294" t="e">
        <f t="shared" si="236"/>
        <v>#DIV/0!</v>
      </c>
      <c r="HF83" s="294" t="e">
        <f t="shared" si="237"/>
        <v>#DIV/0!</v>
      </c>
      <c r="HG83" s="294" t="e">
        <f t="shared" si="238"/>
        <v>#DIV/0!</v>
      </c>
      <c r="HH83" s="298" t="e">
        <f t="shared" si="239"/>
        <v>#DIV/0!</v>
      </c>
      <c r="HI83" s="213">
        <f>+CyF_Tot!B83</f>
        <v>14</v>
      </c>
      <c r="HJ83" s="140">
        <f>+CyF_Tot!C83</f>
        <v>17</v>
      </c>
      <c r="HK83" s="140">
        <f>+CyF_Tot!D83</f>
        <v>25</v>
      </c>
      <c r="HL83" s="140">
        <f>+CyF_Tot!E83</f>
        <v>25</v>
      </c>
      <c r="HM83" s="140">
        <f>+CyF_Tot!F83</f>
        <v>0</v>
      </c>
      <c r="HN83" s="140">
        <f>+CyF_Tot!G83</f>
        <v>0</v>
      </c>
      <c r="HO83" s="140">
        <f>+CyF_Tot!H83</f>
        <v>0</v>
      </c>
      <c r="HP83" s="451">
        <f>+CyF_Tot!I83</f>
        <v>0</v>
      </c>
      <c r="HQ83" s="91">
        <f t="shared" si="185"/>
        <v>7.2865118322022956E-2</v>
      </c>
      <c r="HR83" s="88">
        <f t="shared" si="186"/>
        <v>7.2450449935109143E-2</v>
      </c>
      <c r="HS83" s="88">
        <f t="shared" si="187"/>
        <v>8.1877347834205194E-2</v>
      </c>
      <c r="HT83" s="88">
        <f t="shared" si="188"/>
        <v>7.8911451297317983E-2</v>
      </c>
      <c r="HU83" s="88">
        <f t="shared" si="189"/>
        <v>5.5969885639820513E-2</v>
      </c>
      <c r="HV83" s="88">
        <f t="shared" si="190"/>
        <v>6.0372081737364483E-2</v>
      </c>
      <c r="HW83" s="88">
        <f t="shared" si="191"/>
        <v>6.6486557544055774E-2</v>
      </c>
      <c r="HX83" s="88">
        <f t="shared" si="192"/>
        <v>7.1037487645296396E-2</v>
      </c>
      <c r="HY83" s="88">
        <f t="shared" si="193"/>
        <v>6.3978354751609887E-2</v>
      </c>
      <c r="HZ83" s="88">
        <f t="shared" si="194"/>
        <v>6.589157989276874E-2</v>
      </c>
      <c r="IA83" s="88">
        <f t="shared" si="195"/>
        <v>5.8800946563733476E-2</v>
      </c>
      <c r="IB83" s="88">
        <f t="shared" si="196"/>
        <v>5.7267019157842512E-2</v>
      </c>
      <c r="IC83" s="88">
        <f t="shared" si="197"/>
        <v>4.8244718365585894E-2</v>
      </c>
      <c r="ID83" s="88">
        <f t="shared" si="198"/>
        <v>5.1587907290744001E-2</v>
      </c>
      <c r="IE83" s="88">
        <f t="shared" si="199"/>
        <v>2.728013971483895E-2</v>
      </c>
      <c r="IF83" s="88">
        <f t="shared" si="200"/>
        <v>3.1931519378454488E-2</v>
      </c>
      <c r="IG83" s="88">
        <f t="shared" si="201"/>
        <v>1.0054190214193806E-2</v>
      </c>
      <c r="IH83" s="88">
        <f t="shared" si="202"/>
        <v>1.6234561637484577E-2</v>
      </c>
      <c r="II83" s="88">
        <f t="shared" si="203"/>
        <v>1.0054190214193806E-3</v>
      </c>
      <c r="IJ83" s="191">
        <f t="shared" si="204"/>
        <v>7.7532705458417915E-3</v>
      </c>
      <c r="IK83" s="297"/>
      <c r="IL83" s="294"/>
      <c r="IM83" s="294"/>
      <c r="IN83" s="294"/>
      <c r="IO83" s="294"/>
      <c r="IP83" s="294"/>
      <c r="IQ83" s="294"/>
      <c r="IR83" s="294"/>
      <c r="IS83" s="294"/>
      <c r="IT83" s="294"/>
      <c r="IU83" s="294"/>
      <c r="IV83" s="294"/>
      <c r="IW83" s="294"/>
      <c r="IX83" s="294"/>
      <c r="IY83" s="294"/>
      <c r="IZ83" s="294"/>
      <c r="JA83" s="294"/>
      <c r="JB83" s="294"/>
      <c r="JC83" s="294"/>
      <c r="JD83" s="298"/>
      <c r="JE83" s="486"/>
    </row>
    <row r="84" spans="1:265" ht="14.4">
      <c r="A84" s="412" t="s">
        <v>95</v>
      </c>
      <c r="B84" s="440">
        <v>17412</v>
      </c>
      <c r="C84" s="428">
        <f t="shared" si="180"/>
        <v>538</v>
      </c>
      <c r="D84" s="419">
        <f t="shared" si="181"/>
        <v>12</v>
      </c>
      <c r="E84" s="397">
        <f t="shared" si="210"/>
        <v>6.2649131636165643E-3</v>
      </c>
      <c r="F84" s="198">
        <f t="shared" si="150"/>
        <v>2.9232713071444979E-2</v>
      </c>
      <c r="G84" s="28">
        <f t="shared" si="151"/>
        <v>3.763122950177757</v>
      </c>
      <c r="H84" s="27">
        <f t="shared" si="152"/>
        <v>0.11000629345511591</v>
      </c>
      <c r="I84" s="34">
        <f t="shared" si="153"/>
        <v>0.11627384259106555</v>
      </c>
      <c r="J84" s="311">
        <f t="shared" si="154"/>
        <v>0.13595763344386841</v>
      </c>
      <c r="K84" s="483">
        <f t="shared" si="184"/>
        <v>5.069078200983527E-3</v>
      </c>
      <c r="L84" s="312">
        <f t="shared" si="211"/>
        <v>4.6508729145867127</v>
      </c>
      <c r="M84" s="313">
        <f t="shared" si="155"/>
        <v>0.14370374615481574</v>
      </c>
      <c r="N84" s="501"/>
      <c r="O84" s="334" t="s">
        <v>230</v>
      </c>
      <c r="P84" s="21" t="s">
        <v>244</v>
      </c>
      <c r="Q84" s="21"/>
      <c r="R84" s="21"/>
      <c r="S84" s="161">
        <f t="shared" si="156"/>
        <v>538</v>
      </c>
      <c r="T84" s="162">
        <f t="shared" si="157"/>
        <v>3089.8231104985066</v>
      </c>
      <c r="U84" s="161">
        <f t="shared" si="158"/>
        <v>12</v>
      </c>
      <c r="V84" s="163">
        <f t="shared" si="159"/>
        <v>2.2813688212927757E-2</v>
      </c>
      <c r="W84" s="162">
        <f t="shared" si="160"/>
        <v>68.917987594762238</v>
      </c>
      <c r="X84" s="161">
        <f t="shared" si="161"/>
        <v>29</v>
      </c>
      <c r="Y84" s="163">
        <f t="shared" si="162"/>
        <v>5.6974459724950882E-2</v>
      </c>
      <c r="Z84" s="162">
        <f t="shared" si="163"/>
        <v>166.55180335400874</v>
      </c>
      <c r="AA84" s="161">
        <f t="shared" si="164"/>
        <v>12</v>
      </c>
      <c r="AB84" s="162">
        <f t="shared" si="165"/>
        <v>689.17987594762235</v>
      </c>
      <c r="AC84" s="164">
        <f t="shared" si="166"/>
        <v>2.2304832713754646E-2</v>
      </c>
      <c r="AD84" s="161">
        <f t="shared" si="167"/>
        <v>0</v>
      </c>
      <c r="AE84" s="163">
        <f t="shared" si="168"/>
        <v>0</v>
      </c>
      <c r="AF84" s="162">
        <f t="shared" si="169"/>
        <v>0</v>
      </c>
      <c r="AG84" s="161">
        <f t="shared" si="170"/>
        <v>1</v>
      </c>
      <c r="AH84" s="163">
        <f t="shared" si="171"/>
        <v>9.0909090909090912E-2</v>
      </c>
      <c r="AI84" s="335">
        <f t="shared" si="172"/>
        <v>57.431656328968529</v>
      </c>
      <c r="AJ84" s="505"/>
      <c r="AK84" s="83">
        <v>1555.2763697230823</v>
      </c>
      <c r="AL84" s="61">
        <v>1537.2949650362427</v>
      </c>
      <c r="AM84" s="61">
        <v>1371.0630663604702</v>
      </c>
      <c r="AN84" s="61">
        <v>1330.253925749998</v>
      </c>
      <c r="AO84" s="61">
        <v>1332.1030608067895</v>
      </c>
      <c r="AP84" s="61">
        <v>1270.4808235765975</v>
      </c>
      <c r="AQ84" s="61">
        <v>1170.3385648061287</v>
      </c>
      <c r="AR84" s="61">
        <v>1163.277127598099</v>
      </c>
      <c r="AS84" s="61">
        <v>1051.4611210069645</v>
      </c>
      <c r="AT84" s="61">
        <v>1103.2237997801503</v>
      </c>
      <c r="AU84" s="61">
        <v>841.07938130025002</v>
      </c>
      <c r="AV84" s="61">
        <v>866.09080084154766</v>
      </c>
      <c r="AW84" s="61">
        <v>644.01425793130068</v>
      </c>
      <c r="AX84" s="61">
        <v>701.79435607336495</v>
      </c>
      <c r="AY84" s="61">
        <v>398.1150706823596</v>
      </c>
      <c r="AZ84" s="61">
        <v>548.72666795725763</v>
      </c>
      <c r="BA84" s="61">
        <v>147.73065253572057</v>
      </c>
      <c r="BB84" s="61">
        <v>301.32479008982739</v>
      </c>
      <c r="BC84" s="61">
        <v>11.818452202857642</v>
      </c>
      <c r="BD84" s="84">
        <v>66.532729433368971</v>
      </c>
      <c r="BE84" s="229">
        <v>2.0000000000000002E-5</v>
      </c>
      <c r="BF84" s="42">
        <v>2.0000000000000002E-5</v>
      </c>
      <c r="BG84" s="52">
        <v>5.0000000000000002E-5</v>
      </c>
      <c r="BH84" s="52">
        <v>4.0000000000000003E-5</v>
      </c>
      <c r="BI84" s="52">
        <v>1.2518952302791728E-4</v>
      </c>
      <c r="BJ84" s="52">
        <v>1.2406223545552731E-4</v>
      </c>
      <c r="BK84" s="52">
        <v>3.4000000000000002E-4</v>
      </c>
      <c r="BL84" s="52">
        <v>1.8000000000000001E-4</v>
      </c>
      <c r="BM84" s="52">
        <v>8.9999999999999998E-4</v>
      </c>
      <c r="BN84" s="52">
        <v>5.0000000000000001E-4</v>
      </c>
      <c r="BO84" s="52">
        <v>3.8E-3</v>
      </c>
      <c r="BP84" s="52">
        <v>2E-3</v>
      </c>
      <c r="BQ84" s="52">
        <v>1.6199999999999999E-2</v>
      </c>
      <c r="BR84" s="52">
        <v>6.1999999999999998E-3</v>
      </c>
      <c r="BS84" s="52">
        <v>6.1100000000000002E-2</v>
      </c>
      <c r="BT84" s="52">
        <v>2.6800000000000001E-2</v>
      </c>
      <c r="BU84" s="52">
        <v>0.1421</v>
      </c>
      <c r="BV84" s="52">
        <v>5.4699999999999999E-2</v>
      </c>
      <c r="BW84" s="52">
        <v>0.27589999999999998</v>
      </c>
      <c r="BX84" s="53">
        <v>0.1051</v>
      </c>
      <c r="BY84" s="63">
        <f>+Fall_Hoy!B84</f>
        <v>0</v>
      </c>
      <c r="BZ84" s="60">
        <f>+Fall_Hoy!C84</f>
        <v>0</v>
      </c>
      <c r="CA84" s="60">
        <f>+Fall_Hoy!D84</f>
        <v>0</v>
      </c>
      <c r="CB84" s="60">
        <f>+Fall_Hoy!E84</f>
        <v>0</v>
      </c>
      <c r="CC84" s="60">
        <f>+Fall_Hoy!F84</f>
        <v>0</v>
      </c>
      <c r="CD84" s="60">
        <f>+Fall_Hoy!G84</f>
        <v>0</v>
      </c>
      <c r="CE84" s="60">
        <f>+Fall_Hoy!H84</f>
        <v>0</v>
      </c>
      <c r="CF84" s="60">
        <f>+Fall_Hoy!I84</f>
        <v>0</v>
      </c>
      <c r="CG84" s="60">
        <f>+Fall_Hoy!J84</f>
        <v>1</v>
      </c>
      <c r="CH84" s="60">
        <f>+Fall_Hoy!K84</f>
        <v>0</v>
      </c>
      <c r="CI84" s="60">
        <f>+Fall_Hoy!L84</f>
        <v>0</v>
      </c>
      <c r="CJ84" s="60">
        <f>+Fall_Hoy!M84</f>
        <v>0</v>
      </c>
      <c r="CK84" s="60">
        <f>+Fall_Hoy!N84</f>
        <v>5</v>
      </c>
      <c r="CL84" s="60">
        <f>+Fall_Hoy!O84</f>
        <v>0</v>
      </c>
      <c r="CM84" s="60">
        <f>+Fall_Hoy!P84</f>
        <v>1</v>
      </c>
      <c r="CN84" s="60">
        <f>+Fall_Hoy!Q84</f>
        <v>1</v>
      </c>
      <c r="CO84" s="60">
        <f>+Fall_Hoy!R84</f>
        <v>0</v>
      </c>
      <c r="CP84" s="60">
        <f>+Fall_Hoy!S84</f>
        <v>0</v>
      </c>
      <c r="CQ84" s="60">
        <f>+Fall_Hoy!T84</f>
        <v>2</v>
      </c>
      <c r="CR84" s="65">
        <f>+Fall_Hoy!U84</f>
        <v>2</v>
      </c>
      <c r="CS84" s="74">
        <f t="shared" si="173"/>
        <v>4.1110255090923795E-2</v>
      </c>
      <c r="CT84" s="75">
        <f t="shared" si="174"/>
        <v>6.8000035381417578E-2</v>
      </c>
      <c r="CU84" s="75">
        <f t="shared" si="175"/>
        <v>0.47924711527359687</v>
      </c>
      <c r="CV84" s="75">
        <f t="shared" si="176"/>
        <v>2.5648539125781022E-2</v>
      </c>
      <c r="CW84" s="75">
        <f t="shared" si="240"/>
        <v>5.5551257389335799E-2</v>
      </c>
      <c r="CX84" s="75">
        <f t="shared" si="241"/>
        <v>4.0929385973423875E-2</v>
      </c>
      <c r="CY84" s="75">
        <f t="shared" si="242"/>
        <v>6.2375112805150311E-2</v>
      </c>
      <c r="CZ84" s="75">
        <f t="shared" si="243"/>
        <v>5.1578423211918786E-2</v>
      </c>
      <c r="DA84" s="75">
        <f t="shared" si="244"/>
        <v>0.7</v>
      </c>
      <c r="DB84" s="75">
        <f t="shared" si="245"/>
        <v>4.1695982274101456E-2</v>
      </c>
      <c r="DC84" s="75">
        <f t="shared" si="246"/>
        <v>3.2101607292120138E-2</v>
      </c>
      <c r="DD84" s="75">
        <f t="shared" si="247"/>
        <v>3.5793013815501186E-2</v>
      </c>
      <c r="DE84" s="75">
        <f t="shared" si="248"/>
        <v>0.47924711527359687</v>
      </c>
      <c r="DF84" s="75">
        <f t="shared" si="249"/>
        <v>2.5648539125781022E-2</v>
      </c>
      <c r="DG84" s="75">
        <f t="shared" si="250"/>
        <v>4.1110255090923795E-2</v>
      </c>
      <c r="DH84" s="75">
        <f t="shared" si="251"/>
        <v>6.8000035381417578E-2</v>
      </c>
      <c r="DI84" s="75">
        <f t="shared" si="252"/>
        <v>1.3538151803102675E-2</v>
      </c>
      <c r="DJ84" s="75">
        <f t="shared" si="253"/>
        <v>0</v>
      </c>
      <c r="DK84" s="75">
        <f t="shared" si="254"/>
        <v>0.61336316614274555</v>
      </c>
      <c r="DL84" s="287">
        <f t="shared" si="255"/>
        <v>0.28601706078240896</v>
      </c>
      <c r="DM84" s="83">
        <f>+'Cas_-14'!B84</f>
        <v>3</v>
      </c>
      <c r="DN84" s="61">
        <f>+'Cas_-14'!C84</f>
        <v>1</v>
      </c>
      <c r="DO84" s="61">
        <f>+'Cas_-14'!D84</f>
        <v>12</v>
      </c>
      <c r="DP84" s="61">
        <f>+'Cas_-14'!E84</f>
        <v>14</v>
      </c>
      <c r="DQ84" s="61">
        <f>+'Cas_-14'!F84</f>
        <v>74</v>
      </c>
      <c r="DR84" s="61">
        <f>+'Cas_-14'!G84</f>
        <v>52</v>
      </c>
      <c r="DS84" s="61">
        <f>+'Cas_-14'!H84</f>
        <v>73</v>
      </c>
      <c r="DT84" s="61">
        <f>+'Cas_-14'!I84</f>
        <v>60</v>
      </c>
      <c r="DU84" s="61">
        <f>+'Cas_-14'!J84</f>
        <v>56</v>
      </c>
      <c r="DV84" s="61">
        <f>+'Cas_-14'!K84</f>
        <v>46</v>
      </c>
      <c r="DW84" s="61">
        <f>+'Cas_-14'!L84</f>
        <v>27</v>
      </c>
      <c r="DX84" s="61">
        <f>+'Cas_-14'!M84</f>
        <v>31</v>
      </c>
      <c r="DY84" s="61">
        <f>+'Cas_-14'!N84</f>
        <v>24</v>
      </c>
      <c r="DZ84" s="61">
        <f>+'Cas_-14'!O84</f>
        <v>18</v>
      </c>
      <c r="EA84" s="61">
        <f>+'Cas_-14'!P84</f>
        <v>4</v>
      </c>
      <c r="EB84" s="61">
        <f>+'Cas_-14'!Q84</f>
        <v>6</v>
      </c>
      <c r="EC84" s="61">
        <f>+'Cas_-14'!R84</f>
        <v>2</v>
      </c>
      <c r="ED84" s="61">
        <f>+'Cas_-14'!S84</f>
        <v>0</v>
      </c>
      <c r="EE84" s="61">
        <f>+'Cas_-14'!T84</f>
        <v>2</v>
      </c>
      <c r="EF84" s="84">
        <f>+'Cas_-14'!U84</f>
        <v>3</v>
      </c>
      <c r="EG84" s="190">
        <f t="shared" ref="EG84:ES103" si="260">+DM84/AK84</f>
        <v>1.9289176241610046E-3</v>
      </c>
      <c r="EH84" s="89">
        <f t="shared" si="260"/>
        <v>6.5049325129118885E-4</v>
      </c>
      <c r="EI84" s="89">
        <f t="shared" si="260"/>
        <v>8.7523326201575657E-3</v>
      </c>
      <c r="EJ84" s="89">
        <f t="shared" si="260"/>
        <v>1.0524306471869114E-2</v>
      </c>
      <c r="EK84" s="89">
        <f t="shared" si="260"/>
        <v>5.5551257389335799E-2</v>
      </c>
      <c r="EL84" s="89">
        <f t="shared" si="260"/>
        <v>4.0929385973423875E-2</v>
      </c>
      <c r="EM84" s="89">
        <f t="shared" si="260"/>
        <v>6.2375112805150311E-2</v>
      </c>
      <c r="EN84" s="89">
        <f t="shared" si="260"/>
        <v>5.1578423211918786E-2</v>
      </c>
      <c r="EO84" s="89">
        <f t="shared" si="260"/>
        <v>5.3259220793984145E-2</v>
      </c>
      <c r="EP84" s="89">
        <f t="shared" si="260"/>
        <v>4.1695982274101456E-2</v>
      </c>
      <c r="EQ84" s="89">
        <f t="shared" si="260"/>
        <v>3.2101607292120138E-2</v>
      </c>
      <c r="ER84" s="89">
        <f t="shared" si="260"/>
        <v>3.5793013815501186E-2</v>
      </c>
      <c r="ES84" s="89">
        <f t="shared" si="260"/>
        <v>3.7266255683674893E-2</v>
      </c>
      <c r="ET84" s="89">
        <f t="shared" si="257"/>
        <v>2.5648539125781022E-2</v>
      </c>
      <c r="EU84" s="89">
        <f t="shared" si="258"/>
        <v>1.0047346344221776E-2</v>
      </c>
      <c r="EV84" s="89">
        <f t="shared" si="259"/>
        <v>1.0934405689331947E-2</v>
      </c>
      <c r="EW84" s="89">
        <f t="shared" si="256"/>
        <v>1.3538151803102675E-2</v>
      </c>
      <c r="EX84" s="89">
        <f t="shared" si="256"/>
        <v>0</v>
      </c>
      <c r="EY84" s="89">
        <f t="shared" si="256"/>
        <v>0.16922689753878348</v>
      </c>
      <c r="EZ84" s="97">
        <f t="shared" si="256"/>
        <v>4.5090589632346773E-2</v>
      </c>
      <c r="FA84" s="110">
        <f t="shared" si="212"/>
        <v>4.0916530278232406</v>
      </c>
      <c r="FB84" s="111">
        <f t="shared" si="213"/>
        <v>6.2189054726368154</v>
      </c>
      <c r="FC84" s="111">
        <f t="shared" si="214"/>
        <v>12.860082304526749</v>
      </c>
      <c r="FD84" s="111">
        <f t="shared" si="215"/>
        <v>1</v>
      </c>
      <c r="FE84" s="111">
        <f t="shared" si="209"/>
        <v>1</v>
      </c>
      <c r="FF84" s="111">
        <f t="shared" si="209"/>
        <v>1</v>
      </c>
      <c r="FG84" s="111">
        <f t="shared" si="209"/>
        <v>1</v>
      </c>
      <c r="FH84" s="111">
        <f t="shared" si="209"/>
        <v>1</v>
      </c>
      <c r="FI84" s="111">
        <f t="shared" si="209"/>
        <v>13.143264012587055</v>
      </c>
      <c r="FJ84" s="111">
        <f t="shared" si="209"/>
        <v>1</v>
      </c>
      <c r="FK84" s="111">
        <f t="shared" si="209"/>
        <v>1</v>
      </c>
      <c r="FL84" s="111">
        <f t="shared" si="209"/>
        <v>1</v>
      </c>
      <c r="FM84" s="111">
        <f t="shared" si="209"/>
        <v>12.860082304526749</v>
      </c>
      <c r="FN84" s="111">
        <f t="shared" si="209"/>
        <v>1</v>
      </c>
      <c r="FO84" s="111">
        <f t="shared" si="209"/>
        <v>4.0916530278232406</v>
      </c>
      <c r="FP84" s="111">
        <f t="shared" si="209"/>
        <v>6.2189054726368154</v>
      </c>
      <c r="FQ84" s="111">
        <f t="shared" si="216"/>
        <v>1</v>
      </c>
      <c r="FR84" s="111" t="e">
        <f t="shared" si="217"/>
        <v>#DIV/0!</v>
      </c>
      <c r="FS84" s="111">
        <f t="shared" si="218"/>
        <v>3.6245016310257343</v>
      </c>
      <c r="FT84" s="292">
        <f t="shared" si="219"/>
        <v>6.3431652394544882</v>
      </c>
      <c r="FU84" s="83">
        <f>+Cas_Hoy!B84</f>
        <v>3</v>
      </c>
      <c r="FV84" s="61">
        <f>+Cas_Hoy!C84</f>
        <v>1</v>
      </c>
      <c r="FW84" s="61">
        <f>+Cas_Hoy!D84</f>
        <v>13</v>
      </c>
      <c r="FX84" s="61">
        <f>+Cas_Hoy!E84</f>
        <v>16</v>
      </c>
      <c r="FY84" s="61">
        <f>+Cas_Hoy!F84</f>
        <v>76</v>
      </c>
      <c r="FZ84" s="61">
        <f>+Cas_Hoy!G84</f>
        <v>54</v>
      </c>
      <c r="GA84" s="61">
        <f>+Cas_Hoy!H84</f>
        <v>78</v>
      </c>
      <c r="GB84" s="61">
        <f>+Cas_Hoy!I84</f>
        <v>61</v>
      </c>
      <c r="GC84" s="61">
        <f>+Cas_Hoy!J84</f>
        <v>58</v>
      </c>
      <c r="GD84" s="61">
        <f>+Cas_Hoy!K84</f>
        <v>50</v>
      </c>
      <c r="GE84" s="61">
        <f>+Cas_Hoy!L84</f>
        <v>29</v>
      </c>
      <c r="GF84" s="61">
        <f>+Cas_Hoy!M84</f>
        <v>33</v>
      </c>
      <c r="GG84" s="61">
        <f>+Cas_Hoy!N84</f>
        <v>26</v>
      </c>
      <c r="GH84" s="61">
        <f>+Cas_Hoy!O84</f>
        <v>19</v>
      </c>
      <c r="GI84" s="61">
        <f>+Cas_Hoy!P84</f>
        <v>4</v>
      </c>
      <c r="GJ84" s="61">
        <f>+Cas_Hoy!Q84</f>
        <v>6</v>
      </c>
      <c r="GK84" s="61">
        <f>+Cas_Hoy!R84</f>
        <v>3</v>
      </c>
      <c r="GL84" s="61">
        <f>+Cas_Hoy!S84</f>
        <v>2</v>
      </c>
      <c r="GM84" s="61">
        <f>+Cas_Hoy!T84</f>
        <v>2</v>
      </c>
      <c r="GN84" s="84">
        <f>+Cas_Hoy!U84</f>
        <v>3</v>
      </c>
      <c r="GO84" s="297">
        <f t="shared" si="220"/>
        <v>7.8924616373199849E-3</v>
      </c>
      <c r="GP84" s="294">
        <f t="shared" si="221"/>
        <v>4.045356040368089E-3</v>
      </c>
      <c r="GQ84" s="294">
        <f t="shared" si="222"/>
        <v>0.12193536100613891</v>
      </c>
      <c r="GR84" s="294">
        <f t="shared" si="223"/>
        <v>1.2027778824993274E-2</v>
      </c>
      <c r="GS84" s="294">
        <f t="shared" si="224"/>
        <v>5.7052642724182714E-2</v>
      </c>
      <c r="GT84" s="294">
        <f t="shared" si="225"/>
        <v>4.2503593126247873E-2</v>
      </c>
      <c r="GU84" s="294">
        <f t="shared" si="226"/>
        <v>6.6647380805503073E-2</v>
      </c>
      <c r="GV84" s="294">
        <f t="shared" si="227"/>
        <v>5.2438063598784099E-2</v>
      </c>
      <c r="GW84" s="294">
        <f t="shared" si="228"/>
        <v>0.7</v>
      </c>
      <c r="GX84" s="294">
        <f t="shared" si="229"/>
        <v>4.5321719863153753E-2</v>
      </c>
      <c r="GY84" s="294">
        <f t="shared" si="230"/>
        <v>3.4479504128573479E-2</v>
      </c>
      <c r="GZ84" s="294">
        <f t="shared" si="231"/>
        <v>3.8102240513275452E-2</v>
      </c>
      <c r="HA84" s="294">
        <f t="shared" si="232"/>
        <v>0.5191843748797299</v>
      </c>
      <c r="HB84" s="294">
        <f t="shared" si="233"/>
        <v>2.707345796610219E-2</v>
      </c>
      <c r="HC84" s="294">
        <f t="shared" si="234"/>
        <v>4.1110255090923802E-2</v>
      </c>
      <c r="HD84" s="294">
        <f t="shared" si="235"/>
        <v>6.8000035381417565E-2</v>
      </c>
      <c r="HE84" s="294">
        <f t="shared" si="236"/>
        <v>2.0307227704654009E-2</v>
      </c>
      <c r="HF84" s="294" t="e">
        <f t="shared" si="237"/>
        <v>#DIV/0!</v>
      </c>
      <c r="HG84" s="294">
        <f t="shared" si="238"/>
        <v>0.61336316614274544</v>
      </c>
      <c r="HH84" s="298">
        <f t="shared" si="239"/>
        <v>0.28601706078240896</v>
      </c>
      <c r="HI84" s="213">
        <f>+CyF_Tot!B84</f>
        <v>465</v>
      </c>
      <c r="HJ84" s="140">
        <f>+CyF_Tot!C84</f>
        <v>509</v>
      </c>
      <c r="HK84" s="140">
        <f>+CyF_Tot!D84</f>
        <v>526</v>
      </c>
      <c r="HL84" s="140">
        <f>+CyF_Tot!E84</f>
        <v>538</v>
      </c>
      <c r="HM84" s="140">
        <f>+CyF_Tot!F84</f>
        <v>10</v>
      </c>
      <c r="HN84" s="140">
        <f>+CyF_Tot!G84</f>
        <v>11</v>
      </c>
      <c r="HO84" s="140">
        <f>+CyF_Tot!H84</f>
        <v>12</v>
      </c>
      <c r="HP84" s="451">
        <f>+CyF_Tot!I84</f>
        <v>12</v>
      </c>
      <c r="HQ84" s="91">
        <f t="shared" si="185"/>
        <v>8.9322097962501859E-2</v>
      </c>
      <c r="HR84" s="88">
        <f t="shared" si="186"/>
        <v>8.8289396108215179E-2</v>
      </c>
      <c r="HS84" s="88">
        <f t="shared" si="187"/>
        <v>7.8742422832556294E-2</v>
      </c>
      <c r="HT84" s="88">
        <f t="shared" si="188"/>
        <v>7.6398686293935106E-2</v>
      </c>
      <c r="HU84" s="88">
        <f t="shared" si="189"/>
        <v>7.6504885183022592E-2</v>
      </c>
      <c r="HV84" s="88">
        <f t="shared" si="190"/>
        <v>7.2965818032196039E-2</v>
      </c>
      <c r="HW84" s="88">
        <f t="shared" si="191"/>
        <v>6.7214482242483845E-2</v>
      </c>
      <c r="HX84" s="88">
        <f t="shared" si="192"/>
        <v>6.680893220756369E-2</v>
      </c>
      <c r="HY84" s="88">
        <f t="shared" si="193"/>
        <v>6.0387153744943974E-2</v>
      </c>
      <c r="HZ84" s="88">
        <f t="shared" si="194"/>
        <v>6.3359970122912376E-2</v>
      </c>
      <c r="IA84" s="88">
        <f t="shared" si="195"/>
        <v>4.8304581972217438E-2</v>
      </c>
      <c r="IB84" s="88">
        <f t="shared" si="196"/>
        <v>4.9741029223612891E-2</v>
      </c>
      <c r="IC84" s="88">
        <f t="shared" si="197"/>
        <v>3.6986805532466152E-2</v>
      </c>
      <c r="ID84" s="88">
        <f t="shared" si="198"/>
        <v>4.0305212271615265E-2</v>
      </c>
      <c r="IE84" s="88">
        <f t="shared" si="199"/>
        <v>2.286440791881229E-2</v>
      </c>
      <c r="IF84" s="88">
        <f t="shared" si="200"/>
        <v>3.1514281412661244E-2</v>
      </c>
      <c r="IG84" s="88">
        <f t="shared" si="201"/>
        <v>8.4844160656857657E-3</v>
      </c>
      <c r="IH84" s="88">
        <f t="shared" si="202"/>
        <v>1.7305581787837549E-2</v>
      </c>
      <c r="II84" s="88">
        <f t="shared" si="203"/>
        <v>6.7875328525486111E-4</v>
      </c>
      <c r="IJ84" s="191">
        <f t="shared" si="204"/>
        <v>3.8210848514454955E-3</v>
      </c>
      <c r="IK84" s="297"/>
      <c r="IL84" s="294"/>
      <c r="IM84" s="294"/>
      <c r="IN84" s="294"/>
      <c r="IO84" s="294"/>
      <c r="IP84" s="294"/>
      <c r="IQ84" s="294"/>
      <c r="IR84" s="294"/>
      <c r="IS84" s="294"/>
      <c r="IT84" s="294"/>
      <c r="IU84" s="294"/>
      <c r="IV84" s="294"/>
      <c r="IW84" s="294"/>
      <c r="IX84" s="294"/>
      <c r="IY84" s="294"/>
      <c r="IZ84" s="294"/>
      <c r="JA84" s="294"/>
      <c r="JB84" s="294"/>
      <c r="JC84" s="294"/>
      <c r="JD84" s="298"/>
    </row>
    <row r="85" spans="1:265" ht="14.4">
      <c r="A85" s="411" t="s">
        <v>96</v>
      </c>
      <c r="B85" s="439">
        <v>4459</v>
      </c>
      <c r="C85" s="427">
        <f t="shared" si="180"/>
        <v>27</v>
      </c>
      <c r="D85" s="418">
        <f t="shared" si="181"/>
        <v>1</v>
      </c>
      <c r="E85" s="396">
        <f t="shared" si="210"/>
        <v>6.4349231684386254E-3</v>
      </c>
      <c r="F85" s="197">
        <f t="shared" si="150"/>
        <v>4.0367795469836284E-3</v>
      </c>
      <c r="G85" s="30">
        <f t="shared" si="151"/>
        <v>8.633445046871568</v>
      </c>
      <c r="H85" s="29">
        <f t="shared" si="152"/>
        <v>3.4851314385218261E-2</v>
      </c>
      <c r="I85" s="33">
        <f t="shared" si="153"/>
        <v>5.2276971577827396E-2</v>
      </c>
      <c r="J85" s="324">
        <f t="shared" si="154"/>
        <v>3.9150348398890651E-2</v>
      </c>
      <c r="K85" s="482">
        <f t="shared" si="184"/>
        <v>5.7283150612865057E-3</v>
      </c>
      <c r="L85" s="325">
        <f t="shared" si="211"/>
        <v>9.6984113061474133</v>
      </c>
      <c r="M85" s="326">
        <f t="shared" si="155"/>
        <v>5.8725522598335987E-2</v>
      </c>
      <c r="N85" s="501"/>
      <c r="O85" s="332" t="s">
        <v>226</v>
      </c>
      <c r="P85" s="20" t="s">
        <v>236</v>
      </c>
      <c r="Q85" s="20"/>
      <c r="R85" s="20"/>
      <c r="S85" s="157">
        <f t="shared" si="156"/>
        <v>27</v>
      </c>
      <c r="T85" s="158">
        <f t="shared" si="157"/>
        <v>605.51693204754429</v>
      </c>
      <c r="U85" s="157">
        <f t="shared" si="158"/>
        <v>5</v>
      </c>
      <c r="V85" s="159">
        <f t="shared" si="159"/>
        <v>0.22727272727272727</v>
      </c>
      <c r="W85" s="158">
        <f t="shared" si="160"/>
        <v>112.13276519398968</v>
      </c>
      <c r="X85" s="157">
        <f t="shared" si="161"/>
        <v>9</v>
      </c>
      <c r="Y85" s="159">
        <f t="shared" si="162"/>
        <v>0.5</v>
      </c>
      <c r="Z85" s="158">
        <f t="shared" si="163"/>
        <v>201.83897734918142</v>
      </c>
      <c r="AA85" s="157">
        <f t="shared" si="164"/>
        <v>1</v>
      </c>
      <c r="AB85" s="158">
        <f t="shared" si="165"/>
        <v>224.26553038797937</v>
      </c>
      <c r="AC85" s="160">
        <f t="shared" si="166"/>
        <v>3.7037037037037035E-2</v>
      </c>
      <c r="AD85" s="157">
        <f t="shared" si="167"/>
        <v>0</v>
      </c>
      <c r="AE85" s="159">
        <f t="shared" si="168"/>
        <v>0</v>
      </c>
      <c r="AF85" s="158">
        <f t="shared" si="169"/>
        <v>0</v>
      </c>
      <c r="AG85" s="157">
        <f t="shared" si="170"/>
        <v>0</v>
      </c>
      <c r="AH85" s="159">
        <f t="shared" si="171"/>
        <v>0</v>
      </c>
      <c r="AI85" s="333">
        <f t="shared" si="172"/>
        <v>0</v>
      </c>
      <c r="AJ85" s="505"/>
      <c r="AK85" s="83">
        <v>394.92417799014913</v>
      </c>
      <c r="AL85" s="61">
        <v>408.37535997446923</v>
      </c>
      <c r="AM85" s="61">
        <v>346.34108514703161</v>
      </c>
      <c r="AN85" s="61">
        <v>354.63978383684696</v>
      </c>
      <c r="AO85" s="61">
        <v>300.15813336492795</v>
      </c>
      <c r="AP85" s="61">
        <v>284.31909067802872</v>
      </c>
      <c r="AQ85" s="61">
        <v>290.44814645884065</v>
      </c>
      <c r="AR85" s="61">
        <v>310.76247523035147</v>
      </c>
      <c r="AS85" s="61">
        <v>294.84637665570528</v>
      </c>
      <c r="AT85" s="61">
        <v>289.03004290771611</v>
      </c>
      <c r="AU85" s="61">
        <v>216.4914390493804</v>
      </c>
      <c r="AV85" s="61">
        <v>208.11592582588673</v>
      </c>
      <c r="AW85" s="61">
        <v>240.35219541138821</v>
      </c>
      <c r="AX85" s="61">
        <v>179.61783345050736</v>
      </c>
      <c r="AY85" s="61">
        <v>126.93685694913725</v>
      </c>
      <c r="AZ85" s="61">
        <v>110.23834797482331</v>
      </c>
      <c r="BA85" s="61">
        <v>33.690288024321795</v>
      </c>
      <c r="BB85" s="61">
        <v>50.93778866079284</v>
      </c>
      <c r="BC85" s="61">
        <v>8.8113060986687763</v>
      </c>
      <c r="BD85" s="84">
        <v>9.9633303649508012</v>
      </c>
      <c r="BE85" s="229">
        <v>2.0000000000000002E-5</v>
      </c>
      <c r="BF85" s="42">
        <v>2.0000000000000002E-5</v>
      </c>
      <c r="BG85" s="52">
        <v>5.0000000000000002E-5</v>
      </c>
      <c r="BH85" s="52">
        <v>4.0000000000000003E-5</v>
      </c>
      <c r="BI85" s="52">
        <v>1.2518952302791728E-4</v>
      </c>
      <c r="BJ85" s="52">
        <v>1.2406223545552731E-4</v>
      </c>
      <c r="BK85" s="52">
        <v>3.4000000000000002E-4</v>
      </c>
      <c r="BL85" s="52">
        <v>1.8000000000000001E-4</v>
      </c>
      <c r="BM85" s="52">
        <v>8.9999999999999998E-4</v>
      </c>
      <c r="BN85" s="52">
        <v>5.0000000000000001E-4</v>
      </c>
      <c r="BO85" s="52">
        <v>3.8E-3</v>
      </c>
      <c r="BP85" s="52">
        <v>2E-3</v>
      </c>
      <c r="BQ85" s="52">
        <v>1.6199999999999999E-2</v>
      </c>
      <c r="BR85" s="52">
        <v>6.1999999999999998E-3</v>
      </c>
      <c r="BS85" s="52">
        <v>6.1100000000000002E-2</v>
      </c>
      <c r="BT85" s="52">
        <v>2.6800000000000001E-2</v>
      </c>
      <c r="BU85" s="52">
        <v>0.1421</v>
      </c>
      <c r="BV85" s="52">
        <v>5.4699999999999999E-2</v>
      </c>
      <c r="BW85" s="52">
        <v>0.27589999999999998</v>
      </c>
      <c r="BX85" s="53">
        <v>0.1051</v>
      </c>
      <c r="BY85" s="63">
        <f>+Fall_Hoy!B85</f>
        <v>0</v>
      </c>
      <c r="BZ85" s="60">
        <f>+Fall_Hoy!C85</f>
        <v>0</v>
      </c>
      <c r="CA85" s="60">
        <f>+Fall_Hoy!D85</f>
        <v>0</v>
      </c>
      <c r="CB85" s="60">
        <f>+Fall_Hoy!E85</f>
        <v>0</v>
      </c>
      <c r="CC85" s="60">
        <f>+Fall_Hoy!F85</f>
        <v>0</v>
      </c>
      <c r="CD85" s="60">
        <f>+Fall_Hoy!G85</f>
        <v>0</v>
      </c>
      <c r="CE85" s="60">
        <f>+Fall_Hoy!H85</f>
        <v>0</v>
      </c>
      <c r="CF85" s="60">
        <f>+Fall_Hoy!I85</f>
        <v>0</v>
      </c>
      <c r="CG85" s="60">
        <f>+Fall_Hoy!J85</f>
        <v>0</v>
      </c>
      <c r="CH85" s="60">
        <f>+Fall_Hoy!K85</f>
        <v>0</v>
      </c>
      <c r="CI85" s="60">
        <f>+Fall_Hoy!L85</f>
        <v>1</v>
      </c>
      <c r="CJ85" s="60">
        <f>+Fall_Hoy!M85</f>
        <v>0</v>
      </c>
      <c r="CK85" s="60">
        <f>+Fall_Hoy!N85</f>
        <v>0</v>
      </c>
      <c r="CL85" s="60">
        <f>+Fall_Hoy!O85</f>
        <v>0</v>
      </c>
      <c r="CM85" s="60">
        <f>+Fall_Hoy!P85</f>
        <v>0</v>
      </c>
      <c r="CN85" s="60">
        <f>+Fall_Hoy!Q85</f>
        <v>0</v>
      </c>
      <c r="CO85" s="60">
        <f>+Fall_Hoy!R85</f>
        <v>0</v>
      </c>
      <c r="CP85" s="60">
        <f>+Fall_Hoy!S85</f>
        <v>0</v>
      </c>
      <c r="CQ85" s="60">
        <f>+Fall_Hoy!T85</f>
        <v>0</v>
      </c>
      <c r="CR85" s="65">
        <f>+Fall_Hoy!U85</f>
        <v>0</v>
      </c>
      <c r="CS85" s="74">
        <f t="shared" si="173"/>
        <v>0</v>
      </c>
      <c r="CT85" s="75">
        <f t="shared" si="174"/>
        <v>9.071253500899561E-3</v>
      </c>
      <c r="CU85" s="75">
        <f t="shared" si="175"/>
        <v>1.2481683368297022E-2</v>
      </c>
      <c r="CV85" s="75">
        <f t="shared" si="176"/>
        <v>0</v>
      </c>
      <c r="CW85" s="75">
        <f t="shared" si="240"/>
        <v>3.3315772216114311E-3</v>
      </c>
      <c r="CX85" s="75">
        <f t="shared" si="241"/>
        <v>1.0551525023682944E-2</v>
      </c>
      <c r="CY85" s="75">
        <f t="shared" si="242"/>
        <v>0</v>
      </c>
      <c r="CZ85" s="75">
        <f t="shared" si="243"/>
        <v>9.6536751992860846E-3</v>
      </c>
      <c r="DA85" s="75">
        <f t="shared" si="244"/>
        <v>3.3915967065374819E-3</v>
      </c>
      <c r="DB85" s="75">
        <f t="shared" si="245"/>
        <v>1.0379543835025706E-2</v>
      </c>
      <c r="DC85" s="75">
        <f t="shared" si="246"/>
        <v>0.7</v>
      </c>
      <c r="DD85" s="75">
        <f t="shared" si="247"/>
        <v>0</v>
      </c>
      <c r="DE85" s="75">
        <f t="shared" si="248"/>
        <v>1.2481683368297022E-2</v>
      </c>
      <c r="DF85" s="75">
        <f t="shared" si="249"/>
        <v>0</v>
      </c>
      <c r="DG85" s="75">
        <f t="shared" si="250"/>
        <v>0</v>
      </c>
      <c r="DH85" s="75">
        <f t="shared" si="251"/>
        <v>9.071253500899561E-3</v>
      </c>
      <c r="DI85" s="75">
        <f t="shared" si="252"/>
        <v>0</v>
      </c>
      <c r="DJ85" s="75">
        <f t="shared" si="253"/>
        <v>0</v>
      </c>
      <c r="DK85" s="75">
        <f t="shared" si="254"/>
        <v>0</v>
      </c>
      <c r="DL85" s="287">
        <f t="shared" si="255"/>
        <v>0</v>
      </c>
      <c r="DM85" s="83">
        <f>+'Cas_-14'!B85</f>
        <v>1</v>
      </c>
      <c r="DN85" s="61">
        <f>+'Cas_-14'!C85</f>
        <v>0</v>
      </c>
      <c r="DO85" s="61">
        <f>+'Cas_-14'!D85</f>
        <v>0</v>
      </c>
      <c r="DP85" s="61">
        <f>+'Cas_-14'!E85</f>
        <v>0</v>
      </c>
      <c r="DQ85" s="61">
        <f>+'Cas_-14'!F85</f>
        <v>1</v>
      </c>
      <c r="DR85" s="61">
        <f>+'Cas_-14'!G85</f>
        <v>3</v>
      </c>
      <c r="DS85" s="61">
        <f>+'Cas_-14'!H85</f>
        <v>0</v>
      </c>
      <c r="DT85" s="61">
        <f>+'Cas_-14'!I85</f>
        <v>3</v>
      </c>
      <c r="DU85" s="61">
        <f>+'Cas_-14'!J85</f>
        <v>1</v>
      </c>
      <c r="DV85" s="61">
        <f>+'Cas_-14'!K85</f>
        <v>3</v>
      </c>
      <c r="DW85" s="61">
        <f>+'Cas_-14'!L85</f>
        <v>2</v>
      </c>
      <c r="DX85" s="61">
        <f>+'Cas_-14'!M85</f>
        <v>0</v>
      </c>
      <c r="DY85" s="61">
        <f>+'Cas_-14'!N85</f>
        <v>3</v>
      </c>
      <c r="DZ85" s="61">
        <f>+'Cas_-14'!O85</f>
        <v>0</v>
      </c>
      <c r="EA85" s="61">
        <f>+'Cas_-14'!P85</f>
        <v>0</v>
      </c>
      <c r="EB85" s="61">
        <f>+'Cas_-14'!Q85</f>
        <v>1</v>
      </c>
      <c r="EC85" s="61">
        <f>+'Cas_-14'!R85</f>
        <v>0</v>
      </c>
      <c r="ED85" s="61">
        <f>+'Cas_-14'!S85</f>
        <v>0</v>
      </c>
      <c r="EE85" s="61">
        <f>+'Cas_-14'!T85</f>
        <v>0</v>
      </c>
      <c r="EF85" s="84">
        <f>+'Cas_-14'!U85</f>
        <v>0</v>
      </c>
      <c r="EG85" s="190">
        <f t="shared" si="260"/>
        <v>2.53213162356685E-3</v>
      </c>
      <c r="EH85" s="88">
        <f t="shared" si="260"/>
        <v>0</v>
      </c>
      <c r="EI85" s="88">
        <f t="shared" si="260"/>
        <v>0</v>
      </c>
      <c r="EJ85" s="88">
        <f t="shared" si="260"/>
        <v>0</v>
      </c>
      <c r="EK85" s="88">
        <f t="shared" si="260"/>
        <v>3.3315772216114311E-3</v>
      </c>
      <c r="EL85" s="88">
        <f t="shared" si="260"/>
        <v>1.0551525023682944E-2</v>
      </c>
      <c r="EM85" s="88">
        <f t="shared" si="260"/>
        <v>0</v>
      </c>
      <c r="EN85" s="88">
        <f t="shared" si="260"/>
        <v>9.6536751992860846E-3</v>
      </c>
      <c r="EO85" s="88">
        <f t="shared" si="260"/>
        <v>3.3915967065374819E-3</v>
      </c>
      <c r="EP85" s="88">
        <f t="shared" si="260"/>
        <v>1.0379543835025706E-2</v>
      </c>
      <c r="EQ85" s="88">
        <f t="shared" si="260"/>
        <v>9.238240591785303E-3</v>
      </c>
      <c r="ER85" s="88">
        <f t="shared" si="260"/>
        <v>0</v>
      </c>
      <c r="ES85" s="88">
        <f t="shared" si="260"/>
        <v>1.2481683368297022E-2</v>
      </c>
      <c r="ET85" s="88">
        <f t="shared" si="257"/>
        <v>0</v>
      </c>
      <c r="EU85" s="88">
        <f t="shared" si="258"/>
        <v>0</v>
      </c>
      <c r="EV85" s="88">
        <f t="shared" si="259"/>
        <v>9.071253500899561E-3</v>
      </c>
      <c r="EW85" s="88">
        <f t="shared" si="256"/>
        <v>0</v>
      </c>
      <c r="EX85" s="88">
        <f t="shared" si="256"/>
        <v>0</v>
      </c>
      <c r="EY85" s="88">
        <f t="shared" si="256"/>
        <v>0</v>
      </c>
      <c r="EZ85" s="96">
        <f t="shared" si="256"/>
        <v>0</v>
      </c>
      <c r="FA85" s="110" t="e">
        <f t="shared" si="212"/>
        <v>#DIV/0!</v>
      </c>
      <c r="FB85" s="111">
        <f t="shared" si="213"/>
        <v>1</v>
      </c>
      <c r="FC85" s="111">
        <f t="shared" si="214"/>
        <v>1</v>
      </c>
      <c r="FD85" s="111" t="e">
        <f t="shared" si="215"/>
        <v>#DIV/0!</v>
      </c>
      <c r="FE85" s="111">
        <f t="shared" si="209"/>
        <v>1</v>
      </c>
      <c r="FF85" s="111">
        <f t="shared" si="209"/>
        <v>1</v>
      </c>
      <c r="FG85" s="111" t="e">
        <f t="shared" si="209"/>
        <v>#DIV/0!</v>
      </c>
      <c r="FH85" s="111">
        <f t="shared" si="209"/>
        <v>1</v>
      </c>
      <c r="FI85" s="111">
        <f t="shared" si="209"/>
        <v>1</v>
      </c>
      <c r="FJ85" s="111">
        <f t="shared" si="209"/>
        <v>1</v>
      </c>
      <c r="FK85" s="111">
        <f t="shared" si="209"/>
        <v>75.772003667283144</v>
      </c>
      <c r="FL85" s="111" t="e">
        <f t="shared" si="209"/>
        <v>#DIV/0!</v>
      </c>
      <c r="FM85" s="111">
        <f t="shared" si="209"/>
        <v>1</v>
      </c>
      <c r="FN85" s="111" t="e">
        <f t="shared" si="209"/>
        <v>#DIV/0!</v>
      </c>
      <c r="FO85" s="111" t="e">
        <f t="shared" si="209"/>
        <v>#DIV/0!</v>
      </c>
      <c r="FP85" s="111">
        <f t="shared" si="209"/>
        <v>1</v>
      </c>
      <c r="FQ85" s="111" t="e">
        <f t="shared" si="216"/>
        <v>#DIV/0!</v>
      </c>
      <c r="FR85" s="111" t="e">
        <f t="shared" si="217"/>
        <v>#DIV/0!</v>
      </c>
      <c r="FS85" s="111" t="e">
        <f t="shared" si="218"/>
        <v>#DIV/0!</v>
      </c>
      <c r="FT85" s="292" t="e">
        <f t="shared" si="219"/>
        <v>#DIV/0!</v>
      </c>
      <c r="FU85" s="83">
        <f>+Cas_Hoy!B85</f>
        <v>1</v>
      </c>
      <c r="FV85" s="61">
        <f>+Cas_Hoy!C85</f>
        <v>0</v>
      </c>
      <c r="FW85" s="61">
        <f>+Cas_Hoy!D85</f>
        <v>1</v>
      </c>
      <c r="FX85" s="61">
        <f>+Cas_Hoy!E85</f>
        <v>1</v>
      </c>
      <c r="FY85" s="61">
        <f>+Cas_Hoy!F85</f>
        <v>1</v>
      </c>
      <c r="FZ85" s="61">
        <f>+Cas_Hoy!G85</f>
        <v>3</v>
      </c>
      <c r="GA85" s="61">
        <f>+Cas_Hoy!H85</f>
        <v>3</v>
      </c>
      <c r="GB85" s="61">
        <f>+Cas_Hoy!I85</f>
        <v>4</v>
      </c>
      <c r="GC85" s="61">
        <f>+Cas_Hoy!J85</f>
        <v>1</v>
      </c>
      <c r="GD85" s="61">
        <f>+Cas_Hoy!K85</f>
        <v>6</v>
      </c>
      <c r="GE85" s="61">
        <f>+Cas_Hoy!L85</f>
        <v>2</v>
      </c>
      <c r="GF85" s="61">
        <f>+Cas_Hoy!M85</f>
        <v>0</v>
      </c>
      <c r="GG85" s="61">
        <f>+Cas_Hoy!N85</f>
        <v>3</v>
      </c>
      <c r="GH85" s="61">
        <f>+Cas_Hoy!O85</f>
        <v>0</v>
      </c>
      <c r="GI85" s="61">
        <f>+Cas_Hoy!P85</f>
        <v>0</v>
      </c>
      <c r="GJ85" s="61">
        <f>+Cas_Hoy!Q85</f>
        <v>1</v>
      </c>
      <c r="GK85" s="61">
        <f>+Cas_Hoy!R85</f>
        <v>0</v>
      </c>
      <c r="GL85" s="61">
        <f>+Cas_Hoy!S85</f>
        <v>0</v>
      </c>
      <c r="GM85" s="61">
        <f>+Cas_Hoy!T85</f>
        <v>0</v>
      </c>
      <c r="GN85" s="84">
        <f>+Cas_Hoy!U85</f>
        <v>0</v>
      </c>
      <c r="GO85" s="297" t="e">
        <f t="shared" si="220"/>
        <v>#DIV/0!</v>
      </c>
      <c r="GP85" s="294">
        <f t="shared" si="221"/>
        <v>0</v>
      </c>
      <c r="GQ85" s="294">
        <f t="shared" si="222"/>
        <v>2.887327097146074E-3</v>
      </c>
      <c r="GR85" s="294" t="e">
        <f t="shared" si="223"/>
        <v>#DIV/0!</v>
      </c>
      <c r="GS85" s="294">
        <f t="shared" si="224"/>
        <v>3.3315772216114311E-3</v>
      </c>
      <c r="GT85" s="294">
        <f t="shared" si="225"/>
        <v>1.0551525023682944E-2</v>
      </c>
      <c r="GU85" s="294" t="e">
        <f t="shared" si="226"/>
        <v>#DIV/0!</v>
      </c>
      <c r="GV85" s="294">
        <f t="shared" si="227"/>
        <v>1.2871566932381446E-2</v>
      </c>
      <c r="GW85" s="294">
        <f t="shared" si="228"/>
        <v>3.3915967065374819E-3</v>
      </c>
      <c r="GX85" s="294">
        <f t="shared" si="229"/>
        <v>2.0759087670051413E-2</v>
      </c>
      <c r="GY85" s="294">
        <f t="shared" si="230"/>
        <v>0.7</v>
      </c>
      <c r="GZ85" s="294" t="e">
        <f t="shared" si="231"/>
        <v>#DIV/0!</v>
      </c>
      <c r="HA85" s="294">
        <f t="shared" si="232"/>
        <v>1.2481683368297022E-2</v>
      </c>
      <c r="HB85" s="294" t="e">
        <f t="shared" si="233"/>
        <v>#DIV/0!</v>
      </c>
      <c r="HC85" s="294" t="e">
        <f t="shared" si="234"/>
        <v>#DIV/0!</v>
      </c>
      <c r="HD85" s="294">
        <f t="shared" si="235"/>
        <v>9.071253500899561E-3</v>
      </c>
      <c r="HE85" s="294" t="e">
        <f t="shared" si="236"/>
        <v>#DIV/0!</v>
      </c>
      <c r="HF85" s="294" t="e">
        <f t="shared" si="237"/>
        <v>#DIV/0!</v>
      </c>
      <c r="HG85" s="294" t="e">
        <f t="shared" si="238"/>
        <v>#DIV/0!</v>
      </c>
      <c r="HH85" s="298" t="e">
        <f t="shared" si="239"/>
        <v>#DIV/0!</v>
      </c>
      <c r="HI85" s="213">
        <f>+CyF_Tot!B85</f>
        <v>15</v>
      </c>
      <c r="HJ85" s="140">
        <f>+CyF_Tot!C85</f>
        <v>18</v>
      </c>
      <c r="HK85" s="140">
        <f>+CyF_Tot!D85</f>
        <v>22</v>
      </c>
      <c r="HL85" s="140">
        <f>+CyF_Tot!E85</f>
        <v>27</v>
      </c>
      <c r="HM85" s="140">
        <f>+CyF_Tot!F85</f>
        <v>1</v>
      </c>
      <c r="HN85" s="140">
        <f>+CyF_Tot!G85</f>
        <v>1</v>
      </c>
      <c r="HO85" s="140">
        <f>+CyF_Tot!H85</f>
        <v>1</v>
      </c>
      <c r="HP85" s="451">
        <f>+CyF_Tot!I85</f>
        <v>1</v>
      </c>
      <c r="HQ85" s="91">
        <f t="shared" si="185"/>
        <v>8.8567880239997565E-2</v>
      </c>
      <c r="HR85" s="88">
        <f t="shared" si="186"/>
        <v>9.1584516702056348E-2</v>
      </c>
      <c r="HS85" s="88">
        <f t="shared" si="187"/>
        <v>7.7672367155647362E-2</v>
      </c>
      <c r="HT85" s="88">
        <f t="shared" si="188"/>
        <v>7.9533479218848832E-2</v>
      </c>
      <c r="HU85" s="88">
        <f t="shared" si="189"/>
        <v>6.7315122979351411E-2</v>
      </c>
      <c r="HV85" s="88">
        <f t="shared" si="190"/>
        <v>6.3762971670336108E-2</v>
      </c>
      <c r="HW85" s="88">
        <f t="shared" si="191"/>
        <v>6.513750761579741E-2</v>
      </c>
      <c r="HX85" s="88">
        <f t="shared" si="192"/>
        <v>6.9693311332216068E-2</v>
      </c>
      <c r="HY85" s="88">
        <f t="shared" si="193"/>
        <v>6.6123879043665679E-2</v>
      </c>
      <c r="HZ85" s="88">
        <f t="shared" si="194"/>
        <v>6.4819475870759383E-2</v>
      </c>
      <c r="IA85" s="88">
        <f t="shared" si="195"/>
        <v>4.8551567402866203E-2</v>
      </c>
      <c r="IB85" s="88">
        <f t="shared" si="196"/>
        <v>4.6673228487527862E-2</v>
      </c>
      <c r="IC85" s="88">
        <f t="shared" si="197"/>
        <v>5.3902712583850237E-2</v>
      </c>
      <c r="ID85" s="88">
        <f t="shared" si="198"/>
        <v>4.0282088685917775E-2</v>
      </c>
      <c r="IE85" s="88">
        <f t="shared" si="199"/>
        <v>2.8467561549481331E-2</v>
      </c>
      <c r="IF85" s="88">
        <f t="shared" si="200"/>
        <v>2.4722661577668382E-2</v>
      </c>
      <c r="IG85" s="88">
        <f t="shared" si="201"/>
        <v>7.5555703126983171E-3</v>
      </c>
      <c r="IH85" s="88">
        <f t="shared" si="202"/>
        <v>1.1423590190803508E-2</v>
      </c>
      <c r="II85" s="88">
        <f t="shared" si="203"/>
        <v>1.9760722356287905E-3</v>
      </c>
      <c r="IJ85" s="191">
        <f t="shared" si="204"/>
        <v>2.2344315687263514E-3</v>
      </c>
      <c r="IK85" s="297"/>
      <c r="IL85" s="294"/>
      <c r="IM85" s="294"/>
      <c r="IN85" s="294"/>
      <c r="IO85" s="294"/>
      <c r="IP85" s="294"/>
      <c r="IQ85" s="294"/>
      <c r="IR85" s="294"/>
      <c r="IS85" s="294"/>
      <c r="IT85" s="294"/>
      <c r="IU85" s="294"/>
      <c r="IV85" s="294"/>
      <c r="IW85" s="294"/>
      <c r="IX85" s="294"/>
      <c r="IY85" s="294"/>
      <c r="IZ85" s="294"/>
      <c r="JA85" s="294"/>
      <c r="JB85" s="294"/>
      <c r="JC85" s="294"/>
      <c r="JD85" s="298"/>
      <c r="JE85" s="486"/>
    </row>
    <row r="86" spans="1:265" ht="14.4">
      <c r="A86" s="411" t="s">
        <v>97</v>
      </c>
      <c r="B86" s="439">
        <v>11763</v>
      </c>
      <c r="C86" s="427">
        <f t="shared" si="180"/>
        <v>227</v>
      </c>
      <c r="D86" s="418">
        <f t="shared" si="181"/>
        <v>5</v>
      </c>
      <c r="E86" s="396">
        <f t="shared" si="210"/>
        <v>8.5724402153747881E-3</v>
      </c>
      <c r="F86" s="197">
        <f t="shared" si="150"/>
        <v>1.7172490011051603E-2</v>
      </c>
      <c r="G86" s="30">
        <f t="shared" si="151"/>
        <v>2.8874479874622923</v>
      </c>
      <c r="H86" s="29">
        <f t="shared" si="152"/>
        <v>4.9584671722127265E-2</v>
      </c>
      <c r="I86" s="33">
        <f t="shared" si="153"/>
        <v>5.5721388519420247E-2</v>
      </c>
      <c r="J86" s="324">
        <f t="shared" si="154"/>
        <v>5.3769341467479401E-2</v>
      </c>
      <c r="K86" s="482">
        <f t="shared" si="184"/>
        <v>7.905278776642731E-3</v>
      </c>
      <c r="L86" s="325">
        <f t="shared" si="211"/>
        <v>3.1311324934750506</v>
      </c>
      <c r="M86" s="326">
        <f t="shared" si="155"/>
        <v>6.0423962936226858E-2</v>
      </c>
      <c r="N86" s="501"/>
      <c r="O86" s="332" t="s">
        <v>226</v>
      </c>
      <c r="P86" s="20" t="s">
        <v>238</v>
      </c>
      <c r="Q86" s="20"/>
      <c r="R86" s="20"/>
      <c r="S86" s="157">
        <f t="shared" si="156"/>
        <v>227</v>
      </c>
      <c r="T86" s="158">
        <f t="shared" si="157"/>
        <v>1929.7798180736206</v>
      </c>
      <c r="U86" s="157">
        <f t="shared" si="158"/>
        <v>10</v>
      </c>
      <c r="V86" s="159">
        <f t="shared" si="159"/>
        <v>4.6082949308755762E-2</v>
      </c>
      <c r="W86" s="158">
        <f t="shared" si="160"/>
        <v>85.012326787384168</v>
      </c>
      <c r="X86" s="157">
        <f t="shared" si="161"/>
        <v>25</v>
      </c>
      <c r="Y86" s="159">
        <f t="shared" si="162"/>
        <v>0.12376237623762376</v>
      </c>
      <c r="Z86" s="158">
        <f t="shared" si="163"/>
        <v>212.53081696846041</v>
      </c>
      <c r="AA86" s="157">
        <f t="shared" si="164"/>
        <v>5</v>
      </c>
      <c r="AB86" s="158">
        <f t="shared" si="165"/>
        <v>425.06163393692083</v>
      </c>
      <c r="AC86" s="160">
        <f t="shared" si="166"/>
        <v>2.2026431718061675E-2</v>
      </c>
      <c r="AD86" s="157">
        <f t="shared" si="167"/>
        <v>0</v>
      </c>
      <c r="AE86" s="159">
        <f t="shared" si="168"/>
        <v>0</v>
      </c>
      <c r="AF86" s="158">
        <f t="shared" si="169"/>
        <v>0</v>
      </c>
      <c r="AG86" s="157">
        <f t="shared" si="170"/>
        <v>0</v>
      </c>
      <c r="AH86" s="159">
        <f t="shared" si="171"/>
        <v>0</v>
      </c>
      <c r="AI86" s="333">
        <f t="shared" si="172"/>
        <v>0</v>
      </c>
      <c r="AJ86" s="505"/>
      <c r="AK86" s="83">
        <v>967.8382393251793</v>
      </c>
      <c r="AL86" s="61">
        <v>935.82965331905882</v>
      </c>
      <c r="AM86" s="61">
        <v>912.19070013059832</v>
      </c>
      <c r="AN86" s="61">
        <v>832.2002320445331</v>
      </c>
      <c r="AO86" s="61">
        <v>758.49362848278963</v>
      </c>
      <c r="AP86" s="61">
        <v>732.3271791027438</v>
      </c>
      <c r="AQ86" s="61">
        <v>790.44846355921413</v>
      </c>
      <c r="AR86" s="61">
        <v>797.62624955330011</v>
      </c>
      <c r="AS86" s="61">
        <v>681.61657732818117</v>
      </c>
      <c r="AT86" s="61">
        <v>667.17246140858629</v>
      </c>
      <c r="AU86" s="61">
        <v>629.14303580941692</v>
      </c>
      <c r="AV86" s="61">
        <v>596.13402638803814</v>
      </c>
      <c r="AW86" s="61">
        <v>594.07843271461638</v>
      </c>
      <c r="AX86" s="61">
        <v>577.48879740723646</v>
      </c>
      <c r="AY86" s="61">
        <v>357.3094316544047</v>
      </c>
      <c r="AZ86" s="61">
        <v>426.78585260447329</v>
      </c>
      <c r="BA86" s="61">
        <v>150.56040597822272</v>
      </c>
      <c r="BB86" s="61">
        <v>250.4885666763879</v>
      </c>
      <c r="BC86" s="61">
        <v>17.321108652361904</v>
      </c>
      <c r="BD86" s="84">
        <v>87.947053905434956</v>
      </c>
      <c r="BE86" s="229">
        <v>2.0000000000000002E-5</v>
      </c>
      <c r="BF86" s="42">
        <v>2.0000000000000002E-5</v>
      </c>
      <c r="BG86" s="52">
        <v>5.0000000000000002E-5</v>
      </c>
      <c r="BH86" s="52">
        <v>4.0000000000000003E-5</v>
      </c>
      <c r="BI86" s="52">
        <v>1.2518952302791728E-4</v>
      </c>
      <c r="BJ86" s="52">
        <v>1.2406223545552731E-4</v>
      </c>
      <c r="BK86" s="52">
        <v>3.4000000000000002E-4</v>
      </c>
      <c r="BL86" s="52">
        <v>1.8000000000000001E-4</v>
      </c>
      <c r="BM86" s="52">
        <v>8.9999999999999998E-4</v>
      </c>
      <c r="BN86" s="52">
        <v>5.0000000000000001E-4</v>
      </c>
      <c r="BO86" s="52">
        <v>3.8E-3</v>
      </c>
      <c r="BP86" s="52">
        <v>2E-3</v>
      </c>
      <c r="BQ86" s="52">
        <v>1.6199999999999999E-2</v>
      </c>
      <c r="BR86" s="52">
        <v>6.1999999999999998E-3</v>
      </c>
      <c r="BS86" s="52">
        <v>6.1100000000000002E-2</v>
      </c>
      <c r="BT86" s="52">
        <v>2.6800000000000001E-2</v>
      </c>
      <c r="BU86" s="52">
        <v>0.1421</v>
      </c>
      <c r="BV86" s="52">
        <v>5.4699999999999999E-2</v>
      </c>
      <c r="BW86" s="52">
        <v>0.27589999999999998</v>
      </c>
      <c r="BX86" s="53">
        <v>0.1051</v>
      </c>
      <c r="BY86" s="63">
        <f>+Fall_Hoy!B86</f>
        <v>0</v>
      </c>
      <c r="BZ86" s="60">
        <f>+Fall_Hoy!C86</f>
        <v>0</v>
      </c>
      <c r="CA86" s="60">
        <f>+Fall_Hoy!D86</f>
        <v>0</v>
      </c>
      <c r="CB86" s="60">
        <f>+Fall_Hoy!E86</f>
        <v>0</v>
      </c>
      <c r="CC86" s="60">
        <f>+Fall_Hoy!F86</f>
        <v>0</v>
      </c>
      <c r="CD86" s="60">
        <f>+Fall_Hoy!G86</f>
        <v>0</v>
      </c>
      <c r="CE86" s="60">
        <f>+Fall_Hoy!H86</f>
        <v>0</v>
      </c>
      <c r="CF86" s="60">
        <f>+Fall_Hoy!I86</f>
        <v>0</v>
      </c>
      <c r="CG86" s="60">
        <f>+Fall_Hoy!J86</f>
        <v>0</v>
      </c>
      <c r="CH86" s="60">
        <f>+Fall_Hoy!K86</f>
        <v>0</v>
      </c>
      <c r="CI86" s="60">
        <f>+Fall_Hoy!L86</f>
        <v>0</v>
      </c>
      <c r="CJ86" s="60">
        <f>+Fall_Hoy!M86</f>
        <v>0</v>
      </c>
      <c r="CK86" s="60">
        <f>+Fall_Hoy!N86</f>
        <v>2</v>
      </c>
      <c r="CL86" s="60">
        <f>+Fall_Hoy!O86</f>
        <v>0</v>
      </c>
      <c r="CM86" s="60">
        <f>+Fall_Hoy!P86</f>
        <v>0</v>
      </c>
      <c r="CN86" s="60">
        <f>+Fall_Hoy!Q86</f>
        <v>1</v>
      </c>
      <c r="CO86" s="60">
        <f>+Fall_Hoy!R86</f>
        <v>0</v>
      </c>
      <c r="CP86" s="60">
        <f>+Fall_Hoy!S86</f>
        <v>2</v>
      </c>
      <c r="CQ86" s="60">
        <f>+Fall_Hoy!T86</f>
        <v>0</v>
      </c>
      <c r="CR86" s="65">
        <f>+Fall_Hoy!U86</f>
        <v>0</v>
      </c>
      <c r="CS86" s="74">
        <f t="shared" si="173"/>
        <v>8.3960839939474282E-3</v>
      </c>
      <c r="CT86" s="75">
        <f t="shared" si="174"/>
        <v>8.7428935631569241E-2</v>
      </c>
      <c r="CU86" s="75">
        <f t="shared" si="175"/>
        <v>0.20781227414590056</v>
      </c>
      <c r="CV86" s="75">
        <f t="shared" si="176"/>
        <v>1.0389811935639835E-2</v>
      </c>
      <c r="CW86" s="75">
        <f t="shared" si="240"/>
        <v>3.0323260652837341E-2</v>
      </c>
      <c r="CX86" s="75">
        <f t="shared" si="241"/>
        <v>2.0482648231598045E-2</v>
      </c>
      <c r="CY86" s="75">
        <f t="shared" si="242"/>
        <v>2.1506778472884583E-2</v>
      </c>
      <c r="CZ86" s="75">
        <f t="shared" si="243"/>
        <v>2.6328120484701661E-2</v>
      </c>
      <c r="DA86" s="75">
        <f t="shared" si="244"/>
        <v>2.7874908903296788E-2</v>
      </c>
      <c r="DB86" s="75">
        <f t="shared" si="245"/>
        <v>2.5480668018143734E-2</v>
      </c>
      <c r="DC86" s="75">
        <f t="shared" si="246"/>
        <v>2.2252491409983515E-2</v>
      </c>
      <c r="DD86" s="75">
        <f t="shared" si="247"/>
        <v>1.8452226367028129E-2</v>
      </c>
      <c r="DE86" s="75">
        <f t="shared" si="248"/>
        <v>0.20781227414590056</v>
      </c>
      <c r="DF86" s="75">
        <f t="shared" si="249"/>
        <v>1.0389811935639835E-2</v>
      </c>
      <c r="DG86" s="75">
        <f t="shared" si="250"/>
        <v>8.3960839939474282E-3</v>
      </c>
      <c r="DH86" s="75">
        <f t="shared" si="251"/>
        <v>8.7428935631569241E-2</v>
      </c>
      <c r="DI86" s="75">
        <f t="shared" si="252"/>
        <v>6.6418524412363861E-3</v>
      </c>
      <c r="DJ86" s="75">
        <f t="shared" si="253"/>
        <v>0.1459670266915844</v>
      </c>
      <c r="DK86" s="75">
        <f t="shared" si="254"/>
        <v>0</v>
      </c>
      <c r="DL86" s="287">
        <f t="shared" si="255"/>
        <v>0</v>
      </c>
      <c r="DM86" s="83">
        <f>+'Cas_-14'!B86</f>
        <v>4</v>
      </c>
      <c r="DN86" s="61">
        <f>+'Cas_-14'!C86</f>
        <v>8</v>
      </c>
      <c r="DO86" s="61">
        <f>+'Cas_-14'!D86</f>
        <v>8</v>
      </c>
      <c r="DP86" s="61">
        <f>+'Cas_-14'!E86</f>
        <v>22</v>
      </c>
      <c r="DQ86" s="61">
        <f>+'Cas_-14'!F86</f>
        <v>23</v>
      </c>
      <c r="DR86" s="61">
        <f>+'Cas_-14'!G86</f>
        <v>15</v>
      </c>
      <c r="DS86" s="61">
        <f>+'Cas_-14'!H86</f>
        <v>17</v>
      </c>
      <c r="DT86" s="61">
        <f>+'Cas_-14'!I86</f>
        <v>21</v>
      </c>
      <c r="DU86" s="61">
        <f>+'Cas_-14'!J86</f>
        <v>19</v>
      </c>
      <c r="DV86" s="61">
        <f>+'Cas_-14'!K86</f>
        <v>17</v>
      </c>
      <c r="DW86" s="61">
        <f>+'Cas_-14'!L86</f>
        <v>14</v>
      </c>
      <c r="DX86" s="61">
        <f>+'Cas_-14'!M86</f>
        <v>11</v>
      </c>
      <c r="DY86" s="61">
        <f>+'Cas_-14'!N86</f>
        <v>6</v>
      </c>
      <c r="DZ86" s="61">
        <f>+'Cas_-14'!O86</f>
        <v>6</v>
      </c>
      <c r="EA86" s="61">
        <f>+'Cas_-14'!P86</f>
        <v>3</v>
      </c>
      <c r="EB86" s="61">
        <f>+'Cas_-14'!Q86</f>
        <v>5</v>
      </c>
      <c r="EC86" s="61">
        <f>+'Cas_-14'!R86</f>
        <v>1</v>
      </c>
      <c r="ED86" s="61">
        <f>+'Cas_-14'!S86</f>
        <v>2</v>
      </c>
      <c r="EE86" s="61">
        <f>+'Cas_-14'!T86</f>
        <v>0</v>
      </c>
      <c r="EF86" s="84">
        <f>+'Cas_-14'!U86</f>
        <v>0</v>
      </c>
      <c r="EG86" s="190">
        <f t="shared" si="260"/>
        <v>4.1329220498551303E-3</v>
      </c>
      <c r="EH86" s="89">
        <f t="shared" si="260"/>
        <v>8.5485643371385079E-3</v>
      </c>
      <c r="EI86" s="89">
        <f t="shared" si="260"/>
        <v>8.7700959885412561E-3</v>
      </c>
      <c r="EJ86" s="89">
        <f t="shared" si="260"/>
        <v>2.6435945524733676E-2</v>
      </c>
      <c r="EK86" s="89">
        <f t="shared" si="260"/>
        <v>3.0323260652837341E-2</v>
      </c>
      <c r="EL86" s="89">
        <f t="shared" si="260"/>
        <v>2.0482648231598045E-2</v>
      </c>
      <c r="EM86" s="89">
        <f t="shared" si="260"/>
        <v>2.1506778472884583E-2</v>
      </c>
      <c r="EN86" s="89">
        <f t="shared" si="260"/>
        <v>2.6328120484701661E-2</v>
      </c>
      <c r="EO86" s="89">
        <f t="shared" si="260"/>
        <v>2.7874908903296788E-2</v>
      </c>
      <c r="EP86" s="89">
        <f t="shared" si="260"/>
        <v>2.5480668018143734E-2</v>
      </c>
      <c r="EQ86" s="89">
        <f t="shared" si="260"/>
        <v>2.2252491409983515E-2</v>
      </c>
      <c r="ER86" s="89">
        <f t="shared" si="260"/>
        <v>1.8452226367028129E-2</v>
      </c>
      <c r="ES86" s="89">
        <f t="shared" si="260"/>
        <v>1.0099676523490766E-2</v>
      </c>
      <c r="ET86" s="89">
        <f t="shared" si="257"/>
        <v>1.0389811935639835E-2</v>
      </c>
      <c r="EU86" s="89">
        <f t="shared" si="258"/>
        <v>8.3960839939474282E-3</v>
      </c>
      <c r="EV86" s="89">
        <f t="shared" si="259"/>
        <v>1.1715477374630278E-2</v>
      </c>
      <c r="EW86" s="89">
        <f t="shared" si="256"/>
        <v>6.6418524412363861E-3</v>
      </c>
      <c r="EX86" s="89">
        <f t="shared" si="256"/>
        <v>7.984396360029667E-3</v>
      </c>
      <c r="EY86" s="89">
        <f t="shared" si="256"/>
        <v>0</v>
      </c>
      <c r="EZ86" s="97">
        <f t="shared" si="256"/>
        <v>0</v>
      </c>
      <c r="FA86" s="110">
        <f t="shared" si="212"/>
        <v>1</v>
      </c>
      <c r="FB86" s="111">
        <f t="shared" si="213"/>
        <v>7.4626865671641793</v>
      </c>
      <c r="FC86" s="111">
        <f t="shared" si="214"/>
        <v>20.5761316872428</v>
      </c>
      <c r="FD86" s="111">
        <f t="shared" si="215"/>
        <v>1</v>
      </c>
      <c r="FE86" s="111">
        <f t="shared" si="209"/>
        <v>1</v>
      </c>
      <c r="FF86" s="111">
        <f t="shared" si="209"/>
        <v>1</v>
      </c>
      <c r="FG86" s="111">
        <f t="shared" si="209"/>
        <v>1</v>
      </c>
      <c r="FH86" s="111">
        <f t="shared" si="209"/>
        <v>1</v>
      </c>
      <c r="FI86" s="111">
        <f t="shared" si="209"/>
        <v>1</v>
      </c>
      <c r="FJ86" s="111">
        <f t="shared" si="209"/>
        <v>1</v>
      </c>
      <c r="FK86" s="111">
        <f t="shared" si="209"/>
        <v>1</v>
      </c>
      <c r="FL86" s="111">
        <f t="shared" si="209"/>
        <v>1</v>
      </c>
      <c r="FM86" s="111">
        <f t="shared" si="209"/>
        <v>20.5761316872428</v>
      </c>
      <c r="FN86" s="111">
        <f t="shared" si="209"/>
        <v>1</v>
      </c>
      <c r="FO86" s="111">
        <f t="shared" si="209"/>
        <v>1</v>
      </c>
      <c r="FP86" s="111">
        <f t="shared" si="209"/>
        <v>7.4626865671641793</v>
      </c>
      <c r="FQ86" s="111">
        <f t="shared" si="216"/>
        <v>1</v>
      </c>
      <c r="FR86" s="111">
        <f t="shared" si="217"/>
        <v>18.281535648994513</v>
      </c>
      <c r="FS86" s="111" t="e">
        <f t="shared" si="218"/>
        <v>#DIV/0!</v>
      </c>
      <c r="FT86" s="292" t="e">
        <f t="shared" si="219"/>
        <v>#DIV/0!</v>
      </c>
      <c r="FU86" s="83">
        <f>+Cas_Hoy!B86</f>
        <v>5</v>
      </c>
      <c r="FV86" s="61">
        <f>+Cas_Hoy!C86</f>
        <v>12</v>
      </c>
      <c r="FW86" s="61">
        <f>+Cas_Hoy!D86</f>
        <v>10</v>
      </c>
      <c r="FX86" s="61">
        <f>+Cas_Hoy!E86</f>
        <v>24</v>
      </c>
      <c r="FY86" s="61">
        <f>+Cas_Hoy!F86</f>
        <v>25</v>
      </c>
      <c r="FZ86" s="61">
        <f>+Cas_Hoy!G86</f>
        <v>19</v>
      </c>
      <c r="GA86" s="61">
        <f>+Cas_Hoy!H86</f>
        <v>19</v>
      </c>
      <c r="GB86" s="61">
        <f>+Cas_Hoy!I86</f>
        <v>23</v>
      </c>
      <c r="GC86" s="61">
        <f>+Cas_Hoy!J86</f>
        <v>20</v>
      </c>
      <c r="GD86" s="61">
        <f>+Cas_Hoy!K86</f>
        <v>19</v>
      </c>
      <c r="GE86" s="61">
        <f>+Cas_Hoy!L86</f>
        <v>15</v>
      </c>
      <c r="GF86" s="61">
        <f>+Cas_Hoy!M86</f>
        <v>12</v>
      </c>
      <c r="GG86" s="61">
        <f>+Cas_Hoy!N86</f>
        <v>6</v>
      </c>
      <c r="GH86" s="61">
        <f>+Cas_Hoy!O86</f>
        <v>6</v>
      </c>
      <c r="GI86" s="61">
        <f>+Cas_Hoy!P86</f>
        <v>3</v>
      </c>
      <c r="GJ86" s="61">
        <f>+Cas_Hoy!Q86</f>
        <v>5</v>
      </c>
      <c r="GK86" s="61">
        <f>+Cas_Hoy!R86</f>
        <v>2</v>
      </c>
      <c r="GL86" s="61">
        <f>+Cas_Hoy!S86</f>
        <v>2</v>
      </c>
      <c r="GM86" s="61">
        <f>+Cas_Hoy!T86</f>
        <v>0</v>
      </c>
      <c r="GN86" s="84">
        <f>+Cas_Hoy!U86</f>
        <v>0</v>
      </c>
      <c r="GO86" s="297">
        <f t="shared" si="220"/>
        <v>5.1661525623189122E-3</v>
      </c>
      <c r="GP86" s="294">
        <f t="shared" si="221"/>
        <v>9.5692884370953454E-2</v>
      </c>
      <c r="GQ86" s="294">
        <f t="shared" si="222"/>
        <v>0.22556831246248085</v>
      </c>
      <c r="GR86" s="294">
        <f t="shared" si="223"/>
        <v>2.8839213299709465E-2</v>
      </c>
      <c r="GS86" s="294">
        <f t="shared" si="224"/>
        <v>3.2960065926997108E-2</v>
      </c>
      <c r="GT86" s="294">
        <f t="shared" si="225"/>
        <v>2.594468776002419E-2</v>
      </c>
      <c r="GU86" s="294">
        <f t="shared" si="226"/>
        <v>2.403698770498865E-2</v>
      </c>
      <c r="GV86" s="294">
        <f t="shared" si="227"/>
        <v>2.8835560530863724E-2</v>
      </c>
      <c r="GW86" s="294">
        <f t="shared" si="228"/>
        <v>2.9342009371891353E-2</v>
      </c>
      <c r="GX86" s="294">
        <f t="shared" si="229"/>
        <v>2.8478393667337117E-2</v>
      </c>
      <c r="GY86" s="294">
        <f t="shared" si="230"/>
        <v>2.3841955082125194E-2</v>
      </c>
      <c r="GZ86" s="294">
        <f t="shared" si="231"/>
        <v>2.0129701491303414E-2</v>
      </c>
      <c r="HA86" s="294">
        <f t="shared" si="232"/>
        <v>0.20781227414590056</v>
      </c>
      <c r="HB86" s="294">
        <f t="shared" si="233"/>
        <v>1.0389811935639835E-2</v>
      </c>
      <c r="HC86" s="294">
        <f t="shared" si="234"/>
        <v>8.3960839939474282E-3</v>
      </c>
      <c r="HD86" s="294">
        <f t="shared" si="235"/>
        <v>8.7428935631569255E-2</v>
      </c>
      <c r="HE86" s="294">
        <f t="shared" si="236"/>
        <v>1.3283704882472772E-2</v>
      </c>
      <c r="HF86" s="294">
        <f t="shared" si="237"/>
        <v>0.14596702669158437</v>
      </c>
      <c r="HG86" s="294" t="e">
        <f t="shared" si="238"/>
        <v>#DIV/0!</v>
      </c>
      <c r="HH86" s="298" t="e">
        <f t="shared" si="239"/>
        <v>#DIV/0!</v>
      </c>
      <c r="HI86" s="213">
        <f>+CyF_Tot!B86</f>
        <v>180</v>
      </c>
      <c r="HJ86" s="140">
        <f>+CyF_Tot!C86</f>
        <v>202</v>
      </c>
      <c r="HK86" s="140">
        <f>+CyF_Tot!D86</f>
        <v>217</v>
      </c>
      <c r="HL86" s="140">
        <f>+CyF_Tot!E86</f>
        <v>227</v>
      </c>
      <c r="HM86" s="140">
        <f>+CyF_Tot!F86</f>
        <v>5</v>
      </c>
      <c r="HN86" s="140">
        <f>+CyF_Tot!G86</f>
        <v>5</v>
      </c>
      <c r="HO86" s="140">
        <f>+CyF_Tot!H86</f>
        <v>5</v>
      </c>
      <c r="HP86" s="451">
        <f>+CyF_Tot!I86</f>
        <v>5</v>
      </c>
      <c r="HQ86" s="91">
        <f t="shared" si="185"/>
        <v>8.2278180678838672E-2</v>
      </c>
      <c r="HR86" s="88">
        <f t="shared" si="186"/>
        <v>7.9557056305284271E-2</v>
      </c>
      <c r="HS86" s="88">
        <f t="shared" si="187"/>
        <v>7.7547453891915183E-2</v>
      </c>
      <c r="HT86" s="88">
        <f t="shared" si="188"/>
        <v>7.0747278079106787E-2</v>
      </c>
      <c r="HU86" s="88">
        <f t="shared" si="189"/>
        <v>6.4481308210727672E-2</v>
      </c>
      <c r="HV86" s="88">
        <f t="shared" si="190"/>
        <v>6.2256837465165672E-2</v>
      </c>
      <c r="HW86" s="88">
        <f t="shared" si="191"/>
        <v>6.7197863092681637E-2</v>
      </c>
      <c r="HX86" s="88">
        <f t="shared" si="192"/>
        <v>6.7808063381220793E-2</v>
      </c>
      <c r="HY86" s="88">
        <f t="shared" si="193"/>
        <v>5.7945811215521649E-2</v>
      </c>
      <c r="HZ86" s="88">
        <f t="shared" si="194"/>
        <v>5.6717883312810191E-2</v>
      </c>
      <c r="IA86" s="88">
        <f t="shared" si="195"/>
        <v>5.348491335623709E-2</v>
      </c>
      <c r="IB86" s="88">
        <f t="shared" si="196"/>
        <v>5.0678740660378994E-2</v>
      </c>
      <c r="IC86" s="88">
        <f t="shared" si="197"/>
        <v>5.0503989859271986E-2</v>
      </c>
      <c r="ID86" s="88">
        <f t="shared" si="198"/>
        <v>4.9093666361237479E-2</v>
      </c>
      <c r="IE86" s="88">
        <f t="shared" si="199"/>
        <v>3.0375706168018761E-2</v>
      </c>
      <c r="IF86" s="88">
        <f t="shared" si="200"/>
        <v>3.6282058369843856E-2</v>
      </c>
      <c r="IG86" s="88">
        <f t="shared" si="201"/>
        <v>1.2799490434261899E-2</v>
      </c>
      <c r="IH86" s="88">
        <f t="shared" si="202"/>
        <v>2.1294615886796556E-2</v>
      </c>
      <c r="II86" s="88">
        <f t="shared" si="203"/>
        <v>1.4725077490743777E-3</v>
      </c>
      <c r="IJ86" s="191">
        <f t="shared" si="204"/>
        <v>7.4765836865965281E-3</v>
      </c>
      <c r="IK86" s="297"/>
      <c r="IL86" s="294"/>
      <c r="IM86" s="294"/>
      <c r="IN86" s="294"/>
      <c r="IO86" s="294"/>
      <c r="IP86" s="294"/>
      <c r="IQ86" s="294"/>
      <c r="IR86" s="294"/>
      <c r="IS86" s="294"/>
      <c r="IT86" s="294"/>
      <c r="IU86" s="294"/>
      <c r="IV86" s="294"/>
      <c r="IW86" s="294"/>
      <c r="IX86" s="294"/>
      <c r="IY86" s="294"/>
      <c r="IZ86" s="294"/>
      <c r="JA86" s="294"/>
      <c r="JB86" s="294"/>
      <c r="JC86" s="294"/>
      <c r="JD86" s="298"/>
      <c r="JE86" s="486"/>
    </row>
    <row r="87" spans="1:265" ht="14.4">
      <c r="A87" s="411" t="s">
        <v>98</v>
      </c>
      <c r="B87" s="439">
        <v>11508</v>
      </c>
      <c r="C87" s="427">
        <f t="shared" si="180"/>
        <v>111</v>
      </c>
      <c r="D87" s="418">
        <f t="shared" si="181"/>
        <v>2</v>
      </c>
      <c r="E87" s="396">
        <f t="shared" si="210"/>
        <v>7.5212503142375667E-3</v>
      </c>
      <c r="F87" s="197">
        <f>HJ87/B87</f>
        <v>0</v>
      </c>
      <c r="G87" s="484" t="e">
        <f>H87/F87</f>
        <v>#DIV/0!</v>
      </c>
      <c r="H87" s="29">
        <f t="shared" si="152"/>
        <v>2.3106815666815324E-2</v>
      </c>
      <c r="I87" s="33" t="e">
        <f>(G87*HL87)/B87</f>
        <v>#DIV/0!</v>
      </c>
      <c r="J87" s="324">
        <f t="shared" si="154"/>
        <v>9.8863538827802487E-3</v>
      </c>
      <c r="K87" s="482">
        <f t="shared" si="184"/>
        <v>1.7578992888143543E-2</v>
      </c>
      <c r="L87" s="325" t="e">
        <f t="shared" si="211"/>
        <v>#DIV/0!</v>
      </c>
      <c r="M87" s="326" t="e">
        <f t="shared" si="155"/>
        <v>#DIV/0!</v>
      </c>
      <c r="N87" s="501"/>
      <c r="O87" s="332" t="s">
        <v>226</v>
      </c>
      <c r="P87" s="20" t="s">
        <v>241</v>
      </c>
      <c r="Q87" s="20"/>
      <c r="R87" s="20"/>
      <c r="S87" s="157">
        <f t="shared" si="156"/>
        <v>111</v>
      </c>
      <c r="T87" s="158">
        <f t="shared" si="157"/>
        <v>964.54640250260684</v>
      </c>
      <c r="U87" s="157">
        <f t="shared" si="158"/>
        <v>9</v>
      </c>
      <c r="V87" s="159">
        <f t="shared" si="159"/>
        <v>8.8235294117647065E-2</v>
      </c>
      <c r="W87" s="158">
        <f t="shared" si="160"/>
        <v>78.206465067778936</v>
      </c>
      <c r="X87" s="157">
        <f t="shared" si="161"/>
        <v>111</v>
      </c>
      <c r="Y87" s="159" t="e">
        <f t="shared" si="162"/>
        <v>#DIV/0!</v>
      </c>
      <c r="Z87" s="158">
        <f t="shared" si="163"/>
        <v>964.54640250260684</v>
      </c>
      <c r="AA87" s="157">
        <f t="shared" si="164"/>
        <v>2</v>
      </c>
      <c r="AB87" s="158">
        <f t="shared" si="165"/>
        <v>173.79214459506431</v>
      </c>
      <c r="AC87" s="160">
        <f t="shared" si="166"/>
        <v>1.8018018018018018E-2</v>
      </c>
      <c r="AD87" s="157">
        <f t="shared" si="167"/>
        <v>0</v>
      </c>
      <c r="AE87" s="159">
        <f t="shared" si="168"/>
        <v>0</v>
      </c>
      <c r="AF87" s="158">
        <f t="shared" si="169"/>
        <v>0</v>
      </c>
      <c r="AG87" s="157">
        <f t="shared" si="170"/>
        <v>2</v>
      </c>
      <c r="AH87" s="159" t="e">
        <f t="shared" si="171"/>
        <v>#DIV/0!</v>
      </c>
      <c r="AI87" s="333">
        <f t="shared" si="172"/>
        <v>173.79214459506431</v>
      </c>
      <c r="AJ87" s="505"/>
      <c r="AK87" s="83">
        <v>967.18825065904423</v>
      </c>
      <c r="AL87" s="61">
        <v>895.90343962397799</v>
      </c>
      <c r="AM87" s="61">
        <v>940.10512499139782</v>
      </c>
      <c r="AN87" s="61">
        <v>837.79436408570928</v>
      </c>
      <c r="AO87" s="61">
        <v>689.8300090968379</v>
      </c>
      <c r="AP87" s="61">
        <v>703.74097276359635</v>
      </c>
      <c r="AQ87" s="61">
        <v>766.90384685609331</v>
      </c>
      <c r="AR87" s="61">
        <v>765.70719628900952</v>
      </c>
      <c r="AS87" s="61">
        <v>705.97352431291381</v>
      </c>
      <c r="AT87" s="61">
        <v>735.03662164858974</v>
      </c>
      <c r="AU87" s="61">
        <v>597.50370179426386</v>
      </c>
      <c r="AV87" s="61">
        <v>606.66711866022672</v>
      </c>
      <c r="AW87" s="61">
        <v>565.03267851058672</v>
      </c>
      <c r="AX87" s="61">
        <v>578.3885377557275</v>
      </c>
      <c r="AY87" s="61">
        <v>333.66596460737253</v>
      </c>
      <c r="AZ87" s="61">
        <v>440.61560640410414</v>
      </c>
      <c r="BA87" s="61">
        <v>123.2428947283473</v>
      </c>
      <c r="BB87" s="61">
        <v>194.69199619467256</v>
      </c>
      <c r="BC87" s="61">
        <v>11.554021380782556</v>
      </c>
      <c r="BD87" s="84">
        <v>48.454197399101801</v>
      </c>
      <c r="BE87" s="229">
        <v>2.0000000000000002E-5</v>
      </c>
      <c r="BF87" s="42">
        <v>2.0000000000000002E-5</v>
      </c>
      <c r="BG87" s="52">
        <v>5.0000000000000002E-5</v>
      </c>
      <c r="BH87" s="52">
        <v>4.0000000000000003E-5</v>
      </c>
      <c r="BI87" s="52">
        <v>1.2518952302791728E-4</v>
      </c>
      <c r="BJ87" s="52">
        <v>1.2406223545552731E-4</v>
      </c>
      <c r="BK87" s="52">
        <v>3.4000000000000002E-4</v>
      </c>
      <c r="BL87" s="52">
        <v>1.8000000000000001E-4</v>
      </c>
      <c r="BM87" s="52">
        <v>8.9999999999999998E-4</v>
      </c>
      <c r="BN87" s="52">
        <v>5.0000000000000001E-4</v>
      </c>
      <c r="BO87" s="52">
        <v>3.8E-3</v>
      </c>
      <c r="BP87" s="52">
        <v>2E-3</v>
      </c>
      <c r="BQ87" s="52">
        <v>1.6199999999999999E-2</v>
      </c>
      <c r="BR87" s="52">
        <v>6.1999999999999998E-3</v>
      </c>
      <c r="BS87" s="52">
        <v>6.1100000000000002E-2</v>
      </c>
      <c r="BT87" s="52">
        <v>2.6800000000000001E-2</v>
      </c>
      <c r="BU87" s="52">
        <v>0.1421</v>
      </c>
      <c r="BV87" s="52">
        <v>5.4699999999999999E-2</v>
      </c>
      <c r="BW87" s="52">
        <v>0.27589999999999998</v>
      </c>
      <c r="BX87" s="53">
        <v>0.1051</v>
      </c>
      <c r="BY87" s="63">
        <f>+Fall_Hoy!B87</f>
        <v>0</v>
      </c>
      <c r="BZ87" s="60">
        <f>+Fall_Hoy!C87</f>
        <v>0</v>
      </c>
      <c r="CA87" s="60">
        <f>+Fall_Hoy!D87</f>
        <v>0</v>
      </c>
      <c r="CB87" s="60">
        <f>+Fall_Hoy!E87</f>
        <v>0</v>
      </c>
      <c r="CC87" s="60">
        <f>+Fall_Hoy!F87</f>
        <v>0</v>
      </c>
      <c r="CD87" s="60">
        <f>+Fall_Hoy!G87</f>
        <v>0</v>
      </c>
      <c r="CE87" s="60">
        <f>+Fall_Hoy!H87</f>
        <v>0</v>
      </c>
      <c r="CF87" s="60">
        <f>+Fall_Hoy!I87</f>
        <v>0</v>
      </c>
      <c r="CG87" s="60">
        <f>+Fall_Hoy!J87</f>
        <v>0</v>
      </c>
      <c r="CH87" s="60">
        <f>+Fall_Hoy!K87</f>
        <v>0</v>
      </c>
      <c r="CI87" s="60">
        <f>+Fall_Hoy!L87</f>
        <v>0</v>
      </c>
      <c r="CJ87" s="60">
        <f>+Fall_Hoy!M87</f>
        <v>0</v>
      </c>
      <c r="CK87" s="60">
        <f>+Fall_Hoy!N87</f>
        <v>0</v>
      </c>
      <c r="CL87" s="60">
        <f>+Fall_Hoy!O87</f>
        <v>0</v>
      </c>
      <c r="CM87" s="60">
        <f>+Fall_Hoy!P87</f>
        <v>0</v>
      </c>
      <c r="CN87" s="60">
        <f>+Fall_Hoy!Q87</f>
        <v>0</v>
      </c>
      <c r="CO87" s="60">
        <f>+Fall_Hoy!R87</f>
        <v>0</v>
      </c>
      <c r="CP87" s="60">
        <f>+Fall_Hoy!S87</f>
        <v>1</v>
      </c>
      <c r="CQ87" s="60">
        <f>+Fall_Hoy!T87</f>
        <v>0</v>
      </c>
      <c r="CR87" s="65">
        <f>+Fall_Hoy!U87</f>
        <v>1</v>
      </c>
      <c r="CS87" s="74">
        <f t="shared" si="173"/>
        <v>1.4985046514658876E-2</v>
      </c>
      <c r="CT87" s="75">
        <f t="shared" si="174"/>
        <v>2.2695519302211565E-3</v>
      </c>
      <c r="CU87" s="75">
        <f t="shared" si="175"/>
        <v>7.0792365683059414E-3</v>
      </c>
      <c r="CV87" s="75">
        <f t="shared" si="176"/>
        <v>6.9157663731042535E-3</v>
      </c>
      <c r="CW87" s="75">
        <f t="shared" si="240"/>
        <v>8.697794994241434E-3</v>
      </c>
      <c r="CX87" s="75">
        <f t="shared" si="241"/>
        <v>1.1367818998208868E-2</v>
      </c>
      <c r="CY87" s="75">
        <f t="shared" si="242"/>
        <v>0</v>
      </c>
      <c r="CZ87" s="75">
        <f t="shared" si="243"/>
        <v>1.0447857926335159E-2</v>
      </c>
      <c r="DA87" s="75">
        <f t="shared" si="244"/>
        <v>5.6659348576747065E-3</v>
      </c>
      <c r="DB87" s="75">
        <f t="shared" si="245"/>
        <v>2.7209528628849337E-3</v>
      </c>
      <c r="DC87" s="75">
        <f t="shared" si="246"/>
        <v>1.0041778790629077E-2</v>
      </c>
      <c r="DD87" s="75">
        <f t="shared" si="247"/>
        <v>1.1538452941802601E-2</v>
      </c>
      <c r="DE87" s="75">
        <f t="shared" si="248"/>
        <v>7.0792365683059414E-3</v>
      </c>
      <c r="DF87" s="75">
        <f t="shared" si="249"/>
        <v>6.9157663731042535E-3</v>
      </c>
      <c r="DG87" s="75">
        <f t="shared" si="250"/>
        <v>1.4985046514658876E-2</v>
      </c>
      <c r="DH87" s="75">
        <f t="shared" si="251"/>
        <v>2.2695519302211565E-3</v>
      </c>
      <c r="DI87" s="75">
        <f t="shared" si="252"/>
        <v>1.6228116066312883E-2</v>
      </c>
      <c r="DJ87" s="75">
        <f t="shared" si="253"/>
        <v>9.3899780198025223E-2</v>
      </c>
      <c r="DK87" s="75">
        <f t="shared" si="254"/>
        <v>0</v>
      </c>
      <c r="DL87" s="287">
        <f t="shared" si="255"/>
        <v>0.19636581286883739</v>
      </c>
      <c r="DM87" s="83">
        <f>+'Cas_-14'!B87</f>
        <v>2</v>
      </c>
      <c r="DN87" s="61">
        <f>+'Cas_-14'!C87</f>
        <v>0</v>
      </c>
      <c r="DO87" s="61">
        <f>+'Cas_-14'!D87</f>
        <v>0</v>
      </c>
      <c r="DP87" s="61">
        <f>+'Cas_-14'!E87</f>
        <v>1</v>
      </c>
      <c r="DQ87" s="61">
        <f>+'Cas_-14'!F87</f>
        <v>6</v>
      </c>
      <c r="DR87" s="61">
        <f>+'Cas_-14'!G87</f>
        <v>8</v>
      </c>
      <c r="DS87" s="61">
        <f>+'Cas_-14'!H87</f>
        <v>0</v>
      </c>
      <c r="DT87" s="61">
        <f>+'Cas_-14'!I87</f>
        <v>8</v>
      </c>
      <c r="DU87" s="61">
        <f>+'Cas_-14'!J87</f>
        <v>4</v>
      </c>
      <c r="DV87" s="61">
        <f>+'Cas_-14'!K87</f>
        <v>2</v>
      </c>
      <c r="DW87" s="61">
        <f>+'Cas_-14'!L87</f>
        <v>6</v>
      </c>
      <c r="DX87" s="61">
        <f>+'Cas_-14'!M87</f>
        <v>7</v>
      </c>
      <c r="DY87" s="61">
        <f>+'Cas_-14'!N87</f>
        <v>4</v>
      </c>
      <c r="DZ87" s="61">
        <f>+'Cas_-14'!O87</f>
        <v>4</v>
      </c>
      <c r="EA87" s="61">
        <f>+'Cas_-14'!P87</f>
        <v>5</v>
      </c>
      <c r="EB87" s="61">
        <f>+'Cas_-14'!Q87</f>
        <v>1</v>
      </c>
      <c r="EC87" s="61">
        <f>+'Cas_-14'!R87</f>
        <v>2</v>
      </c>
      <c r="ED87" s="61">
        <f>+'Cas_-14'!S87</f>
        <v>6</v>
      </c>
      <c r="EE87" s="61">
        <f>+'Cas_-14'!T87</f>
        <v>0</v>
      </c>
      <c r="EF87" s="84">
        <f>+'Cas_-14'!U87</f>
        <v>3</v>
      </c>
      <c r="EG87" s="190">
        <f t="shared" si="260"/>
        <v>2.0678497682712705E-3</v>
      </c>
      <c r="EH87" s="88">
        <f t="shared" si="260"/>
        <v>0</v>
      </c>
      <c r="EI87" s="88">
        <f t="shared" si="260"/>
        <v>0</v>
      </c>
      <c r="EJ87" s="88">
        <f t="shared" si="260"/>
        <v>1.1936103211810298E-3</v>
      </c>
      <c r="EK87" s="88">
        <f t="shared" si="260"/>
        <v>8.697794994241434E-3</v>
      </c>
      <c r="EL87" s="88">
        <f t="shared" si="260"/>
        <v>1.1367818998208868E-2</v>
      </c>
      <c r="EM87" s="88">
        <f t="shared" si="260"/>
        <v>0</v>
      </c>
      <c r="EN87" s="88">
        <f t="shared" si="260"/>
        <v>1.0447857926335159E-2</v>
      </c>
      <c r="EO87" s="88">
        <f t="shared" si="260"/>
        <v>5.6659348576747065E-3</v>
      </c>
      <c r="EP87" s="88">
        <f t="shared" si="260"/>
        <v>2.7209528628849337E-3</v>
      </c>
      <c r="EQ87" s="88">
        <f t="shared" si="260"/>
        <v>1.0041778790629077E-2</v>
      </c>
      <c r="ER87" s="88">
        <f t="shared" si="260"/>
        <v>1.1538452941802601E-2</v>
      </c>
      <c r="ES87" s="88">
        <f t="shared" si="260"/>
        <v>7.0792365683059414E-3</v>
      </c>
      <c r="ET87" s="88">
        <f t="shared" si="257"/>
        <v>6.9157663731042535E-3</v>
      </c>
      <c r="EU87" s="88">
        <f t="shared" si="258"/>
        <v>1.4985046514658876E-2</v>
      </c>
      <c r="EV87" s="88">
        <f t="shared" si="259"/>
        <v>2.2695519302211565E-3</v>
      </c>
      <c r="EW87" s="88">
        <f t="shared" si="256"/>
        <v>1.6228116066312883E-2</v>
      </c>
      <c r="EX87" s="88">
        <f t="shared" si="256"/>
        <v>3.0817907860991877E-2</v>
      </c>
      <c r="EY87" s="88">
        <f t="shared" si="256"/>
        <v>0</v>
      </c>
      <c r="EZ87" s="96">
        <f t="shared" si="256"/>
        <v>6.1914140797544433E-2</v>
      </c>
      <c r="FA87" s="110">
        <f t="shared" si="212"/>
        <v>1</v>
      </c>
      <c r="FB87" s="111">
        <f t="shared" si="213"/>
        <v>1</v>
      </c>
      <c r="FC87" s="111">
        <f t="shared" si="214"/>
        <v>1</v>
      </c>
      <c r="FD87" s="111">
        <f t="shared" si="215"/>
        <v>1</v>
      </c>
      <c r="FE87" s="111">
        <f t="shared" si="209"/>
        <v>1</v>
      </c>
      <c r="FF87" s="111">
        <f t="shared" si="209"/>
        <v>1</v>
      </c>
      <c r="FG87" s="111" t="e">
        <f t="shared" si="209"/>
        <v>#DIV/0!</v>
      </c>
      <c r="FH87" s="111">
        <f t="shared" si="209"/>
        <v>1</v>
      </c>
      <c r="FI87" s="111">
        <f t="shared" si="209"/>
        <v>1</v>
      </c>
      <c r="FJ87" s="111">
        <f t="shared" si="209"/>
        <v>1</v>
      </c>
      <c r="FK87" s="111">
        <f t="shared" si="209"/>
        <v>1</v>
      </c>
      <c r="FL87" s="111">
        <f t="shared" si="209"/>
        <v>1</v>
      </c>
      <c r="FM87" s="111">
        <f t="shared" si="209"/>
        <v>1</v>
      </c>
      <c r="FN87" s="111">
        <f t="shared" si="209"/>
        <v>1</v>
      </c>
      <c r="FO87" s="111">
        <f t="shared" si="209"/>
        <v>1</v>
      </c>
      <c r="FP87" s="111">
        <f t="shared" si="209"/>
        <v>1</v>
      </c>
      <c r="FQ87" s="111">
        <f t="shared" si="216"/>
        <v>1</v>
      </c>
      <c r="FR87" s="111">
        <f t="shared" si="217"/>
        <v>3.0469226081657528</v>
      </c>
      <c r="FS87" s="111" t="e">
        <f t="shared" si="218"/>
        <v>#DIV/0!</v>
      </c>
      <c r="FT87" s="292">
        <f t="shared" si="219"/>
        <v>3.1715826197272436</v>
      </c>
      <c r="FU87" s="83">
        <f>+Cas_Hoy!B87</f>
        <v>2</v>
      </c>
      <c r="FV87" s="61">
        <f>+Cas_Hoy!C87</f>
        <v>0</v>
      </c>
      <c r="FW87" s="61">
        <f>+Cas_Hoy!D87</f>
        <v>0</v>
      </c>
      <c r="FX87" s="61">
        <f>+Cas_Hoy!E87</f>
        <v>2</v>
      </c>
      <c r="FY87" s="61">
        <f>+Cas_Hoy!F87</f>
        <v>8</v>
      </c>
      <c r="FZ87" s="61">
        <f>+Cas_Hoy!G87</f>
        <v>13</v>
      </c>
      <c r="GA87" s="61">
        <f>+Cas_Hoy!H87</f>
        <v>3</v>
      </c>
      <c r="GB87" s="61">
        <f>+Cas_Hoy!I87</f>
        <v>12</v>
      </c>
      <c r="GC87" s="61">
        <f>+Cas_Hoy!J87</f>
        <v>7</v>
      </c>
      <c r="GD87" s="61">
        <f>+Cas_Hoy!K87</f>
        <v>6</v>
      </c>
      <c r="GE87" s="61">
        <f>+Cas_Hoy!L87</f>
        <v>7</v>
      </c>
      <c r="GF87" s="61">
        <f>+Cas_Hoy!M87</f>
        <v>11</v>
      </c>
      <c r="GG87" s="61">
        <f>+Cas_Hoy!N87</f>
        <v>7</v>
      </c>
      <c r="GH87" s="61">
        <f>+Cas_Hoy!O87</f>
        <v>6</v>
      </c>
      <c r="GI87" s="61">
        <f>+Cas_Hoy!P87</f>
        <v>7</v>
      </c>
      <c r="GJ87" s="61">
        <f>+Cas_Hoy!Q87</f>
        <v>1</v>
      </c>
      <c r="GK87" s="61">
        <f>+Cas_Hoy!R87</f>
        <v>5</v>
      </c>
      <c r="GL87" s="61">
        <f>+Cas_Hoy!S87</f>
        <v>9</v>
      </c>
      <c r="GM87" s="61">
        <f>+Cas_Hoy!T87</f>
        <v>1</v>
      </c>
      <c r="GN87" s="84">
        <f>+Cas_Hoy!U87</f>
        <v>4</v>
      </c>
      <c r="GO87" s="297">
        <f t="shared" si="220"/>
        <v>2.0678497682712705E-3</v>
      </c>
      <c r="GP87" s="294">
        <f t="shared" si="221"/>
        <v>0</v>
      </c>
      <c r="GQ87" s="294">
        <f t="shared" si="222"/>
        <v>0</v>
      </c>
      <c r="GR87" s="294">
        <f t="shared" si="223"/>
        <v>2.3872206423620596E-3</v>
      </c>
      <c r="GS87" s="294">
        <f t="shared" si="224"/>
        <v>1.1597059992321914E-2</v>
      </c>
      <c r="GT87" s="294">
        <f t="shared" si="225"/>
        <v>1.847270587208941E-2</v>
      </c>
      <c r="GU87" s="294" t="e">
        <f t="shared" si="226"/>
        <v>#DIV/0!</v>
      </c>
      <c r="GV87" s="294">
        <f t="shared" si="227"/>
        <v>1.5671786889502739E-2</v>
      </c>
      <c r="GW87" s="294">
        <f t="shared" si="228"/>
        <v>9.9153860009307364E-3</v>
      </c>
      <c r="GX87" s="294">
        <f t="shared" si="229"/>
        <v>8.1628585886548005E-3</v>
      </c>
      <c r="GY87" s="294">
        <f t="shared" si="230"/>
        <v>1.1715408589067257E-2</v>
      </c>
      <c r="GZ87" s="294">
        <f t="shared" si="231"/>
        <v>1.8131854622832656E-2</v>
      </c>
      <c r="HA87" s="294">
        <f t="shared" si="232"/>
        <v>1.2388663994535396E-2</v>
      </c>
      <c r="HB87" s="294">
        <f t="shared" si="233"/>
        <v>1.0373649559656381E-2</v>
      </c>
      <c r="HC87" s="294">
        <f t="shared" si="234"/>
        <v>2.0979065120522427E-2</v>
      </c>
      <c r="HD87" s="294">
        <f t="shared" si="235"/>
        <v>2.2695519302211565E-3</v>
      </c>
      <c r="HE87" s="294">
        <f t="shared" si="236"/>
        <v>4.0570290165782209E-2</v>
      </c>
      <c r="HF87" s="294">
        <f t="shared" si="237"/>
        <v>0.14084967029703782</v>
      </c>
      <c r="HG87" s="294" t="e">
        <f t="shared" si="238"/>
        <v>#DIV/0!</v>
      </c>
      <c r="HH87" s="298">
        <f t="shared" si="239"/>
        <v>0.26182108382511649</v>
      </c>
      <c r="HI87" s="213">
        <f>+CyF_Tot!B87</f>
        <v>0</v>
      </c>
      <c r="HJ87" s="140">
        <f>+CyF_Tot!C87</f>
        <v>0</v>
      </c>
      <c r="HK87" s="140">
        <f>+CyF_Tot!D87</f>
        <v>102</v>
      </c>
      <c r="HL87" s="140">
        <f>+CyF_Tot!E87</f>
        <v>111</v>
      </c>
      <c r="HM87" s="140">
        <f>+CyF_Tot!F87</f>
        <v>0</v>
      </c>
      <c r="HN87" s="140">
        <f>+CyF_Tot!G87</f>
        <v>0</v>
      </c>
      <c r="HO87" s="140">
        <f>+CyF_Tot!H87</f>
        <v>2</v>
      </c>
      <c r="HP87" s="451">
        <f>+CyF_Tot!I87</f>
        <v>2</v>
      </c>
      <c r="HQ87" s="91">
        <f t="shared" si="185"/>
        <v>8.4044860154591949E-2</v>
      </c>
      <c r="HR87" s="88">
        <f t="shared" si="186"/>
        <v>7.7850490061172922E-2</v>
      </c>
      <c r="HS87" s="88">
        <f t="shared" si="187"/>
        <v>8.1691442908533002E-2</v>
      </c>
      <c r="HT87" s="88">
        <f t="shared" si="188"/>
        <v>7.2801039632056766E-2</v>
      </c>
      <c r="HU87" s="88">
        <f t="shared" si="189"/>
        <v>5.9943518343486088E-2</v>
      </c>
      <c r="HV87" s="88">
        <f t="shared" si="190"/>
        <v>6.1152326448001074E-2</v>
      </c>
      <c r="HW87" s="88">
        <f t="shared" si="191"/>
        <v>6.664093212166261E-2</v>
      </c>
      <c r="HX87" s="88">
        <f t="shared" si="192"/>
        <v>6.6536947887470416E-2</v>
      </c>
      <c r="HY87" s="88">
        <f t="shared" si="193"/>
        <v>6.1346326408838532E-2</v>
      </c>
      <c r="HZ87" s="88">
        <f t="shared" si="194"/>
        <v>6.3871795416109642E-2</v>
      </c>
      <c r="IA87" s="88">
        <f t="shared" si="195"/>
        <v>5.1920724869157442E-2</v>
      </c>
      <c r="IB87" s="88">
        <f t="shared" si="196"/>
        <v>5.2716989803634574E-2</v>
      </c>
      <c r="IC87" s="88">
        <f t="shared" si="197"/>
        <v>4.9099120482324184E-2</v>
      </c>
      <c r="ID87" s="88">
        <f t="shared" si="198"/>
        <v>5.0259692192885598E-2</v>
      </c>
      <c r="IE87" s="88">
        <f t="shared" si="199"/>
        <v>2.8994261783748046E-2</v>
      </c>
      <c r="IF87" s="88">
        <f t="shared" si="200"/>
        <v>3.8287765589512003E-2</v>
      </c>
      <c r="IG87" s="88">
        <f t="shared" si="201"/>
        <v>1.0709323490471611E-2</v>
      </c>
      <c r="IH87" s="88">
        <f t="shared" si="202"/>
        <v>1.6917969777083122E-2</v>
      </c>
      <c r="II87" s="88">
        <f t="shared" si="203"/>
        <v>1.0039990772317132E-3</v>
      </c>
      <c r="IJ87" s="191">
        <f t="shared" si="204"/>
        <v>4.2104794403112445E-3</v>
      </c>
      <c r="IK87" s="297"/>
      <c r="IL87" s="294"/>
      <c r="IM87" s="294"/>
      <c r="IN87" s="294"/>
      <c r="IO87" s="294"/>
      <c r="IP87" s="294"/>
      <c r="IQ87" s="294"/>
      <c r="IR87" s="294"/>
      <c r="IS87" s="294"/>
      <c r="IT87" s="294"/>
      <c r="IU87" s="294"/>
      <c r="IV87" s="294"/>
      <c r="IW87" s="294"/>
      <c r="IX87" s="294"/>
      <c r="IY87" s="294"/>
      <c r="IZ87" s="294"/>
      <c r="JA87" s="294"/>
      <c r="JB87" s="294"/>
      <c r="JC87" s="294"/>
      <c r="JD87" s="298"/>
      <c r="JE87" s="486"/>
    </row>
    <row r="88" spans="1:265" ht="14.4">
      <c r="A88" s="413" t="s">
        <v>99</v>
      </c>
      <c r="B88" s="439">
        <v>656456</v>
      </c>
      <c r="C88" s="427">
        <f t="shared" si="180"/>
        <v>21744</v>
      </c>
      <c r="D88" s="418">
        <f t="shared" si="181"/>
        <v>795</v>
      </c>
      <c r="E88" s="396">
        <f t="shared" si="210"/>
        <v>8.4314310900496948E-3</v>
      </c>
      <c r="F88" s="197">
        <f t="shared" si="150"/>
        <v>2.8414699538125938E-2</v>
      </c>
      <c r="G88" s="30">
        <f t="shared" si="151"/>
        <v>5.0549532512821749</v>
      </c>
      <c r="H88" s="29">
        <f t="shared" si="152"/>
        <v>0.14363497781445583</v>
      </c>
      <c r="I88" s="33">
        <f t="shared" si="153"/>
        <v>0.16743681754128167</v>
      </c>
      <c r="J88" s="324">
        <f t="shared" si="154"/>
        <v>0.20817349907105276</v>
      </c>
      <c r="K88" s="482">
        <f t="shared" si="184"/>
        <v>5.8174956128784292E-3</v>
      </c>
      <c r="L88" s="325">
        <f t="shared" si="211"/>
        <v>7.3262607894808882</v>
      </c>
      <c r="M88" s="326">
        <f t="shared" si="155"/>
        <v>0.24263657552692638</v>
      </c>
      <c r="N88" s="501"/>
      <c r="O88" s="332" t="s">
        <v>226</v>
      </c>
      <c r="P88" s="20" t="s">
        <v>236</v>
      </c>
      <c r="Q88" s="20"/>
      <c r="R88" s="20"/>
      <c r="S88" s="157">
        <f t="shared" si="156"/>
        <v>21744</v>
      </c>
      <c r="T88" s="158">
        <f t="shared" si="157"/>
        <v>3312.3316718866154</v>
      </c>
      <c r="U88" s="157">
        <f t="shared" si="158"/>
        <v>1306</v>
      </c>
      <c r="V88" s="159">
        <f t="shared" si="159"/>
        <v>6.3900577355905666E-2</v>
      </c>
      <c r="W88" s="158">
        <f t="shared" si="160"/>
        <v>198.94707337582412</v>
      </c>
      <c r="X88" s="157">
        <f t="shared" si="161"/>
        <v>3091</v>
      </c>
      <c r="Y88" s="159">
        <f t="shared" si="162"/>
        <v>0.16571060955342304</v>
      </c>
      <c r="Z88" s="158">
        <f t="shared" si="163"/>
        <v>470.86171807402172</v>
      </c>
      <c r="AA88" s="157">
        <f t="shared" si="164"/>
        <v>795</v>
      </c>
      <c r="AB88" s="158">
        <f t="shared" si="165"/>
        <v>1211.048417563401</v>
      </c>
      <c r="AC88" s="160">
        <f t="shared" si="166"/>
        <v>3.6561810154525386E-2</v>
      </c>
      <c r="AD88" s="157">
        <f t="shared" si="167"/>
        <v>24</v>
      </c>
      <c r="AE88" s="159">
        <f t="shared" si="168"/>
        <v>3.1128404669260701E-2</v>
      </c>
      <c r="AF88" s="158">
        <f t="shared" si="169"/>
        <v>36.559952228329088</v>
      </c>
      <c r="AG88" s="157">
        <f t="shared" si="170"/>
        <v>84</v>
      </c>
      <c r="AH88" s="159">
        <f t="shared" si="171"/>
        <v>0.11814345991561181</v>
      </c>
      <c r="AI88" s="333">
        <f t="shared" si="172"/>
        <v>127.95983279915181</v>
      </c>
      <c r="AJ88" s="505"/>
      <c r="AK88" s="83">
        <v>46950.970524442797</v>
      </c>
      <c r="AL88" s="61">
        <v>43681.167051499026</v>
      </c>
      <c r="AM88" s="61">
        <v>46355.615595484509</v>
      </c>
      <c r="AN88" s="61">
        <v>43272.565157032943</v>
      </c>
      <c r="AO88" s="61">
        <v>45586.588992951889</v>
      </c>
      <c r="AP88" s="61">
        <v>44465.602170117229</v>
      </c>
      <c r="AQ88" s="61">
        <v>43516.705928409297</v>
      </c>
      <c r="AR88" s="61">
        <v>44247.786467697719</v>
      </c>
      <c r="AS88" s="61">
        <v>42313.294184329658</v>
      </c>
      <c r="AT88" s="61">
        <v>44634.748128419473</v>
      </c>
      <c r="AU88" s="61">
        <v>34147.027485611899</v>
      </c>
      <c r="AV88" s="61">
        <v>38172.191922721882</v>
      </c>
      <c r="AW88" s="61">
        <v>28276.267699824901</v>
      </c>
      <c r="AX88" s="61">
        <v>35972.868652926343</v>
      </c>
      <c r="AY88" s="61">
        <v>19333.746702614182</v>
      </c>
      <c r="AZ88" s="61">
        <v>27802.111050127794</v>
      </c>
      <c r="BA88" s="61">
        <v>8443.657345157284</v>
      </c>
      <c r="BB88" s="61">
        <v>14687.687073696958</v>
      </c>
      <c r="BC88" s="61">
        <v>789.12685468759673</v>
      </c>
      <c r="BD88" s="84">
        <v>3806.2789203418629</v>
      </c>
      <c r="BE88" s="229">
        <v>2.0000000000000002E-5</v>
      </c>
      <c r="BF88" s="42">
        <v>2.0000000000000002E-5</v>
      </c>
      <c r="BG88" s="52">
        <v>5.0000000000000002E-5</v>
      </c>
      <c r="BH88" s="52">
        <v>4.0000000000000003E-5</v>
      </c>
      <c r="BI88" s="52">
        <v>1.2518952302791728E-4</v>
      </c>
      <c r="BJ88" s="52">
        <v>1.2406223545552731E-4</v>
      </c>
      <c r="BK88" s="52">
        <v>3.4000000000000002E-4</v>
      </c>
      <c r="BL88" s="52">
        <v>1.8000000000000001E-4</v>
      </c>
      <c r="BM88" s="52">
        <v>8.9999999999999998E-4</v>
      </c>
      <c r="BN88" s="52">
        <v>5.0000000000000001E-4</v>
      </c>
      <c r="BO88" s="52">
        <v>3.8E-3</v>
      </c>
      <c r="BP88" s="52">
        <v>2E-3</v>
      </c>
      <c r="BQ88" s="52">
        <v>1.6199999999999999E-2</v>
      </c>
      <c r="BR88" s="52">
        <v>6.1999999999999998E-3</v>
      </c>
      <c r="BS88" s="52">
        <v>6.1100000000000002E-2</v>
      </c>
      <c r="BT88" s="52">
        <v>2.6800000000000001E-2</v>
      </c>
      <c r="BU88" s="52">
        <v>0.1421</v>
      </c>
      <c r="BV88" s="52">
        <v>5.4699999999999999E-2</v>
      </c>
      <c r="BW88" s="52">
        <v>0.27589999999999998</v>
      </c>
      <c r="BX88" s="53">
        <v>0.1051</v>
      </c>
      <c r="BY88" s="63">
        <f>+Fall_Hoy!B88</f>
        <v>0</v>
      </c>
      <c r="BZ88" s="60">
        <f>+Fall_Hoy!C88</f>
        <v>0</v>
      </c>
      <c r="CA88" s="60">
        <f>+Fall_Hoy!D88</f>
        <v>0</v>
      </c>
      <c r="CB88" s="60">
        <f>+Fall_Hoy!E88</f>
        <v>0</v>
      </c>
      <c r="CC88" s="60">
        <f>+Fall_Hoy!F88</f>
        <v>1</v>
      </c>
      <c r="CD88" s="60">
        <f>+Fall_Hoy!G88</f>
        <v>0</v>
      </c>
      <c r="CE88" s="60">
        <f>+Fall_Hoy!H88</f>
        <v>2</v>
      </c>
      <c r="CF88" s="60">
        <f>+Fall_Hoy!I88</f>
        <v>3</v>
      </c>
      <c r="CG88" s="60">
        <f>+Fall_Hoy!J88</f>
        <v>18</v>
      </c>
      <c r="CH88" s="60">
        <f>+Fall_Hoy!K88</f>
        <v>9</v>
      </c>
      <c r="CI88" s="60">
        <f>+Fall_Hoy!L88</f>
        <v>43</v>
      </c>
      <c r="CJ88" s="60">
        <f>+Fall_Hoy!M88</f>
        <v>11</v>
      </c>
      <c r="CK88" s="60">
        <f>+Fall_Hoy!N88</f>
        <v>83</v>
      </c>
      <c r="CL88" s="60">
        <f>+Fall_Hoy!O88</f>
        <v>46</v>
      </c>
      <c r="CM88" s="60">
        <f>+Fall_Hoy!P88</f>
        <v>138</v>
      </c>
      <c r="CN88" s="60">
        <f>+Fall_Hoy!Q88</f>
        <v>82</v>
      </c>
      <c r="CO88" s="60">
        <f>+Fall_Hoy!R88</f>
        <v>122</v>
      </c>
      <c r="CP88" s="60">
        <f>+Fall_Hoy!S88</f>
        <v>118</v>
      </c>
      <c r="CQ88" s="60">
        <f>+Fall_Hoy!T88</f>
        <v>33</v>
      </c>
      <c r="CR88" s="65">
        <f>+Fall_Hoy!U88</f>
        <v>84</v>
      </c>
      <c r="CS88" s="74">
        <f t="shared" si="173"/>
        <v>0.11682125074355282</v>
      </c>
      <c r="CT88" s="75">
        <f t="shared" si="174"/>
        <v>0.11005284767838697</v>
      </c>
      <c r="CU88" s="75">
        <f t="shared" si="175"/>
        <v>0.18119282376702014</v>
      </c>
      <c r="CV88" s="75">
        <f t="shared" si="176"/>
        <v>0.20624862894013662</v>
      </c>
      <c r="CW88" s="75">
        <f t="shared" si="240"/>
        <v>0.17522453566604623</v>
      </c>
      <c r="CX88" s="75">
        <f t="shared" si="241"/>
        <v>4.2549744244136295E-2</v>
      </c>
      <c r="CY88" s="75">
        <f t="shared" si="242"/>
        <v>0.13517459135932106</v>
      </c>
      <c r="CZ88" s="75">
        <f t="shared" si="243"/>
        <v>0.37666667639597878</v>
      </c>
      <c r="DA88" s="75">
        <f t="shared" si="244"/>
        <v>0.47266468814443707</v>
      </c>
      <c r="DB88" s="75">
        <f t="shared" si="245"/>
        <v>0.40327325132902869</v>
      </c>
      <c r="DC88" s="75">
        <f t="shared" si="246"/>
        <v>0.33138431971720533</v>
      </c>
      <c r="DD88" s="75">
        <f t="shared" si="247"/>
        <v>0.14408394496010435</v>
      </c>
      <c r="DE88" s="75">
        <f t="shared" si="248"/>
        <v>0.18119282376702014</v>
      </c>
      <c r="DF88" s="75">
        <f t="shared" si="249"/>
        <v>0.20624862894013662</v>
      </c>
      <c r="DG88" s="75">
        <f t="shared" si="250"/>
        <v>0.11682125074355282</v>
      </c>
      <c r="DH88" s="75">
        <f t="shared" si="251"/>
        <v>0.11005284767838697</v>
      </c>
      <c r="DI88" s="75">
        <f t="shared" si="252"/>
        <v>0.10167990973376038</v>
      </c>
      <c r="DJ88" s="75">
        <f t="shared" si="253"/>
        <v>0.14687276463321128</v>
      </c>
      <c r="DK88" s="75">
        <f t="shared" si="254"/>
        <v>0.15157075584660015</v>
      </c>
      <c r="DL88" s="287">
        <f t="shared" si="255"/>
        <v>0.20997904696366324</v>
      </c>
      <c r="DM88" s="83">
        <f>+'Cas_-14'!B88</f>
        <v>191</v>
      </c>
      <c r="DN88" s="61">
        <f>+'Cas_-14'!C88</f>
        <v>212</v>
      </c>
      <c r="DO88" s="61">
        <f>+'Cas_-14'!D88</f>
        <v>310</v>
      </c>
      <c r="DP88" s="61">
        <f>+'Cas_-14'!E88</f>
        <v>386</v>
      </c>
      <c r="DQ88" s="61">
        <f>+'Cas_-14'!F88</f>
        <v>1661</v>
      </c>
      <c r="DR88" s="61">
        <f>+'Cas_-14'!G88</f>
        <v>1892</v>
      </c>
      <c r="DS88" s="61">
        <f>+'Cas_-14'!H88</f>
        <v>2036</v>
      </c>
      <c r="DT88" s="61">
        <f>+'Cas_-14'!I88</f>
        <v>2235</v>
      </c>
      <c r="DU88" s="61">
        <f>+'Cas_-14'!J88</f>
        <v>1883</v>
      </c>
      <c r="DV88" s="61">
        <f>+'Cas_-14'!K88</f>
        <v>1829</v>
      </c>
      <c r="DW88" s="61">
        <f>+'Cas_-14'!L88</f>
        <v>1384</v>
      </c>
      <c r="DX88" s="61">
        <f>+'Cas_-14'!M88</f>
        <v>1347</v>
      </c>
      <c r="DY88" s="61">
        <f>+'Cas_-14'!N88</f>
        <v>823</v>
      </c>
      <c r="DZ88" s="61">
        <f>+'Cas_-14'!O88</f>
        <v>691</v>
      </c>
      <c r="EA88" s="61">
        <f>+'Cas_-14'!P88</f>
        <v>437</v>
      </c>
      <c r="EB88" s="61">
        <f>+'Cas_-14'!Q88</f>
        <v>388</v>
      </c>
      <c r="EC88" s="61">
        <f>+'Cas_-14'!R88</f>
        <v>247</v>
      </c>
      <c r="ED88" s="61">
        <f>+'Cas_-14'!S88</f>
        <v>367</v>
      </c>
      <c r="EE88" s="61">
        <f>+'Cas_-14'!T88</f>
        <v>59</v>
      </c>
      <c r="EF88" s="84">
        <f>+'Cas_-14'!U88</f>
        <v>230</v>
      </c>
      <c r="EG88" s="190">
        <f t="shared" si="260"/>
        <v>4.0680735215167683E-3</v>
      </c>
      <c r="EH88" s="89">
        <f t="shared" si="260"/>
        <v>4.8533501806409425E-3</v>
      </c>
      <c r="EI88" s="89">
        <f t="shared" si="260"/>
        <v>6.6874314151098672E-3</v>
      </c>
      <c r="EJ88" s="89">
        <f t="shared" si="260"/>
        <v>8.9202014856118311E-3</v>
      </c>
      <c r="EK88" s="89">
        <f t="shared" si="260"/>
        <v>3.6436154507125028E-2</v>
      </c>
      <c r="EL88" s="89">
        <f t="shared" si="260"/>
        <v>4.2549744244136295E-2</v>
      </c>
      <c r="EM88" s="89">
        <f t="shared" si="260"/>
        <v>4.67866295612882E-2</v>
      </c>
      <c r="EN88" s="89">
        <f t="shared" si="260"/>
        <v>5.0511001304700757E-2</v>
      </c>
      <c r="EO88" s="89">
        <f t="shared" si="260"/>
        <v>4.450138038879875E-2</v>
      </c>
      <c r="EP88" s="89">
        <f t="shared" si="260"/>
        <v>4.0977043148932975E-2</v>
      </c>
      <c r="EQ88" s="89">
        <f t="shared" si="260"/>
        <v>4.0530614285040144E-2</v>
      </c>
      <c r="ER88" s="89">
        <f t="shared" si="260"/>
        <v>3.5287467974774653E-2</v>
      </c>
      <c r="ES88" s="89">
        <f t="shared" si="260"/>
        <v>2.9105680025977982E-2</v>
      </c>
      <c r="ET88" s="89">
        <f t="shared" si="257"/>
        <v>1.9208921219681159E-2</v>
      </c>
      <c r="EU88" s="89">
        <f t="shared" si="258"/>
        <v>2.2602964998031744E-2</v>
      </c>
      <c r="EV88" s="89">
        <f t="shared" si="259"/>
        <v>1.3955774771938281E-2</v>
      </c>
      <c r="EW88" s="89">
        <f t="shared" si="256"/>
        <v>2.9252726621084718E-2</v>
      </c>
      <c r="EX88" s="89">
        <f t="shared" si="256"/>
        <v>2.4986915785891975E-2</v>
      </c>
      <c r="EY88" s="89">
        <f t="shared" si="256"/>
        <v>7.476617941656187E-2</v>
      </c>
      <c r="EZ88" s="97">
        <f t="shared" si="256"/>
        <v>6.0426470264912283E-2</v>
      </c>
      <c r="FA88" s="110">
        <f t="shared" si="212"/>
        <v>5.1684038246188306</v>
      </c>
      <c r="FB88" s="111">
        <f t="shared" si="213"/>
        <v>7.8858285890136939</v>
      </c>
      <c r="FC88" s="111">
        <f t="shared" si="214"/>
        <v>6.2253423938316619</v>
      </c>
      <c r="FD88" s="111">
        <f t="shared" si="215"/>
        <v>10.737127118248448</v>
      </c>
      <c r="FE88" s="111">
        <f t="shared" si="209"/>
        <v>4.8090842196802459</v>
      </c>
      <c r="FF88" s="111">
        <f t="shared" si="209"/>
        <v>1</v>
      </c>
      <c r="FG88" s="111">
        <f t="shared" si="209"/>
        <v>2.8891713856465966</v>
      </c>
      <c r="FH88" s="111">
        <f t="shared" si="209"/>
        <v>7.4571215510812818</v>
      </c>
      <c r="FI88" s="111">
        <f t="shared" si="209"/>
        <v>10.621348911311737</v>
      </c>
      <c r="FJ88" s="111">
        <f t="shared" si="209"/>
        <v>9.8414434117003822</v>
      </c>
      <c r="FK88" s="111">
        <f t="shared" si="209"/>
        <v>8.1761484636446617</v>
      </c>
      <c r="FL88" s="111">
        <f t="shared" si="209"/>
        <v>4.083147735708982</v>
      </c>
      <c r="FM88" s="111">
        <f t="shared" si="209"/>
        <v>6.2253423938316619</v>
      </c>
      <c r="FN88" s="111">
        <f t="shared" si="209"/>
        <v>10.737127118248448</v>
      </c>
      <c r="FO88" s="111">
        <f t="shared" si="209"/>
        <v>5.1684038246188306</v>
      </c>
      <c r="FP88" s="111">
        <f t="shared" si="209"/>
        <v>7.8858285890136939</v>
      </c>
      <c r="FQ88" s="111">
        <f t="shared" si="216"/>
        <v>3.4759122132728564</v>
      </c>
      <c r="FR88" s="111">
        <f t="shared" si="217"/>
        <v>5.877986938913768</v>
      </c>
      <c r="FS88" s="111">
        <f t="shared" si="218"/>
        <v>2.0272636241330377</v>
      </c>
      <c r="FT88" s="292">
        <f t="shared" si="219"/>
        <v>3.4749513920489798</v>
      </c>
      <c r="FU88" s="83">
        <f>+Cas_Hoy!B88</f>
        <v>242</v>
      </c>
      <c r="FV88" s="61">
        <f>+Cas_Hoy!C88</f>
        <v>239</v>
      </c>
      <c r="FW88" s="61">
        <f>+Cas_Hoy!D88</f>
        <v>388</v>
      </c>
      <c r="FX88" s="61">
        <f>+Cas_Hoy!E88</f>
        <v>471</v>
      </c>
      <c r="FY88" s="61">
        <f>+Cas_Hoy!F88</f>
        <v>1965</v>
      </c>
      <c r="FZ88" s="61">
        <f>+Cas_Hoy!G88</f>
        <v>2218</v>
      </c>
      <c r="GA88" s="61">
        <f>+Cas_Hoy!H88</f>
        <v>2378</v>
      </c>
      <c r="GB88" s="61">
        <f>+Cas_Hoy!I88</f>
        <v>2609</v>
      </c>
      <c r="GC88" s="61">
        <f>+Cas_Hoy!J88</f>
        <v>2183</v>
      </c>
      <c r="GD88" s="61">
        <f>+Cas_Hoy!K88</f>
        <v>2106</v>
      </c>
      <c r="GE88" s="61">
        <f>+Cas_Hoy!L88</f>
        <v>1582</v>
      </c>
      <c r="GF88" s="61">
        <f>+Cas_Hoy!M88</f>
        <v>1591</v>
      </c>
      <c r="GG88" s="61">
        <f>+Cas_Hoy!N88</f>
        <v>954</v>
      </c>
      <c r="GH88" s="61">
        <f>+Cas_Hoy!O88</f>
        <v>813</v>
      </c>
      <c r="GI88" s="61">
        <f>+Cas_Hoy!P88</f>
        <v>496</v>
      </c>
      <c r="GJ88" s="61">
        <f>+Cas_Hoy!Q88</f>
        <v>451</v>
      </c>
      <c r="GK88" s="61">
        <f>+Cas_Hoy!R88</f>
        <v>273</v>
      </c>
      <c r="GL88" s="61">
        <f>+Cas_Hoy!S88</f>
        <v>418</v>
      </c>
      <c r="GM88" s="61">
        <f>+Cas_Hoy!T88</f>
        <v>64</v>
      </c>
      <c r="GN88" s="84">
        <f>+Cas_Hoy!U88</f>
        <v>255</v>
      </c>
      <c r="GO88" s="297">
        <f t="shared" si="220"/>
        <v>2.663957127162284E-2</v>
      </c>
      <c r="GP88" s="294">
        <f t="shared" si="221"/>
        <v>4.3147039330525265E-2</v>
      </c>
      <c r="GQ88" s="294">
        <f t="shared" si="222"/>
        <v>5.2106585529671443E-2</v>
      </c>
      <c r="GR88" s="294">
        <f t="shared" si="223"/>
        <v>0.11686820169645273</v>
      </c>
      <c r="GS88" s="294">
        <f t="shared" si="224"/>
        <v>0.20729452894869405</v>
      </c>
      <c r="GT88" s="294">
        <f t="shared" si="225"/>
        <v>4.9881254087470565E-2</v>
      </c>
      <c r="GU88" s="294">
        <f t="shared" si="226"/>
        <v>0.15788073588038579</v>
      </c>
      <c r="GV88" s="294">
        <f t="shared" si="227"/>
        <v>0.43969725222242001</v>
      </c>
      <c r="GW88" s="294">
        <f t="shared" si="228"/>
        <v>0.54796973670701332</v>
      </c>
      <c r="GX88" s="294">
        <f t="shared" si="229"/>
        <v>0.46434853324162623</v>
      </c>
      <c r="GY88" s="294">
        <f t="shared" si="230"/>
        <v>0.37879334811605408</v>
      </c>
      <c r="GZ88" s="294">
        <f t="shared" si="231"/>
        <v>0.17018378354233554</v>
      </c>
      <c r="HA88" s="294">
        <f t="shared" si="232"/>
        <v>0.21003396582471109</v>
      </c>
      <c r="HB88" s="294">
        <f t="shared" si="233"/>
        <v>0.24266300336950952</v>
      </c>
      <c r="HC88" s="294">
        <f t="shared" si="234"/>
        <v>0.13259345622151533</v>
      </c>
      <c r="HD88" s="294">
        <f t="shared" si="235"/>
        <v>0.12792225335812504</v>
      </c>
      <c r="HE88" s="294">
        <f t="shared" si="236"/>
        <v>0.1123830581267878</v>
      </c>
      <c r="HF88" s="294">
        <f t="shared" si="237"/>
        <v>0.16728287633973382</v>
      </c>
      <c r="HG88" s="294">
        <f t="shared" si="238"/>
        <v>0.16441573515563404</v>
      </c>
      <c r="HH88" s="298">
        <f t="shared" si="239"/>
        <v>0.2328028564162353</v>
      </c>
      <c r="HI88" s="213">
        <f>+CyF_Tot!B88</f>
        <v>16684</v>
      </c>
      <c r="HJ88" s="140">
        <f>+CyF_Tot!C88</f>
        <v>18653</v>
      </c>
      <c r="HK88" s="140">
        <f>+CyF_Tot!D88</f>
        <v>20438</v>
      </c>
      <c r="HL88" s="140">
        <f>+CyF_Tot!E88</f>
        <v>21744</v>
      </c>
      <c r="HM88" s="140">
        <f>+CyF_Tot!F88</f>
        <v>623</v>
      </c>
      <c r="HN88" s="140">
        <f>+CyF_Tot!G88</f>
        <v>711</v>
      </c>
      <c r="HO88" s="140">
        <f>+CyF_Tot!H88</f>
        <v>771</v>
      </c>
      <c r="HP88" s="451">
        <f>+CyF_Tot!I88</f>
        <v>795</v>
      </c>
      <c r="HQ88" s="91">
        <f t="shared" si="185"/>
        <v>7.1521884976971498E-2</v>
      </c>
      <c r="HR88" s="88">
        <f t="shared" si="186"/>
        <v>6.6540890861686117E-2</v>
      </c>
      <c r="HS88" s="88">
        <f t="shared" si="187"/>
        <v>7.0614962153570854E-2</v>
      </c>
      <c r="HT88" s="88">
        <f t="shared" si="188"/>
        <v>6.5918454789099259E-2</v>
      </c>
      <c r="HU88" s="88">
        <f t="shared" si="189"/>
        <v>6.9443479826449744E-2</v>
      </c>
      <c r="HV88" s="88">
        <f t="shared" si="190"/>
        <v>6.7735845464307165E-2</v>
      </c>
      <c r="HW88" s="88">
        <f t="shared" si="191"/>
        <v>6.6290362078203713E-2</v>
      </c>
      <c r="HX88" s="88">
        <f t="shared" si="192"/>
        <v>6.7404039977847288E-2</v>
      </c>
      <c r="HY88" s="88">
        <f t="shared" si="193"/>
        <v>6.4457167250096967E-2</v>
      </c>
      <c r="HZ88" s="88">
        <f t="shared" si="194"/>
        <v>6.7993510804104873E-2</v>
      </c>
      <c r="IA88" s="88">
        <f t="shared" si="195"/>
        <v>5.2017237233892143E-2</v>
      </c>
      <c r="IB88" s="88">
        <f t="shared" si="196"/>
        <v>5.8148896381055061E-2</v>
      </c>
      <c r="IC88" s="88">
        <f t="shared" si="197"/>
        <v>4.3074124845876798E-2</v>
      </c>
      <c r="ID88" s="88">
        <f t="shared" si="198"/>
        <v>5.4798598311122666E-2</v>
      </c>
      <c r="IE88" s="88">
        <f t="shared" si="199"/>
        <v>2.9451702326757898E-2</v>
      </c>
      <c r="IF88" s="88">
        <f t="shared" si="200"/>
        <v>4.2351827159973848E-2</v>
      </c>
      <c r="IG88" s="88">
        <f t="shared" si="201"/>
        <v>1.2862487882138764E-2</v>
      </c>
      <c r="IH88" s="88">
        <f t="shared" si="202"/>
        <v>2.2374214073291977E-2</v>
      </c>
      <c r="II88" s="88">
        <f t="shared" si="203"/>
        <v>1.2021016712279219E-3</v>
      </c>
      <c r="IJ88" s="191">
        <f t="shared" si="204"/>
        <v>5.7982239789747718E-3</v>
      </c>
      <c r="IK88" s="297"/>
      <c r="IL88" s="294"/>
      <c r="IM88" s="294"/>
      <c r="IN88" s="294"/>
      <c r="IO88" s="294"/>
      <c r="IP88" s="294"/>
      <c r="IQ88" s="294"/>
      <c r="IR88" s="294"/>
      <c r="IS88" s="294"/>
      <c r="IT88" s="294"/>
      <c r="IU88" s="294"/>
      <c r="IV88" s="294"/>
      <c r="IW88" s="294"/>
      <c r="IX88" s="294"/>
      <c r="IY88" s="294"/>
      <c r="IZ88" s="294"/>
      <c r="JA88" s="294"/>
      <c r="JB88" s="294"/>
      <c r="JC88" s="294"/>
      <c r="JD88" s="298"/>
      <c r="JE88" s="486"/>
    </row>
    <row r="89" spans="1:265" ht="14.4">
      <c r="A89" s="412" t="s">
        <v>100</v>
      </c>
      <c r="B89" s="440">
        <v>109695</v>
      </c>
      <c r="C89" s="428">
        <f t="shared" si="180"/>
        <v>4222</v>
      </c>
      <c r="D89" s="419">
        <f t="shared" si="181"/>
        <v>63</v>
      </c>
      <c r="E89" s="397">
        <f t="shared" si="210"/>
        <v>4.1713764633849945E-3</v>
      </c>
      <c r="F89" s="198">
        <f t="shared" si="150"/>
        <v>3.4641505993892152E-2</v>
      </c>
      <c r="G89" s="28">
        <f t="shared" si="151"/>
        <v>3.9744548385756451</v>
      </c>
      <c r="H89" s="27">
        <f t="shared" si="152"/>
        <v>0.13768110111297188</v>
      </c>
      <c r="I89" s="34">
        <f t="shared" si="153"/>
        <v>0.15297094971025454</v>
      </c>
      <c r="J89" s="311">
        <f t="shared" si="154"/>
        <v>0.34685837162462052</v>
      </c>
      <c r="K89" s="483">
        <f t="shared" si="184"/>
        <v>1.6557758198124874E-3</v>
      </c>
      <c r="L89" s="312">
        <f t="shared" si="211"/>
        <v>10.01279712509546</v>
      </c>
      <c r="M89" s="313">
        <f t="shared" si="155"/>
        <v>0.38492151398448021</v>
      </c>
      <c r="N89" s="501"/>
      <c r="O89" s="334" t="s">
        <v>230</v>
      </c>
      <c r="P89" s="21" t="s">
        <v>244</v>
      </c>
      <c r="Q89" s="21" t="s">
        <v>242</v>
      </c>
      <c r="R89" s="21" t="s">
        <v>245</v>
      </c>
      <c r="S89" s="161">
        <f t="shared" si="156"/>
        <v>4222</v>
      </c>
      <c r="T89" s="162">
        <f t="shared" si="157"/>
        <v>3848.853639637176</v>
      </c>
      <c r="U89" s="161">
        <f t="shared" si="158"/>
        <v>157</v>
      </c>
      <c r="V89" s="163">
        <f t="shared" si="159"/>
        <v>3.8622386223862236E-2</v>
      </c>
      <c r="W89" s="162">
        <f t="shared" si="160"/>
        <v>143.12411686950179</v>
      </c>
      <c r="X89" s="161">
        <f t="shared" si="161"/>
        <v>422</v>
      </c>
      <c r="Y89" s="163">
        <f t="shared" si="162"/>
        <v>0.11105263157894738</v>
      </c>
      <c r="Z89" s="162">
        <f t="shared" si="163"/>
        <v>384.70304024796025</v>
      </c>
      <c r="AA89" s="161">
        <f t="shared" si="164"/>
        <v>63</v>
      </c>
      <c r="AB89" s="162">
        <f t="shared" si="165"/>
        <v>574.31970463558048</v>
      </c>
      <c r="AC89" s="164">
        <f t="shared" si="166"/>
        <v>1.4921837991473235E-2</v>
      </c>
      <c r="AD89" s="161">
        <f t="shared" si="167"/>
        <v>1</v>
      </c>
      <c r="AE89" s="163">
        <f t="shared" si="168"/>
        <v>1.6129032258064516E-2</v>
      </c>
      <c r="AF89" s="162">
        <f t="shared" si="169"/>
        <v>9.1161857878663568</v>
      </c>
      <c r="AG89" s="161">
        <f t="shared" si="170"/>
        <v>4</v>
      </c>
      <c r="AH89" s="163">
        <f t="shared" si="171"/>
        <v>6.7796610169491525E-2</v>
      </c>
      <c r="AI89" s="335">
        <f t="shared" si="172"/>
        <v>36.464743151465427</v>
      </c>
      <c r="AJ89" s="505"/>
      <c r="AK89" s="83">
        <v>11593.838155099878</v>
      </c>
      <c r="AL89" s="61">
        <v>10997.709581920619</v>
      </c>
      <c r="AM89" s="61">
        <v>10013.505856828469</v>
      </c>
      <c r="AN89" s="61">
        <v>9306.8988434461262</v>
      </c>
      <c r="AO89" s="61">
        <v>8583.6209111179924</v>
      </c>
      <c r="AP89" s="61">
        <v>8515.7400345108217</v>
      </c>
      <c r="AQ89" s="61">
        <v>7774.2667663207221</v>
      </c>
      <c r="AR89" s="61">
        <v>7766.4051900168306</v>
      </c>
      <c r="AS89" s="61">
        <v>6649.7183582567322</v>
      </c>
      <c r="AT89" s="61">
        <v>6583.0527579397603</v>
      </c>
      <c r="AU89" s="61">
        <v>4929.510682531225</v>
      </c>
      <c r="AV89" s="61">
        <v>4728.1896649774244</v>
      </c>
      <c r="AW89" s="61">
        <v>3206.809647234787</v>
      </c>
      <c r="AX89" s="61">
        <v>3268.3202413375839</v>
      </c>
      <c r="AY89" s="61">
        <v>1698.4588006344827</v>
      </c>
      <c r="AZ89" s="61">
        <v>2168.2769184969939</v>
      </c>
      <c r="BA89" s="61">
        <v>586.0499281135103</v>
      </c>
      <c r="BB89" s="61">
        <v>1002.10827399034</v>
      </c>
      <c r="BC89" s="61">
        <v>38.220647485663712</v>
      </c>
      <c r="BD89" s="84">
        <v>284.29734926295811</v>
      </c>
      <c r="BE89" s="229">
        <v>2.0000000000000002E-5</v>
      </c>
      <c r="BF89" s="42">
        <v>2.0000000000000002E-5</v>
      </c>
      <c r="BG89" s="52">
        <v>5.0000000000000002E-5</v>
      </c>
      <c r="BH89" s="52">
        <v>4.0000000000000003E-5</v>
      </c>
      <c r="BI89" s="52">
        <v>1.2518952302791728E-4</v>
      </c>
      <c r="BJ89" s="52">
        <v>1.2406223545552731E-4</v>
      </c>
      <c r="BK89" s="52">
        <v>3.4000000000000002E-4</v>
      </c>
      <c r="BL89" s="52">
        <v>1.8000000000000001E-4</v>
      </c>
      <c r="BM89" s="52">
        <v>8.9999999999999998E-4</v>
      </c>
      <c r="BN89" s="52">
        <v>5.0000000000000001E-4</v>
      </c>
      <c r="BO89" s="52">
        <v>3.8E-3</v>
      </c>
      <c r="BP89" s="52">
        <v>2E-3</v>
      </c>
      <c r="BQ89" s="52">
        <v>1.6199999999999999E-2</v>
      </c>
      <c r="BR89" s="52">
        <v>6.1999999999999998E-3</v>
      </c>
      <c r="BS89" s="52">
        <v>6.1100000000000002E-2</v>
      </c>
      <c r="BT89" s="52">
        <v>2.6800000000000001E-2</v>
      </c>
      <c r="BU89" s="52">
        <v>0.1421</v>
      </c>
      <c r="BV89" s="52">
        <v>5.4699999999999999E-2</v>
      </c>
      <c r="BW89" s="52">
        <v>0.27589999999999998</v>
      </c>
      <c r="BX89" s="53">
        <v>0.1051</v>
      </c>
      <c r="BY89" s="63">
        <f>+Fall_Hoy!B89</f>
        <v>0</v>
      </c>
      <c r="BZ89" s="60">
        <f>+Fall_Hoy!C89</f>
        <v>0</v>
      </c>
      <c r="CA89" s="60">
        <f>+Fall_Hoy!D89</f>
        <v>0</v>
      </c>
      <c r="CB89" s="60">
        <f>+Fall_Hoy!E89</f>
        <v>0</v>
      </c>
      <c r="CC89" s="60">
        <f>+Fall_Hoy!F89</f>
        <v>1</v>
      </c>
      <c r="CD89" s="60">
        <f>+Fall_Hoy!G89</f>
        <v>1</v>
      </c>
      <c r="CE89" s="60">
        <f>+Fall_Hoy!H89</f>
        <v>3</v>
      </c>
      <c r="CF89" s="60">
        <f>+Fall_Hoy!I89</f>
        <v>0</v>
      </c>
      <c r="CG89" s="60">
        <f>+Fall_Hoy!J89</f>
        <v>3</v>
      </c>
      <c r="CH89" s="60">
        <f>+Fall_Hoy!K89</f>
        <v>3</v>
      </c>
      <c r="CI89" s="60">
        <f>+Fall_Hoy!L89</f>
        <v>6</v>
      </c>
      <c r="CJ89" s="60">
        <f>+Fall_Hoy!M89</f>
        <v>5</v>
      </c>
      <c r="CK89" s="60">
        <f>+Fall_Hoy!N89</f>
        <v>12</v>
      </c>
      <c r="CL89" s="60">
        <f>+Fall_Hoy!O89</f>
        <v>5</v>
      </c>
      <c r="CM89" s="60">
        <f>+Fall_Hoy!P89</f>
        <v>7</v>
      </c>
      <c r="CN89" s="60">
        <f>+Fall_Hoy!Q89</f>
        <v>4</v>
      </c>
      <c r="CO89" s="60">
        <f>+Fall_Hoy!R89</f>
        <v>3</v>
      </c>
      <c r="CP89" s="60">
        <f>+Fall_Hoy!S89</f>
        <v>7</v>
      </c>
      <c r="CQ89" s="60">
        <f>+Fall_Hoy!T89</f>
        <v>0</v>
      </c>
      <c r="CR89" s="65">
        <f>+Fall_Hoy!U89</f>
        <v>2</v>
      </c>
      <c r="CS89" s="74">
        <f t="shared" si="173"/>
        <v>6.7453084370520458E-2</v>
      </c>
      <c r="CT89" s="75">
        <f t="shared" si="174"/>
        <v>6.8835179708846075E-2</v>
      </c>
      <c r="CU89" s="75">
        <f t="shared" si="175"/>
        <v>0.23098993149764194</v>
      </c>
      <c r="CV89" s="75">
        <f t="shared" si="176"/>
        <v>0.2467480397738441</v>
      </c>
      <c r="CW89" s="75">
        <f t="shared" si="240"/>
        <v>0.7</v>
      </c>
      <c r="CX89" s="75">
        <f t="shared" si="241"/>
        <v>0.7</v>
      </c>
      <c r="CY89" s="75">
        <f t="shared" si="242"/>
        <v>0.7</v>
      </c>
      <c r="CZ89" s="75">
        <f t="shared" si="243"/>
        <v>6.2577214053255795E-2</v>
      </c>
      <c r="DA89" s="75">
        <f t="shared" si="244"/>
        <v>0.50127436287499982</v>
      </c>
      <c r="DB89" s="75">
        <f t="shared" si="245"/>
        <v>0.7</v>
      </c>
      <c r="DC89" s="75">
        <f t="shared" si="246"/>
        <v>0.32030509113539202</v>
      </c>
      <c r="DD89" s="75">
        <f t="shared" si="247"/>
        <v>0.5287435947246284</v>
      </c>
      <c r="DE89" s="75">
        <f t="shared" si="248"/>
        <v>0.23098993149764194</v>
      </c>
      <c r="DF89" s="75">
        <f t="shared" si="249"/>
        <v>0.2467480397738441</v>
      </c>
      <c r="DG89" s="75">
        <f t="shared" si="250"/>
        <v>6.7453084370520458E-2</v>
      </c>
      <c r="DH89" s="75">
        <f t="shared" si="251"/>
        <v>6.8835179708846075E-2</v>
      </c>
      <c r="DI89" s="75">
        <f t="shared" si="252"/>
        <v>3.6024051911471608E-2</v>
      </c>
      <c r="DJ89" s="75">
        <f t="shared" si="253"/>
        <v>0.12770151975034508</v>
      </c>
      <c r="DK89" s="75">
        <f t="shared" si="254"/>
        <v>7.8491605908175111E-2</v>
      </c>
      <c r="DL89" s="287">
        <f t="shared" si="255"/>
        <v>6.6935185177411954E-2</v>
      </c>
      <c r="DM89" s="83">
        <f>+'Cas_-14'!B89</f>
        <v>68</v>
      </c>
      <c r="DN89" s="61">
        <f>+'Cas_-14'!C89</f>
        <v>53</v>
      </c>
      <c r="DO89" s="61">
        <f>+'Cas_-14'!D89</f>
        <v>96</v>
      </c>
      <c r="DP89" s="61">
        <f>+'Cas_-14'!E89</f>
        <v>138</v>
      </c>
      <c r="DQ89" s="61">
        <f>+'Cas_-14'!F89</f>
        <v>458</v>
      </c>
      <c r="DR89" s="61">
        <f>+'Cas_-14'!G89</f>
        <v>411</v>
      </c>
      <c r="DS89" s="61">
        <f>+'Cas_-14'!H89</f>
        <v>547</v>
      </c>
      <c r="DT89" s="61">
        <f>+'Cas_-14'!I89</f>
        <v>486</v>
      </c>
      <c r="DU89" s="61">
        <f>+'Cas_-14'!J89</f>
        <v>369</v>
      </c>
      <c r="DV89" s="61">
        <f>+'Cas_-14'!K89</f>
        <v>370</v>
      </c>
      <c r="DW89" s="61">
        <f>+'Cas_-14'!L89</f>
        <v>214</v>
      </c>
      <c r="DX89" s="61">
        <f>+'Cas_-14'!M89</f>
        <v>214</v>
      </c>
      <c r="DY89" s="61">
        <f>+'Cas_-14'!N89</f>
        <v>116</v>
      </c>
      <c r="DZ89" s="61">
        <f>+'Cas_-14'!O89</f>
        <v>91</v>
      </c>
      <c r="EA89" s="61">
        <f>+'Cas_-14'!P89</f>
        <v>47</v>
      </c>
      <c r="EB89" s="61">
        <f>+'Cas_-14'!Q89</f>
        <v>43</v>
      </c>
      <c r="EC89" s="61">
        <f>+'Cas_-14'!R89</f>
        <v>15</v>
      </c>
      <c r="ED89" s="61">
        <f>+'Cas_-14'!S89</f>
        <v>23</v>
      </c>
      <c r="EE89" s="61">
        <f>+'Cas_-14'!T89</f>
        <v>3</v>
      </c>
      <c r="EF89" s="84">
        <f>+'Cas_-14'!U89</f>
        <v>5</v>
      </c>
      <c r="EG89" s="190">
        <f t="shared" si="260"/>
        <v>5.8651845135588914E-3</v>
      </c>
      <c r="EH89" s="88">
        <f t="shared" si="260"/>
        <v>4.8191852680969033E-3</v>
      </c>
      <c r="EI89" s="88">
        <f t="shared" si="260"/>
        <v>9.5870518650104063E-3</v>
      </c>
      <c r="EJ89" s="88">
        <f t="shared" si="260"/>
        <v>1.4827710316974052E-2</v>
      </c>
      <c r="EK89" s="88">
        <f t="shared" si="260"/>
        <v>5.33574356023543E-2</v>
      </c>
      <c r="EL89" s="88">
        <f t="shared" si="260"/>
        <v>4.8263568208327709E-2</v>
      </c>
      <c r="EM89" s="88">
        <f t="shared" si="260"/>
        <v>7.03603331917661E-2</v>
      </c>
      <c r="EN89" s="88">
        <f t="shared" si="260"/>
        <v>6.2577214053255795E-2</v>
      </c>
      <c r="EO89" s="88">
        <f t="shared" si="260"/>
        <v>5.5491071970262484E-2</v>
      </c>
      <c r="EP89" s="88">
        <f t="shared" si="260"/>
        <v>5.620492704600405E-2</v>
      </c>
      <c r="EQ89" s="88">
        <f t="shared" si="260"/>
        <v>4.3412016685216798E-2</v>
      </c>
      <c r="ER89" s="88">
        <f t="shared" si="260"/>
        <v>4.5260451708428191E-2</v>
      </c>
      <c r="ES89" s="88">
        <f t="shared" si="260"/>
        <v>3.6173023272530726E-2</v>
      </c>
      <c r="ET89" s="88">
        <f t="shared" si="257"/>
        <v>2.7843048808080566E-2</v>
      </c>
      <c r="EU89" s="88">
        <f t="shared" si="258"/>
        <v>2.767214605526051E-2</v>
      </c>
      <c r="EV89" s="88">
        <f t="shared" si="259"/>
        <v>1.9831415274118556E-2</v>
      </c>
      <c r="EW89" s="88">
        <f t="shared" si="256"/>
        <v>2.5595088883100577E-2</v>
      </c>
      <c r="EX89" s="88">
        <f t="shared" si="256"/>
        <v>2.2951611713987019E-2</v>
      </c>
      <c r="EY89" s="88">
        <f t="shared" si="256"/>
        <v>7.8491605908175111E-2</v>
      </c>
      <c r="EZ89" s="96">
        <f t="shared" si="256"/>
        <v>1.7587219905364992E-2</v>
      </c>
      <c r="FA89" s="110">
        <f t="shared" si="212"/>
        <v>2.437580527213846</v>
      </c>
      <c r="FB89" s="111">
        <f t="shared" si="213"/>
        <v>3.4710170079833387</v>
      </c>
      <c r="FC89" s="111">
        <f t="shared" si="214"/>
        <v>6.3856960408684547</v>
      </c>
      <c r="FD89" s="111">
        <f t="shared" si="215"/>
        <v>8.8621056362991855</v>
      </c>
      <c r="FE89" s="111">
        <f t="shared" si="209"/>
        <v>13.119071261534048</v>
      </c>
      <c r="FF89" s="111">
        <f t="shared" si="209"/>
        <v>14.503693489434488</v>
      </c>
      <c r="FG89" s="111">
        <f t="shared" si="209"/>
        <v>9.9487874523299915</v>
      </c>
      <c r="FH89" s="111">
        <f t="shared" si="209"/>
        <v>1</v>
      </c>
      <c r="FI89" s="111">
        <f t="shared" si="209"/>
        <v>9.033423667570009</v>
      </c>
      <c r="FJ89" s="111">
        <f t="shared" si="209"/>
        <v>12.454424136642789</v>
      </c>
      <c r="FK89" s="111">
        <f t="shared" si="209"/>
        <v>7.378258730939498</v>
      </c>
      <c r="FL89" s="111">
        <f t="shared" si="209"/>
        <v>11.682242990654206</v>
      </c>
      <c r="FM89" s="111">
        <f t="shared" si="209"/>
        <v>6.3856960408684547</v>
      </c>
      <c r="FN89" s="111">
        <f t="shared" si="209"/>
        <v>8.8621056362991855</v>
      </c>
      <c r="FO89" s="111">
        <f t="shared" si="209"/>
        <v>2.437580527213846</v>
      </c>
      <c r="FP89" s="111">
        <f t="shared" si="209"/>
        <v>3.4710170079833387</v>
      </c>
      <c r="FQ89" s="111">
        <f t="shared" si="216"/>
        <v>1.4074595355383532</v>
      </c>
      <c r="FR89" s="111">
        <f t="shared" si="217"/>
        <v>5.563945632302679</v>
      </c>
      <c r="FS89" s="111">
        <f t="shared" si="218"/>
        <v>1</v>
      </c>
      <c r="FT89" s="292">
        <f t="shared" si="219"/>
        <v>3.8058991436726926</v>
      </c>
      <c r="FU89" s="83">
        <f>+Cas_Hoy!B89</f>
        <v>76</v>
      </c>
      <c r="FV89" s="61">
        <f>+Cas_Hoy!C89</f>
        <v>60</v>
      </c>
      <c r="FW89" s="61">
        <f>+Cas_Hoy!D89</f>
        <v>105</v>
      </c>
      <c r="FX89" s="61">
        <f>+Cas_Hoy!E89</f>
        <v>155</v>
      </c>
      <c r="FY89" s="61">
        <f>+Cas_Hoy!F89</f>
        <v>500</v>
      </c>
      <c r="FZ89" s="61">
        <f>+Cas_Hoy!G89</f>
        <v>462</v>
      </c>
      <c r="GA89" s="61">
        <f>+Cas_Hoy!H89</f>
        <v>599</v>
      </c>
      <c r="GB89" s="61">
        <f>+Cas_Hoy!I89</f>
        <v>535</v>
      </c>
      <c r="GC89" s="61">
        <f>+Cas_Hoy!J89</f>
        <v>419</v>
      </c>
      <c r="GD89" s="61">
        <f>+Cas_Hoy!K89</f>
        <v>412</v>
      </c>
      <c r="GE89" s="61">
        <f>+Cas_Hoy!L89</f>
        <v>234</v>
      </c>
      <c r="GF89" s="61">
        <f>+Cas_Hoy!M89</f>
        <v>238</v>
      </c>
      <c r="GG89" s="61">
        <f>+Cas_Hoy!N89</f>
        <v>134</v>
      </c>
      <c r="GH89" s="61">
        <f>+Cas_Hoy!O89</f>
        <v>107</v>
      </c>
      <c r="GI89" s="61">
        <f>+Cas_Hoy!P89</f>
        <v>53</v>
      </c>
      <c r="GJ89" s="61">
        <f>+Cas_Hoy!Q89</f>
        <v>47</v>
      </c>
      <c r="GK89" s="61">
        <f>+Cas_Hoy!R89</f>
        <v>16</v>
      </c>
      <c r="GL89" s="61">
        <f>+Cas_Hoy!S89</f>
        <v>23</v>
      </c>
      <c r="GM89" s="61">
        <f>+Cas_Hoy!T89</f>
        <v>3</v>
      </c>
      <c r="GN89" s="84">
        <f>+Cas_Hoy!U89</f>
        <v>6</v>
      </c>
      <c r="GO89" s="297">
        <f t="shared" si="220"/>
        <v>1.5978843036269411E-2</v>
      </c>
      <c r="GP89" s="294">
        <f t="shared" si="221"/>
        <v>1.8936763053041997E-2</v>
      </c>
      <c r="GQ89" s="294">
        <f t="shared" si="222"/>
        <v>6.6959374057184745E-2</v>
      </c>
      <c r="GR89" s="294">
        <f t="shared" si="223"/>
        <v>0.14759227501367708</v>
      </c>
      <c r="GS89" s="294">
        <f t="shared" si="224"/>
        <v>0.7</v>
      </c>
      <c r="GT89" s="294">
        <f t="shared" si="225"/>
        <v>0.7</v>
      </c>
      <c r="GU89" s="294">
        <f t="shared" si="226"/>
        <v>0.7</v>
      </c>
      <c r="GV89" s="294">
        <f t="shared" si="227"/>
        <v>6.8886439338460601E-2</v>
      </c>
      <c r="GW89" s="294">
        <f t="shared" si="228"/>
        <v>0.56919771827811638</v>
      </c>
      <c r="GX89" s="294">
        <f t="shared" si="229"/>
        <v>0.7</v>
      </c>
      <c r="GY89" s="294">
        <f t="shared" si="230"/>
        <v>0.35024014638169032</v>
      </c>
      <c r="GZ89" s="294">
        <f t="shared" si="231"/>
        <v>0.58804194179654945</v>
      </c>
      <c r="HA89" s="294">
        <f t="shared" si="232"/>
        <v>0.26683319673003464</v>
      </c>
      <c r="HB89" s="294">
        <f t="shared" si="233"/>
        <v>0.29013231050331117</v>
      </c>
      <c r="HC89" s="294">
        <f t="shared" si="234"/>
        <v>7.6064116417820946E-2</v>
      </c>
      <c r="HD89" s="294">
        <f t="shared" si="235"/>
        <v>7.5238452239901527E-2</v>
      </c>
      <c r="HE89" s="294">
        <f t="shared" si="236"/>
        <v>3.8425655372236384E-2</v>
      </c>
      <c r="HF89" s="294">
        <f t="shared" si="237"/>
        <v>0.12770151975034508</v>
      </c>
      <c r="HG89" s="294">
        <f t="shared" si="238"/>
        <v>7.8491605908175111E-2</v>
      </c>
      <c r="HH89" s="298">
        <f t="shared" si="239"/>
        <v>8.032222221289434E-2</v>
      </c>
      <c r="HI89" s="213">
        <f>+CyF_Tot!B89</f>
        <v>3484</v>
      </c>
      <c r="HJ89" s="140">
        <f>+CyF_Tot!C89</f>
        <v>3800</v>
      </c>
      <c r="HK89" s="140">
        <f>+CyF_Tot!D89</f>
        <v>4065</v>
      </c>
      <c r="HL89" s="140">
        <f>+CyF_Tot!E89</f>
        <v>4222</v>
      </c>
      <c r="HM89" s="140">
        <f>+CyF_Tot!F89</f>
        <v>52</v>
      </c>
      <c r="HN89" s="140">
        <f>+CyF_Tot!G89</f>
        <v>59</v>
      </c>
      <c r="HO89" s="140">
        <f>+CyF_Tot!H89</f>
        <v>62</v>
      </c>
      <c r="HP89" s="451">
        <f>+CyF_Tot!I89</f>
        <v>63</v>
      </c>
      <c r="HQ89" s="91">
        <f t="shared" si="185"/>
        <v>0.10569158261634422</v>
      </c>
      <c r="HR89" s="88">
        <f t="shared" si="186"/>
        <v>0.1002571637897864</v>
      </c>
      <c r="HS89" s="88">
        <f t="shared" si="187"/>
        <v>9.1284979778736217E-2</v>
      </c>
      <c r="HT89" s="88">
        <f t="shared" si="188"/>
        <v>8.4843418965733414E-2</v>
      </c>
      <c r="HU89" s="88">
        <f t="shared" si="189"/>
        <v>7.824988295836631E-2</v>
      </c>
      <c r="HV89" s="88">
        <f t="shared" si="190"/>
        <v>7.7631068275772111E-2</v>
      </c>
      <c r="HW89" s="88">
        <f t="shared" si="191"/>
        <v>7.0871660206214701E-2</v>
      </c>
      <c r="HX89" s="88">
        <f t="shared" si="192"/>
        <v>7.0799992616042945E-2</v>
      </c>
      <c r="HY89" s="88">
        <f t="shared" si="193"/>
        <v>6.0620067990854024E-2</v>
      </c>
      <c r="HZ89" s="88">
        <f t="shared" si="194"/>
        <v>6.0012331992704865E-2</v>
      </c>
      <c r="IA89" s="88">
        <f t="shared" si="195"/>
        <v>4.4938335225226535E-2</v>
      </c>
      <c r="IB89" s="88">
        <f t="shared" si="196"/>
        <v>4.3103055426203789E-2</v>
      </c>
      <c r="IC89" s="88">
        <f t="shared" si="197"/>
        <v>2.9233872530514491E-2</v>
      </c>
      <c r="ID89" s="88">
        <f t="shared" si="198"/>
        <v>2.9794614534277623E-2</v>
      </c>
      <c r="IE89" s="88">
        <f t="shared" si="199"/>
        <v>1.5483465979620609E-2</v>
      </c>
      <c r="IF89" s="88">
        <f t="shared" si="200"/>
        <v>1.9766415228560954E-2</v>
      </c>
      <c r="IG89" s="88">
        <f t="shared" si="201"/>
        <v>5.3425400256484823E-3</v>
      </c>
      <c r="IH89" s="88">
        <f t="shared" si="202"/>
        <v>9.1354052052540231E-3</v>
      </c>
      <c r="II89" s="88">
        <f t="shared" si="203"/>
        <v>3.4842652341185752E-4</v>
      </c>
      <c r="IJ89" s="191">
        <f t="shared" si="204"/>
        <v>2.5917074548790567E-3</v>
      </c>
      <c r="IK89" s="297"/>
      <c r="IL89" s="294"/>
      <c r="IM89" s="294"/>
      <c r="IN89" s="294"/>
      <c r="IO89" s="294"/>
      <c r="IP89" s="294"/>
      <c r="IQ89" s="294"/>
      <c r="IR89" s="294"/>
      <c r="IS89" s="294"/>
      <c r="IT89" s="294"/>
      <c r="IU89" s="294"/>
      <c r="IV89" s="294"/>
      <c r="IW89" s="294"/>
      <c r="IX89" s="294"/>
      <c r="IY89" s="294"/>
      <c r="IZ89" s="294"/>
      <c r="JA89" s="294"/>
      <c r="JB89" s="294"/>
      <c r="JC89" s="294"/>
      <c r="JD89" s="298"/>
    </row>
    <row r="90" spans="1:265" ht="14.4">
      <c r="A90" s="412" t="s">
        <v>101</v>
      </c>
      <c r="B90" s="440">
        <v>425265</v>
      </c>
      <c r="C90" s="428">
        <f t="shared" si="180"/>
        <v>19128</v>
      </c>
      <c r="D90" s="419">
        <f t="shared" si="181"/>
        <v>725</v>
      </c>
      <c r="E90" s="397">
        <f t="shared" si="210"/>
        <v>7.6079101179109985E-3</v>
      </c>
      <c r="F90" s="198">
        <f t="shared" si="150"/>
        <v>4.2825062020152141E-2</v>
      </c>
      <c r="G90" s="28">
        <f t="shared" si="151"/>
        <v>5.2325693364504513</v>
      </c>
      <c r="H90" s="27">
        <f t="shared" si="152"/>
        <v>0.22408510635823692</v>
      </c>
      <c r="I90" s="34">
        <f t="shared" si="153"/>
        <v>0.23535580465738831</v>
      </c>
      <c r="J90" s="311">
        <f t="shared" si="154"/>
        <v>0.44764441399892613</v>
      </c>
      <c r="K90" s="483">
        <f t="shared" si="184"/>
        <v>3.8084231470831729E-3</v>
      </c>
      <c r="L90" s="312">
        <f t="shared" si="211"/>
        <v>10.45286084555531</v>
      </c>
      <c r="M90" s="313">
        <f t="shared" si="155"/>
        <v>0.47013478511736545</v>
      </c>
      <c r="N90" s="501"/>
      <c r="O90" s="334" t="s">
        <v>230</v>
      </c>
      <c r="P90" s="21" t="s">
        <v>240</v>
      </c>
      <c r="Q90" s="21" t="s">
        <v>235</v>
      </c>
      <c r="R90" s="21" t="s">
        <v>243</v>
      </c>
      <c r="S90" s="161">
        <f t="shared" si="156"/>
        <v>19128</v>
      </c>
      <c r="T90" s="162">
        <f t="shared" si="157"/>
        <v>4497.9013085958168</v>
      </c>
      <c r="U90" s="161">
        <f t="shared" si="158"/>
        <v>351</v>
      </c>
      <c r="V90" s="163">
        <f t="shared" si="159"/>
        <v>1.8693081961974757E-2</v>
      </c>
      <c r="W90" s="162">
        <f t="shared" si="160"/>
        <v>82.536771189728753</v>
      </c>
      <c r="X90" s="161">
        <f t="shared" si="161"/>
        <v>916</v>
      </c>
      <c r="Y90" s="163">
        <f t="shared" si="162"/>
        <v>5.0296507797056883E-2</v>
      </c>
      <c r="Z90" s="162">
        <f t="shared" si="163"/>
        <v>215.39510658060269</v>
      </c>
      <c r="AA90" s="161">
        <f t="shared" si="164"/>
        <v>725</v>
      </c>
      <c r="AB90" s="162">
        <f t="shared" si="165"/>
        <v>1704.8193479359929</v>
      </c>
      <c r="AC90" s="164">
        <f t="shared" si="166"/>
        <v>3.7902551233793394E-2</v>
      </c>
      <c r="AD90" s="161">
        <f t="shared" si="167"/>
        <v>8</v>
      </c>
      <c r="AE90" s="163">
        <f t="shared" si="168"/>
        <v>1.1157601115760111E-2</v>
      </c>
      <c r="AF90" s="162">
        <f t="shared" si="169"/>
        <v>18.811799701362681</v>
      </c>
      <c r="AG90" s="161">
        <f t="shared" si="170"/>
        <v>31</v>
      </c>
      <c r="AH90" s="163">
        <f t="shared" si="171"/>
        <v>4.4668587896253602E-2</v>
      </c>
      <c r="AI90" s="335">
        <f t="shared" si="172"/>
        <v>72.895723842780384</v>
      </c>
      <c r="AJ90" s="505"/>
      <c r="AK90" s="83">
        <v>31125.837577002138</v>
      </c>
      <c r="AL90" s="61">
        <v>29724.512828530096</v>
      </c>
      <c r="AM90" s="61">
        <v>29014.971632190412</v>
      </c>
      <c r="AN90" s="61">
        <v>28163.871279319374</v>
      </c>
      <c r="AO90" s="61">
        <v>31413.558703270974</v>
      </c>
      <c r="AP90" s="61">
        <v>30919.39343052436</v>
      </c>
      <c r="AQ90" s="61">
        <v>30579.48056614805</v>
      </c>
      <c r="AR90" s="61">
        <v>30625.610427892541</v>
      </c>
      <c r="AS90" s="61">
        <v>26730.047634615912</v>
      </c>
      <c r="AT90" s="61">
        <v>28347.791635863876</v>
      </c>
      <c r="AU90" s="61">
        <v>21695.182918177754</v>
      </c>
      <c r="AV90" s="61">
        <v>24048.180063609514</v>
      </c>
      <c r="AW90" s="61">
        <v>17267.73292478676</v>
      </c>
      <c r="AX90" s="61">
        <v>21241.517765734847</v>
      </c>
      <c r="AY90" s="61">
        <v>11518.195541620928</v>
      </c>
      <c r="AZ90" s="61">
        <v>17023.745391213066</v>
      </c>
      <c r="BA90" s="61">
        <v>4704.8432041241867</v>
      </c>
      <c r="BB90" s="61">
        <v>8713.5625926130051</v>
      </c>
      <c r="BC90" s="61">
        <v>407.1498926645931</v>
      </c>
      <c r="BD90" s="84">
        <v>1999.8175553211699</v>
      </c>
      <c r="BE90" s="229">
        <v>2.0000000000000002E-5</v>
      </c>
      <c r="BF90" s="42">
        <v>2.0000000000000002E-5</v>
      </c>
      <c r="BG90" s="52">
        <v>5.0000000000000002E-5</v>
      </c>
      <c r="BH90" s="52">
        <v>4.0000000000000003E-5</v>
      </c>
      <c r="BI90" s="52">
        <v>1.2518952302791728E-4</v>
      </c>
      <c r="BJ90" s="52">
        <v>1.2406223545552731E-4</v>
      </c>
      <c r="BK90" s="52">
        <v>3.4000000000000002E-4</v>
      </c>
      <c r="BL90" s="52">
        <v>1.8000000000000001E-4</v>
      </c>
      <c r="BM90" s="52">
        <v>8.9999999999999998E-4</v>
      </c>
      <c r="BN90" s="52">
        <v>5.0000000000000001E-4</v>
      </c>
      <c r="BO90" s="52">
        <v>3.8E-3</v>
      </c>
      <c r="BP90" s="52">
        <v>2E-3</v>
      </c>
      <c r="BQ90" s="52">
        <v>1.6199999999999999E-2</v>
      </c>
      <c r="BR90" s="52">
        <v>6.1999999999999998E-3</v>
      </c>
      <c r="BS90" s="52">
        <v>6.1100000000000002E-2</v>
      </c>
      <c r="BT90" s="52">
        <v>2.6800000000000001E-2</v>
      </c>
      <c r="BU90" s="52">
        <v>0.1421</v>
      </c>
      <c r="BV90" s="52">
        <v>5.4699999999999999E-2</v>
      </c>
      <c r="BW90" s="52">
        <v>0.27589999999999998</v>
      </c>
      <c r="BX90" s="53">
        <v>0.1051</v>
      </c>
      <c r="BY90" s="63">
        <f>+Fall_Hoy!B90</f>
        <v>0</v>
      </c>
      <c r="BZ90" s="60">
        <f>+Fall_Hoy!C90</f>
        <v>0</v>
      </c>
      <c r="CA90" s="60">
        <f>+Fall_Hoy!D90</f>
        <v>0</v>
      </c>
      <c r="CB90" s="60">
        <f>+Fall_Hoy!E90</f>
        <v>0</v>
      </c>
      <c r="CC90" s="60">
        <f>+Fall_Hoy!F90</f>
        <v>2</v>
      </c>
      <c r="CD90" s="60">
        <f>+Fall_Hoy!G90</f>
        <v>3</v>
      </c>
      <c r="CE90" s="60">
        <f>+Fall_Hoy!H90</f>
        <v>11</v>
      </c>
      <c r="CF90" s="60">
        <f>+Fall_Hoy!I90</f>
        <v>3</v>
      </c>
      <c r="CG90" s="60">
        <f>+Fall_Hoy!J90</f>
        <v>17</v>
      </c>
      <c r="CH90" s="60">
        <f>+Fall_Hoy!K90</f>
        <v>17</v>
      </c>
      <c r="CI90" s="60">
        <f>+Fall_Hoy!L90</f>
        <v>47</v>
      </c>
      <c r="CJ90" s="60">
        <f>+Fall_Hoy!M90</f>
        <v>22</v>
      </c>
      <c r="CK90" s="60">
        <f>+Fall_Hoy!N90</f>
        <v>98</v>
      </c>
      <c r="CL90" s="60">
        <f>+Fall_Hoy!O90</f>
        <v>52</v>
      </c>
      <c r="CM90" s="60">
        <f>+Fall_Hoy!P90</f>
        <v>106</v>
      </c>
      <c r="CN90" s="60">
        <f>+Fall_Hoy!Q90</f>
        <v>72</v>
      </c>
      <c r="CO90" s="60">
        <f>+Fall_Hoy!R90</f>
        <v>84</v>
      </c>
      <c r="CP90" s="60">
        <f>+Fall_Hoy!S90</f>
        <v>112</v>
      </c>
      <c r="CQ90" s="60">
        <f>+Fall_Hoy!T90</f>
        <v>19</v>
      </c>
      <c r="CR90" s="65">
        <f>+Fall_Hoy!U90</f>
        <v>55</v>
      </c>
      <c r="CS90" s="74">
        <f t="shared" si="173"/>
        <v>0.15061915536406245</v>
      </c>
      <c r="CT90" s="75">
        <f t="shared" si="174"/>
        <v>0.1578129314343362</v>
      </c>
      <c r="CU90" s="75">
        <f t="shared" si="175"/>
        <v>0.35032871671103211</v>
      </c>
      <c r="CV90" s="75">
        <f t="shared" si="176"/>
        <v>0.39484451472309368</v>
      </c>
      <c r="CW90" s="75">
        <f t="shared" si="240"/>
        <v>0.5085631312479818</v>
      </c>
      <c r="CX90" s="75">
        <f t="shared" si="241"/>
        <v>0.7</v>
      </c>
      <c r="CY90" s="75">
        <f t="shared" si="242"/>
        <v>0.7</v>
      </c>
      <c r="CZ90" s="75">
        <f t="shared" si="243"/>
        <v>0.54420683975942408</v>
      </c>
      <c r="DA90" s="75">
        <f t="shared" si="244"/>
        <v>0.7</v>
      </c>
      <c r="DB90" s="75">
        <f t="shared" si="245"/>
        <v>0.7</v>
      </c>
      <c r="DC90" s="75">
        <f t="shared" si="246"/>
        <v>0.57009987421071451</v>
      </c>
      <c r="DD90" s="75">
        <f t="shared" si="247"/>
        <v>0.45741507136523635</v>
      </c>
      <c r="DE90" s="75">
        <f t="shared" si="248"/>
        <v>0.35032871671103211</v>
      </c>
      <c r="DF90" s="75">
        <f t="shared" si="249"/>
        <v>0.39484451472309368</v>
      </c>
      <c r="DG90" s="75">
        <f t="shared" si="250"/>
        <v>0.15061915536406245</v>
      </c>
      <c r="DH90" s="75">
        <f t="shared" si="251"/>
        <v>0.1578129314343362</v>
      </c>
      <c r="DI90" s="75">
        <f t="shared" si="252"/>
        <v>0.12564350803612989</v>
      </c>
      <c r="DJ90" s="75">
        <f t="shared" si="253"/>
        <v>0.23498218678353192</v>
      </c>
      <c r="DK90" s="75">
        <f t="shared" si="254"/>
        <v>0.16914048666155448</v>
      </c>
      <c r="DL90" s="287">
        <f t="shared" si="255"/>
        <v>0.26167943713793018</v>
      </c>
      <c r="DM90" s="83">
        <f>+'Cas_-14'!B90</f>
        <v>384</v>
      </c>
      <c r="DN90" s="61">
        <f>+'Cas_-14'!C90</f>
        <v>399</v>
      </c>
      <c r="DO90" s="61">
        <f>+'Cas_-14'!D90</f>
        <v>534</v>
      </c>
      <c r="DP90" s="61">
        <f>+'Cas_-14'!E90</f>
        <v>576</v>
      </c>
      <c r="DQ90" s="61">
        <f>+'Cas_-14'!F90</f>
        <v>1842</v>
      </c>
      <c r="DR90" s="61">
        <f>+'Cas_-14'!G90</f>
        <v>1903</v>
      </c>
      <c r="DS90" s="61">
        <f>+'Cas_-14'!H90</f>
        <v>2148</v>
      </c>
      <c r="DT90" s="61">
        <f>+'Cas_-14'!I90</f>
        <v>1957</v>
      </c>
      <c r="DU90" s="61">
        <f>+'Cas_-14'!J90</f>
        <v>1710</v>
      </c>
      <c r="DV90" s="61">
        <f>+'Cas_-14'!K90</f>
        <v>1720</v>
      </c>
      <c r="DW90" s="61">
        <f>+'Cas_-14'!L90</f>
        <v>1200</v>
      </c>
      <c r="DX90" s="61">
        <f>+'Cas_-14'!M90</f>
        <v>1176</v>
      </c>
      <c r="DY90" s="61">
        <f>+'Cas_-14'!N90</f>
        <v>752</v>
      </c>
      <c r="DZ90" s="61">
        <f>+'Cas_-14'!O90</f>
        <v>572</v>
      </c>
      <c r="EA90" s="61">
        <f>+'Cas_-14'!P90</f>
        <v>358</v>
      </c>
      <c r="EB90" s="61">
        <f>+'Cas_-14'!Q90</f>
        <v>299</v>
      </c>
      <c r="EC90" s="61">
        <f>+'Cas_-14'!R90</f>
        <v>183</v>
      </c>
      <c r="ED90" s="61">
        <f>+'Cas_-14'!S90</f>
        <v>278</v>
      </c>
      <c r="EE90" s="61">
        <f>+'Cas_-14'!T90</f>
        <v>35</v>
      </c>
      <c r="EF90" s="84">
        <f>+'Cas_-14'!U90</f>
        <v>124</v>
      </c>
      <c r="EG90" s="190">
        <f t="shared" si="260"/>
        <v>1.2337017407162885E-2</v>
      </c>
      <c r="EH90" s="89">
        <f t="shared" si="260"/>
        <v>1.3423264572969988E-2</v>
      </c>
      <c r="EI90" s="89">
        <f t="shared" si="260"/>
        <v>1.8404291645336582E-2</v>
      </c>
      <c r="EJ90" s="89">
        <f t="shared" si="260"/>
        <v>2.0451733864547048E-2</v>
      </c>
      <c r="EK90" s="89">
        <f t="shared" si="260"/>
        <v>5.8637100539907935E-2</v>
      </c>
      <c r="EL90" s="89">
        <f t="shared" si="260"/>
        <v>6.1547132361313178E-2</v>
      </c>
      <c r="EM90" s="89">
        <f t="shared" si="260"/>
        <v>7.0243181382808342E-2</v>
      </c>
      <c r="EN90" s="89">
        <f t="shared" si="260"/>
        <v>6.3900767124551588E-2</v>
      </c>
      <c r="EO90" s="89">
        <f t="shared" si="260"/>
        <v>6.3972949969064705E-2</v>
      </c>
      <c r="EP90" s="89">
        <f t="shared" si="260"/>
        <v>6.067492036395393E-2</v>
      </c>
      <c r="EQ90" s="89">
        <f t="shared" si="260"/>
        <v>5.5311817582996976E-2</v>
      </c>
      <c r="ER90" s="89">
        <f t="shared" si="260"/>
        <v>4.890182944777436E-2</v>
      </c>
      <c r="ES90" s="89">
        <f t="shared" si="260"/>
        <v>4.3549434270004871E-2</v>
      </c>
      <c r="ET90" s="89">
        <f t="shared" si="257"/>
        <v>2.6928395904114989E-2</v>
      </c>
      <c r="EU90" s="89">
        <f t="shared" si="258"/>
        <v>3.1081257364173862E-2</v>
      </c>
      <c r="EV90" s="89">
        <f t="shared" si="259"/>
        <v>1.7563702530133649E-2</v>
      </c>
      <c r="EW90" s="89">
        <f t="shared" si="256"/>
        <v>3.8896089000284913E-2</v>
      </c>
      <c r="EX90" s="89">
        <f t="shared" si="256"/>
        <v>3.1904286799486217E-2</v>
      </c>
      <c r="EY90" s="89">
        <f t="shared" si="256"/>
        <v>8.5963426813015831E-2</v>
      </c>
      <c r="EZ90" s="97">
        <f t="shared" si="256"/>
        <v>6.2005656301024746E-2</v>
      </c>
      <c r="FA90" s="110">
        <f t="shared" si="212"/>
        <v>4.8459801223381396</v>
      </c>
      <c r="FB90" s="111">
        <f t="shared" si="213"/>
        <v>8.9851744621374738</v>
      </c>
      <c r="FC90" s="111">
        <f t="shared" si="214"/>
        <v>8.0443919096401366</v>
      </c>
      <c r="FD90" s="111">
        <f t="shared" si="215"/>
        <v>14.662756598240469</v>
      </c>
      <c r="FE90" s="111">
        <f t="shared" ref="FE90:FP111" si="261">+CW90/EK90</f>
        <v>8.67306068283267</v>
      </c>
      <c r="FF90" s="111">
        <f t="shared" si="261"/>
        <v>11.373397478385208</v>
      </c>
      <c r="FG90" s="111">
        <f t="shared" si="261"/>
        <v>9.9653800727670543</v>
      </c>
      <c r="FH90" s="111">
        <f t="shared" si="261"/>
        <v>8.516436722875147</v>
      </c>
      <c r="FI90" s="111">
        <f t="shared" si="261"/>
        <v>10.942124762708266</v>
      </c>
      <c r="FJ90" s="111">
        <f t="shared" si="261"/>
        <v>11.536891944828321</v>
      </c>
      <c r="FK90" s="111">
        <f t="shared" si="261"/>
        <v>10.307017543859651</v>
      </c>
      <c r="FL90" s="111">
        <f t="shared" si="261"/>
        <v>9.353741496598639</v>
      </c>
      <c r="FM90" s="111">
        <f t="shared" si="261"/>
        <v>8.0443919096401366</v>
      </c>
      <c r="FN90" s="111">
        <f t="shared" si="261"/>
        <v>14.662756598240469</v>
      </c>
      <c r="FO90" s="111">
        <f t="shared" si="261"/>
        <v>4.8459801223381396</v>
      </c>
      <c r="FP90" s="111">
        <f t="shared" si="261"/>
        <v>8.9851744621374738</v>
      </c>
      <c r="FQ90" s="111">
        <f t="shared" si="216"/>
        <v>3.2302349995962203</v>
      </c>
      <c r="FR90" s="111">
        <f t="shared" si="217"/>
        <v>7.3652229952783665</v>
      </c>
      <c r="FS90" s="111">
        <f t="shared" si="218"/>
        <v>1.9675865996996842</v>
      </c>
      <c r="FT90" s="292">
        <f t="shared" si="219"/>
        <v>4.2202510665725423</v>
      </c>
      <c r="FU90" s="83">
        <f>+Cas_Hoy!B90</f>
        <v>412</v>
      </c>
      <c r="FV90" s="61">
        <f>+Cas_Hoy!C90</f>
        <v>427</v>
      </c>
      <c r="FW90" s="61">
        <f>+Cas_Hoy!D90</f>
        <v>565</v>
      </c>
      <c r="FX90" s="61">
        <f>+Cas_Hoy!E90</f>
        <v>620</v>
      </c>
      <c r="FY90" s="61">
        <f>+Cas_Hoy!F90</f>
        <v>1916</v>
      </c>
      <c r="FZ90" s="61">
        <f>+Cas_Hoy!G90</f>
        <v>1993</v>
      </c>
      <c r="GA90" s="61">
        <f>+Cas_Hoy!H90</f>
        <v>2250</v>
      </c>
      <c r="GB90" s="61">
        <f>+Cas_Hoy!I90</f>
        <v>2041</v>
      </c>
      <c r="GC90" s="61">
        <f>+Cas_Hoy!J90</f>
        <v>1799</v>
      </c>
      <c r="GD90" s="61">
        <f>+Cas_Hoy!K90</f>
        <v>1817</v>
      </c>
      <c r="GE90" s="61">
        <f>+Cas_Hoy!L90</f>
        <v>1252</v>
      </c>
      <c r="GF90" s="61">
        <f>+Cas_Hoy!M90</f>
        <v>1229</v>
      </c>
      <c r="GG90" s="61">
        <f>+Cas_Hoy!N90</f>
        <v>795</v>
      </c>
      <c r="GH90" s="61">
        <f>+Cas_Hoy!O90</f>
        <v>612</v>
      </c>
      <c r="GI90" s="61">
        <f>+Cas_Hoy!P90</f>
        <v>370</v>
      </c>
      <c r="GJ90" s="61">
        <f>+Cas_Hoy!Q90</f>
        <v>318</v>
      </c>
      <c r="GK90" s="61">
        <f>+Cas_Hoy!R90</f>
        <v>191</v>
      </c>
      <c r="GL90" s="61">
        <f>+Cas_Hoy!S90</f>
        <v>292</v>
      </c>
      <c r="GM90" s="61">
        <f>+Cas_Hoy!T90</f>
        <v>38</v>
      </c>
      <c r="GN90" s="84">
        <f>+Cas_Hoy!U90</f>
        <v>128</v>
      </c>
      <c r="GO90" s="297">
        <f t="shared" si="220"/>
        <v>6.4144259747679663E-2</v>
      </c>
      <c r="GP90" s="294">
        <f t="shared" si="221"/>
        <v>0.12907425993707794</v>
      </c>
      <c r="GQ90" s="294">
        <f t="shared" si="222"/>
        <v>0.15664607522497714</v>
      </c>
      <c r="GR90" s="294">
        <f t="shared" si="223"/>
        <v>0.32278620367025007</v>
      </c>
      <c r="GS90" s="294">
        <f t="shared" si="224"/>
        <v>0.52899400622754245</v>
      </c>
      <c r="GT90" s="294">
        <f t="shared" si="225"/>
        <v>0.7</v>
      </c>
      <c r="GU90" s="294">
        <f t="shared" si="226"/>
        <v>0.7</v>
      </c>
      <c r="GV90" s="294">
        <f t="shared" si="227"/>
        <v>0.56756574345885769</v>
      </c>
      <c r="GW90" s="294">
        <f t="shared" si="228"/>
        <v>0.7</v>
      </c>
      <c r="GX90" s="294">
        <f t="shared" si="229"/>
        <v>0.7</v>
      </c>
      <c r="GY90" s="294">
        <f t="shared" si="230"/>
        <v>0.59480420209317886</v>
      </c>
      <c r="GZ90" s="294">
        <f t="shared" si="231"/>
        <v>0.47802986624819344</v>
      </c>
      <c r="HA90" s="294">
        <f t="shared" si="232"/>
        <v>0.37036081088466827</v>
      </c>
      <c r="HB90" s="294">
        <f t="shared" si="233"/>
        <v>0.42245601924918413</v>
      </c>
      <c r="HC90" s="294">
        <f t="shared" si="234"/>
        <v>0.15566784213604221</v>
      </c>
      <c r="HD90" s="294">
        <f t="shared" si="235"/>
        <v>0.16784117791344119</v>
      </c>
      <c r="HE90" s="294">
        <f t="shared" si="236"/>
        <v>0.13113612040929404</v>
      </c>
      <c r="HF90" s="294">
        <f t="shared" si="237"/>
        <v>0.24681582208917743</v>
      </c>
      <c r="HG90" s="294">
        <f t="shared" si="238"/>
        <v>0.18363824266111631</v>
      </c>
      <c r="HH90" s="298">
        <f t="shared" si="239"/>
        <v>0.27012070930366983</v>
      </c>
      <c r="HI90" s="213">
        <f>+CyF_Tot!B90</f>
        <v>17482</v>
      </c>
      <c r="HJ90" s="140">
        <f>+CyF_Tot!C90</f>
        <v>18212</v>
      </c>
      <c r="HK90" s="140">
        <f>+CyF_Tot!D90</f>
        <v>18777</v>
      </c>
      <c r="HL90" s="140">
        <f>+CyF_Tot!E90</f>
        <v>19128</v>
      </c>
      <c r="HM90" s="140">
        <f>+CyF_Tot!F90</f>
        <v>663</v>
      </c>
      <c r="HN90" s="140">
        <f>+CyF_Tot!G90</f>
        <v>694</v>
      </c>
      <c r="HO90" s="140">
        <f>+CyF_Tot!H90</f>
        <v>717</v>
      </c>
      <c r="HP90" s="451">
        <f>+CyF_Tot!I90</f>
        <v>725</v>
      </c>
      <c r="HQ90" s="91">
        <f t="shared" si="185"/>
        <v>7.3191627754464014E-2</v>
      </c>
      <c r="HR90" s="88">
        <f t="shared" si="186"/>
        <v>6.9896447693861705E-2</v>
      </c>
      <c r="HS90" s="88">
        <f t="shared" si="187"/>
        <v>6.8227979335685779E-2</v>
      </c>
      <c r="HT90" s="88">
        <f t="shared" si="188"/>
        <v>6.6226638165189644E-2</v>
      </c>
      <c r="HU90" s="88">
        <f t="shared" si="189"/>
        <v>7.3868196779116491E-2</v>
      </c>
      <c r="HV90" s="88">
        <f t="shared" si="190"/>
        <v>7.2706179512831676E-2</v>
      </c>
      <c r="HW90" s="88">
        <f t="shared" si="191"/>
        <v>7.190688292276122E-2</v>
      </c>
      <c r="HX90" s="88">
        <f t="shared" si="192"/>
        <v>7.2015356137684838E-2</v>
      </c>
      <c r="HY90" s="88">
        <f t="shared" si="193"/>
        <v>6.2855037763784732E-2</v>
      </c>
      <c r="HZ90" s="88">
        <f t="shared" si="194"/>
        <v>6.6659122278729444E-2</v>
      </c>
      <c r="IA90" s="88">
        <f t="shared" si="195"/>
        <v>5.1015679442648121E-2</v>
      </c>
      <c r="IB90" s="88">
        <f t="shared" si="196"/>
        <v>5.6548693317365673E-2</v>
      </c>
      <c r="IC90" s="88">
        <f t="shared" si="197"/>
        <v>4.0604641634714264E-2</v>
      </c>
      <c r="ID90" s="88">
        <f t="shared" si="198"/>
        <v>4.9948897195242606E-2</v>
      </c>
      <c r="IE90" s="88">
        <f t="shared" si="199"/>
        <v>2.7084748431262688E-2</v>
      </c>
      <c r="IF90" s="88">
        <f t="shared" si="200"/>
        <v>4.0030911058312031E-2</v>
      </c>
      <c r="IG90" s="88">
        <f t="shared" si="201"/>
        <v>1.1063320997787701E-2</v>
      </c>
      <c r="IH90" s="88">
        <f t="shared" si="202"/>
        <v>2.0489724272190292E-2</v>
      </c>
      <c r="II90" s="88">
        <f t="shared" si="203"/>
        <v>9.5740277865470494E-4</v>
      </c>
      <c r="IJ90" s="191">
        <f t="shared" si="204"/>
        <v>4.7025209112463284E-3</v>
      </c>
      <c r="IK90" s="297"/>
      <c r="IL90" s="294"/>
      <c r="IM90" s="294"/>
      <c r="IN90" s="294"/>
      <c r="IO90" s="294"/>
      <c r="IP90" s="294"/>
      <c r="IQ90" s="294"/>
      <c r="IR90" s="294"/>
      <c r="IS90" s="294"/>
      <c r="IT90" s="294"/>
      <c r="IU90" s="294"/>
      <c r="IV90" s="294"/>
      <c r="IW90" s="294"/>
      <c r="IX90" s="294"/>
      <c r="IY90" s="294"/>
      <c r="IZ90" s="294"/>
      <c r="JA90" s="294"/>
      <c r="JB90" s="294"/>
      <c r="JC90" s="294"/>
      <c r="JD90" s="298"/>
    </row>
    <row r="91" spans="1:265" ht="14.4">
      <c r="A91" s="411" t="s">
        <v>102</v>
      </c>
      <c r="B91" s="439">
        <v>18758</v>
      </c>
      <c r="C91" s="427">
        <f t="shared" si="180"/>
        <v>577</v>
      </c>
      <c r="D91" s="418">
        <f t="shared" si="181"/>
        <v>25</v>
      </c>
      <c r="E91" s="396">
        <f t="shared" si="210"/>
        <v>9.7318389778521322E-3</v>
      </c>
      <c r="F91" s="197">
        <f t="shared" si="150"/>
        <v>2.8201300778334576E-2</v>
      </c>
      <c r="G91" s="30">
        <f t="shared" si="151"/>
        <v>4.856120134498922</v>
      </c>
      <c r="H91" s="29">
        <f t="shared" si="152"/>
        <v>0.13694890452873065</v>
      </c>
      <c r="I91" s="33">
        <f t="shared" si="153"/>
        <v>0.14937527015704649</v>
      </c>
      <c r="J91" s="324">
        <f t="shared" si="154"/>
        <v>0.16929223211419264</v>
      </c>
      <c r="K91" s="482">
        <f t="shared" si="184"/>
        <v>7.8725684600098027E-3</v>
      </c>
      <c r="L91" s="325">
        <f t="shared" si="211"/>
        <v>6.00299374290742</v>
      </c>
      <c r="M91" s="326">
        <f t="shared" si="155"/>
        <v>0.18465334202247477</v>
      </c>
      <c r="N91" s="501"/>
      <c r="O91" s="332" t="s">
        <v>226</v>
      </c>
      <c r="P91" s="20" t="s">
        <v>241</v>
      </c>
      <c r="Q91" s="20"/>
      <c r="R91" s="20"/>
      <c r="S91" s="157">
        <f t="shared" si="156"/>
        <v>577</v>
      </c>
      <c r="T91" s="158">
        <f t="shared" si="157"/>
        <v>3076.020897750293</v>
      </c>
      <c r="U91" s="157">
        <f t="shared" si="158"/>
        <v>18</v>
      </c>
      <c r="V91" s="159">
        <f t="shared" si="159"/>
        <v>3.2200357781753133E-2</v>
      </c>
      <c r="W91" s="158">
        <f t="shared" si="160"/>
        <v>95.959057468813313</v>
      </c>
      <c r="X91" s="157">
        <f t="shared" si="161"/>
        <v>48</v>
      </c>
      <c r="Y91" s="159">
        <f t="shared" si="162"/>
        <v>9.0737240075614373E-2</v>
      </c>
      <c r="Z91" s="158">
        <f t="shared" si="163"/>
        <v>255.89081991683548</v>
      </c>
      <c r="AA91" s="157">
        <f t="shared" si="164"/>
        <v>25</v>
      </c>
      <c r="AB91" s="158">
        <f t="shared" si="165"/>
        <v>1332.7646870668514</v>
      </c>
      <c r="AC91" s="160">
        <f t="shared" si="166"/>
        <v>4.3327556325823226E-2</v>
      </c>
      <c r="AD91" s="157">
        <f t="shared" si="167"/>
        <v>0</v>
      </c>
      <c r="AE91" s="159">
        <f t="shared" si="168"/>
        <v>0</v>
      </c>
      <c r="AF91" s="158">
        <f t="shared" si="169"/>
        <v>0</v>
      </c>
      <c r="AG91" s="157">
        <f t="shared" si="170"/>
        <v>3</v>
      </c>
      <c r="AH91" s="159">
        <f t="shared" si="171"/>
        <v>0.13636363636363635</v>
      </c>
      <c r="AI91" s="333">
        <f t="shared" si="172"/>
        <v>159.93176244802217</v>
      </c>
      <c r="AJ91" s="505"/>
      <c r="AK91" s="83">
        <v>1412.9027418899327</v>
      </c>
      <c r="AL91" s="61">
        <v>1181.6144085464439</v>
      </c>
      <c r="AM91" s="61">
        <v>1417.9362594254203</v>
      </c>
      <c r="AN91" s="61">
        <v>1288.2733672118857</v>
      </c>
      <c r="AO91" s="61">
        <v>1196.4232002989038</v>
      </c>
      <c r="AP91" s="61">
        <v>1171.091821011616</v>
      </c>
      <c r="AQ91" s="61">
        <v>1253.7440443487435</v>
      </c>
      <c r="AR91" s="61">
        <v>1152.8910102769128</v>
      </c>
      <c r="AS91" s="61">
        <v>1184.5852430510449</v>
      </c>
      <c r="AT91" s="61">
        <v>1179.8615229079726</v>
      </c>
      <c r="AU91" s="61">
        <v>941.20175877365182</v>
      </c>
      <c r="AV91" s="61">
        <v>976.58016925445406</v>
      </c>
      <c r="AW91" s="61">
        <v>949.41643490660044</v>
      </c>
      <c r="AX91" s="61">
        <v>1035.0566045130345</v>
      </c>
      <c r="AY91" s="61">
        <v>695.64196820334007</v>
      </c>
      <c r="AZ91" s="61">
        <v>833.06609521314545</v>
      </c>
      <c r="BA91" s="61">
        <v>286.73691297573208</v>
      </c>
      <c r="BB91" s="61">
        <v>425.97561127308808</v>
      </c>
      <c r="BC91" s="61">
        <v>30.411490770153407</v>
      </c>
      <c r="BD91" s="84">
        <v>144.58960324930993</v>
      </c>
      <c r="BE91" s="229">
        <v>2.0000000000000002E-5</v>
      </c>
      <c r="BF91" s="42">
        <v>2.0000000000000002E-5</v>
      </c>
      <c r="BG91" s="52">
        <v>5.0000000000000002E-5</v>
      </c>
      <c r="BH91" s="52">
        <v>4.0000000000000003E-5</v>
      </c>
      <c r="BI91" s="52">
        <v>1.2518952302791728E-4</v>
      </c>
      <c r="BJ91" s="52">
        <v>1.2406223545552731E-4</v>
      </c>
      <c r="BK91" s="52">
        <v>3.4000000000000002E-4</v>
      </c>
      <c r="BL91" s="52">
        <v>1.8000000000000001E-4</v>
      </c>
      <c r="BM91" s="52">
        <v>8.9999999999999998E-4</v>
      </c>
      <c r="BN91" s="52">
        <v>5.0000000000000001E-4</v>
      </c>
      <c r="BO91" s="52">
        <v>3.8E-3</v>
      </c>
      <c r="BP91" s="52">
        <v>2E-3</v>
      </c>
      <c r="BQ91" s="52">
        <v>1.6199999999999999E-2</v>
      </c>
      <c r="BR91" s="52">
        <v>6.1999999999999998E-3</v>
      </c>
      <c r="BS91" s="52">
        <v>6.1100000000000002E-2</v>
      </c>
      <c r="BT91" s="52">
        <v>2.6800000000000001E-2</v>
      </c>
      <c r="BU91" s="52">
        <v>0.1421</v>
      </c>
      <c r="BV91" s="52">
        <v>5.4699999999999999E-2</v>
      </c>
      <c r="BW91" s="52">
        <v>0.27589999999999998</v>
      </c>
      <c r="BX91" s="53">
        <v>0.1051</v>
      </c>
      <c r="BY91" s="63">
        <f>+Fall_Hoy!B91</f>
        <v>0</v>
      </c>
      <c r="BZ91" s="60">
        <f>+Fall_Hoy!C91</f>
        <v>0</v>
      </c>
      <c r="CA91" s="60">
        <f>+Fall_Hoy!D91</f>
        <v>0</v>
      </c>
      <c r="CB91" s="60">
        <f>+Fall_Hoy!E91</f>
        <v>0</v>
      </c>
      <c r="CC91" s="60">
        <f>+Fall_Hoy!F91</f>
        <v>0</v>
      </c>
      <c r="CD91" s="60">
        <f>+Fall_Hoy!G91</f>
        <v>0</v>
      </c>
      <c r="CE91" s="60">
        <f>+Fall_Hoy!H91</f>
        <v>0</v>
      </c>
      <c r="CF91" s="60">
        <f>+Fall_Hoy!I91</f>
        <v>0</v>
      </c>
      <c r="CG91" s="60">
        <f>+Fall_Hoy!J91</f>
        <v>1</v>
      </c>
      <c r="CH91" s="60">
        <f>+Fall_Hoy!K91</f>
        <v>0</v>
      </c>
      <c r="CI91" s="60">
        <f>+Fall_Hoy!L91</f>
        <v>1</v>
      </c>
      <c r="CJ91" s="60">
        <f>+Fall_Hoy!M91</f>
        <v>0</v>
      </c>
      <c r="CK91" s="60">
        <f>+Fall_Hoy!N91</f>
        <v>1</v>
      </c>
      <c r="CL91" s="60">
        <f>+Fall_Hoy!O91</f>
        <v>3</v>
      </c>
      <c r="CM91" s="60">
        <f>+Fall_Hoy!P91</f>
        <v>4</v>
      </c>
      <c r="CN91" s="60">
        <f>+Fall_Hoy!Q91</f>
        <v>2</v>
      </c>
      <c r="CO91" s="60">
        <f>+Fall_Hoy!R91</f>
        <v>3</v>
      </c>
      <c r="CP91" s="60">
        <f>+Fall_Hoy!S91</f>
        <v>9</v>
      </c>
      <c r="CQ91" s="60">
        <f>+Fall_Hoy!T91</f>
        <v>1</v>
      </c>
      <c r="CR91" s="65">
        <f>+Fall_Hoy!U91</f>
        <v>0</v>
      </c>
      <c r="CS91" s="74">
        <f t="shared" si="173"/>
        <v>9.4109400291437897E-2</v>
      </c>
      <c r="CT91" s="75">
        <f t="shared" si="174"/>
        <v>8.9580966144766724E-2</v>
      </c>
      <c r="CU91" s="75">
        <f t="shared" si="175"/>
        <v>6.5017196661232193E-2</v>
      </c>
      <c r="CV91" s="75">
        <f t="shared" si="176"/>
        <v>0.4674826146050084</v>
      </c>
      <c r="CW91" s="75">
        <f t="shared" si="240"/>
        <v>3.4268810559471702E-2</v>
      </c>
      <c r="CX91" s="75">
        <f t="shared" si="241"/>
        <v>4.6110816445932956E-2</v>
      </c>
      <c r="CY91" s="75">
        <f t="shared" si="242"/>
        <v>3.4297271595285082E-2</v>
      </c>
      <c r="CZ91" s="75">
        <f t="shared" si="243"/>
        <v>4.857354207883828E-2</v>
      </c>
      <c r="DA91" s="75">
        <f t="shared" si="244"/>
        <v>0.7</v>
      </c>
      <c r="DB91" s="75">
        <f t="shared" si="245"/>
        <v>3.5597397817062247E-2</v>
      </c>
      <c r="DC91" s="75">
        <f t="shared" si="246"/>
        <v>0.27959775073064708</v>
      </c>
      <c r="DD91" s="75">
        <f t="shared" si="247"/>
        <v>3.6863333020046178E-2</v>
      </c>
      <c r="DE91" s="75">
        <f t="shared" si="248"/>
        <v>6.5017196661232193E-2</v>
      </c>
      <c r="DF91" s="75">
        <f t="shared" si="249"/>
        <v>0.4674826146050084</v>
      </c>
      <c r="DG91" s="75">
        <f t="shared" si="250"/>
        <v>9.4109400291437897E-2</v>
      </c>
      <c r="DH91" s="75">
        <f t="shared" si="251"/>
        <v>8.9580966144766724E-2</v>
      </c>
      <c r="DI91" s="75">
        <f t="shared" si="252"/>
        <v>7.3628096271170007E-2</v>
      </c>
      <c r="DJ91" s="75">
        <f t="shared" si="253"/>
        <v>0.3862517395050345</v>
      </c>
      <c r="DK91" s="75">
        <f t="shared" si="254"/>
        <v>0.11918197823379675</v>
      </c>
      <c r="DL91" s="287">
        <f t="shared" si="255"/>
        <v>2.0748379776844832E-2</v>
      </c>
      <c r="DM91" s="83">
        <f>+'Cas_-14'!B91</f>
        <v>13</v>
      </c>
      <c r="DN91" s="61">
        <f>+'Cas_-14'!C91</f>
        <v>11</v>
      </c>
      <c r="DO91" s="61">
        <f>+'Cas_-14'!D91</f>
        <v>22</v>
      </c>
      <c r="DP91" s="61">
        <f>+'Cas_-14'!E91</f>
        <v>23</v>
      </c>
      <c r="DQ91" s="61">
        <f>+'Cas_-14'!F91</f>
        <v>41</v>
      </c>
      <c r="DR91" s="61">
        <f>+'Cas_-14'!G91</f>
        <v>54</v>
      </c>
      <c r="DS91" s="61">
        <f>+'Cas_-14'!H91</f>
        <v>43</v>
      </c>
      <c r="DT91" s="61">
        <f>+'Cas_-14'!I91</f>
        <v>56</v>
      </c>
      <c r="DU91" s="61">
        <f>+'Cas_-14'!J91</f>
        <v>37</v>
      </c>
      <c r="DV91" s="61">
        <f>+'Cas_-14'!K91</f>
        <v>42</v>
      </c>
      <c r="DW91" s="61">
        <f>+'Cas_-14'!L91</f>
        <v>29</v>
      </c>
      <c r="DX91" s="61">
        <f>+'Cas_-14'!M91</f>
        <v>36</v>
      </c>
      <c r="DY91" s="61">
        <f>+'Cas_-14'!N91</f>
        <v>24</v>
      </c>
      <c r="DZ91" s="61">
        <f>+'Cas_-14'!O91</f>
        <v>22</v>
      </c>
      <c r="EA91" s="61">
        <f>+'Cas_-14'!P91</f>
        <v>21</v>
      </c>
      <c r="EB91" s="61">
        <f>+'Cas_-14'!Q91</f>
        <v>14</v>
      </c>
      <c r="EC91" s="61">
        <f>+'Cas_-14'!R91</f>
        <v>16</v>
      </c>
      <c r="ED91" s="61">
        <f>+'Cas_-14'!S91</f>
        <v>20</v>
      </c>
      <c r="EE91" s="61">
        <f>+'Cas_-14'!T91</f>
        <v>1</v>
      </c>
      <c r="EF91" s="84">
        <f>+'Cas_-14'!U91</f>
        <v>3</v>
      </c>
      <c r="EG91" s="190">
        <f t="shared" si="260"/>
        <v>9.2009163933045295E-3</v>
      </c>
      <c r="EH91" s="88">
        <f t="shared" si="260"/>
        <v>9.3092974496913807E-3</v>
      </c>
      <c r="EI91" s="88">
        <f t="shared" si="260"/>
        <v>1.5515507029148754E-2</v>
      </c>
      <c r="EJ91" s="88">
        <f t="shared" si="260"/>
        <v>1.7853353632371668E-2</v>
      </c>
      <c r="EK91" s="88">
        <f t="shared" si="260"/>
        <v>3.4268810559471702E-2</v>
      </c>
      <c r="EL91" s="88">
        <f t="shared" si="260"/>
        <v>4.6110816445932956E-2</v>
      </c>
      <c r="EM91" s="88">
        <f t="shared" si="260"/>
        <v>3.4297271595285082E-2</v>
      </c>
      <c r="EN91" s="88">
        <f t="shared" si="260"/>
        <v>4.857354207883828E-2</v>
      </c>
      <c r="EO91" s="88">
        <f t="shared" si="260"/>
        <v>3.123456097148564E-2</v>
      </c>
      <c r="EP91" s="88">
        <f t="shared" si="260"/>
        <v>3.5597397817062247E-2</v>
      </c>
      <c r="EQ91" s="88">
        <f t="shared" si="260"/>
        <v>3.0811672130517307E-2</v>
      </c>
      <c r="ER91" s="88">
        <f t="shared" si="260"/>
        <v>3.6863333020046178E-2</v>
      </c>
      <c r="ES91" s="88">
        <f t="shared" si="260"/>
        <v>2.5278686061887077E-2</v>
      </c>
      <c r="ET91" s="88">
        <f t="shared" si="257"/>
        <v>2.1254876210707714E-2</v>
      </c>
      <c r="EU91" s="88">
        <f t="shared" si="258"/>
        <v>3.0187942878485995E-2</v>
      </c>
      <c r="EV91" s="88">
        <f t="shared" si="259"/>
        <v>1.6805389248758237E-2</v>
      </c>
      <c r="EW91" s="88">
        <f t="shared" si="256"/>
        <v>5.5800279894044048E-2</v>
      </c>
      <c r="EX91" s="88">
        <f t="shared" si="256"/>
        <v>4.6951044779834188E-2</v>
      </c>
      <c r="EY91" s="88">
        <f t="shared" si="256"/>
        <v>3.2882307794704524E-2</v>
      </c>
      <c r="EZ91" s="96">
        <f t="shared" si="256"/>
        <v>2.0748379776844832E-2</v>
      </c>
      <c r="FA91" s="110">
        <f t="shared" si="212"/>
        <v>3.1174499259605639</v>
      </c>
      <c r="FB91" s="111">
        <f t="shared" si="213"/>
        <v>5.3304904051172715</v>
      </c>
      <c r="FC91" s="111">
        <f t="shared" si="214"/>
        <v>2.57201646090535</v>
      </c>
      <c r="FD91" s="111">
        <f t="shared" si="215"/>
        <v>21.994134897360706</v>
      </c>
      <c r="FE91" s="111">
        <f t="shared" si="261"/>
        <v>1</v>
      </c>
      <c r="FF91" s="111">
        <f t="shared" si="261"/>
        <v>1</v>
      </c>
      <c r="FG91" s="111">
        <f t="shared" si="261"/>
        <v>1</v>
      </c>
      <c r="FH91" s="111">
        <f t="shared" si="261"/>
        <v>1</v>
      </c>
      <c r="FI91" s="111">
        <f t="shared" si="261"/>
        <v>22.411072165830578</v>
      </c>
      <c r="FJ91" s="111">
        <f t="shared" si="261"/>
        <v>1</v>
      </c>
      <c r="FK91" s="111">
        <f t="shared" si="261"/>
        <v>9.0744101633393832</v>
      </c>
      <c r="FL91" s="111">
        <f t="shared" si="261"/>
        <v>1</v>
      </c>
      <c r="FM91" s="111">
        <f t="shared" si="261"/>
        <v>2.57201646090535</v>
      </c>
      <c r="FN91" s="111">
        <f t="shared" si="261"/>
        <v>21.994134897360706</v>
      </c>
      <c r="FO91" s="111">
        <f t="shared" si="261"/>
        <v>3.1174499259605639</v>
      </c>
      <c r="FP91" s="111">
        <f t="shared" si="261"/>
        <v>5.3304904051172715</v>
      </c>
      <c r="FQ91" s="111">
        <f t="shared" si="216"/>
        <v>1.3194933145672061</v>
      </c>
      <c r="FR91" s="111">
        <f t="shared" si="217"/>
        <v>8.2266910420475323</v>
      </c>
      <c r="FS91" s="111">
        <f t="shared" si="218"/>
        <v>3.6245016310257339</v>
      </c>
      <c r="FT91" s="292">
        <f t="shared" si="219"/>
        <v>1</v>
      </c>
      <c r="FU91" s="83">
        <f>+Cas_Hoy!B91</f>
        <v>15</v>
      </c>
      <c r="FV91" s="61">
        <f>+Cas_Hoy!C91</f>
        <v>13</v>
      </c>
      <c r="FW91" s="61">
        <f>+Cas_Hoy!D91</f>
        <v>25</v>
      </c>
      <c r="FX91" s="61">
        <f>+Cas_Hoy!E91</f>
        <v>27</v>
      </c>
      <c r="FY91" s="61">
        <f>+Cas_Hoy!F91</f>
        <v>44</v>
      </c>
      <c r="FZ91" s="61">
        <f>+Cas_Hoy!G91</f>
        <v>56</v>
      </c>
      <c r="GA91" s="61">
        <f>+Cas_Hoy!H91</f>
        <v>50</v>
      </c>
      <c r="GB91" s="61">
        <f>+Cas_Hoy!I91</f>
        <v>58</v>
      </c>
      <c r="GC91" s="61">
        <f>+Cas_Hoy!J91</f>
        <v>39</v>
      </c>
      <c r="GD91" s="61">
        <f>+Cas_Hoy!K91</f>
        <v>47</v>
      </c>
      <c r="GE91" s="61">
        <f>+Cas_Hoy!L91</f>
        <v>31</v>
      </c>
      <c r="GF91" s="61">
        <f>+Cas_Hoy!M91</f>
        <v>39</v>
      </c>
      <c r="GG91" s="61">
        <f>+Cas_Hoy!N91</f>
        <v>26</v>
      </c>
      <c r="GH91" s="61">
        <f>+Cas_Hoy!O91</f>
        <v>22</v>
      </c>
      <c r="GI91" s="61">
        <f>+Cas_Hoy!P91</f>
        <v>23</v>
      </c>
      <c r="GJ91" s="61">
        <f>+Cas_Hoy!Q91</f>
        <v>19</v>
      </c>
      <c r="GK91" s="61">
        <f>+Cas_Hoy!R91</f>
        <v>17</v>
      </c>
      <c r="GL91" s="61">
        <f>+Cas_Hoy!S91</f>
        <v>20</v>
      </c>
      <c r="GM91" s="61">
        <f>+Cas_Hoy!T91</f>
        <v>1</v>
      </c>
      <c r="GN91" s="84">
        <f>+Cas_Hoy!U91</f>
        <v>4</v>
      </c>
      <c r="GO91" s="297">
        <f t="shared" si="220"/>
        <v>3.3096226302780626E-2</v>
      </c>
      <c r="GP91" s="294">
        <f t="shared" si="221"/>
        <v>5.8645506321955795E-2</v>
      </c>
      <c r="GQ91" s="294">
        <f t="shared" si="222"/>
        <v>4.5347885770753708E-2</v>
      </c>
      <c r="GR91" s="294">
        <f t="shared" si="223"/>
        <v>0.46095934088426155</v>
      </c>
      <c r="GS91" s="294">
        <f t="shared" si="224"/>
        <v>3.677628450284768E-2</v>
      </c>
      <c r="GT91" s="294">
        <f t="shared" si="225"/>
        <v>4.7818624462448993E-2</v>
      </c>
      <c r="GU91" s="294">
        <f t="shared" si="226"/>
        <v>3.9880548366610563E-2</v>
      </c>
      <c r="GV91" s="294">
        <f t="shared" si="227"/>
        <v>5.0308311438796792E-2</v>
      </c>
      <c r="GW91" s="294">
        <f t="shared" si="228"/>
        <v>0.7</v>
      </c>
      <c r="GX91" s="294">
        <f t="shared" si="229"/>
        <v>3.9835183271474416E-2</v>
      </c>
      <c r="GY91" s="294">
        <f t="shared" si="230"/>
        <v>0.29888035422931236</v>
      </c>
      <c r="GZ91" s="294">
        <f t="shared" si="231"/>
        <v>3.9935277438383356E-2</v>
      </c>
      <c r="HA91" s="294">
        <f t="shared" si="232"/>
        <v>7.0435296383001542E-2</v>
      </c>
      <c r="HB91" s="294">
        <f t="shared" si="233"/>
        <v>0.46748261460500845</v>
      </c>
      <c r="HC91" s="294">
        <f t="shared" si="234"/>
        <v>0.1030722003191939</v>
      </c>
      <c r="HD91" s="294">
        <f t="shared" si="235"/>
        <v>0.12157416833932627</v>
      </c>
      <c r="HE91" s="294">
        <f t="shared" si="236"/>
        <v>7.8229852288118129E-2</v>
      </c>
      <c r="HF91" s="294">
        <f t="shared" si="237"/>
        <v>0.3862517395050345</v>
      </c>
      <c r="HG91" s="294">
        <f t="shared" si="238"/>
        <v>0.11918197823379674</v>
      </c>
      <c r="HH91" s="298">
        <f t="shared" si="239"/>
        <v>2.7664506369126443E-2</v>
      </c>
      <c r="HI91" s="213">
        <f>+CyF_Tot!B91</f>
        <v>484</v>
      </c>
      <c r="HJ91" s="140">
        <f>+CyF_Tot!C91</f>
        <v>529</v>
      </c>
      <c r="HK91" s="140">
        <f>+CyF_Tot!D91</f>
        <v>559</v>
      </c>
      <c r="HL91" s="140">
        <f>+CyF_Tot!E91</f>
        <v>577</v>
      </c>
      <c r="HM91" s="140">
        <f>+CyF_Tot!F91</f>
        <v>19</v>
      </c>
      <c r="HN91" s="140">
        <f>+CyF_Tot!G91</f>
        <v>22</v>
      </c>
      <c r="HO91" s="140">
        <f>+CyF_Tot!H91</f>
        <v>25</v>
      </c>
      <c r="HP91" s="451">
        <f>+CyF_Tot!I91</f>
        <v>25</v>
      </c>
      <c r="HQ91" s="91">
        <f t="shared" si="185"/>
        <v>7.5322675226033309E-2</v>
      </c>
      <c r="HR91" s="88">
        <f t="shared" si="186"/>
        <v>6.2992558297603363E-2</v>
      </c>
      <c r="HS91" s="88">
        <f t="shared" si="187"/>
        <v>7.5591015002954495E-2</v>
      </c>
      <c r="HT91" s="88">
        <f t="shared" si="188"/>
        <v>6.8678610044348318E-2</v>
      </c>
      <c r="HU91" s="88">
        <f t="shared" si="189"/>
        <v>6.3782023685835576E-2</v>
      </c>
      <c r="HV91" s="88">
        <f t="shared" si="190"/>
        <v>6.2431592974283828E-2</v>
      </c>
      <c r="HW91" s="88">
        <f t="shared" si="191"/>
        <v>6.6837831557135269E-2</v>
      </c>
      <c r="HX91" s="88">
        <f t="shared" si="192"/>
        <v>6.1461297061355835E-2</v>
      </c>
      <c r="HY91" s="88">
        <f t="shared" si="193"/>
        <v>6.3150935230357447E-2</v>
      </c>
      <c r="HZ91" s="88">
        <f t="shared" si="194"/>
        <v>6.2899110934426516E-2</v>
      </c>
      <c r="IA91" s="88">
        <f t="shared" si="195"/>
        <v>5.0176018699949448E-2</v>
      </c>
      <c r="IB91" s="88">
        <f t="shared" si="196"/>
        <v>5.2062062546884211E-2</v>
      </c>
      <c r="IC91" s="88">
        <f t="shared" si="197"/>
        <v>5.0613947910576843E-2</v>
      </c>
      <c r="ID91" s="88">
        <f t="shared" si="198"/>
        <v>5.5179475664411691E-2</v>
      </c>
      <c r="IE91" s="88">
        <f t="shared" si="199"/>
        <v>3.708508200252373E-2</v>
      </c>
      <c r="IF91" s="88">
        <f t="shared" si="200"/>
        <v>4.4411242947710067E-2</v>
      </c>
      <c r="IG91" s="88">
        <f t="shared" si="201"/>
        <v>1.5286113283704664E-2</v>
      </c>
      <c r="IH91" s="88">
        <f t="shared" si="202"/>
        <v>2.270901009025952E-2</v>
      </c>
      <c r="II91" s="88">
        <f t="shared" si="203"/>
        <v>1.6212544391807978E-3</v>
      </c>
      <c r="IJ91" s="191">
        <f t="shared" si="204"/>
        <v>7.7081566931074706E-3</v>
      </c>
      <c r="IK91" s="297"/>
      <c r="IL91" s="294"/>
      <c r="IM91" s="294"/>
      <c r="IN91" s="294"/>
      <c r="IO91" s="294"/>
      <c r="IP91" s="294"/>
      <c r="IQ91" s="294"/>
      <c r="IR91" s="294"/>
      <c r="IS91" s="294"/>
      <c r="IT91" s="294"/>
      <c r="IU91" s="294"/>
      <c r="IV91" s="294"/>
      <c r="IW91" s="294"/>
      <c r="IX91" s="294"/>
      <c r="IY91" s="294"/>
      <c r="IZ91" s="294"/>
      <c r="JA91" s="294"/>
      <c r="JB91" s="294"/>
      <c r="JC91" s="294"/>
      <c r="JD91" s="298"/>
      <c r="JE91" s="486"/>
    </row>
    <row r="92" spans="1:265" ht="14.4">
      <c r="A92" s="411" t="s">
        <v>103</v>
      </c>
      <c r="B92" s="439">
        <v>33297</v>
      </c>
      <c r="C92" s="427">
        <f t="shared" si="180"/>
        <v>234</v>
      </c>
      <c r="D92" s="418">
        <f t="shared" si="181"/>
        <v>2</v>
      </c>
      <c r="E92" s="396">
        <f t="shared" si="210"/>
        <v>7.2487024536745E-3</v>
      </c>
      <c r="F92" s="197">
        <f t="shared" si="150"/>
        <v>3.4237318677358321E-3</v>
      </c>
      <c r="G92" s="30">
        <f t="shared" si="151"/>
        <v>2.4202758716119606</v>
      </c>
      <c r="H92" s="29">
        <f t="shared" si="152"/>
        <v>8.2863756303499861E-3</v>
      </c>
      <c r="I92" s="33">
        <f t="shared" si="153"/>
        <v>1.7008876293876287E-2</v>
      </c>
      <c r="J92" s="324">
        <f t="shared" si="154"/>
        <v>5.1891777401645862E-2</v>
      </c>
      <c r="K92" s="482">
        <f t="shared" si="184"/>
        <v>1.157514241589293E-3</v>
      </c>
      <c r="L92" s="325">
        <f t="shared" si="211"/>
        <v>15.156495720549144</v>
      </c>
      <c r="M92" s="326">
        <f t="shared" si="155"/>
        <v>0.10651470098232571</v>
      </c>
      <c r="N92" s="501"/>
      <c r="O92" s="332" t="s">
        <v>226</v>
      </c>
      <c r="P92" s="20" t="s">
        <v>228</v>
      </c>
      <c r="Q92" s="20"/>
      <c r="R92" s="20"/>
      <c r="S92" s="157">
        <f t="shared" si="156"/>
        <v>234</v>
      </c>
      <c r="T92" s="158">
        <f t="shared" si="157"/>
        <v>702.76601495630234</v>
      </c>
      <c r="U92" s="157">
        <f t="shared" si="158"/>
        <v>54</v>
      </c>
      <c r="V92" s="159">
        <f t="shared" si="159"/>
        <v>0.3</v>
      </c>
      <c r="W92" s="158">
        <f t="shared" si="160"/>
        <v>162.17677268222363</v>
      </c>
      <c r="X92" s="157">
        <f t="shared" si="161"/>
        <v>120</v>
      </c>
      <c r="Y92" s="159">
        <f t="shared" si="162"/>
        <v>1.0526315789473684</v>
      </c>
      <c r="Z92" s="158">
        <f t="shared" si="163"/>
        <v>360.39282818271914</v>
      </c>
      <c r="AA92" s="157">
        <f t="shared" si="164"/>
        <v>2</v>
      </c>
      <c r="AB92" s="158">
        <f t="shared" si="165"/>
        <v>60.065471363786529</v>
      </c>
      <c r="AC92" s="160">
        <f t="shared" si="166"/>
        <v>8.5470085470085479E-3</v>
      </c>
      <c r="AD92" s="157">
        <f t="shared" si="167"/>
        <v>0</v>
      </c>
      <c r="AE92" s="159">
        <f t="shared" si="168"/>
        <v>0</v>
      </c>
      <c r="AF92" s="158">
        <f t="shared" si="169"/>
        <v>0</v>
      </c>
      <c r="AG92" s="157">
        <f t="shared" si="170"/>
        <v>1</v>
      </c>
      <c r="AH92" s="159">
        <f t="shared" si="171"/>
        <v>1</v>
      </c>
      <c r="AI92" s="333">
        <f t="shared" si="172"/>
        <v>30.032735681893264</v>
      </c>
      <c r="AJ92" s="505"/>
      <c r="AK92" s="83">
        <v>2955.1314005289473</v>
      </c>
      <c r="AL92" s="61">
        <v>2617.7997525430037</v>
      </c>
      <c r="AM92" s="61">
        <v>2752.3793725800329</v>
      </c>
      <c r="AN92" s="61">
        <v>2472.4114781499097</v>
      </c>
      <c r="AO92" s="61">
        <v>2159.817777706668</v>
      </c>
      <c r="AP92" s="61">
        <v>2080.9858913172448</v>
      </c>
      <c r="AQ92" s="61">
        <v>2272.70817586884</v>
      </c>
      <c r="AR92" s="61">
        <v>2131.5191294391193</v>
      </c>
      <c r="AS92" s="61">
        <v>2261.0610965318256</v>
      </c>
      <c r="AT92" s="61">
        <v>2074.9607220184139</v>
      </c>
      <c r="AU92" s="61">
        <v>1811.5396619897447</v>
      </c>
      <c r="AV92" s="61">
        <v>1659.8536130972454</v>
      </c>
      <c r="AW92" s="61">
        <v>1453.6556875506585</v>
      </c>
      <c r="AX92" s="61">
        <v>1483.20562756806</v>
      </c>
      <c r="AY92" s="61">
        <v>940.32438317616982</v>
      </c>
      <c r="AZ92" s="61">
        <v>1092.4332338698346</v>
      </c>
      <c r="BA92" s="61">
        <v>368.21793018976717</v>
      </c>
      <c r="BB92" s="61">
        <v>517.84655432316879</v>
      </c>
      <c r="BC92" s="61">
        <v>34.16455022379283</v>
      </c>
      <c r="BD92" s="84">
        <v>156.98405709032508</v>
      </c>
      <c r="BE92" s="229">
        <v>2.0000000000000002E-5</v>
      </c>
      <c r="BF92" s="42">
        <v>2.0000000000000002E-5</v>
      </c>
      <c r="BG92" s="52">
        <v>5.0000000000000002E-5</v>
      </c>
      <c r="BH92" s="52">
        <v>4.0000000000000003E-5</v>
      </c>
      <c r="BI92" s="52">
        <v>1.2518952302791728E-4</v>
      </c>
      <c r="BJ92" s="52">
        <v>1.2406223545552731E-4</v>
      </c>
      <c r="BK92" s="52">
        <v>3.4000000000000002E-4</v>
      </c>
      <c r="BL92" s="52">
        <v>1.8000000000000001E-4</v>
      </c>
      <c r="BM92" s="52">
        <v>8.9999999999999998E-4</v>
      </c>
      <c r="BN92" s="52">
        <v>5.0000000000000001E-4</v>
      </c>
      <c r="BO92" s="52">
        <v>3.8E-3</v>
      </c>
      <c r="BP92" s="52">
        <v>2E-3</v>
      </c>
      <c r="BQ92" s="52">
        <v>1.6199999999999999E-2</v>
      </c>
      <c r="BR92" s="52">
        <v>6.1999999999999998E-3</v>
      </c>
      <c r="BS92" s="52">
        <v>6.1100000000000002E-2</v>
      </c>
      <c r="BT92" s="52">
        <v>2.6800000000000001E-2</v>
      </c>
      <c r="BU92" s="52">
        <v>0.1421</v>
      </c>
      <c r="BV92" s="52">
        <v>5.4699999999999999E-2</v>
      </c>
      <c r="BW92" s="52">
        <v>0.27589999999999998</v>
      </c>
      <c r="BX92" s="53">
        <v>0.1051</v>
      </c>
      <c r="BY92" s="63">
        <f>+Fall_Hoy!B92</f>
        <v>0</v>
      </c>
      <c r="BZ92" s="60">
        <f>+Fall_Hoy!C92</f>
        <v>0</v>
      </c>
      <c r="CA92" s="60">
        <f>+Fall_Hoy!D92</f>
        <v>0</v>
      </c>
      <c r="CB92" s="60">
        <f>+Fall_Hoy!E92</f>
        <v>0</v>
      </c>
      <c r="CC92" s="60">
        <f>+Fall_Hoy!F92</f>
        <v>0</v>
      </c>
      <c r="CD92" s="60">
        <f>+Fall_Hoy!G92</f>
        <v>0</v>
      </c>
      <c r="CE92" s="60">
        <f>+Fall_Hoy!H92</f>
        <v>0</v>
      </c>
      <c r="CF92" s="60">
        <f>+Fall_Hoy!I92</f>
        <v>0</v>
      </c>
      <c r="CG92" s="60">
        <f>+Fall_Hoy!J92</f>
        <v>0</v>
      </c>
      <c r="CH92" s="60">
        <f>+Fall_Hoy!K92</f>
        <v>1</v>
      </c>
      <c r="CI92" s="60">
        <f>+Fall_Hoy!L92</f>
        <v>0</v>
      </c>
      <c r="CJ92" s="60">
        <f>+Fall_Hoy!M92</f>
        <v>0</v>
      </c>
      <c r="CK92" s="60">
        <f>+Fall_Hoy!N92</f>
        <v>1</v>
      </c>
      <c r="CL92" s="60">
        <f>+Fall_Hoy!O92</f>
        <v>0</v>
      </c>
      <c r="CM92" s="60">
        <f>+Fall_Hoy!P92</f>
        <v>0</v>
      </c>
      <c r="CN92" s="60">
        <f>+Fall_Hoy!Q92</f>
        <v>0</v>
      </c>
      <c r="CO92" s="60">
        <f>+Fall_Hoy!R92</f>
        <v>0</v>
      </c>
      <c r="CP92" s="60">
        <f>+Fall_Hoy!S92</f>
        <v>0</v>
      </c>
      <c r="CQ92" s="60">
        <f>+Fall_Hoy!T92</f>
        <v>0</v>
      </c>
      <c r="CR92" s="65">
        <f>+Fall_Hoy!U92</f>
        <v>0</v>
      </c>
      <c r="CS92" s="74">
        <f t="shared" si="173"/>
        <v>3.1903883954032806E-3</v>
      </c>
      <c r="CT92" s="75">
        <f t="shared" si="174"/>
        <v>0</v>
      </c>
      <c r="CU92" s="75">
        <f t="shared" si="175"/>
        <v>4.2464247614053534E-2</v>
      </c>
      <c r="CV92" s="75">
        <f t="shared" si="176"/>
        <v>1.3484306982298217E-3</v>
      </c>
      <c r="CW92" s="75">
        <f t="shared" si="240"/>
        <v>3.2410141597374576E-3</v>
      </c>
      <c r="CX92" s="75">
        <f t="shared" si="241"/>
        <v>3.3637902252038167E-3</v>
      </c>
      <c r="CY92" s="75">
        <f t="shared" si="242"/>
        <v>5.7200480633771613E-3</v>
      </c>
      <c r="CZ92" s="75">
        <f t="shared" si="243"/>
        <v>7.5063834891363071E-3</v>
      </c>
      <c r="DA92" s="75">
        <f t="shared" si="244"/>
        <v>5.7495129255641583E-3</v>
      </c>
      <c r="DB92" s="75">
        <f t="shared" si="245"/>
        <v>0.7</v>
      </c>
      <c r="DC92" s="75">
        <f t="shared" si="246"/>
        <v>8.8322659093348511E-3</v>
      </c>
      <c r="DD92" s="75">
        <f t="shared" si="247"/>
        <v>3.6147765999702524E-3</v>
      </c>
      <c r="DE92" s="75">
        <f t="shared" si="248"/>
        <v>4.2464247614053534E-2</v>
      </c>
      <c r="DF92" s="75">
        <f t="shared" si="249"/>
        <v>1.3484306982298217E-3</v>
      </c>
      <c r="DG92" s="75">
        <f t="shared" si="250"/>
        <v>3.1903883954032806E-3</v>
      </c>
      <c r="DH92" s="75">
        <f t="shared" si="251"/>
        <v>0</v>
      </c>
      <c r="DI92" s="75">
        <f t="shared" si="252"/>
        <v>0</v>
      </c>
      <c r="DJ92" s="75">
        <f t="shared" si="253"/>
        <v>1.9310739670885927E-3</v>
      </c>
      <c r="DK92" s="75">
        <f t="shared" si="254"/>
        <v>0</v>
      </c>
      <c r="DL92" s="287">
        <f t="shared" si="255"/>
        <v>0</v>
      </c>
      <c r="DM92" s="83">
        <f>+'Cas_-14'!B92</f>
        <v>0</v>
      </c>
      <c r="DN92" s="61">
        <f>+'Cas_-14'!C92</f>
        <v>0</v>
      </c>
      <c r="DO92" s="61">
        <f>+'Cas_-14'!D92</f>
        <v>2</v>
      </c>
      <c r="DP92" s="61">
        <f>+'Cas_-14'!E92</f>
        <v>3</v>
      </c>
      <c r="DQ92" s="61">
        <f>+'Cas_-14'!F92</f>
        <v>7</v>
      </c>
      <c r="DR92" s="61">
        <f>+'Cas_-14'!G92</f>
        <v>7</v>
      </c>
      <c r="DS92" s="61">
        <f>+'Cas_-14'!H92</f>
        <v>13</v>
      </c>
      <c r="DT92" s="61">
        <f>+'Cas_-14'!I92</f>
        <v>16</v>
      </c>
      <c r="DU92" s="61">
        <f>+'Cas_-14'!J92</f>
        <v>13</v>
      </c>
      <c r="DV92" s="61">
        <f>+'Cas_-14'!K92</f>
        <v>22</v>
      </c>
      <c r="DW92" s="61">
        <f>+'Cas_-14'!L92</f>
        <v>16</v>
      </c>
      <c r="DX92" s="61">
        <f>+'Cas_-14'!M92</f>
        <v>6</v>
      </c>
      <c r="DY92" s="61">
        <f>+'Cas_-14'!N92</f>
        <v>3</v>
      </c>
      <c r="DZ92" s="61">
        <f>+'Cas_-14'!O92</f>
        <v>2</v>
      </c>
      <c r="EA92" s="61">
        <f>+'Cas_-14'!P92</f>
        <v>3</v>
      </c>
      <c r="EB92" s="61">
        <f>+'Cas_-14'!Q92</f>
        <v>0</v>
      </c>
      <c r="EC92" s="61">
        <f>+'Cas_-14'!R92</f>
        <v>0</v>
      </c>
      <c r="ED92" s="61">
        <f>+'Cas_-14'!S92</f>
        <v>1</v>
      </c>
      <c r="EE92" s="61">
        <f>+'Cas_-14'!T92</f>
        <v>0</v>
      </c>
      <c r="EF92" s="84">
        <f>+'Cas_-14'!U92</f>
        <v>0</v>
      </c>
      <c r="EG92" s="190">
        <f t="shared" si="260"/>
        <v>0</v>
      </c>
      <c r="EH92" s="89">
        <f t="shared" si="260"/>
        <v>0</v>
      </c>
      <c r="EI92" s="89">
        <f t="shared" si="260"/>
        <v>7.2664401569222435E-4</v>
      </c>
      <c r="EJ92" s="89">
        <f t="shared" si="260"/>
        <v>1.2133902574521622E-3</v>
      </c>
      <c r="EK92" s="89">
        <f t="shared" si="260"/>
        <v>3.2410141597374576E-3</v>
      </c>
      <c r="EL92" s="89">
        <f t="shared" si="260"/>
        <v>3.3637902252038167E-3</v>
      </c>
      <c r="EM92" s="89">
        <f t="shared" si="260"/>
        <v>5.7200480633771613E-3</v>
      </c>
      <c r="EN92" s="89">
        <f t="shared" si="260"/>
        <v>7.5063834891363071E-3</v>
      </c>
      <c r="EO92" s="89">
        <f t="shared" si="260"/>
        <v>5.7495129255641583E-3</v>
      </c>
      <c r="EP92" s="89">
        <f t="shared" si="260"/>
        <v>1.0602610336931845E-2</v>
      </c>
      <c r="EQ92" s="89">
        <f t="shared" si="260"/>
        <v>8.8322659093348511E-3</v>
      </c>
      <c r="ER92" s="89">
        <f t="shared" si="260"/>
        <v>3.6147765999702524E-3</v>
      </c>
      <c r="ES92" s="89">
        <f t="shared" si="260"/>
        <v>2.0637624340430014E-3</v>
      </c>
      <c r="ET92" s="89">
        <f t="shared" si="257"/>
        <v>1.3484306982298217E-3</v>
      </c>
      <c r="EU92" s="89">
        <f t="shared" si="258"/>
        <v>3.1903883954032806E-3</v>
      </c>
      <c r="EV92" s="89">
        <f t="shared" si="259"/>
        <v>0</v>
      </c>
      <c r="EW92" s="89">
        <f t="shared" si="256"/>
        <v>0</v>
      </c>
      <c r="EX92" s="89">
        <f t="shared" si="256"/>
        <v>1.9310739670885927E-3</v>
      </c>
      <c r="EY92" s="89">
        <f t="shared" si="256"/>
        <v>0</v>
      </c>
      <c r="EZ92" s="97">
        <f t="shared" si="256"/>
        <v>0</v>
      </c>
      <c r="FA92" s="110">
        <f t="shared" si="212"/>
        <v>1</v>
      </c>
      <c r="FB92" s="111" t="e">
        <f t="shared" si="213"/>
        <v>#DIV/0!</v>
      </c>
      <c r="FC92" s="111">
        <f t="shared" si="214"/>
        <v>20.5761316872428</v>
      </c>
      <c r="FD92" s="111">
        <f t="shared" si="215"/>
        <v>1</v>
      </c>
      <c r="FE92" s="111">
        <f t="shared" si="261"/>
        <v>1</v>
      </c>
      <c r="FF92" s="111">
        <f t="shared" si="261"/>
        <v>1</v>
      </c>
      <c r="FG92" s="111">
        <f t="shared" si="261"/>
        <v>1</v>
      </c>
      <c r="FH92" s="111">
        <f t="shared" si="261"/>
        <v>1</v>
      </c>
      <c r="FI92" s="111">
        <f t="shared" si="261"/>
        <v>1</v>
      </c>
      <c r="FJ92" s="111">
        <f t="shared" si="261"/>
        <v>66.021477518767711</v>
      </c>
      <c r="FK92" s="111">
        <f t="shared" si="261"/>
        <v>1</v>
      </c>
      <c r="FL92" s="111">
        <f t="shared" si="261"/>
        <v>1</v>
      </c>
      <c r="FM92" s="111">
        <f t="shared" si="261"/>
        <v>20.5761316872428</v>
      </c>
      <c r="FN92" s="111">
        <f t="shared" si="261"/>
        <v>1</v>
      </c>
      <c r="FO92" s="111">
        <f t="shared" si="261"/>
        <v>1</v>
      </c>
      <c r="FP92" s="111" t="e">
        <f t="shared" si="261"/>
        <v>#DIV/0!</v>
      </c>
      <c r="FQ92" s="111" t="e">
        <f t="shared" si="216"/>
        <v>#DIV/0!</v>
      </c>
      <c r="FR92" s="111">
        <f t="shared" si="217"/>
        <v>1</v>
      </c>
      <c r="FS92" s="111" t="e">
        <f t="shared" si="218"/>
        <v>#DIV/0!</v>
      </c>
      <c r="FT92" s="292" t="e">
        <f t="shared" si="219"/>
        <v>#DIV/0!</v>
      </c>
      <c r="FU92" s="83">
        <f>+Cas_Hoy!B92</f>
        <v>0</v>
      </c>
      <c r="FV92" s="61">
        <f>+Cas_Hoy!C92</f>
        <v>2</v>
      </c>
      <c r="FW92" s="61">
        <f>+Cas_Hoy!D92</f>
        <v>3</v>
      </c>
      <c r="FX92" s="61">
        <f>+Cas_Hoy!E92</f>
        <v>8</v>
      </c>
      <c r="FY92" s="61">
        <f>+Cas_Hoy!F92</f>
        <v>19</v>
      </c>
      <c r="FZ92" s="61">
        <f>+Cas_Hoy!G92</f>
        <v>21</v>
      </c>
      <c r="GA92" s="61">
        <f>+Cas_Hoy!H92</f>
        <v>23</v>
      </c>
      <c r="GB92" s="61">
        <f>+Cas_Hoy!I92</f>
        <v>28</v>
      </c>
      <c r="GC92" s="61">
        <f>+Cas_Hoy!J92</f>
        <v>22</v>
      </c>
      <c r="GD92" s="61">
        <f>+Cas_Hoy!K92</f>
        <v>37</v>
      </c>
      <c r="GE92" s="61">
        <f>+Cas_Hoy!L92</f>
        <v>28</v>
      </c>
      <c r="GF92" s="61">
        <f>+Cas_Hoy!M92</f>
        <v>12</v>
      </c>
      <c r="GG92" s="61">
        <f>+Cas_Hoy!N92</f>
        <v>7</v>
      </c>
      <c r="GH92" s="61">
        <f>+Cas_Hoy!O92</f>
        <v>10</v>
      </c>
      <c r="GI92" s="61">
        <f>+Cas_Hoy!P92</f>
        <v>7</v>
      </c>
      <c r="GJ92" s="61">
        <f>+Cas_Hoy!Q92</f>
        <v>4</v>
      </c>
      <c r="GK92" s="61">
        <f>+Cas_Hoy!R92</f>
        <v>1</v>
      </c>
      <c r="GL92" s="61">
        <f>+Cas_Hoy!S92</f>
        <v>2</v>
      </c>
      <c r="GM92" s="61">
        <f>+Cas_Hoy!T92</f>
        <v>0</v>
      </c>
      <c r="GN92" s="84">
        <f>+Cas_Hoy!U92</f>
        <v>0</v>
      </c>
      <c r="GO92" s="297">
        <f t="shared" si="220"/>
        <v>0</v>
      </c>
      <c r="GP92" s="294" t="e">
        <f t="shared" si="221"/>
        <v>#DIV/0!</v>
      </c>
      <c r="GQ92" s="294">
        <f t="shared" si="222"/>
        <v>2.2427284434945197E-2</v>
      </c>
      <c r="GR92" s="294">
        <f t="shared" si="223"/>
        <v>3.2357073532057658E-3</v>
      </c>
      <c r="GS92" s="294">
        <f t="shared" si="224"/>
        <v>8.7970384335730994E-3</v>
      </c>
      <c r="GT92" s="294">
        <f t="shared" si="225"/>
        <v>1.0091370675611451E-2</v>
      </c>
      <c r="GU92" s="294">
        <f t="shared" si="226"/>
        <v>1.0120085035205747E-2</v>
      </c>
      <c r="GV92" s="294">
        <f t="shared" si="227"/>
        <v>1.3136171105988538E-2</v>
      </c>
      <c r="GW92" s="294">
        <f t="shared" si="228"/>
        <v>9.7299449509547289E-3</v>
      </c>
      <c r="GX92" s="294">
        <f t="shared" si="229"/>
        <v>0.7</v>
      </c>
      <c r="GY92" s="294">
        <f t="shared" si="230"/>
        <v>1.5456465341335988E-2</v>
      </c>
      <c r="GZ92" s="294">
        <f t="shared" si="231"/>
        <v>7.2295531999405048E-3</v>
      </c>
      <c r="HA92" s="294">
        <f t="shared" si="232"/>
        <v>9.9083244432791581E-2</v>
      </c>
      <c r="HB92" s="294">
        <f t="shared" si="233"/>
        <v>6.7421534911491082E-3</v>
      </c>
      <c r="HC92" s="294">
        <f t="shared" si="234"/>
        <v>7.4442395892743212E-3</v>
      </c>
      <c r="HD92" s="294" t="e">
        <f t="shared" si="235"/>
        <v>#DIV/0!</v>
      </c>
      <c r="HE92" s="294" t="e">
        <f t="shared" si="236"/>
        <v>#DIV/0!</v>
      </c>
      <c r="HF92" s="294">
        <f t="shared" si="237"/>
        <v>3.8621479341771855E-3</v>
      </c>
      <c r="HG92" s="294" t="e">
        <f t="shared" si="238"/>
        <v>#DIV/0!</v>
      </c>
      <c r="HH92" s="298" t="e">
        <f t="shared" si="239"/>
        <v>#DIV/0!</v>
      </c>
      <c r="HI92" s="213">
        <f>+CyF_Tot!B92</f>
        <v>87</v>
      </c>
      <c r="HJ92" s="140">
        <f>+CyF_Tot!C92</f>
        <v>114</v>
      </c>
      <c r="HK92" s="140">
        <f>+CyF_Tot!D92</f>
        <v>180</v>
      </c>
      <c r="HL92" s="140">
        <f>+CyF_Tot!E92</f>
        <v>234</v>
      </c>
      <c r="HM92" s="140">
        <f>+CyF_Tot!F92</f>
        <v>1</v>
      </c>
      <c r="HN92" s="140">
        <f>+CyF_Tot!G92</f>
        <v>1</v>
      </c>
      <c r="HO92" s="140">
        <f>+CyF_Tot!H92</f>
        <v>2</v>
      </c>
      <c r="HP92" s="451">
        <f>+CyF_Tot!I92</f>
        <v>2</v>
      </c>
      <c r="HQ92" s="91">
        <f t="shared" si="185"/>
        <v>8.8750680257348932E-2</v>
      </c>
      <c r="HR92" s="88">
        <f t="shared" si="186"/>
        <v>7.8619688036249621E-2</v>
      </c>
      <c r="HS92" s="88">
        <f t="shared" si="187"/>
        <v>8.266148219299134E-2</v>
      </c>
      <c r="HT92" s="88">
        <f t="shared" si="188"/>
        <v>7.4253280420155263E-2</v>
      </c>
      <c r="HU92" s="88">
        <f t="shared" si="189"/>
        <v>6.4865236438918464E-2</v>
      </c>
      <c r="HV92" s="88">
        <f t="shared" si="190"/>
        <v>6.2497699231679874E-2</v>
      </c>
      <c r="HW92" s="88">
        <f t="shared" si="191"/>
        <v>6.8255643927946669E-2</v>
      </c>
      <c r="HX92" s="88">
        <f t="shared" si="192"/>
        <v>6.4015350615344302E-2</v>
      </c>
      <c r="HY92" s="88">
        <f t="shared" si="193"/>
        <v>6.7905850272752061E-2</v>
      </c>
      <c r="HZ92" s="88">
        <f t="shared" si="194"/>
        <v>6.2316746914689428E-2</v>
      </c>
      <c r="IA92" s="88">
        <f t="shared" si="195"/>
        <v>5.4405491845804267E-2</v>
      </c>
      <c r="IB92" s="88">
        <f t="shared" si="196"/>
        <v>4.9849944832785098E-2</v>
      </c>
      <c r="IC92" s="88">
        <f t="shared" si="197"/>
        <v>4.3657257036689746E-2</v>
      </c>
      <c r="ID92" s="88">
        <f t="shared" si="198"/>
        <v>4.4544722574648164E-2</v>
      </c>
      <c r="IE92" s="88">
        <f t="shared" si="199"/>
        <v>2.824051365516923E-2</v>
      </c>
      <c r="IF92" s="88">
        <f t="shared" si="200"/>
        <v>3.2808758562928628E-2</v>
      </c>
      <c r="IG92" s="88">
        <f t="shared" si="201"/>
        <v>1.1058591770723103E-2</v>
      </c>
      <c r="IH92" s="88">
        <f t="shared" si="202"/>
        <v>1.5552348689766909E-2</v>
      </c>
      <c r="II92" s="88">
        <f t="shared" si="203"/>
        <v>1.0260549065619375E-3</v>
      </c>
      <c r="IJ92" s="191">
        <f t="shared" si="204"/>
        <v>4.7146606928649753E-3</v>
      </c>
      <c r="IK92" s="297"/>
      <c r="IL92" s="294"/>
      <c r="IM92" s="294"/>
      <c r="IN92" s="294"/>
      <c r="IO92" s="294"/>
      <c r="IP92" s="294"/>
      <c r="IQ92" s="294"/>
      <c r="IR92" s="294"/>
      <c r="IS92" s="294"/>
      <c r="IT92" s="294"/>
      <c r="IU92" s="294"/>
      <c r="IV92" s="294"/>
      <c r="IW92" s="294"/>
      <c r="IX92" s="294"/>
      <c r="IY92" s="294"/>
      <c r="IZ92" s="294"/>
      <c r="JA92" s="294"/>
      <c r="JB92" s="294"/>
      <c r="JC92" s="294"/>
      <c r="JD92" s="298"/>
      <c r="JE92" s="486"/>
    </row>
    <row r="93" spans="1:265" ht="14.4">
      <c r="A93" s="411" t="s">
        <v>104</v>
      </c>
      <c r="B93" s="439">
        <v>12584</v>
      </c>
      <c r="C93" s="427">
        <f t="shared" si="180"/>
        <v>34</v>
      </c>
      <c r="D93" s="418">
        <f t="shared" si="181"/>
        <v>0</v>
      </c>
      <c r="E93" s="396">
        <f t="shared" si="210"/>
        <v>9.8347890785195746E-3</v>
      </c>
      <c r="F93" s="197">
        <f t="shared" si="150"/>
        <v>2.3839796567069293E-3</v>
      </c>
      <c r="G93" s="30">
        <f t="shared" si="151"/>
        <v>0</v>
      </c>
      <c r="H93" s="29">
        <f t="shared" si="152"/>
        <v>0</v>
      </c>
      <c r="I93" s="33">
        <f t="shared" si="153"/>
        <v>0</v>
      </c>
      <c r="J93" s="324">
        <f t="shared" si="154"/>
        <v>2.6741544078489835E-3</v>
      </c>
      <c r="K93" s="482">
        <f t="shared" si="184"/>
        <v>0</v>
      </c>
      <c r="L93" s="325">
        <f t="shared" si="211"/>
        <v>1.1217186356123869</v>
      </c>
      <c r="M93" s="326">
        <f t="shared" si="155"/>
        <v>3.030708328895515E-3</v>
      </c>
      <c r="N93" s="501"/>
      <c r="O93" s="332" t="s">
        <v>226</v>
      </c>
      <c r="P93" s="20" t="s">
        <v>229</v>
      </c>
      <c r="Q93" s="20"/>
      <c r="R93" s="20"/>
      <c r="S93" s="157">
        <f t="shared" si="156"/>
        <v>34</v>
      </c>
      <c r="T93" s="158">
        <f t="shared" si="157"/>
        <v>270.18436109345203</v>
      </c>
      <c r="U93" s="157">
        <f t="shared" si="158"/>
        <v>1</v>
      </c>
      <c r="V93" s="159">
        <f t="shared" si="159"/>
        <v>3.0303030303030304E-2</v>
      </c>
      <c r="W93" s="158">
        <f t="shared" si="160"/>
        <v>7.9465988556897651</v>
      </c>
      <c r="X93" s="157">
        <f t="shared" si="161"/>
        <v>4</v>
      </c>
      <c r="Y93" s="159">
        <f t="shared" si="162"/>
        <v>0.13333333333333333</v>
      </c>
      <c r="Z93" s="158">
        <f t="shared" si="163"/>
        <v>31.78639542275906</v>
      </c>
      <c r="AA93" s="157">
        <f t="shared" si="164"/>
        <v>0</v>
      </c>
      <c r="AB93" s="158">
        <f t="shared" si="165"/>
        <v>0</v>
      </c>
      <c r="AC93" s="160">
        <f t="shared" si="166"/>
        <v>0</v>
      </c>
      <c r="AD93" s="157">
        <f t="shared" si="167"/>
        <v>0</v>
      </c>
      <c r="AE93" s="159" t="e">
        <f t="shared" si="168"/>
        <v>#DIV/0!</v>
      </c>
      <c r="AF93" s="158">
        <f t="shared" si="169"/>
        <v>0</v>
      </c>
      <c r="AG93" s="157">
        <f t="shared" si="170"/>
        <v>0</v>
      </c>
      <c r="AH93" s="159" t="e">
        <f t="shared" si="171"/>
        <v>#DIV/0!</v>
      </c>
      <c r="AI93" s="333">
        <f t="shared" si="172"/>
        <v>0</v>
      </c>
      <c r="AJ93" s="505"/>
      <c r="AK93" s="83">
        <v>934.31866937017276</v>
      </c>
      <c r="AL93" s="61">
        <v>893.87377449915198</v>
      </c>
      <c r="AM93" s="61">
        <v>927.10389557051917</v>
      </c>
      <c r="AN93" s="61">
        <v>796.8445627644744</v>
      </c>
      <c r="AO93" s="61">
        <v>684.36574347668284</v>
      </c>
      <c r="AP93" s="61">
        <v>620.25741207263491</v>
      </c>
      <c r="AQ93" s="61">
        <v>826.46694113442072</v>
      </c>
      <c r="AR93" s="61">
        <v>836.42141138452212</v>
      </c>
      <c r="AS93" s="61">
        <v>831.33761314174092</v>
      </c>
      <c r="AT93" s="61">
        <v>796.14467638802103</v>
      </c>
      <c r="AU93" s="61">
        <v>762.9485447376594</v>
      </c>
      <c r="AV93" s="61">
        <v>714.94576695175783</v>
      </c>
      <c r="AW93" s="61">
        <v>666.22344113841882</v>
      </c>
      <c r="AX93" s="61">
        <v>681.36667952108894</v>
      </c>
      <c r="AY93" s="61">
        <v>471.96356683457577</v>
      </c>
      <c r="AZ93" s="61">
        <v>519.91298542691379</v>
      </c>
      <c r="BA93" s="61">
        <v>170.10207678815843</v>
      </c>
      <c r="BB93" s="61">
        <v>319.14196746660269</v>
      </c>
      <c r="BC93" s="61">
        <v>26.169550275101308</v>
      </c>
      <c r="BD93" s="84">
        <v>104.09091753026337</v>
      </c>
      <c r="BE93" s="229">
        <v>2.0000000000000002E-5</v>
      </c>
      <c r="BF93" s="42">
        <v>2.0000000000000002E-5</v>
      </c>
      <c r="BG93" s="52">
        <v>5.0000000000000002E-5</v>
      </c>
      <c r="BH93" s="52">
        <v>4.0000000000000003E-5</v>
      </c>
      <c r="BI93" s="52">
        <v>1.2518952302791728E-4</v>
      </c>
      <c r="BJ93" s="52">
        <v>1.2406223545552731E-4</v>
      </c>
      <c r="BK93" s="52">
        <v>3.4000000000000002E-4</v>
      </c>
      <c r="BL93" s="52">
        <v>1.8000000000000001E-4</v>
      </c>
      <c r="BM93" s="52">
        <v>8.9999999999999998E-4</v>
      </c>
      <c r="BN93" s="52">
        <v>5.0000000000000001E-4</v>
      </c>
      <c r="BO93" s="52">
        <v>3.8E-3</v>
      </c>
      <c r="BP93" s="52">
        <v>2E-3</v>
      </c>
      <c r="BQ93" s="52">
        <v>1.6199999999999999E-2</v>
      </c>
      <c r="BR93" s="52">
        <v>6.1999999999999998E-3</v>
      </c>
      <c r="BS93" s="52">
        <v>6.1100000000000002E-2</v>
      </c>
      <c r="BT93" s="52">
        <v>2.6800000000000001E-2</v>
      </c>
      <c r="BU93" s="52">
        <v>0.1421</v>
      </c>
      <c r="BV93" s="52">
        <v>5.4699999999999999E-2</v>
      </c>
      <c r="BW93" s="52">
        <v>0.27589999999999998</v>
      </c>
      <c r="BX93" s="53">
        <v>0.1051</v>
      </c>
      <c r="BY93" s="63">
        <f>+Fall_Hoy!B93</f>
        <v>0</v>
      </c>
      <c r="BZ93" s="60">
        <f>+Fall_Hoy!C93</f>
        <v>0</v>
      </c>
      <c r="CA93" s="60">
        <f>+Fall_Hoy!D93</f>
        <v>0</v>
      </c>
      <c r="CB93" s="60">
        <f>+Fall_Hoy!E93</f>
        <v>0</v>
      </c>
      <c r="CC93" s="60">
        <f>+Fall_Hoy!F93</f>
        <v>0</v>
      </c>
      <c r="CD93" s="60">
        <f>+Fall_Hoy!G93</f>
        <v>0</v>
      </c>
      <c r="CE93" s="60">
        <f>+Fall_Hoy!H93</f>
        <v>0</v>
      </c>
      <c r="CF93" s="60">
        <f>+Fall_Hoy!I93</f>
        <v>0</v>
      </c>
      <c r="CG93" s="60">
        <f>+Fall_Hoy!J93</f>
        <v>0</v>
      </c>
      <c r="CH93" s="60">
        <f>+Fall_Hoy!K93</f>
        <v>0</v>
      </c>
      <c r="CI93" s="60">
        <f>+Fall_Hoy!L93</f>
        <v>0</v>
      </c>
      <c r="CJ93" s="60">
        <f>+Fall_Hoy!M93</f>
        <v>0</v>
      </c>
      <c r="CK93" s="60">
        <f>+Fall_Hoy!N93</f>
        <v>0</v>
      </c>
      <c r="CL93" s="60">
        <f>+Fall_Hoy!O93</f>
        <v>0</v>
      </c>
      <c r="CM93" s="60">
        <f>+Fall_Hoy!P93</f>
        <v>0</v>
      </c>
      <c r="CN93" s="60">
        <f>+Fall_Hoy!Q93</f>
        <v>0</v>
      </c>
      <c r="CO93" s="60">
        <f>+Fall_Hoy!R93</f>
        <v>0</v>
      </c>
      <c r="CP93" s="60">
        <f>+Fall_Hoy!S93</f>
        <v>0</v>
      </c>
      <c r="CQ93" s="60">
        <f>+Fall_Hoy!T93</f>
        <v>0</v>
      </c>
      <c r="CR93" s="65">
        <f>+Fall_Hoy!U93</f>
        <v>0</v>
      </c>
      <c r="CS93" s="74">
        <f t="shared" si="173"/>
        <v>2.118807616246578E-3</v>
      </c>
      <c r="CT93" s="75">
        <f t="shared" si="174"/>
        <v>1.9233987763911582E-3</v>
      </c>
      <c r="CU93" s="75">
        <f t="shared" si="175"/>
        <v>3.0019958417891622E-3</v>
      </c>
      <c r="CV93" s="75">
        <f t="shared" si="176"/>
        <v>1.4676385418536586E-3</v>
      </c>
      <c r="CW93" s="75">
        <f t="shared" si="240"/>
        <v>2.9224139563732306E-3</v>
      </c>
      <c r="CX93" s="75">
        <f t="shared" si="241"/>
        <v>3.2244677146490773E-3</v>
      </c>
      <c r="CY93" s="75">
        <f t="shared" si="242"/>
        <v>4.8398790089650059E-3</v>
      </c>
      <c r="CZ93" s="75">
        <f t="shared" si="243"/>
        <v>3.5867087560971476E-3</v>
      </c>
      <c r="DA93" s="75">
        <f t="shared" si="244"/>
        <v>2.4057614720952186E-3</v>
      </c>
      <c r="DB93" s="75">
        <f t="shared" si="245"/>
        <v>6.2802655701777559E-3</v>
      </c>
      <c r="DC93" s="75">
        <f t="shared" si="246"/>
        <v>2.6214087618290196E-3</v>
      </c>
      <c r="DD93" s="75">
        <f t="shared" si="247"/>
        <v>1.3987074911480338E-3</v>
      </c>
      <c r="DE93" s="75">
        <f t="shared" si="248"/>
        <v>3.0019958417891622E-3</v>
      </c>
      <c r="DF93" s="75">
        <f t="shared" si="249"/>
        <v>1.4676385418536586E-3</v>
      </c>
      <c r="DG93" s="75">
        <f t="shared" si="250"/>
        <v>2.118807616246578E-3</v>
      </c>
      <c r="DH93" s="75">
        <f t="shared" si="251"/>
        <v>1.9233987763911582E-3</v>
      </c>
      <c r="DI93" s="75">
        <f t="shared" si="252"/>
        <v>0</v>
      </c>
      <c r="DJ93" s="75">
        <f t="shared" si="253"/>
        <v>0</v>
      </c>
      <c r="DK93" s="75">
        <f t="shared" si="254"/>
        <v>0</v>
      </c>
      <c r="DL93" s="287">
        <f t="shared" si="255"/>
        <v>0</v>
      </c>
      <c r="DM93" s="83">
        <f>+'Cas_-14'!B93</f>
        <v>2</v>
      </c>
      <c r="DN93" s="61">
        <f>+'Cas_-14'!C93</f>
        <v>1</v>
      </c>
      <c r="DO93" s="61">
        <f>+'Cas_-14'!D93</f>
        <v>0</v>
      </c>
      <c r="DP93" s="61">
        <f>+'Cas_-14'!E93</f>
        <v>1</v>
      </c>
      <c r="DQ93" s="61">
        <f>+'Cas_-14'!F93</f>
        <v>2</v>
      </c>
      <c r="DR93" s="61">
        <f>+'Cas_-14'!G93</f>
        <v>2</v>
      </c>
      <c r="DS93" s="61">
        <f>+'Cas_-14'!H93</f>
        <v>4</v>
      </c>
      <c r="DT93" s="61">
        <f>+'Cas_-14'!I93</f>
        <v>3</v>
      </c>
      <c r="DU93" s="61">
        <f>+'Cas_-14'!J93</f>
        <v>2</v>
      </c>
      <c r="DV93" s="61">
        <f>+'Cas_-14'!K93</f>
        <v>5</v>
      </c>
      <c r="DW93" s="61">
        <f>+'Cas_-14'!L93</f>
        <v>2</v>
      </c>
      <c r="DX93" s="61">
        <f>+'Cas_-14'!M93</f>
        <v>1</v>
      </c>
      <c r="DY93" s="61">
        <f>+'Cas_-14'!N93</f>
        <v>2</v>
      </c>
      <c r="DZ93" s="61">
        <f>+'Cas_-14'!O93</f>
        <v>1</v>
      </c>
      <c r="EA93" s="61">
        <f>+'Cas_-14'!P93</f>
        <v>1</v>
      </c>
      <c r="EB93" s="61">
        <f>+'Cas_-14'!Q93</f>
        <v>1</v>
      </c>
      <c r="EC93" s="61">
        <f>+'Cas_-14'!R93</f>
        <v>0</v>
      </c>
      <c r="ED93" s="61">
        <f>+'Cas_-14'!S93</f>
        <v>0</v>
      </c>
      <c r="EE93" s="61">
        <f>+'Cas_-14'!T93</f>
        <v>0</v>
      </c>
      <c r="EF93" s="84">
        <f>+'Cas_-14'!U93</f>
        <v>0</v>
      </c>
      <c r="EG93" s="190">
        <f t="shared" si="260"/>
        <v>2.1405972775308093E-3</v>
      </c>
      <c r="EH93" s="88">
        <f t="shared" si="260"/>
        <v>1.1187261876659394E-3</v>
      </c>
      <c r="EI93" s="88">
        <f t="shared" si="260"/>
        <v>0</v>
      </c>
      <c r="EJ93" s="88">
        <f t="shared" si="260"/>
        <v>1.254949894532408E-3</v>
      </c>
      <c r="EK93" s="88">
        <f t="shared" si="260"/>
        <v>2.9224139563732306E-3</v>
      </c>
      <c r="EL93" s="88">
        <f t="shared" si="260"/>
        <v>3.2244677146490773E-3</v>
      </c>
      <c r="EM93" s="88">
        <f t="shared" si="260"/>
        <v>4.8398790089650059E-3</v>
      </c>
      <c r="EN93" s="88">
        <f t="shared" si="260"/>
        <v>3.5867087560971476E-3</v>
      </c>
      <c r="EO93" s="88">
        <f t="shared" si="260"/>
        <v>2.4057614720952186E-3</v>
      </c>
      <c r="EP93" s="88">
        <f t="shared" si="260"/>
        <v>6.2802655701777559E-3</v>
      </c>
      <c r="EQ93" s="88">
        <f t="shared" si="260"/>
        <v>2.6214087618290196E-3</v>
      </c>
      <c r="ER93" s="88">
        <f t="shared" si="260"/>
        <v>1.3987074911480338E-3</v>
      </c>
      <c r="ES93" s="88">
        <f t="shared" si="260"/>
        <v>3.0019958417891622E-3</v>
      </c>
      <c r="ET93" s="88">
        <f t="shared" si="257"/>
        <v>1.4676385418536586E-3</v>
      </c>
      <c r="EU93" s="88">
        <f t="shared" si="258"/>
        <v>2.118807616246578E-3</v>
      </c>
      <c r="EV93" s="88">
        <f t="shared" si="259"/>
        <v>1.9233987763911582E-3</v>
      </c>
      <c r="EW93" s="88">
        <f t="shared" si="256"/>
        <v>0</v>
      </c>
      <c r="EX93" s="88">
        <f t="shared" si="256"/>
        <v>0</v>
      </c>
      <c r="EY93" s="88">
        <f t="shared" si="256"/>
        <v>0</v>
      </c>
      <c r="EZ93" s="96">
        <f t="shared" si="256"/>
        <v>0</v>
      </c>
      <c r="FA93" s="110">
        <f t="shared" si="212"/>
        <v>1</v>
      </c>
      <c r="FB93" s="111">
        <f t="shared" si="213"/>
        <v>1</v>
      </c>
      <c r="FC93" s="111">
        <f t="shared" si="214"/>
        <v>1</v>
      </c>
      <c r="FD93" s="111">
        <f t="shared" si="215"/>
        <v>1</v>
      </c>
      <c r="FE93" s="111">
        <f t="shared" si="261"/>
        <v>1</v>
      </c>
      <c r="FF93" s="111">
        <f t="shared" si="261"/>
        <v>1</v>
      </c>
      <c r="FG93" s="111">
        <f t="shared" si="261"/>
        <v>1</v>
      </c>
      <c r="FH93" s="111">
        <f t="shared" si="261"/>
        <v>1</v>
      </c>
      <c r="FI93" s="111">
        <f t="shared" si="261"/>
        <v>1</v>
      </c>
      <c r="FJ93" s="111">
        <f t="shared" si="261"/>
        <v>1</v>
      </c>
      <c r="FK93" s="111">
        <f t="shared" si="261"/>
        <v>1</v>
      </c>
      <c r="FL93" s="111">
        <f t="shared" si="261"/>
        <v>1</v>
      </c>
      <c r="FM93" s="111">
        <f t="shared" si="261"/>
        <v>1</v>
      </c>
      <c r="FN93" s="111">
        <f t="shared" si="261"/>
        <v>1</v>
      </c>
      <c r="FO93" s="111">
        <f t="shared" si="261"/>
        <v>1</v>
      </c>
      <c r="FP93" s="111">
        <f t="shared" si="261"/>
        <v>1</v>
      </c>
      <c r="FQ93" s="111" t="e">
        <f t="shared" si="216"/>
        <v>#DIV/0!</v>
      </c>
      <c r="FR93" s="111" t="e">
        <f t="shared" si="217"/>
        <v>#DIV/0!</v>
      </c>
      <c r="FS93" s="111" t="e">
        <f t="shared" si="218"/>
        <v>#DIV/0!</v>
      </c>
      <c r="FT93" s="292" t="e">
        <f t="shared" si="219"/>
        <v>#DIV/0!</v>
      </c>
      <c r="FU93" s="83">
        <f>+Cas_Hoy!B93</f>
        <v>2</v>
      </c>
      <c r="FV93" s="61">
        <f>+Cas_Hoy!C93</f>
        <v>1</v>
      </c>
      <c r="FW93" s="61">
        <f>+Cas_Hoy!D93</f>
        <v>0</v>
      </c>
      <c r="FX93" s="61">
        <f>+Cas_Hoy!E93</f>
        <v>1</v>
      </c>
      <c r="FY93" s="61">
        <f>+Cas_Hoy!F93</f>
        <v>3</v>
      </c>
      <c r="FZ93" s="61">
        <f>+Cas_Hoy!G93</f>
        <v>2</v>
      </c>
      <c r="GA93" s="61">
        <f>+Cas_Hoy!H93</f>
        <v>5</v>
      </c>
      <c r="GB93" s="61">
        <f>+Cas_Hoy!I93</f>
        <v>3</v>
      </c>
      <c r="GC93" s="61">
        <f>+Cas_Hoy!J93</f>
        <v>3</v>
      </c>
      <c r="GD93" s="61">
        <f>+Cas_Hoy!K93</f>
        <v>5</v>
      </c>
      <c r="GE93" s="61">
        <f>+Cas_Hoy!L93</f>
        <v>2</v>
      </c>
      <c r="GF93" s="61">
        <f>+Cas_Hoy!M93</f>
        <v>1</v>
      </c>
      <c r="GG93" s="61">
        <f>+Cas_Hoy!N93</f>
        <v>2</v>
      </c>
      <c r="GH93" s="61">
        <f>+Cas_Hoy!O93</f>
        <v>1</v>
      </c>
      <c r="GI93" s="61">
        <f>+Cas_Hoy!P93</f>
        <v>1</v>
      </c>
      <c r="GJ93" s="61">
        <f>+Cas_Hoy!Q93</f>
        <v>2</v>
      </c>
      <c r="GK93" s="61">
        <f>+Cas_Hoy!R93</f>
        <v>0</v>
      </c>
      <c r="GL93" s="61">
        <f>+Cas_Hoy!S93</f>
        <v>0</v>
      </c>
      <c r="GM93" s="61">
        <f>+Cas_Hoy!T93</f>
        <v>0</v>
      </c>
      <c r="GN93" s="84">
        <f>+Cas_Hoy!U93</f>
        <v>0</v>
      </c>
      <c r="GO93" s="297">
        <f t="shared" si="220"/>
        <v>2.1405972775308093E-3</v>
      </c>
      <c r="GP93" s="294">
        <f t="shared" si="221"/>
        <v>1.1187261876659394E-3</v>
      </c>
      <c r="GQ93" s="294">
        <f t="shared" si="222"/>
        <v>0</v>
      </c>
      <c r="GR93" s="294">
        <f t="shared" si="223"/>
        <v>1.254949894532408E-3</v>
      </c>
      <c r="GS93" s="294">
        <f t="shared" si="224"/>
        <v>4.3836209345598457E-3</v>
      </c>
      <c r="GT93" s="294">
        <f t="shared" si="225"/>
        <v>3.2244677146490773E-3</v>
      </c>
      <c r="GU93" s="294">
        <f t="shared" si="226"/>
        <v>6.0498487612062569E-3</v>
      </c>
      <c r="GV93" s="294">
        <f t="shared" si="227"/>
        <v>3.5867087560971476E-3</v>
      </c>
      <c r="GW93" s="294">
        <f t="shared" si="228"/>
        <v>3.6086422081428281E-3</v>
      </c>
      <c r="GX93" s="294">
        <f t="shared" si="229"/>
        <v>6.2802655701777559E-3</v>
      </c>
      <c r="GY93" s="294">
        <f t="shared" si="230"/>
        <v>2.6214087618290196E-3</v>
      </c>
      <c r="GZ93" s="294">
        <f t="shared" si="231"/>
        <v>1.3987074911480338E-3</v>
      </c>
      <c r="HA93" s="294">
        <f t="shared" si="232"/>
        <v>3.0019958417891622E-3</v>
      </c>
      <c r="HB93" s="294">
        <f t="shared" si="233"/>
        <v>1.4676385418536586E-3</v>
      </c>
      <c r="HC93" s="294">
        <f t="shared" si="234"/>
        <v>2.118807616246578E-3</v>
      </c>
      <c r="HD93" s="294">
        <f t="shared" si="235"/>
        <v>3.8467975527823163E-3</v>
      </c>
      <c r="HE93" s="294" t="e">
        <f t="shared" si="236"/>
        <v>#DIV/0!</v>
      </c>
      <c r="HF93" s="294" t="e">
        <f t="shared" si="237"/>
        <v>#DIV/0!</v>
      </c>
      <c r="HG93" s="294" t="e">
        <f t="shared" si="238"/>
        <v>#DIV/0!</v>
      </c>
      <c r="HH93" s="298" t="e">
        <f t="shared" si="239"/>
        <v>#DIV/0!</v>
      </c>
      <c r="HI93" s="213">
        <f>+CyF_Tot!B93</f>
        <v>27</v>
      </c>
      <c r="HJ93" s="140">
        <f>+CyF_Tot!C93</f>
        <v>30</v>
      </c>
      <c r="HK93" s="140">
        <f>+CyF_Tot!D93</f>
        <v>33</v>
      </c>
      <c r="HL93" s="140">
        <f>+CyF_Tot!E93</f>
        <v>34</v>
      </c>
      <c r="HM93" s="140">
        <f>+CyF_Tot!F93</f>
        <v>0</v>
      </c>
      <c r="HN93" s="140">
        <f>+CyF_Tot!G93</f>
        <v>0</v>
      </c>
      <c r="HO93" s="140">
        <f>+CyF_Tot!H93</f>
        <v>0</v>
      </c>
      <c r="HP93" s="451">
        <f>+CyF_Tot!I93</f>
        <v>0</v>
      </c>
      <c r="HQ93" s="91">
        <f t="shared" si="185"/>
        <v>7.4246556688665991E-2</v>
      </c>
      <c r="HR93" s="88">
        <f t="shared" si="186"/>
        <v>7.1032563135660517E-2</v>
      </c>
      <c r="HS93" s="88">
        <f t="shared" si="187"/>
        <v>7.3673227556462106E-2</v>
      </c>
      <c r="HT93" s="88">
        <f t="shared" si="188"/>
        <v>6.3322040906267835E-2</v>
      </c>
      <c r="HU93" s="88">
        <f t="shared" si="189"/>
        <v>5.4383800339850831E-2</v>
      </c>
      <c r="HV93" s="88">
        <f t="shared" si="190"/>
        <v>4.9289368410094951E-2</v>
      </c>
      <c r="HW93" s="88">
        <f t="shared" si="191"/>
        <v>6.5676012486842072E-2</v>
      </c>
      <c r="HX93" s="88">
        <f t="shared" si="192"/>
        <v>6.6467054305826612E-2</v>
      </c>
      <c r="HY93" s="88">
        <f t="shared" si="193"/>
        <v>6.6063065252840183E-2</v>
      </c>
      <c r="HZ93" s="88">
        <f t="shared" si="194"/>
        <v>6.3266423743485456E-2</v>
      </c>
      <c r="IA93" s="88">
        <f t="shared" si="195"/>
        <v>6.0628460325624557E-2</v>
      </c>
      <c r="IB93" s="88">
        <f t="shared" si="196"/>
        <v>5.6813872135390797E-2</v>
      </c>
      <c r="IC93" s="88">
        <f t="shared" si="197"/>
        <v>5.2942104349842561E-2</v>
      </c>
      <c r="ID93" s="88">
        <f t="shared" si="198"/>
        <v>5.4145476757874199E-2</v>
      </c>
      <c r="IE93" s="88">
        <f t="shared" si="199"/>
        <v>3.7505051401348993E-2</v>
      </c>
      <c r="IF93" s="88">
        <f t="shared" si="200"/>
        <v>4.1315399350517625E-2</v>
      </c>
      <c r="IG93" s="88">
        <f t="shared" si="201"/>
        <v>1.3517329687552322E-2</v>
      </c>
      <c r="IH93" s="88">
        <f t="shared" si="202"/>
        <v>2.5360931934726851E-2</v>
      </c>
      <c r="II93" s="88">
        <f t="shared" si="203"/>
        <v>2.0795891827003581E-3</v>
      </c>
      <c r="IJ93" s="191">
        <f t="shared" si="204"/>
        <v>8.2716876613368861E-3</v>
      </c>
      <c r="IK93" s="297"/>
      <c r="IL93" s="294"/>
      <c r="IM93" s="294"/>
      <c r="IN93" s="294"/>
      <c r="IO93" s="294"/>
      <c r="IP93" s="294"/>
      <c r="IQ93" s="294"/>
      <c r="IR93" s="294"/>
      <c r="IS93" s="294"/>
      <c r="IT93" s="294"/>
      <c r="IU93" s="294"/>
      <c r="IV93" s="294"/>
      <c r="IW93" s="294"/>
      <c r="IX93" s="294"/>
      <c r="IY93" s="294"/>
      <c r="IZ93" s="294"/>
      <c r="JA93" s="294"/>
      <c r="JB93" s="294"/>
      <c r="JC93" s="294"/>
      <c r="JD93" s="298"/>
      <c r="JE93" s="486"/>
    </row>
    <row r="94" spans="1:265" ht="14.4">
      <c r="A94" s="411" t="s">
        <v>105</v>
      </c>
      <c r="B94" s="439">
        <v>10262</v>
      </c>
      <c r="C94" s="427">
        <f t="shared" si="180"/>
        <v>68</v>
      </c>
      <c r="D94" s="418">
        <f t="shared" si="181"/>
        <v>7</v>
      </c>
      <c r="E94" s="396">
        <f t="shared" si="210"/>
        <v>9.2410287049286572E-3</v>
      </c>
      <c r="F94" s="197">
        <f t="shared" si="150"/>
        <v>5.9442603780939388E-3</v>
      </c>
      <c r="G94" s="30">
        <f t="shared" si="151"/>
        <v>12.417892209278843</v>
      </c>
      <c r="H94" s="29">
        <f t="shared" si="152"/>
        <v>7.3815184639057632E-2</v>
      </c>
      <c r="I94" s="33">
        <f t="shared" si="153"/>
        <v>8.2285779597638026E-2</v>
      </c>
      <c r="J94" s="324">
        <f t="shared" si="154"/>
        <v>0.11733115594895892</v>
      </c>
      <c r="K94" s="482">
        <f t="shared" si="184"/>
        <v>5.8137008417941272E-3</v>
      </c>
      <c r="L94" s="325">
        <f t="shared" si="211"/>
        <v>19.738562661446171</v>
      </c>
      <c r="M94" s="326">
        <f t="shared" si="155"/>
        <v>0.13079538695949519</v>
      </c>
      <c r="N94" s="501"/>
      <c r="O94" s="332" t="s">
        <v>226</v>
      </c>
      <c r="P94" s="20" t="s">
        <v>228</v>
      </c>
      <c r="Q94" s="20"/>
      <c r="R94" s="20"/>
      <c r="S94" s="157">
        <f t="shared" si="156"/>
        <v>68</v>
      </c>
      <c r="T94" s="158">
        <f t="shared" si="157"/>
        <v>662.63886182030797</v>
      </c>
      <c r="U94" s="157">
        <f t="shared" si="158"/>
        <v>3</v>
      </c>
      <c r="V94" s="159">
        <f t="shared" si="159"/>
        <v>4.6153846153846156E-2</v>
      </c>
      <c r="W94" s="158">
        <f t="shared" si="160"/>
        <v>29.234067433248878</v>
      </c>
      <c r="X94" s="157">
        <f t="shared" si="161"/>
        <v>7</v>
      </c>
      <c r="Y94" s="159">
        <f t="shared" si="162"/>
        <v>0.11475409836065574</v>
      </c>
      <c r="Z94" s="158">
        <f t="shared" si="163"/>
        <v>68.212824010914048</v>
      </c>
      <c r="AA94" s="157">
        <f t="shared" si="164"/>
        <v>7</v>
      </c>
      <c r="AB94" s="158">
        <f t="shared" si="165"/>
        <v>682.12824010914051</v>
      </c>
      <c r="AC94" s="160">
        <f t="shared" si="166"/>
        <v>0.10294117647058823</v>
      </c>
      <c r="AD94" s="157">
        <f t="shared" si="167"/>
        <v>0</v>
      </c>
      <c r="AE94" s="159">
        <f t="shared" si="168"/>
        <v>0</v>
      </c>
      <c r="AF94" s="158">
        <f t="shared" si="169"/>
        <v>0</v>
      </c>
      <c r="AG94" s="157">
        <f t="shared" si="170"/>
        <v>1</v>
      </c>
      <c r="AH94" s="159">
        <f t="shared" si="171"/>
        <v>0.16666666666666666</v>
      </c>
      <c r="AI94" s="333">
        <f t="shared" si="172"/>
        <v>97.446891444162929</v>
      </c>
      <c r="AJ94" s="505"/>
      <c r="AK94" s="83">
        <v>862.34754836741695</v>
      </c>
      <c r="AL94" s="61">
        <v>743.34645511597967</v>
      </c>
      <c r="AM94" s="61">
        <v>801.36168984154131</v>
      </c>
      <c r="AN94" s="61">
        <v>726.41843524234582</v>
      </c>
      <c r="AO94" s="61">
        <v>567.4003749687854</v>
      </c>
      <c r="AP94" s="61">
        <v>550.44525959514567</v>
      </c>
      <c r="AQ94" s="61">
        <v>668.43455955082788</v>
      </c>
      <c r="AR94" s="61">
        <v>691.04488654844602</v>
      </c>
      <c r="AS94" s="61">
        <v>637.07912719117667</v>
      </c>
      <c r="AT94" s="61">
        <v>635.16348626848412</v>
      </c>
      <c r="AU94" s="61">
        <v>517.11562919370897</v>
      </c>
      <c r="AV94" s="61">
        <v>562.20478204428241</v>
      </c>
      <c r="AW94" s="61">
        <v>517.59889703064368</v>
      </c>
      <c r="AX94" s="61">
        <v>538.85192354487253</v>
      </c>
      <c r="AY94" s="61">
        <v>377.871697577585</v>
      </c>
      <c r="AZ94" s="61">
        <v>411.75566261921148</v>
      </c>
      <c r="BA94" s="61">
        <v>133.4071658112195</v>
      </c>
      <c r="BB94" s="61">
        <v>218.12782637993831</v>
      </c>
      <c r="BC94" s="61">
        <v>16.38333615225503</v>
      </c>
      <c r="BD94" s="84">
        <v>85.641377037259502</v>
      </c>
      <c r="BE94" s="229">
        <v>2.0000000000000002E-5</v>
      </c>
      <c r="BF94" s="42">
        <v>2.0000000000000002E-5</v>
      </c>
      <c r="BG94" s="52">
        <v>5.0000000000000002E-5</v>
      </c>
      <c r="BH94" s="52">
        <v>4.0000000000000003E-5</v>
      </c>
      <c r="BI94" s="52">
        <v>1.2518952302791728E-4</v>
      </c>
      <c r="BJ94" s="52">
        <v>1.2406223545552731E-4</v>
      </c>
      <c r="BK94" s="52">
        <v>3.4000000000000002E-4</v>
      </c>
      <c r="BL94" s="52">
        <v>1.8000000000000001E-4</v>
      </c>
      <c r="BM94" s="52">
        <v>8.9999999999999998E-4</v>
      </c>
      <c r="BN94" s="52">
        <v>5.0000000000000001E-4</v>
      </c>
      <c r="BO94" s="52">
        <v>3.8E-3</v>
      </c>
      <c r="BP94" s="52">
        <v>2E-3</v>
      </c>
      <c r="BQ94" s="52">
        <v>1.6199999999999999E-2</v>
      </c>
      <c r="BR94" s="52">
        <v>6.1999999999999998E-3</v>
      </c>
      <c r="BS94" s="52">
        <v>6.1100000000000002E-2</v>
      </c>
      <c r="BT94" s="52">
        <v>2.6800000000000001E-2</v>
      </c>
      <c r="BU94" s="52">
        <v>0.1421</v>
      </c>
      <c r="BV94" s="52">
        <v>5.4699999999999999E-2</v>
      </c>
      <c r="BW94" s="52">
        <v>0.27589999999999998</v>
      </c>
      <c r="BX94" s="53">
        <v>0.1051</v>
      </c>
      <c r="BY94" s="63">
        <f>+Fall_Hoy!B94</f>
        <v>0</v>
      </c>
      <c r="BZ94" s="60">
        <f>+Fall_Hoy!C94</f>
        <v>0</v>
      </c>
      <c r="CA94" s="60">
        <f>+Fall_Hoy!D94</f>
        <v>0</v>
      </c>
      <c r="CB94" s="60">
        <f>+Fall_Hoy!E94</f>
        <v>0</v>
      </c>
      <c r="CC94" s="60">
        <f>+Fall_Hoy!F94</f>
        <v>0</v>
      </c>
      <c r="CD94" s="60">
        <f>+Fall_Hoy!G94</f>
        <v>0</v>
      </c>
      <c r="CE94" s="60">
        <f>+Fall_Hoy!H94</f>
        <v>0</v>
      </c>
      <c r="CF94" s="60">
        <f>+Fall_Hoy!I94</f>
        <v>0</v>
      </c>
      <c r="CG94" s="60">
        <f>+Fall_Hoy!J94</f>
        <v>0</v>
      </c>
      <c r="CH94" s="60">
        <f>+Fall_Hoy!K94</f>
        <v>1</v>
      </c>
      <c r="CI94" s="60">
        <f>+Fall_Hoy!L94</f>
        <v>0</v>
      </c>
      <c r="CJ94" s="60">
        <f>+Fall_Hoy!M94</f>
        <v>3</v>
      </c>
      <c r="CK94" s="60">
        <f>+Fall_Hoy!N94</f>
        <v>2</v>
      </c>
      <c r="CL94" s="60">
        <f>+Fall_Hoy!O94</f>
        <v>0</v>
      </c>
      <c r="CM94" s="60">
        <f>+Fall_Hoy!P94</f>
        <v>0</v>
      </c>
      <c r="CN94" s="60">
        <f>+Fall_Hoy!Q94</f>
        <v>0</v>
      </c>
      <c r="CO94" s="60">
        <f>+Fall_Hoy!R94</f>
        <v>0</v>
      </c>
      <c r="CP94" s="60">
        <f>+Fall_Hoy!S94</f>
        <v>0</v>
      </c>
      <c r="CQ94" s="60">
        <f>+Fall_Hoy!T94</f>
        <v>0</v>
      </c>
      <c r="CR94" s="65">
        <f>+Fall_Hoy!U94</f>
        <v>1</v>
      </c>
      <c r="CS94" s="74">
        <f t="shared" si="173"/>
        <v>2.646400898534294E-3</v>
      </c>
      <c r="CT94" s="75">
        <f t="shared" si="174"/>
        <v>2.4286247665397439E-3</v>
      </c>
      <c r="CU94" s="75">
        <f t="shared" si="175"/>
        <v>0.23851826352741959</v>
      </c>
      <c r="CV94" s="75">
        <f t="shared" si="176"/>
        <v>3.7115948048266571E-3</v>
      </c>
      <c r="CW94" s="75">
        <f t="shared" si="240"/>
        <v>1.0574543593366643E-2</v>
      </c>
      <c r="CX94" s="75">
        <f t="shared" si="241"/>
        <v>7.266844305175801E-3</v>
      </c>
      <c r="CY94" s="75">
        <f t="shared" si="242"/>
        <v>5.9841310459589417E-3</v>
      </c>
      <c r="CZ94" s="75">
        <f t="shared" si="243"/>
        <v>1.1576672016137053E-2</v>
      </c>
      <c r="DA94" s="75">
        <f t="shared" si="244"/>
        <v>4.7089911942755436E-3</v>
      </c>
      <c r="DB94" s="75">
        <f t="shared" si="245"/>
        <v>0.7</v>
      </c>
      <c r="DC94" s="75">
        <f t="shared" si="246"/>
        <v>1.1602820841743364E-2</v>
      </c>
      <c r="DD94" s="75">
        <f t="shared" si="247"/>
        <v>0.7</v>
      </c>
      <c r="DE94" s="75">
        <f t="shared" si="248"/>
        <v>0.23851826352741959</v>
      </c>
      <c r="DF94" s="75">
        <f t="shared" si="249"/>
        <v>3.7115948048266571E-3</v>
      </c>
      <c r="DG94" s="75">
        <f t="shared" si="250"/>
        <v>2.646400898534294E-3</v>
      </c>
      <c r="DH94" s="75">
        <f t="shared" si="251"/>
        <v>2.4286247665397439E-3</v>
      </c>
      <c r="DI94" s="75">
        <f t="shared" si="252"/>
        <v>0</v>
      </c>
      <c r="DJ94" s="75">
        <f t="shared" si="253"/>
        <v>0</v>
      </c>
      <c r="DK94" s="75">
        <f t="shared" si="254"/>
        <v>0</v>
      </c>
      <c r="DL94" s="287">
        <f t="shared" si="255"/>
        <v>0.11109989339664873</v>
      </c>
      <c r="DM94" s="83">
        <f>+'Cas_-14'!B94</f>
        <v>0</v>
      </c>
      <c r="DN94" s="61">
        <f>+'Cas_-14'!C94</f>
        <v>0</v>
      </c>
      <c r="DO94" s="61">
        <f>+'Cas_-14'!D94</f>
        <v>3</v>
      </c>
      <c r="DP94" s="61">
        <f>+'Cas_-14'!E94</f>
        <v>2</v>
      </c>
      <c r="DQ94" s="61">
        <f>+'Cas_-14'!F94</f>
        <v>6</v>
      </c>
      <c r="DR94" s="61">
        <f>+'Cas_-14'!G94</f>
        <v>4</v>
      </c>
      <c r="DS94" s="61">
        <f>+'Cas_-14'!H94</f>
        <v>4</v>
      </c>
      <c r="DT94" s="61">
        <f>+'Cas_-14'!I94</f>
        <v>8</v>
      </c>
      <c r="DU94" s="61">
        <f>+'Cas_-14'!J94</f>
        <v>3</v>
      </c>
      <c r="DV94" s="61">
        <f>+'Cas_-14'!K94</f>
        <v>9</v>
      </c>
      <c r="DW94" s="61">
        <f>+'Cas_-14'!L94</f>
        <v>6</v>
      </c>
      <c r="DX94" s="61">
        <f>+'Cas_-14'!M94</f>
        <v>7</v>
      </c>
      <c r="DY94" s="61">
        <f>+'Cas_-14'!N94</f>
        <v>4</v>
      </c>
      <c r="DZ94" s="61">
        <f>+'Cas_-14'!O94</f>
        <v>2</v>
      </c>
      <c r="EA94" s="61">
        <f>+'Cas_-14'!P94</f>
        <v>1</v>
      </c>
      <c r="EB94" s="61">
        <f>+'Cas_-14'!Q94</f>
        <v>1</v>
      </c>
      <c r="EC94" s="61">
        <f>+'Cas_-14'!R94</f>
        <v>0</v>
      </c>
      <c r="ED94" s="61">
        <f>+'Cas_-14'!S94</f>
        <v>0</v>
      </c>
      <c r="EE94" s="61">
        <f>+'Cas_-14'!T94</f>
        <v>0</v>
      </c>
      <c r="EF94" s="84">
        <f>+'Cas_-14'!U94</f>
        <v>1</v>
      </c>
      <c r="EG94" s="190">
        <f t="shared" si="260"/>
        <v>0</v>
      </c>
      <c r="EH94" s="89">
        <f t="shared" si="260"/>
        <v>0</v>
      </c>
      <c r="EI94" s="89">
        <f t="shared" si="260"/>
        <v>3.7436279248552677E-3</v>
      </c>
      <c r="EJ94" s="89">
        <f t="shared" si="260"/>
        <v>2.7532340906694709E-3</v>
      </c>
      <c r="EK94" s="89">
        <f t="shared" si="260"/>
        <v>1.0574543593366643E-2</v>
      </c>
      <c r="EL94" s="89">
        <f t="shared" si="260"/>
        <v>7.266844305175801E-3</v>
      </c>
      <c r="EM94" s="89">
        <f t="shared" si="260"/>
        <v>5.9841310459589417E-3</v>
      </c>
      <c r="EN94" s="89">
        <f t="shared" si="260"/>
        <v>1.1576672016137053E-2</v>
      </c>
      <c r="EO94" s="89">
        <f t="shared" si="260"/>
        <v>4.7089911942755436E-3</v>
      </c>
      <c r="EP94" s="89">
        <f t="shared" si="260"/>
        <v>1.4169580264876393E-2</v>
      </c>
      <c r="EQ94" s="89">
        <f t="shared" si="260"/>
        <v>1.1602820841743364E-2</v>
      </c>
      <c r="ER94" s="89">
        <f t="shared" si="260"/>
        <v>1.2450979115735519E-2</v>
      </c>
      <c r="ES94" s="89">
        <f t="shared" si="260"/>
        <v>7.7279917382883949E-3</v>
      </c>
      <c r="ET94" s="89">
        <f t="shared" si="257"/>
        <v>3.7115948048266571E-3</v>
      </c>
      <c r="EU94" s="89">
        <f t="shared" si="258"/>
        <v>2.646400898534294E-3</v>
      </c>
      <c r="EV94" s="89">
        <f t="shared" si="259"/>
        <v>2.4286247665397439E-3</v>
      </c>
      <c r="EW94" s="89">
        <f t="shared" si="256"/>
        <v>0</v>
      </c>
      <c r="EX94" s="89">
        <f t="shared" si="256"/>
        <v>0</v>
      </c>
      <c r="EY94" s="89">
        <f t="shared" si="256"/>
        <v>0</v>
      </c>
      <c r="EZ94" s="97">
        <f t="shared" si="256"/>
        <v>1.1676598795987782E-2</v>
      </c>
      <c r="FA94" s="110">
        <f t="shared" si="212"/>
        <v>1</v>
      </c>
      <c r="FB94" s="111">
        <f t="shared" si="213"/>
        <v>1</v>
      </c>
      <c r="FC94" s="111">
        <f t="shared" si="214"/>
        <v>30.864197530864196</v>
      </c>
      <c r="FD94" s="111">
        <f t="shared" si="215"/>
        <v>1</v>
      </c>
      <c r="FE94" s="111">
        <f t="shared" si="261"/>
        <v>1</v>
      </c>
      <c r="FF94" s="111">
        <f t="shared" si="261"/>
        <v>1</v>
      </c>
      <c r="FG94" s="111">
        <f t="shared" si="261"/>
        <v>1</v>
      </c>
      <c r="FH94" s="111">
        <f t="shared" si="261"/>
        <v>1</v>
      </c>
      <c r="FI94" s="111">
        <f t="shared" si="261"/>
        <v>1</v>
      </c>
      <c r="FJ94" s="111">
        <f t="shared" si="261"/>
        <v>49.401604487548759</v>
      </c>
      <c r="FK94" s="111">
        <f t="shared" si="261"/>
        <v>1</v>
      </c>
      <c r="FL94" s="111">
        <f t="shared" si="261"/>
        <v>56.22047820442824</v>
      </c>
      <c r="FM94" s="111">
        <f t="shared" si="261"/>
        <v>30.864197530864196</v>
      </c>
      <c r="FN94" s="111">
        <f t="shared" si="261"/>
        <v>1</v>
      </c>
      <c r="FO94" s="111">
        <f t="shared" si="261"/>
        <v>1</v>
      </c>
      <c r="FP94" s="111">
        <f t="shared" si="261"/>
        <v>1</v>
      </c>
      <c r="FQ94" s="111" t="e">
        <f t="shared" si="216"/>
        <v>#DIV/0!</v>
      </c>
      <c r="FR94" s="111" t="e">
        <f t="shared" si="217"/>
        <v>#DIV/0!</v>
      </c>
      <c r="FS94" s="111" t="e">
        <f t="shared" si="218"/>
        <v>#DIV/0!</v>
      </c>
      <c r="FT94" s="292">
        <f t="shared" si="219"/>
        <v>9.5147478591817318</v>
      </c>
      <c r="FU94" s="83">
        <f>+Cas_Hoy!B94</f>
        <v>0</v>
      </c>
      <c r="FV94" s="61">
        <f>+Cas_Hoy!C94</f>
        <v>0</v>
      </c>
      <c r="FW94" s="61">
        <f>+Cas_Hoy!D94</f>
        <v>3</v>
      </c>
      <c r="FX94" s="61">
        <f>+Cas_Hoy!E94</f>
        <v>2</v>
      </c>
      <c r="FY94" s="61">
        <f>+Cas_Hoy!F94</f>
        <v>8</v>
      </c>
      <c r="FZ94" s="61">
        <f>+Cas_Hoy!G94</f>
        <v>5</v>
      </c>
      <c r="GA94" s="61">
        <f>+Cas_Hoy!H94</f>
        <v>5</v>
      </c>
      <c r="GB94" s="61">
        <f>+Cas_Hoy!I94</f>
        <v>8</v>
      </c>
      <c r="GC94" s="61">
        <f>+Cas_Hoy!J94</f>
        <v>4</v>
      </c>
      <c r="GD94" s="61">
        <f>+Cas_Hoy!K94</f>
        <v>9</v>
      </c>
      <c r="GE94" s="61">
        <f>+Cas_Hoy!L94</f>
        <v>6</v>
      </c>
      <c r="GF94" s="61">
        <f>+Cas_Hoy!M94</f>
        <v>8</v>
      </c>
      <c r="GG94" s="61">
        <f>+Cas_Hoy!N94</f>
        <v>4</v>
      </c>
      <c r="GH94" s="61">
        <f>+Cas_Hoy!O94</f>
        <v>2</v>
      </c>
      <c r="GI94" s="61">
        <f>+Cas_Hoy!P94</f>
        <v>2</v>
      </c>
      <c r="GJ94" s="61">
        <f>+Cas_Hoy!Q94</f>
        <v>1</v>
      </c>
      <c r="GK94" s="61">
        <f>+Cas_Hoy!R94</f>
        <v>0</v>
      </c>
      <c r="GL94" s="61">
        <f>+Cas_Hoy!S94</f>
        <v>0</v>
      </c>
      <c r="GM94" s="61">
        <f>+Cas_Hoy!T94</f>
        <v>0</v>
      </c>
      <c r="GN94" s="84">
        <f>+Cas_Hoy!U94</f>
        <v>1</v>
      </c>
      <c r="GO94" s="297">
        <f t="shared" si="220"/>
        <v>0</v>
      </c>
      <c r="GP94" s="294">
        <f t="shared" si="221"/>
        <v>0</v>
      </c>
      <c r="GQ94" s="294">
        <f t="shared" si="222"/>
        <v>0.1155440717547922</v>
      </c>
      <c r="GR94" s="294">
        <f t="shared" si="223"/>
        <v>2.7532340906694709E-3</v>
      </c>
      <c r="GS94" s="294">
        <f t="shared" si="224"/>
        <v>1.4099391457822189E-2</v>
      </c>
      <c r="GT94" s="294">
        <f t="shared" si="225"/>
        <v>9.0835553814697517E-3</v>
      </c>
      <c r="GU94" s="294">
        <f t="shared" si="226"/>
        <v>7.4801638074486771E-3</v>
      </c>
      <c r="GV94" s="294">
        <f t="shared" si="227"/>
        <v>1.1576672016137053E-2</v>
      </c>
      <c r="GW94" s="294">
        <f t="shared" si="228"/>
        <v>6.2786549257007251E-3</v>
      </c>
      <c r="GX94" s="294">
        <f t="shared" si="229"/>
        <v>0.7</v>
      </c>
      <c r="GY94" s="294">
        <f t="shared" si="230"/>
        <v>1.1602820841743364E-2</v>
      </c>
      <c r="GZ94" s="294">
        <f t="shared" si="231"/>
        <v>0.7</v>
      </c>
      <c r="HA94" s="294">
        <f t="shared" si="232"/>
        <v>0.23851826352741959</v>
      </c>
      <c r="HB94" s="294">
        <f t="shared" si="233"/>
        <v>3.7115948048266571E-3</v>
      </c>
      <c r="HC94" s="294">
        <f t="shared" si="234"/>
        <v>5.292801797068588E-3</v>
      </c>
      <c r="HD94" s="294">
        <f t="shared" si="235"/>
        <v>2.4286247665397439E-3</v>
      </c>
      <c r="HE94" s="294" t="e">
        <f t="shared" si="236"/>
        <v>#DIV/0!</v>
      </c>
      <c r="HF94" s="294" t="e">
        <f t="shared" si="237"/>
        <v>#DIV/0!</v>
      </c>
      <c r="HG94" s="294" t="e">
        <f t="shared" si="238"/>
        <v>#DIV/0!</v>
      </c>
      <c r="HH94" s="298">
        <f t="shared" si="239"/>
        <v>0.11109989339664873</v>
      </c>
      <c r="HI94" s="213">
        <f>+CyF_Tot!B94</f>
        <v>60</v>
      </c>
      <c r="HJ94" s="140">
        <f>+CyF_Tot!C94</f>
        <v>61</v>
      </c>
      <c r="HK94" s="140">
        <f>+CyF_Tot!D94</f>
        <v>65</v>
      </c>
      <c r="HL94" s="140">
        <f>+CyF_Tot!E94</f>
        <v>68</v>
      </c>
      <c r="HM94" s="140">
        <f>+CyF_Tot!F94</f>
        <v>6</v>
      </c>
      <c r="HN94" s="140">
        <f>+CyF_Tot!G94</f>
        <v>6</v>
      </c>
      <c r="HO94" s="140">
        <f>+CyF_Tot!H94</f>
        <v>7</v>
      </c>
      <c r="HP94" s="451">
        <f>+CyF_Tot!I94</f>
        <v>7</v>
      </c>
      <c r="HQ94" s="91">
        <f t="shared" si="185"/>
        <v>8.4033087932899722E-2</v>
      </c>
      <c r="HR94" s="88">
        <f t="shared" si="186"/>
        <v>7.2436801317090196E-2</v>
      </c>
      <c r="HS94" s="88">
        <f t="shared" si="187"/>
        <v>7.8090205597499643E-2</v>
      </c>
      <c r="HT94" s="88">
        <f t="shared" si="188"/>
        <v>7.0787218402099575E-2</v>
      </c>
      <c r="HU94" s="88">
        <f t="shared" si="189"/>
        <v>5.5291402744960576E-2</v>
      </c>
      <c r="HV94" s="88">
        <f t="shared" si="190"/>
        <v>5.3639179457722244E-2</v>
      </c>
      <c r="HW94" s="88">
        <f t="shared" si="191"/>
        <v>6.5136869962076391E-2</v>
      </c>
      <c r="HX94" s="88">
        <f t="shared" si="192"/>
        <v>6.7340176042530314E-2</v>
      </c>
      <c r="HY94" s="88">
        <f t="shared" si="193"/>
        <v>6.2081380548740663E-2</v>
      </c>
      <c r="HZ94" s="88">
        <f t="shared" si="194"/>
        <v>6.1894707295701047E-2</v>
      </c>
      <c r="IA94" s="88">
        <f t="shared" si="195"/>
        <v>5.0391310582119368E-2</v>
      </c>
      <c r="IB94" s="88">
        <f t="shared" si="196"/>
        <v>5.4785108365258468E-2</v>
      </c>
      <c r="IC94" s="88">
        <f t="shared" si="197"/>
        <v>5.04384035305636E-2</v>
      </c>
      <c r="ID94" s="88">
        <f t="shared" si="198"/>
        <v>5.250944489815558E-2</v>
      </c>
      <c r="IE94" s="88">
        <f t="shared" si="199"/>
        <v>3.6822422293664489E-2</v>
      </c>
      <c r="IF94" s="88">
        <f t="shared" si="200"/>
        <v>4.0124309356773677E-2</v>
      </c>
      <c r="IG94" s="88">
        <f t="shared" si="201"/>
        <v>1.3000113604679351E-2</v>
      </c>
      <c r="IH94" s="88">
        <f t="shared" si="202"/>
        <v>2.1255878618197069E-2</v>
      </c>
      <c r="II94" s="88">
        <f t="shared" si="203"/>
        <v>1.596505179522026E-3</v>
      </c>
      <c r="IJ94" s="191">
        <f t="shared" si="204"/>
        <v>8.3454859712784549E-3</v>
      </c>
      <c r="IK94" s="297"/>
      <c r="IL94" s="294"/>
      <c r="IM94" s="294"/>
      <c r="IN94" s="294"/>
      <c r="IO94" s="294"/>
      <c r="IP94" s="294"/>
      <c r="IQ94" s="294"/>
      <c r="IR94" s="294"/>
      <c r="IS94" s="294"/>
      <c r="IT94" s="294"/>
      <c r="IU94" s="294"/>
      <c r="IV94" s="294"/>
      <c r="IW94" s="294"/>
      <c r="IX94" s="294"/>
      <c r="IY94" s="294"/>
      <c r="IZ94" s="294"/>
      <c r="JA94" s="294"/>
      <c r="JB94" s="294"/>
      <c r="JC94" s="294"/>
      <c r="JD94" s="298"/>
      <c r="JE94" s="486"/>
    </row>
    <row r="95" spans="1:265" ht="14.4">
      <c r="A95" s="412" t="s">
        <v>106</v>
      </c>
      <c r="B95" s="440">
        <v>193583</v>
      </c>
      <c r="C95" s="428">
        <f t="shared" si="180"/>
        <v>6000</v>
      </c>
      <c r="D95" s="419">
        <f t="shared" si="181"/>
        <v>224</v>
      </c>
      <c r="E95" s="397">
        <f t="shared" si="210"/>
        <v>6.7754620189775881E-3</v>
      </c>
      <c r="F95" s="198">
        <f t="shared" si="150"/>
        <v>2.8731861785384047E-2</v>
      </c>
      <c r="G95" s="28">
        <f t="shared" si="151"/>
        <v>5.9439906649800394</v>
      </c>
      <c r="H95" s="27">
        <f t="shared" si="152"/>
        <v>0.1707819182398195</v>
      </c>
      <c r="I95" s="34">
        <f t="shared" si="153"/>
        <v>0.18423076401275029</v>
      </c>
      <c r="J95" s="311">
        <f t="shared" si="154"/>
        <v>0.28731556809608566</v>
      </c>
      <c r="K95" s="483">
        <f t="shared" si="184"/>
        <v>4.0273710479031893E-3</v>
      </c>
      <c r="L95" s="312">
        <f t="shared" si="211"/>
        <v>9.9998938545027958</v>
      </c>
      <c r="M95" s="313">
        <f t="shared" si="155"/>
        <v>0.30988962477677418</v>
      </c>
      <c r="N95" s="501"/>
      <c r="O95" s="334" t="s">
        <v>230</v>
      </c>
      <c r="P95" s="21" t="s">
        <v>244</v>
      </c>
      <c r="Q95" s="21" t="s">
        <v>232</v>
      </c>
      <c r="R95" s="21" t="s">
        <v>245</v>
      </c>
      <c r="S95" s="161">
        <f t="shared" si="156"/>
        <v>6000</v>
      </c>
      <c r="T95" s="162">
        <f t="shared" si="157"/>
        <v>3099.4457157911593</v>
      </c>
      <c r="U95" s="161">
        <f t="shared" si="158"/>
        <v>170</v>
      </c>
      <c r="V95" s="163">
        <f t="shared" si="159"/>
        <v>2.9159519725557463E-2</v>
      </c>
      <c r="W95" s="162">
        <f t="shared" si="160"/>
        <v>87.817628614082849</v>
      </c>
      <c r="X95" s="161">
        <f t="shared" si="161"/>
        <v>438</v>
      </c>
      <c r="Y95" s="163">
        <f t="shared" si="162"/>
        <v>7.8748651564185548E-2</v>
      </c>
      <c r="Z95" s="162">
        <f t="shared" si="163"/>
        <v>226.25953725275463</v>
      </c>
      <c r="AA95" s="161">
        <f t="shared" si="164"/>
        <v>224</v>
      </c>
      <c r="AB95" s="162">
        <f t="shared" si="165"/>
        <v>1157.1264005620328</v>
      </c>
      <c r="AC95" s="164">
        <f t="shared" si="166"/>
        <v>3.7333333333333336E-2</v>
      </c>
      <c r="AD95" s="161">
        <f t="shared" si="167"/>
        <v>3</v>
      </c>
      <c r="AE95" s="163">
        <f t="shared" si="168"/>
        <v>1.3574660633484163E-2</v>
      </c>
      <c r="AF95" s="162">
        <f t="shared" si="169"/>
        <v>15.497228578955797</v>
      </c>
      <c r="AG95" s="161">
        <f t="shared" si="170"/>
        <v>13</v>
      </c>
      <c r="AH95" s="163">
        <f t="shared" si="171"/>
        <v>6.1611374407582936E-2</v>
      </c>
      <c r="AI95" s="335">
        <f t="shared" si="172"/>
        <v>67.154657175475123</v>
      </c>
      <c r="AJ95" s="505"/>
      <c r="AK95" s="83">
        <v>14656.678748751141</v>
      </c>
      <c r="AL95" s="61">
        <v>14178.951733354548</v>
      </c>
      <c r="AM95" s="61">
        <v>13631.164548749548</v>
      </c>
      <c r="AN95" s="61">
        <v>13521.259800535403</v>
      </c>
      <c r="AO95" s="61">
        <v>14500.055210107726</v>
      </c>
      <c r="AP95" s="61">
        <v>14261.05393943279</v>
      </c>
      <c r="AQ95" s="61">
        <v>13691.416765286809</v>
      </c>
      <c r="AR95" s="61">
        <v>13830.497298973167</v>
      </c>
      <c r="AS95" s="61">
        <v>12080.085508597396</v>
      </c>
      <c r="AT95" s="61">
        <v>13003.445514885141</v>
      </c>
      <c r="AU95" s="61">
        <v>9750.9054890796215</v>
      </c>
      <c r="AV95" s="61">
        <v>11265.485894617796</v>
      </c>
      <c r="AW95" s="61">
        <v>7992.0100185943629</v>
      </c>
      <c r="AX95" s="61">
        <v>9564.6272208911359</v>
      </c>
      <c r="AY95" s="61">
        <v>4894.1944244982133</v>
      </c>
      <c r="AZ95" s="61">
        <v>6817.1264711392432</v>
      </c>
      <c r="BA95" s="61">
        <v>1830.5470073192864</v>
      </c>
      <c r="BB95" s="61">
        <v>3248.0979542088671</v>
      </c>
      <c r="BC95" s="61">
        <v>133.94246395019164</v>
      </c>
      <c r="BD95" s="84">
        <v>731.45492400682303</v>
      </c>
      <c r="BE95" s="229">
        <v>2.0000000000000002E-5</v>
      </c>
      <c r="BF95" s="42">
        <v>2.0000000000000002E-5</v>
      </c>
      <c r="BG95" s="52">
        <v>5.0000000000000002E-5</v>
      </c>
      <c r="BH95" s="52">
        <v>4.0000000000000003E-5</v>
      </c>
      <c r="BI95" s="52">
        <v>1.2518952302791728E-4</v>
      </c>
      <c r="BJ95" s="52">
        <v>1.2406223545552731E-4</v>
      </c>
      <c r="BK95" s="52">
        <v>3.4000000000000002E-4</v>
      </c>
      <c r="BL95" s="52">
        <v>1.8000000000000001E-4</v>
      </c>
      <c r="BM95" s="52">
        <v>8.9999999999999998E-4</v>
      </c>
      <c r="BN95" s="52">
        <v>5.0000000000000001E-4</v>
      </c>
      <c r="BO95" s="52">
        <v>3.8E-3</v>
      </c>
      <c r="BP95" s="52">
        <v>2E-3</v>
      </c>
      <c r="BQ95" s="52">
        <v>1.6199999999999999E-2</v>
      </c>
      <c r="BR95" s="52">
        <v>6.1999999999999998E-3</v>
      </c>
      <c r="BS95" s="52">
        <v>6.1100000000000002E-2</v>
      </c>
      <c r="BT95" s="52">
        <v>2.6800000000000001E-2</v>
      </c>
      <c r="BU95" s="52">
        <v>0.1421</v>
      </c>
      <c r="BV95" s="52">
        <v>5.4699999999999999E-2</v>
      </c>
      <c r="BW95" s="52">
        <v>0.27589999999999998</v>
      </c>
      <c r="BX95" s="53">
        <v>0.1051</v>
      </c>
      <c r="BY95" s="63">
        <f>+Fall_Hoy!B95</f>
        <v>0</v>
      </c>
      <c r="BZ95" s="60">
        <f>+Fall_Hoy!C95</f>
        <v>0</v>
      </c>
      <c r="CA95" s="60">
        <f>+Fall_Hoy!D95</f>
        <v>0</v>
      </c>
      <c r="CB95" s="60">
        <f>+Fall_Hoy!E95</f>
        <v>0</v>
      </c>
      <c r="CC95" s="60">
        <f>+Fall_Hoy!F95</f>
        <v>1</v>
      </c>
      <c r="CD95" s="60">
        <f>+Fall_Hoy!G95</f>
        <v>1</v>
      </c>
      <c r="CE95" s="60">
        <f>+Fall_Hoy!H95</f>
        <v>0</v>
      </c>
      <c r="CF95" s="60">
        <f>+Fall_Hoy!I95</f>
        <v>1</v>
      </c>
      <c r="CG95" s="60">
        <f>+Fall_Hoy!J95</f>
        <v>2</v>
      </c>
      <c r="CH95" s="60">
        <f>+Fall_Hoy!K95</f>
        <v>4</v>
      </c>
      <c r="CI95" s="60">
        <f>+Fall_Hoy!L95</f>
        <v>12</v>
      </c>
      <c r="CJ95" s="60">
        <f>+Fall_Hoy!M95</f>
        <v>5</v>
      </c>
      <c r="CK95" s="60">
        <f>+Fall_Hoy!N95</f>
        <v>31</v>
      </c>
      <c r="CL95" s="60">
        <f>+Fall_Hoy!O95</f>
        <v>16</v>
      </c>
      <c r="CM95" s="60">
        <f>+Fall_Hoy!P95</f>
        <v>32</v>
      </c>
      <c r="CN95" s="60">
        <f>+Fall_Hoy!Q95</f>
        <v>25</v>
      </c>
      <c r="CO95" s="60">
        <f>+Fall_Hoy!R95</f>
        <v>35</v>
      </c>
      <c r="CP95" s="60">
        <f>+Fall_Hoy!S95</f>
        <v>31</v>
      </c>
      <c r="CQ95" s="60">
        <f>+Fall_Hoy!T95</f>
        <v>5</v>
      </c>
      <c r="CR95" s="65">
        <f>+Fall_Hoy!U95</f>
        <v>21</v>
      </c>
      <c r="CS95" s="74">
        <f t="shared" si="173"/>
        <v>0.10701078505173429</v>
      </c>
      <c r="CT95" s="75">
        <f t="shared" si="174"/>
        <v>0.13683710062366375</v>
      </c>
      <c r="CU95" s="75">
        <f t="shared" si="175"/>
        <v>0.2394366676795209</v>
      </c>
      <c r="CV95" s="75">
        <f t="shared" si="176"/>
        <v>0.26981136867034994</v>
      </c>
      <c r="CW95" s="75">
        <f t="shared" si="240"/>
        <v>0.55088679133584784</v>
      </c>
      <c r="CX95" s="75">
        <f t="shared" si="241"/>
        <v>0.56520861799334077</v>
      </c>
      <c r="CY95" s="75">
        <f t="shared" si="242"/>
        <v>5.3537191407279833E-2</v>
      </c>
      <c r="CZ95" s="75">
        <f t="shared" si="243"/>
        <v>0.40168877773961337</v>
      </c>
      <c r="DA95" s="75">
        <f t="shared" si="244"/>
        <v>0.18395749108238241</v>
      </c>
      <c r="DB95" s="75">
        <f t="shared" si="245"/>
        <v>0.61522155730512651</v>
      </c>
      <c r="DC95" s="75">
        <f t="shared" si="246"/>
        <v>0.3238565628985679</v>
      </c>
      <c r="DD95" s="75">
        <f t="shared" si="247"/>
        <v>0.22191674849945012</v>
      </c>
      <c r="DE95" s="75">
        <f t="shared" si="248"/>
        <v>0.2394366676795209</v>
      </c>
      <c r="DF95" s="75">
        <f t="shared" si="249"/>
        <v>0.26981136867034994</v>
      </c>
      <c r="DG95" s="75">
        <f t="shared" si="250"/>
        <v>0.10701078505173429</v>
      </c>
      <c r="DH95" s="75">
        <f t="shared" si="251"/>
        <v>0.13683710062366375</v>
      </c>
      <c r="DI95" s="75">
        <f t="shared" si="252"/>
        <v>0.13455290562568487</v>
      </c>
      <c r="DJ95" s="75">
        <f t="shared" si="253"/>
        <v>0.17447983808015013</v>
      </c>
      <c r="DK95" s="75">
        <f t="shared" si="254"/>
        <v>0.13530069270539757</v>
      </c>
      <c r="DL95" s="287">
        <f t="shared" si="255"/>
        <v>0.27316748918481892</v>
      </c>
      <c r="DM95" s="83">
        <f>+'Cas_-14'!B95</f>
        <v>73</v>
      </c>
      <c r="DN95" s="61">
        <f>+'Cas_-14'!C95</f>
        <v>50</v>
      </c>
      <c r="DO95" s="61">
        <f>+'Cas_-14'!D95</f>
        <v>118</v>
      </c>
      <c r="DP95" s="61">
        <f>+'Cas_-14'!E95</f>
        <v>116</v>
      </c>
      <c r="DQ95" s="61">
        <f>+'Cas_-14'!F95</f>
        <v>563</v>
      </c>
      <c r="DR95" s="61">
        <f>+'Cas_-14'!G95</f>
        <v>540</v>
      </c>
      <c r="DS95" s="61">
        <f>+'Cas_-14'!H95</f>
        <v>733</v>
      </c>
      <c r="DT95" s="61">
        <f>+'Cas_-14'!I95</f>
        <v>627</v>
      </c>
      <c r="DU95" s="61">
        <f>+'Cas_-14'!J95</f>
        <v>583</v>
      </c>
      <c r="DV95" s="61">
        <f>+'Cas_-14'!K95</f>
        <v>551</v>
      </c>
      <c r="DW95" s="61">
        <f>+'Cas_-14'!L95</f>
        <v>401</v>
      </c>
      <c r="DX95" s="61">
        <f>+'Cas_-14'!M95</f>
        <v>349</v>
      </c>
      <c r="DY95" s="61">
        <f>+'Cas_-14'!N95</f>
        <v>229</v>
      </c>
      <c r="DZ95" s="61">
        <f>+'Cas_-14'!O95</f>
        <v>171</v>
      </c>
      <c r="EA95" s="61">
        <f>+'Cas_-14'!P95</f>
        <v>122</v>
      </c>
      <c r="EB95" s="61">
        <f>+'Cas_-14'!Q95</f>
        <v>104</v>
      </c>
      <c r="EC95" s="61">
        <f>+'Cas_-14'!R95</f>
        <v>64</v>
      </c>
      <c r="ED95" s="61">
        <f>+'Cas_-14'!S95</f>
        <v>91</v>
      </c>
      <c r="EE95" s="61">
        <f>+'Cas_-14'!T95</f>
        <v>10</v>
      </c>
      <c r="EF95" s="84">
        <f>+'Cas_-14'!U95</f>
        <v>40</v>
      </c>
      <c r="EG95" s="190">
        <f t="shared" si="260"/>
        <v>4.9806645319438519E-3</v>
      </c>
      <c r="EH95" s="88">
        <f t="shared" si="260"/>
        <v>3.5263537770835389E-3</v>
      </c>
      <c r="EI95" s="88">
        <f t="shared" si="260"/>
        <v>8.6566338171616235E-3</v>
      </c>
      <c r="EJ95" s="88">
        <f t="shared" si="260"/>
        <v>8.5790822535195075E-3</v>
      </c>
      <c r="EK95" s="88">
        <f t="shared" si="260"/>
        <v>3.8827438367789312E-2</v>
      </c>
      <c r="EL95" s="88">
        <f t="shared" si="260"/>
        <v>3.7865364109370844E-2</v>
      </c>
      <c r="EM95" s="88">
        <f t="shared" si="260"/>
        <v>5.3537191407279833E-2</v>
      </c>
      <c r="EN95" s="88">
        <f t="shared" si="260"/>
        <v>4.5334595455692767E-2</v>
      </c>
      <c r="EO95" s="88">
        <f t="shared" si="260"/>
        <v>4.8261247785463021E-2</v>
      </c>
      <c r="EP95" s="88">
        <f t="shared" si="260"/>
        <v>4.2373384759390592E-2</v>
      </c>
      <c r="EQ95" s="88">
        <f t="shared" si="260"/>
        <v>4.1124385878736479E-2</v>
      </c>
      <c r="ER95" s="88">
        <f t="shared" si="260"/>
        <v>3.0979578090523235E-2</v>
      </c>
      <c r="ES95" s="88">
        <f t="shared" si="260"/>
        <v>2.8653617734112475E-2</v>
      </c>
      <c r="ET95" s="88">
        <f t="shared" si="257"/>
        <v>1.7878375816519063E-2</v>
      </c>
      <c r="EU95" s="88">
        <f t="shared" si="258"/>
        <v>2.4927493560394934E-2</v>
      </c>
      <c r="EV95" s="88">
        <f t="shared" si="259"/>
        <v>1.5255694674331024E-2</v>
      </c>
      <c r="EW95" s="88">
        <f t="shared" si="256"/>
        <v>3.4962226997777957E-2</v>
      </c>
      <c r="EX95" s="88">
        <f t="shared" si="256"/>
        <v>2.8016396451985909E-2</v>
      </c>
      <c r="EY95" s="88">
        <f t="shared" si="256"/>
        <v>7.4658922234838374E-2</v>
      </c>
      <c r="EZ95" s="96">
        <f t="shared" si="256"/>
        <v>5.4685529739665652E-2</v>
      </c>
      <c r="FA95" s="110">
        <f t="shared" si="212"/>
        <v>4.2928818652571703</v>
      </c>
      <c r="FB95" s="111">
        <f t="shared" si="213"/>
        <v>8.9695752009184844</v>
      </c>
      <c r="FC95" s="111">
        <f t="shared" si="214"/>
        <v>8.3562456197099575</v>
      </c>
      <c r="FD95" s="111">
        <f t="shared" si="215"/>
        <v>15.091492171288436</v>
      </c>
      <c r="FE95" s="111">
        <f t="shared" si="261"/>
        <v>14.188079731596604</v>
      </c>
      <c r="FF95" s="111">
        <f t="shared" si="261"/>
        <v>14.926797385620915</v>
      </c>
      <c r="FG95" s="111">
        <f t="shared" si="261"/>
        <v>1</v>
      </c>
      <c r="FH95" s="111">
        <f t="shared" si="261"/>
        <v>8.8605351763246496</v>
      </c>
      <c r="FI95" s="111">
        <f t="shared" si="261"/>
        <v>3.8117019249094723</v>
      </c>
      <c r="FJ95" s="111">
        <f t="shared" si="261"/>
        <v>14.519056261343012</v>
      </c>
      <c r="FK95" s="111">
        <f t="shared" si="261"/>
        <v>7.8750492190576198</v>
      </c>
      <c r="FL95" s="111">
        <f t="shared" si="261"/>
        <v>7.1633237822349569</v>
      </c>
      <c r="FM95" s="111">
        <f t="shared" si="261"/>
        <v>8.3562456197099575</v>
      </c>
      <c r="FN95" s="111">
        <f t="shared" si="261"/>
        <v>15.091492171288436</v>
      </c>
      <c r="FO95" s="111">
        <f t="shared" si="261"/>
        <v>4.2928818652571703</v>
      </c>
      <c r="FP95" s="111">
        <f t="shared" si="261"/>
        <v>8.9695752009184844</v>
      </c>
      <c r="FQ95" s="111">
        <f t="shared" si="216"/>
        <v>3.8485221674876846</v>
      </c>
      <c r="FR95" s="111">
        <f t="shared" si="217"/>
        <v>6.2277758804267043</v>
      </c>
      <c r="FS95" s="111">
        <f t="shared" si="218"/>
        <v>1.8122508155128672</v>
      </c>
      <c r="FT95" s="292">
        <f t="shared" si="219"/>
        <v>4.995242626070409</v>
      </c>
      <c r="FU95" s="83">
        <f>+Cas_Hoy!B95</f>
        <v>75</v>
      </c>
      <c r="FV95" s="61">
        <f>+Cas_Hoy!C95</f>
        <v>54</v>
      </c>
      <c r="FW95" s="61">
        <f>+Cas_Hoy!D95</f>
        <v>132</v>
      </c>
      <c r="FX95" s="61">
        <f>+Cas_Hoy!E95</f>
        <v>138</v>
      </c>
      <c r="FY95" s="61">
        <f>+Cas_Hoy!F95</f>
        <v>617</v>
      </c>
      <c r="FZ95" s="61">
        <f>+Cas_Hoy!G95</f>
        <v>577</v>
      </c>
      <c r="GA95" s="61">
        <f>+Cas_Hoy!H95</f>
        <v>783</v>
      </c>
      <c r="GB95" s="61">
        <f>+Cas_Hoy!I95</f>
        <v>679</v>
      </c>
      <c r="GC95" s="61">
        <f>+Cas_Hoy!J95</f>
        <v>619</v>
      </c>
      <c r="GD95" s="61">
        <f>+Cas_Hoy!K95</f>
        <v>601</v>
      </c>
      <c r="GE95" s="61">
        <f>+Cas_Hoy!L95</f>
        <v>445</v>
      </c>
      <c r="GF95" s="61">
        <f>+Cas_Hoy!M95</f>
        <v>373</v>
      </c>
      <c r="GG95" s="61">
        <f>+Cas_Hoy!N95</f>
        <v>243</v>
      </c>
      <c r="GH95" s="61">
        <f>+Cas_Hoy!O95</f>
        <v>187</v>
      </c>
      <c r="GI95" s="61">
        <f>+Cas_Hoy!P95</f>
        <v>127</v>
      </c>
      <c r="GJ95" s="61">
        <f>+Cas_Hoy!Q95</f>
        <v>110</v>
      </c>
      <c r="GK95" s="61">
        <f>+Cas_Hoy!R95</f>
        <v>68</v>
      </c>
      <c r="GL95" s="61">
        <f>+Cas_Hoy!S95</f>
        <v>92</v>
      </c>
      <c r="GM95" s="61">
        <f>+Cas_Hoy!T95</f>
        <v>10</v>
      </c>
      <c r="GN95" s="84">
        <f>+Cas_Hoy!U95</f>
        <v>42</v>
      </c>
      <c r="GO95" s="297">
        <f t="shared" si="220"/>
        <v>2.1967196348744542E-2</v>
      </c>
      <c r="GP95" s="294">
        <f t="shared" si="221"/>
        <v>3.416028701968124E-2</v>
      </c>
      <c r="GQ95" s="294">
        <f t="shared" si="222"/>
        <v>8.091930941460905E-2</v>
      </c>
      <c r="GR95" s="294">
        <f t="shared" si="223"/>
        <v>0.15402602644727958</v>
      </c>
      <c r="GS95" s="294">
        <f t="shared" si="224"/>
        <v>0.60372495604656862</v>
      </c>
      <c r="GT95" s="294">
        <f t="shared" si="225"/>
        <v>0.60393587515214364</v>
      </c>
      <c r="GU95" s="294">
        <f t="shared" si="226"/>
        <v>5.7189114422783231E-2</v>
      </c>
      <c r="GV95" s="294">
        <f t="shared" si="227"/>
        <v>0.43500267956171845</v>
      </c>
      <c r="GW95" s="294">
        <f t="shared" si="228"/>
        <v>0.1953167872727182</v>
      </c>
      <c r="GX95" s="294">
        <f t="shared" si="229"/>
        <v>0.67104928482827775</v>
      </c>
      <c r="GY95" s="294">
        <f t="shared" si="230"/>
        <v>0.35939194635875987</v>
      </c>
      <c r="GZ95" s="294">
        <f t="shared" si="231"/>
        <v>0.23717749911259281</v>
      </c>
      <c r="HA95" s="294">
        <f t="shared" si="232"/>
        <v>0.25407471723198072</v>
      </c>
      <c r="HB95" s="294">
        <f t="shared" si="233"/>
        <v>0.29505687685003179</v>
      </c>
      <c r="HC95" s="294">
        <f t="shared" si="234"/>
        <v>0.11139647296369062</v>
      </c>
      <c r="HD95" s="294">
        <f t="shared" si="235"/>
        <v>0.14473154873656743</v>
      </c>
      <c r="HE95" s="294">
        <f t="shared" si="236"/>
        <v>0.14296246222729017</v>
      </c>
      <c r="HF95" s="294">
        <f t="shared" si="237"/>
        <v>0.17639719893817379</v>
      </c>
      <c r="HG95" s="294">
        <f t="shared" si="238"/>
        <v>0.13530069270539757</v>
      </c>
      <c r="HH95" s="298">
        <f t="shared" si="239"/>
        <v>0.28682586364405988</v>
      </c>
      <c r="HI95" s="213">
        <f>+CyF_Tot!B95</f>
        <v>5257</v>
      </c>
      <c r="HJ95" s="140">
        <f>+CyF_Tot!C95</f>
        <v>5562</v>
      </c>
      <c r="HK95" s="140">
        <f>+CyF_Tot!D95</f>
        <v>5830</v>
      </c>
      <c r="HL95" s="140">
        <f>+CyF_Tot!E95</f>
        <v>6000</v>
      </c>
      <c r="HM95" s="140">
        <f>+CyF_Tot!F95</f>
        <v>205</v>
      </c>
      <c r="HN95" s="140">
        <f>+CyF_Tot!G95</f>
        <v>211</v>
      </c>
      <c r="HO95" s="140">
        <f>+CyF_Tot!H95</f>
        <v>221</v>
      </c>
      <c r="HP95" s="451">
        <f>+CyF_Tot!I95</f>
        <v>224</v>
      </c>
      <c r="HQ95" s="91">
        <f t="shared" si="185"/>
        <v>7.5712633592573422E-2</v>
      </c>
      <c r="HR95" s="88">
        <f t="shared" si="186"/>
        <v>7.3244818673925641E-2</v>
      </c>
      <c r="HS95" s="88">
        <f t="shared" si="187"/>
        <v>7.0415090936443533E-2</v>
      </c>
      <c r="HT95" s="88">
        <f t="shared" si="188"/>
        <v>6.9847351268114463E-2</v>
      </c>
      <c r="HU95" s="88">
        <f t="shared" si="189"/>
        <v>7.490355666617278E-2</v>
      </c>
      <c r="HV95" s="88">
        <f t="shared" si="190"/>
        <v>7.3668937558735992E-2</v>
      </c>
      <c r="HW95" s="88">
        <f t="shared" si="191"/>
        <v>7.072633839379909E-2</v>
      </c>
      <c r="HX95" s="88">
        <f t="shared" si="192"/>
        <v>7.1444792667605977E-2</v>
      </c>
      <c r="HY95" s="88">
        <f t="shared" si="193"/>
        <v>6.2402615460021779E-2</v>
      </c>
      <c r="HZ95" s="88">
        <f t="shared" si="194"/>
        <v>6.7172455819390867E-2</v>
      </c>
      <c r="IA95" s="88">
        <f t="shared" si="195"/>
        <v>5.0370670405353889E-2</v>
      </c>
      <c r="IB95" s="88">
        <f t="shared" si="196"/>
        <v>5.8194603320631436E-2</v>
      </c>
      <c r="IC95" s="88">
        <f t="shared" si="197"/>
        <v>4.1284668687820533E-2</v>
      </c>
      <c r="ID95" s="88">
        <f t="shared" si="198"/>
        <v>4.9408404771550889E-2</v>
      </c>
      <c r="IE95" s="88">
        <f t="shared" si="199"/>
        <v>2.5282149902099944E-2</v>
      </c>
      <c r="IF95" s="88">
        <f t="shared" si="200"/>
        <v>3.5215522391631719E-2</v>
      </c>
      <c r="IG95" s="88">
        <f t="shared" si="201"/>
        <v>9.4561351323168164E-3</v>
      </c>
      <c r="IH95" s="88">
        <f t="shared" si="202"/>
        <v>1.6778838814404503E-2</v>
      </c>
      <c r="II95" s="88">
        <f t="shared" si="203"/>
        <v>6.9191232675488881E-4</v>
      </c>
      <c r="IJ95" s="191">
        <f t="shared" si="204"/>
        <v>3.7785080508454926E-3</v>
      </c>
      <c r="IK95" s="297"/>
      <c r="IL95" s="294"/>
      <c r="IM95" s="294"/>
      <c r="IN95" s="294"/>
      <c r="IO95" s="294"/>
      <c r="IP95" s="294"/>
      <c r="IQ95" s="294"/>
      <c r="IR95" s="294"/>
      <c r="IS95" s="294"/>
      <c r="IT95" s="294"/>
      <c r="IU95" s="294"/>
      <c r="IV95" s="294"/>
      <c r="IW95" s="294"/>
      <c r="IX95" s="294"/>
      <c r="IY95" s="294"/>
      <c r="IZ95" s="294"/>
      <c r="JA95" s="294"/>
      <c r="JB95" s="294"/>
      <c r="JC95" s="294"/>
      <c r="JD95" s="298"/>
    </row>
    <row r="96" spans="1:265" ht="14.4">
      <c r="A96" s="412" t="s">
        <v>107</v>
      </c>
      <c r="B96" s="440">
        <v>180914</v>
      </c>
      <c r="C96" s="428">
        <f t="shared" si="180"/>
        <v>5892</v>
      </c>
      <c r="D96" s="419">
        <f t="shared" si="181"/>
        <v>268</v>
      </c>
      <c r="E96" s="397">
        <f t="shared" si="210"/>
        <v>7.2488450769703549E-3</v>
      </c>
      <c r="F96" s="198">
        <f t="shared" si="150"/>
        <v>3.0146920636324442E-2</v>
      </c>
      <c r="G96" s="28">
        <f t="shared" si="151"/>
        <v>6.7787691192576025</v>
      </c>
      <c r="H96" s="27">
        <f t="shared" si="152"/>
        <v>0.20435901465022588</v>
      </c>
      <c r="I96" s="34">
        <f t="shared" si="153"/>
        <v>0.22077068469364336</v>
      </c>
      <c r="J96" s="311">
        <f t="shared" si="154"/>
        <v>0.25582752141695209</v>
      </c>
      <c r="K96" s="483">
        <f t="shared" si="184"/>
        <v>5.7904905190690774E-3</v>
      </c>
      <c r="L96" s="312">
        <f t="shared" si="211"/>
        <v>8.4860249742622784</v>
      </c>
      <c r="M96" s="313">
        <f t="shared" si="155"/>
        <v>0.2763256194842803</v>
      </c>
      <c r="N96" s="501"/>
      <c r="O96" s="334" t="s">
        <v>230</v>
      </c>
      <c r="P96" s="21" t="s">
        <v>244</v>
      </c>
      <c r="Q96" s="21" t="s">
        <v>232</v>
      </c>
      <c r="R96" s="21" t="s">
        <v>245</v>
      </c>
      <c r="S96" s="161">
        <f t="shared" si="156"/>
        <v>5892</v>
      </c>
      <c r="T96" s="162">
        <f t="shared" si="157"/>
        <v>3256.79604674044</v>
      </c>
      <c r="U96" s="161">
        <f t="shared" si="158"/>
        <v>173</v>
      </c>
      <c r="V96" s="163">
        <f t="shared" si="159"/>
        <v>3.0250043713936001E-2</v>
      </c>
      <c r="W96" s="162">
        <f t="shared" si="160"/>
        <v>95.625545839459633</v>
      </c>
      <c r="X96" s="161">
        <f t="shared" si="161"/>
        <v>438</v>
      </c>
      <c r="Y96" s="163">
        <f t="shared" si="162"/>
        <v>8.0308030803080313E-2</v>
      </c>
      <c r="Z96" s="162">
        <f t="shared" si="163"/>
        <v>242.10398310799607</v>
      </c>
      <c r="AA96" s="161">
        <f t="shared" si="164"/>
        <v>268</v>
      </c>
      <c r="AB96" s="162">
        <f t="shared" si="165"/>
        <v>1481.3668372818024</v>
      </c>
      <c r="AC96" s="164">
        <f t="shared" si="166"/>
        <v>4.5485403937542433E-2</v>
      </c>
      <c r="AD96" s="161">
        <f t="shared" si="167"/>
        <v>2</v>
      </c>
      <c r="AE96" s="163">
        <f t="shared" si="168"/>
        <v>7.5187969924812026E-3</v>
      </c>
      <c r="AF96" s="162">
        <f t="shared" si="169"/>
        <v>11.05497639762539</v>
      </c>
      <c r="AG96" s="161">
        <f t="shared" si="170"/>
        <v>10</v>
      </c>
      <c r="AH96" s="163">
        <f t="shared" si="171"/>
        <v>3.875968992248062E-2</v>
      </c>
      <c r="AI96" s="335">
        <f t="shared" si="172"/>
        <v>55.274881988126957</v>
      </c>
      <c r="AJ96" s="505"/>
      <c r="AK96" s="83">
        <v>13373.81014151686</v>
      </c>
      <c r="AL96" s="61">
        <v>12401.144540003568</v>
      </c>
      <c r="AM96" s="61">
        <v>12559.894369621818</v>
      </c>
      <c r="AN96" s="61">
        <v>12031.379563476132</v>
      </c>
      <c r="AO96" s="61">
        <v>12895.547341211062</v>
      </c>
      <c r="AP96" s="61">
        <v>12082.547934232274</v>
      </c>
      <c r="AQ96" s="61">
        <v>12985.638276363145</v>
      </c>
      <c r="AR96" s="61">
        <v>13225.91879293794</v>
      </c>
      <c r="AS96" s="61">
        <v>12631.225995759512</v>
      </c>
      <c r="AT96" s="61">
        <v>12965.513024428412</v>
      </c>
      <c r="AU96" s="61">
        <v>9371.9446903881253</v>
      </c>
      <c r="AV96" s="61">
        <v>10514.267398484988</v>
      </c>
      <c r="AW96" s="61">
        <v>7663.1474570316777</v>
      </c>
      <c r="AX96" s="61">
        <v>8897.4810850980393</v>
      </c>
      <c r="AY96" s="61">
        <v>4781.0059730581288</v>
      </c>
      <c r="AZ96" s="61">
        <v>6359.713388129343</v>
      </c>
      <c r="BA96" s="61">
        <v>1805.056065934773</v>
      </c>
      <c r="BB96" s="61">
        <v>3254.4734035781457</v>
      </c>
      <c r="BC96" s="61">
        <v>186.7299378553214</v>
      </c>
      <c r="BD96" s="84">
        <v>927.56193835110832</v>
      </c>
      <c r="BE96" s="229">
        <v>2.0000000000000002E-5</v>
      </c>
      <c r="BF96" s="42">
        <v>2.0000000000000002E-5</v>
      </c>
      <c r="BG96" s="52">
        <v>5.0000000000000002E-5</v>
      </c>
      <c r="BH96" s="52">
        <v>4.0000000000000003E-5</v>
      </c>
      <c r="BI96" s="52">
        <v>1.2518952302791728E-4</v>
      </c>
      <c r="BJ96" s="52">
        <v>1.2406223545552731E-4</v>
      </c>
      <c r="BK96" s="52">
        <v>3.4000000000000002E-4</v>
      </c>
      <c r="BL96" s="52">
        <v>1.8000000000000001E-4</v>
      </c>
      <c r="BM96" s="52">
        <v>8.9999999999999998E-4</v>
      </c>
      <c r="BN96" s="52">
        <v>5.0000000000000001E-4</v>
      </c>
      <c r="BO96" s="52">
        <v>3.8E-3</v>
      </c>
      <c r="BP96" s="52">
        <v>2E-3</v>
      </c>
      <c r="BQ96" s="52">
        <v>1.6199999999999999E-2</v>
      </c>
      <c r="BR96" s="52">
        <v>6.1999999999999998E-3</v>
      </c>
      <c r="BS96" s="52">
        <v>6.1100000000000002E-2</v>
      </c>
      <c r="BT96" s="52">
        <v>2.6800000000000001E-2</v>
      </c>
      <c r="BU96" s="52">
        <v>0.1421</v>
      </c>
      <c r="BV96" s="52">
        <v>5.4699999999999999E-2</v>
      </c>
      <c r="BW96" s="52">
        <v>0.27589999999999998</v>
      </c>
      <c r="BX96" s="53">
        <v>0.1051</v>
      </c>
      <c r="BY96" s="63">
        <f>+Fall_Hoy!B96</f>
        <v>0</v>
      </c>
      <c r="BZ96" s="60">
        <f>+Fall_Hoy!C96</f>
        <v>0</v>
      </c>
      <c r="CA96" s="60">
        <f>+Fall_Hoy!D96</f>
        <v>0</v>
      </c>
      <c r="CB96" s="60">
        <f>+Fall_Hoy!E96</f>
        <v>1</v>
      </c>
      <c r="CC96" s="60">
        <f>+Fall_Hoy!F96</f>
        <v>0</v>
      </c>
      <c r="CD96" s="60">
        <f>+Fall_Hoy!G96</f>
        <v>0</v>
      </c>
      <c r="CE96" s="60">
        <f>+Fall_Hoy!H96</f>
        <v>1</v>
      </c>
      <c r="CF96" s="60">
        <f>+Fall_Hoy!I96</f>
        <v>1</v>
      </c>
      <c r="CG96" s="60">
        <f>+Fall_Hoy!J96</f>
        <v>8</v>
      </c>
      <c r="CH96" s="60">
        <f>+Fall_Hoy!K96</f>
        <v>0</v>
      </c>
      <c r="CI96" s="60">
        <f>+Fall_Hoy!L96</f>
        <v>13</v>
      </c>
      <c r="CJ96" s="60">
        <f>+Fall_Hoy!M96</f>
        <v>5</v>
      </c>
      <c r="CK96" s="60">
        <f>+Fall_Hoy!N96</f>
        <v>28</v>
      </c>
      <c r="CL96" s="60">
        <f>+Fall_Hoy!O96</f>
        <v>24</v>
      </c>
      <c r="CM96" s="60">
        <f>+Fall_Hoy!P96</f>
        <v>36</v>
      </c>
      <c r="CN96" s="60">
        <f>+Fall_Hoy!Q96</f>
        <v>39</v>
      </c>
      <c r="CO96" s="60">
        <f>+Fall_Hoy!R96</f>
        <v>39</v>
      </c>
      <c r="CP96" s="60">
        <f>+Fall_Hoy!S96</f>
        <v>40</v>
      </c>
      <c r="CQ96" s="60">
        <f>+Fall_Hoy!T96</f>
        <v>6</v>
      </c>
      <c r="CR96" s="65">
        <f>+Fall_Hoy!U96</f>
        <v>25</v>
      </c>
      <c r="CS96" s="74">
        <f t="shared" si="173"/>
        <v>0.12323725160076955</v>
      </c>
      <c r="CT96" s="75">
        <f t="shared" si="174"/>
        <v>0.22881909793501826</v>
      </c>
      <c r="CU96" s="75">
        <f t="shared" si="175"/>
        <v>0.22554636608779149</v>
      </c>
      <c r="CV96" s="75">
        <f t="shared" si="176"/>
        <v>0.43506332915040197</v>
      </c>
      <c r="CW96" s="75">
        <f t="shared" si="240"/>
        <v>4.0013811461184615E-2</v>
      </c>
      <c r="CX96" s="75">
        <f t="shared" si="241"/>
        <v>4.1382000114677804E-2</v>
      </c>
      <c r="CY96" s="75">
        <f t="shared" si="242"/>
        <v>0.22649456330089326</v>
      </c>
      <c r="CZ96" s="75">
        <f t="shared" si="243"/>
        <v>0.42005063258984909</v>
      </c>
      <c r="DA96" s="75">
        <f t="shared" si="244"/>
        <v>0.7</v>
      </c>
      <c r="DB96" s="75">
        <f t="shared" si="245"/>
        <v>4.2034588139563914E-2</v>
      </c>
      <c r="DC96" s="75">
        <f t="shared" si="246"/>
        <v>0.36503124427180861</v>
      </c>
      <c r="DD96" s="75">
        <f t="shared" si="247"/>
        <v>0.23777215332760396</v>
      </c>
      <c r="DE96" s="75">
        <f t="shared" si="248"/>
        <v>0.22554636608779149</v>
      </c>
      <c r="DF96" s="75">
        <f t="shared" si="249"/>
        <v>0.43506332915040197</v>
      </c>
      <c r="DG96" s="75">
        <f t="shared" si="250"/>
        <v>0.12323725160076955</v>
      </c>
      <c r="DH96" s="75">
        <f t="shared" si="251"/>
        <v>0.22881909793501826</v>
      </c>
      <c r="DI96" s="75">
        <f t="shared" si="252"/>
        <v>0.15204769237339386</v>
      </c>
      <c r="DJ96" s="75">
        <f t="shared" si="253"/>
        <v>0.2246942393678166</v>
      </c>
      <c r="DK96" s="75">
        <f t="shared" si="254"/>
        <v>0.11646236289653787</v>
      </c>
      <c r="DL96" s="287">
        <f t="shared" si="255"/>
        <v>0.2564450810717756</v>
      </c>
      <c r="DM96" s="83">
        <f>+'Cas_-14'!B96</f>
        <v>71</v>
      </c>
      <c r="DN96" s="61">
        <f>+'Cas_-14'!C96</f>
        <v>54</v>
      </c>
      <c r="DO96" s="61">
        <f>+'Cas_-14'!D96</f>
        <v>114</v>
      </c>
      <c r="DP96" s="61">
        <f>+'Cas_-14'!E96</f>
        <v>145</v>
      </c>
      <c r="DQ96" s="61">
        <f>+'Cas_-14'!F96</f>
        <v>516</v>
      </c>
      <c r="DR96" s="61">
        <f>+'Cas_-14'!G96</f>
        <v>500</v>
      </c>
      <c r="DS96" s="61">
        <f>+'Cas_-14'!H96</f>
        <v>602</v>
      </c>
      <c r="DT96" s="61">
        <f>+'Cas_-14'!I96</f>
        <v>611</v>
      </c>
      <c r="DU96" s="61">
        <f>+'Cas_-14'!J96</f>
        <v>587</v>
      </c>
      <c r="DV96" s="61">
        <f>+'Cas_-14'!K96</f>
        <v>545</v>
      </c>
      <c r="DW96" s="61">
        <f>+'Cas_-14'!L96</f>
        <v>449</v>
      </c>
      <c r="DX96" s="61">
        <f>+'Cas_-14'!M96</f>
        <v>373</v>
      </c>
      <c r="DY96" s="61">
        <f>+'Cas_-14'!N96</f>
        <v>236</v>
      </c>
      <c r="DZ96" s="61">
        <f>+'Cas_-14'!O96</f>
        <v>195</v>
      </c>
      <c r="EA96" s="61">
        <f>+'Cas_-14'!P96</f>
        <v>119</v>
      </c>
      <c r="EB96" s="61">
        <f>+'Cas_-14'!Q96</f>
        <v>105</v>
      </c>
      <c r="EC96" s="61">
        <f>+'Cas_-14'!R96</f>
        <v>59</v>
      </c>
      <c r="ED96" s="61">
        <f>+'Cas_-14'!S96</f>
        <v>89</v>
      </c>
      <c r="EE96" s="61">
        <f>+'Cas_-14'!T96</f>
        <v>9</v>
      </c>
      <c r="EF96" s="84">
        <f>+'Cas_-14'!U96</f>
        <v>49</v>
      </c>
      <c r="EG96" s="190">
        <f t="shared" si="260"/>
        <v>5.3088835005659181E-3</v>
      </c>
      <c r="EH96" s="89">
        <f t="shared" si="260"/>
        <v>4.3544367881373364E-3</v>
      </c>
      <c r="EI96" s="89">
        <f t="shared" si="260"/>
        <v>9.0765094550259804E-3</v>
      </c>
      <c r="EJ96" s="89">
        <f t="shared" si="260"/>
        <v>1.2051818266974056E-2</v>
      </c>
      <c r="EK96" s="89">
        <f t="shared" si="260"/>
        <v>4.0013811461184615E-2</v>
      </c>
      <c r="EL96" s="89">
        <f t="shared" si="260"/>
        <v>4.1382000114677804E-2</v>
      </c>
      <c r="EM96" s="89">
        <f t="shared" si="260"/>
        <v>4.635890721642684E-2</v>
      </c>
      <c r="EN96" s="89">
        <f t="shared" si="260"/>
        <v>4.6197168572231606E-2</v>
      </c>
      <c r="EO96" s="89">
        <f t="shared" si="260"/>
        <v>4.6472131857751932E-2</v>
      </c>
      <c r="EP96" s="89">
        <f t="shared" si="260"/>
        <v>4.2034588139563914E-2</v>
      </c>
      <c r="EQ96" s="89">
        <f t="shared" si="260"/>
        <v>4.7908946844350757E-2</v>
      </c>
      <c r="ER96" s="89">
        <f t="shared" si="260"/>
        <v>3.5475605276478507E-2</v>
      </c>
      <c r="ES96" s="89">
        <f t="shared" si="260"/>
        <v>3.0796745243815871E-2</v>
      </c>
      <c r="ET96" s="89">
        <f t="shared" si="257"/>
        <v>2.1916315205951498E-2</v>
      </c>
      <c r="EU96" s="89">
        <f t="shared" si="258"/>
        <v>2.4890159240667648E-2</v>
      </c>
      <c r="EV96" s="89">
        <f t="shared" si="259"/>
        <v>1.6510177989465163E-2</v>
      </c>
      <c r="EW96" s="89">
        <f t="shared" si="256"/>
        <v>3.2685965335622992E-2</v>
      </c>
      <c r="EX96" s="89">
        <f t="shared" si="256"/>
        <v>2.7346974137858537E-2</v>
      </c>
      <c r="EY96" s="89">
        <f t="shared" si="256"/>
        <v>4.8197948884732195E-2</v>
      </c>
      <c r="EZ96" s="97">
        <f t="shared" si="256"/>
        <v>5.2826660920461482E-2</v>
      </c>
      <c r="FA96" s="110">
        <f t="shared" si="212"/>
        <v>4.9512440000550137</v>
      </c>
      <c r="FB96" s="111">
        <f t="shared" si="213"/>
        <v>13.859275053304904</v>
      </c>
      <c r="FC96" s="111">
        <f t="shared" si="214"/>
        <v>7.3237078886796407</v>
      </c>
      <c r="FD96" s="111">
        <f t="shared" si="215"/>
        <v>19.851116625310176</v>
      </c>
      <c r="FE96" s="111">
        <f t="shared" si="261"/>
        <v>1</v>
      </c>
      <c r="FF96" s="111">
        <f t="shared" si="261"/>
        <v>1</v>
      </c>
      <c r="FG96" s="111">
        <f t="shared" si="261"/>
        <v>4.8856752003126829</v>
      </c>
      <c r="FH96" s="111">
        <f t="shared" si="261"/>
        <v>9.0925622840516453</v>
      </c>
      <c r="FI96" s="111">
        <f t="shared" si="261"/>
        <v>15.062790795624631</v>
      </c>
      <c r="FJ96" s="111">
        <f t="shared" si="261"/>
        <v>1</v>
      </c>
      <c r="FK96" s="111">
        <f t="shared" si="261"/>
        <v>7.6192708943851839</v>
      </c>
      <c r="FL96" s="111">
        <f t="shared" si="261"/>
        <v>6.7024128686327087</v>
      </c>
      <c r="FM96" s="111">
        <f t="shared" si="261"/>
        <v>7.3237078886796407</v>
      </c>
      <c r="FN96" s="111">
        <f t="shared" si="261"/>
        <v>19.851116625310176</v>
      </c>
      <c r="FO96" s="111">
        <f t="shared" si="261"/>
        <v>4.9512440000550137</v>
      </c>
      <c r="FP96" s="111">
        <f t="shared" si="261"/>
        <v>13.859275053304904</v>
      </c>
      <c r="FQ96" s="111">
        <f t="shared" si="216"/>
        <v>4.6517730411860834</v>
      </c>
      <c r="FR96" s="111">
        <f t="shared" si="217"/>
        <v>8.2164205164020299</v>
      </c>
      <c r="FS96" s="111">
        <f t="shared" si="218"/>
        <v>2.4163344206838229</v>
      </c>
      <c r="FT96" s="292">
        <f t="shared" si="219"/>
        <v>4.8544631934600675</v>
      </c>
      <c r="FU96" s="83">
        <f>+Cas_Hoy!B96</f>
        <v>75</v>
      </c>
      <c r="FV96" s="61">
        <f>+Cas_Hoy!C96</f>
        <v>60</v>
      </c>
      <c r="FW96" s="61">
        <f>+Cas_Hoy!D96</f>
        <v>126</v>
      </c>
      <c r="FX96" s="61">
        <f>+Cas_Hoy!E96</f>
        <v>156</v>
      </c>
      <c r="FY96" s="61">
        <f>+Cas_Hoy!F96</f>
        <v>566</v>
      </c>
      <c r="FZ96" s="61">
        <f>+Cas_Hoy!G96</f>
        <v>540</v>
      </c>
      <c r="GA96" s="61">
        <f>+Cas_Hoy!H96</f>
        <v>642</v>
      </c>
      <c r="GB96" s="61">
        <f>+Cas_Hoy!I96</f>
        <v>659</v>
      </c>
      <c r="GC96" s="61">
        <f>+Cas_Hoy!J96</f>
        <v>623</v>
      </c>
      <c r="GD96" s="61">
        <f>+Cas_Hoy!K96</f>
        <v>592</v>
      </c>
      <c r="GE96" s="61">
        <f>+Cas_Hoy!L96</f>
        <v>484</v>
      </c>
      <c r="GF96" s="61">
        <f>+Cas_Hoy!M96</f>
        <v>400</v>
      </c>
      <c r="GG96" s="61">
        <f>+Cas_Hoy!N96</f>
        <v>255</v>
      </c>
      <c r="GH96" s="61">
        <f>+Cas_Hoy!O96</f>
        <v>217</v>
      </c>
      <c r="GI96" s="61">
        <f>+Cas_Hoy!P96</f>
        <v>131</v>
      </c>
      <c r="GJ96" s="61">
        <f>+Cas_Hoy!Q96</f>
        <v>113</v>
      </c>
      <c r="GK96" s="61">
        <f>+Cas_Hoy!R96</f>
        <v>67</v>
      </c>
      <c r="GL96" s="61">
        <f>+Cas_Hoy!S96</f>
        <v>95</v>
      </c>
      <c r="GM96" s="61">
        <f>+Cas_Hoy!T96</f>
        <v>10</v>
      </c>
      <c r="GN96" s="84">
        <f>+Cas_Hoy!U96</f>
        <v>54</v>
      </c>
      <c r="GO96" s="297">
        <f t="shared" si="220"/>
        <v>2.7766455189262032E-2</v>
      </c>
      <c r="GP96" s="294">
        <f t="shared" si="221"/>
        <v>6.7054819054472123E-2</v>
      </c>
      <c r="GQ96" s="294">
        <f t="shared" si="222"/>
        <v>7.3470935886654293E-2</v>
      </c>
      <c r="GR96" s="294">
        <f t="shared" si="223"/>
        <v>0.25739144685862281</v>
      </c>
      <c r="GS96" s="294">
        <f t="shared" si="224"/>
        <v>4.3891118773314905E-2</v>
      </c>
      <c r="GT96" s="294">
        <f t="shared" si="225"/>
        <v>4.4692560123852025E-2</v>
      </c>
      <c r="GU96" s="294">
        <f t="shared" si="226"/>
        <v>0.24154403594547094</v>
      </c>
      <c r="GV96" s="294">
        <f t="shared" si="227"/>
        <v>0.45304970028921526</v>
      </c>
      <c r="GW96" s="294">
        <f t="shared" si="228"/>
        <v>0.7</v>
      </c>
      <c r="GX96" s="294">
        <f t="shared" si="229"/>
        <v>4.5659589318572183E-2</v>
      </c>
      <c r="GY96" s="294">
        <f t="shared" si="230"/>
        <v>0.39348579560702757</v>
      </c>
      <c r="GZ96" s="294">
        <f t="shared" si="231"/>
        <v>0.25498354244247073</v>
      </c>
      <c r="HA96" s="294">
        <f t="shared" si="232"/>
        <v>0.24370475996774082</v>
      </c>
      <c r="HB96" s="294">
        <f t="shared" si="233"/>
        <v>0.48414739705454995</v>
      </c>
      <c r="HC96" s="294">
        <f t="shared" si="234"/>
        <v>0.13566453747647739</v>
      </c>
      <c r="HD96" s="294">
        <f t="shared" si="235"/>
        <v>0.2462529339681625</v>
      </c>
      <c r="HE96" s="294">
        <f t="shared" si="236"/>
        <v>0.17266432862741338</v>
      </c>
      <c r="HF96" s="294">
        <f t="shared" si="237"/>
        <v>0.23984216561733232</v>
      </c>
      <c r="HG96" s="294">
        <f t="shared" si="238"/>
        <v>0.12940262544059764</v>
      </c>
      <c r="HH96" s="298">
        <f t="shared" si="239"/>
        <v>0.28261294648726293</v>
      </c>
      <c r="HI96" s="213">
        <f>+CyF_Tot!B96</f>
        <v>5177</v>
      </c>
      <c r="HJ96" s="140">
        <f>+CyF_Tot!C96</f>
        <v>5454</v>
      </c>
      <c r="HK96" s="140">
        <f>+CyF_Tot!D96</f>
        <v>5719</v>
      </c>
      <c r="HL96" s="140">
        <f>+CyF_Tot!E96</f>
        <v>5892</v>
      </c>
      <c r="HM96" s="140">
        <f>+CyF_Tot!F96</f>
        <v>241</v>
      </c>
      <c r="HN96" s="140">
        <f>+CyF_Tot!G96</f>
        <v>258</v>
      </c>
      <c r="HO96" s="140">
        <f>+CyF_Tot!H96</f>
        <v>266</v>
      </c>
      <c r="HP96" s="451">
        <f>+CyF_Tot!I96</f>
        <v>268</v>
      </c>
      <c r="HQ96" s="91">
        <f t="shared" si="185"/>
        <v>7.3923577730395998E-2</v>
      </c>
      <c r="HR96" s="88">
        <f t="shared" si="186"/>
        <v>6.8547180096640223E-2</v>
      </c>
      <c r="HS96" s="88">
        <f t="shared" si="187"/>
        <v>6.9424667906418616E-2</v>
      </c>
      <c r="HT96" s="88">
        <f t="shared" si="188"/>
        <v>6.6503308552550558E-2</v>
      </c>
      <c r="HU96" s="88">
        <f t="shared" si="189"/>
        <v>7.1279985745774585E-2</v>
      </c>
      <c r="HV96" s="88">
        <f t="shared" si="190"/>
        <v>6.6786141118057613E-2</v>
      </c>
      <c r="HW96" s="88">
        <f t="shared" si="191"/>
        <v>7.177796232664771E-2</v>
      </c>
      <c r="HX96" s="88">
        <f t="shared" si="192"/>
        <v>7.3106110046419523E-2</v>
      </c>
      <c r="HY96" s="88">
        <f t="shared" si="193"/>
        <v>6.9818952628096842E-2</v>
      </c>
      <c r="HZ96" s="88">
        <f t="shared" si="194"/>
        <v>7.1666720234080342E-2</v>
      </c>
      <c r="IA96" s="88">
        <f t="shared" si="195"/>
        <v>5.1803313676045668E-2</v>
      </c>
      <c r="IB96" s="88">
        <f t="shared" si="196"/>
        <v>5.8117488964286833E-2</v>
      </c>
      <c r="IC96" s="88">
        <f t="shared" si="197"/>
        <v>4.2357957134504118E-2</v>
      </c>
      <c r="ID96" s="88">
        <f t="shared" si="198"/>
        <v>4.918072169703859E-2</v>
      </c>
      <c r="IE96" s="88">
        <f t="shared" si="199"/>
        <v>2.6426954094531815E-2</v>
      </c>
      <c r="IF96" s="88">
        <f t="shared" si="200"/>
        <v>3.515324070071605E-2</v>
      </c>
      <c r="IG96" s="88">
        <f t="shared" si="201"/>
        <v>9.9774261026497283E-3</v>
      </c>
      <c r="IH96" s="88">
        <f t="shared" si="202"/>
        <v>1.7989063331627989E-2</v>
      </c>
      <c r="II96" s="88">
        <f t="shared" si="203"/>
        <v>1.0321475278603171E-3</v>
      </c>
      <c r="IJ96" s="191">
        <f t="shared" si="204"/>
        <v>5.1270876679035803E-3</v>
      </c>
      <c r="IK96" s="297"/>
      <c r="IL96" s="294"/>
      <c r="IM96" s="294"/>
      <c r="IN96" s="294"/>
      <c r="IO96" s="294"/>
      <c r="IP96" s="294"/>
      <c r="IQ96" s="294"/>
      <c r="IR96" s="294"/>
      <c r="IS96" s="294"/>
      <c r="IT96" s="294"/>
      <c r="IU96" s="294"/>
      <c r="IV96" s="294"/>
      <c r="IW96" s="294"/>
      <c r="IX96" s="294"/>
      <c r="IY96" s="294"/>
      <c r="IZ96" s="294"/>
      <c r="JA96" s="294"/>
      <c r="JB96" s="294"/>
      <c r="JC96" s="294"/>
      <c r="JD96" s="298"/>
    </row>
    <row r="97" spans="1:265" ht="14.4">
      <c r="A97" s="412" t="s">
        <v>108</v>
      </c>
      <c r="B97" s="440">
        <v>307443</v>
      </c>
      <c r="C97" s="428">
        <f t="shared" si="180"/>
        <v>10354</v>
      </c>
      <c r="D97" s="419">
        <f t="shared" si="181"/>
        <v>307</v>
      </c>
      <c r="E97" s="397">
        <f t="shared" si="210"/>
        <v>3.9393247604254692E-3</v>
      </c>
      <c r="F97" s="198">
        <f t="shared" si="150"/>
        <v>3.1143984413370934E-2</v>
      </c>
      <c r="G97" s="28">
        <f t="shared" si="151"/>
        <v>8.1391266613711846</v>
      </c>
      <c r="H97" s="27">
        <f t="shared" si="152"/>
        <v>0.25348483388019599</v>
      </c>
      <c r="I97" s="34">
        <f t="shared" si="153"/>
        <v>0.27410777754522708</v>
      </c>
      <c r="J97" s="311">
        <f t="shared" si="154"/>
        <v>0.38077343268352337</v>
      </c>
      <c r="K97" s="483">
        <f t="shared" si="184"/>
        <v>2.6224494588794928E-3</v>
      </c>
      <c r="L97" s="312">
        <f t="shared" si="211"/>
        <v>12.226227306999528</v>
      </c>
      <c r="M97" s="313">
        <f t="shared" si="155"/>
        <v>0.4112750747585377</v>
      </c>
      <c r="N97" s="501"/>
      <c r="O97" s="334" t="s">
        <v>230</v>
      </c>
      <c r="P97" s="21" t="s">
        <v>240</v>
      </c>
      <c r="Q97" s="21" t="s">
        <v>232</v>
      </c>
      <c r="R97" s="21" t="s">
        <v>243</v>
      </c>
      <c r="S97" s="161">
        <f t="shared" si="156"/>
        <v>10354</v>
      </c>
      <c r="T97" s="162">
        <f t="shared" si="157"/>
        <v>3367.7787427262938</v>
      </c>
      <c r="U97" s="161">
        <f t="shared" si="158"/>
        <v>317</v>
      </c>
      <c r="V97" s="163">
        <f t="shared" si="159"/>
        <v>3.1583142373219089E-2</v>
      </c>
      <c r="W97" s="162">
        <f t="shared" si="160"/>
        <v>103.10854369753092</v>
      </c>
      <c r="X97" s="161">
        <f t="shared" si="161"/>
        <v>779</v>
      </c>
      <c r="Y97" s="163">
        <f t="shared" si="162"/>
        <v>8.1357702349869457E-2</v>
      </c>
      <c r="Z97" s="162">
        <f t="shared" si="163"/>
        <v>253.38030138920061</v>
      </c>
      <c r="AA97" s="161">
        <f t="shared" si="164"/>
        <v>307</v>
      </c>
      <c r="AB97" s="162">
        <f t="shared" si="165"/>
        <v>998.55908249659285</v>
      </c>
      <c r="AC97" s="164">
        <f t="shared" si="166"/>
        <v>2.9650376666022792E-2</v>
      </c>
      <c r="AD97" s="161">
        <f t="shared" si="167"/>
        <v>6</v>
      </c>
      <c r="AE97" s="163">
        <f t="shared" si="168"/>
        <v>1.9933554817275746E-2</v>
      </c>
      <c r="AF97" s="162">
        <f t="shared" si="169"/>
        <v>19.515812687229829</v>
      </c>
      <c r="AG97" s="161">
        <f t="shared" si="170"/>
        <v>18</v>
      </c>
      <c r="AH97" s="163">
        <f t="shared" si="171"/>
        <v>6.228373702422145E-2</v>
      </c>
      <c r="AI97" s="335">
        <f t="shared" si="172"/>
        <v>58.547438061689483</v>
      </c>
      <c r="AJ97" s="505"/>
      <c r="AK97" s="83">
        <v>30298.630437529988</v>
      </c>
      <c r="AL97" s="61">
        <v>29276.225919581011</v>
      </c>
      <c r="AM97" s="61">
        <v>27991.169434081083</v>
      </c>
      <c r="AN97" s="61">
        <v>26811.843630834413</v>
      </c>
      <c r="AO97" s="61">
        <v>24942.779775050894</v>
      </c>
      <c r="AP97" s="61">
        <v>24937.650017516055</v>
      </c>
      <c r="AQ97" s="61">
        <v>22069.914130070763</v>
      </c>
      <c r="AR97" s="61">
        <v>21769.661284450231</v>
      </c>
      <c r="AS97" s="61">
        <v>18039.731796102733</v>
      </c>
      <c r="AT97" s="61">
        <v>18542.044158927034</v>
      </c>
      <c r="AU97" s="61">
        <v>13609.179880212185</v>
      </c>
      <c r="AV97" s="61">
        <v>14265.14347012755</v>
      </c>
      <c r="AW97" s="61">
        <v>9168.4209580293045</v>
      </c>
      <c r="AX97" s="61">
        <v>10289.950105179394</v>
      </c>
      <c r="AY97" s="61">
        <v>4769.2836339133355</v>
      </c>
      <c r="AZ97" s="61">
        <v>6249.6036138836917</v>
      </c>
      <c r="BA97" s="61">
        <v>1404.8747698511063</v>
      </c>
      <c r="BB97" s="61">
        <v>2372.0777343369082</v>
      </c>
      <c r="BC97" s="61">
        <v>98.014518826821373</v>
      </c>
      <c r="BD97" s="84">
        <v>536.7969265745935</v>
      </c>
      <c r="BE97" s="229">
        <v>2.0000000000000002E-5</v>
      </c>
      <c r="BF97" s="42">
        <v>2.0000000000000002E-5</v>
      </c>
      <c r="BG97" s="52">
        <v>5.0000000000000002E-5</v>
      </c>
      <c r="BH97" s="52">
        <v>4.0000000000000003E-5</v>
      </c>
      <c r="BI97" s="52">
        <v>1.2518952302791728E-4</v>
      </c>
      <c r="BJ97" s="52">
        <v>1.2406223545552731E-4</v>
      </c>
      <c r="BK97" s="52">
        <v>3.4000000000000002E-4</v>
      </c>
      <c r="BL97" s="52">
        <v>1.8000000000000001E-4</v>
      </c>
      <c r="BM97" s="52">
        <v>8.9999999999999998E-4</v>
      </c>
      <c r="BN97" s="52">
        <v>5.0000000000000001E-4</v>
      </c>
      <c r="BO97" s="52">
        <v>3.8E-3</v>
      </c>
      <c r="BP97" s="52">
        <v>2E-3</v>
      </c>
      <c r="BQ97" s="52">
        <v>1.6199999999999999E-2</v>
      </c>
      <c r="BR97" s="52">
        <v>6.1999999999999998E-3</v>
      </c>
      <c r="BS97" s="52">
        <v>6.1100000000000002E-2</v>
      </c>
      <c r="BT97" s="52">
        <v>2.6800000000000001E-2</v>
      </c>
      <c r="BU97" s="52">
        <v>0.1421</v>
      </c>
      <c r="BV97" s="52">
        <v>5.4699999999999999E-2</v>
      </c>
      <c r="BW97" s="52">
        <v>0.27589999999999998</v>
      </c>
      <c r="BX97" s="53">
        <v>0.1051</v>
      </c>
      <c r="BY97" s="63">
        <f>+Fall_Hoy!B97</f>
        <v>0</v>
      </c>
      <c r="BZ97" s="60">
        <f>+Fall_Hoy!C97</f>
        <v>1</v>
      </c>
      <c r="CA97" s="60">
        <f>+Fall_Hoy!D97</f>
        <v>1</v>
      </c>
      <c r="CB97" s="60">
        <f>+Fall_Hoy!E97</f>
        <v>1</v>
      </c>
      <c r="CC97" s="60">
        <f>+Fall_Hoy!F97</f>
        <v>3</v>
      </c>
      <c r="CD97" s="60">
        <f>+Fall_Hoy!G97</f>
        <v>0</v>
      </c>
      <c r="CE97" s="60">
        <f>+Fall_Hoy!H97</f>
        <v>5</v>
      </c>
      <c r="CF97" s="60">
        <f>+Fall_Hoy!I97</f>
        <v>2</v>
      </c>
      <c r="CG97" s="60">
        <f>+Fall_Hoy!J97</f>
        <v>9</v>
      </c>
      <c r="CH97" s="60">
        <f>+Fall_Hoy!K97</f>
        <v>8</v>
      </c>
      <c r="CI97" s="60">
        <f>+Fall_Hoy!L97</f>
        <v>19</v>
      </c>
      <c r="CJ97" s="60">
        <f>+Fall_Hoy!M97</f>
        <v>9</v>
      </c>
      <c r="CK97" s="60">
        <f>+Fall_Hoy!N97</f>
        <v>50</v>
      </c>
      <c r="CL97" s="60">
        <f>+Fall_Hoy!O97</f>
        <v>22</v>
      </c>
      <c r="CM97" s="60">
        <f>+Fall_Hoy!P97</f>
        <v>55</v>
      </c>
      <c r="CN97" s="60">
        <f>+Fall_Hoy!Q97</f>
        <v>35</v>
      </c>
      <c r="CO97" s="60">
        <f>+Fall_Hoy!R97</f>
        <v>40</v>
      </c>
      <c r="CP97" s="60">
        <f>+Fall_Hoy!S97</f>
        <v>31</v>
      </c>
      <c r="CQ97" s="60">
        <f>+Fall_Hoy!T97</f>
        <v>3</v>
      </c>
      <c r="CR97" s="65">
        <f>+Fall_Hoy!U97</f>
        <v>11</v>
      </c>
      <c r="CS97" s="74">
        <f t="shared" si="173"/>
        <v>0.18874190239394559</v>
      </c>
      <c r="CT97" s="75">
        <f t="shared" si="174"/>
        <v>0.20896847703308372</v>
      </c>
      <c r="CU97" s="75">
        <f t="shared" si="175"/>
        <v>0.33663591224871364</v>
      </c>
      <c r="CV97" s="75">
        <f t="shared" si="176"/>
        <v>0.34484006827089775</v>
      </c>
      <c r="CW97" s="75">
        <f t="shared" si="240"/>
        <v>0.7</v>
      </c>
      <c r="CX97" s="75">
        <f t="shared" si="241"/>
        <v>4.0100009395336207E-2</v>
      </c>
      <c r="CY97" s="75">
        <f t="shared" si="242"/>
        <v>0.66633165250534776</v>
      </c>
      <c r="CZ97" s="75">
        <f t="shared" si="243"/>
        <v>0.51039430361039306</v>
      </c>
      <c r="DA97" s="75">
        <f t="shared" si="244"/>
        <v>0.55433196640763704</v>
      </c>
      <c r="DB97" s="75">
        <f t="shared" si="245"/>
        <v>0.7</v>
      </c>
      <c r="DC97" s="75">
        <f t="shared" si="246"/>
        <v>0.36739906768886377</v>
      </c>
      <c r="DD97" s="75">
        <f t="shared" si="247"/>
        <v>0.31545424057061822</v>
      </c>
      <c r="DE97" s="75">
        <f t="shared" si="248"/>
        <v>0.33663591224871364</v>
      </c>
      <c r="DF97" s="75">
        <f t="shared" si="249"/>
        <v>0.34484006827089775</v>
      </c>
      <c r="DG97" s="75">
        <f t="shared" si="250"/>
        <v>0.18874190239394559</v>
      </c>
      <c r="DH97" s="75">
        <f t="shared" si="251"/>
        <v>0.20896847703308372</v>
      </c>
      <c r="DI97" s="75">
        <f t="shared" si="252"/>
        <v>0.20036797097402792</v>
      </c>
      <c r="DJ97" s="75">
        <f t="shared" si="253"/>
        <v>0.23891611852140809</v>
      </c>
      <c r="DK97" s="75">
        <f t="shared" si="254"/>
        <v>0.11093769599878607</v>
      </c>
      <c r="DL97" s="287">
        <f t="shared" si="255"/>
        <v>0.19497545770030625</v>
      </c>
      <c r="DM97" s="83">
        <f>+'Cas_-14'!B97</f>
        <v>121</v>
      </c>
      <c r="DN97" s="61">
        <f>+'Cas_-14'!C97</f>
        <v>104</v>
      </c>
      <c r="DO97" s="61">
        <f>+'Cas_-14'!D97</f>
        <v>233</v>
      </c>
      <c r="DP97" s="61">
        <f>+'Cas_-14'!E97</f>
        <v>279</v>
      </c>
      <c r="DQ97" s="61">
        <f>+'Cas_-14'!F97</f>
        <v>1148</v>
      </c>
      <c r="DR97" s="61">
        <f>+'Cas_-14'!G97</f>
        <v>1000</v>
      </c>
      <c r="DS97" s="61">
        <f>+'Cas_-14'!H97</f>
        <v>1363</v>
      </c>
      <c r="DT97" s="61">
        <f>+'Cas_-14'!I97</f>
        <v>1125</v>
      </c>
      <c r="DU97" s="61">
        <f>+'Cas_-14'!J97</f>
        <v>1021</v>
      </c>
      <c r="DV97" s="61">
        <f>+'Cas_-14'!K97</f>
        <v>876</v>
      </c>
      <c r="DW97" s="61">
        <f>+'Cas_-14'!L97</f>
        <v>628</v>
      </c>
      <c r="DX97" s="61">
        <f>+'Cas_-14'!M97</f>
        <v>537</v>
      </c>
      <c r="DY97" s="61">
        <f>+'Cas_-14'!N97</f>
        <v>334</v>
      </c>
      <c r="DZ97" s="61">
        <f>+'Cas_-14'!O97</f>
        <v>271</v>
      </c>
      <c r="EA97" s="61">
        <f>+'Cas_-14'!P97</f>
        <v>141</v>
      </c>
      <c r="EB97" s="61">
        <f>+'Cas_-14'!Q97</f>
        <v>135</v>
      </c>
      <c r="EC97" s="61">
        <f>+'Cas_-14'!R97</f>
        <v>76</v>
      </c>
      <c r="ED97" s="61">
        <f>+'Cas_-14'!S97</f>
        <v>78</v>
      </c>
      <c r="EE97" s="61">
        <f>+'Cas_-14'!T97</f>
        <v>4</v>
      </c>
      <c r="EF97" s="84">
        <f>+'Cas_-14'!U97</f>
        <v>19</v>
      </c>
      <c r="EG97" s="190">
        <f t="shared" si="260"/>
        <v>3.9935798500687677E-3</v>
      </c>
      <c r="EH97" s="88">
        <f t="shared" si="260"/>
        <v>3.5523704553202329E-3</v>
      </c>
      <c r="EI97" s="88">
        <f t="shared" si="260"/>
        <v>8.3240537894893104E-3</v>
      </c>
      <c r="EJ97" s="88">
        <f t="shared" si="260"/>
        <v>1.0405849140457531E-2</v>
      </c>
      <c r="EK97" s="88">
        <f t="shared" si="260"/>
        <v>4.6025343219695633E-2</v>
      </c>
      <c r="EL97" s="88">
        <f t="shared" si="260"/>
        <v>4.0100009395336207E-2</v>
      </c>
      <c r="EM97" s="88">
        <f t="shared" si="260"/>
        <v>6.1758282880805655E-2</v>
      </c>
      <c r="EN97" s="88">
        <f t="shared" si="260"/>
        <v>5.16774232405523E-2</v>
      </c>
      <c r="EO97" s="88">
        <f t="shared" si="260"/>
        <v>5.6597293770219728E-2</v>
      </c>
      <c r="EP97" s="88">
        <f t="shared" si="260"/>
        <v>4.7243981973705489E-2</v>
      </c>
      <c r="EQ97" s="88">
        <f t="shared" si="260"/>
        <v>4.6145322901721297E-2</v>
      </c>
      <c r="ER97" s="88">
        <f t="shared" si="260"/>
        <v>3.7644206041427111E-2</v>
      </c>
      <c r="ES97" s="88">
        <f t="shared" si="260"/>
        <v>3.6429391879906792E-2</v>
      </c>
      <c r="ET97" s="88">
        <f t="shared" si="257"/>
        <v>2.6336376486761928E-2</v>
      </c>
      <c r="EU97" s="88">
        <f t="shared" si="258"/>
        <v>2.9564188423892378E-2</v>
      </c>
      <c r="EV97" s="88">
        <f t="shared" si="259"/>
        <v>2.1601369997305629E-2</v>
      </c>
      <c r="EW97" s="88">
        <f t="shared" si="256"/>
        <v>5.4097348483277803E-2</v>
      </c>
      <c r="EX97" s="88">
        <f t="shared" si="256"/>
        <v>3.2882564880110966E-2</v>
      </c>
      <c r="EY97" s="88">
        <f t="shared" si="256"/>
        <v>4.0810280434753432E-2</v>
      </c>
      <c r="EZ97" s="96">
        <f t="shared" si="256"/>
        <v>3.5395135589249227E-2</v>
      </c>
      <c r="FA97" s="110">
        <f t="shared" si="212"/>
        <v>6.3841394760362613</v>
      </c>
      <c r="FB97" s="111">
        <f t="shared" si="213"/>
        <v>9.6738529574350451</v>
      </c>
      <c r="FC97" s="111">
        <f t="shared" si="214"/>
        <v>9.2407777038515579</v>
      </c>
      <c r="FD97" s="111">
        <f t="shared" si="215"/>
        <v>13.093679323890013</v>
      </c>
      <c r="FE97" s="111">
        <f t="shared" si="261"/>
        <v>15.20901205795786</v>
      </c>
      <c r="FF97" s="111">
        <f t="shared" si="261"/>
        <v>1</v>
      </c>
      <c r="FG97" s="111">
        <f t="shared" si="261"/>
        <v>10.789348754909152</v>
      </c>
      <c r="FH97" s="111">
        <f t="shared" si="261"/>
        <v>9.8765432098765427</v>
      </c>
      <c r="FI97" s="111">
        <f t="shared" si="261"/>
        <v>9.7943192948090125</v>
      </c>
      <c r="FJ97" s="111">
        <f t="shared" si="261"/>
        <v>14.816701953480507</v>
      </c>
      <c r="FK97" s="111">
        <f t="shared" si="261"/>
        <v>7.9617834394904445</v>
      </c>
      <c r="FL97" s="111">
        <f t="shared" si="261"/>
        <v>8.3798882681564244</v>
      </c>
      <c r="FM97" s="111">
        <f t="shared" si="261"/>
        <v>9.2407777038515579</v>
      </c>
      <c r="FN97" s="111">
        <f t="shared" si="261"/>
        <v>13.093679323890013</v>
      </c>
      <c r="FO97" s="111">
        <f t="shared" si="261"/>
        <v>6.3841394760362613</v>
      </c>
      <c r="FP97" s="111">
        <f t="shared" si="261"/>
        <v>9.6738529574350451</v>
      </c>
      <c r="FQ97" s="111">
        <f t="shared" si="216"/>
        <v>3.7038408829956664</v>
      </c>
      <c r="FR97" s="111">
        <f t="shared" si="217"/>
        <v>7.2657385271644861</v>
      </c>
      <c r="FS97" s="111">
        <f t="shared" si="218"/>
        <v>2.7183762232693005</v>
      </c>
      <c r="FT97" s="292">
        <f t="shared" si="219"/>
        <v>5.5085382342631082</v>
      </c>
      <c r="FU97" s="83">
        <f>+Cas_Hoy!B97</f>
        <v>126</v>
      </c>
      <c r="FV97" s="61">
        <f>+Cas_Hoy!C97</f>
        <v>119</v>
      </c>
      <c r="FW97" s="61">
        <f>+Cas_Hoy!D97</f>
        <v>252</v>
      </c>
      <c r="FX97" s="61">
        <f>+Cas_Hoy!E97</f>
        <v>302</v>
      </c>
      <c r="FY97" s="61">
        <f>+Cas_Hoy!F97</f>
        <v>1229</v>
      </c>
      <c r="FZ97" s="61">
        <f>+Cas_Hoy!G97</f>
        <v>1086</v>
      </c>
      <c r="GA97" s="61">
        <f>+Cas_Hoy!H97</f>
        <v>1444</v>
      </c>
      <c r="GB97" s="61">
        <f>+Cas_Hoy!I97</f>
        <v>1231</v>
      </c>
      <c r="GC97" s="61">
        <f>+Cas_Hoy!J97</f>
        <v>1090</v>
      </c>
      <c r="GD97" s="61">
        <f>+Cas_Hoy!K97</f>
        <v>948</v>
      </c>
      <c r="GE97" s="61">
        <f>+Cas_Hoy!L97</f>
        <v>701</v>
      </c>
      <c r="GF97" s="61">
        <f>+Cas_Hoy!M97</f>
        <v>582</v>
      </c>
      <c r="GG97" s="61">
        <f>+Cas_Hoy!N97</f>
        <v>361</v>
      </c>
      <c r="GH97" s="61">
        <f>+Cas_Hoy!O97</f>
        <v>294</v>
      </c>
      <c r="GI97" s="61">
        <f>+Cas_Hoy!P97</f>
        <v>156</v>
      </c>
      <c r="GJ97" s="61">
        <f>+Cas_Hoy!Q97</f>
        <v>144</v>
      </c>
      <c r="GK97" s="61">
        <f>+Cas_Hoy!R97</f>
        <v>83</v>
      </c>
      <c r="GL97" s="61">
        <f>+Cas_Hoy!S97</f>
        <v>85</v>
      </c>
      <c r="GM97" s="61">
        <f>+Cas_Hoy!T97</f>
        <v>6</v>
      </c>
      <c r="GN97" s="84">
        <f>+Cas_Hoy!U97</f>
        <v>21</v>
      </c>
      <c r="GO97" s="297">
        <f t="shared" si="220"/>
        <v>2.6549106753821498E-2</v>
      </c>
      <c r="GP97" s="294">
        <f t="shared" si="221"/>
        <v>3.9321615603629199E-2</v>
      </c>
      <c r="GQ97" s="294">
        <f t="shared" si="222"/>
        <v>8.319323659751339E-2</v>
      </c>
      <c r="GR97" s="294">
        <f t="shared" si="223"/>
        <v>0.14748300080592863</v>
      </c>
      <c r="GS97" s="294">
        <f t="shared" si="224"/>
        <v>0.7</v>
      </c>
      <c r="GT97" s="294">
        <f t="shared" si="225"/>
        <v>4.3548610203335128E-2</v>
      </c>
      <c r="GU97" s="294">
        <f t="shared" si="226"/>
        <v>0.7</v>
      </c>
      <c r="GV97" s="294">
        <f t="shared" si="227"/>
        <v>0.55848478910612787</v>
      </c>
      <c r="GW97" s="294">
        <f t="shared" si="228"/>
        <v>0.59179416590041556</v>
      </c>
      <c r="GX97" s="294">
        <f t="shared" si="229"/>
        <v>0.7</v>
      </c>
      <c r="GY97" s="294">
        <f t="shared" si="230"/>
        <v>0.41010628415588135</v>
      </c>
      <c r="GZ97" s="294">
        <f t="shared" si="231"/>
        <v>0.3418889534675974</v>
      </c>
      <c r="HA97" s="294">
        <f t="shared" si="232"/>
        <v>0.36384899497540613</v>
      </c>
      <c r="HB97" s="294">
        <f t="shared" si="233"/>
        <v>0.37410693753374147</v>
      </c>
      <c r="HC97" s="294">
        <f t="shared" si="234"/>
        <v>0.20882082818053552</v>
      </c>
      <c r="HD97" s="294">
        <f t="shared" si="235"/>
        <v>0.22289970883528928</v>
      </c>
      <c r="HE97" s="294">
        <f t="shared" si="236"/>
        <v>0.21882291566900419</v>
      </c>
      <c r="HF97" s="294">
        <f t="shared" si="237"/>
        <v>0.26035730864512419</v>
      </c>
      <c r="HG97" s="294">
        <f t="shared" si="238"/>
        <v>0.16640654399817909</v>
      </c>
      <c r="HH97" s="298">
        <f t="shared" si="239"/>
        <v>0.21549919008981216</v>
      </c>
      <c r="HI97" s="213">
        <f>+CyF_Tot!B97</f>
        <v>8919</v>
      </c>
      <c r="HJ97" s="140">
        <f>+CyF_Tot!C97</f>
        <v>9575</v>
      </c>
      <c r="HK97" s="140">
        <f>+CyF_Tot!D97</f>
        <v>10037</v>
      </c>
      <c r="HL97" s="140">
        <f>+CyF_Tot!E97</f>
        <v>10354</v>
      </c>
      <c r="HM97" s="140">
        <f>+CyF_Tot!F97</f>
        <v>265</v>
      </c>
      <c r="HN97" s="140">
        <f>+CyF_Tot!G97</f>
        <v>289</v>
      </c>
      <c r="HO97" s="140">
        <f>+CyF_Tot!H97</f>
        <v>301</v>
      </c>
      <c r="HP97" s="451">
        <f>+CyF_Tot!I97</f>
        <v>307</v>
      </c>
      <c r="HQ97" s="91">
        <f t="shared" si="185"/>
        <v>9.8550399383072598E-2</v>
      </c>
      <c r="HR97" s="88">
        <f t="shared" si="186"/>
        <v>9.5224890205927643E-2</v>
      </c>
      <c r="HS97" s="88">
        <f t="shared" si="187"/>
        <v>9.1045069928673228E-2</v>
      </c>
      <c r="HT97" s="88">
        <f t="shared" si="188"/>
        <v>8.7209153016443414E-2</v>
      </c>
      <c r="HU97" s="88">
        <f t="shared" si="189"/>
        <v>8.11297696647863E-2</v>
      </c>
      <c r="HV97" s="88">
        <f t="shared" si="190"/>
        <v>8.11130844335895E-2</v>
      </c>
      <c r="HW97" s="88">
        <f t="shared" si="191"/>
        <v>7.1785385030951304E-2</v>
      </c>
      <c r="HX97" s="88">
        <f t="shared" si="192"/>
        <v>7.080877198196163E-2</v>
      </c>
      <c r="HY97" s="88">
        <f t="shared" si="193"/>
        <v>5.8676671110100838E-2</v>
      </c>
      <c r="HZ97" s="88">
        <f t="shared" si="194"/>
        <v>6.0310510107327325E-2</v>
      </c>
      <c r="IA97" s="88">
        <f t="shared" si="195"/>
        <v>4.4265700894839645E-2</v>
      </c>
      <c r="IB97" s="88">
        <f t="shared" si="196"/>
        <v>4.6399311319911499E-2</v>
      </c>
      <c r="IC97" s="88">
        <f t="shared" si="197"/>
        <v>2.9821531009095358E-2</v>
      </c>
      <c r="ID97" s="88">
        <f t="shared" si="198"/>
        <v>3.3469456468936988E-2</v>
      </c>
      <c r="IE97" s="88">
        <f t="shared" si="199"/>
        <v>1.5512741008620575E-2</v>
      </c>
      <c r="IF97" s="88">
        <f t="shared" si="200"/>
        <v>2.0327682249664789E-2</v>
      </c>
      <c r="IG97" s="88">
        <f t="shared" si="201"/>
        <v>4.5695454762382176E-3</v>
      </c>
      <c r="IH97" s="88">
        <f t="shared" si="202"/>
        <v>7.71550412381127E-3</v>
      </c>
      <c r="II97" s="88">
        <f t="shared" si="203"/>
        <v>3.1880549834220124E-4</v>
      </c>
      <c r="IJ97" s="191">
        <f t="shared" si="204"/>
        <v>1.7460047116850718E-3</v>
      </c>
      <c r="IK97" s="297"/>
      <c r="IL97" s="294"/>
      <c r="IM97" s="294"/>
      <c r="IN97" s="294"/>
      <c r="IO97" s="294"/>
      <c r="IP97" s="294"/>
      <c r="IQ97" s="294"/>
      <c r="IR97" s="294"/>
      <c r="IS97" s="294"/>
      <c r="IT97" s="294"/>
      <c r="IU97" s="294"/>
      <c r="IV97" s="294"/>
      <c r="IW97" s="294"/>
      <c r="IX97" s="294"/>
      <c r="IY97" s="294"/>
      <c r="IZ97" s="294"/>
      <c r="JA97" s="294"/>
      <c r="JB97" s="294"/>
      <c r="JC97" s="294"/>
      <c r="JD97" s="298"/>
    </row>
    <row r="98" spans="1:265" ht="14.4">
      <c r="A98" s="411" t="s">
        <v>109</v>
      </c>
      <c r="B98" s="439">
        <v>93384</v>
      </c>
      <c r="C98" s="427">
        <f t="shared" si="180"/>
        <v>3044</v>
      </c>
      <c r="D98" s="418">
        <f t="shared" si="181"/>
        <v>69</v>
      </c>
      <c r="E98" s="396">
        <f t="shared" si="210"/>
        <v>9.0540826499172899E-3</v>
      </c>
      <c r="F98" s="197">
        <f t="shared" ref="F98:F161" si="262">HJ98/B98</f>
        <v>2.376210057397413E-2</v>
      </c>
      <c r="G98" s="30">
        <f t="shared" si="151"/>
        <v>3.4343719932473027</v>
      </c>
      <c r="H98" s="29">
        <f t="shared" ref="H98:H153" si="263">HP98/(E98*B98)</f>
        <v>8.1607892711982405E-2</v>
      </c>
      <c r="I98" s="33">
        <f t="shared" ref="I98:I153" si="264">(G98*HL98)/B98</f>
        <v>0.11194881722184516</v>
      </c>
      <c r="J98" s="324">
        <f t="shared" ref="J98:J161" si="265">+((CS98*AK98)+(CT98*AL98)+(CU98*AM98)+(CV98*AN98)+(CW98*AO98)+(CX98*AP98)+(CY98*AQ98)+(CZ98*AR98)+(DA98*AS98)+(DB98*AT98)+(DC98*AU98)+(DD98*AV98)+(DE98*AW98)+(DF98*AX98)+(DG98*AY98)+(DH98*AZ98)+(DI98*BA98)+(DJ98*BB98)+(DK98*BC98)+(DL98*BD98))/B98</f>
        <v>0.10275540006877104</v>
      </c>
      <c r="K98" s="482">
        <f t="shared" si="184"/>
        <v>7.1907131401888237E-3</v>
      </c>
      <c r="L98" s="325">
        <f t="shared" si="211"/>
        <v>4.3243399188923455</v>
      </c>
      <c r="M98" s="326">
        <f t="shared" ref="M98:M161" si="266">((J98*B98)+((FU98+FV98+FW98+FX98+FY98+FZ98+GA98+GB98+GC98+GD98+GE98+GF98+GG98+GH98+GI98+GJ98+GK98+GL98+GM98+GN98)-(DM98+DN98+DO98+DP98+DQ98+DR98+DS98+DT98+DU98+DV98+DW98+DX98+DY98+DZ98+EA98+EB98+EC98+ED98+EE98+EF98))*L98)/B98</f>
        <v>0.14054197350550704</v>
      </c>
      <c r="N98" s="501"/>
      <c r="O98" s="332" t="s">
        <v>226</v>
      </c>
      <c r="P98" s="20" t="s">
        <v>241</v>
      </c>
      <c r="Q98" s="20"/>
      <c r="R98" s="20"/>
      <c r="S98" s="157">
        <f t="shared" ref="S98:S161" si="267">+HL98</f>
        <v>3044</v>
      </c>
      <c r="T98" s="158">
        <f t="shared" ref="T98:T161" si="268">+(S98*100000)/B98</f>
        <v>3259.6590422342156</v>
      </c>
      <c r="U98" s="157">
        <f t="shared" ref="U98:U161" si="269">+HL98-HK98</f>
        <v>375</v>
      </c>
      <c r="V98" s="159">
        <f t="shared" ref="V98:V161" si="270">+(HL98-HK98)/HK98</f>
        <v>0.14050206069689022</v>
      </c>
      <c r="W98" s="158">
        <f t="shared" ref="W98:W161" si="271">+(U98*100000)/B98</f>
        <v>401.56772038036496</v>
      </c>
      <c r="X98" s="157">
        <f t="shared" ref="X98:X161" si="272">+HL98-HJ98</f>
        <v>825</v>
      </c>
      <c r="Y98" s="159">
        <f t="shared" ref="Y98:Y161" si="273">+(HL98-HJ98)/HJ98</f>
        <v>0.37178909418657052</v>
      </c>
      <c r="Z98" s="158">
        <f t="shared" ref="Z98:Z161" si="274">+(X98*100000)/B98</f>
        <v>883.44898483680288</v>
      </c>
      <c r="AA98" s="157">
        <f t="shared" ref="AA98:AA161" si="275">+HP98</f>
        <v>69</v>
      </c>
      <c r="AB98" s="158">
        <f t="shared" ref="AB98:AB161" si="276">+(AA98*1000000)/B98</f>
        <v>738.88460549987155</v>
      </c>
      <c r="AC98" s="160">
        <f t="shared" ref="AC98:AC161" si="277">+AA98/S98</f>
        <v>2.2667542706964521E-2</v>
      </c>
      <c r="AD98" s="157">
        <f t="shared" ref="AD98:AD161" si="278">+HP98-HO98</f>
        <v>2</v>
      </c>
      <c r="AE98" s="159">
        <f t="shared" ref="AE98:AE161" si="279">+(HP98-HO98)/HO98</f>
        <v>2.9850746268656716E-2</v>
      </c>
      <c r="AF98" s="158">
        <f t="shared" ref="AF98:AF161" si="280">+(AD98*1000000)/B98</f>
        <v>21.416945086952797</v>
      </c>
      <c r="AG98" s="157">
        <f t="shared" ref="AG98:AG161" si="281">+HP98-HN98</f>
        <v>9</v>
      </c>
      <c r="AH98" s="159">
        <f t="shared" ref="AH98:AH161" si="282">+(HP98-HN98)/HN98</f>
        <v>0.15</v>
      </c>
      <c r="AI98" s="333">
        <f t="shared" ref="AI98:AI161" si="283">+(AG98*1000000)/B98</f>
        <v>96.376252891287592</v>
      </c>
      <c r="AJ98" s="505"/>
      <c r="AK98" s="83">
        <v>6742.2598764796458</v>
      </c>
      <c r="AL98" s="61">
        <v>6344.950272639574</v>
      </c>
      <c r="AM98" s="61">
        <v>6299.3637133028433</v>
      </c>
      <c r="AN98" s="61">
        <v>6128.1367463739671</v>
      </c>
      <c r="AO98" s="61">
        <v>6868.0107990612232</v>
      </c>
      <c r="AP98" s="61">
        <v>6105.3963919743337</v>
      </c>
      <c r="AQ98" s="61">
        <v>6417.8475153410564</v>
      </c>
      <c r="AR98" s="61">
        <v>6153.2794572415769</v>
      </c>
      <c r="AS98" s="61">
        <v>5802.8727603549341</v>
      </c>
      <c r="AT98" s="61">
        <v>5963.3014207124006</v>
      </c>
      <c r="AU98" s="61">
        <v>4873.973142278528</v>
      </c>
      <c r="AV98" s="61">
        <v>5294.4842488818867</v>
      </c>
      <c r="AW98" s="61">
        <v>3971.4350435204124</v>
      </c>
      <c r="AX98" s="61">
        <v>4871.1877873005897</v>
      </c>
      <c r="AY98" s="61">
        <v>2821.7758887296072</v>
      </c>
      <c r="AZ98" s="61">
        <v>4180.9236596659612</v>
      </c>
      <c r="BA98" s="61">
        <v>1361.8355964488096</v>
      </c>
      <c r="BB98" s="61">
        <v>2453.3102037359822</v>
      </c>
      <c r="BC98" s="61">
        <v>111.62586856137784</v>
      </c>
      <c r="BD98" s="84">
        <v>618.0308916022999</v>
      </c>
      <c r="BE98" s="229">
        <v>2.0000000000000002E-5</v>
      </c>
      <c r="BF98" s="42">
        <v>2.0000000000000002E-5</v>
      </c>
      <c r="BG98" s="52">
        <v>5.0000000000000002E-5</v>
      </c>
      <c r="BH98" s="52">
        <v>4.0000000000000003E-5</v>
      </c>
      <c r="BI98" s="52">
        <v>1.2518952302791728E-4</v>
      </c>
      <c r="BJ98" s="52">
        <v>1.2406223545552731E-4</v>
      </c>
      <c r="BK98" s="52">
        <v>3.4000000000000002E-4</v>
      </c>
      <c r="BL98" s="52">
        <v>1.8000000000000001E-4</v>
      </c>
      <c r="BM98" s="52">
        <v>8.9999999999999998E-4</v>
      </c>
      <c r="BN98" s="52">
        <v>5.0000000000000001E-4</v>
      </c>
      <c r="BO98" s="52">
        <v>3.8E-3</v>
      </c>
      <c r="BP98" s="52">
        <v>2E-3</v>
      </c>
      <c r="BQ98" s="52">
        <v>1.6199999999999999E-2</v>
      </c>
      <c r="BR98" s="52">
        <v>6.1999999999999998E-3</v>
      </c>
      <c r="BS98" s="52">
        <v>6.1100000000000002E-2</v>
      </c>
      <c r="BT98" s="52">
        <v>2.6800000000000001E-2</v>
      </c>
      <c r="BU98" s="52">
        <v>0.1421</v>
      </c>
      <c r="BV98" s="52">
        <v>5.4699999999999999E-2</v>
      </c>
      <c r="BW98" s="52">
        <v>0.27589999999999998</v>
      </c>
      <c r="BX98" s="53">
        <v>0.1051</v>
      </c>
      <c r="BY98" s="63">
        <f>+Fall_Hoy!B98</f>
        <v>0</v>
      </c>
      <c r="BZ98" s="60">
        <f>+Fall_Hoy!C98</f>
        <v>0</v>
      </c>
      <c r="CA98" s="60">
        <f>+Fall_Hoy!D98</f>
        <v>0</v>
      </c>
      <c r="CB98" s="60">
        <f>+Fall_Hoy!E98</f>
        <v>0</v>
      </c>
      <c r="CC98" s="60">
        <f>+Fall_Hoy!F98</f>
        <v>0</v>
      </c>
      <c r="CD98" s="60">
        <f>+Fall_Hoy!G98</f>
        <v>0</v>
      </c>
      <c r="CE98" s="60">
        <f>+Fall_Hoy!H98</f>
        <v>0</v>
      </c>
      <c r="CF98" s="60">
        <f>+Fall_Hoy!I98</f>
        <v>0</v>
      </c>
      <c r="CG98" s="60">
        <f>+Fall_Hoy!J98</f>
        <v>0</v>
      </c>
      <c r="CH98" s="60">
        <f>+Fall_Hoy!K98</f>
        <v>1</v>
      </c>
      <c r="CI98" s="60">
        <f>+Fall_Hoy!L98</f>
        <v>2</v>
      </c>
      <c r="CJ98" s="60">
        <f>+Fall_Hoy!M98</f>
        <v>1</v>
      </c>
      <c r="CK98" s="60">
        <f>+Fall_Hoy!N98</f>
        <v>8</v>
      </c>
      <c r="CL98" s="60">
        <f>+Fall_Hoy!O98</f>
        <v>6</v>
      </c>
      <c r="CM98" s="60">
        <f>+Fall_Hoy!P98</f>
        <v>11</v>
      </c>
      <c r="CN98" s="60">
        <f>+Fall_Hoy!Q98</f>
        <v>11</v>
      </c>
      <c r="CO98" s="60">
        <f>+Fall_Hoy!R98</f>
        <v>12</v>
      </c>
      <c r="CP98" s="60">
        <f>+Fall_Hoy!S98</f>
        <v>9</v>
      </c>
      <c r="CQ98" s="60">
        <f>+Fall_Hoy!T98</f>
        <v>4</v>
      </c>
      <c r="CR98" s="65">
        <f>+Fall_Hoy!U98</f>
        <v>4</v>
      </c>
      <c r="CS98" s="74">
        <f t="shared" ref="CS98:CS161" si="284">+DG98</f>
        <v>6.3801216086396995E-2</v>
      </c>
      <c r="CT98" s="75">
        <f t="shared" ref="CT98:CT161" si="285">+DH98</f>
        <v>9.8171551218139905E-2</v>
      </c>
      <c r="CU98" s="75">
        <f t="shared" ref="CU98:CU161" si="286">+DE98</f>
        <v>0.12434476582955323</v>
      </c>
      <c r="CV98" s="75">
        <f t="shared" ref="CV98:CV161" si="287">+DF98</f>
        <v>0.19866652195319151</v>
      </c>
      <c r="CW98" s="75">
        <f t="shared" si="240"/>
        <v>3.159575695915641E-2</v>
      </c>
      <c r="CX98" s="75">
        <f t="shared" si="241"/>
        <v>3.6688854518021549E-2</v>
      </c>
      <c r="CY98" s="75">
        <f t="shared" si="242"/>
        <v>3.8018977455719964E-2</v>
      </c>
      <c r="CZ98" s="75">
        <f t="shared" si="243"/>
        <v>4.1278801290436498E-2</v>
      </c>
      <c r="DA98" s="75">
        <f t="shared" si="244"/>
        <v>3.8429241723776854E-2</v>
      </c>
      <c r="DB98" s="75">
        <f t="shared" si="245"/>
        <v>0.33538469027464851</v>
      </c>
      <c r="DC98" s="75">
        <f t="shared" si="246"/>
        <v>0.10798495890513615</v>
      </c>
      <c r="DD98" s="75">
        <f t="shared" si="247"/>
        <v>9.4437904901802705E-2</v>
      </c>
      <c r="DE98" s="75">
        <f t="shared" si="248"/>
        <v>0.12434476582955323</v>
      </c>
      <c r="DF98" s="75">
        <f t="shared" si="249"/>
        <v>0.19866652195319151</v>
      </c>
      <c r="DG98" s="75">
        <f t="shared" si="250"/>
        <v>6.3801216086396995E-2</v>
      </c>
      <c r="DH98" s="75">
        <f t="shared" si="251"/>
        <v>9.8171551218139905E-2</v>
      </c>
      <c r="DI98" s="75">
        <f t="shared" si="252"/>
        <v>6.2010107793121938E-2</v>
      </c>
      <c r="DJ98" s="75">
        <f t="shared" si="253"/>
        <v>6.7066048390616514E-2</v>
      </c>
      <c r="DK98" s="75">
        <f t="shared" si="254"/>
        <v>0.12988034683135444</v>
      </c>
      <c r="DL98" s="287">
        <f t="shared" si="255"/>
        <v>6.1581050322671763E-2</v>
      </c>
      <c r="DM98" s="83">
        <f>+'Cas_-14'!B98</f>
        <v>30</v>
      </c>
      <c r="DN98" s="61">
        <f>+'Cas_-14'!C98</f>
        <v>27</v>
      </c>
      <c r="DO98" s="61">
        <f>+'Cas_-14'!D98</f>
        <v>56</v>
      </c>
      <c r="DP98" s="61">
        <f>+'Cas_-14'!E98</f>
        <v>64</v>
      </c>
      <c r="DQ98" s="61">
        <f>+'Cas_-14'!F98</f>
        <v>217</v>
      </c>
      <c r="DR98" s="61">
        <f>+'Cas_-14'!G98</f>
        <v>224</v>
      </c>
      <c r="DS98" s="61">
        <f>+'Cas_-14'!H98</f>
        <v>244</v>
      </c>
      <c r="DT98" s="61">
        <f>+'Cas_-14'!I98</f>
        <v>254</v>
      </c>
      <c r="DU98" s="61">
        <f>+'Cas_-14'!J98</f>
        <v>223</v>
      </c>
      <c r="DV98" s="61">
        <f>+'Cas_-14'!K98</f>
        <v>226</v>
      </c>
      <c r="DW98" s="61">
        <f>+'Cas_-14'!L98</f>
        <v>127</v>
      </c>
      <c r="DX98" s="61">
        <f>+'Cas_-14'!M98</f>
        <v>145</v>
      </c>
      <c r="DY98" s="61">
        <f>+'Cas_-14'!N98</f>
        <v>91</v>
      </c>
      <c r="DZ98" s="61">
        <f>+'Cas_-14'!O98</f>
        <v>56</v>
      </c>
      <c r="EA98" s="61">
        <f>+'Cas_-14'!P98</f>
        <v>62</v>
      </c>
      <c r="EB98" s="61">
        <f>+'Cas_-14'!Q98</f>
        <v>65</v>
      </c>
      <c r="EC98" s="61">
        <f>+'Cas_-14'!R98</f>
        <v>28</v>
      </c>
      <c r="ED98" s="61">
        <f>+'Cas_-14'!S98</f>
        <v>46</v>
      </c>
      <c r="EE98" s="61">
        <f>+'Cas_-14'!T98</f>
        <v>6</v>
      </c>
      <c r="EF98" s="84">
        <f>+'Cas_-14'!U98</f>
        <v>20</v>
      </c>
      <c r="EG98" s="190">
        <f t="shared" si="260"/>
        <v>4.4495466727194708E-3</v>
      </c>
      <c r="EH98" s="89">
        <f t="shared" si="260"/>
        <v>4.2553524992036988E-3</v>
      </c>
      <c r="EI98" s="89">
        <f t="shared" si="260"/>
        <v>8.889786738578145E-3</v>
      </c>
      <c r="EJ98" s="89">
        <f t="shared" si="260"/>
        <v>1.0443631180043256E-2</v>
      </c>
      <c r="EK98" s="89">
        <f t="shared" si="260"/>
        <v>3.159575695915641E-2</v>
      </c>
      <c r="EL98" s="89">
        <f t="shared" si="260"/>
        <v>3.6688854518021549E-2</v>
      </c>
      <c r="EM98" s="89">
        <f t="shared" si="260"/>
        <v>3.8018977455719964E-2</v>
      </c>
      <c r="EN98" s="89">
        <f t="shared" si="260"/>
        <v>4.1278801290436498E-2</v>
      </c>
      <c r="EO98" s="89">
        <f t="shared" si="260"/>
        <v>3.8429241723776854E-2</v>
      </c>
      <c r="EP98" s="89">
        <f t="shared" si="260"/>
        <v>3.7898470001035287E-2</v>
      </c>
      <c r="EQ98" s="89">
        <f t="shared" si="260"/>
        <v>2.6056770583809355E-2</v>
      </c>
      <c r="ER98" s="89">
        <f t="shared" si="260"/>
        <v>2.7386992421522788E-2</v>
      </c>
      <c r="ES98" s="89">
        <f t="shared" si="260"/>
        <v>2.2913631723240919E-2</v>
      </c>
      <c r="ET98" s="89">
        <f t="shared" si="257"/>
        <v>1.1496169403691348E-2</v>
      </c>
      <c r="EU98" s="89">
        <f t="shared" si="258"/>
        <v>2.1971978798044463E-2</v>
      </c>
      <c r="EV98" s="89">
        <f t="shared" si="259"/>
        <v>1.5546803838363611E-2</v>
      </c>
      <c r="EW98" s="89">
        <f t="shared" si="256"/>
        <v>2.0560484740606132E-2</v>
      </c>
      <c r="EX98" s="89">
        <f t="shared" si="256"/>
        <v>1.8750176773385474E-2</v>
      </c>
      <c r="EY98" s="89">
        <f t="shared" si="256"/>
        <v>5.3750981536156026E-2</v>
      </c>
      <c r="EZ98" s="97">
        <f t="shared" si="256"/>
        <v>3.2360841944564012E-2</v>
      </c>
      <c r="FA98" s="110">
        <f t="shared" si="212"/>
        <v>2.9037537616810094</v>
      </c>
      <c r="FB98" s="111">
        <f t="shared" si="213"/>
        <v>6.3145809414466125</v>
      </c>
      <c r="FC98" s="111">
        <f t="shared" si="214"/>
        <v>5.4266720933387607</v>
      </c>
      <c r="FD98" s="111">
        <f t="shared" si="215"/>
        <v>17.281105990783409</v>
      </c>
      <c r="FE98" s="111">
        <f t="shared" si="261"/>
        <v>1</v>
      </c>
      <c r="FF98" s="111">
        <f t="shared" si="261"/>
        <v>1</v>
      </c>
      <c r="FG98" s="111">
        <f t="shared" si="261"/>
        <v>1</v>
      </c>
      <c r="FH98" s="111">
        <f t="shared" si="261"/>
        <v>1</v>
      </c>
      <c r="FI98" s="111">
        <f t="shared" si="261"/>
        <v>1</v>
      </c>
      <c r="FJ98" s="111">
        <f t="shared" si="261"/>
        <v>8.8495575221238933</v>
      </c>
      <c r="FK98" s="111">
        <f t="shared" si="261"/>
        <v>4.1442188147534189</v>
      </c>
      <c r="FL98" s="111">
        <f t="shared" si="261"/>
        <v>3.4482758620689653</v>
      </c>
      <c r="FM98" s="111">
        <f t="shared" si="261"/>
        <v>5.4266720933387607</v>
      </c>
      <c r="FN98" s="111">
        <f t="shared" si="261"/>
        <v>17.281105990783409</v>
      </c>
      <c r="FO98" s="111">
        <f t="shared" si="261"/>
        <v>2.9037537616810094</v>
      </c>
      <c r="FP98" s="111">
        <f t="shared" si="261"/>
        <v>6.3145809414466125</v>
      </c>
      <c r="FQ98" s="111">
        <f t="shared" si="216"/>
        <v>3.0159847190107567</v>
      </c>
      <c r="FR98" s="111">
        <f t="shared" si="217"/>
        <v>3.5768221921945793</v>
      </c>
      <c r="FS98" s="111">
        <f t="shared" si="218"/>
        <v>2.4163344206838229</v>
      </c>
      <c r="FT98" s="292">
        <f t="shared" si="219"/>
        <v>1.9029495718363463</v>
      </c>
      <c r="FU98" s="83">
        <f>+Cas_Hoy!B98</f>
        <v>44</v>
      </c>
      <c r="FV98" s="61">
        <f>+Cas_Hoy!C98</f>
        <v>39</v>
      </c>
      <c r="FW98" s="61">
        <f>+Cas_Hoy!D98</f>
        <v>85</v>
      </c>
      <c r="FX98" s="61">
        <f>+Cas_Hoy!E98</f>
        <v>94</v>
      </c>
      <c r="FY98" s="61">
        <f>+Cas_Hoy!F98</f>
        <v>294</v>
      </c>
      <c r="FZ98" s="61">
        <f>+Cas_Hoy!G98</f>
        <v>313</v>
      </c>
      <c r="GA98" s="61">
        <f>+Cas_Hoy!H98</f>
        <v>342</v>
      </c>
      <c r="GB98" s="61">
        <f>+Cas_Hoy!I98</f>
        <v>347</v>
      </c>
      <c r="GC98" s="61">
        <f>+Cas_Hoy!J98</f>
        <v>292</v>
      </c>
      <c r="GD98" s="61">
        <f>+Cas_Hoy!K98</f>
        <v>308</v>
      </c>
      <c r="GE98" s="61">
        <f>+Cas_Hoy!L98</f>
        <v>186</v>
      </c>
      <c r="GF98" s="61">
        <f>+Cas_Hoy!M98</f>
        <v>176</v>
      </c>
      <c r="GG98" s="61">
        <f>+Cas_Hoy!N98</f>
        <v>129</v>
      </c>
      <c r="GH98" s="61">
        <f>+Cas_Hoy!O98</f>
        <v>84</v>
      </c>
      <c r="GI98" s="61">
        <f>+Cas_Hoy!P98</f>
        <v>88</v>
      </c>
      <c r="GJ98" s="61">
        <f>+Cas_Hoy!Q98</f>
        <v>82</v>
      </c>
      <c r="GK98" s="61">
        <f>+Cas_Hoy!R98</f>
        <v>37</v>
      </c>
      <c r="GL98" s="61">
        <f>+Cas_Hoy!S98</f>
        <v>56</v>
      </c>
      <c r="GM98" s="61">
        <f>+Cas_Hoy!T98</f>
        <v>6</v>
      </c>
      <c r="GN98" s="84">
        <f>+Cas_Hoy!U98</f>
        <v>25</v>
      </c>
      <c r="GO98" s="297">
        <f t="shared" si="220"/>
        <v>1.8949902236737096E-2</v>
      </c>
      <c r="GP98" s="294">
        <f t="shared" si="221"/>
        <v>3.8813331253101727E-2</v>
      </c>
      <c r="GQ98" s="294">
        <f t="shared" si="222"/>
        <v>7.3224399943712076E-2</v>
      </c>
      <c r="GR98" s="294">
        <f t="shared" si="223"/>
        <v>0.26507632423424882</v>
      </c>
      <c r="GS98" s="294">
        <f t="shared" si="224"/>
        <v>4.2807154589824807E-2</v>
      </c>
      <c r="GT98" s="294">
        <f t="shared" si="225"/>
        <v>5.1266122607771185E-2</v>
      </c>
      <c r="GU98" s="294">
        <f t="shared" si="226"/>
        <v>5.328889463055831E-2</v>
      </c>
      <c r="GV98" s="294">
        <f t="shared" si="227"/>
        <v>5.6392693101501828E-2</v>
      </c>
      <c r="GW98" s="294">
        <f t="shared" si="228"/>
        <v>5.0319903961178664E-2</v>
      </c>
      <c r="GX98" s="294">
        <f t="shared" si="229"/>
        <v>0.45707294072828203</v>
      </c>
      <c r="GY98" s="294">
        <f t="shared" si="230"/>
        <v>0.15815119965634114</v>
      </c>
      <c r="GZ98" s="294">
        <f t="shared" si="231"/>
        <v>0.11462807767391225</v>
      </c>
      <c r="HA98" s="294">
        <f t="shared" si="232"/>
        <v>0.17626895375837767</v>
      </c>
      <c r="HB98" s="294">
        <f t="shared" si="233"/>
        <v>0.29799978292978724</v>
      </c>
      <c r="HC98" s="294">
        <f t="shared" si="234"/>
        <v>9.0556564767789283E-2</v>
      </c>
      <c r="HD98" s="294">
        <f t="shared" si="235"/>
        <v>0.12384718769057648</v>
      </c>
      <c r="HE98" s="294">
        <f t="shared" si="236"/>
        <v>8.1941928155196839E-2</v>
      </c>
      <c r="HF98" s="294">
        <f t="shared" si="237"/>
        <v>8.1645624127707067E-2</v>
      </c>
      <c r="HG98" s="294">
        <f t="shared" si="238"/>
        <v>0.12988034683135444</v>
      </c>
      <c r="HH98" s="298">
        <f t="shared" si="239"/>
        <v>7.69763129033397E-2</v>
      </c>
      <c r="HI98" s="213">
        <f>+CyF_Tot!B98</f>
        <v>1736</v>
      </c>
      <c r="HJ98" s="140">
        <f>+CyF_Tot!C98</f>
        <v>2219</v>
      </c>
      <c r="HK98" s="140">
        <f>+CyF_Tot!D98</f>
        <v>2669</v>
      </c>
      <c r="HL98" s="140">
        <f>+CyF_Tot!E98</f>
        <v>3044</v>
      </c>
      <c r="HM98" s="140">
        <f>+CyF_Tot!F98</f>
        <v>48</v>
      </c>
      <c r="HN98" s="140">
        <f>+CyF_Tot!G98</f>
        <v>60</v>
      </c>
      <c r="HO98" s="140">
        <f>+CyF_Tot!H98</f>
        <v>67</v>
      </c>
      <c r="HP98" s="451">
        <f>+CyF_Tot!I98</f>
        <v>69</v>
      </c>
      <c r="HQ98" s="91">
        <f t="shared" si="185"/>
        <v>7.219930476826486E-2</v>
      </c>
      <c r="HR98" s="88">
        <f t="shared" si="186"/>
        <v>6.7944725784283969E-2</v>
      </c>
      <c r="HS98" s="88">
        <f t="shared" si="187"/>
        <v>6.745656336527503E-2</v>
      </c>
      <c r="HT98" s="88">
        <f t="shared" si="188"/>
        <v>6.562298409121442E-2</v>
      </c>
      <c r="HU98" s="88">
        <f t="shared" si="189"/>
        <v>7.3545905070046505E-2</v>
      </c>
      <c r="HV98" s="88">
        <f t="shared" si="190"/>
        <v>6.5379469630497025E-2</v>
      </c>
      <c r="HW98" s="88">
        <f t="shared" si="191"/>
        <v>6.8725343906247932E-2</v>
      </c>
      <c r="HX98" s="88">
        <f t="shared" si="192"/>
        <v>6.5892224120208787E-2</v>
      </c>
      <c r="HY98" s="88">
        <f t="shared" si="193"/>
        <v>6.2139903627547913E-2</v>
      </c>
      <c r="HZ98" s="88">
        <f t="shared" si="194"/>
        <v>6.3857849532172536E-2</v>
      </c>
      <c r="IA98" s="88">
        <f t="shared" si="195"/>
        <v>5.2192807571731004E-2</v>
      </c>
      <c r="IB98" s="88">
        <f t="shared" si="196"/>
        <v>5.6695839211019949E-2</v>
      </c>
      <c r="IC98" s="88">
        <f t="shared" si="197"/>
        <v>4.2528003121738329E-2</v>
      </c>
      <c r="ID98" s="88">
        <f t="shared" si="198"/>
        <v>5.2162980674425916E-2</v>
      </c>
      <c r="IE98" s="88">
        <f t="shared" si="199"/>
        <v>3.021690962830471E-2</v>
      </c>
      <c r="IF98" s="88">
        <f t="shared" si="200"/>
        <v>4.4771306215903806E-2</v>
      </c>
      <c r="IG98" s="88">
        <f t="shared" si="201"/>
        <v>1.4583179093300883E-2</v>
      </c>
      <c r="IH98" s="88">
        <f t="shared" si="202"/>
        <v>2.6271204957337254E-2</v>
      </c>
      <c r="II98" s="88">
        <f t="shared" si="203"/>
        <v>1.1953425486312199E-3</v>
      </c>
      <c r="IJ98" s="191">
        <f t="shared" si="204"/>
        <v>6.6181668337434666E-3</v>
      </c>
      <c r="IK98" s="297"/>
      <c r="IL98" s="294"/>
      <c r="IM98" s="294"/>
      <c r="IN98" s="294"/>
      <c r="IO98" s="294"/>
      <c r="IP98" s="294"/>
      <c r="IQ98" s="294"/>
      <c r="IR98" s="294"/>
      <c r="IS98" s="294"/>
      <c r="IT98" s="294"/>
      <c r="IU98" s="294"/>
      <c r="IV98" s="294"/>
      <c r="IW98" s="294"/>
      <c r="IX98" s="294"/>
      <c r="IY98" s="294"/>
      <c r="IZ98" s="294"/>
      <c r="JA98" s="294"/>
      <c r="JB98" s="294"/>
      <c r="JC98" s="294"/>
      <c r="JD98" s="298"/>
      <c r="JE98" s="486"/>
    </row>
    <row r="99" spans="1:265" ht="14.4">
      <c r="A99" s="411" t="s">
        <v>110</v>
      </c>
      <c r="B99" s="439">
        <v>78554</v>
      </c>
      <c r="C99" s="427">
        <f t="shared" ref="C99:C162" si="288">+S99</f>
        <v>661</v>
      </c>
      <c r="D99" s="418">
        <f t="shared" ref="D99:D162" si="289">+AA99</f>
        <v>26</v>
      </c>
      <c r="E99" s="396">
        <f t="shared" si="210"/>
        <v>7.4163862182559598E-3</v>
      </c>
      <c r="F99" s="197">
        <f t="shared" si="262"/>
        <v>5.2575298520762788E-3</v>
      </c>
      <c r="G99" s="30">
        <f t="shared" si="151"/>
        <v>8.4885001002805485</v>
      </c>
      <c r="H99" s="29">
        <f t="shared" si="263"/>
        <v>4.4628542676577468E-2</v>
      </c>
      <c r="I99" s="33">
        <f t="shared" si="264"/>
        <v>7.1427280167597362E-2</v>
      </c>
      <c r="J99" s="324">
        <f t="shared" si="265"/>
        <v>4.7389992073523318E-2</v>
      </c>
      <c r="K99" s="482">
        <f t="shared" si="184"/>
        <v>6.9842279849701904E-3</v>
      </c>
      <c r="L99" s="325">
        <f t="shared" si="211"/>
        <v>9.0137371364250622</v>
      </c>
      <c r="M99" s="326">
        <f t="shared" si="266"/>
        <v>7.5846936466341192E-2</v>
      </c>
      <c r="N99" s="501"/>
      <c r="O99" s="332" t="s">
        <v>226</v>
      </c>
      <c r="P99" s="20" t="s">
        <v>236</v>
      </c>
      <c r="Q99" s="20"/>
      <c r="R99" s="20"/>
      <c r="S99" s="157">
        <f t="shared" si="267"/>
        <v>661</v>
      </c>
      <c r="T99" s="158">
        <f t="shared" si="268"/>
        <v>841.45937826208717</v>
      </c>
      <c r="U99" s="157">
        <f t="shared" si="269"/>
        <v>117</v>
      </c>
      <c r="V99" s="159">
        <f t="shared" si="270"/>
        <v>0.21507352941176472</v>
      </c>
      <c r="W99" s="158">
        <f t="shared" si="271"/>
        <v>148.94212898133767</v>
      </c>
      <c r="X99" s="157">
        <f t="shared" si="272"/>
        <v>248</v>
      </c>
      <c r="Y99" s="159">
        <f t="shared" si="273"/>
        <v>0.6004842615012107</v>
      </c>
      <c r="Z99" s="158">
        <f t="shared" si="274"/>
        <v>315.70639305445934</v>
      </c>
      <c r="AA99" s="157">
        <f t="shared" si="275"/>
        <v>26</v>
      </c>
      <c r="AB99" s="158">
        <f t="shared" si="276"/>
        <v>330.98250884741708</v>
      </c>
      <c r="AC99" s="160">
        <f t="shared" si="277"/>
        <v>3.9334341906202726E-2</v>
      </c>
      <c r="AD99" s="157">
        <f t="shared" si="278"/>
        <v>0</v>
      </c>
      <c r="AE99" s="159">
        <f t="shared" si="279"/>
        <v>0</v>
      </c>
      <c r="AF99" s="158">
        <f t="shared" si="280"/>
        <v>0</v>
      </c>
      <c r="AG99" s="157">
        <f t="shared" si="281"/>
        <v>4</v>
      </c>
      <c r="AH99" s="159">
        <f t="shared" si="282"/>
        <v>0.18181818181818182</v>
      </c>
      <c r="AI99" s="333">
        <f t="shared" si="283"/>
        <v>50.920385976525701</v>
      </c>
      <c r="AJ99" s="505"/>
      <c r="AK99" s="83">
        <v>6320.6122895890903</v>
      </c>
      <c r="AL99" s="61">
        <v>5950.0894396950171</v>
      </c>
      <c r="AM99" s="61">
        <v>5948.026633010365</v>
      </c>
      <c r="AN99" s="61">
        <v>5735.6205447620005</v>
      </c>
      <c r="AO99" s="61">
        <v>4781.9784473924501</v>
      </c>
      <c r="AP99" s="61">
        <v>4598.7671676474074</v>
      </c>
      <c r="AQ99" s="61">
        <v>4933.9106001434629</v>
      </c>
      <c r="AR99" s="61">
        <v>5175.0583847217476</v>
      </c>
      <c r="AS99" s="61">
        <v>5016.1175216769379</v>
      </c>
      <c r="AT99" s="61">
        <v>5144.4302644979834</v>
      </c>
      <c r="AU99" s="61">
        <v>4331.6109790484234</v>
      </c>
      <c r="AV99" s="61">
        <v>4539.0314855825854</v>
      </c>
      <c r="AW99" s="61">
        <v>4029.9212012346616</v>
      </c>
      <c r="AX99" s="61">
        <v>4279.78744326997</v>
      </c>
      <c r="AY99" s="61">
        <v>2627.6898261150882</v>
      </c>
      <c r="AZ99" s="61">
        <v>3013.4477215082361</v>
      </c>
      <c r="BA99" s="61">
        <v>843.41898487802348</v>
      </c>
      <c r="BB99" s="61">
        <v>1023.2652727610944</v>
      </c>
      <c r="BC99" s="61">
        <v>52.713686554876467</v>
      </c>
      <c r="BD99" s="84">
        <v>208.50259701343398</v>
      </c>
      <c r="BE99" s="229">
        <v>2.0000000000000002E-5</v>
      </c>
      <c r="BF99" s="42">
        <v>2.0000000000000002E-5</v>
      </c>
      <c r="BG99" s="52">
        <v>5.0000000000000002E-5</v>
      </c>
      <c r="BH99" s="52">
        <v>4.0000000000000003E-5</v>
      </c>
      <c r="BI99" s="52">
        <v>1.2518952302791728E-4</v>
      </c>
      <c r="BJ99" s="52">
        <v>1.2406223545552731E-4</v>
      </c>
      <c r="BK99" s="52">
        <v>3.4000000000000002E-4</v>
      </c>
      <c r="BL99" s="52">
        <v>1.8000000000000001E-4</v>
      </c>
      <c r="BM99" s="52">
        <v>8.9999999999999998E-4</v>
      </c>
      <c r="BN99" s="52">
        <v>5.0000000000000001E-4</v>
      </c>
      <c r="BO99" s="52">
        <v>3.8E-3</v>
      </c>
      <c r="BP99" s="52">
        <v>2E-3</v>
      </c>
      <c r="BQ99" s="52">
        <v>1.6199999999999999E-2</v>
      </c>
      <c r="BR99" s="52">
        <v>6.1999999999999998E-3</v>
      </c>
      <c r="BS99" s="52">
        <v>6.1100000000000002E-2</v>
      </c>
      <c r="BT99" s="52">
        <v>2.6800000000000001E-2</v>
      </c>
      <c r="BU99" s="52">
        <v>0.1421</v>
      </c>
      <c r="BV99" s="52">
        <v>5.4699999999999999E-2</v>
      </c>
      <c r="BW99" s="52">
        <v>0.27589999999999998</v>
      </c>
      <c r="BX99" s="53">
        <v>0.1051</v>
      </c>
      <c r="BY99" s="63">
        <f>+Fall_Hoy!B99</f>
        <v>0</v>
      </c>
      <c r="BZ99" s="60">
        <f>+Fall_Hoy!C99</f>
        <v>0</v>
      </c>
      <c r="CA99" s="60">
        <f>+Fall_Hoy!D99</f>
        <v>0</v>
      </c>
      <c r="CB99" s="60">
        <f>+Fall_Hoy!E99</f>
        <v>0</v>
      </c>
      <c r="CC99" s="60">
        <f>+Fall_Hoy!F99</f>
        <v>0</v>
      </c>
      <c r="CD99" s="60">
        <f>+Fall_Hoy!G99</f>
        <v>0</v>
      </c>
      <c r="CE99" s="60">
        <f>+Fall_Hoy!H99</f>
        <v>0</v>
      </c>
      <c r="CF99" s="60">
        <f>+Fall_Hoy!I99</f>
        <v>0</v>
      </c>
      <c r="CG99" s="60">
        <f>+Fall_Hoy!J99</f>
        <v>1</v>
      </c>
      <c r="CH99" s="60">
        <f>+Fall_Hoy!K99</f>
        <v>0</v>
      </c>
      <c r="CI99" s="60">
        <f>+Fall_Hoy!L99</f>
        <v>1</v>
      </c>
      <c r="CJ99" s="60">
        <f>+Fall_Hoy!M99</f>
        <v>1</v>
      </c>
      <c r="CK99" s="60">
        <f>+Fall_Hoy!N99</f>
        <v>5</v>
      </c>
      <c r="CL99" s="60">
        <f>+Fall_Hoy!O99</f>
        <v>1</v>
      </c>
      <c r="CM99" s="60">
        <f>+Fall_Hoy!P99</f>
        <v>5</v>
      </c>
      <c r="CN99" s="60">
        <f>+Fall_Hoy!Q99</f>
        <v>1</v>
      </c>
      <c r="CO99" s="60">
        <f>+Fall_Hoy!R99</f>
        <v>5</v>
      </c>
      <c r="CP99" s="60">
        <f>+Fall_Hoy!S99</f>
        <v>5</v>
      </c>
      <c r="CQ99" s="60">
        <f>+Fall_Hoy!T99</f>
        <v>0</v>
      </c>
      <c r="CR99" s="65">
        <f>+Fall_Hoy!U99</f>
        <v>1</v>
      </c>
      <c r="CS99" s="74">
        <f t="shared" si="284"/>
        <v>3.1142587585175917E-2</v>
      </c>
      <c r="CT99" s="75">
        <f t="shared" si="285"/>
        <v>1.2382306342830947E-2</v>
      </c>
      <c r="CU99" s="75">
        <f t="shared" si="286"/>
        <v>7.658759561206363E-2</v>
      </c>
      <c r="CV99" s="75">
        <f t="shared" si="287"/>
        <v>3.7686526426511352E-2</v>
      </c>
      <c r="CW99" s="75">
        <f t="shared" si="240"/>
        <v>6.6917909296410946E-3</v>
      </c>
      <c r="CX99" s="75">
        <f t="shared" si="241"/>
        <v>8.4805337122451536E-3</v>
      </c>
      <c r="CY99" s="75">
        <f t="shared" si="242"/>
        <v>6.2830485820109137E-3</v>
      </c>
      <c r="CZ99" s="75">
        <f t="shared" si="243"/>
        <v>7.1496777909278442E-3</v>
      </c>
      <c r="DA99" s="75">
        <f t="shared" si="244"/>
        <v>0.2215081896126819</v>
      </c>
      <c r="DB99" s="75">
        <f t="shared" si="245"/>
        <v>8.1641693716492728E-3</v>
      </c>
      <c r="DC99" s="75">
        <f t="shared" si="246"/>
        <v>6.0752892170998496E-2</v>
      </c>
      <c r="DD99" s="75">
        <f t="shared" si="247"/>
        <v>0.11015565800505235</v>
      </c>
      <c r="DE99" s="75">
        <f t="shared" si="248"/>
        <v>7.658759561206363E-2</v>
      </c>
      <c r="DF99" s="75">
        <f t="shared" si="249"/>
        <v>3.7686526426511352E-2</v>
      </c>
      <c r="DG99" s="75">
        <f t="shared" si="250"/>
        <v>3.1142587585175917E-2</v>
      </c>
      <c r="DH99" s="75">
        <f t="shared" si="251"/>
        <v>1.2382306342830947E-2</v>
      </c>
      <c r="DI99" s="75">
        <f t="shared" si="252"/>
        <v>4.1718871663231002E-2</v>
      </c>
      <c r="DJ99" s="75">
        <f t="shared" si="253"/>
        <v>8.9329405265875642E-2</v>
      </c>
      <c r="DK99" s="75">
        <f t="shared" si="254"/>
        <v>0</v>
      </c>
      <c r="DL99" s="287">
        <f t="shared" si="255"/>
        <v>4.5633713898387031E-2</v>
      </c>
      <c r="DM99" s="83">
        <f>+'Cas_-14'!B99</f>
        <v>7</v>
      </c>
      <c r="DN99" s="61">
        <f>+'Cas_-14'!C99</f>
        <v>4</v>
      </c>
      <c r="DO99" s="61">
        <f>+'Cas_-14'!D99</f>
        <v>7</v>
      </c>
      <c r="DP99" s="61">
        <f>+'Cas_-14'!E99</f>
        <v>10</v>
      </c>
      <c r="DQ99" s="61">
        <f>+'Cas_-14'!F99</f>
        <v>32</v>
      </c>
      <c r="DR99" s="61">
        <f>+'Cas_-14'!G99</f>
        <v>39</v>
      </c>
      <c r="DS99" s="61">
        <f>+'Cas_-14'!H99</f>
        <v>31</v>
      </c>
      <c r="DT99" s="61">
        <f>+'Cas_-14'!I99</f>
        <v>37</v>
      </c>
      <c r="DU99" s="61">
        <f>+'Cas_-14'!J99</f>
        <v>27</v>
      </c>
      <c r="DV99" s="61">
        <f>+'Cas_-14'!K99</f>
        <v>42</v>
      </c>
      <c r="DW99" s="61">
        <f>+'Cas_-14'!L99</f>
        <v>28</v>
      </c>
      <c r="DX99" s="61">
        <f>+'Cas_-14'!M99</f>
        <v>31</v>
      </c>
      <c r="DY99" s="61">
        <f>+'Cas_-14'!N99</f>
        <v>32</v>
      </c>
      <c r="DZ99" s="61">
        <f>+'Cas_-14'!O99</f>
        <v>22</v>
      </c>
      <c r="EA99" s="61">
        <f>+'Cas_-14'!P99</f>
        <v>16</v>
      </c>
      <c r="EB99" s="61">
        <f>+'Cas_-14'!Q99</f>
        <v>7</v>
      </c>
      <c r="EC99" s="61">
        <f>+'Cas_-14'!R99</f>
        <v>9</v>
      </c>
      <c r="ED99" s="61">
        <f>+'Cas_-14'!S99</f>
        <v>20</v>
      </c>
      <c r="EE99" s="61">
        <f>+'Cas_-14'!T99</f>
        <v>0</v>
      </c>
      <c r="EF99" s="84">
        <f>+'Cas_-14'!U99</f>
        <v>12</v>
      </c>
      <c r="EG99" s="190">
        <f t="shared" si="260"/>
        <v>1.1074876419061416E-3</v>
      </c>
      <c r="EH99" s="88">
        <f t="shared" si="260"/>
        <v>6.7225880224836205E-4</v>
      </c>
      <c r="EI99" s="88">
        <f t="shared" si="260"/>
        <v>1.1768609039427282E-3</v>
      </c>
      <c r="EJ99" s="88">
        <f t="shared" si="260"/>
        <v>1.7434905119608031E-3</v>
      </c>
      <c r="EK99" s="88">
        <f t="shared" si="260"/>
        <v>6.6917909296410946E-3</v>
      </c>
      <c r="EL99" s="88">
        <f t="shared" si="260"/>
        <v>8.4805337122451536E-3</v>
      </c>
      <c r="EM99" s="88">
        <f t="shared" si="260"/>
        <v>6.2830485820109137E-3</v>
      </c>
      <c r="EN99" s="88">
        <f t="shared" si="260"/>
        <v>7.1496777909278442E-3</v>
      </c>
      <c r="EO99" s="88">
        <f t="shared" si="260"/>
        <v>5.3826490075881694E-3</v>
      </c>
      <c r="EP99" s="88">
        <f t="shared" si="260"/>
        <v>8.1641693716492728E-3</v>
      </c>
      <c r="EQ99" s="88">
        <f t="shared" si="260"/>
        <v>6.4641077269942402E-3</v>
      </c>
      <c r="ER99" s="88">
        <f t="shared" si="260"/>
        <v>6.8296507963132459E-3</v>
      </c>
      <c r="ES99" s="88">
        <f t="shared" si="260"/>
        <v>7.9406019130587573E-3</v>
      </c>
      <c r="ET99" s="88">
        <f t="shared" si="257"/>
        <v>5.140442204576148E-3</v>
      </c>
      <c r="EU99" s="88">
        <f t="shared" si="258"/>
        <v>6.0889987246535958E-3</v>
      </c>
      <c r="EV99" s="88">
        <f t="shared" si="259"/>
        <v>2.3229206699150857E-3</v>
      </c>
      <c r="EW99" s="88">
        <f t="shared" si="256"/>
        <v>1.0670852994021226E-2</v>
      </c>
      <c r="EX99" s="88">
        <f t="shared" si="256"/>
        <v>1.9545273872173589E-2</v>
      </c>
      <c r="EY99" s="88">
        <f t="shared" si="256"/>
        <v>0</v>
      </c>
      <c r="EZ99" s="96">
        <f t="shared" si="256"/>
        <v>5.7553239968645718E-2</v>
      </c>
      <c r="FA99" s="110">
        <f t="shared" si="212"/>
        <v>5.1145662847790501</v>
      </c>
      <c r="FB99" s="111">
        <f t="shared" si="213"/>
        <v>5.3304904051172706</v>
      </c>
      <c r="FC99" s="111">
        <f t="shared" si="214"/>
        <v>9.6450617283950617</v>
      </c>
      <c r="FD99" s="111">
        <f t="shared" si="215"/>
        <v>7.3313782991202352</v>
      </c>
      <c r="FE99" s="111">
        <f t="shared" si="261"/>
        <v>1</v>
      </c>
      <c r="FF99" s="111">
        <f t="shared" si="261"/>
        <v>1</v>
      </c>
      <c r="FG99" s="111">
        <f t="shared" si="261"/>
        <v>1</v>
      </c>
      <c r="FH99" s="111">
        <f t="shared" si="261"/>
        <v>1</v>
      </c>
      <c r="FI99" s="111">
        <f t="shared" si="261"/>
        <v>41.152263374485599</v>
      </c>
      <c r="FJ99" s="111">
        <f t="shared" si="261"/>
        <v>1</v>
      </c>
      <c r="FK99" s="111">
        <f t="shared" si="261"/>
        <v>9.3984962406015029</v>
      </c>
      <c r="FL99" s="111">
        <f t="shared" si="261"/>
        <v>16.129032258064516</v>
      </c>
      <c r="FM99" s="111">
        <f t="shared" si="261"/>
        <v>9.6450617283950617</v>
      </c>
      <c r="FN99" s="111">
        <f t="shared" si="261"/>
        <v>7.3313782991202352</v>
      </c>
      <c r="FO99" s="111">
        <f t="shared" si="261"/>
        <v>5.1145662847790501</v>
      </c>
      <c r="FP99" s="111">
        <f t="shared" si="261"/>
        <v>5.3304904051172706</v>
      </c>
      <c r="FQ99" s="111">
        <f t="shared" si="216"/>
        <v>3.90960982093987</v>
      </c>
      <c r="FR99" s="111">
        <f t="shared" si="217"/>
        <v>4.5703839122486292</v>
      </c>
      <c r="FS99" s="111" t="e">
        <f t="shared" si="218"/>
        <v>#DIV/0!</v>
      </c>
      <c r="FT99" s="292">
        <f t="shared" si="219"/>
        <v>0.79289565493181102</v>
      </c>
      <c r="FU99" s="83">
        <f>+Cas_Hoy!B99</f>
        <v>11</v>
      </c>
      <c r="FV99" s="61">
        <f>+Cas_Hoy!C99</f>
        <v>6</v>
      </c>
      <c r="FW99" s="61">
        <f>+Cas_Hoy!D99</f>
        <v>16</v>
      </c>
      <c r="FX99" s="61">
        <f>+Cas_Hoy!E99</f>
        <v>26</v>
      </c>
      <c r="FY99" s="61">
        <f>+Cas_Hoy!F99</f>
        <v>64</v>
      </c>
      <c r="FZ99" s="61">
        <f>+Cas_Hoy!G99</f>
        <v>75</v>
      </c>
      <c r="GA99" s="61">
        <f>+Cas_Hoy!H99</f>
        <v>51</v>
      </c>
      <c r="GB99" s="61">
        <f>+Cas_Hoy!I99</f>
        <v>63</v>
      </c>
      <c r="GC99" s="61">
        <f>+Cas_Hoy!J99</f>
        <v>49</v>
      </c>
      <c r="GD99" s="61">
        <f>+Cas_Hoy!K99</f>
        <v>68</v>
      </c>
      <c r="GE99" s="61">
        <f>+Cas_Hoy!L99</f>
        <v>40</v>
      </c>
      <c r="GF99" s="61">
        <f>+Cas_Hoy!M99</f>
        <v>48</v>
      </c>
      <c r="GG99" s="61">
        <f>+Cas_Hoy!N99</f>
        <v>37</v>
      </c>
      <c r="GH99" s="61">
        <f>+Cas_Hoy!O99</f>
        <v>32</v>
      </c>
      <c r="GI99" s="61">
        <f>+Cas_Hoy!P99</f>
        <v>20</v>
      </c>
      <c r="GJ99" s="61">
        <f>+Cas_Hoy!Q99</f>
        <v>11</v>
      </c>
      <c r="GK99" s="61">
        <f>+Cas_Hoy!R99</f>
        <v>10</v>
      </c>
      <c r="GL99" s="61">
        <f>+Cas_Hoy!S99</f>
        <v>20</v>
      </c>
      <c r="GM99" s="61">
        <f>+Cas_Hoy!T99</f>
        <v>0</v>
      </c>
      <c r="GN99" s="84">
        <f>+Cas_Hoy!U99</f>
        <v>14</v>
      </c>
      <c r="GO99" s="297">
        <f t="shared" si="220"/>
        <v>8.9010726421612368E-3</v>
      </c>
      <c r="GP99" s="294">
        <f t="shared" si="221"/>
        <v>5.3752036427107842E-3</v>
      </c>
      <c r="GQ99" s="294">
        <f t="shared" si="222"/>
        <v>2.5944905289742685E-2</v>
      </c>
      <c r="GR99" s="294">
        <f t="shared" si="223"/>
        <v>3.3233690110689794E-2</v>
      </c>
      <c r="GS99" s="294">
        <f t="shared" si="224"/>
        <v>1.3383581859282189E-2</v>
      </c>
      <c r="GT99" s="294">
        <f t="shared" si="225"/>
        <v>1.6308718677394526E-2</v>
      </c>
      <c r="GU99" s="294">
        <f t="shared" si="226"/>
        <v>1.0336628312340536E-2</v>
      </c>
      <c r="GV99" s="294">
        <f t="shared" si="227"/>
        <v>1.2173775698066328E-2</v>
      </c>
      <c r="GW99" s="294">
        <f t="shared" si="228"/>
        <v>0.40199634411190416</v>
      </c>
      <c r="GX99" s="294">
        <f t="shared" si="229"/>
        <v>1.321817898267025E-2</v>
      </c>
      <c r="GY99" s="294">
        <f t="shared" si="230"/>
        <v>8.6789845958569284E-2</v>
      </c>
      <c r="GZ99" s="294">
        <f t="shared" si="231"/>
        <v>0.17056359949169397</v>
      </c>
      <c r="HA99" s="294">
        <f t="shared" si="232"/>
        <v>8.8554407426448573E-2</v>
      </c>
      <c r="HB99" s="294">
        <f t="shared" si="233"/>
        <v>5.4816765711289239E-2</v>
      </c>
      <c r="HC99" s="294">
        <f t="shared" si="234"/>
        <v>3.8928234481469898E-2</v>
      </c>
      <c r="HD99" s="294">
        <f t="shared" si="235"/>
        <v>1.9457909967305773E-2</v>
      </c>
      <c r="HE99" s="294">
        <f t="shared" si="236"/>
        <v>4.6354301848034442E-2</v>
      </c>
      <c r="HF99" s="294">
        <f t="shared" si="237"/>
        <v>8.9329405265875655E-2</v>
      </c>
      <c r="HG99" s="294" t="e">
        <f t="shared" si="238"/>
        <v>#DIV/0!</v>
      </c>
      <c r="HH99" s="298">
        <f t="shared" si="239"/>
        <v>5.3239332881451537E-2</v>
      </c>
      <c r="HI99" s="213">
        <f>+CyF_Tot!B99</f>
        <v>269</v>
      </c>
      <c r="HJ99" s="140">
        <f>+CyF_Tot!C99</f>
        <v>413</v>
      </c>
      <c r="HK99" s="140">
        <f>+CyF_Tot!D99</f>
        <v>544</v>
      </c>
      <c r="HL99" s="140">
        <f>+CyF_Tot!E99</f>
        <v>661</v>
      </c>
      <c r="HM99" s="140">
        <f>+CyF_Tot!F99</f>
        <v>18</v>
      </c>
      <c r="HN99" s="140">
        <f>+CyF_Tot!G99</f>
        <v>22</v>
      </c>
      <c r="HO99" s="140">
        <f>+CyF_Tot!H99</f>
        <v>26</v>
      </c>
      <c r="HP99" s="451">
        <f>+CyF_Tot!I99</f>
        <v>26</v>
      </c>
      <c r="HQ99" s="91">
        <f t="shared" si="185"/>
        <v>8.0462004348462082E-2</v>
      </c>
      <c r="HR99" s="88">
        <f t="shared" si="186"/>
        <v>7.574521271602995E-2</v>
      </c>
      <c r="HS99" s="88">
        <f t="shared" si="187"/>
        <v>7.5718952987885599E-2</v>
      </c>
      <c r="HT99" s="88">
        <f t="shared" si="188"/>
        <v>7.3015002988542924E-2</v>
      </c>
      <c r="HU99" s="88">
        <f t="shared" si="189"/>
        <v>6.0875047068162665E-2</v>
      </c>
      <c r="HV99" s="88">
        <f t="shared" si="190"/>
        <v>5.8542749798194967E-2</v>
      </c>
      <c r="HW99" s="88">
        <f t="shared" si="191"/>
        <v>6.2809158033244175E-2</v>
      </c>
      <c r="HX99" s="88">
        <f t="shared" si="192"/>
        <v>6.587899260027176E-2</v>
      </c>
      <c r="HY99" s="88">
        <f t="shared" si="193"/>
        <v>6.3855660076850798E-2</v>
      </c>
      <c r="HZ99" s="88">
        <f t="shared" si="194"/>
        <v>6.5489093674389376E-2</v>
      </c>
      <c r="IA99" s="88">
        <f t="shared" si="195"/>
        <v>5.5141825738325524E-2</v>
      </c>
      <c r="IB99" s="88">
        <f t="shared" si="196"/>
        <v>5.7782308801367026E-2</v>
      </c>
      <c r="IC99" s="88">
        <f t="shared" si="197"/>
        <v>5.130128575546327E-2</v>
      </c>
      <c r="ID99" s="88">
        <f t="shared" si="198"/>
        <v>5.4482107127198739E-2</v>
      </c>
      <c r="IE99" s="88">
        <f t="shared" si="199"/>
        <v>3.3450745043092499E-2</v>
      </c>
      <c r="IF99" s="88">
        <f t="shared" si="200"/>
        <v>3.836148027482033E-2</v>
      </c>
      <c r="IG99" s="88">
        <f t="shared" si="201"/>
        <v>1.0736805062479612E-2</v>
      </c>
      <c r="IH99" s="88">
        <f t="shared" si="202"/>
        <v>1.3026265661342445E-2</v>
      </c>
      <c r="II99" s="88">
        <f t="shared" si="203"/>
        <v>6.7105031640497575E-4</v>
      </c>
      <c r="IJ99" s="191">
        <f t="shared" si="204"/>
        <v>2.6542581792580134E-3</v>
      </c>
      <c r="IK99" s="297"/>
      <c r="IL99" s="294"/>
      <c r="IM99" s="294"/>
      <c r="IN99" s="294"/>
      <c r="IO99" s="294"/>
      <c r="IP99" s="294"/>
      <c r="IQ99" s="294"/>
      <c r="IR99" s="294"/>
      <c r="IS99" s="294"/>
      <c r="IT99" s="294"/>
      <c r="IU99" s="294"/>
      <c r="IV99" s="294"/>
      <c r="IW99" s="294"/>
      <c r="IX99" s="294"/>
      <c r="IY99" s="294"/>
      <c r="IZ99" s="294"/>
      <c r="JA99" s="294"/>
      <c r="JB99" s="294"/>
      <c r="JC99" s="294"/>
      <c r="JD99" s="298"/>
      <c r="JE99" s="486"/>
    </row>
    <row r="100" spans="1:265" ht="14.4">
      <c r="A100" s="412" t="s">
        <v>111</v>
      </c>
      <c r="B100" s="440">
        <v>2281194</v>
      </c>
      <c r="C100" s="428">
        <f t="shared" si="288"/>
        <v>60879</v>
      </c>
      <c r="D100" s="419">
        <f t="shared" si="289"/>
        <v>1993</v>
      </c>
      <c r="E100" s="397">
        <f t="shared" si="210"/>
        <v>4.850372226225955E-3</v>
      </c>
      <c r="F100" s="198">
        <f t="shared" si="262"/>
        <v>2.54257200395933E-2</v>
      </c>
      <c r="G100" s="28">
        <f t="shared" si="151"/>
        <v>7.0842968175667718</v>
      </c>
      <c r="H100" s="27">
        <f t="shared" si="263"/>
        <v>0.18012334756083451</v>
      </c>
      <c r="I100" s="34">
        <f t="shared" si="264"/>
        <v>0.1890610381916871</v>
      </c>
      <c r="J100" s="311">
        <f t="shared" si="265"/>
        <v>0.28815860362226564</v>
      </c>
      <c r="K100" s="483">
        <f t="shared" ref="K100:K163" si="290">HP100/(B100*J100)</f>
        <v>3.0318903247086994E-3</v>
      </c>
      <c r="L100" s="312">
        <f t="shared" si="211"/>
        <v>11.333350763460814</v>
      </c>
      <c r="M100" s="313">
        <f t="shared" si="266"/>
        <v>0.30241227224508732</v>
      </c>
      <c r="N100" s="501"/>
      <c r="O100" s="334" t="s">
        <v>230</v>
      </c>
      <c r="P100" s="21" t="s">
        <v>246</v>
      </c>
      <c r="Q100" s="21" t="s">
        <v>247</v>
      </c>
      <c r="R100" s="21" t="s">
        <v>245</v>
      </c>
      <c r="S100" s="161">
        <f t="shared" si="267"/>
        <v>60879</v>
      </c>
      <c r="T100" s="162">
        <f t="shared" si="268"/>
        <v>2668.7340050868097</v>
      </c>
      <c r="U100" s="161">
        <f t="shared" si="269"/>
        <v>1157</v>
      </c>
      <c r="V100" s="163">
        <f t="shared" si="270"/>
        <v>1.9373095341750107E-2</v>
      </c>
      <c r="W100" s="162">
        <f t="shared" si="271"/>
        <v>50.719053267718571</v>
      </c>
      <c r="X100" s="161">
        <f t="shared" si="272"/>
        <v>2878</v>
      </c>
      <c r="Y100" s="163">
        <f t="shared" si="273"/>
        <v>4.9619834140790679E-2</v>
      </c>
      <c r="Z100" s="162">
        <f t="shared" si="274"/>
        <v>126.16200112747973</v>
      </c>
      <c r="AA100" s="161">
        <f t="shared" si="275"/>
        <v>1993</v>
      </c>
      <c r="AB100" s="162">
        <f t="shared" si="276"/>
        <v>873.66528230391623</v>
      </c>
      <c r="AC100" s="164">
        <f t="shared" si="277"/>
        <v>3.2737068611508074E-2</v>
      </c>
      <c r="AD100" s="161">
        <f t="shared" si="278"/>
        <v>22</v>
      </c>
      <c r="AE100" s="163">
        <f t="shared" si="279"/>
        <v>1.1161846778285134E-2</v>
      </c>
      <c r="AF100" s="162">
        <f t="shared" si="280"/>
        <v>9.6440723585981729</v>
      </c>
      <c r="AG100" s="161">
        <f t="shared" si="281"/>
        <v>87</v>
      </c>
      <c r="AH100" s="163">
        <f t="shared" si="282"/>
        <v>4.564533053515215E-2</v>
      </c>
      <c r="AI100" s="335">
        <f t="shared" si="283"/>
        <v>38.137922509001868</v>
      </c>
      <c r="AJ100" s="505"/>
      <c r="AK100" s="83">
        <v>206791.77237772199</v>
      </c>
      <c r="AL100" s="61">
        <v>195193.93840402534</v>
      </c>
      <c r="AM100" s="61">
        <v>193014.86022216472</v>
      </c>
      <c r="AN100" s="61">
        <v>184819.69010896041</v>
      </c>
      <c r="AO100" s="61">
        <v>177925.9812814797</v>
      </c>
      <c r="AP100" s="61">
        <v>179432.2213196095</v>
      </c>
      <c r="AQ100" s="61">
        <v>166355.89280967228</v>
      </c>
      <c r="AR100" s="61">
        <v>167804.01736359025</v>
      </c>
      <c r="AS100" s="61">
        <v>145295.19239698819</v>
      </c>
      <c r="AT100" s="61">
        <v>147860.50568038775</v>
      </c>
      <c r="AU100" s="61">
        <v>102015.65169693247</v>
      </c>
      <c r="AV100" s="61">
        <v>108375.82442499811</v>
      </c>
      <c r="AW100" s="61">
        <v>75763.353266198828</v>
      </c>
      <c r="AX100" s="61">
        <v>86033.73299717535</v>
      </c>
      <c r="AY100" s="61">
        <v>42300.411120971687</v>
      </c>
      <c r="AZ100" s="61">
        <v>57066.933869590866</v>
      </c>
      <c r="BA100" s="61">
        <v>14321.330844098244</v>
      </c>
      <c r="BB100" s="61">
        <v>24365.015467342295</v>
      </c>
      <c r="BC100" s="61">
        <v>1041.5513341162359</v>
      </c>
      <c r="BD100" s="84">
        <v>5416.1073208477737</v>
      </c>
      <c r="BE100" s="229">
        <v>2.0000000000000002E-5</v>
      </c>
      <c r="BF100" s="42">
        <v>2.0000000000000002E-5</v>
      </c>
      <c r="BG100" s="52">
        <v>5.0000000000000002E-5</v>
      </c>
      <c r="BH100" s="52">
        <v>4.0000000000000003E-5</v>
      </c>
      <c r="BI100" s="52">
        <v>1.2518952302791728E-4</v>
      </c>
      <c r="BJ100" s="52">
        <v>1.2406223545552731E-4</v>
      </c>
      <c r="BK100" s="52">
        <v>3.4000000000000002E-4</v>
      </c>
      <c r="BL100" s="52">
        <v>1.8000000000000001E-4</v>
      </c>
      <c r="BM100" s="52">
        <v>8.9999999999999998E-4</v>
      </c>
      <c r="BN100" s="52">
        <v>5.0000000000000001E-4</v>
      </c>
      <c r="BO100" s="52">
        <v>3.8E-3</v>
      </c>
      <c r="BP100" s="52">
        <v>2E-3</v>
      </c>
      <c r="BQ100" s="52">
        <v>1.6199999999999999E-2</v>
      </c>
      <c r="BR100" s="52">
        <v>6.1999999999999998E-3</v>
      </c>
      <c r="BS100" s="52">
        <v>6.1100000000000002E-2</v>
      </c>
      <c r="BT100" s="52">
        <v>2.6800000000000001E-2</v>
      </c>
      <c r="BU100" s="52">
        <v>0.1421</v>
      </c>
      <c r="BV100" s="52">
        <v>5.4699999999999999E-2</v>
      </c>
      <c r="BW100" s="52">
        <v>0.27589999999999998</v>
      </c>
      <c r="BX100" s="53">
        <v>0.1051</v>
      </c>
      <c r="BY100" s="63">
        <f>+Fall_Hoy!B100</f>
        <v>3</v>
      </c>
      <c r="BZ100" s="60">
        <f>+Fall_Hoy!C100</f>
        <v>2</v>
      </c>
      <c r="CA100" s="60">
        <f>+Fall_Hoy!D100</f>
        <v>1</v>
      </c>
      <c r="CB100" s="60">
        <f>+Fall_Hoy!E100</f>
        <v>1</v>
      </c>
      <c r="CC100" s="60">
        <f>+Fall_Hoy!F100</f>
        <v>10</v>
      </c>
      <c r="CD100" s="60">
        <f>+Fall_Hoy!G100</f>
        <v>3</v>
      </c>
      <c r="CE100" s="60">
        <f>+Fall_Hoy!H100</f>
        <v>17</v>
      </c>
      <c r="CF100" s="60">
        <f>+Fall_Hoy!I100</f>
        <v>12</v>
      </c>
      <c r="CG100" s="60">
        <f>+Fall_Hoy!J100</f>
        <v>77</v>
      </c>
      <c r="CH100" s="60">
        <f>+Fall_Hoy!K100</f>
        <v>28</v>
      </c>
      <c r="CI100" s="60">
        <f>+Fall_Hoy!L100</f>
        <v>185</v>
      </c>
      <c r="CJ100" s="60">
        <f>+Fall_Hoy!M100</f>
        <v>67</v>
      </c>
      <c r="CK100" s="60">
        <f>+Fall_Hoy!N100</f>
        <v>296</v>
      </c>
      <c r="CL100" s="60">
        <f>+Fall_Hoy!O100</f>
        <v>145</v>
      </c>
      <c r="CM100" s="60">
        <f>+Fall_Hoy!P100</f>
        <v>298</v>
      </c>
      <c r="CN100" s="60">
        <f>+Fall_Hoy!Q100</f>
        <v>234</v>
      </c>
      <c r="CO100" s="60">
        <f>+Fall_Hoy!R100</f>
        <v>203</v>
      </c>
      <c r="CP100" s="60">
        <f>+Fall_Hoy!S100</f>
        <v>250</v>
      </c>
      <c r="CQ100" s="60">
        <f>+Fall_Hoy!T100</f>
        <v>53</v>
      </c>
      <c r="CR100" s="65">
        <f>+Fall_Hoy!U100</f>
        <v>97</v>
      </c>
      <c r="CS100" s="74">
        <f t="shared" si="284"/>
        <v>0.11530030748914544</v>
      </c>
      <c r="CT100" s="75">
        <f t="shared" si="285"/>
        <v>0.1530017944110143</v>
      </c>
      <c r="CU100" s="75">
        <f t="shared" si="286"/>
        <v>0.24116679305459579</v>
      </c>
      <c r="CV100" s="75">
        <f t="shared" si="287"/>
        <v>0.27183635952378576</v>
      </c>
      <c r="CW100" s="75">
        <f t="shared" si="240"/>
        <v>0.44894448980174578</v>
      </c>
      <c r="CX100" s="75">
        <f t="shared" si="241"/>
        <v>0.13476627323045456</v>
      </c>
      <c r="CY100" s="75">
        <f t="shared" si="242"/>
        <v>0.30056043795938736</v>
      </c>
      <c r="CZ100" s="75">
        <f t="shared" si="243"/>
        <v>0.39728885943306297</v>
      </c>
      <c r="DA100" s="75">
        <f t="shared" si="244"/>
        <v>0.58883954894937751</v>
      </c>
      <c r="DB100" s="75">
        <f t="shared" si="245"/>
        <v>0.37873534749738014</v>
      </c>
      <c r="DC100" s="75">
        <f t="shared" si="246"/>
        <v>0.47722295271853549</v>
      </c>
      <c r="DD100" s="75">
        <f t="shared" si="247"/>
        <v>0.30910952860325225</v>
      </c>
      <c r="DE100" s="75">
        <f t="shared" si="248"/>
        <v>0.24116679305459579</v>
      </c>
      <c r="DF100" s="75">
        <f t="shared" si="249"/>
        <v>0.27183635952378576</v>
      </c>
      <c r="DG100" s="75">
        <f t="shared" si="250"/>
        <v>0.11530030748914544</v>
      </c>
      <c r="DH100" s="75">
        <f t="shared" si="251"/>
        <v>0.1530017944110143</v>
      </c>
      <c r="DI100" s="75">
        <f t="shared" si="252"/>
        <v>9.9751304129681251E-2</v>
      </c>
      <c r="DJ100" s="75">
        <f t="shared" si="253"/>
        <v>0.1875797665047475</v>
      </c>
      <c r="DK100" s="75">
        <f t="shared" si="254"/>
        <v>0.18443506349820096</v>
      </c>
      <c r="DL100" s="287">
        <f t="shared" si="255"/>
        <v>0.17040477369938145</v>
      </c>
      <c r="DM100" s="83">
        <f>+'Cas_-14'!B100</f>
        <v>738</v>
      </c>
      <c r="DN100" s="61">
        <f>+'Cas_-14'!C100</f>
        <v>634</v>
      </c>
      <c r="DO100" s="61">
        <f>+'Cas_-14'!D100</f>
        <v>1415</v>
      </c>
      <c r="DP100" s="61">
        <f>+'Cas_-14'!E100</f>
        <v>1566</v>
      </c>
      <c r="DQ100" s="61">
        <f>+'Cas_-14'!F100</f>
        <v>6435</v>
      </c>
      <c r="DR100" s="61">
        <f>+'Cas_-14'!G100</f>
        <v>6122</v>
      </c>
      <c r="DS100" s="61">
        <f>+'Cas_-14'!H100</f>
        <v>7555</v>
      </c>
      <c r="DT100" s="61">
        <f>+'Cas_-14'!I100</f>
        <v>6741</v>
      </c>
      <c r="DU100" s="61">
        <f>+'Cas_-14'!J100</f>
        <v>6027</v>
      </c>
      <c r="DV100" s="61">
        <f>+'Cas_-14'!K100</f>
        <v>5515</v>
      </c>
      <c r="DW100" s="61">
        <f>+'Cas_-14'!L100</f>
        <v>4048</v>
      </c>
      <c r="DX100" s="61">
        <f>+'Cas_-14'!M100</f>
        <v>3701</v>
      </c>
      <c r="DY100" s="61">
        <f>+'Cas_-14'!N100</f>
        <v>2153</v>
      </c>
      <c r="DZ100" s="61">
        <f>+'Cas_-14'!O100</f>
        <v>1826</v>
      </c>
      <c r="EA100" s="61">
        <f>+'Cas_-14'!P100</f>
        <v>960</v>
      </c>
      <c r="EB100" s="61">
        <f>+'Cas_-14'!Q100</f>
        <v>956</v>
      </c>
      <c r="EC100" s="61">
        <f>+'Cas_-14'!R100</f>
        <v>394</v>
      </c>
      <c r="ED100" s="61">
        <f>+'Cas_-14'!S100</f>
        <v>661</v>
      </c>
      <c r="EE100" s="61">
        <f>+'Cas_-14'!T100</f>
        <v>87</v>
      </c>
      <c r="EF100" s="84">
        <f>+'Cas_-14'!U100</f>
        <v>246</v>
      </c>
      <c r="EG100" s="190">
        <f t="shared" si="260"/>
        <v>3.5688073636313874E-3</v>
      </c>
      <c r="EH100" s="89">
        <f t="shared" si="260"/>
        <v>3.2480516822592353E-3</v>
      </c>
      <c r="EI100" s="89">
        <f t="shared" si="260"/>
        <v>7.3310417569471134E-3</v>
      </c>
      <c r="EJ100" s="89">
        <f t="shared" si="260"/>
        <v>8.4731231779296076E-3</v>
      </c>
      <c r="EK100" s="89">
        <f t="shared" si="260"/>
        <v>3.6166724801252048E-2</v>
      </c>
      <c r="EL100" s="89">
        <f t="shared" si="260"/>
        <v>3.4118732716881039E-2</v>
      </c>
      <c r="EM100" s="89">
        <f t="shared" si="260"/>
        <v>4.5414682175663433E-2</v>
      </c>
      <c r="EN100" s="89">
        <f t="shared" si="260"/>
        <v>4.0171863021574161E-2</v>
      </c>
      <c r="EO100" s="89">
        <f t="shared" si="260"/>
        <v>4.1481069680079335E-2</v>
      </c>
      <c r="EP100" s="89">
        <f t="shared" si="260"/>
        <v>3.729866859728663E-2</v>
      </c>
      <c r="EQ100" s="89">
        <f t="shared" si="260"/>
        <v>3.9680185664311356E-2</v>
      </c>
      <c r="ER100" s="89">
        <f t="shared" si="260"/>
        <v>3.4149682548078708E-2</v>
      </c>
      <c r="ES100" s="89">
        <f t="shared" si="260"/>
        <v>2.8417432798087918E-2</v>
      </c>
      <c r="ET100" s="89">
        <f t="shared" si="257"/>
        <v>2.1224233058211608E-2</v>
      </c>
      <c r="EU100" s="89">
        <f t="shared" si="258"/>
        <v>2.2694814886185622E-2</v>
      </c>
      <c r="EV100" s="89">
        <f t="shared" si="259"/>
        <v>1.6752258009597072E-2</v>
      </c>
      <c r="EW100" s="89">
        <f t="shared" si="256"/>
        <v>2.7511409678966089E-2</v>
      </c>
      <c r="EX100" s="89">
        <f t="shared" si="256"/>
        <v>2.7129061374328814E-2</v>
      </c>
      <c r="EY100" s="89">
        <f t="shared" si="256"/>
        <v>8.3529248295591829E-2</v>
      </c>
      <c r="EZ100" s="97">
        <f t="shared" si="256"/>
        <v>4.542007486688688E-2</v>
      </c>
      <c r="FA100" s="110">
        <f t="shared" si="212"/>
        <v>5.0804691762138567</v>
      </c>
      <c r="FB100" s="111">
        <f t="shared" si="213"/>
        <v>9.1332042715293831</v>
      </c>
      <c r="FC100" s="111">
        <f t="shared" si="214"/>
        <v>8.4865791631544862</v>
      </c>
      <c r="FD100" s="111">
        <f t="shared" si="215"/>
        <v>12.807829558704025</v>
      </c>
      <c r="FE100" s="111">
        <f t="shared" si="261"/>
        <v>12.413191746525078</v>
      </c>
      <c r="FF100" s="111">
        <f t="shared" si="261"/>
        <v>3.9499202490535588</v>
      </c>
      <c r="FG100" s="111">
        <f t="shared" si="261"/>
        <v>6.6181336863004629</v>
      </c>
      <c r="FH100" s="111">
        <f t="shared" si="261"/>
        <v>9.8897295158977396</v>
      </c>
      <c r="FI100" s="111">
        <f t="shared" si="261"/>
        <v>14.195380049038583</v>
      </c>
      <c r="FJ100" s="111">
        <f t="shared" si="261"/>
        <v>10.154125113327289</v>
      </c>
      <c r="FK100" s="111">
        <f t="shared" si="261"/>
        <v>12.02673184938631</v>
      </c>
      <c r="FL100" s="111">
        <f t="shared" si="261"/>
        <v>9.0516076736017279</v>
      </c>
      <c r="FM100" s="111">
        <f t="shared" si="261"/>
        <v>8.4865791631544862</v>
      </c>
      <c r="FN100" s="111">
        <f t="shared" si="261"/>
        <v>12.807829558704025</v>
      </c>
      <c r="FO100" s="111">
        <f t="shared" si="261"/>
        <v>5.0804691762138567</v>
      </c>
      <c r="FP100" s="111">
        <f t="shared" si="261"/>
        <v>9.1332042715293831</v>
      </c>
      <c r="FQ100" s="111">
        <f t="shared" si="216"/>
        <v>3.6258158085569252</v>
      </c>
      <c r="FR100" s="111">
        <f t="shared" si="217"/>
        <v>6.9143478248844614</v>
      </c>
      <c r="FS100" s="111">
        <f t="shared" si="218"/>
        <v>2.2080297292455624</v>
      </c>
      <c r="FT100" s="292">
        <f t="shared" si="219"/>
        <v>3.751750172116374</v>
      </c>
      <c r="FU100" s="83">
        <f>+Cas_Hoy!B100</f>
        <v>778</v>
      </c>
      <c r="FV100" s="61">
        <f>+Cas_Hoy!C100</f>
        <v>663</v>
      </c>
      <c r="FW100" s="61">
        <f>+Cas_Hoy!D100</f>
        <v>1480</v>
      </c>
      <c r="FX100" s="61">
        <f>+Cas_Hoy!E100</f>
        <v>1645</v>
      </c>
      <c r="FY100" s="61">
        <f>+Cas_Hoy!F100</f>
        <v>6768</v>
      </c>
      <c r="FZ100" s="61">
        <f>+Cas_Hoy!G100</f>
        <v>6422</v>
      </c>
      <c r="GA100" s="61">
        <f>+Cas_Hoy!H100</f>
        <v>7888</v>
      </c>
      <c r="GB100" s="61">
        <f>+Cas_Hoy!I100</f>
        <v>7062</v>
      </c>
      <c r="GC100" s="61">
        <f>+Cas_Hoy!J100</f>
        <v>6342</v>
      </c>
      <c r="GD100" s="61">
        <f>+Cas_Hoy!K100</f>
        <v>5797</v>
      </c>
      <c r="GE100" s="61">
        <f>+Cas_Hoy!L100</f>
        <v>4259</v>
      </c>
      <c r="GF100" s="61">
        <f>+Cas_Hoy!M100</f>
        <v>3904</v>
      </c>
      <c r="GG100" s="61">
        <f>+Cas_Hoy!N100</f>
        <v>2245</v>
      </c>
      <c r="GH100" s="61">
        <f>+Cas_Hoy!O100</f>
        <v>1918</v>
      </c>
      <c r="GI100" s="61">
        <f>+Cas_Hoy!P100</f>
        <v>1024</v>
      </c>
      <c r="GJ100" s="61">
        <f>+Cas_Hoy!Q100</f>
        <v>1012</v>
      </c>
      <c r="GK100" s="61">
        <f>+Cas_Hoy!R100</f>
        <v>417</v>
      </c>
      <c r="GL100" s="61">
        <f>+Cas_Hoy!S100</f>
        <v>681</v>
      </c>
      <c r="GM100" s="61">
        <f>+Cas_Hoy!T100</f>
        <v>89</v>
      </c>
      <c r="GN100" s="84">
        <f>+Cas_Hoy!U100</f>
        <v>255</v>
      </c>
      <c r="GO100" s="297">
        <f t="shared" si="220"/>
        <v>1.9113937530718706E-2</v>
      </c>
      <c r="GP100" s="294">
        <f t="shared" si="221"/>
        <v>3.1022041368366112E-2</v>
      </c>
      <c r="GQ100" s="294">
        <f t="shared" si="222"/>
        <v>6.5073420497321399E-2</v>
      </c>
      <c r="GR100" s="294">
        <f t="shared" si="223"/>
        <v>0.11399694270478956</v>
      </c>
      <c r="GS100" s="294">
        <f t="shared" si="224"/>
        <v>0.47217658228099696</v>
      </c>
      <c r="GT100" s="294">
        <f t="shared" si="225"/>
        <v>0.14137030491440364</v>
      </c>
      <c r="GU100" s="294">
        <f t="shared" si="226"/>
        <v>0.31380817135984745</v>
      </c>
      <c r="GV100" s="294">
        <f t="shared" si="227"/>
        <v>0.41620737654892309</v>
      </c>
      <c r="GW100" s="294">
        <f t="shared" si="228"/>
        <v>0.61961513513140065</v>
      </c>
      <c r="GX100" s="294">
        <f t="shared" si="229"/>
        <v>0.39810132537485271</v>
      </c>
      <c r="GY100" s="294">
        <f t="shared" si="230"/>
        <v>0.50209796334689782</v>
      </c>
      <c r="GZ100" s="294">
        <f t="shared" si="231"/>
        <v>0.32606419877522202</v>
      </c>
      <c r="HA100" s="294">
        <f t="shared" si="232"/>
        <v>0.25147210887485721</v>
      </c>
      <c r="HB100" s="294">
        <f t="shared" si="233"/>
        <v>0.28553238640012113</v>
      </c>
      <c r="HC100" s="294">
        <f t="shared" si="234"/>
        <v>0.12298699465508846</v>
      </c>
      <c r="HD100" s="294">
        <f t="shared" si="235"/>
        <v>0.16196424261919087</v>
      </c>
      <c r="HE100" s="294">
        <f t="shared" si="236"/>
        <v>0.10557434980222609</v>
      </c>
      <c r="HF100" s="294">
        <f t="shared" si="237"/>
        <v>0.19325540240504241</v>
      </c>
      <c r="HG100" s="294">
        <f t="shared" si="238"/>
        <v>0.18867495001540102</v>
      </c>
      <c r="HH100" s="298">
        <f t="shared" si="239"/>
        <v>0.17663909468838321</v>
      </c>
      <c r="HI100" s="213">
        <f>+CyF_Tot!B100</f>
        <v>55829</v>
      </c>
      <c r="HJ100" s="140">
        <f>+CyF_Tot!C100</f>
        <v>58001</v>
      </c>
      <c r="HK100" s="140">
        <f>+CyF_Tot!D100</f>
        <v>59722</v>
      </c>
      <c r="HL100" s="140">
        <f>+CyF_Tot!E100</f>
        <v>60879</v>
      </c>
      <c r="HM100" s="140">
        <f>+CyF_Tot!F100</f>
        <v>1839</v>
      </c>
      <c r="HN100" s="140">
        <f>+CyF_Tot!G100</f>
        <v>1906</v>
      </c>
      <c r="HO100" s="140">
        <f>+CyF_Tot!H100</f>
        <v>1971</v>
      </c>
      <c r="HP100" s="451">
        <f>+CyF_Tot!I100</f>
        <v>1993</v>
      </c>
      <c r="HQ100" s="91">
        <f t="shared" ref="HQ100:HQ163" si="291">+AK100/$B100</f>
        <v>9.0650673453341532E-2</v>
      </c>
      <c r="HR100" s="88">
        <f t="shared" si="186"/>
        <v>8.5566566633098862E-2</v>
      </c>
      <c r="HS100" s="88">
        <f t="shared" si="187"/>
        <v>8.46113308303304E-2</v>
      </c>
      <c r="HT100" s="88">
        <f t="shared" si="188"/>
        <v>8.1018839304750234E-2</v>
      </c>
      <c r="HU100" s="88">
        <f t="shared" si="189"/>
        <v>7.7996865361507919E-2</v>
      </c>
      <c r="HV100" s="88">
        <f t="shared" si="190"/>
        <v>7.8657151175923437E-2</v>
      </c>
      <c r="HW100" s="88">
        <f t="shared" si="191"/>
        <v>7.2924921251621866E-2</v>
      </c>
      <c r="HX100" s="88">
        <f t="shared" si="192"/>
        <v>7.3559731159905842E-2</v>
      </c>
      <c r="HY100" s="88">
        <f t="shared" si="193"/>
        <v>6.3692606765136231E-2</v>
      </c>
      <c r="HZ100" s="88">
        <f t="shared" si="194"/>
        <v>6.4817155261844353E-2</v>
      </c>
      <c r="IA100" s="88">
        <f t="shared" si="195"/>
        <v>4.4720287576125693E-2</v>
      </c>
      <c r="IB100" s="88">
        <f t="shared" si="196"/>
        <v>4.7508376939882406E-2</v>
      </c>
      <c r="IC100" s="88">
        <f t="shared" si="197"/>
        <v>3.3212148228602578E-2</v>
      </c>
      <c r="ID100" s="88">
        <f t="shared" si="198"/>
        <v>3.7714343013867016E-2</v>
      </c>
      <c r="IE100" s="88">
        <f t="shared" si="199"/>
        <v>1.8543101165868263E-2</v>
      </c>
      <c r="IF100" s="88">
        <f t="shared" si="200"/>
        <v>2.5016256341894142E-2</v>
      </c>
      <c r="IG100" s="88">
        <f t="shared" si="201"/>
        <v>6.2779977696321501E-3</v>
      </c>
      <c r="IH100" s="88">
        <f t="shared" si="202"/>
        <v>1.0680816917518762E-2</v>
      </c>
      <c r="II100" s="88">
        <f t="shared" si="203"/>
        <v>4.565816559732473E-4</v>
      </c>
      <c r="IJ100" s="191">
        <f t="shared" si="204"/>
        <v>2.3742423138267826E-3</v>
      </c>
      <c r="IK100" s="297"/>
      <c r="IL100" s="294"/>
      <c r="IM100" s="294"/>
      <c r="IN100" s="294"/>
      <c r="IO100" s="294"/>
      <c r="IP100" s="294"/>
      <c r="IQ100" s="294"/>
      <c r="IR100" s="294"/>
      <c r="IS100" s="294"/>
      <c r="IT100" s="294"/>
      <c r="IU100" s="294"/>
      <c r="IV100" s="294"/>
      <c r="IW100" s="294"/>
      <c r="IX100" s="294"/>
      <c r="IY100" s="294"/>
      <c r="IZ100" s="294"/>
      <c r="JA100" s="294"/>
      <c r="JB100" s="294"/>
      <c r="JC100" s="294"/>
      <c r="JD100" s="298"/>
    </row>
    <row r="101" spans="1:265" ht="14.4">
      <c r="A101" s="412" t="s">
        <v>112</v>
      </c>
      <c r="B101" s="440">
        <v>713947</v>
      </c>
      <c r="C101" s="428">
        <f t="shared" si="288"/>
        <v>19422</v>
      </c>
      <c r="D101" s="419">
        <f t="shared" si="289"/>
        <v>659</v>
      </c>
      <c r="E101" s="397">
        <f t="shared" si="210"/>
        <v>6.7677248381460726E-3</v>
      </c>
      <c r="F101" s="198">
        <f t="shared" si="262"/>
        <v>2.5262379420321116E-2</v>
      </c>
      <c r="G101" s="28">
        <f t="shared" si="151"/>
        <v>5.398865337296745</v>
      </c>
      <c r="H101" s="27">
        <f t="shared" si="263"/>
        <v>0.13638818459001031</v>
      </c>
      <c r="I101" s="34">
        <f t="shared" si="264"/>
        <v>0.14686911294672766</v>
      </c>
      <c r="J101" s="311">
        <f t="shared" si="265"/>
        <v>0.24044345341530407</v>
      </c>
      <c r="K101" s="483">
        <f t="shared" si="290"/>
        <v>3.8388972183208271E-3</v>
      </c>
      <c r="L101" s="312">
        <f t="shared" si="211"/>
        <v>9.5178466531102295</v>
      </c>
      <c r="M101" s="313">
        <f t="shared" si="266"/>
        <v>0.25874733795396077</v>
      </c>
      <c r="N101" s="501"/>
      <c r="O101" s="334" t="s">
        <v>230</v>
      </c>
      <c r="P101" s="21" t="s">
        <v>238</v>
      </c>
      <c r="Q101" s="21"/>
      <c r="R101" s="21" t="s">
        <v>239</v>
      </c>
      <c r="S101" s="161">
        <f t="shared" si="267"/>
        <v>19422</v>
      </c>
      <c r="T101" s="162">
        <f t="shared" si="268"/>
        <v>2720.369999453741</v>
      </c>
      <c r="U101" s="161">
        <f t="shared" si="269"/>
        <v>536</v>
      </c>
      <c r="V101" s="163">
        <f t="shared" si="270"/>
        <v>2.8380811182886795E-2</v>
      </c>
      <c r="W101" s="162">
        <f t="shared" si="271"/>
        <v>75.075600849923035</v>
      </c>
      <c r="X101" s="161">
        <f t="shared" si="272"/>
        <v>1386</v>
      </c>
      <c r="Y101" s="163">
        <f t="shared" si="273"/>
        <v>7.6846307385229545E-2</v>
      </c>
      <c r="Z101" s="162">
        <f t="shared" si="274"/>
        <v>194.13205742162933</v>
      </c>
      <c r="AA101" s="161">
        <f t="shared" si="275"/>
        <v>659</v>
      </c>
      <c r="AB101" s="162">
        <f t="shared" si="276"/>
        <v>923.0377044794642</v>
      </c>
      <c r="AC101" s="164">
        <f t="shared" si="277"/>
        <v>3.3930594171558026E-2</v>
      </c>
      <c r="AD101" s="161">
        <f t="shared" si="278"/>
        <v>10</v>
      </c>
      <c r="AE101" s="163">
        <f t="shared" si="279"/>
        <v>1.5408320493066256E-2</v>
      </c>
      <c r="AF101" s="162">
        <f t="shared" si="280"/>
        <v>14.006641949612506</v>
      </c>
      <c r="AG101" s="161">
        <f t="shared" si="281"/>
        <v>46</v>
      </c>
      <c r="AH101" s="163">
        <f t="shared" si="282"/>
        <v>7.5040783034257749E-2</v>
      </c>
      <c r="AI101" s="335">
        <f t="shared" si="283"/>
        <v>64.430552968217526</v>
      </c>
      <c r="AJ101" s="505"/>
      <c r="AK101" s="83">
        <v>53983.777437082324</v>
      </c>
      <c r="AL101" s="61">
        <v>51018.776196409417</v>
      </c>
      <c r="AM101" s="61">
        <v>49889.086429007053</v>
      </c>
      <c r="AN101" s="61">
        <v>47847.517611816023</v>
      </c>
      <c r="AO101" s="61">
        <v>60093.18698172296</v>
      </c>
      <c r="AP101" s="61">
        <v>59235.024475507584</v>
      </c>
      <c r="AQ101" s="61">
        <v>53457.667975743985</v>
      </c>
      <c r="AR101" s="61">
        <v>54000.541549970083</v>
      </c>
      <c r="AS101" s="61">
        <v>45171.383507366569</v>
      </c>
      <c r="AT101" s="61">
        <v>46200.086856830661</v>
      </c>
      <c r="AU101" s="61">
        <v>32967.550951010693</v>
      </c>
      <c r="AV101" s="61">
        <v>37389.454362074241</v>
      </c>
      <c r="AW101" s="61">
        <v>26090.336316661036</v>
      </c>
      <c r="AX101" s="61">
        <v>32076.045552530675</v>
      </c>
      <c r="AY101" s="61">
        <v>16274.759063169015</v>
      </c>
      <c r="AZ101" s="61">
        <v>23696.614566419412</v>
      </c>
      <c r="BA101" s="61">
        <v>6906.6588019288292</v>
      </c>
      <c r="BB101" s="61">
        <v>13279.376884490557</v>
      </c>
      <c r="BC101" s="61">
        <v>589.59282455489983</v>
      </c>
      <c r="BD101" s="84">
        <v>3779.5642712907038</v>
      </c>
      <c r="BE101" s="229">
        <v>2.0000000000000002E-5</v>
      </c>
      <c r="BF101" s="42">
        <v>2.0000000000000002E-5</v>
      </c>
      <c r="BG101" s="52">
        <v>5.0000000000000002E-5</v>
      </c>
      <c r="BH101" s="52">
        <v>4.0000000000000003E-5</v>
      </c>
      <c r="BI101" s="52">
        <v>1.2518952302791728E-4</v>
      </c>
      <c r="BJ101" s="52">
        <v>1.2406223545552731E-4</v>
      </c>
      <c r="BK101" s="52">
        <v>3.4000000000000002E-4</v>
      </c>
      <c r="BL101" s="52">
        <v>1.8000000000000001E-4</v>
      </c>
      <c r="BM101" s="52">
        <v>8.9999999999999998E-4</v>
      </c>
      <c r="BN101" s="52">
        <v>5.0000000000000001E-4</v>
      </c>
      <c r="BO101" s="52">
        <v>3.8E-3</v>
      </c>
      <c r="BP101" s="52">
        <v>2E-3</v>
      </c>
      <c r="BQ101" s="52">
        <v>1.6199999999999999E-2</v>
      </c>
      <c r="BR101" s="52">
        <v>6.1999999999999998E-3</v>
      </c>
      <c r="BS101" s="52">
        <v>6.1100000000000002E-2</v>
      </c>
      <c r="BT101" s="52">
        <v>2.6800000000000001E-2</v>
      </c>
      <c r="BU101" s="52">
        <v>0.1421</v>
      </c>
      <c r="BV101" s="52">
        <v>5.4699999999999999E-2</v>
      </c>
      <c r="BW101" s="52">
        <v>0.27589999999999998</v>
      </c>
      <c r="BX101" s="53">
        <v>0.1051</v>
      </c>
      <c r="BY101" s="63">
        <f>+Fall_Hoy!B101</f>
        <v>0</v>
      </c>
      <c r="BZ101" s="60">
        <f>+Fall_Hoy!C101</f>
        <v>0</v>
      </c>
      <c r="CA101" s="60">
        <f>+Fall_Hoy!D101</f>
        <v>3</v>
      </c>
      <c r="CB101" s="60">
        <f>+Fall_Hoy!E101</f>
        <v>0</v>
      </c>
      <c r="CC101" s="60">
        <f>+Fall_Hoy!F101</f>
        <v>4</v>
      </c>
      <c r="CD101" s="60">
        <f>+Fall_Hoy!G101</f>
        <v>0</v>
      </c>
      <c r="CE101" s="60">
        <f>+Fall_Hoy!H101</f>
        <v>9</v>
      </c>
      <c r="CF101" s="60">
        <f>+Fall_Hoy!I101</f>
        <v>3</v>
      </c>
      <c r="CG101" s="60">
        <f>+Fall_Hoy!J101</f>
        <v>13</v>
      </c>
      <c r="CH101" s="60">
        <f>+Fall_Hoy!K101</f>
        <v>6</v>
      </c>
      <c r="CI101" s="60">
        <f>+Fall_Hoy!L101</f>
        <v>46</v>
      </c>
      <c r="CJ101" s="60">
        <f>+Fall_Hoy!M101</f>
        <v>15</v>
      </c>
      <c r="CK101" s="60">
        <f>+Fall_Hoy!N101</f>
        <v>73</v>
      </c>
      <c r="CL101" s="60">
        <f>+Fall_Hoy!O101</f>
        <v>43</v>
      </c>
      <c r="CM101" s="60">
        <f>+Fall_Hoy!P101</f>
        <v>103</v>
      </c>
      <c r="CN101" s="60">
        <f>+Fall_Hoy!Q101</f>
        <v>67</v>
      </c>
      <c r="CO101" s="60">
        <f>+Fall_Hoy!R101</f>
        <v>79</v>
      </c>
      <c r="CP101" s="60">
        <f>+Fall_Hoy!S101</f>
        <v>95</v>
      </c>
      <c r="CQ101" s="60">
        <f>+Fall_Hoy!T101</f>
        <v>32</v>
      </c>
      <c r="CR101" s="65">
        <f>+Fall_Hoy!U101</f>
        <v>62</v>
      </c>
      <c r="CS101" s="74">
        <f t="shared" si="284"/>
        <v>0.10358132129145783</v>
      </c>
      <c r="CT101" s="75">
        <f t="shared" si="285"/>
        <v>0.10550030228971027</v>
      </c>
      <c r="CU101" s="75">
        <f t="shared" si="286"/>
        <v>0.17271424886265552</v>
      </c>
      <c r="CV101" s="75">
        <f t="shared" si="287"/>
        <v>0.2162200405785544</v>
      </c>
      <c r="CW101" s="75">
        <f t="shared" si="240"/>
        <v>0.53170013374849723</v>
      </c>
      <c r="CX101" s="75">
        <f t="shared" si="241"/>
        <v>3.3139177663574E-2</v>
      </c>
      <c r="CY101" s="75">
        <f t="shared" si="242"/>
        <v>0.49516915416708684</v>
      </c>
      <c r="CZ101" s="75">
        <f t="shared" si="243"/>
        <v>0.30863888006093337</v>
      </c>
      <c r="DA101" s="75">
        <f t="shared" si="244"/>
        <v>0.31976980386462678</v>
      </c>
      <c r="DB101" s="75">
        <f t="shared" si="245"/>
        <v>0.25973977142481941</v>
      </c>
      <c r="DC101" s="75">
        <f t="shared" si="246"/>
        <v>0.36718721314431224</v>
      </c>
      <c r="DD101" s="75">
        <f t="shared" si="247"/>
        <v>0.20059131987782036</v>
      </c>
      <c r="DE101" s="75">
        <f t="shared" si="248"/>
        <v>0.17271424886265552</v>
      </c>
      <c r="DF101" s="75">
        <f t="shared" si="249"/>
        <v>0.2162200405785544</v>
      </c>
      <c r="DG101" s="75">
        <f t="shared" si="250"/>
        <v>0.10358132129145783</v>
      </c>
      <c r="DH101" s="75">
        <f t="shared" si="251"/>
        <v>0.10550030228971027</v>
      </c>
      <c r="DI101" s="75">
        <f t="shared" si="252"/>
        <v>8.0494278417574325E-2</v>
      </c>
      <c r="DJ101" s="75">
        <f t="shared" si="253"/>
        <v>0.130785194347702</v>
      </c>
      <c r="DK101" s="75">
        <f t="shared" si="254"/>
        <v>0.19671890050626567</v>
      </c>
      <c r="DL101" s="287">
        <f t="shared" si="255"/>
        <v>0.15607999359878971</v>
      </c>
      <c r="DM101" s="83">
        <f>+'Cas_-14'!B101</f>
        <v>161</v>
      </c>
      <c r="DN101" s="61">
        <f>+'Cas_-14'!C101</f>
        <v>113</v>
      </c>
      <c r="DO101" s="61">
        <f>+'Cas_-14'!D101</f>
        <v>321</v>
      </c>
      <c r="DP101" s="61">
        <f>+'Cas_-14'!E101</f>
        <v>378</v>
      </c>
      <c r="DQ101" s="61">
        <f>+'Cas_-14'!F101</f>
        <v>1975</v>
      </c>
      <c r="DR101" s="61">
        <f>+'Cas_-14'!G101</f>
        <v>1963</v>
      </c>
      <c r="DS101" s="61">
        <f>+'Cas_-14'!H101</f>
        <v>2247</v>
      </c>
      <c r="DT101" s="61">
        <f>+'Cas_-14'!I101</f>
        <v>2302</v>
      </c>
      <c r="DU101" s="61">
        <f>+'Cas_-14'!J101</f>
        <v>1749</v>
      </c>
      <c r="DV101" s="61">
        <f>+'Cas_-14'!K101</f>
        <v>1863</v>
      </c>
      <c r="DW101" s="61">
        <f>+'Cas_-14'!L101</f>
        <v>1115</v>
      </c>
      <c r="DX101" s="61">
        <f>+'Cas_-14'!M101</f>
        <v>1106</v>
      </c>
      <c r="DY101" s="61">
        <f>+'Cas_-14'!N101</f>
        <v>653</v>
      </c>
      <c r="DZ101" s="61">
        <f>+'Cas_-14'!O101</f>
        <v>557</v>
      </c>
      <c r="EA101" s="61">
        <f>+'Cas_-14'!P101</f>
        <v>378</v>
      </c>
      <c r="EB101" s="61">
        <f>+'Cas_-14'!Q101</f>
        <v>357</v>
      </c>
      <c r="EC101" s="61">
        <f>+'Cas_-14'!R101</f>
        <v>183</v>
      </c>
      <c r="ED101" s="61">
        <f>+'Cas_-14'!S101</f>
        <v>292</v>
      </c>
      <c r="EE101" s="61">
        <f>+'Cas_-14'!T101</f>
        <v>50</v>
      </c>
      <c r="EF101" s="84">
        <f>+'Cas_-14'!U101</f>
        <v>164</v>
      </c>
      <c r="EG101" s="190">
        <f t="shared" si="260"/>
        <v>2.9823774408458958E-3</v>
      </c>
      <c r="EH101" s="88">
        <f t="shared" si="260"/>
        <v>2.2148708460778929E-3</v>
      </c>
      <c r="EI101" s="88">
        <f t="shared" si="260"/>
        <v>6.4342729638232204E-3</v>
      </c>
      <c r="EJ101" s="88">
        <f t="shared" si="260"/>
        <v>7.9000963658489212E-3</v>
      </c>
      <c r="EK101" s="88">
        <f t="shared" si="260"/>
        <v>3.2865622530565505E-2</v>
      </c>
      <c r="EL101" s="88">
        <f t="shared" si="260"/>
        <v>3.3139177663574E-2</v>
      </c>
      <c r="EM101" s="88">
        <f t="shared" si="260"/>
        <v>4.203325893339678E-2</v>
      </c>
      <c r="EN101" s="88">
        <f t="shared" si="260"/>
        <v>4.2629202114016121E-2</v>
      </c>
      <c r="EO101" s="88">
        <f t="shared" si="260"/>
        <v>3.8719203712562232E-2</v>
      </c>
      <c r="EP101" s="88">
        <f t="shared" si="260"/>
        <v>4.0324599513703215E-2</v>
      </c>
      <c r="EQ101" s="88">
        <f t="shared" si="260"/>
        <v>3.3821135262879366E-2</v>
      </c>
      <c r="ER101" s="88">
        <f t="shared" si="260"/>
        <v>2.9580533304649242E-2</v>
      </c>
      <c r="ES101" s="88">
        <f t="shared" si="260"/>
        <v>2.5028424013951882E-2</v>
      </c>
      <c r="ET101" s="88">
        <f t="shared" si="257"/>
        <v>1.7364983444976275E-2</v>
      </c>
      <c r="EU101" s="88">
        <f t="shared" si="258"/>
        <v>2.3226150294012156E-2</v>
      </c>
      <c r="EV101" s="88">
        <f t="shared" si="259"/>
        <v>1.506544316697063E-2</v>
      </c>
      <c r="EW101" s="88">
        <f t="shared" si="256"/>
        <v>2.6496169167773774E-2</v>
      </c>
      <c r="EX101" s="88">
        <f t="shared" si="256"/>
        <v>2.1988983559991952E-2</v>
      </c>
      <c r="EY101" s="88">
        <f t="shared" si="256"/>
        <v>8.4804288515122964E-2</v>
      </c>
      <c r="EZ101" s="96">
        <f t="shared" si="256"/>
        <v>4.3391245188164181E-2</v>
      </c>
      <c r="FA101" s="110">
        <f t="shared" si="212"/>
        <v>4.4596853107491405</v>
      </c>
      <c r="FB101" s="111">
        <f t="shared" si="213"/>
        <v>7.0028011204481784</v>
      </c>
      <c r="FC101" s="111">
        <f t="shared" si="214"/>
        <v>6.9007241033785203</v>
      </c>
      <c r="FD101" s="111">
        <f t="shared" si="215"/>
        <v>12.451497075346035</v>
      </c>
      <c r="FE101" s="111">
        <f t="shared" si="261"/>
        <v>16.178002812939521</v>
      </c>
      <c r="FF101" s="111">
        <f t="shared" si="261"/>
        <v>1</v>
      </c>
      <c r="FG101" s="111">
        <f t="shared" si="261"/>
        <v>11.780413099819366</v>
      </c>
      <c r="FH101" s="111">
        <f t="shared" si="261"/>
        <v>7.2400810889081955</v>
      </c>
      <c r="FI101" s="111">
        <f t="shared" si="261"/>
        <v>8.2586875039705223</v>
      </c>
      <c r="FJ101" s="111">
        <f t="shared" si="261"/>
        <v>6.4412238325281805</v>
      </c>
      <c r="FK101" s="111">
        <f t="shared" si="261"/>
        <v>10.856738258201558</v>
      </c>
      <c r="FL101" s="111">
        <f t="shared" si="261"/>
        <v>6.7811934900542497</v>
      </c>
      <c r="FM101" s="111">
        <f t="shared" si="261"/>
        <v>6.9007241033785203</v>
      </c>
      <c r="FN101" s="111">
        <f t="shared" si="261"/>
        <v>12.451497075346035</v>
      </c>
      <c r="FO101" s="111">
        <f t="shared" si="261"/>
        <v>4.4596853107491405</v>
      </c>
      <c r="FP101" s="111">
        <f t="shared" si="261"/>
        <v>7.0028011204481784</v>
      </c>
      <c r="FQ101" s="111">
        <f t="shared" si="216"/>
        <v>3.037959106763112</v>
      </c>
      <c r="FR101" s="111">
        <f t="shared" si="217"/>
        <v>5.9477598858030101</v>
      </c>
      <c r="FS101" s="111">
        <f t="shared" si="218"/>
        <v>2.3196810438564697</v>
      </c>
      <c r="FT101" s="292">
        <f t="shared" si="219"/>
        <v>3.5970388248126057</v>
      </c>
      <c r="FU101" s="83">
        <f>+Cas_Hoy!B101</f>
        <v>171</v>
      </c>
      <c r="FV101" s="61">
        <f>+Cas_Hoy!C101</f>
        <v>126</v>
      </c>
      <c r="FW101" s="61">
        <f>+Cas_Hoy!D101</f>
        <v>356</v>
      </c>
      <c r="FX101" s="61">
        <f>+Cas_Hoy!E101</f>
        <v>422</v>
      </c>
      <c r="FY101" s="61">
        <f>+Cas_Hoy!F101</f>
        <v>2111</v>
      </c>
      <c r="FZ101" s="61">
        <f>+Cas_Hoy!G101</f>
        <v>2138</v>
      </c>
      <c r="GA101" s="61">
        <f>+Cas_Hoy!H101</f>
        <v>2388</v>
      </c>
      <c r="GB101" s="61">
        <f>+Cas_Hoy!I101</f>
        <v>2486</v>
      </c>
      <c r="GC101" s="61">
        <f>+Cas_Hoy!J101</f>
        <v>1863</v>
      </c>
      <c r="GD101" s="61">
        <f>+Cas_Hoy!K101</f>
        <v>2003</v>
      </c>
      <c r="GE101" s="61">
        <f>+Cas_Hoy!L101</f>
        <v>1196</v>
      </c>
      <c r="GF101" s="61">
        <f>+Cas_Hoy!M101</f>
        <v>1195</v>
      </c>
      <c r="GG101" s="61">
        <f>+Cas_Hoy!N101</f>
        <v>708</v>
      </c>
      <c r="GH101" s="61">
        <f>+Cas_Hoy!O101</f>
        <v>602</v>
      </c>
      <c r="GI101" s="61">
        <f>+Cas_Hoy!P101</f>
        <v>403</v>
      </c>
      <c r="GJ101" s="61">
        <f>+Cas_Hoy!Q101</f>
        <v>389</v>
      </c>
      <c r="GK101" s="61">
        <f>+Cas_Hoy!R101</f>
        <v>196</v>
      </c>
      <c r="GL101" s="61">
        <f>+Cas_Hoy!S101</f>
        <v>314</v>
      </c>
      <c r="GM101" s="61">
        <f>+Cas_Hoy!T101</f>
        <v>53</v>
      </c>
      <c r="GN101" s="84">
        <f>+Cas_Hoy!U101</f>
        <v>180</v>
      </c>
      <c r="GO101" s="297">
        <f t="shared" si="220"/>
        <v>1.4126580694115275E-2</v>
      </c>
      <c r="GP101" s="294">
        <f t="shared" si="221"/>
        <v>1.7294670843918999E-2</v>
      </c>
      <c r="GQ101" s="294">
        <f t="shared" si="222"/>
        <v>4.9242388599330549E-2</v>
      </c>
      <c r="GR101" s="294">
        <f t="shared" si="223"/>
        <v>0.10981827329947857</v>
      </c>
      <c r="GS101" s="294">
        <f t="shared" si="224"/>
        <v>0.56831340878130521</v>
      </c>
      <c r="GT101" s="294">
        <f t="shared" si="225"/>
        <v>3.6093510873520737E-2</v>
      </c>
      <c r="GU101" s="294">
        <f t="shared" si="226"/>
        <v>0.52624118386782526</v>
      </c>
      <c r="GV101" s="294">
        <f t="shared" si="227"/>
        <v>0.33330853858882725</v>
      </c>
      <c r="GW101" s="294">
        <f t="shared" si="228"/>
        <v>0.3406124325899369</v>
      </c>
      <c r="GX101" s="294">
        <f t="shared" si="229"/>
        <v>0.27925859482765075</v>
      </c>
      <c r="GY101" s="294">
        <f t="shared" si="230"/>
        <v>0.39386179992878695</v>
      </c>
      <c r="GZ101" s="294">
        <f t="shared" si="231"/>
        <v>0.21673293603435384</v>
      </c>
      <c r="HA101" s="294">
        <f t="shared" si="232"/>
        <v>0.18726139080361429</v>
      </c>
      <c r="HB101" s="294">
        <f t="shared" si="233"/>
        <v>0.23368844601129218</v>
      </c>
      <c r="HC101" s="294">
        <f t="shared" si="234"/>
        <v>0.11043193777898812</v>
      </c>
      <c r="HD101" s="294">
        <f t="shared" si="235"/>
        <v>0.11495691201875993</v>
      </c>
      <c r="HE101" s="294">
        <f t="shared" si="236"/>
        <v>8.6212451201336443E-2</v>
      </c>
      <c r="HF101" s="294">
        <f t="shared" si="237"/>
        <v>0.14063887337389872</v>
      </c>
      <c r="HG101" s="294">
        <f t="shared" si="238"/>
        <v>0.20852203453664159</v>
      </c>
      <c r="HH101" s="298">
        <f t="shared" si="239"/>
        <v>0.17130731004745214</v>
      </c>
      <c r="HI101" s="213">
        <f>+CyF_Tot!B101</f>
        <v>17013</v>
      </c>
      <c r="HJ101" s="140">
        <f>+CyF_Tot!C101</f>
        <v>18036</v>
      </c>
      <c r="HK101" s="140">
        <f>+CyF_Tot!D101</f>
        <v>18886</v>
      </c>
      <c r="HL101" s="140">
        <f>+CyF_Tot!E101</f>
        <v>19422</v>
      </c>
      <c r="HM101" s="140">
        <f>+CyF_Tot!F101</f>
        <v>581</v>
      </c>
      <c r="HN101" s="140">
        <f>+CyF_Tot!G101</f>
        <v>613</v>
      </c>
      <c r="HO101" s="140">
        <f>+CyF_Tot!H101</f>
        <v>649</v>
      </c>
      <c r="HP101" s="451">
        <f>+CyF_Tot!I101</f>
        <v>659</v>
      </c>
      <c r="HQ101" s="91">
        <f t="shared" si="291"/>
        <v>7.5613144164878243E-2</v>
      </c>
      <c r="HR101" s="88">
        <f t="shared" ref="HR101:HR164" si="292">+AL101/$B101</f>
        <v>7.1460173089052018E-2</v>
      </c>
      <c r="HS101" s="88">
        <f t="shared" ref="HS101:HS164" si="293">+AM101/$B101</f>
        <v>6.9877857080437422E-2</v>
      </c>
      <c r="HT101" s="88">
        <f t="shared" ref="HT101:HT164" si="294">+AN101/$B101</f>
        <v>6.7018304736648548E-2</v>
      </c>
      <c r="HU101" s="88">
        <f t="shared" ref="HU101:HU164" si="295">+AO101/$B101</f>
        <v>8.4170375366410893E-2</v>
      </c>
      <c r="HV101" s="88">
        <f t="shared" ref="HV101:HV164" si="296">+AP101/$B101</f>
        <v>8.2968377870496809E-2</v>
      </c>
      <c r="HW101" s="88">
        <f t="shared" ref="HW101:HW164" si="297">+AQ101/$B101</f>
        <v>7.4876241479751277E-2</v>
      </c>
      <c r="HX101" s="88">
        <f t="shared" ref="HX101:HX164" si="298">+AR101/$B101</f>
        <v>7.5636625057560414E-2</v>
      </c>
      <c r="HY101" s="88">
        <f t="shared" ref="HY101:HY164" si="299">+AS101/$B101</f>
        <v>6.3269939515631507E-2</v>
      </c>
      <c r="HZ101" s="88">
        <f t="shared" ref="HZ101:HZ164" si="300">+AT101/$B101</f>
        <v>6.4710807464462575E-2</v>
      </c>
      <c r="IA101" s="88">
        <f t="shared" ref="IA101:IA164" si="301">+AU101/$B101</f>
        <v>4.6176468212641403E-2</v>
      </c>
      <c r="IB101" s="88">
        <f t="shared" ref="IB101:IB164" si="302">+AV101/$B101</f>
        <v>5.2370069994095138E-2</v>
      </c>
      <c r="IC101" s="88">
        <f t="shared" ref="IC101:IC164" si="303">+AW101/$B101</f>
        <v>3.6543799913244308E-2</v>
      </c>
      <c r="ID101" s="88">
        <f t="shared" ref="ID101:ID164" si="304">+AX101/$B101</f>
        <v>4.4927768521375783E-2</v>
      </c>
      <c r="IE101" s="88">
        <f t="shared" ref="IE101:IE164" si="305">+AY101/$B101</f>
        <v>2.2795472301401946E-2</v>
      </c>
      <c r="IF101" s="88">
        <f t="shared" ref="IF101:IF164" si="306">+AZ101/$B101</f>
        <v>3.3190999564980887E-2</v>
      </c>
      <c r="IG101" s="88">
        <f t="shared" ref="IG101:IG164" si="307">+BA101/$B101</f>
        <v>9.6739096906756795E-3</v>
      </c>
      <c r="IH101" s="88">
        <f t="shared" ref="IH101:IH164" si="308">+BB101/$B101</f>
        <v>1.8599947733502008E-2</v>
      </c>
      <c r="II101" s="88">
        <f t="shared" ref="II101:II164" si="309">+BC101/$B101</f>
        <v>8.2582155896011866E-4</v>
      </c>
      <c r="IJ101" s="191">
        <f t="shared" ref="IJ101:IJ164" si="310">+BD101/$B101</f>
        <v>5.2939003473516993E-3</v>
      </c>
      <c r="IK101" s="297"/>
      <c r="IL101" s="294"/>
      <c r="IM101" s="294"/>
      <c r="IN101" s="294"/>
      <c r="IO101" s="294"/>
      <c r="IP101" s="294"/>
      <c r="IQ101" s="294"/>
      <c r="IR101" s="294"/>
      <c r="IS101" s="294"/>
      <c r="IT101" s="294"/>
      <c r="IU101" s="294"/>
      <c r="IV101" s="294"/>
      <c r="IW101" s="294"/>
      <c r="IX101" s="294"/>
      <c r="IY101" s="294"/>
      <c r="IZ101" s="294"/>
      <c r="JA101" s="294"/>
      <c r="JB101" s="294"/>
      <c r="JC101" s="294"/>
      <c r="JD101" s="298"/>
    </row>
    <row r="102" spans="1:265" ht="14.4">
      <c r="A102" s="412" t="s">
        <v>113</v>
      </c>
      <c r="B102" s="440">
        <v>462827</v>
      </c>
      <c r="C102" s="428">
        <f t="shared" si="288"/>
        <v>19844</v>
      </c>
      <c r="D102" s="419">
        <f t="shared" si="289"/>
        <v>676</v>
      </c>
      <c r="E102" s="397">
        <f t="shared" si="210"/>
        <v>8.0810909196454769E-3</v>
      </c>
      <c r="F102" s="198">
        <f t="shared" si="262"/>
        <v>4.1056377436925674E-2</v>
      </c>
      <c r="G102" s="28">
        <f t="shared" si="151"/>
        <v>4.4022772375653778</v>
      </c>
      <c r="H102" s="27">
        <f t="shared" si="263"/>
        <v>0.18074155584747068</v>
      </c>
      <c r="I102" s="34">
        <f t="shared" si="264"/>
        <v>0.18875041754747962</v>
      </c>
      <c r="J102" s="311">
        <f t="shared" si="265"/>
        <v>0.28971067685147228</v>
      </c>
      <c r="K102" s="483">
        <f t="shared" si="290"/>
        <v>5.0415433826430925E-3</v>
      </c>
      <c r="L102" s="312">
        <f t="shared" si="211"/>
        <v>7.0564110848929777</v>
      </c>
      <c r="M102" s="313">
        <f t="shared" si="266"/>
        <v>0.30248709760726289</v>
      </c>
      <c r="N102" s="501"/>
      <c r="O102" s="334" t="s">
        <v>230</v>
      </c>
      <c r="P102" s="21" t="s">
        <v>231</v>
      </c>
      <c r="Q102" s="21" t="s">
        <v>235</v>
      </c>
      <c r="R102" s="21" t="s">
        <v>233</v>
      </c>
      <c r="S102" s="161">
        <f t="shared" si="267"/>
        <v>19844</v>
      </c>
      <c r="T102" s="162">
        <f t="shared" si="268"/>
        <v>4287.5631715522213</v>
      </c>
      <c r="U102" s="161">
        <f t="shared" si="269"/>
        <v>343</v>
      </c>
      <c r="V102" s="163">
        <f t="shared" si="270"/>
        <v>1.7588841597866774E-2</v>
      </c>
      <c r="W102" s="162">
        <f t="shared" si="271"/>
        <v>74.109764555654706</v>
      </c>
      <c r="X102" s="161">
        <f t="shared" si="272"/>
        <v>842</v>
      </c>
      <c r="Y102" s="163">
        <f t="shared" si="273"/>
        <v>4.431112514472161E-2</v>
      </c>
      <c r="Z102" s="162">
        <f t="shared" si="274"/>
        <v>181.92542785965384</v>
      </c>
      <c r="AA102" s="161">
        <f t="shared" si="275"/>
        <v>676</v>
      </c>
      <c r="AB102" s="162">
        <f t="shared" si="276"/>
        <v>1460.5889457615913</v>
      </c>
      <c r="AC102" s="164">
        <f t="shared" si="277"/>
        <v>3.4065712557952023E-2</v>
      </c>
      <c r="AD102" s="161">
        <f t="shared" si="278"/>
        <v>12</v>
      </c>
      <c r="AE102" s="163">
        <f t="shared" si="279"/>
        <v>1.8072289156626505E-2</v>
      </c>
      <c r="AF102" s="162">
        <f t="shared" si="280"/>
        <v>25.927614421803394</v>
      </c>
      <c r="AG102" s="161">
        <f t="shared" si="281"/>
        <v>34</v>
      </c>
      <c r="AH102" s="163">
        <f t="shared" si="282"/>
        <v>5.2959501557632398E-2</v>
      </c>
      <c r="AI102" s="335">
        <f t="shared" si="283"/>
        <v>73.46157419510962</v>
      </c>
      <c r="AJ102" s="505"/>
      <c r="AK102" s="83">
        <v>32826.189603263861</v>
      </c>
      <c r="AL102" s="61">
        <v>30480.292973316944</v>
      </c>
      <c r="AM102" s="61">
        <v>30309.281663392168</v>
      </c>
      <c r="AN102" s="61">
        <v>29010.078290784906</v>
      </c>
      <c r="AO102" s="61">
        <v>32739.655588443246</v>
      </c>
      <c r="AP102" s="61">
        <v>32625.786800849601</v>
      </c>
      <c r="AQ102" s="61">
        <v>33070.892656141186</v>
      </c>
      <c r="AR102" s="61">
        <v>33243.410955515123</v>
      </c>
      <c r="AS102" s="61">
        <v>29351.867771270518</v>
      </c>
      <c r="AT102" s="61">
        <v>31146.108378735276</v>
      </c>
      <c r="AU102" s="61">
        <v>24529.27546152212</v>
      </c>
      <c r="AV102" s="61">
        <v>27855.921755375966</v>
      </c>
      <c r="AW102" s="61">
        <v>19709.499863423247</v>
      </c>
      <c r="AX102" s="61">
        <v>24387.679748676615</v>
      </c>
      <c r="AY102" s="61">
        <v>13130.456003586889</v>
      </c>
      <c r="AZ102" s="61">
        <v>19783.033147704929</v>
      </c>
      <c r="BA102" s="61">
        <v>5515.6054509712667</v>
      </c>
      <c r="BB102" s="61">
        <v>10356.135130213364</v>
      </c>
      <c r="BC102" s="61">
        <v>451.27680962492178</v>
      </c>
      <c r="BD102" s="84">
        <v>2304.5573451757004</v>
      </c>
      <c r="BE102" s="229">
        <v>2.0000000000000002E-5</v>
      </c>
      <c r="BF102" s="42">
        <v>2.0000000000000002E-5</v>
      </c>
      <c r="BG102" s="52">
        <v>5.0000000000000002E-5</v>
      </c>
      <c r="BH102" s="52">
        <v>4.0000000000000003E-5</v>
      </c>
      <c r="BI102" s="52">
        <v>1.2518952302791728E-4</v>
      </c>
      <c r="BJ102" s="52">
        <v>1.2406223545552731E-4</v>
      </c>
      <c r="BK102" s="52">
        <v>3.4000000000000002E-4</v>
      </c>
      <c r="BL102" s="52">
        <v>1.8000000000000001E-4</v>
      </c>
      <c r="BM102" s="52">
        <v>8.9999999999999998E-4</v>
      </c>
      <c r="BN102" s="52">
        <v>5.0000000000000001E-4</v>
      </c>
      <c r="BO102" s="52">
        <v>3.8E-3</v>
      </c>
      <c r="BP102" s="52">
        <v>2E-3</v>
      </c>
      <c r="BQ102" s="52">
        <v>1.6199999999999999E-2</v>
      </c>
      <c r="BR102" s="52">
        <v>6.1999999999999998E-3</v>
      </c>
      <c r="BS102" s="52">
        <v>6.1100000000000002E-2</v>
      </c>
      <c r="BT102" s="52">
        <v>2.6800000000000001E-2</v>
      </c>
      <c r="BU102" s="52">
        <v>0.1421</v>
      </c>
      <c r="BV102" s="52">
        <v>5.4699999999999999E-2</v>
      </c>
      <c r="BW102" s="52">
        <v>0.27589999999999998</v>
      </c>
      <c r="BX102" s="53">
        <v>0.1051</v>
      </c>
      <c r="BY102" s="63">
        <f>+Fall_Hoy!B102</f>
        <v>0</v>
      </c>
      <c r="BZ102" s="60">
        <f>+Fall_Hoy!C102</f>
        <v>0</v>
      </c>
      <c r="CA102" s="60">
        <f>+Fall_Hoy!D102</f>
        <v>1</v>
      </c>
      <c r="CB102" s="60">
        <f>+Fall_Hoy!E102</f>
        <v>0</v>
      </c>
      <c r="CC102" s="60">
        <f>+Fall_Hoy!F102</f>
        <v>1</v>
      </c>
      <c r="CD102" s="60">
        <f>+Fall_Hoy!G102</f>
        <v>1</v>
      </c>
      <c r="CE102" s="60">
        <f>+Fall_Hoy!H102</f>
        <v>1</v>
      </c>
      <c r="CF102" s="60">
        <f>+Fall_Hoy!I102</f>
        <v>1</v>
      </c>
      <c r="CG102" s="60">
        <f>+Fall_Hoy!J102</f>
        <v>21</v>
      </c>
      <c r="CH102" s="60">
        <f>+Fall_Hoy!K102</f>
        <v>9</v>
      </c>
      <c r="CI102" s="60">
        <f>+Fall_Hoy!L102</f>
        <v>38</v>
      </c>
      <c r="CJ102" s="60">
        <f>+Fall_Hoy!M102</f>
        <v>18</v>
      </c>
      <c r="CK102" s="60">
        <f>+Fall_Hoy!N102</f>
        <v>87</v>
      </c>
      <c r="CL102" s="60">
        <f>+Fall_Hoy!O102</f>
        <v>60</v>
      </c>
      <c r="CM102" s="60">
        <f>+Fall_Hoy!P102</f>
        <v>120</v>
      </c>
      <c r="CN102" s="60">
        <f>+Fall_Hoy!Q102</f>
        <v>79</v>
      </c>
      <c r="CO102" s="60">
        <f>+Fall_Hoy!R102</f>
        <v>66</v>
      </c>
      <c r="CP102" s="60">
        <f>+Fall_Hoy!S102</f>
        <v>102</v>
      </c>
      <c r="CQ102" s="60">
        <f>+Fall_Hoy!T102</f>
        <v>18</v>
      </c>
      <c r="CR102" s="65">
        <f>+Fall_Hoy!U102</f>
        <v>44</v>
      </c>
      <c r="CS102" s="74">
        <f t="shared" si="284"/>
        <v>0.14957541861597534</v>
      </c>
      <c r="CT102" s="75">
        <f t="shared" si="285"/>
        <v>0.14900451169550946</v>
      </c>
      <c r="CU102" s="75">
        <f t="shared" si="286"/>
        <v>0.27247623773227586</v>
      </c>
      <c r="CV102" s="75">
        <f t="shared" si="287"/>
        <v>0.39681591092583751</v>
      </c>
      <c r="CW102" s="75">
        <f t="shared" si="240"/>
        <v>0.24398206839135253</v>
      </c>
      <c r="CX102" s="75">
        <f t="shared" si="241"/>
        <v>0.24705827440843187</v>
      </c>
      <c r="CY102" s="75">
        <f t="shared" si="242"/>
        <v>8.8935502926077367E-2</v>
      </c>
      <c r="CZ102" s="75">
        <f t="shared" si="243"/>
        <v>0.16711749474173263</v>
      </c>
      <c r="DA102" s="75">
        <f t="shared" si="244"/>
        <v>0.7</v>
      </c>
      <c r="DB102" s="75">
        <f t="shared" si="245"/>
        <v>0.57792131784558154</v>
      </c>
      <c r="DC102" s="75">
        <f t="shared" si="246"/>
        <v>0.40767612625519711</v>
      </c>
      <c r="DD102" s="75">
        <f t="shared" si="247"/>
        <v>0.32309108558804278</v>
      </c>
      <c r="DE102" s="75">
        <f t="shared" si="248"/>
        <v>0.27247623773227586</v>
      </c>
      <c r="DF102" s="75">
        <f t="shared" si="249"/>
        <v>0.39681591092583751</v>
      </c>
      <c r="DG102" s="75">
        <f t="shared" si="250"/>
        <v>0.14957541861597534</v>
      </c>
      <c r="DH102" s="75">
        <f t="shared" si="251"/>
        <v>0.14900451169550946</v>
      </c>
      <c r="DI102" s="75">
        <f t="shared" si="252"/>
        <v>8.4208642343311116E-2</v>
      </c>
      <c r="DJ102" s="75">
        <f t="shared" si="253"/>
        <v>0.1800591256053862</v>
      </c>
      <c r="DK102" s="75">
        <f t="shared" si="254"/>
        <v>0.14456986923987569</v>
      </c>
      <c r="DL102" s="287">
        <f t="shared" si="255"/>
        <v>0.18166130978705511</v>
      </c>
      <c r="DM102" s="83">
        <f>+'Cas_-14'!B102</f>
        <v>357</v>
      </c>
      <c r="DN102" s="61">
        <f>+'Cas_-14'!C102</f>
        <v>381</v>
      </c>
      <c r="DO102" s="61">
        <f>+'Cas_-14'!D102</f>
        <v>549</v>
      </c>
      <c r="DP102" s="61">
        <f>+'Cas_-14'!E102</f>
        <v>678</v>
      </c>
      <c r="DQ102" s="61">
        <f>+'Cas_-14'!F102</f>
        <v>1763</v>
      </c>
      <c r="DR102" s="61">
        <f>+'Cas_-14'!G102</f>
        <v>1881</v>
      </c>
      <c r="DS102" s="61">
        <f>+'Cas_-14'!H102</f>
        <v>2187</v>
      </c>
      <c r="DT102" s="61">
        <f>+'Cas_-14'!I102</f>
        <v>2024</v>
      </c>
      <c r="DU102" s="61">
        <f>+'Cas_-14'!J102</f>
        <v>1906</v>
      </c>
      <c r="DV102" s="61">
        <f>+'Cas_-14'!K102</f>
        <v>1764</v>
      </c>
      <c r="DW102" s="61">
        <f>+'Cas_-14'!L102</f>
        <v>1243</v>
      </c>
      <c r="DX102" s="61">
        <f>+'Cas_-14'!M102</f>
        <v>1319</v>
      </c>
      <c r="DY102" s="61">
        <f>+'Cas_-14'!N102</f>
        <v>766</v>
      </c>
      <c r="DZ102" s="61">
        <f>+'Cas_-14'!O102</f>
        <v>661</v>
      </c>
      <c r="EA102" s="61">
        <f>+'Cas_-14'!P102</f>
        <v>399</v>
      </c>
      <c r="EB102" s="61">
        <f>+'Cas_-14'!Q102</f>
        <v>382</v>
      </c>
      <c r="EC102" s="61">
        <f>+'Cas_-14'!R102</f>
        <v>168</v>
      </c>
      <c r="ED102" s="61">
        <f>+'Cas_-14'!S102</f>
        <v>325</v>
      </c>
      <c r="EE102" s="61">
        <f>+'Cas_-14'!T102</f>
        <v>37</v>
      </c>
      <c r="EF102" s="84">
        <f>+'Cas_-14'!U102</f>
        <v>140</v>
      </c>
      <c r="EG102" s="190">
        <f t="shared" si="260"/>
        <v>1.0875462681312972E-2</v>
      </c>
      <c r="EH102" s="89">
        <f t="shared" si="260"/>
        <v>1.2499879851336567E-2</v>
      </c>
      <c r="EI102" s="89">
        <f t="shared" si="260"/>
        <v>1.8113263326299391E-2</v>
      </c>
      <c r="EJ102" s="89">
        <f t="shared" si="260"/>
        <v>2.3371188219625305E-2</v>
      </c>
      <c r="EK102" s="89">
        <f t="shared" si="260"/>
        <v>5.3849069830237323E-2</v>
      </c>
      <c r="EL102" s="89">
        <f t="shared" si="260"/>
        <v>5.7653782006293786E-2</v>
      </c>
      <c r="EM102" s="89">
        <f t="shared" si="260"/>
        <v>6.6130661265772619E-2</v>
      </c>
      <c r="EN102" s="89">
        <f t="shared" si="260"/>
        <v>6.088424568430803E-2</v>
      </c>
      <c r="EO102" s="89">
        <f t="shared" si="260"/>
        <v>6.4936242383375156E-2</v>
      </c>
      <c r="EP102" s="89">
        <f t="shared" si="260"/>
        <v>5.6636289148866988E-2</v>
      </c>
      <c r="EQ102" s="89">
        <f t="shared" si="260"/>
        <v>5.0674142493521E-2</v>
      </c>
      <c r="ER102" s="89">
        <f t="shared" si="260"/>
        <v>4.7350793543403165E-2</v>
      </c>
      <c r="ES102" s="89">
        <f t="shared" si="260"/>
        <v>3.8864507232958125E-2</v>
      </c>
      <c r="ET102" s="89">
        <f t="shared" si="257"/>
        <v>2.7103849435937785E-2</v>
      </c>
      <c r="EU102" s="89">
        <f t="shared" si="258"/>
        <v>3.0387368107475009E-2</v>
      </c>
      <c r="EV102" s="89">
        <f t="shared" si="259"/>
        <v>1.9309475809290478E-2</v>
      </c>
      <c r="EW102" s="89">
        <f t="shared" si="256"/>
        <v>3.045903146868784E-2</v>
      </c>
      <c r="EX102" s="89">
        <f t="shared" si="256"/>
        <v>3.1382363778919148E-2</v>
      </c>
      <c r="EY102" s="89">
        <f t="shared" si="256"/>
        <v>8.1989588675634606E-2</v>
      </c>
      <c r="EZ102" s="97">
        <f t="shared" si="256"/>
        <v>6.0749193459243837E-2</v>
      </c>
      <c r="FA102" s="110">
        <f t="shared" si="212"/>
        <v>4.9222893567798387</v>
      </c>
      <c r="FB102" s="111">
        <f t="shared" si="213"/>
        <v>7.7166523403922787</v>
      </c>
      <c r="FC102" s="111">
        <f t="shared" si="214"/>
        <v>7.0109273764626261</v>
      </c>
      <c r="FD102" s="111">
        <f t="shared" si="215"/>
        <v>14.640573910497293</v>
      </c>
      <c r="FE102" s="111">
        <f t="shared" si="261"/>
        <v>4.5308501922228519</v>
      </c>
      <c r="FF102" s="111">
        <f t="shared" si="261"/>
        <v>4.2852049910873449</v>
      </c>
      <c r="FG102" s="111">
        <f t="shared" si="261"/>
        <v>1.3448452083165225</v>
      </c>
      <c r="FH102" s="111">
        <f t="shared" si="261"/>
        <v>2.7448397013614403</v>
      </c>
      <c r="FI102" s="111">
        <f t="shared" si="261"/>
        <v>10.779804532995469</v>
      </c>
      <c r="FJ102" s="111">
        <f t="shared" si="261"/>
        <v>10.204081632653061</v>
      </c>
      <c r="FK102" s="111">
        <f t="shared" si="261"/>
        <v>8.0450522928399035</v>
      </c>
      <c r="FL102" s="111">
        <f t="shared" si="261"/>
        <v>6.8233510235026529</v>
      </c>
      <c r="FM102" s="111">
        <f t="shared" si="261"/>
        <v>7.0109273764626261</v>
      </c>
      <c r="FN102" s="111">
        <f t="shared" si="261"/>
        <v>14.640573910497293</v>
      </c>
      <c r="FO102" s="111">
        <f t="shared" si="261"/>
        <v>4.9222893567798387</v>
      </c>
      <c r="FP102" s="111">
        <f t="shared" si="261"/>
        <v>7.7166523403922787</v>
      </c>
      <c r="FQ102" s="111">
        <f t="shared" si="216"/>
        <v>2.7646526590931941</v>
      </c>
      <c r="FR102" s="111">
        <f t="shared" si="217"/>
        <v>5.737589649838279</v>
      </c>
      <c r="FS102" s="111">
        <f t="shared" si="218"/>
        <v>1.7632710637422491</v>
      </c>
      <c r="FT102" s="292">
        <f t="shared" si="219"/>
        <v>2.9903493271714012</v>
      </c>
      <c r="FU102" s="83">
        <f>+Cas_Hoy!B102</f>
        <v>375</v>
      </c>
      <c r="FV102" s="61">
        <f>+Cas_Hoy!C102</f>
        <v>395</v>
      </c>
      <c r="FW102" s="61">
        <f>+Cas_Hoy!D102</f>
        <v>567</v>
      </c>
      <c r="FX102" s="61">
        <f>+Cas_Hoy!E102</f>
        <v>719</v>
      </c>
      <c r="FY102" s="61">
        <f>+Cas_Hoy!F102</f>
        <v>1836</v>
      </c>
      <c r="FZ102" s="61">
        <f>+Cas_Hoy!G102</f>
        <v>1958</v>
      </c>
      <c r="GA102" s="61">
        <f>+Cas_Hoy!H102</f>
        <v>2285</v>
      </c>
      <c r="GB102" s="61">
        <f>+Cas_Hoy!I102</f>
        <v>2122</v>
      </c>
      <c r="GC102" s="61">
        <f>+Cas_Hoy!J102</f>
        <v>1994</v>
      </c>
      <c r="GD102" s="61">
        <f>+Cas_Hoy!K102</f>
        <v>1833</v>
      </c>
      <c r="GE102" s="61">
        <f>+Cas_Hoy!L102</f>
        <v>1299</v>
      </c>
      <c r="GF102" s="61">
        <f>+Cas_Hoy!M102</f>
        <v>1366</v>
      </c>
      <c r="GG102" s="61">
        <f>+Cas_Hoy!N102</f>
        <v>801</v>
      </c>
      <c r="GH102" s="61">
        <f>+Cas_Hoy!O102</f>
        <v>695</v>
      </c>
      <c r="GI102" s="61">
        <f>+Cas_Hoy!P102</f>
        <v>415</v>
      </c>
      <c r="GJ102" s="61">
        <f>+Cas_Hoy!Q102</f>
        <v>403</v>
      </c>
      <c r="GK102" s="61">
        <f>+Cas_Hoy!R102</f>
        <v>178</v>
      </c>
      <c r="GL102" s="61">
        <f>+Cas_Hoy!S102</f>
        <v>343</v>
      </c>
      <c r="GM102" s="61">
        <f>+Cas_Hoy!T102</f>
        <v>41</v>
      </c>
      <c r="GN102" s="84">
        <f>+Cas_Hoy!U102</f>
        <v>143</v>
      </c>
      <c r="GO102" s="297">
        <f t="shared" si="220"/>
        <v>5.6231275426768035E-2</v>
      </c>
      <c r="GP102" s="294">
        <f t="shared" si="221"/>
        <v>0.10000158716070408</v>
      </c>
      <c r="GQ102" s="294">
        <f t="shared" si="222"/>
        <v>0.13115440565704953</v>
      </c>
      <c r="GR102" s="294">
        <f t="shared" si="223"/>
        <v>0.36285916005236479</v>
      </c>
      <c r="GS102" s="294">
        <f t="shared" si="224"/>
        <v>0.25408455902809035</v>
      </c>
      <c r="GT102" s="294">
        <f t="shared" si="225"/>
        <v>0.25717177102164251</v>
      </c>
      <c r="GU102" s="294">
        <f t="shared" si="226"/>
        <v>9.2920724364923088E-2</v>
      </c>
      <c r="GV102" s="294">
        <f t="shared" si="227"/>
        <v>0.17520915209582838</v>
      </c>
      <c r="GW102" s="294">
        <f t="shared" si="228"/>
        <v>0.7</v>
      </c>
      <c r="GX102" s="294">
        <f t="shared" si="229"/>
        <v>0.60052708367967744</v>
      </c>
      <c r="GY102" s="294">
        <f t="shared" si="230"/>
        <v>0.42604287047908368</v>
      </c>
      <c r="GZ102" s="294">
        <f t="shared" si="231"/>
        <v>0.3346038081222642</v>
      </c>
      <c r="HA102" s="294">
        <f t="shared" si="232"/>
        <v>0.28492619637539551</v>
      </c>
      <c r="HB102" s="294">
        <f t="shared" si="233"/>
        <v>0.41722701678283974</v>
      </c>
      <c r="HC102" s="294">
        <f t="shared" si="234"/>
        <v>0.15557343039004956</v>
      </c>
      <c r="HD102" s="294">
        <f t="shared" si="235"/>
        <v>0.15719585919709506</v>
      </c>
      <c r="HE102" s="294">
        <f t="shared" si="236"/>
        <v>8.9221061530412968E-2</v>
      </c>
      <c r="HF102" s="294">
        <f t="shared" si="237"/>
        <v>0.19003163102353066</v>
      </c>
      <c r="HG102" s="294">
        <f t="shared" si="238"/>
        <v>0.16019904429283524</v>
      </c>
      <c r="HH102" s="298">
        <f t="shared" si="239"/>
        <v>0.18555405213963483</v>
      </c>
      <c r="HI102" s="213">
        <f>+CyF_Tot!B102</f>
        <v>18321</v>
      </c>
      <c r="HJ102" s="140">
        <f>+CyF_Tot!C102</f>
        <v>19002</v>
      </c>
      <c r="HK102" s="140">
        <f>+CyF_Tot!D102</f>
        <v>19501</v>
      </c>
      <c r="HL102" s="140">
        <f>+CyF_Tot!E102</f>
        <v>19844</v>
      </c>
      <c r="HM102" s="140">
        <f>+CyF_Tot!F102</f>
        <v>617</v>
      </c>
      <c r="HN102" s="140">
        <f>+CyF_Tot!G102</f>
        <v>642</v>
      </c>
      <c r="HO102" s="140">
        <f>+CyF_Tot!H102</f>
        <v>664</v>
      </c>
      <c r="HP102" s="451">
        <f>+CyF_Tot!I102</f>
        <v>676</v>
      </c>
      <c r="HQ102" s="91">
        <f t="shared" si="291"/>
        <v>7.0925398914203061E-2</v>
      </c>
      <c r="HR102" s="88">
        <f t="shared" si="292"/>
        <v>6.5856773639647093E-2</v>
      </c>
      <c r="HS102" s="88">
        <f t="shared" si="293"/>
        <v>6.5487280697522327E-2</v>
      </c>
      <c r="HT102" s="88">
        <f t="shared" si="294"/>
        <v>6.2680177022483366E-2</v>
      </c>
      <c r="HU102" s="88">
        <f t="shared" si="295"/>
        <v>7.0738430533316438E-2</v>
      </c>
      <c r="HV102" s="88">
        <f t="shared" si="296"/>
        <v>7.0492401698365917E-2</v>
      </c>
      <c r="HW102" s="88">
        <f t="shared" si="297"/>
        <v>7.1454112781106513E-2</v>
      </c>
      <c r="HX102" s="88">
        <f t="shared" si="298"/>
        <v>7.1826861776679241E-2</v>
      </c>
      <c r="HY102" s="88">
        <f t="shared" si="299"/>
        <v>6.3418659177771647E-2</v>
      </c>
      <c r="HZ102" s="88">
        <f t="shared" si="300"/>
        <v>6.7295357398629033E-2</v>
      </c>
      <c r="IA102" s="88">
        <f t="shared" si="301"/>
        <v>5.2998799684379087E-2</v>
      </c>
      <c r="IB102" s="88">
        <f t="shared" si="302"/>
        <v>6.0186466553109406E-2</v>
      </c>
      <c r="IC102" s="88">
        <f t="shared" si="303"/>
        <v>4.2585026075452052E-2</v>
      </c>
      <c r="ID102" s="88">
        <f t="shared" si="304"/>
        <v>5.2692863097175871E-2</v>
      </c>
      <c r="IE102" s="88">
        <f t="shared" si="305"/>
        <v>2.83701167036212E-2</v>
      </c>
      <c r="IF102" s="88">
        <f t="shared" si="306"/>
        <v>4.2743904628954076E-2</v>
      </c>
      <c r="IG102" s="88">
        <f t="shared" si="307"/>
        <v>1.191720761963167E-2</v>
      </c>
      <c r="IH102" s="88">
        <f t="shared" si="308"/>
        <v>2.2375823213022068E-2</v>
      </c>
      <c r="II102" s="88">
        <f t="shared" si="309"/>
        <v>9.7504425978804557E-4</v>
      </c>
      <c r="IJ102" s="191">
        <f t="shared" si="310"/>
        <v>4.9793061882208696E-3</v>
      </c>
      <c r="IK102" s="297"/>
      <c r="IL102" s="294"/>
      <c r="IM102" s="294"/>
      <c r="IN102" s="294"/>
      <c r="IO102" s="294"/>
      <c r="IP102" s="294"/>
      <c r="IQ102" s="294"/>
      <c r="IR102" s="294"/>
      <c r="IS102" s="294"/>
      <c r="IT102" s="294"/>
      <c r="IU102" s="294"/>
      <c r="IV102" s="294"/>
      <c r="IW102" s="294"/>
      <c r="IX102" s="294"/>
      <c r="IY102" s="294"/>
      <c r="IZ102" s="294"/>
      <c r="JA102" s="294"/>
      <c r="JB102" s="294"/>
      <c r="JC102" s="294"/>
      <c r="JD102" s="298"/>
    </row>
    <row r="103" spans="1:265" ht="14.4">
      <c r="A103" s="411" t="s">
        <v>114</v>
      </c>
      <c r="B103" s="439">
        <v>10905</v>
      </c>
      <c r="C103" s="427">
        <f t="shared" si="288"/>
        <v>726</v>
      </c>
      <c r="D103" s="418">
        <f t="shared" si="289"/>
        <v>6</v>
      </c>
      <c r="E103" s="396">
        <f t="shared" si="210"/>
        <v>7.6878048993410586E-3</v>
      </c>
      <c r="F103" s="197">
        <f t="shared" si="262"/>
        <v>5.7588262265016045E-2</v>
      </c>
      <c r="G103" s="30">
        <f t="shared" si="151"/>
        <v>1.2427656857170564</v>
      </c>
      <c r="H103" s="29">
        <f t="shared" si="263"/>
        <v>7.1568716243036345E-2</v>
      </c>
      <c r="I103" s="33">
        <f t="shared" si="264"/>
        <v>8.2737082790516545E-2</v>
      </c>
      <c r="J103" s="324">
        <f t="shared" si="265"/>
        <v>0.15070248304820888</v>
      </c>
      <c r="K103" s="482">
        <f t="shared" si="290"/>
        <v>3.650944007317762E-3</v>
      </c>
      <c r="L103" s="325">
        <f t="shared" si="211"/>
        <v>2.6168958242686586</v>
      </c>
      <c r="M103" s="326">
        <f t="shared" si="266"/>
        <v>0.17397977740438125</v>
      </c>
      <c r="N103" s="501"/>
      <c r="O103" s="332" t="s">
        <v>226</v>
      </c>
      <c r="P103" s="20" t="s">
        <v>237</v>
      </c>
      <c r="Q103" s="20"/>
      <c r="R103" s="20"/>
      <c r="S103" s="157">
        <f t="shared" si="267"/>
        <v>726</v>
      </c>
      <c r="T103" s="158">
        <f t="shared" si="268"/>
        <v>6657.4965612104543</v>
      </c>
      <c r="U103" s="157">
        <f t="shared" si="269"/>
        <v>42</v>
      </c>
      <c r="V103" s="159">
        <f t="shared" si="270"/>
        <v>6.1403508771929821E-2</v>
      </c>
      <c r="W103" s="158">
        <f t="shared" si="271"/>
        <v>385.14442916093537</v>
      </c>
      <c r="X103" s="157">
        <f t="shared" si="272"/>
        <v>98</v>
      </c>
      <c r="Y103" s="159">
        <f t="shared" si="273"/>
        <v>0.15605095541401273</v>
      </c>
      <c r="Z103" s="158">
        <f t="shared" si="274"/>
        <v>898.67033470884917</v>
      </c>
      <c r="AA103" s="157">
        <f t="shared" si="275"/>
        <v>6</v>
      </c>
      <c r="AB103" s="158">
        <f t="shared" si="276"/>
        <v>550.2063273727648</v>
      </c>
      <c r="AC103" s="160">
        <f t="shared" si="277"/>
        <v>8.2644628099173556E-3</v>
      </c>
      <c r="AD103" s="157">
        <f t="shared" si="278"/>
        <v>0</v>
      </c>
      <c r="AE103" s="159">
        <f t="shared" si="279"/>
        <v>0</v>
      </c>
      <c r="AF103" s="158">
        <f t="shared" si="280"/>
        <v>0</v>
      </c>
      <c r="AG103" s="157">
        <f t="shared" si="281"/>
        <v>0</v>
      </c>
      <c r="AH103" s="159">
        <f t="shared" si="282"/>
        <v>0</v>
      </c>
      <c r="AI103" s="333">
        <f t="shared" si="283"/>
        <v>0</v>
      </c>
      <c r="AJ103" s="505"/>
      <c r="AK103" s="83">
        <v>912.27374250343655</v>
      </c>
      <c r="AL103" s="61">
        <v>889.48188660932828</v>
      </c>
      <c r="AM103" s="61">
        <v>893.6102038299631</v>
      </c>
      <c r="AN103" s="61">
        <v>911.61804072464054</v>
      </c>
      <c r="AO103" s="61">
        <v>543.58652293426303</v>
      </c>
      <c r="AP103" s="61">
        <v>617.70986842093043</v>
      </c>
      <c r="AQ103" s="61">
        <v>712.51544330951333</v>
      </c>
      <c r="AR103" s="61">
        <v>675.01608746400416</v>
      </c>
      <c r="AS103" s="61">
        <v>722.4722182823275</v>
      </c>
      <c r="AT103" s="61">
        <v>742.27535367209998</v>
      </c>
      <c r="AU103" s="61">
        <v>548.89363588596007</v>
      </c>
      <c r="AV103" s="61">
        <v>556.24020499793914</v>
      </c>
      <c r="AW103" s="61">
        <v>494.56718355736018</v>
      </c>
      <c r="AX103" s="61">
        <v>562.02313332580025</v>
      </c>
      <c r="AY103" s="61">
        <v>323.79962264175765</v>
      </c>
      <c r="AZ103" s="61">
        <v>402.21048066717589</v>
      </c>
      <c r="BA103" s="61">
        <v>123.98803078210213</v>
      </c>
      <c r="BB103" s="61">
        <v>210.25394521823483</v>
      </c>
      <c r="BC103" s="61">
        <v>7.2934135754177705</v>
      </c>
      <c r="BD103" s="84">
        <v>55.171044943363086</v>
      </c>
      <c r="BE103" s="229">
        <v>2.0000000000000002E-5</v>
      </c>
      <c r="BF103" s="42">
        <v>2.0000000000000002E-5</v>
      </c>
      <c r="BG103" s="52">
        <v>5.0000000000000002E-5</v>
      </c>
      <c r="BH103" s="52">
        <v>4.0000000000000003E-5</v>
      </c>
      <c r="BI103" s="52">
        <v>1.2518952302791728E-4</v>
      </c>
      <c r="BJ103" s="52">
        <v>1.2406223545552731E-4</v>
      </c>
      <c r="BK103" s="52">
        <v>3.4000000000000002E-4</v>
      </c>
      <c r="BL103" s="52">
        <v>1.8000000000000001E-4</v>
      </c>
      <c r="BM103" s="52">
        <v>8.9999999999999998E-4</v>
      </c>
      <c r="BN103" s="52">
        <v>5.0000000000000001E-4</v>
      </c>
      <c r="BO103" s="52">
        <v>3.8E-3</v>
      </c>
      <c r="BP103" s="52">
        <v>2E-3</v>
      </c>
      <c r="BQ103" s="52">
        <v>1.6199999999999999E-2</v>
      </c>
      <c r="BR103" s="52">
        <v>6.1999999999999998E-3</v>
      </c>
      <c r="BS103" s="52">
        <v>6.1100000000000002E-2</v>
      </c>
      <c r="BT103" s="52">
        <v>2.6800000000000001E-2</v>
      </c>
      <c r="BU103" s="52">
        <v>0.1421</v>
      </c>
      <c r="BV103" s="52">
        <v>5.4699999999999999E-2</v>
      </c>
      <c r="BW103" s="52">
        <v>0.27589999999999998</v>
      </c>
      <c r="BX103" s="53">
        <v>0.1051</v>
      </c>
      <c r="BY103" s="63">
        <f>+Fall_Hoy!B103</f>
        <v>0</v>
      </c>
      <c r="BZ103" s="60">
        <f>+Fall_Hoy!C103</f>
        <v>0</v>
      </c>
      <c r="CA103" s="60">
        <f>+Fall_Hoy!D103</f>
        <v>0</v>
      </c>
      <c r="CB103" s="60">
        <f>+Fall_Hoy!E103</f>
        <v>0</v>
      </c>
      <c r="CC103" s="60">
        <f>+Fall_Hoy!F103</f>
        <v>0</v>
      </c>
      <c r="CD103" s="60">
        <f>+Fall_Hoy!G103</f>
        <v>0</v>
      </c>
      <c r="CE103" s="60">
        <f>+Fall_Hoy!H103</f>
        <v>0</v>
      </c>
      <c r="CF103" s="60">
        <f>+Fall_Hoy!I103</f>
        <v>0</v>
      </c>
      <c r="CG103" s="60">
        <f>+Fall_Hoy!J103</f>
        <v>0</v>
      </c>
      <c r="CH103" s="60">
        <f>+Fall_Hoy!K103</f>
        <v>0</v>
      </c>
      <c r="CI103" s="60">
        <f>+Fall_Hoy!L103</f>
        <v>0</v>
      </c>
      <c r="CJ103" s="60">
        <f>+Fall_Hoy!M103</f>
        <v>0</v>
      </c>
      <c r="CK103" s="60">
        <f>+Fall_Hoy!N103</f>
        <v>1</v>
      </c>
      <c r="CL103" s="60">
        <f>+Fall_Hoy!O103</f>
        <v>2</v>
      </c>
      <c r="CM103" s="60">
        <f>+Fall_Hoy!P103</f>
        <v>1</v>
      </c>
      <c r="CN103" s="60">
        <f>+Fall_Hoy!Q103</f>
        <v>0</v>
      </c>
      <c r="CO103" s="60">
        <f>+Fall_Hoy!R103</f>
        <v>0</v>
      </c>
      <c r="CP103" s="60">
        <f>+Fall_Hoy!S103</f>
        <v>0</v>
      </c>
      <c r="CQ103" s="60">
        <f>+Fall_Hoy!T103</f>
        <v>1</v>
      </c>
      <c r="CR103" s="65">
        <f>+Fall_Hoy!U103</f>
        <v>0</v>
      </c>
      <c r="CS103" s="74">
        <f t="shared" si="284"/>
        <v>5.054549470368129E-2</v>
      </c>
      <c r="CT103" s="75">
        <f t="shared" si="285"/>
        <v>4.9725208470014354E-2</v>
      </c>
      <c r="CU103" s="75">
        <f t="shared" si="286"/>
        <v>0.12481296194730054</v>
      </c>
      <c r="CV103" s="75">
        <f t="shared" si="287"/>
        <v>0.57396328733374924</v>
      </c>
      <c r="CW103" s="75">
        <f t="shared" si="240"/>
        <v>0.1048591118343328</v>
      </c>
      <c r="CX103" s="75">
        <f t="shared" si="241"/>
        <v>0.1408428203072109</v>
      </c>
      <c r="CY103" s="75">
        <f t="shared" si="242"/>
        <v>7.1577395941221506E-2</v>
      </c>
      <c r="CZ103" s="75">
        <f t="shared" si="243"/>
        <v>9.777544746816054E-2</v>
      </c>
      <c r="DA103" s="75">
        <f t="shared" si="244"/>
        <v>6.5054404599449042E-2</v>
      </c>
      <c r="DB103" s="75">
        <f t="shared" si="245"/>
        <v>8.7568581764758069E-2</v>
      </c>
      <c r="DC103" s="75">
        <f t="shared" si="246"/>
        <v>6.0120937541451452E-2</v>
      </c>
      <c r="DD103" s="75">
        <f t="shared" si="247"/>
        <v>9.1687007774256368E-2</v>
      </c>
      <c r="DE103" s="75">
        <f t="shared" si="248"/>
        <v>0.12481296194730054</v>
      </c>
      <c r="DF103" s="75">
        <f t="shared" si="249"/>
        <v>0.57396328733374924</v>
      </c>
      <c r="DG103" s="75">
        <f t="shared" si="250"/>
        <v>5.054549470368129E-2</v>
      </c>
      <c r="DH103" s="75">
        <f t="shared" si="251"/>
        <v>4.9725208470014354E-2</v>
      </c>
      <c r="DI103" s="75">
        <f t="shared" si="252"/>
        <v>8.0652946392657091E-2</v>
      </c>
      <c r="DJ103" s="75">
        <f t="shared" si="253"/>
        <v>9.5123066438733569E-2</v>
      </c>
      <c r="DK103" s="75">
        <f t="shared" si="254"/>
        <v>0.49695545077026854</v>
      </c>
      <c r="DL103" s="287">
        <f t="shared" si="255"/>
        <v>0.1268781478977965</v>
      </c>
      <c r="DM103" s="83">
        <f>+'Cas_-14'!B103</f>
        <v>4</v>
      </c>
      <c r="DN103" s="61">
        <f>+'Cas_-14'!C103</f>
        <v>2</v>
      </c>
      <c r="DO103" s="61">
        <f>+'Cas_-14'!D103</f>
        <v>13</v>
      </c>
      <c r="DP103" s="61">
        <f>+'Cas_-14'!E103</f>
        <v>25</v>
      </c>
      <c r="DQ103" s="61">
        <f>+'Cas_-14'!F103</f>
        <v>57</v>
      </c>
      <c r="DR103" s="61">
        <f>+'Cas_-14'!G103</f>
        <v>87</v>
      </c>
      <c r="DS103" s="61">
        <f>+'Cas_-14'!H103</f>
        <v>51</v>
      </c>
      <c r="DT103" s="61">
        <f>+'Cas_-14'!I103</f>
        <v>66</v>
      </c>
      <c r="DU103" s="61">
        <f>+'Cas_-14'!J103</f>
        <v>47</v>
      </c>
      <c r="DV103" s="61">
        <f>+'Cas_-14'!K103</f>
        <v>65</v>
      </c>
      <c r="DW103" s="61">
        <f>+'Cas_-14'!L103</f>
        <v>33</v>
      </c>
      <c r="DX103" s="61">
        <f>+'Cas_-14'!M103</f>
        <v>51</v>
      </c>
      <c r="DY103" s="61">
        <f>+'Cas_-14'!N103</f>
        <v>27</v>
      </c>
      <c r="DZ103" s="61">
        <f>+'Cas_-14'!O103</f>
        <v>15</v>
      </c>
      <c r="EA103" s="61">
        <f>+'Cas_-14'!P103</f>
        <v>21</v>
      </c>
      <c r="EB103" s="61">
        <f>+'Cas_-14'!Q103</f>
        <v>20</v>
      </c>
      <c r="EC103" s="61">
        <f>+'Cas_-14'!R103</f>
        <v>10</v>
      </c>
      <c r="ED103" s="61">
        <f>+'Cas_-14'!S103</f>
        <v>20</v>
      </c>
      <c r="EE103" s="61">
        <f>+'Cas_-14'!T103</f>
        <v>4</v>
      </c>
      <c r="EF103" s="84">
        <f>+'Cas_-14'!U103</f>
        <v>7</v>
      </c>
      <c r="EG103" s="190">
        <f t="shared" si="260"/>
        <v>4.384648832513046E-3</v>
      </c>
      <c r="EH103" s="88">
        <f t="shared" si="260"/>
        <v>2.2484999752203222E-3</v>
      </c>
      <c r="EI103" s="88">
        <f t="shared" si="260"/>
        <v>1.4547730032941355E-2</v>
      </c>
      <c r="EJ103" s="88">
        <f t="shared" si="260"/>
        <v>2.7423766186250139E-2</v>
      </c>
      <c r="EK103" s="88">
        <f t="shared" si="260"/>
        <v>0.1048591118343328</v>
      </c>
      <c r="EL103" s="88">
        <f t="shared" si="260"/>
        <v>0.1408428203072109</v>
      </c>
      <c r="EM103" s="88">
        <f t="shared" si="260"/>
        <v>7.1577395941221506E-2</v>
      </c>
      <c r="EN103" s="88">
        <f t="shared" si="260"/>
        <v>9.777544746816054E-2</v>
      </c>
      <c r="EO103" s="88">
        <f t="shared" ref="EO103:EZ131" si="311">+DU103/AS103</f>
        <v>6.5054404599449042E-2</v>
      </c>
      <c r="EP103" s="88">
        <f t="shared" si="311"/>
        <v>8.7568581764758069E-2</v>
      </c>
      <c r="EQ103" s="88">
        <f t="shared" si="311"/>
        <v>6.0120937541451452E-2</v>
      </c>
      <c r="ER103" s="88">
        <f t="shared" si="311"/>
        <v>9.1687007774256368E-2</v>
      </c>
      <c r="ES103" s="88">
        <f t="shared" si="311"/>
        <v>5.4593189555749252E-2</v>
      </c>
      <c r="ET103" s="88">
        <f t="shared" si="257"/>
        <v>2.6689292861019339E-2</v>
      </c>
      <c r="EU103" s="88">
        <f t="shared" si="258"/>
        <v>6.485492425429347E-2</v>
      </c>
      <c r="EV103" s="88">
        <f t="shared" si="259"/>
        <v>4.9725208470014354E-2</v>
      </c>
      <c r="EW103" s="88">
        <f t="shared" si="256"/>
        <v>8.0652946392657091E-2</v>
      </c>
      <c r="EX103" s="88">
        <f t="shared" si="256"/>
        <v>9.5123066438733569E-2</v>
      </c>
      <c r="EY103" s="88">
        <f t="shared" si="256"/>
        <v>0.54844003547006837</v>
      </c>
      <c r="EZ103" s="96">
        <f t="shared" si="256"/>
        <v>0.1268781478977965</v>
      </c>
      <c r="FA103" s="110">
        <f t="shared" si="212"/>
        <v>0.77936248149014098</v>
      </c>
      <c r="FB103" s="111">
        <f t="shared" si="213"/>
        <v>1</v>
      </c>
      <c r="FC103" s="111">
        <f t="shared" si="214"/>
        <v>2.2862368541380889</v>
      </c>
      <c r="FD103" s="111">
        <f t="shared" si="215"/>
        <v>21.505376344086024</v>
      </c>
      <c r="FE103" s="111">
        <f t="shared" si="261"/>
        <v>1</v>
      </c>
      <c r="FF103" s="111">
        <f t="shared" si="261"/>
        <v>1</v>
      </c>
      <c r="FG103" s="111">
        <f t="shared" si="261"/>
        <v>1</v>
      </c>
      <c r="FH103" s="111">
        <f t="shared" si="261"/>
        <v>1</v>
      </c>
      <c r="FI103" s="111">
        <f t="shared" si="261"/>
        <v>1</v>
      </c>
      <c r="FJ103" s="111">
        <f t="shared" si="261"/>
        <v>1</v>
      </c>
      <c r="FK103" s="111">
        <f t="shared" si="261"/>
        <v>1</v>
      </c>
      <c r="FL103" s="111">
        <f t="shared" si="261"/>
        <v>1</v>
      </c>
      <c r="FM103" s="111">
        <f t="shared" si="261"/>
        <v>2.2862368541380889</v>
      </c>
      <c r="FN103" s="111">
        <f t="shared" si="261"/>
        <v>21.505376344086024</v>
      </c>
      <c r="FO103" s="111">
        <f t="shared" si="261"/>
        <v>0.77936248149014098</v>
      </c>
      <c r="FP103" s="111">
        <f t="shared" si="261"/>
        <v>1</v>
      </c>
      <c r="FQ103" s="111">
        <f t="shared" si="216"/>
        <v>1</v>
      </c>
      <c r="FR103" s="111">
        <f t="shared" si="217"/>
        <v>1</v>
      </c>
      <c r="FS103" s="111">
        <f t="shared" si="218"/>
        <v>0.90612540775643347</v>
      </c>
      <c r="FT103" s="292">
        <f t="shared" si="219"/>
        <v>1</v>
      </c>
      <c r="FU103" s="83">
        <f>+Cas_Hoy!B103</f>
        <v>5</v>
      </c>
      <c r="FV103" s="61">
        <f>+Cas_Hoy!C103</f>
        <v>2</v>
      </c>
      <c r="FW103" s="61">
        <f>+Cas_Hoy!D103</f>
        <v>15</v>
      </c>
      <c r="FX103" s="61">
        <f>+Cas_Hoy!E103</f>
        <v>30</v>
      </c>
      <c r="FY103" s="61">
        <f>+Cas_Hoy!F103</f>
        <v>60</v>
      </c>
      <c r="FZ103" s="61">
        <f>+Cas_Hoy!G103</f>
        <v>106</v>
      </c>
      <c r="GA103" s="61">
        <f>+Cas_Hoy!H103</f>
        <v>55</v>
      </c>
      <c r="GB103" s="61">
        <f>+Cas_Hoy!I103</f>
        <v>81</v>
      </c>
      <c r="GC103" s="61">
        <f>+Cas_Hoy!J103</f>
        <v>50</v>
      </c>
      <c r="GD103" s="61">
        <f>+Cas_Hoy!K103</f>
        <v>74</v>
      </c>
      <c r="GE103" s="61">
        <f>+Cas_Hoy!L103</f>
        <v>38</v>
      </c>
      <c r="GF103" s="61">
        <f>+Cas_Hoy!M103</f>
        <v>57</v>
      </c>
      <c r="GG103" s="61">
        <f>+Cas_Hoy!N103</f>
        <v>30</v>
      </c>
      <c r="GH103" s="61">
        <f>+Cas_Hoy!O103</f>
        <v>19</v>
      </c>
      <c r="GI103" s="61">
        <f>+Cas_Hoy!P103</f>
        <v>22</v>
      </c>
      <c r="GJ103" s="61">
        <f>+Cas_Hoy!Q103</f>
        <v>25</v>
      </c>
      <c r="GK103" s="61">
        <f>+Cas_Hoy!R103</f>
        <v>14</v>
      </c>
      <c r="GL103" s="61">
        <f>+Cas_Hoy!S103</f>
        <v>24</v>
      </c>
      <c r="GM103" s="61">
        <f>+Cas_Hoy!T103</f>
        <v>5</v>
      </c>
      <c r="GN103" s="84">
        <f>+Cas_Hoy!U103</f>
        <v>10</v>
      </c>
      <c r="GO103" s="297">
        <f t="shared" si="220"/>
        <v>4.271538493212771E-3</v>
      </c>
      <c r="GP103" s="294">
        <f t="shared" si="221"/>
        <v>2.2484999752203222E-3</v>
      </c>
      <c r="GQ103" s="294">
        <f t="shared" si="222"/>
        <v>3.837641139849466E-2</v>
      </c>
      <c r="GR103" s="294">
        <f t="shared" si="223"/>
        <v>0.7</v>
      </c>
      <c r="GS103" s="294">
        <f t="shared" si="224"/>
        <v>0.11037801245719242</v>
      </c>
      <c r="GT103" s="294">
        <f t="shared" si="225"/>
        <v>0.17160159715591214</v>
      </c>
      <c r="GU103" s="294">
        <f t="shared" si="226"/>
        <v>7.7191309348376133E-2</v>
      </c>
      <c r="GV103" s="294">
        <f t="shared" si="227"/>
        <v>0.11999714007456067</v>
      </c>
      <c r="GW103" s="294">
        <f t="shared" si="228"/>
        <v>6.9206813403669201E-2</v>
      </c>
      <c r="GX103" s="294">
        <f t="shared" si="229"/>
        <v>9.9693462316801498E-2</v>
      </c>
      <c r="GY103" s="294">
        <f t="shared" si="230"/>
        <v>6.9230170502277436E-2</v>
      </c>
      <c r="GZ103" s="294">
        <f t="shared" si="231"/>
        <v>0.1024737145712277</v>
      </c>
      <c r="HA103" s="294">
        <f t="shared" si="232"/>
        <v>0.13868106883033393</v>
      </c>
      <c r="HB103" s="294">
        <f t="shared" si="233"/>
        <v>0.7</v>
      </c>
      <c r="HC103" s="294">
        <f t="shared" si="234"/>
        <v>5.2952423022904205E-2</v>
      </c>
      <c r="HD103" s="294">
        <f t="shared" si="235"/>
        <v>6.2156510587517949E-2</v>
      </c>
      <c r="HE103" s="294">
        <f t="shared" si="236"/>
        <v>0.11291412494971992</v>
      </c>
      <c r="HF103" s="294">
        <f t="shared" si="237"/>
        <v>0.11414767972648028</v>
      </c>
      <c r="HG103" s="294">
        <f t="shared" si="238"/>
        <v>0.62119431346283571</v>
      </c>
      <c r="HH103" s="298">
        <f t="shared" si="239"/>
        <v>0.18125449699685217</v>
      </c>
      <c r="HI103" s="213">
        <f>+CyF_Tot!B103</f>
        <v>581</v>
      </c>
      <c r="HJ103" s="140">
        <f>+CyF_Tot!C103</f>
        <v>628</v>
      </c>
      <c r="HK103" s="140">
        <f>+CyF_Tot!D103</f>
        <v>684</v>
      </c>
      <c r="HL103" s="140">
        <f>+CyF_Tot!E103</f>
        <v>726</v>
      </c>
      <c r="HM103" s="140">
        <f>+CyF_Tot!F103</f>
        <v>5</v>
      </c>
      <c r="HN103" s="140">
        <f>+CyF_Tot!G103</f>
        <v>6</v>
      </c>
      <c r="HO103" s="140">
        <f>+CyF_Tot!H103</f>
        <v>6</v>
      </c>
      <c r="HP103" s="451">
        <f>+CyF_Tot!I103</f>
        <v>6</v>
      </c>
      <c r="HQ103" s="91">
        <f t="shared" si="291"/>
        <v>8.3656464236903857E-2</v>
      </c>
      <c r="HR103" s="88">
        <f t="shared" si="292"/>
        <v>8.1566427015986084E-2</v>
      </c>
      <c r="HS103" s="88">
        <f t="shared" si="293"/>
        <v>8.1944998058685298E-2</v>
      </c>
      <c r="HT103" s="88">
        <f t="shared" si="294"/>
        <v>8.3596335692309995E-2</v>
      </c>
      <c r="HU103" s="88">
        <f t="shared" si="295"/>
        <v>4.9847457398832007E-2</v>
      </c>
      <c r="HV103" s="88">
        <f t="shared" si="296"/>
        <v>5.6644646347632319E-2</v>
      </c>
      <c r="HW103" s="88">
        <f t="shared" si="297"/>
        <v>6.5338417543284122E-2</v>
      </c>
      <c r="HX103" s="88">
        <f t="shared" si="298"/>
        <v>6.1899687066850451E-2</v>
      </c>
      <c r="HY103" s="88">
        <f t="shared" si="299"/>
        <v>6.6251464308328983E-2</v>
      </c>
      <c r="HZ103" s="88">
        <f t="shared" si="300"/>
        <v>6.8067432707207706E-2</v>
      </c>
      <c r="IA103" s="88">
        <f t="shared" si="301"/>
        <v>5.0334125253182947E-2</v>
      </c>
      <c r="IB103" s="88">
        <f t="shared" si="302"/>
        <v>5.1007813388164985E-2</v>
      </c>
      <c r="IC103" s="88">
        <f t="shared" si="303"/>
        <v>4.5352332284031197E-2</v>
      </c>
      <c r="ID103" s="88">
        <f t="shared" si="304"/>
        <v>5.1538114014287047E-2</v>
      </c>
      <c r="IE103" s="88">
        <f t="shared" si="305"/>
        <v>2.9692766863068102E-2</v>
      </c>
      <c r="IF103" s="88">
        <f t="shared" si="306"/>
        <v>3.6883125233120206E-2</v>
      </c>
      <c r="IG103" s="88">
        <f t="shared" si="307"/>
        <v>1.1369833175800287E-2</v>
      </c>
      <c r="IH103" s="88">
        <f t="shared" si="308"/>
        <v>1.9280508502359912E-2</v>
      </c>
      <c r="II103" s="88">
        <f t="shared" si="309"/>
        <v>6.6881371622354616E-4</v>
      </c>
      <c r="IJ103" s="191">
        <f t="shared" si="310"/>
        <v>5.0592430026009253E-3</v>
      </c>
      <c r="IK103" s="297"/>
      <c r="IL103" s="294"/>
      <c r="IM103" s="294"/>
      <c r="IN103" s="294"/>
      <c r="IO103" s="294"/>
      <c r="IP103" s="294"/>
      <c r="IQ103" s="294"/>
      <c r="IR103" s="294"/>
      <c r="IS103" s="294"/>
      <c r="IT103" s="294"/>
      <c r="IU103" s="294"/>
      <c r="IV103" s="294"/>
      <c r="IW103" s="294"/>
      <c r="IX103" s="294"/>
      <c r="IY103" s="294"/>
      <c r="IZ103" s="294"/>
      <c r="JA103" s="294"/>
      <c r="JB103" s="294"/>
      <c r="JC103" s="294"/>
      <c r="JD103" s="298"/>
      <c r="JE103" s="486"/>
    </row>
    <row r="104" spans="1:265" ht="14.4">
      <c r="A104" s="411" t="s">
        <v>115</v>
      </c>
      <c r="B104" s="439">
        <v>24382</v>
      </c>
      <c r="C104" s="427">
        <f t="shared" si="288"/>
        <v>365</v>
      </c>
      <c r="D104" s="418">
        <f t="shared" si="289"/>
        <v>9</v>
      </c>
      <c r="E104" s="396">
        <f t="shared" si="210"/>
        <v>9.6981204979712816E-3</v>
      </c>
      <c r="F104" s="197">
        <f t="shared" si="262"/>
        <v>1.1935034041506028E-2</v>
      </c>
      <c r="G104" s="30">
        <f t="shared" si="151"/>
        <v>3.1890545243293364</v>
      </c>
      <c r="H104" s="29">
        <f t="shared" si="263"/>
        <v>3.8061474308089448E-2</v>
      </c>
      <c r="I104" s="33">
        <f t="shared" si="264"/>
        <v>4.774033719055893E-2</v>
      </c>
      <c r="J104" s="324">
        <f t="shared" si="265"/>
        <v>5.0238602127933685E-2</v>
      </c>
      <c r="K104" s="482">
        <f t="shared" si="290"/>
        <v>7.3474330203357448E-3</v>
      </c>
      <c r="L104" s="325">
        <f t="shared" si="211"/>
        <v>4.2093388215920244</v>
      </c>
      <c r="M104" s="326">
        <f t="shared" si="266"/>
        <v>6.3014054215449464E-2</v>
      </c>
      <c r="N104" s="501"/>
      <c r="O104" s="332" t="s">
        <v>226</v>
      </c>
      <c r="P104" s="20" t="s">
        <v>237</v>
      </c>
      <c r="Q104" s="20"/>
      <c r="R104" s="20"/>
      <c r="S104" s="157">
        <f t="shared" si="267"/>
        <v>365</v>
      </c>
      <c r="T104" s="158">
        <f t="shared" si="268"/>
        <v>1497.0059880239521</v>
      </c>
      <c r="U104" s="157">
        <f t="shared" si="269"/>
        <v>24</v>
      </c>
      <c r="V104" s="159">
        <f t="shared" si="270"/>
        <v>7.0381231671554259E-2</v>
      </c>
      <c r="W104" s="158">
        <f t="shared" si="271"/>
        <v>98.433270445410542</v>
      </c>
      <c r="X104" s="157">
        <f t="shared" si="272"/>
        <v>74</v>
      </c>
      <c r="Y104" s="159">
        <f t="shared" si="273"/>
        <v>0.25429553264604809</v>
      </c>
      <c r="Z104" s="158">
        <f t="shared" si="274"/>
        <v>303.50258387334918</v>
      </c>
      <c r="AA104" s="157">
        <f t="shared" si="275"/>
        <v>9</v>
      </c>
      <c r="AB104" s="158">
        <f t="shared" si="276"/>
        <v>369.12476417028955</v>
      </c>
      <c r="AC104" s="160">
        <f t="shared" si="277"/>
        <v>2.4657534246575342E-2</v>
      </c>
      <c r="AD104" s="157">
        <f t="shared" si="278"/>
        <v>0</v>
      </c>
      <c r="AE104" s="159">
        <f t="shared" si="279"/>
        <v>0</v>
      </c>
      <c r="AF104" s="158">
        <f t="shared" si="280"/>
        <v>0</v>
      </c>
      <c r="AG104" s="157">
        <f t="shared" si="281"/>
        <v>3</v>
      </c>
      <c r="AH104" s="159">
        <f t="shared" si="282"/>
        <v>0.5</v>
      </c>
      <c r="AI104" s="333">
        <f t="shared" si="283"/>
        <v>123.04158805676319</v>
      </c>
      <c r="AJ104" s="505"/>
      <c r="AK104" s="83">
        <v>1882.0932135143532</v>
      </c>
      <c r="AL104" s="61">
        <v>1796.0491216926232</v>
      </c>
      <c r="AM104" s="61">
        <v>1716.4843430965886</v>
      </c>
      <c r="AN104" s="61">
        <v>1695.8991784752375</v>
      </c>
      <c r="AO104" s="61">
        <v>1476.872874449627</v>
      </c>
      <c r="AP104" s="61">
        <v>1372.7807768547127</v>
      </c>
      <c r="AQ104" s="61">
        <v>1501.7929111070862</v>
      </c>
      <c r="AR104" s="61">
        <v>1522.8121617922175</v>
      </c>
      <c r="AS104" s="61">
        <v>1493.0767132573937</v>
      </c>
      <c r="AT104" s="61">
        <v>1649.7425910566431</v>
      </c>
      <c r="AU104" s="61">
        <v>1262.5964194847243</v>
      </c>
      <c r="AV104" s="61">
        <v>1401.9844600390891</v>
      </c>
      <c r="AW104" s="61">
        <v>1169.3746261583299</v>
      </c>
      <c r="AX104" s="61">
        <v>1322.8089817730033</v>
      </c>
      <c r="AY104" s="61">
        <v>814.47989423625017</v>
      </c>
      <c r="AZ104" s="61">
        <v>1045.9096893568621</v>
      </c>
      <c r="BA104" s="61">
        <v>362.01366206052546</v>
      </c>
      <c r="BB104" s="61">
        <v>648.83133267828839</v>
      </c>
      <c r="BC104" s="61">
        <v>44.21540910662906</v>
      </c>
      <c r="BD104" s="84">
        <v>202.18199586287491</v>
      </c>
      <c r="BE104" s="229">
        <v>2.0000000000000002E-5</v>
      </c>
      <c r="BF104" s="42">
        <v>2.0000000000000002E-5</v>
      </c>
      <c r="BG104" s="52">
        <v>5.0000000000000002E-5</v>
      </c>
      <c r="BH104" s="52">
        <v>4.0000000000000003E-5</v>
      </c>
      <c r="BI104" s="52">
        <v>1.2518952302791728E-4</v>
      </c>
      <c r="BJ104" s="52">
        <v>1.2406223545552731E-4</v>
      </c>
      <c r="BK104" s="52">
        <v>3.4000000000000002E-4</v>
      </c>
      <c r="BL104" s="52">
        <v>1.8000000000000001E-4</v>
      </c>
      <c r="BM104" s="52">
        <v>8.9999999999999998E-4</v>
      </c>
      <c r="BN104" s="52">
        <v>5.0000000000000001E-4</v>
      </c>
      <c r="BO104" s="52">
        <v>3.8E-3</v>
      </c>
      <c r="BP104" s="52">
        <v>2E-3</v>
      </c>
      <c r="BQ104" s="52">
        <v>1.6199999999999999E-2</v>
      </c>
      <c r="BR104" s="52">
        <v>6.1999999999999998E-3</v>
      </c>
      <c r="BS104" s="52">
        <v>6.1100000000000002E-2</v>
      </c>
      <c r="BT104" s="52">
        <v>2.6800000000000001E-2</v>
      </c>
      <c r="BU104" s="52">
        <v>0.1421</v>
      </c>
      <c r="BV104" s="52">
        <v>5.4699999999999999E-2</v>
      </c>
      <c r="BW104" s="52">
        <v>0.27589999999999998</v>
      </c>
      <c r="BX104" s="53">
        <v>0.1051</v>
      </c>
      <c r="BY104" s="63">
        <f>+Fall_Hoy!B104</f>
        <v>0</v>
      </c>
      <c r="BZ104" s="60">
        <f>+Fall_Hoy!C104</f>
        <v>0</v>
      </c>
      <c r="CA104" s="60">
        <f>+Fall_Hoy!D104</f>
        <v>0</v>
      </c>
      <c r="CB104" s="60">
        <f>+Fall_Hoy!E104</f>
        <v>0</v>
      </c>
      <c r="CC104" s="60">
        <f>+Fall_Hoy!F104</f>
        <v>0</v>
      </c>
      <c r="CD104" s="60">
        <f>+Fall_Hoy!G104</f>
        <v>0</v>
      </c>
      <c r="CE104" s="60">
        <f>+Fall_Hoy!H104</f>
        <v>0</v>
      </c>
      <c r="CF104" s="60">
        <f>+Fall_Hoy!I104</f>
        <v>0</v>
      </c>
      <c r="CG104" s="60">
        <f>+Fall_Hoy!J104</f>
        <v>0</v>
      </c>
      <c r="CH104" s="60">
        <f>+Fall_Hoy!K104</f>
        <v>0</v>
      </c>
      <c r="CI104" s="60">
        <f>+Fall_Hoy!L104</f>
        <v>1</v>
      </c>
      <c r="CJ104" s="60">
        <f>+Fall_Hoy!M104</f>
        <v>0</v>
      </c>
      <c r="CK104" s="60">
        <f>+Fall_Hoy!N104</f>
        <v>1</v>
      </c>
      <c r="CL104" s="60">
        <f>+Fall_Hoy!O104</f>
        <v>1</v>
      </c>
      <c r="CM104" s="60">
        <f>+Fall_Hoy!P104</f>
        <v>2</v>
      </c>
      <c r="CN104" s="60">
        <f>+Fall_Hoy!Q104</f>
        <v>1</v>
      </c>
      <c r="CO104" s="60">
        <f>+Fall_Hoy!R104</f>
        <v>2</v>
      </c>
      <c r="CP104" s="60">
        <f>+Fall_Hoy!S104</f>
        <v>0</v>
      </c>
      <c r="CQ104" s="60">
        <f>+Fall_Hoy!T104</f>
        <v>0</v>
      </c>
      <c r="CR104" s="65">
        <f>+Fall_Hoy!U104</f>
        <v>1</v>
      </c>
      <c r="CS104" s="74">
        <f t="shared" si="284"/>
        <v>4.0189112652412803E-2</v>
      </c>
      <c r="CT104" s="75">
        <f t="shared" si="285"/>
        <v>3.5675578126410902E-2</v>
      </c>
      <c r="CU104" s="75">
        <f t="shared" si="286"/>
        <v>5.2787527350854756E-2</v>
      </c>
      <c r="CV104" s="75">
        <f t="shared" si="287"/>
        <v>0.12193016890803279</v>
      </c>
      <c r="CW104" s="75">
        <f t="shared" si="240"/>
        <v>2.1667403168959383E-2</v>
      </c>
      <c r="CX104" s="75">
        <f t="shared" si="241"/>
        <v>2.4038798150720703E-2</v>
      </c>
      <c r="CY104" s="75">
        <f t="shared" si="242"/>
        <v>2.3971347669674143E-2</v>
      </c>
      <c r="CZ104" s="75">
        <f t="shared" si="243"/>
        <v>2.3640473134671536E-2</v>
      </c>
      <c r="DA104" s="75">
        <f t="shared" si="244"/>
        <v>1.272540106700101E-2</v>
      </c>
      <c r="DB104" s="75">
        <f t="shared" si="245"/>
        <v>1.6366189577918806E-2</v>
      </c>
      <c r="DC104" s="75">
        <f t="shared" si="246"/>
        <v>0.20842597893968284</v>
      </c>
      <c r="DD104" s="75">
        <f t="shared" si="247"/>
        <v>1.6405317359479671E-2</v>
      </c>
      <c r="DE104" s="75">
        <f t="shared" si="248"/>
        <v>5.2787527350854756E-2</v>
      </c>
      <c r="DF104" s="75">
        <f t="shared" si="249"/>
        <v>0.12193016890803279</v>
      </c>
      <c r="DG104" s="75">
        <f t="shared" si="250"/>
        <v>4.0189112652412803E-2</v>
      </c>
      <c r="DH104" s="75">
        <f t="shared" si="251"/>
        <v>3.5675578126410902E-2</v>
      </c>
      <c r="DI104" s="75">
        <f t="shared" si="252"/>
        <v>3.8878630367906904E-2</v>
      </c>
      <c r="DJ104" s="75">
        <f t="shared" si="253"/>
        <v>3.0824651943738126E-3</v>
      </c>
      <c r="DK104" s="75">
        <f t="shared" si="254"/>
        <v>0</v>
      </c>
      <c r="DL104" s="287">
        <f t="shared" si="255"/>
        <v>4.7060312262595737E-2</v>
      </c>
      <c r="DM104" s="83">
        <f>+'Cas_-14'!B104</f>
        <v>3</v>
      </c>
      <c r="DN104" s="61">
        <f>+'Cas_-14'!C104</f>
        <v>2</v>
      </c>
      <c r="DO104" s="61">
        <f>+'Cas_-14'!D104</f>
        <v>2</v>
      </c>
      <c r="DP104" s="61">
        <f>+'Cas_-14'!E104</f>
        <v>2</v>
      </c>
      <c r="DQ104" s="61">
        <f>+'Cas_-14'!F104</f>
        <v>32</v>
      </c>
      <c r="DR104" s="61">
        <f>+'Cas_-14'!G104</f>
        <v>33</v>
      </c>
      <c r="DS104" s="61">
        <f>+'Cas_-14'!H104</f>
        <v>36</v>
      </c>
      <c r="DT104" s="61">
        <f>+'Cas_-14'!I104</f>
        <v>36</v>
      </c>
      <c r="DU104" s="61">
        <f>+'Cas_-14'!J104</f>
        <v>19</v>
      </c>
      <c r="DV104" s="61">
        <f>+'Cas_-14'!K104</f>
        <v>27</v>
      </c>
      <c r="DW104" s="61">
        <f>+'Cas_-14'!L104</f>
        <v>19</v>
      </c>
      <c r="DX104" s="61">
        <f>+'Cas_-14'!M104</f>
        <v>23</v>
      </c>
      <c r="DY104" s="61">
        <f>+'Cas_-14'!N104</f>
        <v>13</v>
      </c>
      <c r="DZ104" s="61">
        <f>+'Cas_-14'!O104</f>
        <v>12</v>
      </c>
      <c r="EA104" s="61">
        <f>+'Cas_-14'!P104</f>
        <v>11</v>
      </c>
      <c r="EB104" s="61">
        <f>+'Cas_-14'!Q104</f>
        <v>6</v>
      </c>
      <c r="EC104" s="61">
        <f>+'Cas_-14'!R104</f>
        <v>11</v>
      </c>
      <c r="ED104" s="61">
        <f>+'Cas_-14'!S104</f>
        <v>2</v>
      </c>
      <c r="EE104" s="61">
        <f>+'Cas_-14'!T104</f>
        <v>0</v>
      </c>
      <c r="EF104" s="84">
        <f>+'Cas_-14'!U104</f>
        <v>2</v>
      </c>
      <c r="EG104" s="190">
        <f t="shared" ref="EG104:EQ134" si="312">+DM104/AK104</f>
        <v>1.593969936482703E-3</v>
      </c>
      <c r="EH104" s="89">
        <f t="shared" si="312"/>
        <v>1.1135552896878291E-3</v>
      </c>
      <c r="EI104" s="89">
        <f t="shared" si="312"/>
        <v>1.1651722941975345E-3</v>
      </c>
      <c r="EJ104" s="89">
        <f t="shared" si="312"/>
        <v>1.1793153893724837E-3</v>
      </c>
      <c r="EK104" s="89">
        <f t="shared" si="312"/>
        <v>2.1667403168959383E-2</v>
      </c>
      <c r="EL104" s="89">
        <f t="shared" si="312"/>
        <v>2.4038798150720703E-2</v>
      </c>
      <c r="EM104" s="89">
        <f t="shared" si="312"/>
        <v>2.3971347669674143E-2</v>
      </c>
      <c r="EN104" s="89">
        <f t="shared" si="312"/>
        <v>2.3640473134671536E-2</v>
      </c>
      <c r="EO104" s="89">
        <f t="shared" si="311"/>
        <v>1.272540106700101E-2</v>
      </c>
      <c r="EP104" s="89">
        <f t="shared" si="311"/>
        <v>1.6366189577918806E-2</v>
      </c>
      <c r="EQ104" s="89">
        <f t="shared" si="311"/>
        <v>1.5048355679445102E-2</v>
      </c>
      <c r="ER104" s="89">
        <f t="shared" si="311"/>
        <v>1.6405317359479671E-2</v>
      </c>
      <c r="ES104" s="89">
        <f t="shared" si="311"/>
        <v>1.1117053260090012E-2</v>
      </c>
      <c r="ET104" s="89">
        <f t="shared" si="257"/>
        <v>9.0716045667576396E-3</v>
      </c>
      <c r="EU104" s="89">
        <f t="shared" si="258"/>
        <v>1.3505551306843323E-2</v>
      </c>
      <c r="EV104" s="89">
        <f t="shared" si="259"/>
        <v>5.7366329627268732E-3</v>
      </c>
      <c r="EW104" s="89">
        <f t="shared" si="256"/>
        <v>3.0385593564037642E-2</v>
      </c>
      <c r="EX104" s="89">
        <f t="shared" si="256"/>
        <v>3.0824651943738126E-3</v>
      </c>
      <c r="EY104" s="89">
        <f t="shared" si="256"/>
        <v>0</v>
      </c>
      <c r="EZ104" s="97">
        <f t="shared" si="256"/>
        <v>9.8920776375976231E-3</v>
      </c>
      <c r="FA104" s="110">
        <f t="shared" si="212"/>
        <v>2.9757476565987204</v>
      </c>
      <c r="FB104" s="111">
        <f t="shared" si="213"/>
        <v>6.2189054726368154</v>
      </c>
      <c r="FC104" s="111">
        <f t="shared" si="214"/>
        <v>4.7483380816714149</v>
      </c>
      <c r="FD104" s="111">
        <f t="shared" si="215"/>
        <v>13.440860215053764</v>
      </c>
      <c r="FE104" s="111">
        <f t="shared" si="261"/>
        <v>1</v>
      </c>
      <c r="FF104" s="111">
        <f t="shared" si="261"/>
        <v>1</v>
      </c>
      <c r="FG104" s="111">
        <f t="shared" si="261"/>
        <v>1</v>
      </c>
      <c r="FH104" s="111">
        <f t="shared" si="261"/>
        <v>1</v>
      </c>
      <c r="FI104" s="111">
        <f t="shared" si="261"/>
        <v>1</v>
      </c>
      <c r="FJ104" s="111">
        <f t="shared" si="261"/>
        <v>1</v>
      </c>
      <c r="FK104" s="111">
        <f t="shared" si="261"/>
        <v>13.850415512465373</v>
      </c>
      <c r="FL104" s="111">
        <f t="shared" si="261"/>
        <v>1</v>
      </c>
      <c r="FM104" s="111">
        <f t="shared" si="261"/>
        <v>4.7483380816714149</v>
      </c>
      <c r="FN104" s="111">
        <f t="shared" si="261"/>
        <v>13.440860215053764</v>
      </c>
      <c r="FO104" s="111">
        <f t="shared" si="261"/>
        <v>2.9757476565987204</v>
      </c>
      <c r="FP104" s="111">
        <f t="shared" si="261"/>
        <v>6.2189054726368154</v>
      </c>
      <c r="FQ104" s="111">
        <f t="shared" si="216"/>
        <v>1.2795086686712303</v>
      </c>
      <c r="FR104" s="111">
        <f t="shared" si="217"/>
        <v>1</v>
      </c>
      <c r="FS104" s="111" t="e">
        <f t="shared" si="218"/>
        <v>#DIV/0!</v>
      </c>
      <c r="FT104" s="292">
        <f t="shared" si="219"/>
        <v>4.7573739295908659</v>
      </c>
      <c r="FU104" s="83">
        <f>+Cas_Hoy!B104</f>
        <v>3</v>
      </c>
      <c r="FV104" s="61">
        <f>+Cas_Hoy!C104</f>
        <v>2</v>
      </c>
      <c r="FW104" s="61">
        <f>+Cas_Hoy!D104</f>
        <v>3</v>
      </c>
      <c r="FX104" s="61">
        <f>+Cas_Hoy!E104</f>
        <v>3</v>
      </c>
      <c r="FY104" s="61">
        <f>+Cas_Hoy!F104</f>
        <v>36</v>
      </c>
      <c r="FZ104" s="61">
        <f>+Cas_Hoy!G104</f>
        <v>40</v>
      </c>
      <c r="GA104" s="61">
        <f>+Cas_Hoy!H104</f>
        <v>46</v>
      </c>
      <c r="GB104" s="61">
        <f>+Cas_Hoy!I104</f>
        <v>43</v>
      </c>
      <c r="GC104" s="61">
        <f>+Cas_Hoy!J104</f>
        <v>30</v>
      </c>
      <c r="GD104" s="61">
        <f>+Cas_Hoy!K104</f>
        <v>33</v>
      </c>
      <c r="GE104" s="61">
        <f>+Cas_Hoy!L104</f>
        <v>24</v>
      </c>
      <c r="GF104" s="61">
        <f>+Cas_Hoy!M104</f>
        <v>31</v>
      </c>
      <c r="GG104" s="61">
        <f>+Cas_Hoy!N104</f>
        <v>16</v>
      </c>
      <c r="GH104" s="61">
        <f>+Cas_Hoy!O104</f>
        <v>15</v>
      </c>
      <c r="GI104" s="61">
        <f>+Cas_Hoy!P104</f>
        <v>16</v>
      </c>
      <c r="GJ104" s="61">
        <f>+Cas_Hoy!Q104</f>
        <v>8</v>
      </c>
      <c r="GK104" s="61">
        <f>+Cas_Hoy!R104</f>
        <v>11</v>
      </c>
      <c r="GL104" s="61">
        <f>+Cas_Hoy!S104</f>
        <v>3</v>
      </c>
      <c r="GM104" s="61">
        <f>+Cas_Hoy!T104</f>
        <v>0</v>
      </c>
      <c r="GN104" s="84">
        <f>+Cas_Hoy!U104</f>
        <v>2</v>
      </c>
      <c r="GO104" s="297">
        <f t="shared" si="220"/>
        <v>4.743252303177215E-3</v>
      </c>
      <c r="GP104" s="294">
        <f t="shared" si="221"/>
        <v>6.9250950851233147E-3</v>
      </c>
      <c r="GQ104" s="294">
        <f t="shared" si="222"/>
        <v>8.2989479643699026E-3</v>
      </c>
      <c r="GR104" s="294">
        <f t="shared" si="223"/>
        <v>2.3776519947025884E-2</v>
      </c>
      <c r="GS104" s="294">
        <f t="shared" si="224"/>
        <v>2.4375828565079305E-2</v>
      </c>
      <c r="GT104" s="294">
        <f t="shared" si="225"/>
        <v>2.9137937152388733E-2</v>
      </c>
      <c r="GU104" s="294">
        <f t="shared" si="226"/>
        <v>3.0630055355694741E-2</v>
      </c>
      <c r="GV104" s="294">
        <f t="shared" si="227"/>
        <v>2.8237231799746555E-2</v>
      </c>
      <c r="GW104" s="294">
        <f t="shared" si="228"/>
        <v>2.0092738526843699E-2</v>
      </c>
      <c r="GX104" s="294">
        <f t="shared" si="229"/>
        <v>2.0003120595234097E-2</v>
      </c>
      <c r="GY104" s="294">
        <f t="shared" si="230"/>
        <v>0.26327492076591513</v>
      </c>
      <c r="GZ104" s="294">
        <f t="shared" si="231"/>
        <v>2.2111514701907382E-2</v>
      </c>
      <c r="HA104" s="294">
        <f t="shared" si="232"/>
        <v>6.4969264431821244E-2</v>
      </c>
      <c r="HB104" s="294">
        <f t="shared" si="233"/>
        <v>0.15241271113504098</v>
      </c>
      <c r="HC104" s="294">
        <f t="shared" si="234"/>
        <v>5.8456891130782264E-2</v>
      </c>
      <c r="HD104" s="294">
        <f t="shared" si="235"/>
        <v>4.75674375018812E-2</v>
      </c>
      <c r="HE104" s="294">
        <f t="shared" si="236"/>
        <v>3.8878630367906904E-2</v>
      </c>
      <c r="HF104" s="294">
        <f t="shared" si="237"/>
        <v>4.6236977915607184E-3</v>
      </c>
      <c r="HG104" s="294" t="e">
        <f t="shared" si="238"/>
        <v>#DIV/0!</v>
      </c>
      <c r="HH104" s="298">
        <f t="shared" si="239"/>
        <v>4.706031226259573E-2</v>
      </c>
      <c r="HI104" s="213">
        <f>+CyF_Tot!B104</f>
        <v>252</v>
      </c>
      <c r="HJ104" s="140">
        <f>+CyF_Tot!C104</f>
        <v>291</v>
      </c>
      <c r="HK104" s="140">
        <f>+CyF_Tot!D104</f>
        <v>341</v>
      </c>
      <c r="HL104" s="140">
        <f>+CyF_Tot!E104</f>
        <v>365</v>
      </c>
      <c r="HM104" s="140">
        <f>+CyF_Tot!F104</f>
        <v>6</v>
      </c>
      <c r="HN104" s="140">
        <f>+CyF_Tot!G104</f>
        <v>6</v>
      </c>
      <c r="HO104" s="140">
        <f>+CyF_Tot!H104</f>
        <v>9</v>
      </c>
      <c r="HP104" s="451">
        <f>+CyF_Tot!I104</f>
        <v>9</v>
      </c>
      <c r="HQ104" s="91">
        <f t="shared" si="291"/>
        <v>7.7191912620554234E-2</v>
      </c>
      <c r="HR104" s="88">
        <f t="shared" si="292"/>
        <v>7.3662912053671689E-2</v>
      </c>
      <c r="HS104" s="88">
        <f t="shared" si="293"/>
        <v>7.0399653149724739E-2</v>
      </c>
      <c r="HT104" s="88">
        <f t="shared" si="294"/>
        <v>6.9555376034584421E-2</v>
      </c>
      <c r="HU104" s="88">
        <f t="shared" si="295"/>
        <v>6.0572261276746246E-2</v>
      </c>
      <c r="HV104" s="88">
        <f t="shared" si="296"/>
        <v>5.6303042279333637E-2</v>
      </c>
      <c r="HW104" s="88">
        <f t="shared" si="297"/>
        <v>6.1594328238335092E-2</v>
      </c>
      <c r="HX104" s="88">
        <f t="shared" si="298"/>
        <v>6.2456408899689009E-2</v>
      </c>
      <c r="HY104" s="88">
        <f t="shared" si="299"/>
        <v>6.1236843296587393E-2</v>
      </c>
      <c r="HZ104" s="88">
        <f t="shared" si="300"/>
        <v>6.7662316096162869E-2</v>
      </c>
      <c r="IA104" s="88">
        <f t="shared" si="301"/>
        <v>5.1783956176061206E-2</v>
      </c>
      <c r="IB104" s="88">
        <f t="shared" si="302"/>
        <v>5.7500798131371059E-2</v>
      </c>
      <c r="IC104" s="88">
        <f t="shared" si="303"/>
        <v>4.7960570345268225E-2</v>
      </c>
      <c r="ID104" s="88">
        <f t="shared" si="304"/>
        <v>5.4253505937700078E-2</v>
      </c>
      <c r="IE104" s="88">
        <f t="shared" si="305"/>
        <v>3.3404966542377582E-2</v>
      </c>
      <c r="IF104" s="88">
        <f t="shared" si="306"/>
        <v>4.289679638080806E-2</v>
      </c>
      <c r="IG104" s="88">
        <f t="shared" si="307"/>
        <v>1.4847578626057151E-2</v>
      </c>
      <c r="IH104" s="88">
        <f t="shared" si="308"/>
        <v>2.6611079184574209E-2</v>
      </c>
      <c r="II104" s="88">
        <f t="shared" si="309"/>
        <v>1.8134447176863695E-3</v>
      </c>
      <c r="IJ104" s="191">
        <f t="shared" si="310"/>
        <v>8.2922646158180187E-3</v>
      </c>
      <c r="IK104" s="297"/>
      <c r="IL104" s="294"/>
      <c r="IM104" s="294"/>
      <c r="IN104" s="294"/>
      <c r="IO104" s="294"/>
      <c r="IP104" s="294"/>
      <c r="IQ104" s="294"/>
      <c r="IR104" s="294"/>
      <c r="IS104" s="294"/>
      <c r="IT104" s="294"/>
      <c r="IU104" s="294"/>
      <c r="IV104" s="294"/>
      <c r="IW104" s="294"/>
      <c r="IX104" s="294"/>
      <c r="IY104" s="294"/>
      <c r="IZ104" s="294"/>
      <c r="JA104" s="294"/>
      <c r="JB104" s="294"/>
      <c r="JC104" s="294"/>
      <c r="JD104" s="298"/>
      <c r="JE104" s="486"/>
    </row>
    <row r="105" spans="1:265" ht="14.4">
      <c r="A105" s="411" t="s">
        <v>116</v>
      </c>
      <c r="B105" s="439">
        <v>17442</v>
      </c>
      <c r="C105" s="427">
        <f t="shared" si="288"/>
        <v>260</v>
      </c>
      <c r="D105" s="418">
        <f t="shared" si="289"/>
        <v>14</v>
      </c>
      <c r="E105" s="396">
        <f t="shared" si="210"/>
        <v>9.4264143678550009E-3</v>
      </c>
      <c r="F105" s="197">
        <f t="shared" si="262"/>
        <v>1.0262584565990138E-2</v>
      </c>
      <c r="G105" s="30">
        <f t="shared" si="151"/>
        <v>8.2971411451532298</v>
      </c>
      <c r="H105" s="29">
        <f t="shared" si="263"/>
        <v>8.5150112658091276E-2</v>
      </c>
      <c r="I105" s="33">
        <f t="shared" si="264"/>
        <v>0.12368172788326107</v>
      </c>
      <c r="J105" s="324">
        <f t="shared" si="265"/>
        <v>0.10448009557628826</v>
      </c>
      <c r="K105" s="482">
        <f t="shared" si="290"/>
        <v>7.682422579702035E-3</v>
      </c>
      <c r="L105" s="325">
        <f t="shared" si="211"/>
        <v>10.180680597997876</v>
      </c>
      <c r="M105" s="326">
        <f t="shared" si="266"/>
        <v>0.15175879804377063</v>
      </c>
      <c r="N105" s="501"/>
      <c r="O105" s="332" t="s">
        <v>226</v>
      </c>
      <c r="P105" s="20" t="s">
        <v>241</v>
      </c>
      <c r="Q105" s="20"/>
      <c r="R105" s="20"/>
      <c r="S105" s="157">
        <f t="shared" si="267"/>
        <v>260</v>
      </c>
      <c r="T105" s="158">
        <f t="shared" si="268"/>
        <v>1490.6547414287352</v>
      </c>
      <c r="U105" s="157">
        <f t="shared" si="269"/>
        <v>42</v>
      </c>
      <c r="V105" s="159">
        <f t="shared" si="270"/>
        <v>0.19266055045871561</v>
      </c>
      <c r="W105" s="158">
        <f t="shared" si="271"/>
        <v>240.79807361541108</v>
      </c>
      <c r="X105" s="157">
        <f t="shared" si="272"/>
        <v>81</v>
      </c>
      <c r="Y105" s="159">
        <f t="shared" si="273"/>
        <v>0.45251396648044695</v>
      </c>
      <c r="Z105" s="158">
        <f t="shared" si="274"/>
        <v>464.39628482972137</v>
      </c>
      <c r="AA105" s="157">
        <f t="shared" si="275"/>
        <v>14</v>
      </c>
      <c r="AB105" s="158">
        <f t="shared" si="276"/>
        <v>802.66024538470356</v>
      </c>
      <c r="AC105" s="160">
        <f t="shared" si="277"/>
        <v>5.3846153846153849E-2</v>
      </c>
      <c r="AD105" s="157">
        <f t="shared" si="278"/>
        <v>4</v>
      </c>
      <c r="AE105" s="159">
        <f t="shared" si="279"/>
        <v>0.4</v>
      </c>
      <c r="AF105" s="158">
        <f t="shared" si="280"/>
        <v>229.33149868134387</v>
      </c>
      <c r="AG105" s="157">
        <f t="shared" si="281"/>
        <v>6</v>
      </c>
      <c r="AH105" s="159">
        <f t="shared" si="282"/>
        <v>0.75</v>
      </c>
      <c r="AI105" s="333">
        <f t="shared" si="283"/>
        <v>343.99724802201581</v>
      </c>
      <c r="AJ105" s="505"/>
      <c r="AK105" s="83">
        <v>1445.4648700655061</v>
      </c>
      <c r="AL105" s="61">
        <v>1310.9559540124646</v>
      </c>
      <c r="AM105" s="61">
        <v>1414.0768736193065</v>
      </c>
      <c r="AN105" s="61">
        <v>1308.0990687398755</v>
      </c>
      <c r="AO105" s="61">
        <v>1009.8249788876028</v>
      </c>
      <c r="AP105" s="61">
        <v>1051.1980887582947</v>
      </c>
      <c r="AQ105" s="61">
        <v>1103.6547082090212</v>
      </c>
      <c r="AR105" s="61">
        <v>1092.4522424611523</v>
      </c>
      <c r="AS105" s="61">
        <v>1023.6181970130991</v>
      </c>
      <c r="AT105" s="61">
        <v>1024.3355920226031</v>
      </c>
      <c r="AU105" s="61">
        <v>873.25433957955283</v>
      </c>
      <c r="AV105" s="61">
        <v>886.59579784681796</v>
      </c>
      <c r="AW105" s="61">
        <v>823.92015738759505</v>
      </c>
      <c r="AX105" s="61">
        <v>894.51948875749486</v>
      </c>
      <c r="AY105" s="61">
        <v>591.59845626707943</v>
      </c>
      <c r="AZ105" s="61">
        <v>791.77940590312937</v>
      </c>
      <c r="BA105" s="61">
        <v>270.31146452829364</v>
      </c>
      <c r="BB105" s="61">
        <v>369.41674847872525</v>
      </c>
      <c r="BC105" s="61">
        <v>32.275995764572379</v>
      </c>
      <c r="BD105" s="84">
        <v>124.6477621913881</v>
      </c>
      <c r="BE105" s="229">
        <v>2.0000000000000002E-5</v>
      </c>
      <c r="BF105" s="42">
        <v>2.0000000000000002E-5</v>
      </c>
      <c r="BG105" s="52">
        <v>5.0000000000000002E-5</v>
      </c>
      <c r="BH105" s="52">
        <v>4.0000000000000003E-5</v>
      </c>
      <c r="BI105" s="52">
        <v>1.2518952302791728E-4</v>
      </c>
      <c r="BJ105" s="52">
        <v>1.2406223545552731E-4</v>
      </c>
      <c r="BK105" s="52">
        <v>3.4000000000000002E-4</v>
      </c>
      <c r="BL105" s="52">
        <v>1.8000000000000001E-4</v>
      </c>
      <c r="BM105" s="52">
        <v>8.9999999999999998E-4</v>
      </c>
      <c r="BN105" s="52">
        <v>5.0000000000000001E-4</v>
      </c>
      <c r="BO105" s="52">
        <v>3.8E-3</v>
      </c>
      <c r="BP105" s="52">
        <v>2E-3</v>
      </c>
      <c r="BQ105" s="52">
        <v>1.6199999999999999E-2</v>
      </c>
      <c r="BR105" s="52">
        <v>6.1999999999999998E-3</v>
      </c>
      <c r="BS105" s="52">
        <v>6.1100000000000002E-2</v>
      </c>
      <c r="BT105" s="52">
        <v>2.6800000000000001E-2</v>
      </c>
      <c r="BU105" s="52">
        <v>0.1421</v>
      </c>
      <c r="BV105" s="52">
        <v>5.4699999999999999E-2</v>
      </c>
      <c r="BW105" s="52">
        <v>0.27589999999999998</v>
      </c>
      <c r="BX105" s="53">
        <v>0.1051</v>
      </c>
      <c r="BY105" s="63">
        <f>+Fall_Hoy!B105</f>
        <v>0</v>
      </c>
      <c r="BZ105" s="60">
        <f>+Fall_Hoy!C105</f>
        <v>0</v>
      </c>
      <c r="CA105" s="60">
        <f>+Fall_Hoy!D105</f>
        <v>0</v>
      </c>
      <c r="CB105" s="60">
        <f>+Fall_Hoy!E105</f>
        <v>0</v>
      </c>
      <c r="CC105" s="60">
        <f>+Fall_Hoy!F105</f>
        <v>0</v>
      </c>
      <c r="CD105" s="60">
        <f>+Fall_Hoy!G105</f>
        <v>0</v>
      </c>
      <c r="CE105" s="60">
        <f>+Fall_Hoy!H105</f>
        <v>0</v>
      </c>
      <c r="CF105" s="60">
        <f>+Fall_Hoy!I105</f>
        <v>1</v>
      </c>
      <c r="CG105" s="60">
        <f>+Fall_Hoy!J105</f>
        <v>0</v>
      </c>
      <c r="CH105" s="60">
        <f>+Fall_Hoy!K105</f>
        <v>0</v>
      </c>
      <c r="CI105" s="60">
        <f>+Fall_Hoy!L105</f>
        <v>1</v>
      </c>
      <c r="CJ105" s="60">
        <f>+Fall_Hoy!M105</f>
        <v>0</v>
      </c>
      <c r="CK105" s="60">
        <f>+Fall_Hoy!N105</f>
        <v>2</v>
      </c>
      <c r="CL105" s="60">
        <f>+Fall_Hoy!O105</f>
        <v>0</v>
      </c>
      <c r="CM105" s="60">
        <f>+Fall_Hoy!P105</f>
        <v>3</v>
      </c>
      <c r="CN105" s="60">
        <f>+Fall_Hoy!Q105</f>
        <v>1</v>
      </c>
      <c r="CO105" s="60">
        <f>+Fall_Hoy!R105</f>
        <v>0</v>
      </c>
      <c r="CP105" s="60">
        <f>+Fall_Hoy!S105</f>
        <v>4</v>
      </c>
      <c r="CQ105" s="60">
        <f>+Fall_Hoy!T105</f>
        <v>1</v>
      </c>
      <c r="CR105" s="65">
        <f>+Fall_Hoy!U105</f>
        <v>1</v>
      </c>
      <c r="CS105" s="74">
        <f t="shared" si="284"/>
        <v>8.2995206991737944E-2</v>
      </c>
      <c r="CT105" s="75">
        <f t="shared" si="285"/>
        <v>4.7126046165926708E-2</v>
      </c>
      <c r="CU105" s="75">
        <f t="shared" si="286"/>
        <v>0.14984072062868498</v>
      </c>
      <c r="CV105" s="75">
        <f t="shared" si="287"/>
        <v>8.9433490276574715E-3</v>
      </c>
      <c r="CW105" s="75">
        <f t="shared" si="240"/>
        <v>1.7824871018568323E-2</v>
      </c>
      <c r="CX105" s="75">
        <f t="shared" si="241"/>
        <v>1.4269432336695389E-2</v>
      </c>
      <c r="CY105" s="75">
        <f t="shared" si="242"/>
        <v>1.0872965892994966E-2</v>
      </c>
      <c r="CZ105" s="75">
        <f t="shared" si="243"/>
        <v>0.7</v>
      </c>
      <c r="DA105" s="75">
        <f t="shared" si="244"/>
        <v>7.8154140121227487E-3</v>
      </c>
      <c r="DB105" s="75">
        <f t="shared" si="245"/>
        <v>1.0738668152963362E-2</v>
      </c>
      <c r="DC105" s="75">
        <f t="shared" si="246"/>
        <v>0.30135309131534938</v>
      </c>
      <c r="DD105" s="75">
        <f t="shared" si="247"/>
        <v>1.9174464892892696E-2</v>
      </c>
      <c r="DE105" s="75">
        <f t="shared" si="248"/>
        <v>0.14984072062868498</v>
      </c>
      <c r="DF105" s="75">
        <f t="shared" si="249"/>
        <v>8.9433490276574715E-3</v>
      </c>
      <c r="DG105" s="75">
        <f t="shared" si="250"/>
        <v>8.2995206991737944E-2</v>
      </c>
      <c r="DH105" s="75">
        <f t="shared" si="251"/>
        <v>4.7126046165926708E-2</v>
      </c>
      <c r="DI105" s="75">
        <f t="shared" si="252"/>
        <v>1.4797744546204099E-2</v>
      </c>
      <c r="DJ105" s="75">
        <f t="shared" si="253"/>
        <v>0.19795026321116951</v>
      </c>
      <c r="DK105" s="75">
        <f t="shared" si="254"/>
        <v>0.1122971281029896</v>
      </c>
      <c r="DL105" s="287">
        <f t="shared" si="255"/>
        <v>7.6333082053831727E-2</v>
      </c>
      <c r="DM105" s="83">
        <f>+'Cas_-14'!B105</f>
        <v>1</v>
      </c>
      <c r="DN105" s="61">
        <f>+'Cas_-14'!C105</f>
        <v>3</v>
      </c>
      <c r="DO105" s="61">
        <f>+'Cas_-14'!D105</f>
        <v>4</v>
      </c>
      <c r="DP105" s="61">
        <f>+'Cas_-14'!E105</f>
        <v>3</v>
      </c>
      <c r="DQ105" s="61">
        <f>+'Cas_-14'!F105</f>
        <v>18</v>
      </c>
      <c r="DR105" s="61">
        <f>+'Cas_-14'!G105</f>
        <v>15</v>
      </c>
      <c r="DS105" s="61">
        <f>+'Cas_-14'!H105</f>
        <v>12</v>
      </c>
      <c r="DT105" s="61">
        <f>+'Cas_-14'!I105</f>
        <v>17</v>
      </c>
      <c r="DU105" s="61">
        <f>+'Cas_-14'!J105</f>
        <v>8</v>
      </c>
      <c r="DV105" s="61">
        <f>+'Cas_-14'!K105</f>
        <v>11</v>
      </c>
      <c r="DW105" s="61">
        <f>+'Cas_-14'!L105</f>
        <v>13</v>
      </c>
      <c r="DX105" s="61">
        <f>+'Cas_-14'!M105</f>
        <v>17</v>
      </c>
      <c r="DY105" s="61">
        <f>+'Cas_-14'!N105</f>
        <v>11</v>
      </c>
      <c r="DZ105" s="61">
        <f>+'Cas_-14'!O105</f>
        <v>8</v>
      </c>
      <c r="EA105" s="61">
        <f>+'Cas_-14'!P105</f>
        <v>8</v>
      </c>
      <c r="EB105" s="61">
        <f>+'Cas_-14'!Q105</f>
        <v>8</v>
      </c>
      <c r="EC105" s="61">
        <f>+'Cas_-14'!R105</f>
        <v>4</v>
      </c>
      <c r="ED105" s="61">
        <f>+'Cas_-14'!S105</f>
        <v>11</v>
      </c>
      <c r="EE105" s="61">
        <f>+'Cas_-14'!T105</f>
        <v>2</v>
      </c>
      <c r="EF105" s="84">
        <f>+'Cas_-14'!U105</f>
        <v>5</v>
      </c>
      <c r="EG105" s="190">
        <f t="shared" si="312"/>
        <v>6.9181895783789035E-4</v>
      </c>
      <c r="EH105" s="88">
        <f t="shared" si="312"/>
        <v>2.2884064036002506E-3</v>
      </c>
      <c r="EI105" s="88">
        <f t="shared" si="312"/>
        <v>2.8287005286792262E-3</v>
      </c>
      <c r="EJ105" s="88">
        <f t="shared" si="312"/>
        <v>2.2934042777738349E-3</v>
      </c>
      <c r="EK105" s="88">
        <f t="shared" si="312"/>
        <v>1.7824871018568323E-2</v>
      </c>
      <c r="EL105" s="88">
        <f t="shared" si="312"/>
        <v>1.4269432336695389E-2</v>
      </c>
      <c r="EM105" s="88">
        <f t="shared" si="312"/>
        <v>1.0872965892994966E-2</v>
      </c>
      <c r="EN105" s="88">
        <f t="shared" si="312"/>
        <v>1.5561320979763123E-2</v>
      </c>
      <c r="EO105" s="88">
        <f t="shared" si="311"/>
        <v>7.8154140121227487E-3</v>
      </c>
      <c r="EP105" s="88">
        <f t="shared" si="311"/>
        <v>1.0738668152963362E-2</v>
      </c>
      <c r="EQ105" s="88">
        <f t="shared" si="311"/>
        <v>1.488684271097826E-2</v>
      </c>
      <c r="ER105" s="88">
        <f t="shared" si="311"/>
        <v>1.9174464892892696E-2</v>
      </c>
      <c r="ES105" s="88">
        <f t="shared" si="311"/>
        <v>1.3350808208015832E-2</v>
      </c>
      <c r="ET105" s="88">
        <f t="shared" si="257"/>
        <v>8.9433490276574715E-3</v>
      </c>
      <c r="EU105" s="88">
        <f t="shared" si="258"/>
        <v>1.3522685725853837E-2</v>
      </c>
      <c r="EV105" s="88">
        <f t="shared" si="259"/>
        <v>1.0103824297974686E-2</v>
      </c>
      <c r="EW105" s="88">
        <f t="shared" si="256"/>
        <v>1.4797744546204099E-2</v>
      </c>
      <c r="EX105" s="88">
        <f t="shared" si="256"/>
        <v>2.9776668343540171E-2</v>
      </c>
      <c r="EY105" s="88">
        <f t="shared" si="256"/>
        <v>6.1965555287229655E-2</v>
      </c>
      <c r="EZ105" s="96">
        <f t="shared" si="256"/>
        <v>4.0113034619288571E-2</v>
      </c>
      <c r="FA105" s="110">
        <f t="shared" si="212"/>
        <v>6.1374795417348604</v>
      </c>
      <c r="FB105" s="111">
        <f t="shared" si="213"/>
        <v>4.6641791044776122</v>
      </c>
      <c r="FC105" s="111">
        <f t="shared" si="214"/>
        <v>11.223344556677889</v>
      </c>
      <c r="FD105" s="111">
        <f t="shared" si="215"/>
        <v>1</v>
      </c>
      <c r="FE105" s="111">
        <f t="shared" si="261"/>
        <v>1</v>
      </c>
      <c r="FF105" s="111">
        <f t="shared" si="261"/>
        <v>1</v>
      </c>
      <c r="FG105" s="111">
        <f t="shared" si="261"/>
        <v>1</v>
      </c>
      <c r="FH105" s="111">
        <f t="shared" si="261"/>
        <v>44.98332763075333</v>
      </c>
      <c r="FI105" s="111">
        <f t="shared" si="261"/>
        <v>1</v>
      </c>
      <c r="FJ105" s="111">
        <f t="shared" si="261"/>
        <v>1</v>
      </c>
      <c r="FK105" s="111">
        <f t="shared" si="261"/>
        <v>20.242914979757085</v>
      </c>
      <c r="FL105" s="111">
        <f t="shared" si="261"/>
        <v>1</v>
      </c>
      <c r="FM105" s="111">
        <f t="shared" si="261"/>
        <v>11.223344556677889</v>
      </c>
      <c r="FN105" s="111">
        <f t="shared" si="261"/>
        <v>1</v>
      </c>
      <c r="FO105" s="111">
        <f t="shared" si="261"/>
        <v>6.1374795417348604</v>
      </c>
      <c r="FP105" s="111">
        <f t="shared" si="261"/>
        <v>4.6641791044776122</v>
      </c>
      <c r="FQ105" s="111">
        <f t="shared" si="216"/>
        <v>1</v>
      </c>
      <c r="FR105" s="111">
        <f t="shared" si="217"/>
        <v>6.6478311450889152</v>
      </c>
      <c r="FS105" s="111">
        <f t="shared" si="218"/>
        <v>1.8122508155128672</v>
      </c>
      <c r="FT105" s="292">
        <f t="shared" si="219"/>
        <v>1.9029495718363465</v>
      </c>
      <c r="FU105" s="83">
        <f>+Cas_Hoy!B105</f>
        <v>1</v>
      </c>
      <c r="FV105" s="61">
        <f>+Cas_Hoy!C105</f>
        <v>4</v>
      </c>
      <c r="FW105" s="61">
        <f>+Cas_Hoy!D105</f>
        <v>11</v>
      </c>
      <c r="FX105" s="61">
        <f>+Cas_Hoy!E105</f>
        <v>12</v>
      </c>
      <c r="FY105" s="61">
        <f>+Cas_Hoy!F105</f>
        <v>22</v>
      </c>
      <c r="FZ105" s="61">
        <f>+Cas_Hoy!G105</f>
        <v>26</v>
      </c>
      <c r="GA105" s="61">
        <f>+Cas_Hoy!H105</f>
        <v>21</v>
      </c>
      <c r="GB105" s="61">
        <f>+Cas_Hoy!I105</f>
        <v>20</v>
      </c>
      <c r="GC105" s="61">
        <f>+Cas_Hoy!J105</f>
        <v>14</v>
      </c>
      <c r="GD105" s="61">
        <f>+Cas_Hoy!K105</f>
        <v>19</v>
      </c>
      <c r="GE105" s="61">
        <f>+Cas_Hoy!L105</f>
        <v>19</v>
      </c>
      <c r="GF105" s="61">
        <f>+Cas_Hoy!M105</f>
        <v>21</v>
      </c>
      <c r="GG105" s="61">
        <f>+Cas_Hoy!N105</f>
        <v>14</v>
      </c>
      <c r="GH105" s="61">
        <f>+Cas_Hoy!O105</f>
        <v>10</v>
      </c>
      <c r="GI105" s="61">
        <f>+Cas_Hoy!P105</f>
        <v>10</v>
      </c>
      <c r="GJ105" s="61">
        <f>+Cas_Hoy!Q105</f>
        <v>13</v>
      </c>
      <c r="GK105" s="61">
        <f>+Cas_Hoy!R105</f>
        <v>4</v>
      </c>
      <c r="GL105" s="61">
        <f>+Cas_Hoy!S105</f>
        <v>11</v>
      </c>
      <c r="GM105" s="61">
        <f>+Cas_Hoy!T105</f>
        <v>3</v>
      </c>
      <c r="GN105" s="84">
        <f>+Cas_Hoy!U105</f>
        <v>5</v>
      </c>
      <c r="GO105" s="297">
        <f t="shared" si="220"/>
        <v>4.2460247003143839E-3</v>
      </c>
      <c r="GP105" s="294">
        <f t="shared" si="221"/>
        <v>1.4231383106966734E-2</v>
      </c>
      <c r="GQ105" s="294">
        <f t="shared" si="222"/>
        <v>8.730557187281561E-2</v>
      </c>
      <c r="GR105" s="294">
        <f t="shared" si="223"/>
        <v>9.1736171110953398E-3</v>
      </c>
      <c r="GS105" s="294">
        <f t="shared" si="224"/>
        <v>2.178595346713906E-2</v>
      </c>
      <c r="GT105" s="294">
        <f t="shared" si="225"/>
        <v>2.4733682716938675E-2</v>
      </c>
      <c r="GU105" s="294">
        <f t="shared" si="226"/>
        <v>1.902769031274119E-2</v>
      </c>
      <c r="GV105" s="294">
        <f t="shared" si="227"/>
        <v>0.7</v>
      </c>
      <c r="GW105" s="294">
        <f t="shared" si="228"/>
        <v>1.3676974521214812E-2</v>
      </c>
      <c r="GX105" s="294">
        <f t="shared" si="229"/>
        <v>1.8548608627845808E-2</v>
      </c>
      <c r="GY105" s="294">
        <f t="shared" si="230"/>
        <v>0.4404391334608953</v>
      </c>
      <c r="GZ105" s="294">
        <f t="shared" si="231"/>
        <v>2.368610369122039E-2</v>
      </c>
      <c r="HA105" s="294">
        <f t="shared" si="232"/>
        <v>0.19070637170923541</v>
      </c>
      <c r="HB105" s="294">
        <f t="shared" si="233"/>
        <v>1.1179186284571839E-2</v>
      </c>
      <c r="HC105" s="294">
        <f t="shared" si="234"/>
        <v>0.10374400873967243</v>
      </c>
      <c r="HD105" s="294">
        <f t="shared" si="235"/>
        <v>7.6579825019630912E-2</v>
      </c>
      <c r="HE105" s="294">
        <f t="shared" si="236"/>
        <v>1.4797744546204099E-2</v>
      </c>
      <c r="HF105" s="294">
        <f t="shared" si="237"/>
        <v>0.19795026321116951</v>
      </c>
      <c r="HG105" s="294">
        <f t="shared" si="238"/>
        <v>0.16844569215448443</v>
      </c>
      <c r="HH105" s="298">
        <f t="shared" si="239"/>
        <v>7.6333082053831727E-2</v>
      </c>
      <c r="HI105" s="213">
        <f>+CyF_Tot!B105</f>
        <v>149</v>
      </c>
      <c r="HJ105" s="140">
        <f>+CyF_Tot!C105</f>
        <v>179</v>
      </c>
      <c r="HK105" s="140">
        <f>+CyF_Tot!D105</f>
        <v>218</v>
      </c>
      <c r="HL105" s="140">
        <f>+CyF_Tot!E105</f>
        <v>260</v>
      </c>
      <c r="HM105" s="140">
        <f>+CyF_Tot!F105</f>
        <v>5</v>
      </c>
      <c r="HN105" s="140">
        <f>+CyF_Tot!G105</f>
        <v>8</v>
      </c>
      <c r="HO105" s="140">
        <f>+CyF_Tot!H105</f>
        <v>10</v>
      </c>
      <c r="HP105" s="451">
        <f>+CyF_Tot!I105</f>
        <v>14</v>
      </c>
      <c r="HQ105" s="91">
        <f t="shared" si="291"/>
        <v>8.2872656235839129E-2</v>
      </c>
      <c r="HR105" s="88">
        <f t="shared" si="292"/>
        <v>7.5160873409727366E-2</v>
      </c>
      <c r="HS105" s="88">
        <f t="shared" si="293"/>
        <v>8.1073092169436214E-2</v>
      </c>
      <c r="HT105" s="88">
        <f t="shared" si="294"/>
        <v>7.4997079964446475E-2</v>
      </c>
      <c r="HU105" s="88">
        <f t="shared" si="295"/>
        <v>5.7896168953537601E-2</v>
      </c>
      <c r="HV105" s="88">
        <f t="shared" si="296"/>
        <v>6.0268208276476019E-2</v>
      </c>
      <c r="HW105" s="88">
        <f t="shared" si="297"/>
        <v>6.3275697065074035E-2</v>
      </c>
      <c r="HX105" s="88">
        <f t="shared" si="298"/>
        <v>6.2633427500352723E-2</v>
      </c>
      <c r="HY105" s="88">
        <f t="shared" si="299"/>
        <v>5.8686973799627284E-2</v>
      </c>
      <c r="HZ105" s="88">
        <f t="shared" si="300"/>
        <v>5.8728104117796304E-2</v>
      </c>
      <c r="IA105" s="88">
        <f t="shared" si="301"/>
        <v>5.0066181606441509E-2</v>
      </c>
      <c r="IB105" s="88">
        <f t="shared" si="302"/>
        <v>5.0831085761198137E-2</v>
      </c>
      <c r="IC105" s="88">
        <f t="shared" si="303"/>
        <v>4.7237711121866477E-2</v>
      </c>
      <c r="ID105" s="88">
        <f t="shared" si="304"/>
        <v>5.1285373739106459E-2</v>
      </c>
      <c r="IE105" s="88">
        <f t="shared" si="305"/>
        <v>3.3918040148324703E-2</v>
      </c>
      <c r="IF105" s="88">
        <f t="shared" si="306"/>
        <v>4.5394989445197188E-2</v>
      </c>
      <c r="IG105" s="88">
        <f t="shared" si="307"/>
        <v>1.5497733317755627E-2</v>
      </c>
      <c r="IH105" s="88">
        <f t="shared" si="308"/>
        <v>2.1179724141653783E-2</v>
      </c>
      <c r="II105" s="88">
        <f t="shared" si="309"/>
        <v>1.8504756200305229E-3</v>
      </c>
      <c r="IJ105" s="191">
        <f t="shared" si="310"/>
        <v>7.1464145276566964E-3</v>
      </c>
      <c r="IK105" s="297"/>
      <c r="IL105" s="294"/>
      <c r="IM105" s="294"/>
      <c r="IN105" s="294"/>
      <c r="IO105" s="294"/>
      <c r="IP105" s="294"/>
      <c r="IQ105" s="294"/>
      <c r="IR105" s="294"/>
      <c r="IS105" s="294"/>
      <c r="IT105" s="294"/>
      <c r="IU105" s="294"/>
      <c r="IV105" s="294"/>
      <c r="IW105" s="294"/>
      <c r="IX105" s="294"/>
      <c r="IY105" s="294"/>
      <c r="IZ105" s="294"/>
      <c r="JA105" s="294"/>
      <c r="JB105" s="294"/>
      <c r="JC105" s="294"/>
      <c r="JD105" s="298"/>
      <c r="JE105" s="486"/>
    </row>
    <row r="106" spans="1:265" ht="14.4">
      <c r="A106" s="411" t="s">
        <v>117</v>
      </c>
      <c r="B106" s="439">
        <v>42312</v>
      </c>
      <c r="C106" s="427">
        <f t="shared" si="288"/>
        <v>110</v>
      </c>
      <c r="D106" s="418">
        <f t="shared" si="289"/>
        <v>2</v>
      </c>
      <c r="E106" s="396">
        <f t="shared" si="210"/>
        <v>8.8806176096913655E-3</v>
      </c>
      <c r="F106" s="197">
        <f t="shared" si="262"/>
        <v>1.2762336925694838E-3</v>
      </c>
      <c r="G106" s="30">
        <f t="shared" si="151"/>
        <v>4.1705474399234053</v>
      </c>
      <c r="H106" s="29">
        <f t="shared" si="263"/>
        <v>5.3225931592896548E-3</v>
      </c>
      <c r="I106" s="33">
        <f t="shared" si="264"/>
        <v>1.0842319398553001E-2</v>
      </c>
      <c r="J106" s="324">
        <f t="shared" si="265"/>
        <v>2.8028223006146577E-3</v>
      </c>
      <c r="K106" s="482">
        <f t="shared" si="290"/>
        <v>1.6864399333930188E-2</v>
      </c>
      <c r="L106" s="325">
        <f t="shared" si="211"/>
        <v>2.1961669848816183</v>
      </c>
      <c r="M106" s="326">
        <f t="shared" si="266"/>
        <v>5.7094528345854141E-3</v>
      </c>
      <c r="N106" s="501"/>
      <c r="O106" s="332" t="s">
        <v>226</v>
      </c>
      <c r="P106" s="20" t="s">
        <v>241</v>
      </c>
      <c r="Q106" s="20"/>
      <c r="R106" s="20"/>
      <c r="S106" s="157">
        <f t="shared" si="267"/>
        <v>110</v>
      </c>
      <c r="T106" s="158">
        <f t="shared" si="268"/>
        <v>259.97352996785781</v>
      </c>
      <c r="U106" s="157">
        <f t="shared" si="269"/>
        <v>29</v>
      </c>
      <c r="V106" s="159">
        <f t="shared" si="270"/>
        <v>0.35802469135802467</v>
      </c>
      <c r="W106" s="158">
        <f t="shared" si="271"/>
        <v>68.538476082435238</v>
      </c>
      <c r="X106" s="157">
        <f t="shared" si="272"/>
        <v>56</v>
      </c>
      <c r="Y106" s="159">
        <f t="shared" si="273"/>
        <v>1.037037037037037</v>
      </c>
      <c r="Z106" s="158">
        <f t="shared" si="274"/>
        <v>132.35016071090942</v>
      </c>
      <c r="AA106" s="157">
        <f t="shared" si="275"/>
        <v>2</v>
      </c>
      <c r="AB106" s="158">
        <f t="shared" si="276"/>
        <v>47.267914539610516</v>
      </c>
      <c r="AC106" s="160">
        <f t="shared" si="277"/>
        <v>1.8181818181818181E-2</v>
      </c>
      <c r="AD106" s="157">
        <f t="shared" si="278"/>
        <v>0</v>
      </c>
      <c r="AE106" s="159">
        <f t="shared" si="279"/>
        <v>0</v>
      </c>
      <c r="AF106" s="158">
        <f t="shared" si="280"/>
        <v>0</v>
      </c>
      <c r="AG106" s="157">
        <f t="shared" si="281"/>
        <v>0</v>
      </c>
      <c r="AH106" s="159">
        <f t="shared" si="282"/>
        <v>0</v>
      </c>
      <c r="AI106" s="333">
        <f t="shared" si="283"/>
        <v>0</v>
      </c>
      <c r="AJ106" s="505"/>
      <c r="AK106" s="83">
        <v>3209.1187186778484</v>
      </c>
      <c r="AL106" s="61">
        <v>3014.0709799297429</v>
      </c>
      <c r="AM106" s="61">
        <v>3211.9095983627385</v>
      </c>
      <c r="AN106" s="61">
        <v>2873.6250951543793</v>
      </c>
      <c r="AO106" s="61">
        <v>2570.7694000446882</v>
      </c>
      <c r="AP106" s="61">
        <v>2460.9453651599515</v>
      </c>
      <c r="AQ106" s="61">
        <v>2794.223394692126</v>
      </c>
      <c r="AR106" s="61">
        <v>2782.1282122706557</v>
      </c>
      <c r="AS106" s="61">
        <v>2761.9830930459611</v>
      </c>
      <c r="AT106" s="61">
        <v>2825.7840458446826</v>
      </c>
      <c r="AU106" s="61">
        <v>2244.4875255129323</v>
      </c>
      <c r="AV106" s="61">
        <v>2322.6066664828536</v>
      </c>
      <c r="AW106" s="61">
        <v>2041.591526508339</v>
      </c>
      <c r="AX106" s="61">
        <v>2248.8197326705031</v>
      </c>
      <c r="AY106" s="61">
        <v>1394.3864947670722</v>
      </c>
      <c r="AZ106" s="61">
        <v>1699.9921006229993</v>
      </c>
      <c r="BA106" s="61">
        <v>537.16401901325241</v>
      </c>
      <c r="BB106" s="61">
        <v>955.13347409822723</v>
      </c>
      <c r="BC106" s="61">
        <v>68.36632969259577</v>
      </c>
      <c r="BD106" s="84">
        <v>294.89472673777237</v>
      </c>
      <c r="BE106" s="229">
        <v>2.0000000000000002E-5</v>
      </c>
      <c r="BF106" s="42">
        <v>2.0000000000000002E-5</v>
      </c>
      <c r="BG106" s="52">
        <v>5.0000000000000002E-5</v>
      </c>
      <c r="BH106" s="52">
        <v>4.0000000000000003E-5</v>
      </c>
      <c r="BI106" s="52">
        <v>1.2518952302791728E-4</v>
      </c>
      <c r="BJ106" s="52">
        <v>1.2406223545552731E-4</v>
      </c>
      <c r="BK106" s="52">
        <v>3.4000000000000002E-4</v>
      </c>
      <c r="BL106" s="52">
        <v>1.8000000000000001E-4</v>
      </c>
      <c r="BM106" s="52">
        <v>8.9999999999999998E-4</v>
      </c>
      <c r="BN106" s="52">
        <v>5.0000000000000001E-4</v>
      </c>
      <c r="BO106" s="52">
        <v>3.8E-3</v>
      </c>
      <c r="BP106" s="52">
        <v>2E-3</v>
      </c>
      <c r="BQ106" s="52">
        <v>1.6199999999999999E-2</v>
      </c>
      <c r="BR106" s="52">
        <v>6.1999999999999998E-3</v>
      </c>
      <c r="BS106" s="52">
        <v>6.1100000000000002E-2</v>
      </c>
      <c r="BT106" s="52">
        <v>2.6800000000000001E-2</v>
      </c>
      <c r="BU106" s="52">
        <v>0.1421</v>
      </c>
      <c r="BV106" s="52">
        <v>5.4699999999999999E-2</v>
      </c>
      <c r="BW106" s="52">
        <v>0.27589999999999998</v>
      </c>
      <c r="BX106" s="53">
        <v>0.1051</v>
      </c>
      <c r="BY106" s="63">
        <f>+Fall_Hoy!B106</f>
        <v>0</v>
      </c>
      <c r="BZ106" s="60">
        <f>+Fall_Hoy!C106</f>
        <v>0</v>
      </c>
      <c r="CA106" s="60">
        <f>+Fall_Hoy!D106</f>
        <v>0</v>
      </c>
      <c r="CB106" s="60">
        <f>+Fall_Hoy!E106</f>
        <v>0</v>
      </c>
      <c r="CC106" s="60">
        <f>+Fall_Hoy!F106</f>
        <v>0</v>
      </c>
      <c r="CD106" s="60">
        <f>+Fall_Hoy!G106</f>
        <v>0</v>
      </c>
      <c r="CE106" s="60">
        <f>+Fall_Hoy!H106</f>
        <v>0</v>
      </c>
      <c r="CF106" s="60">
        <f>+Fall_Hoy!I106</f>
        <v>0</v>
      </c>
      <c r="CG106" s="60">
        <f>+Fall_Hoy!J106</f>
        <v>0</v>
      </c>
      <c r="CH106" s="60">
        <f>+Fall_Hoy!K106</f>
        <v>0</v>
      </c>
      <c r="CI106" s="60">
        <f>+Fall_Hoy!L106</f>
        <v>0</v>
      </c>
      <c r="CJ106" s="60">
        <f>+Fall_Hoy!M106</f>
        <v>0</v>
      </c>
      <c r="CK106" s="60">
        <f>+Fall_Hoy!N106</f>
        <v>0</v>
      </c>
      <c r="CL106" s="60">
        <f>+Fall_Hoy!O106</f>
        <v>0</v>
      </c>
      <c r="CM106" s="60">
        <f>+Fall_Hoy!P106</f>
        <v>1</v>
      </c>
      <c r="CN106" s="60">
        <f>+Fall_Hoy!Q106</f>
        <v>0</v>
      </c>
      <c r="CO106" s="60">
        <f>+Fall_Hoy!R106</f>
        <v>0</v>
      </c>
      <c r="CP106" s="60">
        <f>+Fall_Hoy!S106</f>
        <v>1</v>
      </c>
      <c r="CQ106" s="60">
        <f>+Fall_Hoy!T106</f>
        <v>0</v>
      </c>
      <c r="CR106" s="65">
        <f>+Fall_Hoy!U106</f>
        <v>0</v>
      </c>
      <c r="CS106" s="74">
        <f t="shared" si="284"/>
        <v>1.1737500451068949E-2</v>
      </c>
      <c r="CT106" s="75">
        <f t="shared" si="285"/>
        <v>0</v>
      </c>
      <c r="CU106" s="75">
        <f t="shared" si="286"/>
        <v>0</v>
      </c>
      <c r="CV106" s="75">
        <f t="shared" si="287"/>
        <v>4.4467770603048151E-4</v>
      </c>
      <c r="CW106" s="75">
        <f t="shared" si="240"/>
        <v>1.9449430197485173E-3</v>
      </c>
      <c r="CX106" s="75">
        <f t="shared" si="241"/>
        <v>2.0317395383034112E-3</v>
      </c>
      <c r="CY106" s="75">
        <f t="shared" si="242"/>
        <v>1.7894059614195275E-3</v>
      </c>
      <c r="CZ106" s="75">
        <f t="shared" si="243"/>
        <v>1.7971853266673182E-3</v>
      </c>
      <c r="DA106" s="75">
        <f t="shared" si="244"/>
        <v>2.172352182425237E-3</v>
      </c>
      <c r="DB106" s="75">
        <f t="shared" si="245"/>
        <v>3.1849567603138345E-3</v>
      </c>
      <c r="DC106" s="75">
        <f t="shared" si="246"/>
        <v>1.3366080077965284E-3</v>
      </c>
      <c r="DD106" s="75">
        <f t="shared" si="247"/>
        <v>1.2916521954804039E-3</v>
      </c>
      <c r="DE106" s="75">
        <f t="shared" si="248"/>
        <v>0</v>
      </c>
      <c r="DF106" s="75">
        <f t="shared" si="249"/>
        <v>4.4467770603048151E-4</v>
      </c>
      <c r="DG106" s="75">
        <f t="shared" si="250"/>
        <v>1.1737500451068949E-2</v>
      </c>
      <c r="DH106" s="75">
        <f t="shared" si="251"/>
        <v>0</v>
      </c>
      <c r="DI106" s="75">
        <f t="shared" si="252"/>
        <v>1.8616287848857742E-3</v>
      </c>
      <c r="DJ106" s="75">
        <f t="shared" si="253"/>
        <v>1.9140294152348403E-2</v>
      </c>
      <c r="DK106" s="75">
        <f t="shared" si="254"/>
        <v>2.9254166619633593E-2</v>
      </c>
      <c r="DL106" s="287">
        <f t="shared" si="255"/>
        <v>0</v>
      </c>
      <c r="DM106" s="83">
        <f>+'Cas_-14'!B106</f>
        <v>1</v>
      </c>
      <c r="DN106" s="61">
        <f>+'Cas_-14'!C106</f>
        <v>3</v>
      </c>
      <c r="DO106" s="61">
        <f>+'Cas_-14'!D106</f>
        <v>0</v>
      </c>
      <c r="DP106" s="61">
        <f>+'Cas_-14'!E106</f>
        <v>0</v>
      </c>
      <c r="DQ106" s="61">
        <f>+'Cas_-14'!F106</f>
        <v>5</v>
      </c>
      <c r="DR106" s="61">
        <f>+'Cas_-14'!G106</f>
        <v>5</v>
      </c>
      <c r="DS106" s="61">
        <f>+'Cas_-14'!H106</f>
        <v>5</v>
      </c>
      <c r="DT106" s="61">
        <f>+'Cas_-14'!I106</f>
        <v>5</v>
      </c>
      <c r="DU106" s="61">
        <f>+'Cas_-14'!J106</f>
        <v>6</v>
      </c>
      <c r="DV106" s="61">
        <f>+'Cas_-14'!K106</f>
        <v>9</v>
      </c>
      <c r="DW106" s="61">
        <f>+'Cas_-14'!L106</f>
        <v>3</v>
      </c>
      <c r="DX106" s="61">
        <f>+'Cas_-14'!M106</f>
        <v>3</v>
      </c>
      <c r="DY106" s="61">
        <f>+'Cas_-14'!N106</f>
        <v>0</v>
      </c>
      <c r="DZ106" s="61">
        <f>+'Cas_-14'!O106</f>
        <v>1</v>
      </c>
      <c r="EA106" s="61">
        <f>+'Cas_-14'!P106</f>
        <v>2</v>
      </c>
      <c r="EB106" s="61">
        <f>+'Cas_-14'!Q106</f>
        <v>0</v>
      </c>
      <c r="EC106" s="61">
        <f>+'Cas_-14'!R106</f>
        <v>1</v>
      </c>
      <c r="ED106" s="61">
        <f>+'Cas_-14'!S106</f>
        <v>3</v>
      </c>
      <c r="EE106" s="61">
        <f>+'Cas_-14'!T106</f>
        <v>2</v>
      </c>
      <c r="EF106" s="84">
        <f>+'Cas_-14'!U106</f>
        <v>0</v>
      </c>
      <c r="EG106" s="190">
        <f t="shared" si="312"/>
        <v>3.1161203048667466E-4</v>
      </c>
      <c r="EH106" s="89">
        <f t="shared" si="312"/>
        <v>9.9533156981921147E-4</v>
      </c>
      <c r="EI106" s="89">
        <f t="shared" si="312"/>
        <v>0</v>
      </c>
      <c r="EJ106" s="89">
        <f t="shared" si="312"/>
        <v>0</v>
      </c>
      <c r="EK106" s="89">
        <f t="shared" si="312"/>
        <v>1.9449430197485173E-3</v>
      </c>
      <c r="EL106" s="89">
        <f t="shared" si="312"/>
        <v>2.0317395383034112E-3</v>
      </c>
      <c r="EM106" s="89">
        <f t="shared" si="312"/>
        <v>1.7894059614195275E-3</v>
      </c>
      <c r="EN106" s="89">
        <f t="shared" si="312"/>
        <v>1.7971853266673182E-3</v>
      </c>
      <c r="EO106" s="89">
        <f t="shared" si="311"/>
        <v>2.172352182425237E-3</v>
      </c>
      <c r="EP106" s="89">
        <f t="shared" si="311"/>
        <v>3.1849567603138345E-3</v>
      </c>
      <c r="EQ106" s="89">
        <f t="shared" si="311"/>
        <v>1.3366080077965284E-3</v>
      </c>
      <c r="ER106" s="89">
        <f t="shared" si="311"/>
        <v>1.2916521954804039E-3</v>
      </c>
      <c r="ES106" s="89">
        <f t="shared" si="311"/>
        <v>0</v>
      </c>
      <c r="ET106" s="89">
        <f t="shared" si="257"/>
        <v>4.4467770603048151E-4</v>
      </c>
      <c r="EU106" s="89">
        <f t="shared" si="258"/>
        <v>1.4343225551206257E-3</v>
      </c>
      <c r="EV106" s="89">
        <f t="shared" si="259"/>
        <v>0</v>
      </c>
      <c r="EW106" s="89">
        <f t="shared" si="256"/>
        <v>1.8616287848857742E-3</v>
      </c>
      <c r="EX106" s="89">
        <f t="shared" si="256"/>
        <v>3.1409222704003731E-3</v>
      </c>
      <c r="EY106" s="89">
        <f t="shared" si="256"/>
        <v>2.9254166619633593E-2</v>
      </c>
      <c r="EZ106" s="97">
        <f t="shared" si="256"/>
        <v>0</v>
      </c>
      <c r="FA106" s="110">
        <f t="shared" si="212"/>
        <v>8.1833060556464812</v>
      </c>
      <c r="FB106" s="111" t="e">
        <f t="shared" si="213"/>
        <v>#DIV/0!</v>
      </c>
      <c r="FC106" s="111" t="e">
        <f t="shared" si="214"/>
        <v>#DIV/0!</v>
      </c>
      <c r="FD106" s="111">
        <f t="shared" si="215"/>
        <v>1</v>
      </c>
      <c r="FE106" s="111">
        <f t="shared" si="261"/>
        <v>1</v>
      </c>
      <c r="FF106" s="111">
        <f t="shared" si="261"/>
        <v>1</v>
      </c>
      <c r="FG106" s="111">
        <f t="shared" si="261"/>
        <v>1</v>
      </c>
      <c r="FH106" s="111">
        <f t="shared" si="261"/>
        <v>1</v>
      </c>
      <c r="FI106" s="111">
        <f t="shared" si="261"/>
        <v>1</v>
      </c>
      <c r="FJ106" s="111">
        <f t="shared" si="261"/>
        <v>1</v>
      </c>
      <c r="FK106" s="111">
        <f t="shared" si="261"/>
        <v>1</v>
      </c>
      <c r="FL106" s="111">
        <f t="shared" si="261"/>
        <v>1</v>
      </c>
      <c r="FM106" s="111" t="e">
        <f t="shared" si="261"/>
        <v>#DIV/0!</v>
      </c>
      <c r="FN106" s="111">
        <f t="shared" si="261"/>
        <v>1</v>
      </c>
      <c r="FO106" s="111">
        <f t="shared" si="261"/>
        <v>8.1833060556464812</v>
      </c>
      <c r="FP106" s="111" t="e">
        <f t="shared" si="261"/>
        <v>#DIV/0!</v>
      </c>
      <c r="FQ106" s="111">
        <f t="shared" si="216"/>
        <v>1</v>
      </c>
      <c r="FR106" s="111">
        <f t="shared" si="217"/>
        <v>6.0938452163315047</v>
      </c>
      <c r="FS106" s="111">
        <f t="shared" si="218"/>
        <v>1</v>
      </c>
      <c r="FT106" s="292" t="e">
        <f t="shared" si="219"/>
        <v>#DIV/0!</v>
      </c>
      <c r="FU106" s="83">
        <f>+Cas_Hoy!B106</f>
        <v>2</v>
      </c>
      <c r="FV106" s="61">
        <f>+Cas_Hoy!C106</f>
        <v>4</v>
      </c>
      <c r="FW106" s="61">
        <f>+Cas_Hoy!D106</f>
        <v>4</v>
      </c>
      <c r="FX106" s="61">
        <f>+Cas_Hoy!E106</f>
        <v>1</v>
      </c>
      <c r="FY106" s="61">
        <f>+Cas_Hoy!F106</f>
        <v>13</v>
      </c>
      <c r="FZ106" s="61">
        <f>+Cas_Hoy!G106</f>
        <v>9</v>
      </c>
      <c r="GA106" s="61">
        <f>+Cas_Hoy!H106</f>
        <v>9</v>
      </c>
      <c r="GB106" s="61">
        <f>+Cas_Hoy!I106</f>
        <v>10</v>
      </c>
      <c r="GC106" s="61">
        <f>+Cas_Hoy!J106</f>
        <v>10</v>
      </c>
      <c r="GD106" s="61">
        <f>+Cas_Hoy!K106</f>
        <v>16</v>
      </c>
      <c r="GE106" s="61">
        <f>+Cas_Hoy!L106</f>
        <v>6</v>
      </c>
      <c r="GF106" s="61">
        <f>+Cas_Hoy!M106</f>
        <v>6</v>
      </c>
      <c r="GG106" s="61">
        <f>+Cas_Hoy!N106</f>
        <v>3</v>
      </c>
      <c r="GH106" s="61">
        <f>+Cas_Hoy!O106</f>
        <v>6</v>
      </c>
      <c r="GI106" s="61">
        <f>+Cas_Hoy!P106</f>
        <v>3</v>
      </c>
      <c r="GJ106" s="61">
        <f>+Cas_Hoy!Q106</f>
        <v>0</v>
      </c>
      <c r="GK106" s="61">
        <f>+Cas_Hoy!R106</f>
        <v>2</v>
      </c>
      <c r="GL106" s="61">
        <f>+Cas_Hoy!S106</f>
        <v>4</v>
      </c>
      <c r="GM106" s="61">
        <f>+Cas_Hoy!T106</f>
        <v>2</v>
      </c>
      <c r="GN106" s="84">
        <f>+Cas_Hoy!U106</f>
        <v>0</v>
      </c>
      <c r="GO106" s="297">
        <f t="shared" si="220"/>
        <v>5.1000332321878014E-3</v>
      </c>
      <c r="GP106" s="294" t="e">
        <f t="shared" si="221"/>
        <v>#DIV/0!</v>
      </c>
      <c r="GQ106" s="294" t="e">
        <f t="shared" si="222"/>
        <v>#DIV/0!</v>
      </c>
      <c r="GR106" s="294">
        <f t="shared" si="223"/>
        <v>3.4799250663777946E-4</v>
      </c>
      <c r="GS106" s="294">
        <f t="shared" si="224"/>
        <v>5.0568518513461449E-3</v>
      </c>
      <c r="GT106" s="294">
        <f t="shared" si="225"/>
        <v>3.6571311689461406E-3</v>
      </c>
      <c r="GU106" s="294">
        <f t="shared" si="226"/>
        <v>3.2209307305551497E-3</v>
      </c>
      <c r="GV106" s="294">
        <f t="shared" si="227"/>
        <v>3.5943706533346363E-3</v>
      </c>
      <c r="GW106" s="294">
        <f t="shared" si="228"/>
        <v>3.6205869707087281E-3</v>
      </c>
      <c r="GX106" s="294">
        <f t="shared" si="229"/>
        <v>5.6621453516690389E-3</v>
      </c>
      <c r="GY106" s="294">
        <f t="shared" si="230"/>
        <v>2.6732160155930568E-3</v>
      </c>
      <c r="GZ106" s="294">
        <f t="shared" si="231"/>
        <v>2.5833043909608078E-3</v>
      </c>
      <c r="HA106" s="294" t="e">
        <f t="shared" si="232"/>
        <v>#DIV/0!</v>
      </c>
      <c r="HB106" s="294">
        <f t="shared" si="233"/>
        <v>2.668066236182889E-3</v>
      </c>
      <c r="HC106" s="294">
        <f t="shared" si="234"/>
        <v>1.7606250676603423E-2</v>
      </c>
      <c r="HD106" s="294" t="e">
        <f t="shared" si="235"/>
        <v>#DIV/0!</v>
      </c>
      <c r="HE106" s="294">
        <f t="shared" si="236"/>
        <v>3.7232575697715483E-3</v>
      </c>
      <c r="HF106" s="294">
        <f t="shared" si="237"/>
        <v>2.5520392203131206E-2</v>
      </c>
      <c r="HG106" s="294">
        <f t="shared" si="238"/>
        <v>2.9254166619633593E-2</v>
      </c>
      <c r="HH106" s="298" t="e">
        <f t="shared" si="239"/>
        <v>#DIV/0!</v>
      </c>
      <c r="HI106" s="213">
        <f>+CyF_Tot!B106</f>
        <v>38</v>
      </c>
      <c r="HJ106" s="140">
        <f>+CyF_Tot!C106</f>
        <v>54</v>
      </c>
      <c r="HK106" s="140">
        <f>+CyF_Tot!D106</f>
        <v>81</v>
      </c>
      <c r="HL106" s="140">
        <f>+CyF_Tot!E106</f>
        <v>110</v>
      </c>
      <c r="HM106" s="140">
        <f>+CyF_Tot!F106</f>
        <v>2</v>
      </c>
      <c r="HN106" s="140">
        <f>+CyF_Tot!G106</f>
        <v>2</v>
      </c>
      <c r="HO106" s="140">
        <f>+CyF_Tot!H106</f>
        <v>2</v>
      </c>
      <c r="HP106" s="451">
        <f>+CyF_Tot!I106</f>
        <v>2</v>
      </c>
      <c r="HQ106" s="91">
        <f t="shared" si="291"/>
        <v>7.5844174670964465E-2</v>
      </c>
      <c r="HR106" s="88">
        <f t="shared" si="292"/>
        <v>7.1234424747819602E-2</v>
      </c>
      <c r="HS106" s="88">
        <f t="shared" si="293"/>
        <v>7.5910134202182331E-2</v>
      </c>
      <c r="HT106" s="88">
        <f t="shared" si="294"/>
        <v>6.7915132708318671E-2</v>
      </c>
      <c r="HU106" s="88">
        <f t="shared" si="295"/>
        <v>6.0757454151179058E-2</v>
      </c>
      <c r="HV106" s="88">
        <f t="shared" si="296"/>
        <v>5.8161877603515585E-2</v>
      </c>
      <c r="HW106" s="88">
        <f t="shared" si="297"/>
        <v>6.6038556312443888E-2</v>
      </c>
      <c r="HX106" s="88">
        <f t="shared" si="298"/>
        <v>6.5752699287924363E-2</v>
      </c>
      <c r="HY106" s="88">
        <f t="shared" si="299"/>
        <v>6.5276590400972806E-2</v>
      </c>
      <c r="HZ106" s="88">
        <f t="shared" si="300"/>
        <v>6.6784459393190651E-2</v>
      </c>
      <c r="IA106" s="88">
        <f t="shared" si="301"/>
        <v>5.3046122270583577E-2</v>
      </c>
      <c r="IB106" s="88">
        <f t="shared" si="302"/>
        <v>5.4892386710220592E-2</v>
      </c>
      <c r="IC106" s="88">
        <f t="shared" si="303"/>
        <v>4.8250886899894568E-2</v>
      </c>
      <c r="ID106" s="88">
        <f t="shared" si="304"/>
        <v>5.3148509469429547E-2</v>
      </c>
      <c r="IE106" s="88">
        <f t="shared" si="305"/>
        <v>3.2954870834918513E-2</v>
      </c>
      <c r="IF106" s="88">
        <f t="shared" si="306"/>
        <v>4.0177540665130441E-2</v>
      </c>
      <c r="IG106" s="88">
        <f t="shared" si="307"/>
        <v>1.2695311472236065E-2</v>
      </c>
      <c r="IH106" s="88">
        <f t="shared" si="308"/>
        <v>2.2573583713798147E-2</v>
      </c>
      <c r="II106" s="88">
        <f t="shared" si="309"/>
        <v>1.6157669146482268E-3</v>
      </c>
      <c r="IJ106" s="191">
        <f t="shared" si="310"/>
        <v>6.9695293708114097E-3</v>
      </c>
      <c r="IK106" s="297"/>
      <c r="IL106" s="294"/>
      <c r="IM106" s="294"/>
      <c r="IN106" s="294"/>
      <c r="IO106" s="294"/>
      <c r="IP106" s="294"/>
      <c r="IQ106" s="294"/>
      <c r="IR106" s="294"/>
      <c r="IS106" s="294"/>
      <c r="IT106" s="294"/>
      <c r="IU106" s="294"/>
      <c r="IV106" s="294"/>
      <c r="IW106" s="294"/>
      <c r="IX106" s="294"/>
      <c r="IY106" s="294"/>
      <c r="IZ106" s="294"/>
      <c r="JA106" s="294"/>
      <c r="JB106" s="294"/>
      <c r="JC106" s="294"/>
      <c r="JD106" s="298"/>
      <c r="JE106" s="486"/>
    </row>
    <row r="107" spans="1:265" ht="14.4">
      <c r="A107" s="411" t="s">
        <v>118</v>
      </c>
      <c r="B107" s="439">
        <v>18281</v>
      </c>
      <c r="C107" s="427">
        <f t="shared" si="288"/>
        <v>248</v>
      </c>
      <c r="D107" s="418">
        <f t="shared" si="289"/>
        <v>2</v>
      </c>
      <c r="E107" s="396">
        <f t="shared" si="210"/>
        <v>9.3227508484814113E-3</v>
      </c>
      <c r="F107" s="197">
        <f t="shared" si="262"/>
        <v>1.1542038181718724E-2</v>
      </c>
      <c r="G107" s="30">
        <f t="shared" si="151"/>
        <v>1.0167249066112258</v>
      </c>
      <c r="H107" s="29">
        <f t="shared" si="263"/>
        <v>1.1735077692411174E-2</v>
      </c>
      <c r="I107" s="33">
        <f t="shared" si="264"/>
        <v>1.379288752472972E-2</v>
      </c>
      <c r="J107" s="324">
        <f t="shared" si="265"/>
        <v>5.3754166997937287E-2</v>
      </c>
      <c r="K107" s="482">
        <f t="shared" si="290"/>
        <v>2.0352506907626287E-3</v>
      </c>
      <c r="L107" s="325">
        <f t="shared" si="211"/>
        <v>4.657250838337875</v>
      </c>
      <c r="M107" s="326">
        <f t="shared" si="266"/>
        <v>6.3180253153973687E-2</v>
      </c>
      <c r="N107" s="501"/>
      <c r="O107" s="332" t="s">
        <v>226</v>
      </c>
      <c r="P107" s="20" t="s">
        <v>236</v>
      </c>
      <c r="Q107" s="20"/>
      <c r="R107" s="20"/>
      <c r="S107" s="157">
        <f t="shared" si="267"/>
        <v>248</v>
      </c>
      <c r="T107" s="158">
        <f t="shared" si="268"/>
        <v>1356.5997483726273</v>
      </c>
      <c r="U107" s="157">
        <f t="shared" si="269"/>
        <v>12</v>
      </c>
      <c r="V107" s="159">
        <f t="shared" si="270"/>
        <v>5.0847457627118647E-2</v>
      </c>
      <c r="W107" s="158">
        <f t="shared" si="271"/>
        <v>65.641923308352929</v>
      </c>
      <c r="X107" s="157">
        <f t="shared" si="272"/>
        <v>37</v>
      </c>
      <c r="Y107" s="159">
        <f t="shared" si="273"/>
        <v>0.17535545023696683</v>
      </c>
      <c r="Z107" s="158">
        <f t="shared" si="274"/>
        <v>202.39593020075489</v>
      </c>
      <c r="AA107" s="157">
        <f t="shared" si="275"/>
        <v>2</v>
      </c>
      <c r="AB107" s="158">
        <f t="shared" si="276"/>
        <v>109.40320551392156</v>
      </c>
      <c r="AC107" s="160">
        <f t="shared" si="277"/>
        <v>8.0645161290322578E-3</v>
      </c>
      <c r="AD107" s="157">
        <f t="shared" si="278"/>
        <v>0</v>
      </c>
      <c r="AE107" s="159">
        <f t="shared" si="279"/>
        <v>0</v>
      </c>
      <c r="AF107" s="158">
        <f t="shared" si="280"/>
        <v>0</v>
      </c>
      <c r="AG107" s="157">
        <f t="shared" si="281"/>
        <v>0</v>
      </c>
      <c r="AH107" s="159">
        <f t="shared" si="282"/>
        <v>0</v>
      </c>
      <c r="AI107" s="333">
        <f t="shared" si="283"/>
        <v>0</v>
      </c>
      <c r="AJ107" s="505"/>
      <c r="AK107" s="83">
        <v>1404.480410257886</v>
      </c>
      <c r="AL107" s="61">
        <v>1300.8582623331226</v>
      </c>
      <c r="AM107" s="61">
        <v>1425.5872345354542</v>
      </c>
      <c r="AN107" s="61">
        <v>1296.190691853245</v>
      </c>
      <c r="AO107" s="61">
        <v>1139.9400620646538</v>
      </c>
      <c r="AP107" s="61">
        <v>1042.1969530658498</v>
      </c>
      <c r="AQ107" s="61">
        <v>1129.0611784340279</v>
      </c>
      <c r="AR107" s="61">
        <v>1093.4250293213754</v>
      </c>
      <c r="AS107" s="61">
        <v>1309.6151968259448</v>
      </c>
      <c r="AT107" s="61">
        <v>1267.5065804838482</v>
      </c>
      <c r="AU107" s="61">
        <v>1040.6098830153071</v>
      </c>
      <c r="AV107" s="61">
        <v>941.32146242438944</v>
      </c>
      <c r="AW107" s="61">
        <v>858.93287590491559</v>
      </c>
      <c r="AX107" s="61">
        <v>838.25206478686289</v>
      </c>
      <c r="AY107" s="61">
        <v>608.18063515198378</v>
      </c>
      <c r="AZ107" s="61">
        <v>730.05828555769415</v>
      </c>
      <c r="BA107" s="61">
        <v>293.09590065857361</v>
      </c>
      <c r="BB107" s="61">
        <v>406.56518160972905</v>
      </c>
      <c r="BC107" s="61">
        <v>33.496674360979853</v>
      </c>
      <c r="BD107" s="84">
        <v>121.62563541641597</v>
      </c>
      <c r="BE107" s="229">
        <v>2.0000000000000002E-5</v>
      </c>
      <c r="BF107" s="42">
        <v>2.0000000000000002E-5</v>
      </c>
      <c r="BG107" s="52">
        <v>5.0000000000000002E-5</v>
      </c>
      <c r="BH107" s="52">
        <v>4.0000000000000003E-5</v>
      </c>
      <c r="BI107" s="52">
        <v>1.2518952302791728E-4</v>
      </c>
      <c r="BJ107" s="52">
        <v>1.2406223545552731E-4</v>
      </c>
      <c r="BK107" s="52">
        <v>3.4000000000000002E-4</v>
      </c>
      <c r="BL107" s="52">
        <v>1.8000000000000001E-4</v>
      </c>
      <c r="BM107" s="52">
        <v>8.9999999999999998E-4</v>
      </c>
      <c r="BN107" s="52">
        <v>5.0000000000000001E-4</v>
      </c>
      <c r="BO107" s="52">
        <v>3.8E-3</v>
      </c>
      <c r="BP107" s="52">
        <v>2E-3</v>
      </c>
      <c r="BQ107" s="52">
        <v>1.6199999999999999E-2</v>
      </c>
      <c r="BR107" s="52">
        <v>6.1999999999999998E-3</v>
      </c>
      <c r="BS107" s="52">
        <v>6.1100000000000002E-2</v>
      </c>
      <c r="BT107" s="52">
        <v>2.6800000000000001E-2</v>
      </c>
      <c r="BU107" s="52">
        <v>0.1421</v>
      </c>
      <c r="BV107" s="52">
        <v>5.4699999999999999E-2</v>
      </c>
      <c r="BW107" s="52">
        <v>0.27589999999999998</v>
      </c>
      <c r="BX107" s="53">
        <v>0.1051</v>
      </c>
      <c r="BY107" s="63">
        <f>+Fall_Hoy!B107</f>
        <v>0</v>
      </c>
      <c r="BZ107" s="60">
        <f>+Fall_Hoy!C107</f>
        <v>0</v>
      </c>
      <c r="CA107" s="60">
        <f>+Fall_Hoy!D107</f>
        <v>0</v>
      </c>
      <c r="CB107" s="60">
        <f>+Fall_Hoy!E107</f>
        <v>0</v>
      </c>
      <c r="CC107" s="60">
        <f>+Fall_Hoy!F107</f>
        <v>0</v>
      </c>
      <c r="CD107" s="60">
        <f>+Fall_Hoy!G107</f>
        <v>0</v>
      </c>
      <c r="CE107" s="60">
        <f>+Fall_Hoy!H107</f>
        <v>1</v>
      </c>
      <c r="CF107" s="60">
        <f>+Fall_Hoy!I107</f>
        <v>0</v>
      </c>
      <c r="CG107" s="60">
        <f>+Fall_Hoy!J107</f>
        <v>0</v>
      </c>
      <c r="CH107" s="60">
        <f>+Fall_Hoy!K107</f>
        <v>0</v>
      </c>
      <c r="CI107" s="60">
        <f>+Fall_Hoy!L107</f>
        <v>0</v>
      </c>
      <c r="CJ107" s="60">
        <f>+Fall_Hoy!M107</f>
        <v>0</v>
      </c>
      <c r="CK107" s="60">
        <f>+Fall_Hoy!N107</f>
        <v>0</v>
      </c>
      <c r="CL107" s="60">
        <f>+Fall_Hoy!O107</f>
        <v>0</v>
      </c>
      <c r="CM107" s="60">
        <f>+Fall_Hoy!P107</f>
        <v>0</v>
      </c>
      <c r="CN107" s="60">
        <f>+Fall_Hoy!Q107</f>
        <v>0</v>
      </c>
      <c r="CO107" s="60">
        <f>+Fall_Hoy!R107</f>
        <v>0</v>
      </c>
      <c r="CP107" s="60">
        <f>+Fall_Hoy!S107</f>
        <v>0</v>
      </c>
      <c r="CQ107" s="60">
        <f>+Fall_Hoy!T107</f>
        <v>0</v>
      </c>
      <c r="CR107" s="65">
        <f>+Fall_Hoy!U107</f>
        <v>1</v>
      </c>
      <c r="CS107" s="74">
        <f t="shared" si="284"/>
        <v>6.5769933615206343E-3</v>
      </c>
      <c r="CT107" s="75">
        <f t="shared" si="285"/>
        <v>1.3697536481434443E-3</v>
      </c>
      <c r="CU107" s="75">
        <f t="shared" si="286"/>
        <v>8.1496473081499616E-3</v>
      </c>
      <c r="CV107" s="75">
        <f t="shared" si="287"/>
        <v>4.7718343539267689E-3</v>
      </c>
      <c r="CW107" s="75">
        <f t="shared" si="240"/>
        <v>1.579030389317004E-2</v>
      </c>
      <c r="CX107" s="75">
        <f t="shared" si="241"/>
        <v>2.6866323028130037E-2</v>
      </c>
      <c r="CY107" s="75">
        <f t="shared" si="242"/>
        <v>0.7</v>
      </c>
      <c r="CZ107" s="75">
        <f t="shared" si="243"/>
        <v>2.2863936099501974E-2</v>
      </c>
      <c r="DA107" s="75">
        <f t="shared" si="244"/>
        <v>7.6358307571846662E-3</v>
      </c>
      <c r="DB107" s="75">
        <f t="shared" si="245"/>
        <v>9.4674064693369975E-3</v>
      </c>
      <c r="DC107" s="75">
        <f t="shared" si="246"/>
        <v>2.1141448259411146E-2</v>
      </c>
      <c r="DD107" s="75">
        <f t="shared" si="247"/>
        <v>2.2309063203460953E-2</v>
      </c>
      <c r="DE107" s="75">
        <f t="shared" si="248"/>
        <v>8.1496473081499616E-3</v>
      </c>
      <c r="DF107" s="75">
        <f t="shared" si="249"/>
        <v>4.7718343539267689E-3</v>
      </c>
      <c r="DG107" s="75">
        <f t="shared" si="250"/>
        <v>6.5769933615206343E-3</v>
      </c>
      <c r="DH107" s="75">
        <f t="shared" si="251"/>
        <v>1.3697536481434443E-3</v>
      </c>
      <c r="DI107" s="75">
        <f t="shared" si="252"/>
        <v>0</v>
      </c>
      <c r="DJ107" s="75">
        <f t="shared" si="253"/>
        <v>4.919260405136819E-3</v>
      </c>
      <c r="DK107" s="75">
        <f t="shared" si="254"/>
        <v>0</v>
      </c>
      <c r="DL107" s="287">
        <f t="shared" si="255"/>
        <v>7.8229789522624882E-2</v>
      </c>
      <c r="DM107" s="83">
        <f>+'Cas_-14'!B107</f>
        <v>5</v>
      </c>
      <c r="DN107" s="61">
        <f>+'Cas_-14'!C107</f>
        <v>5</v>
      </c>
      <c r="DO107" s="61">
        <f>+'Cas_-14'!D107</f>
        <v>11</v>
      </c>
      <c r="DP107" s="61">
        <f>+'Cas_-14'!E107</f>
        <v>19</v>
      </c>
      <c r="DQ107" s="61">
        <f>+'Cas_-14'!F107</f>
        <v>18</v>
      </c>
      <c r="DR107" s="61">
        <f>+'Cas_-14'!G107</f>
        <v>28</v>
      </c>
      <c r="DS107" s="61">
        <f>+'Cas_-14'!H107</f>
        <v>15</v>
      </c>
      <c r="DT107" s="61">
        <f>+'Cas_-14'!I107</f>
        <v>25</v>
      </c>
      <c r="DU107" s="61">
        <f>+'Cas_-14'!J107</f>
        <v>10</v>
      </c>
      <c r="DV107" s="61">
        <f>+'Cas_-14'!K107</f>
        <v>12</v>
      </c>
      <c r="DW107" s="61">
        <f>+'Cas_-14'!L107</f>
        <v>22</v>
      </c>
      <c r="DX107" s="61">
        <f>+'Cas_-14'!M107</f>
        <v>21</v>
      </c>
      <c r="DY107" s="61">
        <f>+'Cas_-14'!N107</f>
        <v>7</v>
      </c>
      <c r="DZ107" s="61">
        <f>+'Cas_-14'!O107</f>
        <v>4</v>
      </c>
      <c r="EA107" s="61">
        <f>+'Cas_-14'!P107</f>
        <v>4</v>
      </c>
      <c r="EB107" s="61">
        <f>+'Cas_-14'!Q107</f>
        <v>1</v>
      </c>
      <c r="EC107" s="61">
        <f>+'Cas_-14'!R107</f>
        <v>0</v>
      </c>
      <c r="ED107" s="61">
        <f>+'Cas_-14'!S107</f>
        <v>2</v>
      </c>
      <c r="EE107" s="61">
        <f>+'Cas_-14'!T107</f>
        <v>0</v>
      </c>
      <c r="EF107" s="84">
        <f>+'Cas_-14'!U107</f>
        <v>1</v>
      </c>
      <c r="EG107" s="190">
        <f t="shared" si="312"/>
        <v>3.5600354148634349E-3</v>
      </c>
      <c r="EH107" s="88">
        <f t="shared" si="312"/>
        <v>3.8436162837851159E-3</v>
      </c>
      <c r="EI107" s="88">
        <f t="shared" si="312"/>
        <v>7.7161184763165271E-3</v>
      </c>
      <c r="EJ107" s="88">
        <f t="shared" si="312"/>
        <v>1.4658337017398659E-2</v>
      </c>
      <c r="EK107" s="88">
        <f t="shared" si="312"/>
        <v>1.579030389317004E-2</v>
      </c>
      <c r="EL107" s="88">
        <f t="shared" si="312"/>
        <v>2.6866323028130037E-2</v>
      </c>
      <c r="EM107" s="88">
        <f t="shared" si="312"/>
        <v>1.3285373978409678E-2</v>
      </c>
      <c r="EN107" s="88">
        <f t="shared" si="312"/>
        <v>2.2863936099501974E-2</v>
      </c>
      <c r="EO107" s="88">
        <f t="shared" si="311"/>
        <v>7.6358307571846662E-3</v>
      </c>
      <c r="EP107" s="88">
        <f t="shared" si="311"/>
        <v>9.4674064693369975E-3</v>
      </c>
      <c r="EQ107" s="88">
        <f t="shared" si="311"/>
        <v>2.1141448259411146E-2</v>
      </c>
      <c r="ER107" s="88">
        <f t="shared" si="311"/>
        <v>2.2309063203460953E-2</v>
      </c>
      <c r="ES107" s="88">
        <f t="shared" si="311"/>
        <v>8.1496473081499616E-3</v>
      </c>
      <c r="ET107" s="88">
        <f t="shared" si="257"/>
        <v>4.7718343539267689E-3</v>
      </c>
      <c r="EU107" s="88">
        <f t="shared" si="258"/>
        <v>6.5769933615206343E-3</v>
      </c>
      <c r="EV107" s="88">
        <f t="shared" si="259"/>
        <v>1.3697536481434443E-3</v>
      </c>
      <c r="EW107" s="88">
        <f t="shared" si="256"/>
        <v>0</v>
      </c>
      <c r="EX107" s="88">
        <f t="shared" si="256"/>
        <v>4.919260405136819E-3</v>
      </c>
      <c r="EY107" s="88">
        <f t="shared" si="256"/>
        <v>0</v>
      </c>
      <c r="EZ107" s="96">
        <f t="shared" si="256"/>
        <v>8.2219508788278755E-3</v>
      </c>
      <c r="FA107" s="110">
        <f t="shared" si="212"/>
        <v>1</v>
      </c>
      <c r="FB107" s="111">
        <f t="shared" si="213"/>
        <v>1</v>
      </c>
      <c r="FC107" s="111">
        <f t="shared" si="214"/>
        <v>1</v>
      </c>
      <c r="FD107" s="111">
        <f t="shared" si="215"/>
        <v>1</v>
      </c>
      <c r="FE107" s="111">
        <f t="shared" si="261"/>
        <v>1</v>
      </c>
      <c r="FF107" s="111">
        <f t="shared" si="261"/>
        <v>1</v>
      </c>
      <c r="FG107" s="111">
        <f t="shared" si="261"/>
        <v>52.689521660254634</v>
      </c>
      <c r="FH107" s="111">
        <f t="shared" si="261"/>
        <v>1</v>
      </c>
      <c r="FI107" s="111">
        <f t="shared" si="261"/>
        <v>1</v>
      </c>
      <c r="FJ107" s="111">
        <f t="shared" si="261"/>
        <v>1</v>
      </c>
      <c r="FK107" s="111">
        <f t="shared" si="261"/>
        <v>1</v>
      </c>
      <c r="FL107" s="111">
        <f t="shared" si="261"/>
        <v>1</v>
      </c>
      <c r="FM107" s="111">
        <f t="shared" si="261"/>
        <v>1</v>
      </c>
      <c r="FN107" s="111">
        <f t="shared" si="261"/>
        <v>1</v>
      </c>
      <c r="FO107" s="111">
        <f t="shared" si="261"/>
        <v>1</v>
      </c>
      <c r="FP107" s="111">
        <f t="shared" si="261"/>
        <v>1</v>
      </c>
      <c r="FQ107" s="111" t="e">
        <f t="shared" si="216"/>
        <v>#DIV/0!</v>
      </c>
      <c r="FR107" s="111">
        <f t="shared" si="217"/>
        <v>1</v>
      </c>
      <c r="FS107" s="111" t="e">
        <f t="shared" si="218"/>
        <v>#DIV/0!</v>
      </c>
      <c r="FT107" s="292">
        <f t="shared" si="219"/>
        <v>9.5147478591817318</v>
      </c>
      <c r="FU107" s="83">
        <f>+Cas_Hoy!B107</f>
        <v>5</v>
      </c>
      <c r="FV107" s="61">
        <f>+Cas_Hoy!C107</f>
        <v>5</v>
      </c>
      <c r="FW107" s="61">
        <f>+Cas_Hoy!D107</f>
        <v>13</v>
      </c>
      <c r="FX107" s="61">
        <f>+Cas_Hoy!E107</f>
        <v>20</v>
      </c>
      <c r="FY107" s="61">
        <f>+Cas_Hoy!F107</f>
        <v>23</v>
      </c>
      <c r="FZ107" s="61">
        <f>+Cas_Hoy!G107</f>
        <v>35</v>
      </c>
      <c r="GA107" s="61">
        <f>+Cas_Hoy!H107</f>
        <v>16</v>
      </c>
      <c r="GB107" s="61">
        <f>+Cas_Hoy!I107</f>
        <v>25</v>
      </c>
      <c r="GC107" s="61">
        <f>+Cas_Hoy!J107</f>
        <v>12</v>
      </c>
      <c r="GD107" s="61">
        <f>+Cas_Hoy!K107</f>
        <v>15</v>
      </c>
      <c r="GE107" s="61">
        <f>+Cas_Hoy!L107</f>
        <v>24</v>
      </c>
      <c r="GF107" s="61">
        <f>+Cas_Hoy!M107</f>
        <v>23</v>
      </c>
      <c r="GG107" s="61">
        <f>+Cas_Hoy!N107</f>
        <v>10</v>
      </c>
      <c r="GH107" s="61">
        <f>+Cas_Hoy!O107</f>
        <v>7</v>
      </c>
      <c r="GI107" s="61">
        <f>+Cas_Hoy!P107</f>
        <v>9</v>
      </c>
      <c r="GJ107" s="61">
        <f>+Cas_Hoy!Q107</f>
        <v>1</v>
      </c>
      <c r="GK107" s="61">
        <f>+Cas_Hoy!R107</f>
        <v>1</v>
      </c>
      <c r="GL107" s="61">
        <f>+Cas_Hoy!S107</f>
        <v>2</v>
      </c>
      <c r="GM107" s="61">
        <f>+Cas_Hoy!T107</f>
        <v>0</v>
      </c>
      <c r="GN107" s="84">
        <f>+Cas_Hoy!U107</f>
        <v>1</v>
      </c>
      <c r="GO107" s="297">
        <f t="shared" si="220"/>
        <v>3.5600354148634349E-3</v>
      </c>
      <c r="GP107" s="294">
        <f t="shared" si="221"/>
        <v>3.8436162837851159E-3</v>
      </c>
      <c r="GQ107" s="294">
        <f t="shared" si="222"/>
        <v>9.1190491083740777E-3</v>
      </c>
      <c r="GR107" s="294">
        <f t="shared" si="223"/>
        <v>1.5429828439367009E-2</v>
      </c>
      <c r="GS107" s="294">
        <f t="shared" si="224"/>
        <v>2.0176499419050607E-2</v>
      </c>
      <c r="GT107" s="294">
        <f t="shared" si="225"/>
        <v>3.3582903785162543E-2</v>
      </c>
      <c r="GU107" s="294">
        <f t="shared" si="226"/>
        <v>0.7</v>
      </c>
      <c r="GV107" s="294">
        <f t="shared" si="227"/>
        <v>2.2863936099501974E-2</v>
      </c>
      <c r="GW107" s="294">
        <f t="shared" si="228"/>
        <v>9.1629969086215995E-3</v>
      </c>
      <c r="GX107" s="294">
        <f t="shared" si="229"/>
        <v>1.1834258086671247E-2</v>
      </c>
      <c r="GY107" s="294">
        <f t="shared" si="230"/>
        <v>2.3063398101175796E-2</v>
      </c>
      <c r="GZ107" s="294">
        <f t="shared" si="231"/>
        <v>2.4433735889504853E-2</v>
      </c>
      <c r="HA107" s="294">
        <f t="shared" si="232"/>
        <v>1.1642353297357088E-2</v>
      </c>
      <c r="HB107" s="294">
        <f t="shared" si="233"/>
        <v>8.3507101193718465E-3</v>
      </c>
      <c r="HC107" s="294">
        <f t="shared" si="234"/>
        <v>1.4798235063421426E-2</v>
      </c>
      <c r="HD107" s="294">
        <f t="shared" si="235"/>
        <v>1.3697536481434443E-3</v>
      </c>
      <c r="HE107" s="294" t="e">
        <f t="shared" si="236"/>
        <v>#DIV/0!</v>
      </c>
      <c r="HF107" s="294">
        <f t="shared" si="237"/>
        <v>4.919260405136819E-3</v>
      </c>
      <c r="HG107" s="294" t="e">
        <f t="shared" si="238"/>
        <v>#DIV/0!</v>
      </c>
      <c r="HH107" s="298">
        <f t="shared" si="239"/>
        <v>7.8229789522624882E-2</v>
      </c>
      <c r="HI107" s="213">
        <f>+CyF_Tot!B107</f>
        <v>183</v>
      </c>
      <c r="HJ107" s="140">
        <f>+CyF_Tot!C107</f>
        <v>211</v>
      </c>
      <c r="HK107" s="140">
        <f>+CyF_Tot!D107</f>
        <v>236</v>
      </c>
      <c r="HL107" s="140">
        <f>+CyF_Tot!E107</f>
        <v>248</v>
      </c>
      <c r="HM107" s="140">
        <f>+CyF_Tot!F107</f>
        <v>1</v>
      </c>
      <c r="HN107" s="140">
        <f>+CyF_Tot!G107</f>
        <v>2</v>
      </c>
      <c r="HO107" s="140">
        <f>+CyF_Tot!H107</f>
        <v>2</v>
      </c>
      <c r="HP107" s="451">
        <f>+CyF_Tot!I107</f>
        <v>2</v>
      </c>
      <c r="HQ107" s="91">
        <f t="shared" si="291"/>
        <v>7.6827329481860177E-2</v>
      </c>
      <c r="HR107" s="88">
        <f t="shared" si="292"/>
        <v>7.1159031909256751E-2</v>
      </c>
      <c r="HS107" s="88">
        <f t="shared" si="293"/>
        <v>7.7981906598952697E-2</v>
      </c>
      <c r="HT107" s="88">
        <f t="shared" si="294"/>
        <v>7.0903708323026365E-2</v>
      </c>
      <c r="HU107" s="88">
        <f t="shared" si="295"/>
        <v>6.2356548441805909E-2</v>
      </c>
      <c r="HV107" s="88">
        <f t="shared" si="296"/>
        <v>5.7009843721123013E-2</v>
      </c>
      <c r="HW107" s="88">
        <f t="shared" si="297"/>
        <v>6.1761456071004202E-2</v>
      </c>
      <c r="HX107" s="88">
        <f t="shared" si="298"/>
        <v>5.9812101598456069E-2</v>
      </c>
      <c r="HY107" s="88">
        <f t="shared" si="299"/>
        <v>7.1638050261251834E-2</v>
      </c>
      <c r="HZ107" s="88">
        <f t="shared" si="300"/>
        <v>6.9334641457461196E-2</v>
      </c>
      <c r="IA107" s="88">
        <f t="shared" si="301"/>
        <v>5.6923028445670758E-2</v>
      </c>
      <c r="IB107" s="88">
        <f t="shared" si="302"/>
        <v>5.1491792704140331E-2</v>
      </c>
      <c r="IC107" s="88">
        <f t="shared" si="303"/>
        <v>4.698500497264458E-2</v>
      </c>
      <c r="ID107" s="88">
        <f t="shared" si="304"/>
        <v>4.5853731458173126E-2</v>
      </c>
      <c r="IE107" s="88">
        <f t="shared" si="305"/>
        <v>3.3268455508559912E-2</v>
      </c>
      <c r="IF107" s="88">
        <f t="shared" si="306"/>
        <v>3.9935358326004824E-2</v>
      </c>
      <c r="IG107" s="88">
        <f t="shared" si="307"/>
        <v>1.6032815527518934E-2</v>
      </c>
      <c r="IH107" s="88">
        <f t="shared" si="308"/>
        <v>2.2239767059227016E-2</v>
      </c>
      <c r="II107" s="88">
        <f t="shared" si="309"/>
        <v>1.832321774573593E-3</v>
      </c>
      <c r="IJ107" s="191">
        <f t="shared" si="310"/>
        <v>6.6531171936117265E-3</v>
      </c>
      <c r="IK107" s="297"/>
      <c r="IL107" s="294"/>
      <c r="IM107" s="294"/>
      <c r="IN107" s="294"/>
      <c r="IO107" s="294"/>
      <c r="IP107" s="294"/>
      <c r="IQ107" s="294"/>
      <c r="IR107" s="294"/>
      <c r="IS107" s="294"/>
      <c r="IT107" s="294"/>
      <c r="IU107" s="294"/>
      <c r="IV107" s="294"/>
      <c r="IW107" s="294"/>
      <c r="IX107" s="294"/>
      <c r="IY107" s="294"/>
      <c r="IZ107" s="294"/>
      <c r="JA107" s="294"/>
      <c r="JB107" s="294"/>
      <c r="JC107" s="294"/>
      <c r="JD107" s="298"/>
      <c r="JE107" s="486"/>
    </row>
    <row r="108" spans="1:265" ht="14.4">
      <c r="A108" s="411" t="s">
        <v>119</v>
      </c>
      <c r="B108" s="439">
        <v>39901</v>
      </c>
      <c r="C108" s="427">
        <f t="shared" si="288"/>
        <v>1020</v>
      </c>
      <c r="D108" s="418">
        <f t="shared" si="289"/>
        <v>26</v>
      </c>
      <c r="E108" s="396">
        <f t="shared" si="210"/>
        <v>8.0920338150465634E-3</v>
      </c>
      <c r="F108" s="197">
        <f t="shared" si="262"/>
        <v>2.1703716698829603E-2</v>
      </c>
      <c r="G108" s="30">
        <f t="shared" si="151"/>
        <v>3.7102038096276733</v>
      </c>
      <c r="H108" s="29">
        <f t="shared" si="263"/>
        <v>8.0525212379077338E-2</v>
      </c>
      <c r="I108" s="33">
        <f t="shared" si="264"/>
        <v>9.4844938367966383E-2</v>
      </c>
      <c r="J108" s="324">
        <f t="shared" si="265"/>
        <v>7.1906988728557303E-2</v>
      </c>
      <c r="K108" s="482">
        <f t="shared" si="290"/>
        <v>9.0618833170038864E-3</v>
      </c>
      <c r="L108" s="325">
        <f t="shared" si="211"/>
        <v>3.3131186573419917</v>
      </c>
      <c r="M108" s="326">
        <f t="shared" si="266"/>
        <v>8.4694143768046709E-2</v>
      </c>
      <c r="N108" s="501"/>
      <c r="O108" s="332" t="s">
        <v>226</v>
      </c>
      <c r="P108" s="20" t="s">
        <v>227</v>
      </c>
      <c r="Q108" s="20"/>
      <c r="R108" s="20"/>
      <c r="S108" s="157">
        <f t="shared" si="267"/>
        <v>1020</v>
      </c>
      <c r="T108" s="158">
        <f t="shared" si="268"/>
        <v>2556.3269091000225</v>
      </c>
      <c r="U108" s="157">
        <f t="shared" si="269"/>
        <v>48</v>
      </c>
      <c r="V108" s="159">
        <f t="shared" si="270"/>
        <v>4.9382716049382713E-2</v>
      </c>
      <c r="W108" s="158">
        <f t="shared" si="271"/>
        <v>120.2977368988246</v>
      </c>
      <c r="X108" s="157">
        <f t="shared" si="272"/>
        <v>154</v>
      </c>
      <c r="Y108" s="159">
        <f t="shared" si="273"/>
        <v>0.17782909930715934</v>
      </c>
      <c r="Z108" s="158">
        <f t="shared" si="274"/>
        <v>385.95523921706223</v>
      </c>
      <c r="AA108" s="157">
        <f t="shared" si="275"/>
        <v>26</v>
      </c>
      <c r="AB108" s="158">
        <f t="shared" si="276"/>
        <v>651.61274153529985</v>
      </c>
      <c r="AC108" s="160">
        <f t="shared" si="277"/>
        <v>2.5490196078431372E-2</v>
      </c>
      <c r="AD108" s="157">
        <f t="shared" si="278"/>
        <v>0</v>
      </c>
      <c r="AE108" s="159">
        <f t="shared" si="279"/>
        <v>0</v>
      </c>
      <c r="AF108" s="158">
        <f t="shared" si="280"/>
        <v>0</v>
      </c>
      <c r="AG108" s="157">
        <f t="shared" si="281"/>
        <v>2</v>
      </c>
      <c r="AH108" s="159">
        <f t="shared" si="282"/>
        <v>8.3333333333333329E-2</v>
      </c>
      <c r="AI108" s="333">
        <f t="shared" si="283"/>
        <v>50.124057041176911</v>
      </c>
      <c r="AJ108" s="505"/>
      <c r="AK108" s="83">
        <v>3234.6144910092844</v>
      </c>
      <c r="AL108" s="61">
        <v>3284.1205632667679</v>
      </c>
      <c r="AM108" s="61">
        <v>2952.2977339533713</v>
      </c>
      <c r="AN108" s="61">
        <v>2778.0350964123809</v>
      </c>
      <c r="AO108" s="61">
        <v>2615.1506453658276</v>
      </c>
      <c r="AP108" s="61">
        <v>2581.6515776874858</v>
      </c>
      <c r="AQ108" s="61">
        <v>2691.9746945465213</v>
      </c>
      <c r="AR108" s="61">
        <v>2655.7650767071927</v>
      </c>
      <c r="AS108" s="61">
        <v>2420.9273795230665</v>
      </c>
      <c r="AT108" s="61">
        <v>2491.9660976318137</v>
      </c>
      <c r="AU108" s="61">
        <v>1995.5006323051657</v>
      </c>
      <c r="AV108" s="61">
        <v>2134.3233167403605</v>
      </c>
      <c r="AW108" s="61">
        <v>1859.5434060716652</v>
      </c>
      <c r="AX108" s="61">
        <v>1962.8007318988784</v>
      </c>
      <c r="AY108" s="61">
        <v>1106.4400995990679</v>
      </c>
      <c r="AZ108" s="61">
        <v>1521.9825368442607</v>
      </c>
      <c r="BA108" s="61">
        <v>468.91957270122714</v>
      </c>
      <c r="BB108" s="61">
        <v>829.67107683561255</v>
      </c>
      <c r="BC108" s="61">
        <v>54.631406528298314</v>
      </c>
      <c r="BD108" s="84">
        <v>260.68416236104019</v>
      </c>
      <c r="BE108" s="229">
        <v>2.0000000000000002E-5</v>
      </c>
      <c r="BF108" s="42">
        <v>2.0000000000000002E-5</v>
      </c>
      <c r="BG108" s="52">
        <v>5.0000000000000002E-5</v>
      </c>
      <c r="BH108" s="52">
        <v>4.0000000000000003E-5</v>
      </c>
      <c r="BI108" s="52">
        <v>1.2518952302791728E-4</v>
      </c>
      <c r="BJ108" s="52">
        <v>1.2406223545552731E-4</v>
      </c>
      <c r="BK108" s="52">
        <v>3.4000000000000002E-4</v>
      </c>
      <c r="BL108" s="52">
        <v>1.8000000000000001E-4</v>
      </c>
      <c r="BM108" s="52">
        <v>8.9999999999999998E-4</v>
      </c>
      <c r="BN108" s="52">
        <v>5.0000000000000001E-4</v>
      </c>
      <c r="BO108" s="52">
        <v>3.8E-3</v>
      </c>
      <c r="BP108" s="52">
        <v>2E-3</v>
      </c>
      <c r="BQ108" s="52">
        <v>1.6199999999999999E-2</v>
      </c>
      <c r="BR108" s="52">
        <v>6.1999999999999998E-3</v>
      </c>
      <c r="BS108" s="52">
        <v>6.1100000000000002E-2</v>
      </c>
      <c r="BT108" s="52">
        <v>2.6800000000000001E-2</v>
      </c>
      <c r="BU108" s="52">
        <v>0.1421</v>
      </c>
      <c r="BV108" s="52">
        <v>5.4699999999999999E-2</v>
      </c>
      <c r="BW108" s="52">
        <v>0.27589999999999998</v>
      </c>
      <c r="BX108" s="53">
        <v>0.1051</v>
      </c>
      <c r="BY108" s="63">
        <f>+Fall_Hoy!B108</f>
        <v>0</v>
      </c>
      <c r="BZ108" s="60">
        <f>+Fall_Hoy!C108</f>
        <v>0</v>
      </c>
      <c r="CA108" s="60">
        <f>+Fall_Hoy!D108</f>
        <v>0</v>
      </c>
      <c r="CB108" s="60">
        <f>+Fall_Hoy!E108</f>
        <v>0</v>
      </c>
      <c r="CC108" s="60">
        <f>+Fall_Hoy!F108</f>
        <v>0</v>
      </c>
      <c r="CD108" s="60">
        <f>+Fall_Hoy!G108</f>
        <v>0</v>
      </c>
      <c r="CE108" s="60">
        <f>+Fall_Hoy!H108</f>
        <v>0</v>
      </c>
      <c r="CF108" s="60">
        <f>+Fall_Hoy!I108</f>
        <v>0</v>
      </c>
      <c r="CG108" s="60">
        <f>+Fall_Hoy!J108</f>
        <v>0</v>
      </c>
      <c r="CH108" s="60">
        <f>+Fall_Hoy!K108</f>
        <v>0</v>
      </c>
      <c r="CI108" s="60">
        <f>+Fall_Hoy!L108</f>
        <v>0</v>
      </c>
      <c r="CJ108" s="60">
        <f>+Fall_Hoy!M108</f>
        <v>0</v>
      </c>
      <c r="CK108" s="60">
        <f>+Fall_Hoy!N108</f>
        <v>6</v>
      </c>
      <c r="CL108" s="60">
        <f>+Fall_Hoy!O108</f>
        <v>1</v>
      </c>
      <c r="CM108" s="60">
        <f>+Fall_Hoy!P108</f>
        <v>2</v>
      </c>
      <c r="CN108" s="60">
        <f>+Fall_Hoy!Q108</f>
        <v>5</v>
      </c>
      <c r="CO108" s="60">
        <f>+Fall_Hoy!R108</f>
        <v>4</v>
      </c>
      <c r="CP108" s="60">
        <f>+Fall_Hoy!S108</f>
        <v>7</v>
      </c>
      <c r="CQ108" s="60">
        <f>+Fall_Hoy!T108</f>
        <v>0</v>
      </c>
      <c r="CR108" s="65">
        <f>+Fall_Hoy!U108</f>
        <v>1</v>
      </c>
      <c r="CS108" s="74">
        <f t="shared" si="284"/>
        <v>2.9584271425490822E-2</v>
      </c>
      <c r="CT108" s="75">
        <f t="shared" si="285"/>
        <v>0.12258167203806443</v>
      </c>
      <c r="CU108" s="75">
        <f t="shared" si="286"/>
        <v>0.19917274808485791</v>
      </c>
      <c r="CV108" s="75">
        <f t="shared" si="287"/>
        <v>8.2173559424245562E-2</v>
      </c>
      <c r="CW108" s="75">
        <f t="shared" si="240"/>
        <v>2.5237551846948154E-2</v>
      </c>
      <c r="CX108" s="75">
        <f t="shared" si="241"/>
        <v>2.6727076804766485E-2</v>
      </c>
      <c r="CY108" s="75">
        <f t="shared" si="242"/>
        <v>3.2689757514538641E-2</v>
      </c>
      <c r="CZ108" s="75">
        <f t="shared" si="243"/>
        <v>4.1795865520464534E-2</v>
      </c>
      <c r="DA108" s="75">
        <f t="shared" si="244"/>
        <v>3.7588901166431272E-2</v>
      </c>
      <c r="DB108" s="75">
        <f t="shared" si="245"/>
        <v>4.2536694259498478E-2</v>
      </c>
      <c r="DC108" s="75">
        <f t="shared" si="246"/>
        <v>2.4555241530240007E-2</v>
      </c>
      <c r="DD108" s="75">
        <f t="shared" si="247"/>
        <v>2.7174889364269487E-2</v>
      </c>
      <c r="DE108" s="75">
        <f t="shared" si="248"/>
        <v>0.19917274808485791</v>
      </c>
      <c r="DF108" s="75">
        <f t="shared" si="249"/>
        <v>8.2173559424245562E-2</v>
      </c>
      <c r="DG108" s="75">
        <f t="shared" si="250"/>
        <v>2.9584271425490822E-2</v>
      </c>
      <c r="DH108" s="75">
        <f t="shared" si="251"/>
        <v>0.12258167203806443</v>
      </c>
      <c r="DI108" s="75">
        <f t="shared" si="252"/>
        <v>6.002989073075516E-2</v>
      </c>
      <c r="DJ108" s="75">
        <f t="shared" si="253"/>
        <v>0.15424275127324608</v>
      </c>
      <c r="DK108" s="75">
        <f t="shared" si="254"/>
        <v>0</v>
      </c>
      <c r="DL108" s="287">
        <f t="shared" si="255"/>
        <v>3.6499140465633947E-2</v>
      </c>
      <c r="DM108" s="83">
        <f>+'Cas_-14'!B108</f>
        <v>3</v>
      </c>
      <c r="DN108" s="61">
        <f>+'Cas_-14'!C108</f>
        <v>1</v>
      </c>
      <c r="DO108" s="61">
        <f>+'Cas_-14'!D108</f>
        <v>17</v>
      </c>
      <c r="DP108" s="61">
        <f>+'Cas_-14'!E108</f>
        <v>25</v>
      </c>
      <c r="DQ108" s="61">
        <f>+'Cas_-14'!F108</f>
        <v>66</v>
      </c>
      <c r="DR108" s="61">
        <f>+'Cas_-14'!G108</f>
        <v>69</v>
      </c>
      <c r="DS108" s="61">
        <f>+'Cas_-14'!H108</f>
        <v>88</v>
      </c>
      <c r="DT108" s="61">
        <f>+'Cas_-14'!I108</f>
        <v>111</v>
      </c>
      <c r="DU108" s="61">
        <f>+'Cas_-14'!J108</f>
        <v>91</v>
      </c>
      <c r="DV108" s="61">
        <f>+'Cas_-14'!K108</f>
        <v>106</v>
      </c>
      <c r="DW108" s="61">
        <f>+'Cas_-14'!L108</f>
        <v>49</v>
      </c>
      <c r="DX108" s="61">
        <f>+'Cas_-14'!M108</f>
        <v>58</v>
      </c>
      <c r="DY108" s="61">
        <f>+'Cas_-14'!N108</f>
        <v>56</v>
      </c>
      <c r="DZ108" s="61">
        <f>+'Cas_-14'!O108</f>
        <v>36</v>
      </c>
      <c r="EA108" s="61">
        <f>+'Cas_-14'!P108</f>
        <v>23</v>
      </c>
      <c r="EB108" s="61">
        <f>+'Cas_-14'!Q108</f>
        <v>31</v>
      </c>
      <c r="EC108" s="61">
        <f>+'Cas_-14'!R108</f>
        <v>12</v>
      </c>
      <c r="ED108" s="61">
        <f>+'Cas_-14'!S108</f>
        <v>18</v>
      </c>
      <c r="EE108" s="61">
        <f>+'Cas_-14'!T108</f>
        <v>0</v>
      </c>
      <c r="EF108" s="84">
        <f>+'Cas_-14'!U108</f>
        <v>5</v>
      </c>
      <c r="EG108" s="190">
        <f t="shared" si="312"/>
        <v>9.2746755705775666E-4</v>
      </c>
      <c r="EH108" s="89">
        <f t="shared" si="312"/>
        <v>3.0449552040966599E-4</v>
      </c>
      <c r="EI108" s="89">
        <f t="shared" si="312"/>
        <v>5.7582268226164272E-3</v>
      </c>
      <c r="EJ108" s="89">
        <f t="shared" si="312"/>
        <v>8.9991663648474347E-3</v>
      </c>
      <c r="EK108" s="89">
        <f t="shared" si="312"/>
        <v>2.5237551846948154E-2</v>
      </c>
      <c r="EL108" s="89">
        <f t="shared" si="312"/>
        <v>2.6727076804766485E-2</v>
      </c>
      <c r="EM108" s="89">
        <f t="shared" si="312"/>
        <v>3.2689757514538641E-2</v>
      </c>
      <c r="EN108" s="89">
        <f t="shared" si="312"/>
        <v>4.1795865520464534E-2</v>
      </c>
      <c r="EO108" s="89">
        <f t="shared" si="311"/>
        <v>3.7588901166431272E-2</v>
      </c>
      <c r="EP108" s="89">
        <f t="shared" si="311"/>
        <v>4.2536694259498478E-2</v>
      </c>
      <c r="EQ108" s="89">
        <f t="shared" si="311"/>
        <v>2.4555241530240007E-2</v>
      </c>
      <c r="ER108" s="89">
        <f t="shared" si="311"/>
        <v>2.7174889364269487E-2</v>
      </c>
      <c r="ES108" s="89">
        <f t="shared" si="311"/>
        <v>3.0114919510430511E-2</v>
      </c>
      <c r="ET108" s="89">
        <f t="shared" si="257"/>
        <v>1.834113846349161E-2</v>
      </c>
      <c r="EU108" s="89">
        <f t="shared" si="258"/>
        <v>2.0787388317121125E-2</v>
      </c>
      <c r="EV108" s="89">
        <f t="shared" si="259"/>
        <v>2.0368170625844784E-2</v>
      </c>
      <c r="EW108" s="89">
        <f t="shared" si="256"/>
        <v>2.5590742418520926E-2</v>
      </c>
      <c r="EX108" s="89">
        <f t="shared" si="256"/>
        <v>2.1695344700519724E-2</v>
      </c>
      <c r="EY108" s="89">
        <f t="shared" si="256"/>
        <v>0</v>
      </c>
      <c r="EZ108" s="97">
        <f t="shared" si="256"/>
        <v>1.918029831469064E-2</v>
      </c>
      <c r="FA108" s="110">
        <f t="shared" si="212"/>
        <v>1.4231836618515621</v>
      </c>
      <c r="FB108" s="111">
        <f t="shared" si="213"/>
        <v>6.0182956186807903</v>
      </c>
      <c r="FC108" s="111">
        <f t="shared" si="214"/>
        <v>6.6137566137566148</v>
      </c>
      <c r="FD108" s="111">
        <f t="shared" si="215"/>
        <v>4.4802867383512543</v>
      </c>
      <c r="FE108" s="111">
        <f t="shared" si="261"/>
        <v>1</v>
      </c>
      <c r="FF108" s="111">
        <f t="shared" si="261"/>
        <v>1</v>
      </c>
      <c r="FG108" s="111">
        <f t="shared" si="261"/>
        <v>1</v>
      </c>
      <c r="FH108" s="111">
        <f t="shared" si="261"/>
        <v>1</v>
      </c>
      <c r="FI108" s="111">
        <f t="shared" si="261"/>
        <v>1</v>
      </c>
      <c r="FJ108" s="111">
        <f t="shared" si="261"/>
        <v>1</v>
      </c>
      <c r="FK108" s="111">
        <f t="shared" si="261"/>
        <v>1</v>
      </c>
      <c r="FL108" s="111">
        <f t="shared" si="261"/>
        <v>1</v>
      </c>
      <c r="FM108" s="111">
        <f t="shared" si="261"/>
        <v>6.6137566137566148</v>
      </c>
      <c r="FN108" s="111">
        <f t="shared" si="261"/>
        <v>4.4802867383512543</v>
      </c>
      <c r="FO108" s="111">
        <f t="shared" si="261"/>
        <v>1.4231836618515621</v>
      </c>
      <c r="FP108" s="111">
        <f t="shared" si="261"/>
        <v>6.0182956186807903</v>
      </c>
      <c r="FQ108" s="111">
        <f t="shared" si="216"/>
        <v>2.345765892563922</v>
      </c>
      <c r="FR108" s="111">
        <f t="shared" si="217"/>
        <v>7.1094860857200901</v>
      </c>
      <c r="FS108" s="111" t="e">
        <f t="shared" si="218"/>
        <v>#DIV/0!</v>
      </c>
      <c r="FT108" s="292">
        <f t="shared" si="219"/>
        <v>1.9029495718363463</v>
      </c>
      <c r="FU108" s="83">
        <f>+Cas_Hoy!B108</f>
        <v>3</v>
      </c>
      <c r="FV108" s="61">
        <f>+Cas_Hoy!C108</f>
        <v>1</v>
      </c>
      <c r="FW108" s="61">
        <f>+Cas_Hoy!D108</f>
        <v>19</v>
      </c>
      <c r="FX108" s="61">
        <f>+Cas_Hoy!E108</f>
        <v>26</v>
      </c>
      <c r="FY108" s="61">
        <f>+Cas_Hoy!F108</f>
        <v>77</v>
      </c>
      <c r="FZ108" s="61">
        <f>+Cas_Hoy!G108</f>
        <v>84</v>
      </c>
      <c r="GA108" s="61">
        <f>+Cas_Hoy!H108</f>
        <v>106</v>
      </c>
      <c r="GB108" s="61">
        <f>+Cas_Hoy!I108</f>
        <v>137</v>
      </c>
      <c r="GC108" s="61">
        <f>+Cas_Hoy!J108</f>
        <v>98</v>
      </c>
      <c r="GD108" s="61">
        <f>+Cas_Hoy!K108</f>
        <v>118</v>
      </c>
      <c r="GE108" s="61">
        <f>+Cas_Hoy!L108</f>
        <v>52</v>
      </c>
      <c r="GF108" s="61">
        <f>+Cas_Hoy!M108</f>
        <v>64</v>
      </c>
      <c r="GG108" s="61">
        <f>+Cas_Hoy!N108</f>
        <v>66</v>
      </c>
      <c r="GH108" s="61">
        <f>+Cas_Hoy!O108</f>
        <v>50</v>
      </c>
      <c r="GI108" s="61">
        <f>+Cas_Hoy!P108</f>
        <v>33</v>
      </c>
      <c r="GJ108" s="61">
        <f>+Cas_Hoy!Q108</f>
        <v>38</v>
      </c>
      <c r="GK108" s="61">
        <f>+Cas_Hoy!R108</f>
        <v>16</v>
      </c>
      <c r="GL108" s="61">
        <f>+Cas_Hoy!S108</f>
        <v>22</v>
      </c>
      <c r="GM108" s="61">
        <f>+Cas_Hoy!T108</f>
        <v>1</v>
      </c>
      <c r="GN108" s="84">
        <f>+Cas_Hoy!U108</f>
        <v>8</v>
      </c>
      <c r="GO108" s="297">
        <f t="shared" si="220"/>
        <v>1.3199566741019808E-3</v>
      </c>
      <c r="GP108" s="294">
        <f t="shared" si="221"/>
        <v>1.8325440563894202E-3</v>
      </c>
      <c r="GQ108" s="294">
        <f t="shared" si="222"/>
        <v>4.2563923758836032E-2</v>
      </c>
      <c r="GR108" s="294">
        <f t="shared" si="223"/>
        <v>4.1931599549468339E-2</v>
      </c>
      <c r="GS108" s="294">
        <f t="shared" si="224"/>
        <v>2.9443810488106181E-2</v>
      </c>
      <c r="GT108" s="294">
        <f t="shared" si="225"/>
        <v>3.25373108927592E-2</v>
      </c>
      <c r="GU108" s="294">
        <f t="shared" si="226"/>
        <v>3.9376298824330636E-2</v>
      </c>
      <c r="GV108" s="294">
        <f t="shared" si="227"/>
        <v>5.1585888074807573E-2</v>
      </c>
      <c r="GW108" s="294">
        <f t="shared" si="228"/>
        <v>4.04803551023106E-2</v>
      </c>
      <c r="GX108" s="294">
        <f t="shared" si="229"/>
        <v>4.7352169081328499E-2</v>
      </c>
      <c r="GY108" s="294">
        <f t="shared" si="230"/>
        <v>2.6058623664744499E-2</v>
      </c>
      <c r="GZ108" s="294">
        <f t="shared" si="231"/>
        <v>2.9986084815745641E-2</v>
      </c>
      <c r="HA108" s="294">
        <f t="shared" si="232"/>
        <v>0.23473931024286826</v>
      </c>
      <c r="HB108" s="294">
        <f t="shared" si="233"/>
        <v>0.1141299436447855</v>
      </c>
      <c r="HC108" s="294">
        <f t="shared" si="234"/>
        <v>4.2446998132225966E-2</v>
      </c>
      <c r="HD108" s="294">
        <f t="shared" si="235"/>
        <v>0.15026140443375641</v>
      </c>
      <c r="HE108" s="294">
        <f t="shared" si="236"/>
        <v>8.0039854307673547E-2</v>
      </c>
      <c r="HF108" s="294">
        <f t="shared" si="237"/>
        <v>0.18851891822285632</v>
      </c>
      <c r="HG108" s="294" t="e">
        <f t="shared" si="238"/>
        <v>#DIV/0!</v>
      </c>
      <c r="HH108" s="298">
        <f t="shared" si="239"/>
        <v>5.839862474501431E-2</v>
      </c>
      <c r="HI108" s="213">
        <f>+CyF_Tot!B108</f>
        <v>779</v>
      </c>
      <c r="HJ108" s="140">
        <f>+CyF_Tot!C108</f>
        <v>866</v>
      </c>
      <c r="HK108" s="140">
        <f>+CyF_Tot!D108</f>
        <v>972</v>
      </c>
      <c r="HL108" s="140">
        <f>+CyF_Tot!E108</f>
        <v>1020</v>
      </c>
      <c r="HM108" s="140">
        <f>+CyF_Tot!F108</f>
        <v>23</v>
      </c>
      <c r="HN108" s="140">
        <f>+CyF_Tot!G108</f>
        <v>24</v>
      </c>
      <c r="HO108" s="140">
        <f>+CyF_Tot!H108</f>
        <v>26</v>
      </c>
      <c r="HP108" s="451">
        <f>+CyF_Tot!I108</f>
        <v>26</v>
      </c>
      <c r="HQ108" s="91">
        <f t="shared" si="291"/>
        <v>8.1066000626783402E-2</v>
      </c>
      <c r="HR108" s="88">
        <f t="shared" si="292"/>
        <v>8.2306723221642758E-2</v>
      </c>
      <c r="HS108" s="88">
        <f t="shared" si="293"/>
        <v>7.399057000960807E-2</v>
      </c>
      <c r="HT108" s="88">
        <f t="shared" si="294"/>
        <v>6.9623194817482789E-2</v>
      </c>
      <c r="HU108" s="88">
        <f t="shared" si="295"/>
        <v>6.5540980059793683E-2</v>
      </c>
      <c r="HV108" s="88">
        <f t="shared" si="296"/>
        <v>6.4701425470225948E-2</v>
      </c>
      <c r="HW108" s="88">
        <f t="shared" si="297"/>
        <v>6.7466346571427319E-2</v>
      </c>
      <c r="HX108" s="88">
        <f t="shared" si="298"/>
        <v>6.6558860096418454E-2</v>
      </c>
      <c r="HY108" s="88">
        <f t="shared" si="299"/>
        <v>6.0673351031880568E-2</v>
      </c>
      <c r="HZ108" s="88">
        <f t="shared" si="300"/>
        <v>6.245372541118803E-2</v>
      </c>
      <c r="IA108" s="88">
        <f t="shared" si="301"/>
        <v>5.0011293759684362E-2</v>
      </c>
      <c r="IB108" s="88">
        <f t="shared" si="302"/>
        <v>5.3490471836303864E-2</v>
      </c>
      <c r="IC108" s="88">
        <f t="shared" si="303"/>
        <v>4.6603929878240274E-2</v>
      </c>
      <c r="ID108" s="88">
        <f t="shared" si="304"/>
        <v>4.9191767923081588E-2</v>
      </c>
      <c r="IE108" s="88">
        <f t="shared" si="305"/>
        <v>2.7729633332474572E-2</v>
      </c>
      <c r="IF108" s="88">
        <f t="shared" si="306"/>
        <v>3.8143969746228433E-2</v>
      </c>
      <c r="IG108" s="88">
        <f t="shared" si="307"/>
        <v>1.1752075704900307E-2</v>
      </c>
      <c r="IH108" s="88">
        <f t="shared" si="308"/>
        <v>2.0793240190361457E-2</v>
      </c>
      <c r="II108" s="88">
        <f t="shared" si="309"/>
        <v>1.3691738685320748E-3</v>
      </c>
      <c r="IJ108" s="191">
        <f t="shared" si="310"/>
        <v>6.5332739119581011E-3</v>
      </c>
      <c r="IK108" s="297"/>
      <c r="IL108" s="294"/>
      <c r="IM108" s="294"/>
      <c r="IN108" s="294"/>
      <c r="IO108" s="294"/>
      <c r="IP108" s="294"/>
      <c r="IQ108" s="294"/>
      <c r="IR108" s="294"/>
      <c r="IS108" s="294"/>
      <c r="IT108" s="294"/>
      <c r="IU108" s="294"/>
      <c r="IV108" s="294"/>
      <c r="IW108" s="294"/>
      <c r="IX108" s="294"/>
      <c r="IY108" s="294"/>
      <c r="IZ108" s="294"/>
      <c r="JA108" s="294"/>
      <c r="JB108" s="294"/>
      <c r="JC108" s="294"/>
      <c r="JD108" s="298"/>
      <c r="JE108" s="486"/>
    </row>
    <row r="109" spans="1:265" ht="14.4">
      <c r="A109" s="412" t="s">
        <v>120</v>
      </c>
      <c r="B109" s="440">
        <v>648312</v>
      </c>
      <c r="C109" s="428">
        <f t="shared" si="288"/>
        <v>21306</v>
      </c>
      <c r="D109" s="419">
        <f t="shared" si="289"/>
        <v>528</v>
      </c>
      <c r="E109" s="397">
        <f t="shared" si="210"/>
        <v>6.4755299671702812E-3</v>
      </c>
      <c r="F109" s="198">
        <f t="shared" si="262"/>
        <v>3.1130073174644307E-2</v>
      </c>
      <c r="G109" s="28">
        <f t="shared" si="151"/>
        <v>4.0401212876423944</v>
      </c>
      <c r="H109" s="27">
        <f t="shared" si="263"/>
        <v>0.12576927131874591</v>
      </c>
      <c r="I109" s="34">
        <f t="shared" si="264"/>
        <v>0.13277376348811815</v>
      </c>
      <c r="J109" s="311">
        <f t="shared" si="265"/>
        <v>0.27133488402974493</v>
      </c>
      <c r="K109" s="483">
        <f t="shared" si="290"/>
        <v>3.0015406544056031E-3</v>
      </c>
      <c r="L109" s="312">
        <f t="shared" si="211"/>
        <v>8.7161659565499932</v>
      </c>
      <c r="M109" s="313">
        <f t="shared" si="266"/>
        <v>0.28639261220897955</v>
      </c>
      <c r="N109" s="501"/>
      <c r="O109" s="334" t="s">
        <v>230</v>
      </c>
      <c r="P109" s="21" t="s">
        <v>231</v>
      </c>
      <c r="Q109" s="21" t="s">
        <v>235</v>
      </c>
      <c r="R109" s="21" t="s">
        <v>233</v>
      </c>
      <c r="S109" s="161">
        <f t="shared" si="267"/>
        <v>21306</v>
      </c>
      <c r="T109" s="162">
        <f t="shared" si="268"/>
        <v>3286.3806315477732</v>
      </c>
      <c r="U109" s="161">
        <f t="shared" si="269"/>
        <v>454</v>
      </c>
      <c r="V109" s="163">
        <f t="shared" si="270"/>
        <v>2.1772491847304815E-2</v>
      </c>
      <c r="W109" s="162">
        <f t="shared" si="271"/>
        <v>70.0280112044818</v>
      </c>
      <c r="X109" s="161">
        <f t="shared" si="272"/>
        <v>1124</v>
      </c>
      <c r="Y109" s="163">
        <f t="shared" si="273"/>
        <v>5.5693191953225647E-2</v>
      </c>
      <c r="Z109" s="162">
        <f t="shared" si="274"/>
        <v>173.37331408334259</v>
      </c>
      <c r="AA109" s="161">
        <f t="shared" si="275"/>
        <v>528</v>
      </c>
      <c r="AB109" s="162">
        <f t="shared" si="276"/>
        <v>814.42268537370899</v>
      </c>
      <c r="AC109" s="164">
        <f t="shared" si="277"/>
        <v>2.4781751619262181E-2</v>
      </c>
      <c r="AD109" s="161">
        <f t="shared" si="278"/>
        <v>15</v>
      </c>
      <c r="AE109" s="163">
        <f t="shared" si="279"/>
        <v>2.9239766081871343E-2</v>
      </c>
      <c r="AF109" s="162">
        <f t="shared" si="280"/>
        <v>23.137008107207642</v>
      </c>
      <c r="AG109" s="161">
        <f t="shared" si="281"/>
        <v>28</v>
      </c>
      <c r="AH109" s="163">
        <f t="shared" si="282"/>
        <v>5.6000000000000001E-2</v>
      </c>
      <c r="AI109" s="335">
        <f t="shared" si="283"/>
        <v>43.189081800120931</v>
      </c>
      <c r="AJ109" s="505"/>
      <c r="AK109" s="83">
        <v>52553.400351090953</v>
      </c>
      <c r="AL109" s="61">
        <v>49255.786067949681</v>
      </c>
      <c r="AM109" s="61">
        <v>48659.748391271387</v>
      </c>
      <c r="AN109" s="61">
        <v>45869.757886482592</v>
      </c>
      <c r="AO109" s="61">
        <v>49960.465771988442</v>
      </c>
      <c r="AP109" s="61">
        <v>49061.10359046665</v>
      </c>
      <c r="AQ109" s="61">
        <v>46909.041086537225</v>
      </c>
      <c r="AR109" s="61">
        <v>46905.255819383005</v>
      </c>
      <c r="AS109" s="61">
        <v>39941.327886166066</v>
      </c>
      <c r="AT109" s="61">
        <v>42429.646988007065</v>
      </c>
      <c r="AU109" s="61">
        <v>31404.121106302853</v>
      </c>
      <c r="AV109" s="61">
        <v>34876.826893630183</v>
      </c>
      <c r="AW109" s="61">
        <v>24121.647627033526</v>
      </c>
      <c r="AX109" s="61">
        <v>29850.467388425983</v>
      </c>
      <c r="AY109" s="61">
        <v>15306.140866070997</v>
      </c>
      <c r="AZ109" s="61">
        <v>21615.65711402709</v>
      </c>
      <c r="BA109" s="61">
        <v>5882.7138097092693</v>
      </c>
      <c r="BB109" s="61">
        <v>10644.939363287565</v>
      </c>
      <c r="BC109" s="61">
        <v>458.3932838734496</v>
      </c>
      <c r="BD109" s="84">
        <v>2605.5602612385683</v>
      </c>
      <c r="BE109" s="229">
        <v>2.0000000000000002E-5</v>
      </c>
      <c r="BF109" s="42">
        <v>2.0000000000000002E-5</v>
      </c>
      <c r="BG109" s="52">
        <v>5.0000000000000002E-5</v>
      </c>
      <c r="BH109" s="52">
        <v>4.0000000000000003E-5</v>
      </c>
      <c r="BI109" s="52">
        <v>1.2518952302791728E-4</v>
      </c>
      <c r="BJ109" s="52">
        <v>1.2406223545552731E-4</v>
      </c>
      <c r="BK109" s="52">
        <v>3.4000000000000002E-4</v>
      </c>
      <c r="BL109" s="52">
        <v>1.8000000000000001E-4</v>
      </c>
      <c r="BM109" s="52">
        <v>8.9999999999999998E-4</v>
      </c>
      <c r="BN109" s="52">
        <v>5.0000000000000001E-4</v>
      </c>
      <c r="BO109" s="52">
        <v>3.8E-3</v>
      </c>
      <c r="BP109" s="52">
        <v>2E-3</v>
      </c>
      <c r="BQ109" s="52">
        <v>1.6199999999999999E-2</v>
      </c>
      <c r="BR109" s="52">
        <v>6.1999999999999998E-3</v>
      </c>
      <c r="BS109" s="52">
        <v>6.1100000000000002E-2</v>
      </c>
      <c r="BT109" s="52">
        <v>2.6800000000000001E-2</v>
      </c>
      <c r="BU109" s="52">
        <v>0.1421</v>
      </c>
      <c r="BV109" s="52">
        <v>5.4699999999999999E-2</v>
      </c>
      <c r="BW109" s="52">
        <v>0.27589999999999998</v>
      </c>
      <c r="BX109" s="53">
        <v>0.1051</v>
      </c>
      <c r="BY109" s="63">
        <f>+Fall_Hoy!B109</f>
        <v>1</v>
      </c>
      <c r="BZ109" s="60">
        <f>+Fall_Hoy!C109</f>
        <v>0</v>
      </c>
      <c r="CA109" s="60">
        <f>+Fall_Hoy!D109</f>
        <v>0</v>
      </c>
      <c r="CB109" s="60">
        <f>+Fall_Hoy!E109</f>
        <v>1</v>
      </c>
      <c r="CC109" s="60">
        <f>+Fall_Hoy!F109</f>
        <v>2</v>
      </c>
      <c r="CD109" s="60">
        <f>+Fall_Hoy!G109</f>
        <v>2</v>
      </c>
      <c r="CE109" s="60">
        <f>+Fall_Hoy!H109</f>
        <v>6</v>
      </c>
      <c r="CF109" s="60">
        <f>+Fall_Hoy!I109</f>
        <v>3</v>
      </c>
      <c r="CG109" s="60">
        <f>+Fall_Hoy!J109</f>
        <v>11</v>
      </c>
      <c r="CH109" s="60">
        <f>+Fall_Hoy!K109</f>
        <v>16</v>
      </c>
      <c r="CI109" s="60">
        <f>+Fall_Hoy!L109</f>
        <v>39</v>
      </c>
      <c r="CJ109" s="60">
        <f>+Fall_Hoy!M109</f>
        <v>21</v>
      </c>
      <c r="CK109" s="60">
        <f>+Fall_Hoy!N109</f>
        <v>66</v>
      </c>
      <c r="CL109" s="60">
        <f>+Fall_Hoy!O109</f>
        <v>48</v>
      </c>
      <c r="CM109" s="60">
        <f>+Fall_Hoy!P109</f>
        <v>90</v>
      </c>
      <c r="CN109" s="60">
        <f>+Fall_Hoy!Q109</f>
        <v>52</v>
      </c>
      <c r="CO109" s="60">
        <f>+Fall_Hoy!R109</f>
        <v>58</v>
      </c>
      <c r="CP109" s="60">
        <f>+Fall_Hoy!S109</f>
        <v>68</v>
      </c>
      <c r="CQ109" s="60">
        <f>+Fall_Hoy!T109</f>
        <v>12</v>
      </c>
      <c r="CR109" s="65">
        <f>+Fall_Hoy!U109</f>
        <v>31</v>
      </c>
      <c r="CS109" s="74">
        <f t="shared" si="284"/>
        <v>9.6235563418963652E-2</v>
      </c>
      <c r="CT109" s="75">
        <f t="shared" si="285"/>
        <v>8.9763568011243342E-2</v>
      </c>
      <c r="CU109" s="75">
        <f t="shared" si="286"/>
        <v>0.16889700641792779</v>
      </c>
      <c r="CV109" s="75">
        <f t="shared" si="287"/>
        <v>0.25935726175171292</v>
      </c>
      <c r="CW109" s="75">
        <f t="shared" si="240"/>
        <v>0.31976839148555314</v>
      </c>
      <c r="CX109" s="75">
        <f t="shared" si="241"/>
        <v>0.32858904502105707</v>
      </c>
      <c r="CY109" s="75">
        <f t="shared" si="242"/>
        <v>0.37619738998659835</v>
      </c>
      <c r="CZ109" s="75">
        <f t="shared" si="243"/>
        <v>0.35532620759696137</v>
      </c>
      <c r="DA109" s="75">
        <f t="shared" si="244"/>
        <v>0.3060044036857239</v>
      </c>
      <c r="DB109" s="75">
        <f t="shared" si="245"/>
        <v>0.7</v>
      </c>
      <c r="DC109" s="75">
        <f t="shared" si="246"/>
        <v>0.3268092700316651</v>
      </c>
      <c r="DD109" s="75">
        <f t="shared" si="247"/>
        <v>0.30105949810238314</v>
      </c>
      <c r="DE109" s="75">
        <f t="shared" si="248"/>
        <v>0.16889700641792779</v>
      </c>
      <c r="DF109" s="75">
        <f t="shared" si="249"/>
        <v>0.25935726175171292</v>
      </c>
      <c r="DG109" s="75">
        <f t="shared" si="250"/>
        <v>9.6235563418963652E-2</v>
      </c>
      <c r="DH109" s="75">
        <f t="shared" si="251"/>
        <v>8.9763568011243342E-2</v>
      </c>
      <c r="DI109" s="75">
        <f t="shared" si="252"/>
        <v>6.9383498587413744E-2</v>
      </c>
      <c r="DJ109" s="75">
        <f t="shared" si="253"/>
        <v>0.11678266843106717</v>
      </c>
      <c r="DK109" s="75">
        <f t="shared" si="254"/>
        <v>9.4883631812363922E-2</v>
      </c>
      <c r="DL109" s="287">
        <f t="shared" si="255"/>
        <v>0.11320297903776903</v>
      </c>
      <c r="DM109" s="83">
        <f>+'Cas_-14'!B109</f>
        <v>314</v>
      </c>
      <c r="DN109" s="61">
        <f>+'Cas_-14'!C109</f>
        <v>270</v>
      </c>
      <c r="DO109" s="61">
        <f>+'Cas_-14'!D109</f>
        <v>481</v>
      </c>
      <c r="DP109" s="61">
        <f>+'Cas_-14'!E109</f>
        <v>467</v>
      </c>
      <c r="DQ109" s="61">
        <f>+'Cas_-14'!F109</f>
        <v>1986</v>
      </c>
      <c r="DR109" s="61">
        <f>+'Cas_-14'!G109</f>
        <v>1861</v>
      </c>
      <c r="DS109" s="61">
        <f>+'Cas_-14'!H109</f>
        <v>2715</v>
      </c>
      <c r="DT109" s="61">
        <f>+'Cas_-14'!I109</f>
        <v>2314</v>
      </c>
      <c r="DU109" s="61">
        <f>+'Cas_-14'!J109</f>
        <v>2156</v>
      </c>
      <c r="DV109" s="61">
        <f>+'Cas_-14'!K109</f>
        <v>1946</v>
      </c>
      <c r="DW109" s="61">
        <f>+'Cas_-14'!L109</f>
        <v>1484</v>
      </c>
      <c r="DX109" s="61">
        <f>+'Cas_-14'!M109</f>
        <v>1369</v>
      </c>
      <c r="DY109" s="61">
        <f>+'Cas_-14'!N109</f>
        <v>771</v>
      </c>
      <c r="DZ109" s="61">
        <f>+'Cas_-14'!O109</f>
        <v>677</v>
      </c>
      <c r="EA109" s="61">
        <f>+'Cas_-14'!P109</f>
        <v>366</v>
      </c>
      <c r="EB109" s="61">
        <f>+'Cas_-14'!Q109</f>
        <v>370</v>
      </c>
      <c r="EC109" s="61">
        <f>+'Cas_-14'!R109</f>
        <v>151</v>
      </c>
      <c r="ED109" s="61">
        <f>+'Cas_-14'!S109</f>
        <v>268</v>
      </c>
      <c r="EE109" s="61">
        <f>+'Cas_-14'!T109</f>
        <v>22</v>
      </c>
      <c r="EF109" s="84">
        <f>+'Cas_-14'!U109</f>
        <v>129</v>
      </c>
      <c r="EG109" s="190">
        <f t="shared" si="312"/>
        <v>5.9748750395269461E-3</v>
      </c>
      <c r="EH109" s="88">
        <f t="shared" si="312"/>
        <v>5.4815895055969214E-3</v>
      </c>
      <c r="EI109" s="88">
        <f t="shared" si="312"/>
        <v>9.8849668545816418E-3</v>
      </c>
      <c r="EJ109" s="88">
        <f t="shared" si="312"/>
        <v>1.0180999890073995E-2</v>
      </c>
      <c r="EK109" s="88">
        <f t="shared" si="312"/>
        <v>3.9751430842614351E-2</v>
      </c>
      <c r="EL109" s="88">
        <f t="shared" si="312"/>
        <v>3.7932289814239357E-2</v>
      </c>
      <c r="EM109" s="88">
        <f t="shared" si="312"/>
        <v>5.7877968449438162E-2</v>
      </c>
      <c r="EN109" s="88">
        <f t="shared" si="312"/>
        <v>4.9333490662762117E-2</v>
      </c>
      <c r="EO109" s="88">
        <f t="shared" si="311"/>
        <v>5.3979176810161698E-2</v>
      </c>
      <c r="EP109" s="88">
        <f t="shared" si="311"/>
        <v>4.586415721417729E-2</v>
      </c>
      <c r="EQ109" s="88">
        <f t="shared" si="311"/>
        <v>4.7254944501604251E-2</v>
      </c>
      <c r="ER109" s="88">
        <f t="shared" si="311"/>
        <v>3.9252424085920237E-2</v>
      </c>
      <c r="ES109" s="88">
        <f t="shared" si="311"/>
        <v>3.1962990750927296E-2</v>
      </c>
      <c r="ET109" s="88">
        <f t="shared" si="257"/>
        <v>2.2679711884929996E-2</v>
      </c>
      <c r="EU109" s="88">
        <f t="shared" si="258"/>
        <v>2.3911971227921294E-2</v>
      </c>
      <c r="EV109" s="88">
        <f t="shared" si="259"/>
        <v>1.7117221930759402E-2</v>
      </c>
      <c r="EW109" s="88">
        <f t="shared" si="256"/>
        <v>2.5668425302413717E-2</v>
      </c>
      <c r="EX109" s="88">
        <f t="shared" si="256"/>
        <v>2.517628244311871E-2</v>
      </c>
      <c r="EY109" s="88">
        <f t="shared" si="256"/>
        <v>4.7993722364557206E-2</v>
      </c>
      <c r="EZ109" s="96">
        <f t="shared" si="256"/>
        <v>4.9509505467618356E-2</v>
      </c>
      <c r="FA109" s="110">
        <f t="shared" si="212"/>
        <v>4.0245767486785979</v>
      </c>
      <c r="FB109" s="111">
        <f t="shared" si="213"/>
        <v>5.2440500201694231</v>
      </c>
      <c r="FC109" s="111">
        <f t="shared" si="214"/>
        <v>5.2841427679300574</v>
      </c>
      <c r="FD109" s="111">
        <f t="shared" si="215"/>
        <v>11.435650640872922</v>
      </c>
      <c r="FE109" s="111">
        <f t="shared" si="261"/>
        <v>8.0441982768266751</v>
      </c>
      <c r="FF109" s="111">
        <f t="shared" si="261"/>
        <v>8.6625154091728049</v>
      </c>
      <c r="FG109" s="111">
        <f t="shared" si="261"/>
        <v>6.4998375040623975</v>
      </c>
      <c r="FH109" s="111">
        <f t="shared" si="261"/>
        <v>7.2025352924229331</v>
      </c>
      <c r="FI109" s="111">
        <f t="shared" si="261"/>
        <v>5.6689342403628116</v>
      </c>
      <c r="FJ109" s="111">
        <f t="shared" si="261"/>
        <v>15.262462945326282</v>
      </c>
      <c r="FK109" s="111">
        <f t="shared" si="261"/>
        <v>6.915874592140729</v>
      </c>
      <c r="FL109" s="111">
        <f t="shared" si="261"/>
        <v>7.6698319941563193</v>
      </c>
      <c r="FM109" s="111">
        <f t="shared" si="261"/>
        <v>5.2841427679300574</v>
      </c>
      <c r="FN109" s="111">
        <f t="shared" si="261"/>
        <v>11.435650640872922</v>
      </c>
      <c r="FO109" s="111">
        <f t="shared" si="261"/>
        <v>4.0245767486785979</v>
      </c>
      <c r="FP109" s="111">
        <f t="shared" si="261"/>
        <v>5.2440500201694231</v>
      </c>
      <c r="FQ109" s="111">
        <f t="shared" si="216"/>
        <v>2.7030679821597512</v>
      </c>
      <c r="FR109" s="111">
        <f t="shared" si="217"/>
        <v>4.6385985975060713</v>
      </c>
      <c r="FS109" s="111">
        <f t="shared" si="218"/>
        <v>1.9770008896504006</v>
      </c>
      <c r="FT109" s="292">
        <f t="shared" si="219"/>
        <v>2.2864897956173151</v>
      </c>
      <c r="FU109" s="83">
        <f>+Cas_Hoy!B109</f>
        <v>333</v>
      </c>
      <c r="FV109" s="61">
        <f>+Cas_Hoy!C109</f>
        <v>281</v>
      </c>
      <c r="FW109" s="61">
        <f>+Cas_Hoy!D109</f>
        <v>506</v>
      </c>
      <c r="FX109" s="61">
        <f>+Cas_Hoy!E109</f>
        <v>498</v>
      </c>
      <c r="FY109" s="61">
        <f>+Cas_Hoy!F109</f>
        <v>2103</v>
      </c>
      <c r="FZ109" s="61">
        <f>+Cas_Hoy!G109</f>
        <v>1972</v>
      </c>
      <c r="GA109" s="61">
        <f>+Cas_Hoy!H109</f>
        <v>2833</v>
      </c>
      <c r="GB109" s="61">
        <f>+Cas_Hoy!I109</f>
        <v>2439</v>
      </c>
      <c r="GC109" s="61">
        <f>+Cas_Hoy!J109</f>
        <v>2277</v>
      </c>
      <c r="GD109" s="61">
        <f>+Cas_Hoy!K109</f>
        <v>2049</v>
      </c>
      <c r="GE109" s="61">
        <f>+Cas_Hoy!L109</f>
        <v>1556</v>
      </c>
      <c r="GF109" s="61">
        <f>+Cas_Hoy!M109</f>
        <v>1445</v>
      </c>
      <c r="GG109" s="61">
        <f>+Cas_Hoy!N109</f>
        <v>808</v>
      </c>
      <c r="GH109" s="61">
        <f>+Cas_Hoy!O109</f>
        <v>718</v>
      </c>
      <c r="GI109" s="61">
        <f>+Cas_Hoy!P109</f>
        <v>397</v>
      </c>
      <c r="GJ109" s="61">
        <f>+Cas_Hoy!Q109</f>
        <v>398</v>
      </c>
      <c r="GK109" s="61">
        <f>+Cas_Hoy!R109</f>
        <v>160</v>
      </c>
      <c r="GL109" s="61">
        <f>+Cas_Hoy!S109</f>
        <v>301</v>
      </c>
      <c r="GM109" s="61">
        <f>+Cas_Hoy!T109</f>
        <v>25</v>
      </c>
      <c r="GN109" s="84">
        <f>+Cas_Hoy!U109</f>
        <v>138</v>
      </c>
      <c r="GO109" s="297">
        <f t="shared" si="220"/>
        <v>2.5501376663672956E-2</v>
      </c>
      <c r="GP109" s="294">
        <f t="shared" si="221"/>
        <v>2.9916851872686945E-2</v>
      </c>
      <c r="GQ109" s="294">
        <f t="shared" si="222"/>
        <v>5.494841894933087E-2</v>
      </c>
      <c r="GR109" s="294">
        <f t="shared" si="223"/>
        <v>0.12415487418199272</v>
      </c>
      <c r="GS109" s="294">
        <f t="shared" si="224"/>
        <v>0.33860671062140901</v>
      </c>
      <c r="GT109" s="294">
        <f t="shared" si="225"/>
        <v>0.34818785426196913</v>
      </c>
      <c r="GU109" s="294">
        <f t="shared" si="226"/>
        <v>0.39254777378712086</v>
      </c>
      <c r="GV109" s="294">
        <f t="shared" si="227"/>
        <v>0.37452057922601073</v>
      </c>
      <c r="GW109" s="294">
        <f t="shared" si="228"/>
        <v>0.32317812021910636</v>
      </c>
      <c r="GX109" s="294">
        <f t="shared" si="229"/>
        <v>0.7</v>
      </c>
      <c r="GY109" s="294">
        <f t="shared" si="230"/>
        <v>0.34266524539708276</v>
      </c>
      <c r="GZ109" s="294">
        <f t="shared" si="231"/>
        <v>0.31777280844261768</v>
      </c>
      <c r="HA109" s="294">
        <f t="shared" si="232"/>
        <v>0.17700231022786728</v>
      </c>
      <c r="HB109" s="294">
        <f t="shared" si="233"/>
        <v>0.27506427464952715</v>
      </c>
      <c r="HC109" s="294">
        <f t="shared" si="234"/>
        <v>0.1043866630528103</v>
      </c>
      <c r="HD109" s="294">
        <f t="shared" si="235"/>
        <v>9.6556486671553629E-2</v>
      </c>
      <c r="HE109" s="294">
        <f t="shared" si="236"/>
        <v>7.351893890057086E-2</v>
      </c>
      <c r="HF109" s="294">
        <f t="shared" si="237"/>
        <v>0.13116262387220606</v>
      </c>
      <c r="HG109" s="294">
        <f t="shared" si="238"/>
        <v>0.10782230887768629</v>
      </c>
      <c r="HH109" s="298">
        <f t="shared" si="239"/>
        <v>0.12110086129621803</v>
      </c>
      <c r="HI109" s="213">
        <f>+CyF_Tot!B109</f>
        <v>19449</v>
      </c>
      <c r="HJ109" s="140">
        <f>+CyF_Tot!C109</f>
        <v>20182</v>
      </c>
      <c r="HK109" s="140">
        <f>+CyF_Tot!D109</f>
        <v>20852</v>
      </c>
      <c r="HL109" s="140">
        <f>+CyF_Tot!E109</f>
        <v>21306</v>
      </c>
      <c r="HM109" s="140">
        <f>+CyF_Tot!F109</f>
        <v>482</v>
      </c>
      <c r="HN109" s="140">
        <f>+CyF_Tot!G109</f>
        <v>500</v>
      </c>
      <c r="HO109" s="140">
        <f>+CyF_Tot!H109</f>
        <v>513</v>
      </c>
      <c r="HP109" s="451">
        <f>+CyF_Tot!I109</f>
        <v>528</v>
      </c>
      <c r="HQ109" s="91">
        <f t="shared" si="291"/>
        <v>8.1061896665634681E-2</v>
      </c>
      <c r="HR109" s="88">
        <f t="shared" si="292"/>
        <v>7.5975434772069125E-2</v>
      </c>
      <c r="HS109" s="88">
        <f t="shared" si="293"/>
        <v>7.5056066201568669E-2</v>
      </c>
      <c r="HT109" s="88">
        <f t="shared" si="294"/>
        <v>7.0752597339679951E-2</v>
      </c>
      <c r="HU109" s="88">
        <f t="shared" si="295"/>
        <v>7.70623801070911E-2</v>
      </c>
      <c r="HV109" s="88">
        <f t="shared" si="296"/>
        <v>7.5675143434745379E-2</v>
      </c>
      <c r="HW109" s="88">
        <f t="shared" si="297"/>
        <v>7.2355657594703207E-2</v>
      </c>
      <c r="HX109" s="88">
        <f t="shared" si="298"/>
        <v>7.2349818944247524E-2</v>
      </c>
      <c r="HY109" s="88">
        <f t="shared" si="299"/>
        <v>6.1608188474324192E-2</v>
      </c>
      <c r="HZ109" s="88">
        <f t="shared" si="300"/>
        <v>6.5446339089831843E-2</v>
      </c>
      <c r="IA109" s="88">
        <f t="shared" si="301"/>
        <v>4.8439826975750645E-2</v>
      </c>
      <c r="IB109" s="88">
        <f t="shared" si="302"/>
        <v>5.379636177277327E-2</v>
      </c>
      <c r="IC109" s="88">
        <f t="shared" si="303"/>
        <v>3.7206850447058709E-2</v>
      </c>
      <c r="ID109" s="88">
        <f t="shared" si="304"/>
        <v>4.6043367064663283E-2</v>
      </c>
      <c r="IE109" s="88">
        <f t="shared" si="305"/>
        <v>2.3609220353889789E-2</v>
      </c>
      <c r="IF109" s="88">
        <f t="shared" si="306"/>
        <v>3.3341442259324353E-2</v>
      </c>
      <c r="IG109" s="88">
        <f t="shared" si="307"/>
        <v>9.0738931405083805E-3</v>
      </c>
      <c r="IH109" s="88">
        <f t="shared" si="308"/>
        <v>1.641946988994121E-2</v>
      </c>
      <c r="II109" s="88">
        <f t="shared" si="309"/>
        <v>7.0705660835130245E-4</v>
      </c>
      <c r="IJ109" s="191">
        <f t="shared" si="310"/>
        <v>4.0189912592063209E-3</v>
      </c>
      <c r="IK109" s="297"/>
      <c r="IL109" s="294"/>
      <c r="IM109" s="294"/>
      <c r="IN109" s="294"/>
      <c r="IO109" s="294"/>
      <c r="IP109" s="294"/>
      <c r="IQ109" s="294"/>
      <c r="IR109" s="294"/>
      <c r="IS109" s="294"/>
      <c r="IT109" s="294"/>
      <c r="IU109" s="294"/>
      <c r="IV109" s="294"/>
      <c r="IW109" s="294"/>
      <c r="IX109" s="294"/>
      <c r="IY109" s="294"/>
      <c r="IZ109" s="294"/>
      <c r="JA109" s="294"/>
      <c r="JB109" s="294"/>
      <c r="JC109" s="294"/>
      <c r="JD109" s="298"/>
    </row>
    <row r="110" spans="1:265" ht="14.4">
      <c r="A110" s="412" t="s">
        <v>121</v>
      </c>
      <c r="B110" s="440">
        <v>119805</v>
      </c>
      <c r="C110" s="428">
        <f t="shared" si="288"/>
        <v>4085</v>
      </c>
      <c r="D110" s="419">
        <f t="shared" si="289"/>
        <v>122</v>
      </c>
      <c r="E110" s="397">
        <f t="shared" si="210"/>
        <v>6.6927251006875755E-3</v>
      </c>
      <c r="F110" s="198">
        <f t="shared" si="262"/>
        <v>3.1350945286089893E-2</v>
      </c>
      <c r="G110" s="28">
        <f t="shared" si="151"/>
        <v>4.8532343198964956</v>
      </c>
      <c r="H110" s="27">
        <f t="shared" si="263"/>
        <v>0.15215348362364872</v>
      </c>
      <c r="I110" s="34">
        <f t="shared" si="264"/>
        <v>0.16548109174723247</v>
      </c>
      <c r="J110" s="311">
        <f t="shared" si="265"/>
        <v>0.18016078083338033</v>
      </c>
      <c r="K110" s="483">
        <f t="shared" si="290"/>
        <v>5.6522925483256702E-3</v>
      </c>
      <c r="L110" s="312">
        <f t="shared" si="211"/>
        <v>5.7465820947132933</v>
      </c>
      <c r="M110" s="313">
        <f t="shared" si="266"/>
        <v>0.19584570504331522</v>
      </c>
      <c r="N110" s="501"/>
      <c r="O110" s="334" t="s">
        <v>230</v>
      </c>
      <c r="P110" s="21" t="s">
        <v>244</v>
      </c>
      <c r="Q110" s="21"/>
      <c r="R110" s="21"/>
      <c r="S110" s="161">
        <f t="shared" si="267"/>
        <v>4085</v>
      </c>
      <c r="T110" s="162">
        <f t="shared" si="268"/>
        <v>3409.7074412587122</v>
      </c>
      <c r="U110" s="161">
        <f t="shared" si="269"/>
        <v>130</v>
      </c>
      <c r="V110" s="163">
        <f t="shared" si="270"/>
        <v>3.286978508217446E-2</v>
      </c>
      <c r="W110" s="162">
        <f t="shared" si="271"/>
        <v>108.50966153332499</v>
      </c>
      <c r="X110" s="161">
        <f t="shared" si="272"/>
        <v>329</v>
      </c>
      <c r="Y110" s="163">
        <f t="shared" si="273"/>
        <v>8.7593184238551655E-2</v>
      </c>
      <c r="Z110" s="162">
        <f t="shared" si="274"/>
        <v>274.61291264972249</v>
      </c>
      <c r="AA110" s="161">
        <f t="shared" si="275"/>
        <v>122</v>
      </c>
      <c r="AB110" s="162">
        <f t="shared" si="276"/>
        <v>1018.3214390050499</v>
      </c>
      <c r="AC110" s="164">
        <f t="shared" si="277"/>
        <v>2.9865361077111383E-2</v>
      </c>
      <c r="AD110" s="161">
        <f t="shared" si="278"/>
        <v>2</v>
      </c>
      <c r="AE110" s="163">
        <f t="shared" si="279"/>
        <v>1.6666666666666666E-2</v>
      </c>
      <c r="AF110" s="162">
        <f t="shared" si="280"/>
        <v>16.693794082049997</v>
      </c>
      <c r="AG110" s="161">
        <f t="shared" si="281"/>
        <v>5</v>
      </c>
      <c r="AH110" s="163">
        <f t="shared" si="282"/>
        <v>4.2735042735042736E-2</v>
      </c>
      <c r="AI110" s="335">
        <f t="shared" si="283"/>
        <v>41.734485205124997</v>
      </c>
      <c r="AJ110" s="505"/>
      <c r="AK110" s="83">
        <v>9770.0472461310674</v>
      </c>
      <c r="AL110" s="61">
        <v>9259.5490107437781</v>
      </c>
      <c r="AM110" s="61">
        <v>9070.447321698106</v>
      </c>
      <c r="AN110" s="61">
        <v>8611.9668465550567</v>
      </c>
      <c r="AO110" s="61">
        <v>8811.2441922451435</v>
      </c>
      <c r="AP110" s="61">
        <v>8459.2564908392378</v>
      </c>
      <c r="AQ110" s="61">
        <v>8678.879681692024</v>
      </c>
      <c r="AR110" s="61">
        <v>8533.5632303529965</v>
      </c>
      <c r="AS110" s="61">
        <v>8017.9874390957448</v>
      </c>
      <c r="AT110" s="61">
        <v>7960.9848862475483</v>
      </c>
      <c r="AU110" s="61">
        <v>5875.0754920447844</v>
      </c>
      <c r="AV110" s="61">
        <v>6063.9632318311042</v>
      </c>
      <c r="AW110" s="61">
        <v>4714.5330736252563</v>
      </c>
      <c r="AX110" s="61">
        <v>5284.0475529793239</v>
      </c>
      <c r="AY110" s="61">
        <v>2867.9805662447225</v>
      </c>
      <c r="AZ110" s="61">
        <v>3929.6109789377183</v>
      </c>
      <c r="BA110" s="61">
        <v>1232.9829165864487</v>
      </c>
      <c r="BB110" s="61">
        <v>2071.4778258045062</v>
      </c>
      <c r="BC110" s="61">
        <v>46.822136072903113</v>
      </c>
      <c r="BD110" s="84">
        <v>544.58019728178238</v>
      </c>
      <c r="BE110" s="229">
        <v>2.0000000000000002E-5</v>
      </c>
      <c r="BF110" s="42">
        <v>2.0000000000000002E-5</v>
      </c>
      <c r="BG110" s="52">
        <v>5.0000000000000002E-5</v>
      </c>
      <c r="BH110" s="52">
        <v>4.0000000000000003E-5</v>
      </c>
      <c r="BI110" s="52">
        <v>1.2518952302791728E-4</v>
      </c>
      <c r="BJ110" s="52">
        <v>1.2406223545552731E-4</v>
      </c>
      <c r="BK110" s="52">
        <v>3.4000000000000002E-4</v>
      </c>
      <c r="BL110" s="52">
        <v>1.8000000000000001E-4</v>
      </c>
      <c r="BM110" s="52">
        <v>8.9999999999999998E-4</v>
      </c>
      <c r="BN110" s="52">
        <v>5.0000000000000001E-4</v>
      </c>
      <c r="BO110" s="52">
        <v>3.8E-3</v>
      </c>
      <c r="BP110" s="52">
        <v>2E-3</v>
      </c>
      <c r="BQ110" s="52">
        <v>1.6199999999999999E-2</v>
      </c>
      <c r="BR110" s="52">
        <v>6.1999999999999998E-3</v>
      </c>
      <c r="BS110" s="52">
        <v>6.1100000000000002E-2</v>
      </c>
      <c r="BT110" s="52">
        <v>2.6800000000000001E-2</v>
      </c>
      <c r="BU110" s="52">
        <v>0.1421</v>
      </c>
      <c r="BV110" s="52">
        <v>5.4699999999999999E-2</v>
      </c>
      <c r="BW110" s="52">
        <v>0.27589999999999998</v>
      </c>
      <c r="BX110" s="53">
        <v>0.1051</v>
      </c>
      <c r="BY110" s="63">
        <f>+Fall_Hoy!B110</f>
        <v>0</v>
      </c>
      <c r="BZ110" s="60">
        <f>+Fall_Hoy!C110</f>
        <v>0</v>
      </c>
      <c r="CA110" s="60">
        <f>+Fall_Hoy!D110</f>
        <v>0</v>
      </c>
      <c r="CB110" s="60">
        <f>+Fall_Hoy!E110</f>
        <v>0</v>
      </c>
      <c r="CC110" s="60">
        <f>+Fall_Hoy!F110</f>
        <v>0</v>
      </c>
      <c r="CD110" s="60">
        <f>+Fall_Hoy!G110</f>
        <v>0</v>
      </c>
      <c r="CE110" s="60">
        <f>+Fall_Hoy!H110</f>
        <v>0</v>
      </c>
      <c r="CF110" s="60">
        <f>+Fall_Hoy!I110</f>
        <v>1</v>
      </c>
      <c r="CG110" s="60">
        <f>+Fall_Hoy!J110</f>
        <v>3</v>
      </c>
      <c r="CH110" s="60">
        <f>+Fall_Hoy!K110</f>
        <v>0</v>
      </c>
      <c r="CI110" s="60">
        <f>+Fall_Hoy!L110</f>
        <v>10</v>
      </c>
      <c r="CJ110" s="60">
        <f>+Fall_Hoy!M110</f>
        <v>1</v>
      </c>
      <c r="CK110" s="60">
        <f>+Fall_Hoy!N110</f>
        <v>13</v>
      </c>
      <c r="CL110" s="60">
        <f>+Fall_Hoy!O110</f>
        <v>5</v>
      </c>
      <c r="CM110" s="60">
        <f>+Fall_Hoy!P110</f>
        <v>15</v>
      </c>
      <c r="CN110" s="60">
        <f>+Fall_Hoy!Q110</f>
        <v>15</v>
      </c>
      <c r="CO110" s="60">
        <f>+Fall_Hoy!R110</f>
        <v>13</v>
      </c>
      <c r="CP110" s="60">
        <f>+Fall_Hoy!S110</f>
        <v>22</v>
      </c>
      <c r="CQ110" s="60">
        <f>+Fall_Hoy!T110</f>
        <v>6</v>
      </c>
      <c r="CR110" s="65">
        <f>+Fall_Hoy!U110</f>
        <v>15</v>
      </c>
      <c r="CS110" s="74">
        <f t="shared" si="284"/>
        <v>8.5600015759816059E-2</v>
      </c>
      <c r="CT110" s="75">
        <f t="shared" si="285"/>
        <v>0.14243178155223296</v>
      </c>
      <c r="CU110" s="75">
        <f t="shared" si="286"/>
        <v>0.17021179473567841</v>
      </c>
      <c r="CV110" s="75">
        <f t="shared" si="287"/>
        <v>0.15262005211299079</v>
      </c>
      <c r="CW110" s="75">
        <f t="shared" si="240"/>
        <v>3.9608481207132826E-2</v>
      </c>
      <c r="CX110" s="75">
        <f t="shared" si="241"/>
        <v>4.1729435723136359E-2</v>
      </c>
      <c r="CY110" s="75">
        <f t="shared" si="242"/>
        <v>4.8162898361382427E-2</v>
      </c>
      <c r="CZ110" s="75">
        <f t="shared" si="243"/>
        <v>0.65102412738854765</v>
      </c>
      <c r="DA110" s="75">
        <f t="shared" si="244"/>
        <v>0.41573192258695546</v>
      </c>
      <c r="DB110" s="75">
        <f t="shared" si="245"/>
        <v>4.4969310344809006E-2</v>
      </c>
      <c r="DC110" s="75">
        <f t="shared" si="246"/>
        <v>0.44792257579187561</v>
      </c>
      <c r="DD110" s="75">
        <f t="shared" si="247"/>
        <v>8.2454325807153284E-2</v>
      </c>
      <c r="DE110" s="75">
        <f t="shared" si="248"/>
        <v>0.17021179473567841</v>
      </c>
      <c r="DF110" s="75">
        <f t="shared" si="249"/>
        <v>0.15262005211299079</v>
      </c>
      <c r="DG110" s="75">
        <f t="shared" si="250"/>
        <v>8.5600015759816059E-2</v>
      </c>
      <c r="DH110" s="75">
        <f t="shared" si="251"/>
        <v>0.14243178155223296</v>
      </c>
      <c r="DI110" s="75">
        <f t="shared" si="252"/>
        <v>7.4198002729244331E-2</v>
      </c>
      <c r="DJ110" s="75">
        <f t="shared" si="253"/>
        <v>0.19415789986633242</v>
      </c>
      <c r="DK110" s="75">
        <f t="shared" si="254"/>
        <v>0.4644600099468727</v>
      </c>
      <c r="DL110" s="287">
        <f t="shared" si="255"/>
        <v>0.26207566599025206</v>
      </c>
      <c r="DM110" s="83">
        <f>+'Cas_-14'!B110</f>
        <v>113</v>
      </c>
      <c r="DN110" s="61">
        <f>+'Cas_-14'!C110</f>
        <v>103</v>
      </c>
      <c r="DO110" s="61">
        <f>+'Cas_-14'!D110</f>
        <v>109</v>
      </c>
      <c r="DP110" s="61">
        <f>+'Cas_-14'!E110</f>
        <v>112</v>
      </c>
      <c r="DQ110" s="61">
        <f>+'Cas_-14'!F110</f>
        <v>349</v>
      </c>
      <c r="DR110" s="61">
        <f>+'Cas_-14'!G110</f>
        <v>353</v>
      </c>
      <c r="DS110" s="61">
        <f>+'Cas_-14'!H110</f>
        <v>418</v>
      </c>
      <c r="DT110" s="61">
        <f>+'Cas_-14'!I110</f>
        <v>436</v>
      </c>
      <c r="DU110" s="61">
        <f>+'Cas_-14'!J110</f>
        <v>345</v>
      </c>
      <c r="DV110" s="61">
        <f>+'Cas_-14'!K110</f>
        <v>358</v>
      </c>
      <c r="DW110" s="61">
        <f>+'Cas_-14'!L110</f>
        <v>237</v>
      </c>
      <c r="DX110" s="61">
        <f>+'Cas_-14'!M110</f>
        <v>252</v>
      </c>
      <c r="DY110" s="61">
        <f>+'Cas_-14'!N110</f>
        <v>151</v>
      </c>
      <c r="DZ110" s="61">
        <f>+'Cas_-14'!O110</f>
        <v>122</v>
      </c>
      <c r="EA110" s="61">
        <f>+'Cas_-14'!P110</f>
        <v>82</v>
      </c>
      <c r="EB110" s="61">
        <f>+'Cas_-14'!Q110</f>
        <v>71</v>
      </c>
      <c r="EC110" s="61">
        <f>+'Cas_-14'!R110</f>
        <v>36</v>
      </c>
      <c r="ED110" s="61">
        <f>+'Cas_-14'!S110</f>
        <v>63</v>
      </c>
      <c r="EE110" s="61">
        <f>+'Cas_-14'!T110</f>
        <v>8</v>
      </c>
      <c r="EF110" s="84">
        <f>+'Cas_-14'!U110</f>
        <v>23</v>
      </c>
      <c r="EG110" s="190">
        <f t="shared" si="312"/>
        <v>1.1565962492632564E-2</v>
      </c>
      <c r="EH110" s="89">
        <f t="shared" si="312"/>
        <v>1.1123651905777479E-2</v>
      </c>
      <c r="EI110" s="89">
        <f t="shared" si="312"/>
        <v>1.2017047906695055E-2</v>
      </c>
      <c r="EJ110" s="89">
        <f t="shared" si="312"/>
        <v>1.3005159215725736E-2</v>
      </c>
      <c r="EK110" s="89">
        <f t="shared" si="312"/>
        <v>3.9608481207132826E-2</v>
      </c>
      <c r="EL110" s="89">
        <f t="shared" si="312"/>
        <v>4.1729435723136359E-2</v>
      </c>
      <c r="EM110" s="89">
        <f t="shared" si="312"/>
        <v>4.8162898361382427E-2</v>
      </c>
      <c r="EN110" s="89">
        <f t="shared" si="312"/>
        <v>5.1092373517453223E-2</v>
      </c>
      <c r="EO110" s="89">
        <f t="shared" si="311"/>
        <v>4.3028253987749891E-2</v>
      </c>
      <c r="EP110" s="89">
        <f t="shared" si="311"/>
        <v>4.4969310344809006E-2</v>
      </c>
      <c r="EQ110" s="89">
        <f t="shared" si="311"/>
        <v>4.0339907175816321E-2</v>
      </c>
      <c r="ER110" s="89">
        <f t="shared" si="311"/>
        <v>4.1556980206805254E-2</v>
      </c>
      <c r="ES110" s="89">
        <f t="shared" si="311"/>
        <v>3.2028622483262811E-2</v>
      </c>
      <c r="ET110" s="89">
        <f t="shared" si="257"/>
        <v>2.3088361483653244E-2</v>
      </c>
      <c r="EU110" s="89">
        <f t="shared" si="258"/>
        <v>2.8591546597322028E-2</v>
      </c>
      <c r="EV110" s="89">
        <f t="shared" si="259"/>
        <v>1.8067946262505925E-2</v>
      </c>
      <c r="EW110" s="89">
        <f t="shared" si="256"/>
        <v>2.9197484827824794E-2</v>
      </c>
      <c r="EX110" s="89">
        <f t="shared" si="256"/>
        <v>3.0413069942244009E-2</v>
      </c>
      <c r="EY110" s="89">
        <f t="shared" si="256"/>
        <v>0.17085935565912289</v>
      </c>
      <c r="EZ110" s="97">
        <f t="shared" si="256"/>
        <v>4.2234367159882422E-2</v>
      </c>
      <c r="FA110" s="110">
        <f t="shared" si="212"/>
        <v>2.9938924593828591</v>
      </c>
      <c r="FB110" s="111">
        <f t="shared" si="213"/>
        <v>7.8831196132015977</v>
      </c>
      <c r="FC110" s="111">
        <f t="shared" si="214"/>
        <v>5.3143651377646961</v>
      </c>
      <c r="FD110" s="111">
        <f t="shared" si="215"/>
        <v>6.610259122157589</v>
      </c>
      <c r="FE110" s="111">
        <f t="shared" si="261"/>
        <v>1</v>
      </c>
      <c r="FF110" s="111">
        <f t="shared" si="261"/>
        <v>1</v>
      </c>
      <c r="FG110" s="111">
        <f t="shared" si="261"/>
        <v>1</v>
      </c>
      <c r="FH110" s="111">
        <f t="shared" si="261"/>
        <v>12.7420998980632</v>
      </c>
      <c r="FI110" s="111">
        <f t="shared" si="261"/>
        <v>9.6618357487922708</v>
      </c>
      <c r="FJ110" s="111">
        <f t="shared" si="261"/>
        <v>1</v>
      </c>
      <c r="FK110" s="111">
        <f t="shared" si="261"/>
        <v>11.103708638685321</v>
      </c>
      <c r="FL110" s="111">
        <f t="shared" si="261"/>
        <v>1.9841269841269842</v>
      </c>
      <c r="FM110" s="111">
        <f t="shared" si="261"/>
        <v>5.3143651377646961</v>
      </c>
      <c r="FN110" s="111">
        <f t="shared" si="261"/>
        <v>6.610259122157589</v>
      </c>
      <c r="FO110" s="111">
        <f t="shared" si="261"/>
        <v>2.9938924593828591</v>
      </c>
      <c r="FP110" s="111">
        <f t="shared" si="261"/>
        <v>7.8831196132015977</v>
      </c>
      <c r="FQ110" s="111">
        <f t="shared" si="216"/>
        <v>2.5412463836109156</v>
      </c>
      <c r="FR110" s="111">
        <f t="shared" si="217"/>
        <v>6.3840283218711003</v>
      </c>
      <c r="FS110" s="111">
        <f t="shared" si="218"/>
        <v>2.718376223269301</v>
      </c>
      <c r="FT110" s="292">
        <f t="shared" si="219"/>
        <v>6.2052703429446074</v>
      </c>
      <c r="FU110" s="83">
        <f>+Cas_Hoy!B110</f>
        <v>122</v>
      </c>
      <c r="FV110" s="61">
        <f>+Cas_Hoy!C110</f>
        <v>111</v>
      </c>
      <c r="FW110" s="61">
        <f>+Cas_Hoy!D110</f>
        <v>119</v>
      </c>
      <c r="FX110" s="61">
        <f>+Cas_Hoy!E110</f>
        <v>125</v>
      </c>
      <c r="FY110" s="61">
        <f>+Cas_Hoy!F110</f>
        <v>375</v>
      </c>
      <c r="FZ110" s="61">
        <f>+Cas_Hoy!G110</f>
        <v>371</v>
      </c>
      <c r="GA110" s="61">
        <f>+Cas_Hoy!H110</f>
        <v>455</v>
      </c>
      <c r="GB110" s="61">
        <f>+Cas_Hoy!I110</f>
        <v>461</v>
      </c>
      <c r="GC110" s="61">
        <f>+Cas_Hoy!J110</f>
        <v>383</v>
      </c>
      <c r="GD110" s="61">
        <f>+Cas_Hoy!K110</f>
        <v>394</v>
      </c>
      <c r="GE110" s="61">
        <f>+Cas_Hoy!L110</f>
        <v>274</v>
      </c>
      <c r="GF110" s="61">
        <f>+Cas_Hoy!M110</f>
        <v>271</v>
      </c>
      <c r="GG110" s="61">
        <f>+Cas_Hoy!N110</f>
        <v>169</v>
      </c>
      <c r="GH110" s="61">
        <f>+Cas_Hoy!O110</f>
        <v>133</v>
      </c>
      <c r="GI110" s="61">
        <f>+Cas_Hoy!P110</f>
        <v>91</v>
      </c>
      <c r="GJ110" s="61">
        <f>+Cas_Hoy!Q110</f>
        <v>77</v>
      </c>
      <c r="GK110" s="61">
        <f>+Cas_Hoy!R110</f>
        <v>36</v>
      </c>
      <c r="GL110" s="61">
        <f>+Cas_Hoy!S110</f>
        <v>67</v>
      </c>
      <c r="GM110" s="61">
        <f>+Cas_Hoy!T110</f>
        <v>9</v>
      </c>
      <c r="GN110" s="84">
        <f>+Cas_Hoy!U110</f>
        <v>25</v>
      </c>
      <c r="GO110" s="297">
        <f t="shared" si="220"/>
        <v>3.7385170290691223E-2</v>
      </c>
      <c r="GP110" s="294">
        <f t="shared" si="221"/>
        <v>9.4499880723142304E-2</v>
      </c>
      <c r="GQ110" s="294">
        <f t="shared" si="222"/>
        <v>6.9721969486682772E-2</v>
      </c>
      <c r="GR110" s="294">
        <f t="shared" si="223"/>
        <v>9.5945839666141619E-2</v>
      </c>
      <c r="GS110" s="294">
        <f t="shared" si="224"/>
        <v>4.2559256311389133E-2</v>
      </c>
      <c r="GT110" s="294">
        <f t="shared" si="225"/>
        <v>4.3857282303919512E-2</v>
      </c>
      <c r="GU110" s="294">
        <f t="shared" si="226"/>
        <v>5.2426121422078954E-2</v>
      </c>
      <c r="GV110" s="294">
        <f t="shared" si="227"/>
        <v>0.68835349249110189</v>
      </c>
      <c r="GW110" s="294">
        <f t="shared" si="228"/>
        <v>0.46152268507479405</v>
      </c>
      <c r="GX110" s="294">
        <f t="shared" si="229"/>
        <v>4.9491363899035606E-2</v>
      </c>
      <c r="GY110" s="294">
        <f t="shared" si="230"/>
        <v>0.51785141673828661</v>
      </c>
      <c r="GZ110" s="294">
        <f t="shared" si="231"/>
        <v>8.8671120213248175E-2</v>
      </c>
      <c r="HA110" s="294">
        <f t="shared" si="232"/>
        <v>0.19050194245251426</v>
      </c>
      <c r="HB110" s="294">
        <f t="shared" si="233"/>
        <v>0.16638087648383423</v>
      </c>
      <c r="HC110" s="294">
        <f t="shared" si="234"/>
        <v>9.4995139440771481E-2</v>
      </c>
      <c r="HD110" s="294">
        <f t="shared" si="235"/>
        <v>0.1544682701341118</v>
      </c>
      <c r="HE110" s="294">
        <f t="shared" si="236"/>
        <v>7.4198002729244331E-2</v>
      </c>
      <c r="HF110" s="294">
        <f t="shared" si="237"/>
        <v>0.20648538557213131</v>
      </c>
      <c r="HG110" s="294">
        <f t="shared" si="238"/>
        <v>0.52251751119023182</v>
      </c>
      <c r="HH110" s="298">
        <f t="shared" si="239"/>
        <v>0.28486485433723047</v>
      </c>
      <c r="HI110" s="213">
        <f>+CyF_Tot!B110</f>
        <v>3483</v>
      </c>
      <c r="HJ110" s="140">
        <f>+CyF_Tot!C110</f>
        <v>3756</v>
      </c>
      <c r="HK110" s="140">
        <f>+CyF_Tot!D110</f>
        <v>3955</v>
      </c>
      <c r="HL110" s="140">
        <f>+CyF_Tot!E110</f>
        <v>4085</v>
      </c>
      <c r="HM110" s="140">
        <f>+CyF_Tot!F110</f>
        <v>107</v>
      </c>
      <c r="HN110" s="140">
        <f>+CyF_Tot!G110</f>
        <v>117</v>
      </c>
      <c r="HO110" s="140">
        <f>+CyF_Tot!H110</f>
        <v>120</v>
      </c>
      <c r="HP110" s="451">
        <f>+CyF_Tot!I110</f>
        <v>122</v>
      </c>
      <c r="HQ110" s="91">
        <f t="shared" si="291"/>
        <v>8.1549578449405843E-2</v>
      </c>
      <c r="HR110" s="88">
        <f t="shared" si="292"/>
        <v>7.7288502239003201E-2</v>
      </c>
      <c r="HS110" s="88">
        <f t="shared" si="293"/>
        <v>7.5710089910255046E-2</v>
      </c>
      <c r="HT110" s="88">
        <f t="shared" si="294"/>
        <v>7.1883200588915799E-2</v>
      </c>
      <c r="HU110" s="88">
        <f t="shared" si="295"/>
        <v>7.3546548075999696E-2</v>
      </c>
      <c r="HV110" s="88">
        <f t="shared" si="296"/>
        <v>7.0608542972657548E-2</v>
      </c>
      <c r="HW110" s="88">
        <f t="shared" si="297"/>
        <v>7.2441715134527143E-2</v>
      </c>
      <c r="HX110" s="88">
        <f t="shared" si="298"/>
        <v>7.1228773676833154E-2</v>
      </c>
      <c r="HY110" s="88">
        <f t="shared" si="299"/>
        <v>6.6925315630363885E-2</v>
      </c>
      <c r="HZ110" s="88">
        <f t="shared" si="300"/>
        <v>6.6449521190664398E-2</v>
      </c>
      <c r="IA110" s="88">
        <f t="shared" si="301"/>
        <v>4.9038650240347099E-2</v>
      </c>
      <c r="IB110" s="88">
        <f t="shared" si="302"/>
        <v>5.0615276756655433E-2</v>
      </c>
      <c r="IC110" s="88">
        <f t="shared" si="303"/>
        <v>3.9351722162057144E-2</v>
      </c>
      <c r="ID110" s="88">
        <f t="shared" si="304"/>
        <v>4.4105400884598502E-2</v>
      </c>
      <c r="IE110" s="88">
        <f t="shared" si="305"/>
        <v>2.3938738502105275E-2</v>
      </c>
      <c r="IF110" s="88">
        <f t="shared" si="306"/>
        <v>3.280005825247459E-2</v>
      </c>
      <c r="IG110" s="88">
        <f t="shared" si="307"/>
        <v>1.0291581458089802E-2</v>
      </c>
      <c r="IH110" s="88">
        <f t="shared" si="308"/>
        <v>1.729041213475653E-2</v>
      </c>
      <c r="II110" s="88">
        <f t="shared" si="309"/>
        <v>3.9081954904138488E-4</v>
      </c>
      <c r="IJ110" s="191">
        <f t="shared" si="310"/>
        <v>4.5455548372921196E-3</v>
      </c>
      <c r="IK110" s="297"/>
      <c r="IL110" s="294"/>
      <c r="IM110" s="294"/>
      <c r="IN110" s="294"/>
      <c r="IO110" s="294"/>
      <c r="IP110" s="294"/>
      <c r="IQ110" s="294"/>
      <c r="IR110" s="294"/>
      <c r="IS110" s="294"/>
      <c r="IT110" s="294"/>
      <c r="IU110" s="294"/>
      <c r="IV110" s="294"/>
      <c r="IW110" s="294"/>
      <c r="IX110" s="294"/>
      <c r="IY110" s="294"/>
      <c r="IZ110" s="294"/>
      <c r="JA110" s="294"/>
      <c r="JB110" s="294"/>
      <c r="JC110" s="294"/>
      <c r="JD110" s="298"/>
    </row>
    <row r="111" spans="1:265" ht="14.4">
      <c r="A111" s="411" t="s">
        <v>122</v>
      </c>
      <c r="B111" s="439">
        <v>20613</v>
      </c>
      <c r="C111" s="427">
        <f t="shared" si="288"/>
        <v>477</v>
      </c>
      <c r="D111" s="418">
        <f t="shared" si="289"/>
        <v>11</v>
      </c>
      <c r="E111" s="396">
        <f t="shared" si="210"/>
        <v>6.1339978541136595E-3</v>
      </c>
      <c r="F111" s="197">
        <f t="shared" si="262"/>
        <v>2.1054674234706253E-2</v>
      </c>
      <c r="G111" s="30">
        <f t="shared" si="151"/>
        <v>4.131990705346932</v>
      </c>
      <c r="H111" s="29">
        <f t="shared" si="263"/>
        <v>8.6997718241913768E-2</v>
      </c>
      <c r="I111" s="33">
        <f t="shared" si="264"/>
        <v>9.5617307837310761E-2</v>
      </c>
      <c r="J111" s="324">
        <f t="shared" si="265"/>
        <v>0.10693862292407007</v>
      </c>
      <c r="K111" s="482">
        <f t="shared" si="290"/>
        <v>4.9901878518445906E-3</v>
      </c>
      <c r="L111" s="325">
        <f t="shared" si="211"/>
        <v>5.0790917841793917</v>
      </c>
      <c r="M111" s="326">
        <f t="shared" si="266"/>
        <v>0.1175339242736899</v>
      </c>
      <c r="N111" s="501"/>
      <c r="O111" s="332" t="s">
        <v>226</v>
      </c>
      <c r="P111" s="20" t="s">
        <v>238</v>
      </c>
      <c r="Q111" s="20"/>
      <c r="R111" s="20"/>
      <c r="S111" s="157">
        <f t="shared" si="267"/>
        <v>477</v>
      </c>
      <c r="T111" s="158">
        <f t="shared" si="268"/>
        <v>2314.0736428467471</v>
      </c>
      <c r="U111" s="157">
        <f t="shared" si="269"/>
        <v>14</v>
      </c>
      <c r="V111" s="159">
        <f t="shared" si="270"/>
        <v>3.0237580993520519E-2</v>
      </c>
      <c r="W111" s="158">
        <f t="shared" si="271"/>
        <v>67.918303982923405</v>
      </c>
      <c r="X111" s="157">
        <f t="shared" si="272"/>
        <v>43</v>
      </c>
      <c r="Y111" s="159">
        <f t="shared" si="273"/>
        <v>9.9078341013824886E-2</v>
      </c>
      <c r="Z111" s="158">
        <f t="shared" si="274"/>
        <v>208.60621937612186</v>
      </c>
      <c r="AA111" s="157">
        <f t="shared" si="275"/>
        <v>11</v>
      </c>
      <c r="AB111" s="158">
        <f t="shared" si="276"/>
        <v>533.64381700868387</v>
      </c>
      <c r="AC111" s="160">
        <f t="shared" si="277"/>
        <v>2.3060796645702306E-2</v>
      </c>
      <c r="AD111" s="157">
        <f t="shared" si="278"/>
        <v>0</v>
      </c>
      <c r="AE111" s="159">
        <f t="shared" si="279"/>
        <v>0</v>
      </c>
      <c r="AF111" s="158">
        <f t="shared" si="280"/>
        <v>0</v>
      </c>
      <c r="AG111" s="157">
        <f t="shared" si="281"/>
        <v>1</v>
      </c>
      <c r="AH111" s="159">
        <f t="shared" si="282"/>
        <v>0.1</v>
      </c>
      <c r="AI111" s="333">
        <f t="shared" si="283"/>
        <v>48.513074273516715</v>
      </c>
      <c r="AJ111" s="505"/>
      <c r="AK111" s="83">
        <v>1712.263434626781</v>
      </c>
      <c r="AL111" s="61">
        <v>1515.0670943784964</v>
      </c>
      <c r="AM111" s="61">
        <v>1519.1414822050906</v>
      </c>
      <c r="AN111" s="61">
        <v>1343.0984270665056</v>
      </c>
      <c r="AO111" s="61">
        <v>2594.9394484155559</v>
      </c>
      <c r="AP111" s="61">
        <v>1286.6136567808512</v>
      </c>
      <c r="AQ111" s="61">
        <v>2117.4737649924168</v>
      </c>
      <c r="AR111" s="61">
        <v>1241.4118088283183</v>
      </c>
      <c r="AS111" s="61">
        <v>1347.9891974904276</v>
      </c>
      <c r="AT111" s="61">
        <v>1013.3567334244746</v>
      </c>
      <c r="AU111" s="61">
        <v>956.96013201943242</v>
      </c>
      <c r="AV111" s="61">
        <v>844.31473673490837</v>
      </c>
      <c r="AW111" s="61">
        <v>779.74073310657309</v>
      </c>
      <c r="AX111" s="61">
        <v>712.38619560318102</v>
      </c>
      <c r="AY111" s="61">
        <v>525.95858068943812</v>
      </c>
      <c r="AZ111" s="61">
        <v>533.34221149301436</v>
      </c>
      <c r="BA111" s="61">
        <v>186.57211766607716</v>
      </c>
      <c r="BB111" s="61">
        <v>303.59424533804344</v>
      </c>
      <c r="BC111" s="61">
        <v>16.961101606007016</v>
      </c>
      <c r="BD111" s="84">
        <v>61.814871654473741</v>
      </c>
      <c r="BE111" s="229">
        <v>2.0000000000000002E-5</v>
      </c>
      <c r="BF111" s="42">
        <v>2.0000000000000002E-5</v>
      </c>
      <c r="BG111" s="52">
        <v>5.0000000000000002E-5</v>
      </c>
      <c r="BH111" s="52">
        <v>4.0000000000000003E-5</v>
      </c>
      <c r="BI111" s="52">
        <v>1.2518952302791728E-4</v>
      </c>
      <c r="BJ111" s="52">
        <v>1.2406223545552731E-4</v>
      </c>
      <c r="BK111" s="52">
        <v>3.4000000000000002E-4</v>
      </c>
      <c r="BL111" s="52">
        <v>1.8000000000000001E-4</v>
      </c>
      <c r="BM111" s="52">
        <v>8.9999999999999998E-4</v>
      </c>
      <c r="BN111" s="52">
        <v>5.0000000000000001E-4</v>
      </c>
      <c r="BO111" s="52">
        <v>3.8E-3</v>
      </c>
      <c r="BP111" s="52">
        <v>2E-3</v>
      </c>
      <c r="BQ111" s="52">
        <v>1.6199999999999999E-2</v>
      </c>
      <c r="BR111" s="52">
        <v>6.1999999999999998E-3</v>
      </c>
      <c r="BS111" s="52">
        <v>6.1100000000000002E-2</v>
      </c>
      <c r="BT111" s="52">
        <v>2.6800000000000001E-2</v>
      </c>
      <c r="BU111" s="52">
        <v>0.1421</v>
      </c>
      <c r="BV111" s="52">
        <v>5.4699999999999999E-2</v>
      </c>
      <c r="BW111" s="52">
        <v>0.27589999999999998</v>
      </c>
      <c r="BX111" s="53">
        <v>0.1051</v>
      </c>
      <c r="BY111" s="63">
        <f>+Fall_Hoy!B111</f>
        <v>0</v>
      </c>
      <c r="BZ111" s="60">
        <f>+Fall_Hoy!C111</f>
        <v>0</v>
      </c>
      <c r="CA111" s="60">
        <f>+Fall_Hoy!D111</f>
        <v>0</v>
      </c>
      <c r="CB111" s="60">
        <f>+Fall_Hoy!E111</f>
        <v>0</v>
      </c>
      <c r="CC111" s="60">
        <f>+Fall_Hoy!F111</f>
        <v>0</v>
      </c>
      <c r="CD111" s="60">
        <f>+Fall_Hoy!G111</f>
        <v>0</v>
      </c>
      <c r="CE111" s="60">
        <f>+Fall_Hoy!H111</f>
        <v>0</v>
      </c>
      <c r="CF111" s="60">
        <f>+Fall_Hoy!I111</f>
        <v>0</v>
      </c>
      <c r="CG111" s="60">
        <f>+Fall_Hoy!J111</f>
        <v>0</v>
      </c>
      <c r="CH111" s="60">
        <f>+Fall_Hoy!K111</f>
        <v>0</v>
      </c>
      <c r="CI111" s="60">
        <f>+Fall_Hoy!L111</f>
        <v>2</v>
      </c>
      <c r="CJ111" s="60">
        <f>+Fall_Hoy!M111</f>
        <v>0</v>
      </c>
      <c r="CK111" s="60">
        <f>+Fall_Hoy!N111</f>
        <v>1</v>
      </c>
      <c r="CL111" s="60">
        <f>+Fall_Hoy!O111</f>
        <v>2</v>
      </c>
      <c r="CM111" s="60">
        <f>+Fall_Hoy!P111</f>
        <v>3</v>
      </c>
      <c r="CN111" s="60">
        <f>+Fall_Hoy!Q111</f>
        <v>0</v>
      </c>
      <c r="CO111" s="60">
        <f>+Fall_Hoy!R111</f>
        <v>2</v>
      </c>
      <c r="CP111" s="60">
        <f>+Fall_Hoy!S111</f>
        <v>0</v>
      </c>
      <c r="CQ111" s="60">
        <f>+Fall_Hoy!T111</f>
        <v>0</v>
      </c>
      <c r="CR111" s="65">
        <f>+Fall_Hoy!U111</f>
        <v>1</v>
      </c>
      <c r="CS111" s="74">
        <f t="shared" si="284"/>
        <v>9.335304743867423E-2</v>
      </c>
      <c r="CT111" s="75">
        <f t="shared" si="285"/>
        <v>1.4999750305915516E-2</v>
      </c>
      <c r="CU111" s="75">
        <f t="shared" si="286"/>
        <v>7.916528204932384E-2</v>
      </c>
      <c r="CV111" s="75">
        <f t="shared" si="287"/>
        <v>0.45281709156107341</v>
      </c>
      <c r="CW111" s="75">
        <f t="shared" si="240"/>
        <v>2.119509957489854E-2</v>
      </c>
      <c r="CX111" s="75">
        <f t="shared" si="241"/>
        <v>3.4975534235033266E-2</v>
      </c>
      <c r="CY111" s="75">
        <f t="shared" si="242"/>
        <v>2.7391130392686452E-2</v>
      </c>
      <c r="CZ111" s="75">
        <f t="shared" si="243"/>
        <v>3.7860119958388352E-2</v>
      </c>
      <c r="DA111" s="75">
        <f t="shared" si="244"/>
        <v>2.9673828302532856E-2</v>
      </c>
      <c r="DB111" s="75">
        <f t="shared" si="245"/>
        <v>3.355185679292081E-2</v>
      </c>
      <c r="DC111" s="75">
        <f t="shared" si="246"/>
        <v>0.54998716442138751</v>
      </c>
      <c r="DD111" s="75">
        <f t="shared" si="247"/>
        <v>2.250345655871867E-2</v>
      </c>
      <c r="DE111" s="75">
        <f t="shared" si="248"/>
        <v>7.916528204932384E-2</v>
      </c>
      <c r="DF111" s="75">
        <f t="shared" si="249"/>
        <v>0.45281709156107341</v>
      </c>
      <c r="DG111" s="75">
        <f t="shared" si="250"/>
        <v>9.335304743867423E-2</v>
      </c>
      <c r="DH111" s="75">
        <f t="shared" si="251"/>
        <v>1.4999750305915516E-2</v>
      </c>
      <c r="DI111" s="75">
        <f t="shared" si="252"/>
        <v>7.5437828178452404E-2</v>
      </c>
      <c r="DJ111" s="75">
        <f t="shared" si="253"/>
        <v>1.317548030446399E-2</v>
      </c>
      <c r="DK111" s="75">
        <f t="shared" si="254"/>
        <v>0</v>
      </c>
      <c r="DL111" s="287">
        <f t="shared" si="255"/>
        <v>0.15392328099241664</v>
      </c>
      <c r="DM111" s="83">
        <f>+'Cas_-14'!B111</f>
        <v>7</v>
      </c>
      <c r="DN111" s="61">
        <f>+'Cas_-14'!C111</f>
        <v>7</v>
      </c>
      <c r="DO111" s="61">
        <f>+'Cas_-14'!D111</f>
        <v>12</v>
      </c>
      <c r="DP111" s="61">
        <f>+'Cas_-14'!E111</f>
        <v>28</v>
      </c>
      <c r="DQ111" s="61">
        <f>+'Cas_-14'!F111</f>
        <v>55</v>
      </c>
      <c r="DR111" s="61">
        <f>+'Cas_-14'!G111</f>
        <v>45</v>
      </c>
      <c r="DS111" s="61">
        <f>+'Cas_-14'!H111</f>
        <v>58</v>
      </c>
      <c r="DT111" s="61">
        <f>+'Cas_-14'!I111</f>
        <v>47</v>
      </c>
      <c r="DU111" s="61">
        <f>+'Cas_-14'!J111</f>
        <v>40</v>
      </c>
      <c r="DV111" s="61">
        <f>+'Cas_-14'!K111</f>
        <v>34</v>
      </c>
      <c r="DW111" s="61">
        <f>+'Cas_-14'!L111</f>
        <v>35</v>
      </c>
      <c r="DX111" s="61">
        <f>+'Cas_-14'!M111</f>
        <v>19</v>
      </c>
      <c r="DY111" s="61">
        <f>+'Cas_-14'!N111</f>
        <v>14</v>
      </c>
      <c r="DZ111" s="61">
        <f>+'Cas_-14'!O111</f>
        <v>11</v>
      </c>
      <c r="EA111" s="61">
        <f>+'Cas_-14'!P111</f>
        <v>5</v>
      </c>
      <c r="EB111" s="61">
        <f>+'Cas_-14'!Q111</f>
        <v>8</v>
      </c>
      <c r="EC111" s="61">
        <f>+'Cas_-14'!R111</f>
        <v>3</v>
      </c>
      <c r="ED111" s="61">
        <f>+'Cas_-14'!S111</f>
        <v>4</v>
      </c>
      <c r="EE111" s="61">
        <f>+'Cas_-14'!T111</f>
        <v>0</v>
      </c>
      <c r="EF111" s="84">
        <f>+'Cas_-14'!U111</f>
        <v>2</v>
      </c>
      <c r="EG111" s="190">
        <f t="shared" si="312"/>
        <v>4.088155980230798E-3</v>
      </c>
      <c r="EH111" s="88">
        <f t="shared" si="312"/>
        <v>4.6202574301645082E-3</v>
      </c>
      <c r="EI111" s="88">
        <f t="shared" si="312"/>
        <v>7.8991984226390501E-3</v>
      </c>
      <c r="EJ111" s="88">
        <f t="shared" si="312"/>
        <v>2.0847317989311841E-2</v>
      </c>
      <c r="EK111" s="88">
        <f t="shared" si="312"/>
        <v>2.119509957489854E-2</v>
      </c>
      <c r="EL111" s="88">
        <f t="shared" si="312"/>
        <v>3.4975534235033266E-2</v>
      </c>
      <c r="EM111" s="88">
        <f t="shared" si="312"/>
        <v>2.7391130392686452E-2</v>
      </c>
      <c r="EN111" s="88">
        <f t="shared" si="312"/>
        <v>3.7860119958388352E-2</v>
      </c>
      <c r="EO111" s="88">
        <f t="shared" si="311"/>
        <v>2.9673828302532856E-2</v>
      </c>
      <c r="EP111" s="88">
        <f t="shared" si="311"/>
        <v>3.355185679292081E-2</v>
      </c>
      <c r="EQ111" s="88">
        <f t="shared" si="311"/>
        <v>3.6574146434022264E-2</v>
      </c>
      <c r="ER111" s="88">
        <f t="shared" si="311"/>
        <v>2.250345655871867E-2</v>
      </c>
      <c r="ES111" s="88">
        <f t="shared" si="311"/>
        <v>1.7954685968786646E-2</v>
      </c>
      <c r="ET111" s="88">
        <f t="shared" si="257"/>
        <v>1.5441062822232602E-2</v>
      </c>
      <c r="EU111" s="88">
        <f t="shared" si="258"/>
        <v>9.5064519975049926E-3</v>
      </c>
      <c r="EV111" s="88">
        <f t="shared" si="259"/>
        <v>1.4999750305915516E-2</v>
      </c>
      <c r="EW111" s="88">
        <f t="shared" si="256"/>
        <v>1.6079573076237131E-2</v>
      </c>
      <c r="EX111" s="88">
        <f t="shared" si="256"/>
        <v>1.317548030446399E-2</v>
      </c>
      <c r="EY111" s="88">
        <f t="shared" si="256"/>
        <v>0</v>
      </c>
      <c r="EZ111" s="96">
        <f t="shared" si="256"/>
        <v>3.2354673664605975E-2</v>
      </c>
      <c r="FA111" s="110">
        <f t="shared" si="212"/>
        <v>9.8199672667757767</v>
      </c>
      <c r="FB111" s="111">
        <f t="shared" si="213"/>
        <v>1</v>
      </c>
      <c r="FC111" s="111">
        <f t="shared" si="214"/>
        <v>4.4091710758377429</v>
      </c>
      <c r="FD111" s="111">
        <f t="shared" si="215"/>
        <v>29.325513196480941</v>
      </c>
      <c r="FE111" s="111">
        <f t="shared" si="261"/>
        <v>1</v>
      </c>
      <c r="FF111" s="111">
        <f t="shared" si="261"/>
        <v>1</v>
      </c>
      <c r="FG111" s="111">
        <f t="shared" si="261"/>
        <v>1</v>
      </c>
      <c r="FH111" s="111">
        <f t="shared" ref="FE111:FP132" si="313">+CZ111/EN111</f>
        <v>1</v>
      </c>
      <c r="FI111" s="111">
        <f t="shared" si="313"/>
        <v>1</v>
      </c>
      <c r="FJ111" s="111">
        <f t="shared" si="313"/>
        <v>1</v>
      </c>
      <c r="FK111" s="111">
        <f t="shared" si="313"/>
        <v>15.037593984962408</v>
      </c>
      <c r="FL111" s="111">
        <f t="shared" si="313"/>
        <v>1</v>
      </c>
      <c r="FM111" s="111">
        <f t="shared" si="313"/>
        <v>4.4091710758377429</v>
      </c>
      <c r="FN111" s="111">
        <f t="shared" si="313"/>
        <v>29.325513196480941</v>
      </c>
      <c r="FO111" s="111">
        <f t="shared" si="313"/>
        <v>9.8199672667757767</v>
      </c>
      <c r="FP111" s="111">
        <f t="shared" si="313"/>
        <v>1</v>
      </c>
      <c r="FQ111" s="111">
        <f t="shared" si="216"/>
        <v>4.691531785127844</v>
      </c>
      <c r="FR111" s="111">
        <f t="shared" si="217"/>
        <v>1</v>
      </c>
      <c r="FS111" s="111" t="e">
        <f t="shared" si="218"/>
        <v>#DIV/0!</v>
      </c>
      <c r="FT111" s="292">
        <f t="shared" si="219"/>
        <v>4.7573739295908668</v>
      </c>
      <c r="FU111" s="83">
        <f>+Cas_Hoy!B111</f>
        <v>7</v>
      </c>
      <c r="FV111" s="61">
        <f>+Cas_Hoy!C111</f>
        <v>7</v>
      </c>
      <c r="FW111" s="61">
        <f>+Cas_Hoy!D111</f>
        <v>14</v>
      </c>
      <c r="FX111" s="61">
        <f>+Cas_Hoy!E111</f>
        <v>32</v>
      </c>
      <c r="FY111" s="61">
        <f>+Cas_Hoy!F111</f>
        <v>59</v>
      </c>
      <c r="FZ111" s="61">
        <f>+Cas_Hoy!G111</f>
        <v>51</v>
      </c>
      <c r="GA111" s="61">
        <f>+Cas_Hoy!H111</f>
        <v>62</v>
      </c>
      <c r="GB111" s="61">
        <f>+Cas_Hoy!I111</f>
        <v>52</v>
      </c>
      <c r="GC111" s="61">
        <f>+Cas_Hoy!J111</f>
        <v>46</v>
      </c>
      <c r="GD111" s="61">
        <f>+Cas_Hoy!K111</f>
        <v>39</v>
      </c>
      <c r="GE111" s="61">
        <f>+Cas_Hoy!L111</f>
        <v>37</v>
      </c>
      <c r="GF111" s="61">
        <f>+Cas_Hoy!M111</f>
        <v>20</v>
      </c>
      <c r="GG111" s="61">
        <f>+Cas_Hoy!N111</f>
        <v>14</v>
      </c>
      <c r="GH111" s="61">
        <f>+Cas_Hoy!O111</f>
        <v>11</v>
      </c>
      <c r="GI111" s="61">
        <f>+Cas_Hoy!P111</f>
        <v>6</v>
      </c>
      <c r="GJ111" s="61">
        <f>+Cas_Hoy!Q111</f>
        <v>8</v>
      </c>
      <c r="GK111" s="61">
        <f>+Cas_Hoy!R111</f>
        <v>5</v>
      </c>
      <c r="GL111" s="61">
        <f>+Cas_Hoy!S111</f>
        <v>5</v>
      </c>
      <c r="GM111" s="61">
        <f>+Cas_Hoy!T111</f>
        <v>0</v>
      </c>
      <c r="GN111" s="84">
        <f>+Cas_Hoy!U111</f>
        <v>2</v>
      </c>
      <c r="GO111" s="297">
        <f t="shared" si="220"/>
        <v>4.014555790734007E-2</v>
      </c>
      <c r="GP111" s="294">
        <f t="shared" si="221"/>
        <v>4.6202574301645082E-3</v>
      </c>
      <c r="GQ111" s="294">
        <f t="shared" si="222"/>
        <v>4.0633736741970426E-2</v>
      </c>
      <c r="GR111" s="294">
        <f t="shared" si="223"/>
        <v>0.69869519863634166</v>
      </c>
      <c r="GS111" s="294">
        <f t="shared" si="224"/>
        <v>2.2736561362163888E-2</v>
      </c>
      <c r="GT111" s="294">
        <f t="shared" si="225"/>
        <v>3.9638938799704364E-2</v>
      </c>
      <c r="GU111" s="294">
        <f t="shared" si="226"/>
        <v>2.928017386804414E-2</v>
      </c>
      <c r="GV111" s="294">
        <f t="shared" si="227"/>
        <v>4.1887792294387112E-2</v>
      </c>
      <c r="GW111" s="294">
        <f t="shared" si="228"/>
        <v>3.4124902547912783E-2</v>
      </c>
      <c r="GX111" s="294">
        <f t="shared" si="229"/>
        <v>3.8485953380115047E-2</v>
      </c>
      <c r="GY111" s="294">
        <f t="shared" si="230"/>
        <v>0.581415002388324</v>
      </c>
      <c r="GZ111" s="294">
        <f t="shared" si="231"/>
        <v>2.3687849009177548E-2</v>
      </c>
      <c r="HA111" s="294">
        <f t="shared" si="232"/>
        <v>7.916528204932384E-2</v>
      </c>
      <c r="HB111" s="294">
        <f t="shared" si="233"/>
        <v>0.45281709156107341</v>
      </c>
      <c r="HC111" s="294">
        <f t="shared" si="234"/>
        <v>0.11202365692640907</v>
      </c>
      <c r="HD111" s="294">
        <f t="shared" si="235"/>
        <v>1.4999750305915516E-2</v>
      </c>
      <c r="HE111" s="294">
        <f t="shared" si="236"/>
        <v>0.125729713630754</v>
      </c>
      <c r="HF111" s="294">
        <f t="shared" si="237"/>
        <v>1.6469350380579988E-2</v>
      </c>
      <c r="HG111" s="294" t="e">
        <f t="shared" si="238"/>
        <v>#DIV/0!</v>
      </c>
      <c r="HH111" s="298">
        <f t="shared" si="239"/>
        <v>0.15392328099241667</v>
      </c>
      <c r="HI111" s="213">
        <f>+CyF_Tot!B111</f>
        <v>409</v>
      </c>
      <c r="HJ111" s="140">
        <f>+CyF_Tot!C111</f>
        <v>434</v>
      </c>
      <c r="HK111" s="140">
        <f>+CyF_Tot!D111</f>
        <v>463</v>
      </c>
      <c r="HL111" s="140">
        <f>+CyF_Tot!E111</f>
        <v>477</v>
      </c>
      <c r="HM111" s="140">
        <f>+CyF_Tot!F111</f>
        <v>10</v>
      </c>
      <c r="HN111" s="140">
        <f>+CyF_Tot!G111</f>
        <v>10</v>
      </c>
      <c r="HO111" s="140">
        <f>+CyF_Tot!H111</f>
        <v>11</v>
      </c>
      <c r="HP111" s="451">
        <f>+CyF_Tot!I111</f>
        <v>11</v>
      </c>
      <c r="HQ111" s="91">
        <f t="shared" si="291"/>
        <v>8.306716317987585E-2</v>
      </c>
      <c r="HR111" s="88">
        <f t="shared" si="292"/>
        <v>7.3500562478945153E-2</v>
      </c>
      <c r="HS111" s="88">
        <f t="shared" si="293"/>
        <v>7.369822355819583E-2</v>
      </c>
      <c r="HT111" s="88">
        <f t="shared" si="294"/>
        <v>6.5157833748920854E-2</v>
      </c>
      <c r="HU111" s="88">
        <f t="shared" si="295"/>
        <v>0.12588849019626236</v>
      </c>
      <c r="HV111" s="88">
        <f t="shared" si="296"/>
        <v>6.2417583892730374E-2</v>
      </c>
      <c r="HW111" s="88">
        <f t="shared" si="297"/>
        <v>0.10272516203330019</v>
      </c>
      <c r="HX111" s="88">
        <f t="shared" si="298"/>
        <v>6.0224703285708933E-2</v>
      </c>
      <c r="HY111" s="88">
        <f t="shared" si="299"/>
        <v>6.5395100057751301E-2</v>
      </c>
      <c r="HZ111" s="88">
        <f t="shared" si="300"/>
        <v>4.916105047418981E-2</v>
      </c>
      <c r="IA111" s="88">
        <f t="shared" si="301"/>
        <v>4.6425077961453086E-2</v>
      </c>
      <c r="IB111" s="88">
        <f t="shared" si="302"/>
        <v>4.0960303533445319E-2</v>
      </c>
      <c r="IC111" s="88">
        <f t="shared" si="303"/>
        <v>3.7827620099285551E-2</v>
      </c>
      <c r="ID111" s="88">
        <f t="shared" si="304"/>
        <v>3.4560044418725129E-2</v>
      </c>
      <c r="IE111" s="88">
        <f t="shared" si="305"/>
        <v>2.5515867689780144E-2</v>
      </c>
      <c r="IF111" s="88">
        <f t="shared" si="306"/>
        <v>2.5874070319362265E-2</v>
      </c>
      <c r="IG111" s="88">
        <f t="shared" si="307"/>
        <v>9.0511870017017017E-3</v>
      </c>
      <c r="IH111" s="88">
        <f t="shared" si="308"/>
        <v>1.4728290173096755E-2</v>
      </c>
      <c r="II111" s="88">
        <f t="shared" si="309"/>
        <v>8.2283518197288203E-4</v>
      </c>
      <c r="IJ111" s="191">
        <f t="shared" si="310"/>
        <v>2.9988294597813876E-3</v>
      </c>
      <c r="IK111" s="297"/>
      <c r="IL111" s="294"/>
      <c r="IM111" s="294"/>
      <c r="IN111" s="294"/>
      <c r="IO111" s="294"/>
      <c r="IP111" s="294"/>
      <c r="IQ111" s="294"/>
      <c r="IR111" s="294"/>
      <c r="IS111" s="294"/>
      <c r="IT111" s="294"/>
      <c r="IU111" s="294"/>
      <c r="IV111" s="294"/>
      <c r="IW111" s="294"/>
      <c r="IX111" s="294"/>
      <c r="IY111" s="294"/>
      <c r="IZ111" s="294"/>
      <c r="JA111" s="294"/>
      <c r="JB111" s="294"/>
      <c r="JC111" s="294"/>
      <c r="JD111" s="298"/>
      <c r="JE111" s="486"/>
    </row>
    <row r="112" spans="1:265" ht="14.4">
      <c r="A112" s="411" t="s">
        <v>123</v>
      </c>
      <c r="B112" s="439">
        <v>10388</v>
      </c>
      <c r="C112" s="427">
        <f t="shared" si="288"/>
        <v>176</v>
      </c>
      <c r="D112" s="418">
        <f t="shared" si="289"/>
        <v>8</v>
      </c>
      <c r="E112" s="396">
        <f t="shared" si="210"/>
        <v>9.124662068281152E-3</v>
      </c>
      <c r="F112" s="197">
        <f t="shared" si="262"/>
        <v>1.4921062764728533E-2</v>
      </c>
      <c r="G112" s="30">
        <f t="shared" si="151"/>
        <v>5.6564180502882966</v>
      </c>
      <c r="H112" s="29">
        <f t="shared" si="263"/>
        <v>8.4399768751895074E-2</v>
      </c>
      <c r="I112" s="33">
        <f t="shared" si="264"/>
        <v>9.5834576131184082E-2</v>
      </c>
      <c r="J112" s="324">
        <f t="shared" si="265"/>
        <v>3.0109052544291578E-2</v>
      </c>
      <c r="K112" s="482">
        <f t="shared" si="290"/>
        <v>2.5577668622061175E-2</v>
      </c>
      <c r="L112" s="325">
        <f t="shared" si="211"/>
        <v>2.0178892763232317</v>
      </c>
      <c r="M112" s="326">
        <f t="shared" si="266"/>
        <v>3.4188343534163335E-2</v>
      </c>
      <c r="N112" s="501"/>
      <c r="O112" s="332" t="s">
        <v>226</v>
      </c>
      <c r="P112" s="20" t="s">
        <v>236</v>
      </c>
      <c r="Q112" s="20"/>
      <c r="R112" s="20"/>
      <c r="S112" s="157">
        <f t="shared" si="267"/>
        <v>176</v>
      </c>
      <c r="T112" s="158">
        <f t="shared" si="268"/>
        <v>1694.2626107046592</v>
      </c>
      <c r="U112" s="157">
        <f t="shared" si="269"/>
        <v>5</v>
      </c>
      <c r="V112" s="159">
        <f t="shared" si="270"/>
        <v>2.9239766081871343E-2</v>
      </c>
      <c r="W112" s="158">
        <f t="shared" si="271"/>
        <v>48.132460531382364</v>
      </c>
      <c r="X112" s="157">
        <f t="shared" si="272"/>
        <v>21</v>
      </c>
      <c r="Y112" s="159">
        <f t="shared" si="273"/>
        <v>0.13548387096774195</v>
      </c>
      <c r="Z112" s="158">
        <f t="shared" si="274"/>
        <v>202.15633423180594</v>
      </c>
      <c r="AA112" s="157">
        <f t="shared" si="275"/>
        <v>8</v>
      </c>
      <c r="AB112" s="158">
        <f t="shared" si="276"/>
        <v>770.11936850211782</v>
      </c>
      <c r="AC112" s="160">
        <f t="shared" si="277"/>
        <v>4.5454545454545456E-2</v>
      </c>
      <c r="AD112" s="157">
        <f t="shared" si="278"/>
        <v>3</v>
      </c>
      <c r="AE112" s="159">
        <f t="shared" si="279"/>
        <v>0.6</v>
      </c>
      <c r="AF112" s="158">
        <f t="shared" si="280"/>
        <v>288.79476318829421</v>
      </c>
      <c r="AG112" s="157">
        <f t="shared" si="281"/>
        <v>4</v>
      </c>
      <c r="AH112" s="159">
        <f t="shared" si="282"/>
        <v>1</v>
      </c>
      <c r="AI112" s="333">
        <f t="shared" si="283"/>
        <v>385.05968425105891</v>
      </c>
      <c r="AJ112" s="505"/>
      <c r="AK112" s="83">
        <v>830.24771490934552</v>
      </c>
      <c r="AL112" s="61">
        <v>744.08297392986015</v>
      </c>
      <c r="AM112" s="61">
        <v>766.1991233857583</v>
      </c>
      <c r="AN112" s="61">
        <v>749.35626859808201</v>
      </c>
      <c r="AO112" s="61">
        <v>614.89321079642605</v>
      </c>
      <c r="AP112" s="61">
        <v>673.54570945586602</v>
      </c>
      <c r="AQ112" s="61">
        <v>635.33522307709836</v>
      </c>
      <c r="AR112" s="61">
        <v>645.54870222796285</v>
      </c>
      <c r="AS112" s="61">
        <v>576.74934283215714</v>
      </c>
      <c r="AT112" s="61">
        <v>706.41459471546295</v>
      </c>
      <c r="AU112" s="61">
        <v>518.25310859608294</v>
      </c>
      <c r="AV112" s="61">
        <v>586.56587236880182</v>
      </c>
      <c r="AW112" s="61">
        <v>550.24131464527613</v>
      </c>
      <c r="AX112" s="61">
        <v>590.37923751539495</v>
      </c>
      <c r="AY112" s="61">
        <v>290.41420048928353</v>
      </c>
      <c r="AZ112" s="61">
        <v>409.75730336472009</v>
      </c>
      <c r="BA112" s="61">
        <v>151.08343760423503</v>
      </c>
      <c r="BB112" s="61">
        <v>256.91669520595462</v>
      </c>
      <c r="BC112" s="61">
        <v>21.583348229176433</v>
      </c>
      <c r="BD112" s="84">
        <v>70.432745263679877</v>
      </c>
      <c r="BE112" s="229">
        <v>2.0000000000000002E-5</v>
      </c>
      <c r="BF112" s="42">
        <v>2.0000000000000002E-5</v>
      </c>
      <c r="BG112" s="52">
        <v>5.0000000000000002E-5</v>
      </c>
      <c r="BH112" s="52">
        <v>4.0000000000000003E-5</v>
      </c>
      <c r="BI112" s="52">
        <v>1.2518952302791728E-4</v>
      </c>
      <c r="BJ112" s="52">
        <v>1.2406223545552731E-4</v>
      </c>
      <c r="BK112" s="52">
        <v>3.4000000000000002E-4</v>
      </c>
      <c r="BL112" s="52">
        <v>1.8000000000000001E-4</v>
      </c>
      <c r="BM112" s="52">
        <v>8.9999999999999998E-4</v>
      </c>
      <c r="BN112" s="52">
        <v>5.0000000000000001E-4</v>
      </c>
      <c r="BO112" s="52">
        <v>3.8E-3</v>
      </c>
      <c r="BP112" s="52">
        <v>2E-3</v>
      </c>
      <c r="BQ112" s="52">
        <v>1.6199999999999999E-2</v>
      </c>
      <c r="BR112" s="52">
        <v>6.1999999999999998E-3</v>
      </c>
      <c r="BS112" s="52">
        <v>6.1100000000000002E-2</v>
      </c>
      <c r="BT112" s="52">
        <v>2.6800000000000001E-2</v>
      </c>
      <c r="BU112" s="52">
        <v>0.1421</v>
      </c>
      <c r="BV112" s="52">
        <v>5.4699999999999999E-2</v>
      </c>
      <c r="BW112" s="52">
        <v>0.27589999999999998</v>
      </c>
      <c r="BX112" s="53">
        <v>0.1051</v>
      </c>
      <c r="BY112" s="63">
        <f>+Fall_Hoy!B112</f>
        <v>0</v>
      </c>
      <c r="BZ112" s="60">
        <f>+Fall_Hoy!C112</f>
        <v>0</v>
      </c>
      <c r="CA112" s="60">
        <f>+Fall_Hoy!D112</f>
        <v>0</v>
      </c>
      <c r="CB112" s="60">
        <f>+Fall_Hoy!E112</f>
        <v>0</v>
      </c>
      <c r="CC112" s="60">
        <f>+Fall_Hoy!F112</f>
        <v>0</v>
      </c>
      <c r="CD112" s="60">
        <f>+Fall_Hoy!G112</f>
        <v>0</v>
      </c>
      <c r="CE112" s="60">
        <f>+Fall_Hoy!H112</f>
        <v>0</v>
      </c>
      <c r="CF112" s="60">
        <f>+Fall_Hoy!I112</f>
        <v>0</v>
      </c>
      <c r="CG112" s="60">
        <f>+Fall_Hoy!J112</f>
        <v>0</v>
      </c>
      <c r="CH112" s="60">
        <f>+Fall_Hoy!K112</f>
        <v>0</v>
      </c>
      <c r="CI112" s="60">
        <f>+Fall_Hoy!L112</f>
        <v>0</v>
      </c>
      <c r="CJ112" s="60">
        <f>+Fall_Hoy!M112</f>
        <v>0</v>
      </c>
      <c r="CK112" s="60">
        <f>+Fall_Hoy!N112</f>
        <v>0</v>
      </c>
      <c r="CL112" s="60">
        <f>+Fall_Hoy!O112</f>
        <v>0</v>
      </c>
      <c r="CM112" s="60">
        <f>+Fall_Hoy!P112</f>
        <v>2</v>
      </c>
      <c r="CN112" s="60">
        <f>+Fall_Hoy!Q112</f>
        <v>0</v>
      </c>
      <c r="CO112" s="60">
        <f>+Fall_Hoy!R112</f>
        <v>1</v>
      </c>
      <c r="CP112" s="60">
        <f>+Fall_Hoy!S112</f>
        <v>1</v>
      </c>
      <c r="CQ112" s="60">
        <f>+Fall_Hoy!T112</f>
        <v>1</v>
      </c>
      <c r="CR112" s="65">
        <f>+Fall_Hoy!U112</f>
        <v>3</v>
      </c>
      <c r="CS112" s="74">
        <f t="shared" si="284"/>
        <v>0.11271220266583969</v>
      </c>
      <c r="CT112" s="75">
        <f t="shared" si="285"/>
        <v>1.2202345044109096E-2</v>
      </c>
      <c r="CU112" s="75">
        <f t="shared" si="286"/>
        <v>1.0904306602036996E-2</v>
      </c>
      <c r="CV112" s="75">
        <f t="shared" si="287"/>
        <v>3.3876530082883331E-3</v>
      </c>
      <c r="CW112" s="75">
        <f t="shared" si="240"/>
        <v>2.6020778436106611E-2</v>
      </c>
      <c r="CX112" s="75">
        <f t="shared" si="241"/>
        <v>1.3362122085627693E-2</v>
      </c>
      <c r="CY112" s="75">
        <f t="shared" si="242"/>
        <v>2.0461639033701805E-2</v>
      </c>
      <c r="CZ112" s="75">
        <f t="shared" si="243"/>
        <v>1.8588837617649543E-2</v>
      </c>
      <c r="DA112" s="75">
        <f t="shared" si="244"/>
        <v>1.5604699184926747E-2</v>
      </c>
      <c r="DB112" s="75">
        <f t="shared" si="245"/>
        <v>2.4065187960686792E-2</v>
      </c>
      <c r="DC112" s="75">
        <f t="shared" si="246"/>
        <v>1.5436472772293692E-2</v>
      </c>
      <c r="DD112" s="75">
        <f t="shared" si="247"/>
        <v>2.0458060322430471E-2</v>
      </c>
      <c r="DE112" s="75">
        <f t="shared" si="248"/>
        <v>1.0904306602036996E-2</v>
      </c>
      <c r="DF112" s="75">
        <f t="shared" si="249"/>
        <v>3.3876530082883331E-3</v>
      </c>
      <c r="DG112" s="75">
        <f t="shared" si="250"/>
        <v>0.11271220266583969</v>
      </c>
      <c r="DH112" s="75">
        <f t="shared" si="251"/>
        <v>1.2202345044109096E-2</v>
      </c>
      <c r="DI112" s="75">
        <f t="shared" si="252"/>
        <v>4.6578882432673108E-2</v>
      </c>
      <c r="DJ112" s="75">
        <f t="shared" si="253"/>
        <v>7.1157445156840859E-2</v>
      </c>
      <c r="DK112" s="75">
        <f t="shared" si="254"/>
        <v>0.16793046160123212</v>
      </c>
      <c r="DL112" s="287">
        <f t="shared" si="255"/>
        <v>0.40526950171662035</v>
      </c>
      <c r="DM112" s="83">
        <f>+'Cas_-14'!B112</f>
        <v>5</v>
      </c>
      <c r="DN112" s="61">
        <f>+'Cas_-14'!C112</f>
        <v>0</v>
      </c>
      <c r="DO112" s="61">
        <f>+'Cas_-14'!D112</f>
        <v>0</v>
      </c>
      <c r="DP112" s="61">
        <f>+'Cas_-14'!E112</f>
        <v>1</v>
      </c>
      <c r="DQ112" s="61">
        <f>+'Cas_-14'!F112</f>
        <v>16</v>
      </c>
      <c r="DR112" s="61">
        <f>+'Cas_-14'!G112</f>
        <v>9</v>
      </c>
      <c r="DS112" s="61">
        <f>+'Cas_-14'!H112</f>
        <v>13</v>
      </c>
      <c r="DT112" s="61">
        <f>+'Cas_-14'!I112</f>
        <v>12</v>
      </c>
      <c r="DU112" s="61">
        <f>+'Cas_-14'!J112</f>
        <v>9</v>
      </c>
      <c r="DV112" s="61">
        <f>+'Cas_-14'!K112</f>
        <v>17</v>
      </c>
      <c r="DW112" s="61">
        <f>+'Cas_-14'!L112</f>
        <v>8</v>
      </c>
      <c r="DX112" s="61">
        <f>+'Cas_-14'!M112</f>
        <v>12</v>
      </c>
      <c r="DY112" s="61">
        <f>+'Cas_-14'!N112</f>
        <v>6</v>
      </c>
      <c r="DZ112" s="61">
        <f>+'Cas_-14'!O112</f>
        <v>2</v>
      </c>
      <c r="EA112" s="61">
        <f>+'Cas_-14'!P112</f>
        <v>12</v>
      </c>
      <c r="EB112" s="61">
        <f>+'Cas_-14'!Q112</f>
        <v>5</v>
      </c>
      <c r="EC112" s="61">
        <f>+'Cas_-14'!R112</f>
        <v>5</v>
      </c>
      <c r="ED112" s="61">
        <f>+'Cas_-14'!S112</f>
        <v>11</v>
      </c>
      <c r="EE112" s="61">
        <f>+'Cas_-14'!T112</f>
        <v>4</v>
      </c>
      <c r="EF112" s="84">
        <f>+'Cas_-14'!U112</f>
        <v>8</v>
      </c>
      <c r="EG112" s="190">
        <f t="shared" si="312"/>
        <v>6.0222990201736944E-3</v>
      </c>
      <c r="EH112" s="89">
        <f t="shared" si="312"/>
        <v>0</v>
      </c>
      <c r="EI112" s="89">
        <f t="shared" si="312"/>
        <v>0</v>
      </c>
      <c r="EJ112" s="89">
        <f t="shared" si="312"/>
        <v>1.3344787278163827E-3</v>
      </c>
      <c r="EK112" s="89">
        <f t="shared" si="312"/>
        <v>2.6020778436106611E-2</v>
      </c>
      <c r="EL112" s="89">
        <f t="shared" si="312"/>
        <v>1.3362122085627693E-2</v>
      </c>
      <c r="EM112" s="89">
        <f t="shared" si="312"/>
        <v>2.0461639033701805E-2</v>
      </c>
      <c r="EN112" s="89">
        <f t="shared" si="312"/>
        <v>1.8588837617649543E-2</v>
      </c>
      <c r="EO112" s="89">
        <f t="shared" si="311"/>
        <v>1.5604699184926747E-2</v>
      </c>
      <c r="EP112" s="89">
        <f t="shared" si="311"/>
        <v>2.4065187960686792E-2</v>
      </c>
      <c r="EQ112" s="89">
        <f t="shared" si="311"/>
        <v>1.5436472772293692E-2</v>
      </c>
      <c r="ER112" s="89">
        <f t="shared" si="311"/>
        <v>2.0458060322430471E-2</v>
      </c>
      <c r="ES112" s="89">
        <f t="shared" si="311"/>
        <v>1.0904306602036996E-2</v>
      </c>
      <c r="ET112" s="89">
        <f t="shared" si="257"/>
        <v>3.3876530082883331E-3</v>
      </c>
      <c r="EU112" s="89">
        <f t="shared" si="258"/>
        <v>4.132029349729683E-2</v>
      </c>
      <c r="EV112" s="89">
        <f t="shared" si="259"/>
        <v>1.2202345044109096E-2</v>
      </c>
      <c r="EW112" s="89">
        <f t="shared" si="256"/>
        <v>3.309429596841424E-2</v>
      </c>
      <c r="EX112" s="89">
        <f t="shared" si="256"/>
        <v>4.2815434750871149E-2</v>
      </c>
      <c r="EY112" s="89">
        <f t="shared" si="256"/>
        <v>0.18532805742311975</v>
      </c>
      <c r="EZ112" s="97">
        <f t="shared" si="256"/>
        <v>0.11358353234777813</v>
      </c>
      <c r="FA112" s="110">
        <f t="shared" si="212"/>
        <v>2.7277686852154939</v>
      </c>
      <c r="FB112" s="111">
        <f t="shared" si="213"/>
        <v>1</v>
      </c>
      <c r="FC112" s="111">
        <f t="shared" si="214"/>
        <v>1</v>
      </c>
      <c r="FD112" s="111">
        <f t="shared" si="215"/>
        <v>1</v>
      </c>
      <c r="FE112" s="111">
        <f t="shared" si="313"/>
        <v>1</v>
      </c>
      <c r="FF112" s="111">
        <f t="shared" si="313"/>
        <v>1</v>
      </c>
      <c r="FG112" s="111">
        <f t="shared" si="313"/>
        <v>1</v>
      </c>
      <c r="FH112" s="111">
        <f t="shared" si="313"/>
        <v>1</v>
      </c>
      <c r="FI112" s="111">
        <f t="shared" si="313"/>
        <v>1</v>
      </c>
      <c r="FJ112" s="111">
        <f t="shared" si="313"/>
        <v>1</v>
      </c>
      <c r="FK112" s="111">
        <f t="shared" si="313"/>
        <v>1</v>
      </c>
      <c r="FL112" s="111">
        <f t="shared" si="313"/>
        <v>1</v>
      </c>
      <c r="FM112" s="111">
        <f t="shared" si="313"/>
        <v>1</v>
      </c>
      <c r="FN112" s="111">
        <f t="shared" si="313"/>
        <v>1</v>
      </c>
      <c r="FO112" s="111">
        <f t="shared" si="313"/>
        <v>2.7277686852154939</v>
      </c>
      <c r="FP112" s="111">
        <f t="shared" si="313"/>
        <v>1</v>
      </c>
      <c r="FQ112" s="111">
        <f t="shared" si="216"/>
        <v>1.4074595355383535</v>
      </c>
      <c r="FR112" s="111">
        <f t="shared" si="217"/>
        <v>1.6619577862722286</v>
      </c>
      <c r="FS112" s="111">
        <f t="shared" si="218"/>
        <v>0.90612540775643358</v>
      </c>
      <c r="FT112" s="292">
        <f t="shared" si="219"/>
        <v>3.5680304471931494</v>
      </c>
      <c r="FU112" s="83">
        <f>+Cas_Hoy!B112</f>
        <v>5</v>
      </c>
      <c r="FV112" s="61">
        <f>+Cas_Hoy!C112</f>
        <v>0</v>
      </c>
      <c r="FW112" s="61">
        <f>+Cas_Hoy!D112</f>
        <v>0</v>
      </c>
      <c r="FX112" s="61">
        <f>+Cas_Hoy!E112</f>
        <v>1</v>
      </c>
      <c r="FY112" s="61">
        <f>+Cas_Hoy!F112</f>
        <v>19</v>
      </c>
      <c r="FZ112" s="61">
        <f>+Cas_Hoy!G112</f>
        <v>10</v>
      </c>
      <c r="GA112" s="61">
        <f>+Cas_Hoy!H112</f>
        <v>14</v>
      </c>
      <c r="GB112" s="61">
        <f>+Cas_Hoy!I112</f>
        <v>13</v>
      </c>
      <c r="GC112" s="61">
        <f>+Cas_Hoy!J112</f>
        <v>10</v>
      </c>
      <c r="GD112" s="61">
        <f>+Cas_Hoy!K112</f>
        <v>21</v>
      </c>
      <c r="GE112" s="61">
        <f>+Cas_Hoy!L112</f>
        <v>9</v>
      </c>
      <c r="GF112" s="61">
        <f>+Cas_Hoy!M112</f>
        <v>14</v>
      </c>
      <c r="GG112" s="61">
        <f>+Cas_Hoy!N112</f>
        <v>6</v>
      </c>
      <c r="GH112" s="61">
        <f>+Cas_Hoy!O112</f>
        <v>2</v>
      </c>
      <c r="GI112" s="61">
        <f>+Cas_Hoy!P112</f>
        <v>13</v>
      </c>
      <c r="GJ112" s="61">
        <f>+Cas_Hoy!Q112</f>
        <v>8</v>
      </c>
      <c r="GK112" s="61">
        <f>+Cas_Hoy!R112</f>
        <v>5</v>
      </c>
      <c r="GL112" s="61">
        <f>+Cas_Hoy!S112</f>
        <v>11</v>
      </c>
      <c r="GM112" s="61">
        <f>+Cas_Hoy!T112</f>
        <v>4</v>
      </c>
      <c r="GN112" s="84">
        <f>+Cas_Hoy!U112</f>
        <v>11</v>
      </c>
      <c r="GO112" s="297">
        <f t="shared" si="220"/>
        <v>1.6427438680233754E-2</v>
      </c>
      <c r="GP112" s="294">
        <f t="shared" si="221"/>
        <v>0</v>
      </c>
      <c r="GQ112" s="294">
        <f t="shared" si="222"/>
        <v>0</v>
      </c>
      <c r="GR112" s="294">
        <f t="shared" si="223"/>
        <v>1.3344787278163827E-3</v>
      </c>
      <c r="GS112" s="294">
        <f t="shared" si="224"/>
        <v>3.0899674392876601E-2</v>
      </c>
      <c r="GT112" s="294">
        <f t="shared" si="225"/>
        <v>1.4846802317364103E-2</v>
      </c>
      <c r="GU112" s="294">
        <f t="shared" si="226"/>
        <v>2.2035611267063483E-2</v>
      </c>
      <c r="GV112" s="294">
        <f t="shared" si="227"/>
        <v>2.0137907419120339E-2</v>
      </c>
      <c r="GW112" s="294">
        <f t="shared" si="228"/>
        <v>1.7338554649918608E-2</v>
      </c>
      <c r="GX112" s="294">
        <f t="shared" si="229"/>
        <v>2.9727585127907217E-2</v>
      </c>
      <c r="GY112" s="294">
        <f t="shared" si="230"/>
        <v>1.7366031868830404E-2</v>
      </c>
      <c r="GZ112" s="294">
        <f t="shared" si="231"/>
        <v>2.3867737042835548E-2</v>
      </c>
      <c r="HA112" s="294">
        <f t="shared" si="232"/>
        <v>1.0904306602036996E-2</v>
      </c>
      <c r="HB112" s="294">
        <f t="shared" si="233"/>
        <v>3.3876530082883331E-3</v>
      </c>
      <c r="HC112" s="294">
        <f t="shared" si="234"/>
        <v>0.12210488622132633</v>
      </c>
      <c r="HD112" s="294">
        <f t="shared" si="235"/>
        <v>1.9523752070574555E-2</v>
      </c>
      <c r="HE112" s="294">
        <f t="shared" si="236"/>
        <v>4.6578882432673115E-2</v>
      </c>
      <c r="HF112" s="294">
        <f t="shared" si="237"/>
        <v>7.1157445156840846E-2</v>
      </c>
      <c r="HG112" s="294">
        <f t="shared" si="238"/>
        <v>0.16793046160123212</v>
      </c>
      <c r="HH112" s="298">
        <f t="shared" si="239"/>
        <v>0.55724556486035304</v>
      </c>
      <c r="HI112" s="213">
        <f>+CyF_Tot!B112</f>
        <v>119</v>
      </c>
      <c r="HJ112" s="140">
        <f>+CyF_Tot!C112</f>
        <v>155</v>
      </c>
      <c r="HK112" s="140">
        <f>+CyF_Tot!D112</f>
        <v>171</v>
      </c>
      <c r="HL112" s="140">
        <f>+CyF_Tot!E112</f>
        <v>176</v>
      </c>
      <c r="HM112" s="140">
        <f>+CyF_Tot!F112</f>
        <v>4</v>
      </c>
      <c r="HN112" s="140">
        <f>+CyF_Tot!G112</f>
        <v>4</v>
      </c>
      <c r="HO112" s="140">
        <f>+CyF_Tot!H112</f>
        <v>5</v>
      </c>
      <c r="HP112" s="451">
        <f>+CyF_Tot!I112</f>
        <v>8</v>
      </c>
      <c r="HQ112" s="91">
        <f t="shared" si="291"/>
        <v>7.9923730738288942E-2</v>
      </c>
      <c r="HR112" s="88">
        <f t="shared" si="292"/>
        <v>7.1629088749505215E-2</v>
      </c>
      <c r="HS112" s="88">
        <f t="shared" si="293"/>
        <v>7.375809813108955E-2</v>
      </c>
      <c r="HT112" s="88">
        <f t="shared" si="294"/>
        <v>7.2136722044482293E-2</v>
      </c>
      <c r="HU112" s="88">
        <f t="shared" si="295"/>
        <v>5.9192646399347904E-2</v>
      </c>
      <c r="HV112" s="88">
        <f t="shared" si="296"/>
        <v>6.4838824552932814E-2</v>
      </c>
      <c r="HW112" s="88">
        <f t="shared" si="297"/>
        <v>6.1160495097910897E-2</v>
      </c>
      <c r="HX112" s="88">
        <f t="shared" si="298"/>
        <v>6.2143694862145056E-2</v>
      </c>
      <c r="HY112" s="88">
        <f t="shared" si="299"/>
        <v>5.5520729960739042E-2</v>
      </c>
      <c r="HZ112" s="88">
        <f t="shared" si="300"/>
        <v>6.800294519786898E-2</v>
      </c>
      <c r="IA112" s="88">
        <f t="shared" si="301"/>
        <v>4.9889594589534361E-2</v>
      </c>
      <c r="IB112" s="88">
        <f t="shared" si="302"/>
        <v>5.646571740169444E-2</v>
      </c>
      <c r="IC112" s="88">
        <f t="shared" si="303"/>
        <v>5.2968936719799395E-2</v>
      </c>
      <c r="ID112" s="88">
        <f t="shared" si="304"/>
        <v>5.6832810696514725E-2</v>
      </c>
      <c r="IE112" s="88">
        <f t="shared" si="305"/>
        <v>2.7956700085606807E-2</v>
      </c>
      <c r="IF112" s="88">
        <f t="shared" si="306"/>
        <v>3.9445254463296123E-2</v>
      </c>
      <c r="IG112" s="88">
        <f t="shared" si="307"/>
        <v>1.4544035194862826E-2</v>
      </c>
      <c r="IH112" s="88">
        <f t="shared" si="308"/>
        <v>2.4732065383707608E-2</v>
      </c>
      <c r="II112" s="88">
        <f t="shared" si="309"/>
        <v>2.0777193135518321E-3</v>
      </c>
      <c r="IJ112" s="191">
        <f t="shared" si="310"/>
        <v>6.7802026630419598E-3</v>
      </c>
      <c r="IK112" s="297"/>
      <c r="IL112" s="294"/>
      <c r="IM112" s="294"/>
      <c r="IN112" s="294"/>
      <c r="IO112" s="294"/>
      <c r="IP112" s="294"/>
      <c r="IQ112" s="294"/>
      <c r="IR112" s="294"/>
      <c r="IS112" s="294"/>
      <c r="IT112" s="294"/>
      <c r="IU112" s="294"/>
      <c r="IV112" s="294"/>
      <c r="IW112" s="294"/>
      <c r="IX112" s="294"/>
      <c r="IY112" s="294"/>
      <c r="IZ112" s="294"/>
      <c r="JA112" s="294"/>
      <c r="JB112" s="294"/>
      <c r="JC112" s="294"/>
      <c r="JD112" s="298"/>
      <c r="JE112" s="486"/>
    </row>
    <row r="113" spans="1:265" ht="14.4">
      <c r="A113" s="412" t="s">
        <v>124</v>
      </c>
      <c r="B113" s="440">
        <v>359953</v>
      </c>
      <c r="C113" s="428">
        <f t="shared" si="288"/>
        <v>12936</v>
      </c>
      <c r="D113" s="419">
        <f t="shared" si="289"/>
        <v>432</v>
      </c>
      <c r="E113" s="397">
        <f t="shared" si="210"/>
        <v>4.4285912762606844E-3</v>
      </c>
      <c r="F113" s="198">
        <f t="shared" si="262"/>
        <v>3.3207113150883587E-2</v>
      </c>
      <c r="G113" s="28">
        <f t="shared" si="151"/>
        <v>8.1609595844212901</v>
      </c>
      <c r="H113" s="27">
        <f t="shared" si="263"/>
        <v>0.2710019083396657</v>
      </c>
      <c r="I113" s="34">
        <f t="shared" si="264"/>
        <v>0.29328877154537902</v>
      </c>
      <c r="J113" s="311">
        <f t="shared" si="265"/>
        <v>0.46101466025048266</v>
      </c>
      <c r="K113" s="483">
        <f t="shared" si="290"/>
        <v>2.6032939743628998E-3</v>
      </c>
      <c r="L113" s="312">
        <f t="shared" si="211"/>
        <v>13.883009286467162</v>
      </c>
      <c r="M113" s="313">
        <f t="shared" si="266"/>
        <v>0.49881223132431129</v>
      </c>
      <c r="N113" s="501"/>
      <c r="O113" s="334" t="s">
        <v>230</v>
      </c>
      <c r="P113" s="21" t="s">
        <v>240</v>
      </c>
      <c r="Q113" s="21" t="s">
        <v>232</v>
      </c>
      <c r="R113" s="21" t="s">
        <v>243</v>
      </c>
      <c r="S113" s="161">
        <f t="shared" si="267"/>
        <v>12936</v>
      </c>
      <c r="T113" s="162">
        <f t="shared" si="268"/>
        <v>3593.8025242184394</v>
      </c>
      <c r="U113" s="161">
        <f t="shared" si="269"/>
        <v>450</v>
      </c>
      <c r="V113" s="163">
        <f t="shared" si="270"/>
        <v>3.6040365209034121E-2</v>
      </c>
      <c r="W113" s="162">
        <f t="shared" si="271"/>
        <v>125.01632157531678</v>
      </c>
      <c r="X113" s="161">
        <f t="shared" si="272"/>
        <v>983</v>
      </c>
      <c r="Y113" s="163">
        <f t="shared" si="273"/>
        <v>8.2238768509997492E-2</v>
      </c>
      <c r="Z113" s="162">
        <f t="shared" si="274"/>
        <v>273.09120913008087</v>
      </c>
      <c r="AA113" s="161">
        <f t="shared" si="275"/>
        <v>432</v>
      </c>
      <c r="AB113" s="162">
        <f t="shared" si="276"/>
        <v>1200.1566871230411</v>
      </c>
      <c r="AC113" s="164">
        <f t="shared" si="277"/>
        <v>3.3395176252319109E-2</v>
      </c>
      <c r="AD113" s="161">
        <f t="shared" si="278"/>
        <v>2</v>
      </c>
      <c r="AE113" s="163">
        <f t="shared" si="279"/>
        <v>4.6511627906976744E-3</v>
      </c>
      <c r="AF113" s="162">
        <f t="shared" si="280"/>
        <v>5.5562809589029678</v>
      </c>
      <c r="AG113" s="161">
        <f t="shared" si="281"/>
        <v>13</v>
      </c>
      <c r="AH113" s="163">
        <f t="shared" si="282"/>
        <v>3.1026252983293555E-2</v>
      </c>
      <c r="AI113" s="335">
        <f t="shared" si="283"/>
        <v>36.115826232869289</v>
      </c>
      <c r="AJ113" s="505"/>
      <c r="AK113" s="83">
        <v>33309.234862574674</v>
      </c>
      <c r="AL113" s="61">
        <v>31255.641023165488</v>
      </c>
      <c r="AM113" s="61">
        <v>31340.915446163664</v>
      </c>
      <c r="AN113" s="61">
        <v>29166.796494435035</v>
      </c>
      <c r="AO113" s="61">
        <v>28323.155496809788</v>
      </c>
      <c r="AP113" s="61">
        <v>28017.939703335338</v>
      </c>
      <c r="AQ113" s="61">
        <v>26494.029671317025</v>
      </c>
      <c r="AR113" s="61">
        <v>26519.126859270571</v>
      </c>
      <c r="AS113" s="61">
        <v>22583.221035103044</v>
      </c>
      <c r="AT113" s="61">
        <v>22840.223783387901</v>
      </c>
      <c r="AU113" s="61">
        <v>16413.46046110148</v>
      </c>
      <c r="AV113" s="61">
        <v>17354.926338197554</v>
      </c>
      <c r="AW113" s="61">
        <v>12231.058096882203</v>
      </c>
      <c r="AX113" s="61">
        <v>13621.19300811892</v>
      </c>
      <c r="AY113" s="61">
        <v>6350.5748987406005</v>
      </c>
      <c r="AZ113" s="61">
        <v>8368.2939666374459</v>
      </c>
      <c r="BA113" s="61">
        <v>1740.0214378435953</v>
      </c>
      <c r="BB113" s="61">
        <v>3156.8603670963421</v>
      </c>
      <c r="BC113" s="61">
        <v>202.32807416785988</v>
      </c>
      <c r="BD113" s="84">
        <v>663.99597792685177</v>
      </c>
      <c r="BE113" s="229">
        <v>2.0000000000000002E-5</v>
      </c>
      <c r="BF113" s="42">
        <v>2.0000000000000002E-5</v>
      </c>
      <c r="BG113" s="52">
        <v>5.0000000000000002E-5</v>
      </c>
      <c r="BH113" s="52">
        <v>4.0000000000000003E-5</v>
      </c>
      <c r="BI113" s="52">
        <v>1.2518952302791728E-4</v>
      </c>
      <c r="BJ113" s="52">
        <v>1.2406223545552731E-4</v>
      </c>
      <c r="BK113" s="52">
        <v>3.4000000000000002E-4</v>
      </c>
      <c r="BL113" s="52">
        <v>1.8000000000000001E-4</v>
      </c>
      <c r="BM113" s="52">
        <v>8.9999999999999998E-4</v>
      </c>
      <c r="BN113" s="52">
        <v>5.0000000000000001E-4</v>
      </c>
      <c r="BO113" s="52">
        <v>3.8E-3</v>
      </c>
      <c r="BP113" s="52">
        <v>2E-3</v>
      </c>
      <c r="BQ113" s="52">
        <v>1.6199999999999999E-2</v>
      </c>
      <c r="BR113" s="52">
        <v>6.1999999999999998E-3</v>
      </c>
      <c r="BS113" s="52">
        <v>6.1100000000000002E-2</v>
      </c>
      <c r="BT113" s="52">
        <v>2.6800000000000001E-2</v>
      </c>
      <c r="BU113" s="52">
        <v>0.1421</v>
      </c>
      <c r="BV113" s="52">
        <v>5.4699999999999999E-2</v>
      </c>
      <c r="BW113" s="52">
        <v>0.27589999999999998</v>
      </c>
      <c r="BX113" s="53">
        <v>0.1051</v>
      </c>
      <c r="BY113" s="63">
        <f>+Fall_Hoy!B113</f>
        <v>0</v>
      </c>
      <c r="BZ113" s="60">
        <f>+Fall_Hoy!C113</f>
        <v>1</v>
      </c>
      <c r="CA113" s="60">
        <f>+Fall_Hoy!D113</f>
        <v>0</v>
      </c>
      <c r="CB113" s="60">
        <f>+Fall_Hoy!E113</f>
        <v>1</v>
      </c>
      <c r="CC113" s="60">
        <f>+Fall_Hoy!F113</f>
        <v>3</v>
      </c>
      <c r="CD113" s="60">
        <f>+Fall_Hoy!G113</f>
        <v>2</v>
      </c>
      <c r="CE113" s="60">
        <f>+Fall_Hoy!H113</f>
        <v>4</v>
      </c>
      <c r="CF113" s="60">
        <f>+Fall_Hoy!I113</f>
        <v>9</v>
      </c>
      <c r="CG113" s="60">
        <f>+Fall_Hoy!J113</f>
        <v>15</v>
      </c>
      <c r="CH113" s="60">
        <f>+Fall_Hoy!K113</f>
        <v>8</v>
      </c>
      <c r="CI113" s="60">
        <f>+Fall_Hoy!L113</f>
        <v>26</v>
      </c>
      <c r="CJ113" s="60">
        <f>+Fall_Hoy!M113</f>
        <v>14</v>
      </c>
      <c r="CK113" s="60">
        <f>+Fall_Hoy!N113</f>
        <v>73</v>
      </c>
      <c r="CL113" s="60">
        <f>+Fall_Hoy!O113</f>
        <v>40</v>
      </c>
      <c r="CM113" s="60">
        <f>+Fall_Hoy!P113</f>
        <v>81</v>
      </c>
      <c r="CN113" s="60">
        <f>+Fall_Hoy!Q113</f>
        <v>46</v>
      </c>
      <c r="CO113" s="60">
        <f>+Fall_Hoy!R113</f>
        <v>38</v>
      </c>
      <c r="CP113" s="60">
        <f>+Fall_Hoy!S113</f>
        <v>45</v>
      </c>
      <c r="CQ113" s="60">
        <f>+Fall_Hoy!T113</f>
        <v>4</v>
      </c>
      <c r="CR113" s="65">
        <f>+Fall_Hoy!U113</f>
        <v>21</v>
      </c>
      <c r="CS113" s="74">
        <f t="shared" si="284"/>
        <v>0.20875205822352116</v>
      </c>
      <c r="CT113" s="75">
        <f t="shared" si="285"/>
        <v>0.20510965763042541</v>
      </c>
      <c r="CU113" s="75">
        <f t="shared" si="286"/>
        <v>0.36842052452149116</v>
      </c>
      <c r="CV113" s="75">
        <f t="shared" si="287"/>
        <v>0.4736452159058549</v>
      </c>
      <c r="CW113" s="75">
        <f t="shared" si="240"/>
        <v>0.7</v>
      </c>
      <c r="CX113" s="75">
        <f t="shared" si="241"/>
        <v>0.57537925154973135</v>
      </c>
      <c r="CY113" s="75">
        <f t="shared" si="242"/>
        <v>0.44405120807612175</v>
      </c>
      <c r="CZ113" s="75">
        <f t="shared" si="243"/>
        <v>0.7</v>
      </c>
      <c r="DA113" s="75">
        <f t="shared" si="244"/>
        <v>0.7</v>
      </c>
      <c r="DB113" s="75">
        <f t="shared" si="245"/>
        <v>0.7</v>
      </c>
      <c r="DC113" s="75">
        <f t="shared" si="246"/>
        <v>0.41685939898981744</v>
      </c>
      <c r="DD113" s="75">
        <f t="shared" si="247"/>
        <v>0.40334368833322315</v>
      </c>
      <c r="DE113" s="75">
        <f t="shared" si="248"/>
        <v>0.36842052452149116</v>
      </c>
      <c r="DF113" s="75">
        <f t="shared" si="249"/>
        <v>0.4736452159058549</v>
      </c>
      <c r="DG113" s="75">
        <f t="shared" si="250"/>
        <v>0.20875205822352116</v>
      </c>
      <c r="DH113" s="75">
        <f t="shared" si="251"/>
        <v>0.20510965763042541</v>
      </c>
      <c r="DI113" s="75">
        <f t="shared" si="252"/>
        <v>0.15368621669609819</v>
      </c>
      <c r="DJ113" s="75">
        <f t="shared" si="253"/>
        <v>0.26059724173402021</v>
      </c>
      <c r="DK113" s="75">
        <f t="shared" si="254"/>
        <v>7.1655931010714713E-2</v>
      </c>
      <c r="DL113" s="287">
        <f t="shared" si="255"/>
        <v>0.30092005326096738</v>
      </c>
      <c r="DM113" s="83">
        <f>+'Cas_-14'!B113</f>
        <v>213</v>
      </c>
      <c r="DN113" s="61">
        <f>+'Cas_-14'!C113</f>
        <v>203</v>
      </c>
      <c r="DO113" s="61">
        <f>+'Cas_-14'!D113</f>
        <v>269</v>
      </c>
      <c r="DP113" s="61">
        <f>+'Cas_-14'!E113</f>
        <v>361</v>
      </c>
      <c r="DQ113" s="61">
        <f>+'Cas_-14'!F113</f>
        <v>1447</v>
      </c>
      <c r="DR113" s="61">
        <f>+'Cas_-14'!G113</f>
        <v>1293</v>
      </c>
      <c r="DS113" s="61">
        <f>+'Cas_-14'!H113</f>
        <v>1647</v>
      </c>
      <c r="DT113" s="61">
        <f>+'Cas_-14'!I113</f>
        <v>1356</v>
      </c>
      <c r="DU113" s="61">
        <f>+'Cas_-14'!J113</f>
        <v>1224</v>
      </c>
      <c r="DV113" s="61">
        <f>+'Cas_-14'!K113</f>
        <v>1094</v>
      </c>
      <c r="DW113" s="61">
        <f>+'Cas_-14'!L113</f>
        <v>829</v>
      </c>
      <c r="DX113" s="61">
        <f>+'Cas_-14'!M113</f>
        <v>715</v>
      </c>
      <c r="DY113" s="61">
        <f>+'Cas_-14'!N113</f>
        <v>408</v>
      </c>
      <c r="DZ113" s="61">
        <f>+'Cas_-14'!O113</f>
        <v>301</v>
      </c>
      <c r="EA113" s="61">
        <f>+'Cas_-14'!P113</f>
        <v>219</v>
      </c>
      <c r="EB113" s="61">
        <f>+'Cas_-14'!Q113</f>
        <v>154</v>
      </c>
      <c r="EC113" s="61">
        <f>+'Cas_-14'!R113</f>
        <v>73</v>
      </c>
      <c r="ED113" s="61">
        <f>+'Cas_-14'!S113</f>
        <v>98</v>
      </c>
      <c r="EE113" s="61">
        <f>+'Cas_-14'!T113</f>
        <v>8</v>
      </c>
      <c r="EF113" s="84">
        <f>+'Cas_-14'!U113</f>
        <v>26</v>
      </c>
      <c r="EG113" s="190">
        <f t="shared" si="312"/>
        <v>6.394623019075135E-3</v>
      </c>
      <c r="EH113" s="88">
        <f t="shared" si="312"/>
        <v>6.4948276008655256E-3</v>
      </c>
      <c r="EI113" s="88">
        <f t="shared" si="312"/>
        <v>8.583029441564298E-3</v>
      </c>
      <c r="EJ113" s="88">
        <f t="shared" si="312"/>
        <v>1.2377087763782288E-2</v>
      </c>
      <c r="EK113" s="88">
        <f t="shared" si="312"/>
        <v>5.1088940289968202E-2</v>
      </c>
      <c r="EL113" s="88">
        <f t="shared" si="312"/>
        <v>4.6149003591655149E-2</v>
      </c>
      <c r="EM113" s="88">
        <f t="shared" si="312"/>
        <v>6.2164948874616675E-2</v>
      </c>
      <c r="EN113" s="88">
        <f t="shared" si="312"/>
        <v>5.1132905211996781E-2</v>
      </c>
      <c r="EO113" s="88">
        <f t="shared" si="311"/>
        <v>5.4199531506042981E-2</v>
      </c>
      <c r="EP113" s="88">
        <f t="shared" si="311"/>
        <v>4.7897954519853944E-2</v>
      </c>
      <c r="EQ113" s="88">
        <f t="shared" si="311"/>
        <v>5.0507326103758569E-2</v>
      </c>
      <c r="ER113" s="88">
        <f t="shared" si="311"/>
        <v>4.1198676736893508E-2</v>
      </c>
      <c r="ES113" s="88">
        <f t="shared" si="311"/>
        <v>3.3357702724345864E-2</v>
      </c>
      <c r="ET113" s="88">
        <f t="shared" si="257"/>
        <v>2.2097917548087657E-2</v>
      </c>
      <c r="EU113" s="88">
        <f t="shared" si="258"/>
        <v>3.4485066862754502E-2</v>
      </c>
      <c r="EV113" s="88">
        <f t="shared" si="259"/>
        <v>1.8402795195049823E-2</v>
      </c>
      <c r="EW113" s="88">
        <f t="shared" ref="EW113:EZ114" si="314">+EC113/BA113</f>
        <v>4.1953506096148299E-2</v>
      </c>
      <c r="EX113" s="88">
        <f t="shared" si="314"/>
        <v>3.1043501645319747E-2</v>
      </c>
      <c r="EY113" s="88">
        <f t="shared" si="314"/>
        <v>3.9539742731712374E-2</v>
      </c>
      <c r="EZ113" s="96">
        <f t="shared" si="314"/>
        <v>3.9156863692424736E-2</v>
      </c>
      <c r="FA113" s="110">
        <f t="shared" si="212"/>
        <v>6.0534044795193145</v>
      </c>
      <c r="FB113" s="111">
        <f t="shared" si="213"/>
        <v>11.145570847063382</v>
      </c>
      <c r="FC113" s="111">
        <f t="shared" si="214"/>
        <v>11.044541273299442</v>
      </c>
      <c r="FD113" s="111">
        <f t="shared" si="215"/>
        <v>21.433929911049194</v>
      </c>
      <c r="FE113" s="111">
        <f t="shared" si="313"/>
        <v>13.701595610066933</v>
      </c>
      <c r="FF113" s="111">
        <f t="shared" si="313"/>
        <v>12.467858605159002</v>
      </c>
      <c r="FG113" s="111">
        <f t="shared" si="313"/>
        <v>7.1431122540090701</v>
      </c>
      <c r="FH113" s="111">
        <f t="shared" si="313"/>
        <v>13.689814750360913</v>
      </c>
      <c r="FI113" s="111">
        <f t="shared" si="313"/>
        <v>12.915240788049125</v>
      </c>
      <c r="FJ113" s="111">
        <f t="shared" si="313"/>
        <v>14.614402786445639</v>
      </c>
      <c r="FK113" s="111">
        <f t="shared" si="313"/>
        <v>8.2534442257634435</v>
      </c>
      <c r="FL113" s="111">
        <f t="shared" si="313"/>
        <v>9.79020979020979</v>
      </c>
      <c r="FM113" s="111">
        <f t="shared" si="313"/>
        <v>11.044541273299442</v>
      </c>
      <c r="FN113" s="111">
        <f t="shared" si="313"/>
        <v>21.433929911049194</v>
      </c>
      <c r="FO113" s="111">
        <f t="shared" si="313"/>
        <v>6.0534044795193145</v>
      </c>
      <c r="FP113" s="111">
        <f t="shared" si="313"/>
        <v>11.145570847063382</v>
      </c>
      <c r="FQ113" s="111">
        <f t="shared" si="216"/>
        <v>3.6632508459217417</v>
      </c>
      <c r="FR113" s="111">
        <f t="shared" si="217"/>
        <v>8.3945826959668697</v>
      </c>
      <c r="FS113" s="111">
        <f t="shared" si="218"/>
        <v>1.8122508155128672</v>
      </c>
      <c r="FT113" s="292">
        <f t="shared" si="219"/>
        <v>7.684988655492937</v>
      </c>
      <c r="FU113" s="83">
        <f>+Cas_Hoy!B113</f>
        <v>234</v>
      </c>
      <c r="FV113" s="61">
        <f>+Cas_Hoy!C113</f>
        <v>221</v>
      </c>
      <c r="FW113" s="61">
        <f>+Cas_Hoy!D113</f>
        <v>304</v>
      </c>
      <c r="FX113" s="61">
        <f>+Cas_Hoy!E113</f>
        <v>396</v>
      </c>
      <c r="FY113" s="61">
        <f>+Cas_Hoy!F113</f>
        <v>1562</v>
      </c>
      <c r="FZ113" s="61">
        <f>+Cas_Hoy!G113</f>
        <v>1406</v>
      </c>
      <c r="GA113" s="61">
        <f>+Cas_Hoy!H113</f>
        <v>1764</v>
      </c>
      <c r="GB113" s="61">
        <f>+Cas_Hoy!I113</f>
        <v>1461</v>
      </c>
      <c r="GC113" s="61">
        <f>+Cas_Hoy!J113</f>
        <v>1309</v>
      </c>
      <c r="GD113" s="61">
        <f>+Cas_Hoy!K113</f>
        <v>1189</v>
      </c>
      <c r="GE113" s="61">
        <f>+Cas_Hoy!L113</f>
        <v>896</v>
      </c>
      <c r="GF113" s="61">
        <f>+Cas_Hoy!M113</f>
        <v>782</v>
      </c>
      <c r="GG113" s="61">
        <f>+Cas_Hoy!N113</f>
        <v>443</v>
      </c>
      <c r="GH113" s="61">
        <f>+Cas_Hoy!O113</f>
        <v>331</v>
      </c>
      <c r="GI113" s="61">
        <f>+Cas_Hoy!P113</f>
        <v>236</v>
      </c>
      <c r="GJ113" s="61">
        <f>+Cas_Hoy!Q113</f>
        <v>162</v>
      </c>
      <c r="GK113" s="61">
        <f>+Cas_Hoy!R113</f>
        <v>78</v>
      </c>
      <c r="GL113" s="61">
        <f>+Cas_Hoy!S113</f>
        <v>106</v>
      </c>
      <c r="GM113" s="61">
        <f>+Cas_Hoy!T113</f>
        <v>9</v>
      </c>
      <c r="GN113" s="84">
        <f>+Cas_Hoy!U113</f>
        <v>29</v>
      </c>
      <c r="GO113" s="297">
        <f t="shared" si="220"/>
        <v>4.2525643535542626E-2</v>
      </c>
      <c r="GP113" s="294">
        <f t="shared" si="221"/>
        <v>7.8807251317462954E-2</v>
      </c>
      <c r="GQ113" s="294">
        <f t="shared" si="222"/>
        <v>0.10712962589910614</v>
      </c>
      <c r="GR113" s="294">
        <f t="shared" si="223"/>
        <v>0.29101023303656071</v>
      </c>
      <c r="GS113" s="294">
        <f t="shared" si="224"/>
        <v>0.7</v>
      </c>
      <c r="GT113" s="294">
        <f t="shared" si="225"/>
        <v>0.62566374917163359</v>
      </c>
      <c r="GU113" s="294">
        <f t="shared" si="226"/>
        <v>0.47559582941486261</v>
      </c>
      <c r="GV113" s="294">
        <f t="shared" si="227"/>
        <v>0.7</v>
      </c>
      <c r="GW113" s="294">
        <f t="shared" si="228"/>
        <v>0.7</v>
      </c>
      <c r="GX113" s="294">
        <f t="shared" si="229"/>
        <v>0.7</v>
      </c>
      <c r="GY113" s="294">
        <f t="shared" si="230"/>
        <v>0.45055008624231169</v>
      </c>
      <c r="GZ113" s="294">
        <f t="shared" si="231"/>
        <v>0.44113953045675591</v>
      </c>
      <c r="HA113" s="294">
        <f t="shared" si="232"/>
        <v>0.40002522637995241</v>
      </c>
      <c r="HB113" s="294">
        <f t="shared" si="233"/>
        <v>0.52085238028185377</v>
      </c>
      <c r="HC113" s="294">
        <f t="shared" si="234"/>
        <v>0.22495655589384017</v>
      </c>
      <c r="HD113" s="294">
        <f t="shared" si="235"/>
        <v>0.21576470478005785</v>
      </c>
      <c r="HE113" s="294">
        <f t="shared" si="236"/>
        <v>0.16421266989446107</v>
      </c>
      <c r="HF113" s="294">
        <f t="shared" si="237"/>
        <v>0.28187048595720554</v>
      </c>
      <c r="HG113" s="294">
        <f t="shared" si="238"/>
        <v>8.0612922387054059E-2</v>
      </c>
      <c r="HH113" s="298">
        <f t="shared" si="239"/>
        <v>0.33564159786800207</v>
      </c>
      <c r="HI113" s="213">
        <f>+CyF_Tot!B113</f>
        <v>11228</v>
      </c>
      <c r="HJ113" s="140">
        <f>+CyF_Tot!C113</f>
        <v>11953</v>
      </c>
      <c r="HK113" s="140">
        <f>+CyF_Tot!D113</f>
        <v>12486</v>
      </c>
      <c r="HL113" s="140">
        <f>+CyF_Tot!E113</f>
        <v>12936</v>
      </c>
      <c r="HM113" s="140">
        <f>+CyF_Tot!F113</f>
        <v>397</v>
      </c>
      <c r="HN113" s="140">
        <f>+CyF_Tot!G113</f>
        <v>419</v>
      </c>
      <c r="HO113" s="140">
        <f>+CyF_Tot!H113</f>
        <v>430</v>
      </c>
      <c r="HP113" s="451">
        <f>+CyF_Tot!I113</f>
        <v>432</v>
      </c>
      <c r="HQ113" s="91">
        <f t="shared" si="291"/>
        <v>9.2537733711275286E-2</v>
      </c>
      <c r="HR113" s="88">
        <f t="shared" si="292"/>
        <v>8.6832561537660433E-2</v>
      </c>
      <c r="HS113" s="88">
        <f t="shared" si="293"/>
        <v>8.7069465864053536E-2</v>
      </c>
      <c r="HT113" s="88">
        <f t="shared" si="294"/>
        <v>8.1029457997113613E-2</v>
      </c>
      <c r="HU113" s="88">
        <f t="shared" si="295"/>
        <v>7.868570479148608E-2</v>
      </c>
      <c r="HV113" s="88">
        <f t="shared" si="296"/>
        <v>7.7837772440666808E-2</v>
      </c>
      <c r="HW113" s="88">
        <f t="shared" si="297"/>
        <v>7.3604136293674516E-2</v>
      </c>
      <c r="HX113" s="88">
        <f t="shared" si="298"/>
        <v>7.3673859807448672E-2</v>
      </c>
      <c r="HY113" s="88">
        <f t="shared" si="299"/>
        <v>6.2739360514020015E-2</v>
      </c>
      <c r="HZ113" s="88">
        <f t="shared" si="300"/>
        <v>6.3453350252360444E-2</v>
      </c>
      <c r="IA113" s="88">
        <f t="shared" si="301"/>
        <v>4.5598898914862442E-2</v>
      </c>
      <c r="IB113" s="88">
        <f t="shared" si="302"/>
        <v>4.8214423378045337E-2</v>
      </c>
      <c r="IC113" s="88">
        <f t="shared" si="303"/>
        <v>3.3979597605471278E-2</v>
      </c>
      <c r="ID113" s="88">
        <f t="shared" si="304"/>
        <v>3.78415876742767E-2</v>
      </c>
      <c r="IE113" s="88">
        <f t="shared" si="305"/>
        <v>1.7642789193979772E-2</v>
      </c>
      <c r="IF113" s="88">
        <f t="shared" si="306"/>
        <v>2.3248296212665113E-2</v>
      </c>
      <c r="IG113" s="88">
        <f t="shared" si="307"/>
        <v>4.8340239915866667E-3</v>
      </c>
      <c r="IH113" s="88">
        <f t="shared" si="308"/>
        <v>8.7702015738064191E-3</v>
      </c>
      <c r="II113" s="88">
        <f t="shared" si="309"/>
        <v>5.6209581297519365E-4</v>
      </c>
      <c r="IJ113" s="191">
        <f t="shared" si="310"/>
        <v>1.8446741044715609E-3</v>
      </c>
      <c r="IK113" s="297"/>
      <c r="IL113" s="294"/>
      <c r="IM113" s="294"/>
      <c r="IN113" s="294"/>
      <c r="IO113" s="294"/>
      <c r="IP113" s="294"/>
      <c r="IQ113" s="294"/>
      <c r="IR113" s="294"/>
      <c r="IS113" s="294"/>
      <c r="IT113" s="294"/>
      <c r="IU113" s="294"/>
      <c r="IV113" s="294"/>
      <c r="IW113" s="294"/>
      <c r="IX113" s="294"/>
      <c r="IY113" s="294"/>
      <c r="IZ113" s="294"/>
      <c r="JA113" s="294"/>
      <c r="JB113" s="294"/>
      <c r="JC113" s="294"/>
      <c r="JD113" s="298"/>
    </row>
    <row r="114" spans="1:265" ht="14.4">
      <c r="A114" s="411" t="s">
        <v>125</v>
      </c>
      <c r="B114" s="439">
        <v>25344</v>
      </c>
      <c r="C114" s="427">
        <f t="shared" si="288"/>
        <v>726</v>
      </c>
      <c r="D114" s="418">
        <f t="shared" si="289"/>
        <v>18</v>
      </c>
      <c r="E114" s="396">
        <f t="shared" si="210"/>
        <v>8.2695454324837516E-3</v>
      </c>
      <c r="F114" s="197">
        <f t="shared" si="262"/>
        <v>2.454229797979798E-2</v>
      </c>
      <c r="G114" s="30">
        <f t="shared" si="151"/>
        <v>3.4994555612133325</v>
      </c>
      <c r="H114" s="29">
        <f t="shared" si="263"/>
        <v>8.5884681150358771E-2</v>
      </c>
      <c r="I114" s="33">
        <f t="shared" si="264"/>
        <v>0.10024482076392359</v>
      </c>
      <c r="J114" s="324">
        <f t="shared" si="265"/>
        <v>0.13449738178497692</v>
      </c>
      <c r="K114" s="482">
        <f t="shared" si="290"/>
        <v>5.2806029626861007E-3</v>
      </c>
      <c r="L114" s="325">
        <f t="shared" si="211"/>
        <v>5.4802277234058758</v>
      </c>
      <c r="M114" s="326">
        <f t="shared" si="266"/>
        <v>0.15676945626062422</v>
      </c>
      <c r="N114" s="501"/>
      <c r="O114" s="332" t="s">
        <v>226</v>
      </c>
      <c r="P114" s="20" t="s">
        <v>236</v>
      </c>
      <c r="Q114" s="20"/>
      <c r="R114" s="20"/>
      <c r="S114" s="157">
        <f t="shared" si="267"/>
        <v>726</v>
      </c>
      <c r="T114" s="158">
        <f t="shared" si="268"/>
        <v>2864.5833333333335</v>
      </c>
      <c r="U114" s="157">
        <f t="shared" si="269"/>
        <v>53</v>
      </c>
      <c r="V114" s="159">
        <f t="shared" si="270"/>
        <v>7.8751857355126298E-2</v>
      </c>
      <c r="W114" s="158">
        <f t="shared" si="271"/>
        <v>209.12247474747474</v>
      </c>
      <c r="X114" s="157">
        <f t="shared" si="272"/>
        <v>104</v>
      </c>
      <c r="Y114" s="159">
        <f t="shared" si="273"/>
        <v>0.16720257234726688</v>
      </c>
      <c r="Z114" s="158">
        <f t="shared" si="274"/>
        <v>410.35353535353534</v>
      </c>
      <c r="AA114" s="157">
        <f t="shared" si="275"/>
        <v>18</v>
      </c>
      <c r="AB114" s="158">
        <f t="shared" si="276"/>
        <v>710.22727272727275</v>
      </c>
      <c r="AC114" s="160">
        <f t="shared" si="277"/>
        <v>2.4793388429752067E-2</v>
      </c>
      <c r="AD114" s="157">
        <f t="shared" si="278"/>
        <v>0</v>
      </c>
      <c r="AE114" s="159">
        <f t="shared" si="279"/>
        <v>0</v>
      </c>
      <c r="AF114" s="158">
        <f t="shared" si="280"/>
        <v>0</v>
      </c>
      <c r="AG114" s="157">
        <f t="shared" si="281"/>
        <v>1</v>
      </c>
      <c r="AH114" s="159">
        <f t="shared" si="282"/>
        <v>5.8823529411764705E-2</v>
      </c>
      <c r="AI114" s="333">
        <f t="shared" si="283"/>
        <v>39.457070707070706</v>
      </c>
      <c r="AJ114" s="505"/>
      <c r="AK114" s="83">
        <v>1957.0445016692654</v>
      </c>
      <c r="AL114" s="61">
        <v>1869.1969445563805</v>
      </c>
      <c r="AM114" s="61">
        <v>1967.3433011951404</v>
      </c>
      <c r="AN114" s="61">
        <v>1765.2028145036402</v>
      </c>
      <c r="AO114" s="61">
        <v>1663.8889865598212</v>
      </c>
      <c r="AP114" s="61">
        <v>1563.4858382904936</v>
      </c>
      <c r="AQ114" s="61">
        <v>1647.08170835585</v>
      </c>
      <c r="AR114" s="61">
        <v>1696.0969914669599</v>
      </c>
      <c r="AS114" s="61">
        <v>1588.9969169501746</v>
      </c>
      <c r="AT114" s="61">
        <v>1563.2852186455411</v>
      </c>
      <c r="AU114" s="61">
        <v>1348.8558218746462</v>
      </c>
      <c r="AV114" s="61">
        <v>1363.7058589392857</v>
      </c>
      <c r="AW114" s="61">
        <v>1312.6740339063949</v>
      </c>
      <c r="AX114" s="61">
        <v>1309.0749664882637</v>
      </c>
      <c r="AY114" s="61">
        <v>929.86531881671067</v>
      </c>
      <c r="AZ114" s="61">
        <v>962.9857611934433</v>
      </c>
      <c r="BA114" s="61">
        <v>320.48927775516438</v>
      </c>
      <c r="BB114" s="61">
        <v>378.22930835417526</v>
      </c>
      <c r="BC114" s="61">
        <v>31.760198696457739</v>
      </c>
      <c r="BD114" s="84">
        <v>104.73641793613074</v>
      </c>
      <c r="BE114" s="229">
        <v>2.0000000000000002E-5</v>
      </c>
      <c r="BF114" s="42">
        <v>2.0000000000000002E-5</v>
      </c>
      <c r="BG114" s="52">
        <v>5.0000000000000002E-5</v>
      </c>
      <c r="BH114" s="52">
        <v>4.0000000000000003E-5</v>
      </c>
      <c r="BI114" s="52">
        <v>1.2518952302791728E-4</v>
      </c>
      <c r="BJ114" s="52">
        <v>1.2406223545552731E-4</v>
      </c>
      <c r="BK114" s="52">
        <v>3.4000000000000002E-4</v>
      </c>
      <c r="BL114" s="52">
        <v>1.8000000000000001E-4</v>
      </c>
      <c r="BM114" s="52">
        <v>8.9999999999999998E-4</v>
      </c>
      <c r="BN114" s="52">
        <v>5.0000000000000001E-4</v>
      </c>
      <c r="BO114" s="52">
        <v>3.8E-3</v>
      </c>
      <c r="BP114" s="52">
        <v>2E-3</v>
      </c>
      <c r="BQ114" s="52">
        <v>1.6199999999999999E-2</v>
      </c>
      <c r="BR114" s="52">
        <v>6.1999999999999998E-3</v>
      </c>
      <c r="BS114" s="52">
        <v>6.1100000000000002E-2</v>
      </c>
      <c r="BT114" s="52">
        <v>2.6800000000000001E-2</v>
      </c>
      <c r="BU114" s="52">
        <v>0.1421</v>
      </c>
      <c r="BV114" s="52">
        <v>5.4699999999999999E-2</v>
      </c>
      <c r="BW114" s="52">
        <v>0.27589999999999998</v>
      </c>
      <c r="BX114" s="53">
        <v>0.1051</v>
      </c>
      <c r="BY114" s="63">
        <f>+Fall_Hoy!B114</f>
        <v>0</v>
      </c>
      <c r="BZ114" s="60">
        <f>+Fall_Hoy!C114</f>
        <v>0</v>
      </c>
      <c r="CA114" s="60">
        <f>+Fall_Hoy!D114</f>
        <v>0</v>
      </c>
      <c r="CB114" s="60">
        <f>+Fall_Hoy!E114</f>
        <v>0</v>
      </c>
      <c r="CC114" s="60">
        <f>+Fall_Hoy!F114</f>
        <v>0</v>
      </c>
      <c r="CD114" s="60">
        <f>+Fall_Hoy!G114</f>
        <v>0</v>
      </c>
      <c r="CE114" s="60">
        <f>+Fall_Hoy!H114</f>
        <v>1</v>
      </c>
      <c r="CF114" s="60">
        <f>+Fall_Hoy!I114</f>
        <v>0</v>
      </c>
      <c r="CG114" s="60">
        <f>+Fall_Hoy!J114</f>
        <v>0</v>
      </c>
      <c r="CH114" s="60">
        <f>+Fall_Hoy!K114</f>
        <v>0</v>
      </c>
      <c r="CI114" s="60">
        <f>+Fall_Hoy!L114</f>
        <v>1</v>
      </c>
      <c r="CJ114" s="60">
        <f>+Fall_Hoy!M114</f>
        <v>0</v>
      </c>
      <c r="CK114" s="60">
        <f>+Fall_Hoy!N114</f>
        <v>3</v>
      </c>
      <c r="CL114" s="60">
        <f>+Fall_Hoy!O114</f>
        <v>2</v>
      </c>
      <c r="CM114" s="60">
        <f>+Fall_Hoy!P114</f>
        <v>5</v>
      </c>
      <c r="CN114" s="60">
        <f>+Fall_Hoy!Q114</f>
        <v>1</v>
      </c>
      <c r="CO114" s="60">
        <f>+Fall_Hoy!R114</f>
        <v>2</v>
      </c>
      <c r="CP114" s="60">
        <f>+Fall_Hoy!S114</f>
        <v>1</v>
      </c>
      <c r="CQ114" s="60">
        <f>+Fall_Hoy!T114</f>
        <v>1</v>
      </c>
      <c r="CR114" s="65">
        <f>+Fall_Hoy!U114</f>
        <v>1</v>
      </c>
      <c r="CS114" s="74">
        <f t="shared" si="284"/>
        <v>8.8005283023782979E-2</v>
      </c>
      <c r="CT114" s="75">
        <f t="shared" si="285"/>
        <v>3.8747647514100078E-2</v>
      </c>
      <c r="CU114" s="75">
        <f t="shared" si="286"/>
        <v>0.14107476829879192</v>
      </c>
      <c r="CV114" s="75">
        <f t="shared" si="287"/>
        <v>0.24641877159002445</v>
      </c>
      <c r="CW114" s="75">
        <f t="shared" si="240"/>
        <v>4.6277125831093807E-2</v>
      </c>
      <c r="CX114" s="75">
        <f t="shared" si="241"/>
        <v>3.1340226307119176E-2</v>
      </c>
      <c r="CY114" s="75">
        <f t="shared" si="242"/>
        <v>0.7</v>
      </c>
      <c r="CZ114" s="75">
        <f t="shared" si="243"/>
        <v>3.5375335432972971E-2</v>
      </c>
      <c r="DA114" s="75">
        <f t="shared" si="244"/>
        <v>4.5940932434350989E-2</v>
      </c>
      <c r="DB114" s="75">
        <f t="shared" si="245"/>
        <v>3.9020390695468553E-2</v>
      </c>
      <c r="DC114" s="75">
        <f t="shared" si="246"/>
        <v>0.19509712637122625</v>
      </c>
      <c r="DD114" s="75">
        <f t="shared" si="247"/>
        <v>3.153172637495754E-2</v>
      </c>
      <c r="DE114" s="75">
        <f t="shared" si="248"/>
        <v>0.14107476829879192</v>
      </c>
      <c r="DF114" s="75">
        <f t="shared" si="249"/>
        <v>0.24641877159002445</v>
      </c>
      <c r="DG114" s="75">
        <f t="shared" si="250"/>
        <v>8.8005283023782979E-2</v>
      </c>
      <c r="DH114" s="75">
        <f t="shared" si="251"/>
        <v>3.8747647514100078E-2</v>
      </c>
      <c r="DI114" s="75">
        <f t="shared" si="252"/>
        <v>4.3915963285784947E-2</v>
      </c>
      <c r="DJ114" s="75">
        <f t="shared" si="253"/>
        <v>4.8334529464532192E-2</v>
      </c>
      <c r="DK114" s="75">
        <f t="shared" si="254"/>
        <v>0.11412087391726489</v>
      </c>
      <c r="DL114" s="287">
        <f t="shared" si="255"/>
        <v>9.0844694201628273E-2</v>
      </c>
      <c r="DM114" s="83">
        <f>+'Cas_-14'!B114</f>
        <v>5</v>
      </c>
      <c r="DN114" s="61">
        <f>+'Cas_-14'!C114</f>
        <v>5</v>
      </c>
      <c r="DO114" s="61">
        <f>+'Cas_-14'!D114</f>
        <v>16</v>
      </c>
      <c r="DP114" s="61">
        <f>+'Cas_-14'!E114</f>
        <v>11</v>
      </c>
      <c r="DQ114" s="61">
        <f>+'Cas_-14'!F114</f>
        <v>77</v>
      </c>
      <c r="DR114" s="61">
        <f>+'Cas_-14'!G114</f>
        <v>49</v>
      </c>
      <c r="DS114" s="61">
        <f>+'Cas_-14'!H114</f>
        <v>94</v>
      </c>
      <c r="DT114" s="61">
        <f>+'Cas_-14'!I114</f>
        <v>60</v>
      </c>
      <c r="DU114" s="61">
        <f>+'Cas_-14'!J114</f>
        <v>73</v>
      </c>
      <c r="DV114" s="61">
        <f>+'Cas_-14'!K114</f>
        <v>61</v>
      </c>
      <c r="DW114" s="61">
        <f>+'Cas_-14'!L114</f>
        <v>42</v>
      </c>
      <c r="DX114" s="61">
        <f>+'Cas_-14'!M114</f>
        <v>43</v>
      </c>
      <c r="DY114" s="61">
        <f>+'Cas_-14'!N114</f>
        <v>20</v>
      </c>
      <c r="DZ114" s="61">
        <f>+'Cas_-14'!O114</f>
        <v>18</v>
      </c>
      <c r="EA114" s="61">
        <f>+'Cas_-14'!P114</f>
        <v>19</v>
      </c>
      <c r="EB114" s="61">
        <f>+'Cas_-14'!Q114</f>
        <v>11</v>
      </c>
      <c r="EC114" s="61">
        <f>+'Cas_-14'!R114</f>
        <v>6</v>
      </c>
      <c r="ED114" s="61">
        <f>+'Cas_-14'!S114</f>
        <v>8</v>
      </c>
      <c r="EE114" s="61">
        <f>+'Cas_-14'!T114</f>
        <v>2</v>
      </c>
      <c r="EF114" s="84">
        <f>+'Cas_-14'!U114</f>
        <v>2</v>
      </c>
      <c r="EG114" s="190">
        <f t="shared" si="312"/>
        <v>2.554872919719117E-3</v>
      </c>
      <c r="EH114" s="89">
        <f t="shared" si="312"/>
        <v>2.6749455238311757E-3</v>
      </c>
      <c r="EI114" s="89">
        <f t="shared" si="312"/>
        <v>8.1327951203433429E-3</v>
      </c>
      <c r="EJ114" s="89">
        <f t="shared" si="312"/>
        <v>6.2315785526849531E-3</v>
      </c>
      <c r="EK114" s="89">
        <f t="shared" si="312"/>
        <v>4.6277125831093807E-2</v>
      </c>
      <c r="EL114" s="89">
        <f t="shared" si="312"/>
        <v>3.1340226307119176E-2</v>
      </c>
      <c r="EM114" s="89">
        <f t="shared" si="312"/>
        <v>5.7070635611534228E-2</v>
      </c>
      <c r="EN114" s="89">
        <f t="shared" si="312"/>
        <v>3.5375335432972971E-2</v>
      </c>
      <c r="EO114" s="89">
        <f t="shared" si="311"/>
        <v>4.5940932434350989E-2</v>
      </c>
      <c r="EP114" s="89">
        <f t="shared" si="311"/>
        <v>3.9020390695468553E-2</v>
      </c>
      <c r="EQ114" s="89">
        <f t="shared" si="311"/>
        <v>3.1137501368847711E-2</v>
      </c>
      <c r="ER114" s="89">
        <f t="shared" si="311"/>
        <v>3.153172637495754E-2</v>
      </c>
      <c r="ES114" s="89">
        <f t="shared" si="311"/>
        <v>1.5236074976269528E-2</v>
      </c>
      <c r="ET114" s="89">
        <f t="shared" si="257"/>
        <v>1.3750167454723362E-2</v>
      </c>
      <c r="EU114" s="89">
        <f t="shared" si="258"/>
        <v>2.0433066612461932E-2</v>
      </c>
      <c r="EV114" s="89">
        <f t="shared" si="259"/>
        <v>1.1422806487156703E-2</v>
      </c>
      <c r="EW114" s="89">
        <f t="shared" si="314"/>
        <v>1.8721375148730124E-2</v>
      </c>
      <c r="EX114" s="89">
        <f t="shared" si="314"/>
        <v>2.1151190093679287E-2</v>
      </c>
      <c r="EY114" s="89">
        <f t="shared" si="314"/>
        <v>6.2971898227546758E-2</v>
      </c>
      <c r="EZ114" s="97">
        <f t="shared" si="314"/>
        <v>1.9095554721182264E-2</v>
      </c>
      <c r="FA114" s="110">
        <f t="shared" si="212"/>
        <v>4.3070031871823584</v>
      </c>
      <c r="FB114" s="111">
        <f t="shared" si="213"/>
        <v>3.3921302578018997</v>
      </c>
      <c r="FC114" s="111">
        <f t="shared" si="214"/>
        <v>9.2592592592592595</v>
      </c>
      <c r="FD114" s="111">
        <f t="shared" si="215"/>
        <v>17.921146953405021</v>
      </c>
      <c r="FE114" s="111">
        <f t="shared" si="313"/>
        <v>1</v>
      </c>
      <c r="FF114" s="111">
        <f t="shared" si="313"/>
        <v>1</v>
      </c>
      <c r="FG114" s="111">
        <f t="shared" si="313"/>
        <v>12.265502083501008</v>
      </c>
      <c r="FH114" s="111">
        <f t="shared" si="313"/>
        <v>1</v>
      </c>
      <c r="FI114" s="111">
        <f t="shared" si="313"/>
        <v>1</v>
      </c>
      <c r="FJ114" s="111">
        <f t="shared" si="313"/>
        <v>1</v>
      </c>
      <c r="FK114" s="111">
        <f t="shared" si="313"/>
        <v>6.2656641604010019</v>
      </c>
      <c r="FL114" s="111">
        <f t="shared" si="313"/>
        <v>1</v>
      </c>
      <c r="FM114" s="111">
        <f t="shared" si="313"/>
        <v>9.2592592592592595</v>
      </c>
      <c r="FN114" s="111">
        <f t="shared" si="313"/>
        <v>17.921146953405021</v>
      </c>
      <c r="FO114" s="111">
        <f t="shared" si="313"/>
        <v>4.3070031871823584</v>
      </c>
      <c r="FP114" s="111">
        <f t="shared" si="313"/>
        <v>3.3921302578018997</v>
      </c>
      <c r="FQ114" s="111">
        <f t="shared" si="216"/>
        <v>2.345765892563922</v>
      </c>
      <c r="FR114" s="111">
        <f t="shared" si="217"/>
        <v>2.2851919561243146</v>
      </c>
      <c r="FS114" s="111">
        <f t="shared" si="218"/>
        <v>1.8122508155128672</v>
      </c>
      <c r="FT114" s="292">
        <f t="shared" si="219"/>
        <v>4.7573739295908659</v>
      </c>
      <c r="FU114" s="83">
        <f>+Cas_Hoy!B114</f>
        <v>6</v>
      </c>
      <c r="FV114" s="61">
        <f>+Cas_Hoy!C114</f>
        <v>6</v>
      </c>
      <c r="FW114" s="61">
        <f>+Cas_Hoy!D114</f>
        <v>20</v>
      </c>
      <c r="FX114" s="61">
        <f>+Cas_Hoy!E114</f>
        <v>14</v>
      </c>
      <c r="FY114" s="61">
        <f>+Cas_Hoy!F114</f>
        <v>88</v>
      </c>
      <c r="FZ114" s="61">
        <f>+Cas_Hoy!G114</f>
        <v>61</v>
      </c>
      <c r="GA114" s="61">
        <f>+Cas_Hoy!H114</f>
        <v>103</v>
      </c>
      <c r="GB114" s="61">
        <f>+Cas_Hoy!I114</f>
        <v>73</v>
      </c>
      <c r="GC114" s="61">
        <f>+Cas_Hoy!J114</f>
        <v>84</v>
      </c>
      <c r="GD114" s="61">
        <f>+Cas_Hoy!K114</f>
        <v>69</v>
      </c>
      <c r="GE114" s="61">
        <f>+Cas_Hoy!L114</f>
        <v>47</v>
      </c>
      <c r="GF114" s="61">
        <f>+Cas_Hoy!M114</f>
        <v>48</v>
      </c>
      <c r="GG114" s="61">
        <f>+Cas_Hoy!N114</f>
        <v>25</v>
      </c>
      <c r="GH114" s="61">
        <f>+Cas_Hoy!O114</f>
        <v>24</v>
      </c>
      <c r="GI114" s="61">
        <f>+Cas_Hoy!P114</f>
        <v>21</v>
      </c>
      <c r="GJ114" s="61">
        <f>+Cas_Hoy!Q114</f>
        <v>14</v>
      </c>
      <c r="GK114" s="61">
        <f>+Cas_Hoy!R114</f>
        <v>8</v>
      </c>
      <c r="GL114" s="61">
        <f>+Cas_Hoy!S114</f>
        <v>9</v>
      </c>
      <c r="GM114" s="61">
        <f>+Cas_Hoy!T114</f>
        <v>2</v>
      </c>
      <c r="GN114" s="84">
        <f>+Cas_Hoy!U114</f>
        <v>3</v>
      </c>
      <c r="GO114" s="297">
        <f t="shared" si="220"/>
        <v>1.320461496969136E-2</v>
      </c>
      <c r="GP114" s="294">
        <f t="shared" si="221"/>
        <v>1.0888516379231382E-2</v>
      </c>
      <c r="GQ114" s="294">
        <f t="shared" si="222"/>
        <v>9.4129573152122017E-2</v>
      </c>
      <c r="GR114" s="294">
        <f t="shared" si="223"/>
        <v>0.14213440817463238</v>
      </c>
      <c r="GS114" s="294">
        <f t="shared" si="224"/>
        <v>5.2888143806964355E-2</v>
      </c>
      <c r="GT114" s="294">
        <f t="shared" si="225"/>
        <v>3.9015383770087134E-2</v>
      </c>
      <c r="GU114" s="294">
        <f t="shared" si="226"/>
        <v>0.7</v>
      </c>
      <c r="GV114" s="294">
        <f t="shared" si="227"/>
        <v>4.3039991443450443E-2</v>
      </c>
      <c r="GW114" s="294">
        <f t="shared" si="228"/>
        <v>5.286353869158196E-2</v>
      </c>
      <c r="GX114" s="294">
        <f t="shared" si="229"/>
        <v>4.4137818983398858E-2</v>
      </c>
      <c r="GY114" s="294">
        <f t="shared" si="230"/>
        <v>0.21832297474875317</v>
      </c>
      <c r="GZ114" s="294">
        <f t="shared" si="231"/>
        <v>3.5198206185999115E-2</v>
      </c>
      <c r="HA114" s="294">
        <f t="shared" si="232"/>
        <v>0.17634346037348991</v>
      </c>
      <c r="HB114" s="294">
        <f t="shared" si="233"/>
        <v>0.32855836212003259</v>
      </c>
      <c r="HC114" s="294">
        <f t="shared" si="234"/>
        <v>9.7268997026286441E-2</v>
      </c>
      <c r="HD114" s="294">
        <f t="shared" si="235"/>
        <v>4.9315187745218286E-2</v>
      </c>
      <c r="HE114" s="294">
        <f t="shared" si="236"/>
        <v>5.8554617714379927E-2</v>
      </c>
      <c r="HF114" s="294">
        <f t="shared" si="237"/>
        <v>5.4376345647598717E-2</v>
      </c>
      <c r="HG114" s="294">
        <f t="shared" si="238"/>
        <v>0.11412087391726489</v>
      </c>
      <c r="HH114" s="298">
        <f t="shared" si="239"/>
        <v>0.13626704130244241</v>
      </c>
      <c r="HI114" s="213">
        <f>+CyF_Tot!B114</f>
        <v>584</v>
      </c>
      <c r="HJ114" s="140">
        <f>+CyF_Tot!C114</f>
        <v>622</v>
      </c>
      <c r="HK114" s="140">
        <f>+CyF_Tot!D114</f>
        <v>673</v>
      </c>
      <c r="HL114" s="140">
        <f>+CyF_Tot!E114</f>
        <v>726</v>
      </c>
      <c r="HM114" s="140">
        <f>+CyF_Tot!F114</f>
        <v>16</v>
      </c>
      <c r="HN114" s="140">
        <f>+CyF_Tot!G114</f>
        <v>17</v>
      </c>
      <c r="HO114" s="140">
        <f>+CyF_Tot!H114</f>
        <v>18</v>
      </c>
      <c r="HP114" s="451">
        <f>+CyF_Tot!I114</f>
        <v>18</v>
      </c>
      <c r="HQ114" s="91">
        <f t="shared" si="291"/>
        <v>7.7219243279248159E-2</v>
      </c>
      <c r="HR114" s="88">
        <f t="shared" si="292"/>
        <v>7.3753036006801623E-2</v>
      </c>
      <c r="HS114" s="88">
        <f t="shared" si="293"/>
        <v>7.7625603740338556E-2</v>
      </c>
      <c r="HT114" s="88">
        <f t="shared" si="294"/>
        <v>6.9649732264190342E-2</v>
      </c>
      <c r="HU114" s="88">
        <f t="shared" si="295"/>
        <v>6.5652185391407089E-2</v>
      </c>
      <c r="HV114" s="88">
        <f t="shared" si="296"/>
        <v>6.1690571270931721E-2</v>
      </c>
      <c r="HW114" s="88">
        <f t="shared" si="297"/>
        <v>6.4989019426919592E-2</v>
      </c>
      <c r="HX114" s="88">
        <f t="shared" si="298"/>
        <v>6.6923018918361735E-2</v>
      </c>
      <c r="HY114" s="88">
        <f t="shared" si="299"/>
        <v>6.2697163705420403E-2</v>
      </c>
      <c r="HZ114" s="88">
        <f t="shared" si="300"/>
        <v>6.1682655407415604E-2</v>
      </c>
      <c r="IA114" s="88">
        <f t="shared" si="301"/>
        <v>5.3221899537351881E-2</v>
      </c>
      <c r="IB114" s="88">
        <f t="shared" si="302"/>
        <v>5.3807838499813986E-2</v>
      </c>
      <c r="IC114" s="88">
        <f t="shared" si="303"/>
        <v>5.1794272171180357E-2</v>
      </c>
      <c r="ID114" s="88">
        <f t="shared" si="304"/>
        <v>5.1652263513583638E-2</v>
      </c>
      <c r="IE114" s="88">
        <f t="shared" si="305"/>
        <v>3.6689761632603797E-2</v>
      </c>
      <c r="IF114" s="88">
        <f t="shared" si="306"/>
        <v>3.7996597269311996E-2</v>
      </c>
      <c r="IG114" s="88">
        <f t="shared" si="307"/>
        <v>1.2645568093243544E-2</v>
      </c>
      <c r="IH114" s="88">
        <f t="shared" si="308"/>
        <v>1.4923820563217142E-2</v>
      </c>
      <c r="II114" s="88">
        <f t="shared" si="309"/>
        <v>1.2531644056367479E-3</v>
      </c>
      <c r="IJ114" s="191">
        <f t="shared" si="310"/>
        <v>4.1325922481112191E-3</v>
      </c>
      <c r="IK114" s="297"/>
      <c r="IL114" s="294"/>
      <c r="IM114" s="294"/>
      <c r="IN114" s="294"/>
      <c r="IO114" s="294"/>
      <c r="IP114" s="294"/>
      <c r="IQ114" s="294"/>
      <c r="IR114" s="294"/>
      <c r="IS114" s="294"/>
      <c r="IT114" s="294"/>
      <c r="IU114" s="294"/>
      <c r="IV114" s="294"/>
      <c r="IW114" s="294"/>
      <c r="IX114" s="294"/>
      <c r="IY114" s="294"/>
      <c r="IZ114" s="294"/>
      <c r="JA114" s="294"/>
      <c r="JB114" s="294"/>
      <c r="JC114" s="294"/>
      <c r="JD114" s="298"/>
      <c r="JE114" s="486"/>
    </row>
    <row r="115" spans="1:265" ht="14.4">
      <c r="A115" s="412" t="s">
        <v>126</v>
      </c>
      <c r="B115" s="440">
        <v>66466</v>
      </c>
      <c r="C115" s="428">
        <f t="shared" si="288"/>
        <v>2108</v>
      </c>
      <c r="D115" s="419">
        <f t="shared" si="289"/>
        <v>56</v>
      </c>
      <c r="E115" s="397">
        <f t="shared" si="210"/>
        <v>4.0851512348592106E-3</v>
      </c>
      <c r="F115" s="198">
        <f t="shared" si="262"/>
        <v>2.9293172449071706E-2</v>
      </c>
      <c r="G115" s="28">
        <f t="shared" si="151"/>
        <v>7.040669145438609</v>
      </c>
      <c r="H115" s="27">
        <f t="shared" si="263"/>
        <v>0.20624353543419149</v>
      </c>
      <c r="I115" s="34">
        <f t="shared" si="264"/>
        <v>0.22329808561647441</v>
      </c>
      <c r="J115" s="311">
        <f t="shared" si="265"/>
        <v>0.28051166882440076</v>
      </c>
      <c r="K115" s="483">
        <f t="shared" si="290"/>
        <v>3.0035685752101142E-3</v>
      </c>
      <c r="L115" s="312">
        <f t="shared" si="211"/>
        <v>9.5760085157075601</v>
      </c>
      <c r="M115" s="313">
        <f t="shared" si="266"/>
        <v>0.30370754898913033</v>
      </c>
      <c r="N115" s="501"/>
      <c r="O115" s="334" t="s">
        <v>230</v>
      </c>
      <c r="P115" s="21" t="s">
        <v>244</v>
      </c>
      <c r="Q115" s="21" t="s">
        <v>242</v>
      </c>
      <c r="R115" s="21" t="s">
        <v>245</v>
      </c>
      <c r="S115" s="161">
        <f t="shared" si="267"/>
        <v>2108</v>
      </c>
      <c r="T115" s="162">
        <f t="shared" si="268"/>
        <v>3171.5463545271268</v>
      </c>
      <c r="U115" s="161">
        <f t="shared" si="269"/>
        <v>58</v>
      </c>
      <c r="V115" s="163">
        <f t="shared" si="270"/>
        <v>2.8292682926829269E-2</v>
      </c>
      <c r="W115" s="162">
        <f t="shared" si="271"/>
        <v>87.262660608431375</v>
      </c>
      <c r="X115" s="161">
        <f t="shared" si="272"/>
        <v>161</v>
      </c>
      <c r="Y115" s="163">
        <f t="shared" si="273"/>
        <v>8.2691319979455571E-2</v>
      </c>
      <c r="Z115" s="162">
        <f t="shared" si="274"/>
        <v>242.22910961995606</v>
      </c>
      <c r="AA115" s="161">
        <f t="shared" si="275"/>
        <v>56</v>
      </c>
      <c r="AB115" s="162">
        <f t="shared" si="276"/>
        <v>842.53603346071679</v>
      </c>
      <c r="AC115" s="164">
        <f t="shared" si="277"/>
        <v>2.6565464895635674E-2</v>
      </c>
      <c r="AD115" s="161">
        <f t="shared" si="278"/>
        <v>1</v>
      </c>
      <c r="AE115" s="163">
        <f t="shared" si="279"/>
        <v>1.8181818181818181E-2</v>
      </c>
      <c r="AF115" s="162">
        <f t="shared" si="280"/>
        <v>15.045286311798513</v>
      </c>
      <c r="AG115" s="161">
        <f t="shared" si="281"/>
        <v>2</v>
      </c>
      <c r="AH115" s="163">
        <f t="shared" si="282"/>
        <v>3.7037037037037035E-2</v>
      </c>
      <c r="AI115" s="335">
        <f t="shared" si="283"/>
        <v>30.090572623597026</v>
      </c>
      <c r="AJ115" s="505"/>
      <c r="AK115" s="83">
        <v>6510.8209002493913</v>
      </c>
      <c r="AL115" s="61">
        <v>6319.8712109928347</v>
      </c>
      <c r="AM115" s="61">
        <v>6383.716818628568</v>
      </c>
      <c r="AN115" s="61">
        <v>5548.8411334462289</v>
      </c>
      <c r="AO115" s="61">
        <v>5839.6689791691251</v>
      </c>
      <c r="AP115" s="61">
        <v>5111.4425705832564</v>
      </c>
      <c r="AQ115" s="61">
        <v>5146.9456218779105</v>
      </c>
      <c r="AR115" s="61">
        <v>4477.5665607721094</v>
      </c>
      <c r="AS115" s="61">
        <v>4200.5707519798325</v>
      </c>
      <c r="AT115" s="61">
        <v>3973.5001598769777</v>
      </c>
      <c r="AU115" s="61">
        <v>2870.5219433881757</v>
      </c>
      <c r="AV115" s="61">
        <v>2648.8813617644855</v>
      </c>
      <c r="AW115" s="61">
        <v>2035.2581253037231</v>
      </c>
      <c r="AX115" s="61">
        <v>2044.2276654329394</v>
      </c>
      <c r="AY115" s="61">
        <v>1025.749434743047</v>
      </c>
      <c r="AZ115" s="61">
        <v>1250.7069403990104</v>
      </c>
      <c r="BA115" s="61">
        <v>356.07440672784548</v>
      </c>
      <c r="BB115" s="61">
        <v>565.79265106610478</v>
      </c>
      <c r="BC115" s="61">
        <v>29.672867227320452</v>
      </c>
      <c r="BD115" s="84">
        <v>126.1690582858749</v>
      </c>
      <c r="BE115" s="229">
        <v>2.0000000000000002E-5</v>
      </c>
      <c r="BF115" s="42">
        <v>2.0000000000000002E-5</v>
      </c>
      <c r="BG115" s="52">
        <v>5.0000000000000002E-5</v>
      </c>
      <c r="BH115" s="52">
        <v>4.0000000000000003E-5</v>
      </c>
      <c r="BI115" s="52">
        <v>1.2518952302791728E-4</v>
      </c>
      <c r="BJ115" s="52">
        <v>1.2406223545552731E-4</v>
      </c>
      <c r="BK115" s="52">
        <v>3.4000000000000002E-4</v>
      </c>
      <c r="BL115" s="52">
        <v>1.8000000000000001E-4</v>
      </c>
      <c r="BM115" s="52">
        <v>8.9999999999999998E-4</v>
      </c>
      <c r="BN115" s="52">
        <v>5.0000000000000001E-4</v>
      </c>
      <c r="BO115" s="52">
        <v>3.8E-3</v>
      </c>
      <c r="BP115" s="52">
        <v>2E-3</v>
      </c>
      <c r="BQ115" s="52">
        <v>1.6199999999999999E-2</v>
      </c>
      <c r="BR115" s="52">
        <v>6.1999999999999998E-3</v>
      </c>
      <c r="BS115" s="52">
        <v>6.1100000000000002E-2</v>
      </c>
      <c r="BT115" s="52">
        <v>2.6800000000000001E-2</v>
      </c>
      <c r="BU115" s="52">
        <v>0.1421</v>
      </c>
      <c r="BV115" s="52">
        <v>5.4699999999999999E-2</v>
      </c>
      <c r="BW115" s="52">
        <v>0.27589999999999998</v>
      </c>
      <c r="BX115" s="53">
        <v>0.1051</v>
      </c>
      <c r="BY115" s="63">
        <f>+Fall_Hoy!B115</f>
        <v>0</v>
      </c>
      <c r="BZ115" s="60">
        <f>+Fall_Hoy!C115</f>
        <v>1</v>
      </c>
      <c r="CA115" s="60">
        <f>+Fall_Hoy!D115</f>
        <v>0</v>
      </c>
      <c r="CB115" s="60">
        <f>+Fall_Hoy!E115</f>
        <v>0</v>
      </c>
      <c r="CC115" s="60">
        <f>+Fall_Hoy!F115</f>
        <v>0</v>
      </c>
      <c r="CD115" s="60">
        <f>+Fall_Hoy!G115</f>
        <v>0</v>
      </c>
      <c r="CE115" s="60">
        <f>+Fall_Hoy!H115</f>
        <v>1</v>
      </c>
      <c r="CF115" s="60">
        <f>+Fall_Hoy!I115</f>
        <v>0</v>
      </c>
      <c r="CG115" s="60">
        <f>+Fall_Hoy!J115</f>
        <v>3</v>
      </c>
      <c r="CH115" s="60">
        <f>+Fall_Hoy!K115</f>
        <v>2</v>
      </c>
      <c r="CI115" s="60">
        <f>+Fall_Hoy!L115</f>
        <v>3</v>
      </c>
      <c r="CJ115" s="60">
        <f>+Fall_Hoy!M115</f>
        <v>4</v>
      </c>
      <c r="CK115" s="60">
        <f>+Fall_Hoy!N115</f>
        <v>10</v>
      </c>
      <c r="CL115" s="60">
        <f>+Fall_Hoy!O115</f>
        <v>3</v>
      </c>
      <c r="CM115" s="60">
        <f>+Fall_Hoy!P115</f>
        <v>11</v>
      </c>
      <c r="CN115" s="60">
        <f>+Fall_Hoy!Q115</f>
        <v>4</v>
      </c>
      <c r="CO115" s="60">
        <f>+Fall_Hoy!R115</f>
        <v>10</v>
      </c>
      <c r="CP115" s="60">
        <f>+Fall_Hoy!S115</f>
        <v>3</v>
      </c>
      <c r="CQ115" s="60">
        <f>+Fall_Hoy!T115</f>
        <v>1</v>
      </c>
      <c r="CR115" s="65">
        <f>+Fall_Hoy!U115</f>
        <v>0</v>
      </c>
      <c r="CS115" s="74">
        <f t="shared" si="284"/>
        <v>0.17551336332865858</v>
      </c>
      <c r="CT115" s="75">
        <f t="shared" si="285"/>
        <v>0.11933549460888696</v>
      </c>
      <c r="CU115" s="75">
        <f t="shared" si="286"/>
        <v>0.30329516582824906</v>
      </c>
      <c r="CV115" s="75">
        <f t="shared" si="287"/>
        <v>0.23670111500983834</v>
      </c>
      <c r="CW115" s="75">
        <f t="shared" si="240"/>
        <v>3.4077274021842581E-2</v>
      </c>
      <c r="CX115" s="75">
        <f t="shared" si="241"/>
        <v>4.069301320082435E-2</v>
      </c>
      <c r="CY115" s="75">
        <f t="shared" si="242"/>
        <v>0.57144113939853902</v>
      </c>
      <c r="CZ115" s="75">
        <f t="shared" si="243"/>
        <v>5.02505092768964E-2</v>
      </c>
      <c r="DA115" s="75">
        <f t="shared" si="244"/>
        <v>0.7</v>
      </c>
      <c r="DB115" s="75">
        <f t="shared" si="245"/>
        <v>0.7</v>
      </c>
      <c r="DC115" s="75">
        <f t="shared" si="246"/>
        <v>0.27502792167430129</v>
      </c>
      <c r="DD115" s="75">
        <f t="shared" si="247"/>
        <v>0.7</v>
      </c>
      <c r="DE115" s="75">
        <f t="shared" si="248"/>
        <v>0.30329516582824906</v>
      </c>
      <c r="DF115" s="75">
        <f t="shared" si="249"/>
        <v>0.23670111500983834</v>
      </c>
      <c r="DG115" s="75">
        <f t="shared" si="250"/>
        <v>0.17551336332865858</v>
      </c>
      <c r="DH115" s="75">
        <f t="shared" si="251"/>
        <v>0.11933549460888696</v>
      </c>
      <c r="DI115" s="75">
        <f t="shared" si="252"/>
        <v>0.19763559370529285</v>
      </c>
      <c r="DJ115" s="75">
        <f t="shared" si="253"/>
        <v>9.6934109772620111E-2</v>
      </c>
      <c r="DK115" s="75">
        <f t="shared" si="254"/>
        <v>0.12214868227120894</v>
      </c>
      <c r="DL115" s="287">
        <f t="shared" si="255"/>
        <v>0</v>
      </c>
      <c r="DM115" s="83">
        <f>+'Cas_-14'!B115</f>
        <v>47</v>
      </c>
      <c r="DN115" s="61">
        <f>+'Cas_-14'!C115</f>
        <v>26</v>
      </c>
      <c r="DO115" s="61">
        <f>+'Cas_-14'!D115</f>
        <v>54</v>
      </c>
      <c r="DP115" s="61">
        <f>+'Cas_-14'!E115</f>
        <v>81</v>
      </c>
      <c r="DQ115" s="61">
        <f>+'Cas_-14'!F115</f>
        <v>199</v>
      </c>
      <c r="DR115" s="61">
        <f>+'Cas_-14'!G115</f>
        <v>208</v>
      </c>
      <c r="DS115" s="61">
        <f>+'Cas_-14'!H115</f>
        <v>320</v>
      </c>
      <c r="DT115" s="61">
        <f>+'Cas_-14'!I115</f>
        <v>225</v>
      </c>
      <c r="DU115" s="61">
        <f>+'Cas_-14'!J115</f>
        <v>213</v>
      </c>
      <c r="DV115" s="61">
        <f>+'Cas_-14'!K115</f>
        <v>149</v>
      </c>
      <c r="DW115" s="61">
        <f>+'Cas_-14'!L115</f>
        <v>114</v>
      </c>
      <c r="DX115" s="61">
        <f>+'Cas_-14'!M115</f>
        <v>109</v>
      </c>
      <c r="DY115" s="61">
        <f>+'Cas_-14'!N115</f>
        <v>62</v>
      </c>
      <c r="DZ115" s="61">
        <f>+'Cas_-14'!O115</f>
        <v>54</v>
      </c>
      <c r="EA115" s="61">
        <f>+'Cas_-14'!P115</f>
        <v>31</v>
      </c>
      <c r="EB115" s="61">
        <f>+'Cas_-14'!Q115</f>
        <v>22</v>
      </c>
      <c r="EC115" s="61">
        <f>+'Cas_-14'!R115</f>
        <v>17</v>
      </c>
      <c r="ED115" s="61">
        <f>+'Cas_-14'!S115</f>
        <v>9</v>
      </c>
      <c r="EE115" s="61">
        <f>+'Cas_-14'!T115</f>
        <v>2</v>
      </c>
      <c r="EF115" s="84">
        <f>+'Cas_-14'!U115</f>
        <v>0</v>
      </c>
      <c r="EG115" s="190">
        <f t="shared" si="312"/>
        <v>7.2187517856926011E-3</v>
      </c>
      <c r="EH115" s="88">
        <f t="shared" si="312"/>
        <v>4.1140078859163128E-3</v>
      </c>
      <c r="EI115" s="88">
        <f t="shared" si="312"/>
        <v>8.4590218416989507E-3</v>
      </c>
      <c r="EJ115" s="88">
        <f t="shared" si="312"/>
        <v>1.4597642652222263E-2</v>
      </c>
      <c r="EK115" s="88">
        <f t="shared" si="312"/>
        <v>3.4077274021842581E-2</v>
      </c>
      <c r="EL115" s="88">
        <f t="shared" si="312"/>
        <v>4.069301320082435E-2</v>
      </c>
      <c r="EM115" s="88">
        <f t="shared" si="312"/>
        <v>6.2172795966561049E-2</v>
      </c>
      <c r="EN115" s="88">
        <f t="shared" si="312"/>
        <v>5.02505092768964E-2</v>
      </c>
      <c r="EO115" s="88">
        <f t="shared" si="311"/>
        <v>5.07073949176092E-2</v>
      </c>
      <c r="EP115" s="88">
        <f t="shared" si="311"/>
        <v>3.7498425570621628E-2</v>
      </c>
      <c r="EQ115" s="88">
        <f t="shared" si="311"/>
        <v>3.9714031889769109E-2</v>
      </c>
      <c r="ER115" s="88">
        <f t="shared" si="311"/>
        <v>4.1149445789973919E-2</v>
      </c>
      <c r="ES115" s="88">
        <f t="shared" si="311"/>
        <v>3.0462966455789334E-2</v>
      </c>
      <c r="ET115" s="88">
        <f t="shared" si="311"/>
        <v>2.6415844435097958E-2</v>
      </c>
      <c r="EU115" s="88">
        <f t="shared" si="311"/>
        <v>3.0221805589164749E-2</v>
      </c>
      <c r="EV115" s="88">
        <f t="shared" si="311"/>
        <v>1.7590051905349936E-2</v>
      </c>
      <c r="EW115" s="88">
        <f t="shared" si="311"/>
        <v>4.7742830371387594E-2</v>
      </c>
      <c r="EX115" s="88">
        <f t="shared" si="311"/>
        <v>1.5906887413686961E-2</v>
      </c>
      <c r="EY115" s="88">
        <f t="shared" si="311"/>
        <v>6.7401642877253087E-2</v>
      </c>
      <c r="EZ115" s="96">
        <f t="shared" si="311"/>
        <v>0</v>
      </c>
      <c r="FA115" s="110">
        <f t="shared" si="212"/>
        <v>5.8075075233620188</v>
      </c>
      <c r="FB115" s="111">
        <f t="shared" si="213"/>
        <v>6.7842605156037994</v>
      </c>
      <c r="FC115" s="111">
        <f t="shared" si="214"/>
        <v>9.9561927518916775</v>
      </c>
      <c r="FD115" s="111">
        <f t="shared" si="215"/>
        <v>8.9605734767025087</v>
      </c>
      <c r="FE115" s="111">
        <f t="shared" si="313"/>
        <v>1</v>
      </c>
      <c r="FF115" s="111">
        <f t="shared" si="313"/>
        <v>1</v>
      </c>
      <c r="FG115" s="111">
        <f t="shared" si="313"/>
        <v>9.1911764705882355</v>
      </c>
      <c r="FH115" s="111">
        <f t="shared" si="313"/>
        <v>1</v>
      </c>
      <c r="FI115" s="111">
        <f t="shared" si="313"/>
        <v>13.804692612140293</v>
      </c>
      <c r="FJ115" s="111">
        <f t="shared" si="313"/>
        <v>18.667450415529427</v>
      </c>
      <c r="FK115" s="111">
        <f t="shared" si="313"/>
        <v>6.9252077562326866</v>
      </c>
      <c r="FL115" s="111">
        <f t="shared" si="313"/>
        <v>17.011164708579265</v>
      </c>
      <c r="FM115" s="111">
        <f t="shared" si="313"/>
        <v>9.9561927518916775</v>
      </c>
      <c r="FN115" s="111">
        <f t="shared" si="313"/>
        <v>8.9605734767025087</v>
      </c>
      <c r="FO115" s="111">
        <f t="shared" si="313"/>
        <v>5.8075075233620188</v>
      </c>
      <c r="FP115" s="111">
        <f t="shared" si="313"/>
        <v>6.7842605156037994</v>
      </c>
      <c r="FQ115" s="111">
        <f t="shared" si="216"/>
        <v>4.1395868692304507</v>
      </c>
      <c r="FR115" s="111">
        <f t="shared" si="217"/>
        <v>6.0938452163315047</v>
      </c>
      <c r="FS115" s="111">
        <f t="shared" si="218"/>
        <v>1.8122508155128672</v>
      </c>
      <c r="FT115" s="292" t="e">
        <f t="shared" si="219"/>
        <v>#DIV/0!</v>
      </c>
      <c r="FU115" s="83">
        <f>+Cas_Hoy!B115</f>
        <v>48</v>
      </c>
      <c r="FV115" s="61">
        <f>+Cas_Hoy!C115</f>
        <v>27</v>
      </c>
      <c r="FW115" s="61">
        <f>+Cas_Hoy!D115</f>
        <v>57</v>
      </c>
      <c r="FX115" s="61">
        <f>+Cas_Hoy!E115</f>
        <v>92</v>
      </c>
      <c r="FY115" s="61">
        <f>+Cas_Hoy!F115</f>
        <v>220</v>
      </c>
      <c r="FZ115" s="61">
        <f>+Cas_Hoy!G115</f>
        <v>221</v>
      </c>
      <c r="GA115" s="61">
        <f>+Cas_Hoy!H115</f>
        <v>340</v>
      </c>
      <c r="GB115" s="61">
        <f>+Cas_Hoy!I115</f>
        <v>247</v>
      </c>
      <c r="GC115" s="61">
        <f>+Cas_Hoy!J115</f>
        <v>224</v>
      </c>
      <c r="GD115" s="61">
        <f>+Cas_Hoy!K115</f>
        <v>164</v>
      </c>
      <c r="GE115" s="61">
        <f>+Cas_Hoy!L115</f>
        <v>125</v>
      </c>
      <c r="GF115" s="61">
        <f>+Cas_Hoy!M115</f>
        <v>113</v>
      </c>
      <c r="GG115" s="61">
        <f>+Cas_Hoy!N115</f>
        <v>72</v>
      </c>
      <c r="GH115" s="61">
        <f>+Cas_Hoy!O115</f>
        <v>62</v>
      </c>
      <c r="GI115" s="61">
        <f>+Cas_Hoy!P115</f>
        <v>33</v>
      </c>
      <c r="GJ115" s="61">
        <f>+Cas_Hoy!Q115</f>
        <v>29</v>
      </c>
      <c r="GK115" s="61">
        <f>+Cas_Hoy!R115</f>
        <v>17</v>
      </c>
      <c r="GL115" s="61">
        <f>+Cas_Hoy!S115</f>
        <v>10</v>
      </c>
      <c r="GM115" s="61">
        <f>+Cas_Hoy!T115</f>
        <v>2</v>
      </c>
      <c r="GN115" s="84">
        <f>+Cas_Hoy!U115</f>
        <v>0</v>
      </c>
      <c r="GO115" s="297">
        <f t="shared" si="220"/>
        <v>4.2814933077133056E-2</v>
      </c>
      <c r="GP115" s="294">
        <f t="shared" si="221"/>
        <v>2.8983982079047187E-2</v>
      </c>
      <c r="GQ115" s="294">
        <f t="shared" si="222"/>
        <v>8.889852150110629E-2</v>
      </c>
      <c r="GR115" s="294">
        <f t="shared" si="223"/>
        <v>0.14856665383473253</v>
      </c>
      <c r="GS115" s="294">
        <f t="shared" si="224"/>
        <v>3.7673368265353606E-2</v>
      </c>
      <c r="GT115" s="294">
        <f t="shared" si="225"/>
        <v>4.3236326525875869E-2</v>
      </c>
      <c r="GU115" s="294">
        <f t="shared" si="226"/>
        <v>0.60715621061094771</v>
      </c>
      <c r="GV115" s="294">
        <f t="shared" si="227"/>
        <v>5.5163892406192939E-2</v>
      </c>
      <c r="GW115" s="294">
        <f t="shared" si="228"/>
        <v>0.7</v>
      </c>
      <c r="GX115" s="294">
        <f t="shared" si="229"/>
        <v>0.7</v>
      </c>
      <c r="GY115" s="294">
        <f t="shared" si="230"/>
        <v>0.30156570359024265</v>
      </c>
      <c r="GZ115" s="294">
        <f t="shared" si="231"/>
        <v>0.7</v>
      </c>
      <c r="HA115" s="294">
        <f t="shared" si="232"/>
        <v>0.35221374096183761</v>
      </c>
      <c r="HB115" s="294">
        <f t="shared" si="233"/>
        <v>0.2717679468631477</v>
      </c>
      <c r="HC115" s="294">
        <f t="shared" si="234"/>
        <v>0.1868368061240559</v>
      </c>
      <c r="HD115" s="294">
        <f t="shared" si="235"/>
        <v>0.15730587925716916</v>
      </c>
      <c r="HE115" s="294">
        <f t="shared" si="236"/>
        <v>0.19763559370529285</v>
      </c>
      <c r="HF115" s="294">
        <f t="shared" si="237"/>
        <v>0.10770456641402233</v>
      </c>
      <c r="HG115" s="294">
        <f t="shared" si="238"/>
        <v>0.12214868227120894</v>
      </c>
      <c r="HH115" s="298" t="e">
        <f t="shared" si="239"/>
        <v>#DIV/0!</v>
      </c>
      <c r="HI115" s="213">
        <f>+CyF_Tot!B115</f>
        <v>1853</v>
      </c>
      <c r="HJ115" s="140">
        <f>+CyF_Tot!C115</f>
        <v>1947</v>
      </c>
      <c r="HK115" s="140">
        <f>+CyF_Tot!D115</f>
        <v>2050</v>
      </c>
      <c r="HL115" s="140">
        <f>+CyF_Tot!E115</f>
        <v>2108</v>
      </c>
      <c r="HM115" s="140">
        <f>+CyF_Tot!F115</f>
        <v>51</v>
      </c>
      <c r="HN115" s="140">
        <f>+CyF_Tot!G115</f>
        <v>54</v>
      </c>
      <c r="HO115" s="140">
        <f>+CyF_Tot!H115</f>
        <v>55</v>
      </c>
      <c r="HP115" s="451">
        <f>+CyF_Tot!I115</f>
        <v>56</v>
      </c>
      <c r="HQ115" s="91">
        <f t="shared" si="291"/>
        <v>9.7957164569093841E-2</v>
      </c>
      <c r="HR115" s="88">
        <f t="shared" si="292"/>
        <v>9.5084271823079991E-2</v>
      </c>
      <c r="HS115" s="88">
        <f t="shared" si="293"/>
        <v>9.6044847269710354E-2</v>
      </c>
      <c r="HT115" s="88">
        <f t="shared" si="294"/>
        <v>8.348390355138309E-2</v>
      </c>
      <c r="HU115" s="88">
        <f t="shared" si="295"/>
        <v>8.7859491757727642E-2</v>
      </c>
      <c r="HV115" s="88">
        <f t="shared" si="296"/>
        <v>7.6903116940740479E-2</v>
      </c>
      <c r="HW115" s="88">
        <f t="shared" si="297"/>
        <v>7.7437270512411019E-2</v>
      </c>
      <c r="HX115" s="88">
        <f t="shared" si="298"/>
        <v>6.7366270886951365E-2</v>
      </c>
      <c r="HY115" s="88">
        <f t="shared" si="299"/>
        <v>6.3198789636503369E-2</v>
      </c>
      <c r="HZ115" s="88">
        <f t="shared" si="300"/>
        <v>5.9782447565326295E-2</v>
      </c>
      <c r="IA115" s="88">
        <f t="shared" si="301"/>
        <v>4.3187824502575391E-2</v>
      </c>
      <c r="IB115" s="88">
        <f t="shared" si="302"/>
        <v>3.9853178493733418E-2</v>
      </c>
      <c r="IC115" s="88">
        <f t="shared" si="303"/>
        <v>3.0621041213608809E-2</v>
      </c>
      <c r="ID115" s="88">
        <f t="shared" si="304"/>
        <v>3.0755990512938033E-2</v>
      </c>
      <c r="IE115" s="88">
        <f t="shared" si="305"/>
        <v>1.5432693929874628E-2</v>
      </c>
      <c r="IF115" s="88">
        <f t="shared" si="306"/>
        <v>1.8817244010456629E-2</v>
      </c>
      <c r="IG115" s="88">
        <f t="shared" si="307"/>
        <v>5.3572413975242301E-3</v>
      </c>
      <c r="IH115" s="88">
        <f t="shared" si="308"/>
        <v>8.5125124284010593E-3</v>
      </c>
      <c r="II115" s="88">
        <f t="shared" si="309"/>
        <v>4.464367831270191E-4</v>
      </c>
      <c r="IJ115" s="191">
        <f t="shared" si="310"/>
        <v>1.8982496056009824E-3</v>
      </c>
      <c r="IK115" s="297"/>
      <c r="IL115" s="294"/>
      <c r="IM115" s="294"/>
      <c r="IN115" s="294"/>
      <c r="IO115" s="294"/>
      <c r="IP115" s="294"/>
      <c r="IQ115" s="294"/>
      <c r="IR115" s="294"/>
      <c r="IS115" s="294"/>
      <c r="IT115" s="294"/>
      <c r="IU115" s="294"/>
      <c r="IV115" s="294"/>
      <c r="IW115" s="294"/>
      <c r="IX115" s="294"/>
      <c r="IY115" s="294"/>
      <c r="IZ115" s="294"/>
      <c r="JA115" s="294"/>
      <c r="JB115" s="294"/>
      <c r="JC115" s="294"/>
      <c r="JD115" s="298"/>
    </row>
    <row r="116" spans="1:265" ht="14.4">
      <c r="A116" s="411" t="s">
        <v>127</v>
      </c>
      <c r="B116" s="439">
        <v>67793</v>
      </c>
      <c r="C116" s="427">
        <f t="shared" si="288"/>
        <v>1687</v>
      </c>
      <c r="D116" s="418">
        <f t="shared" si="289"/>
        <v>30</v>
      </c>
      <c r="E116" s="396">
        <f t="shared" si="210"/>
        <v>7.5011537673662946E-3</v>
      </c>
      <c r="F116" s="197">
        <f t="shared" si="262"/>
        <v>2.3070228489667076E-2</v>
      </c>
      <c r="G116" s="30">
        <f t="shared" si="151"/>
        <v>2.557151375992142</v>
      </c>
      <c r="H116" s="29">
        <f t="shared" si="263"/>
        <v>5.8994066526805278E-2</v>
      </c>
      <c r="I116" s="33">
        <f t="shared" si="264"/>
        <v>6.3633625467212587E-2</v>
      </c>
      <c r="J116" s="324">
        <f t="shared" si="265"/>
        <v>8.3047910113818041E-2</v>
      </c>
      <c r="K116" s="482">
        <f t="shared" si="290"/>
        <v>5.3285334185209478E-3</v>
      </c>
      <c r="L116" s="325">
        <f t="shared" si="211"/>
        <v>3.5997870654386612</v>
      </c>
      <c r="M116" s="326">
        <f t="shared" si="266"/>
        <v>8.9579171586963574E-2</v>
      </c>
      <c r="N116" s="501"/>
      <c r="O116" s="332" t="s">
        <v>226</v>
      </c>
      <c r="P116" s="20" t="s">
        <v>227</v>
      </c>
      <c r="Q116" s="20"/>
      <c r="R116" s="20"/>
      <c r="S116" s="157">
        <f t="shared" si="267"/>
        <v>1687</v>
      </c>
      <c r="T116" s="158">
        <f t="shared" si="268"/>
        <v>2488.457510362427</v>
      </c>
      <c r="U116" s="157">
        <f t="shared" si="269"/>
        <v>35</v>
      </c>
      <c r="V116" s="159">
        <f t="shared" si="270"/>
        <v>2.1186440677966101E-2</v>
      </c>
      <c r="W116" s="158">
        <f t="shared" si="271"/>
        <v>51.627749177643707</v>
      </c>
      <c r="X116" s="157">
        <f t="shared" si="272"/>
        <v>123</v>
      </c>
      <c r="Y116" s="159">
        <f t="shared" si="273"/>
        <v>7.8644501278772372E-2</v>
      </c>
      <c r="Z116" s="158">
        <f t="shared" si="274"/>
        <v>181.43466139571933</v>
      </c>
      <c r="AA116" s="157">
        <f t="shared" si="275"/>
        <v>30</v>
      </c>
      <c r="AB116" s="158">
        <f t="shared" si="276"/>
        <v>442.52356437980325</v>
      </c>
      <c r="AC116" s="160">
        <f t="shared" si="277"/>
        <v>1.7783046828689981E-2</v>
      </c>
      <c r="AD116" s="157">
        <f t="shared" si="278"/>
        <v>1</v>
      </c>
      <c r="AE116" s="159">
        <f t="shared" si="279"/>
        <v>3.4482758620689655E-2</v>
      </c>
      <c r="AF116" s="158">
        <f t="shared" si="280"/>
        <v>14.750785479326774</v>
      </c>
      <c r="AG116" s="157">
        <f t="shared" si="281"/>
        <v>3</v>
      </c>
      <c r="AH116" s="159">
        <f t="shared" si="282"/>
        <v>0.1111111111111111</v>
      </c>
      <c r="AI116" s="333">
        <f t="shared" si="283"/>
        <v>44.252356437980325</v>
      </c>
      <c r="AJ116" s="505"/>
      <c r="AK116" s="83">
        <v>5645.0210682538473</v>
      </c>
      <c r="AL116" s="61">
        <v>5199.443609484325</v>
      </c>
      <c r="AM116" s="61">
        <v>5025.1662301829583</v>
      </c>
      <c r="AN116" s="61">
        <v>4783.5262830472038</v>
      </c>
      <c r="AO116" s="61">
        <v>5085.1778660405089</v>
      </c>
      <c r="AP116" s="61">
        <v>4536.8529579240658</v>
      </c>
      <c r="AQ116" s="61">
        <v>4707.6347015989559</v>
      </c>
      <c r="AR116" s="61">
        <v>4422.0486588289432</v>
      </c>
      <c r="AS116" s="61">
        <v>4274.1994710889458</v>
      </c>
      <c r="AT116" s="61">
        <v>4238.4810091845857</v>
      </c>
      <c r="AU116" s="61">
        <v>3476.1218505586926</v>
      </c>
      <c r="AV116" s="61">
        <v>3754.0655884595917</v>
      </c>
      <c r="AW116" s="61">
        <v>2721.3723738645558</v>
      </c>
      <c r="AX116" s="61">
        <v>3016.5990877591685</v>
      </c>
      <c r="AY116" s="61">
        <v>1796.465610679239</v>
      </c>
      <c r="AZ116" s="61">
        <v>2526.7096298889646</v>
      </c>
      <c r="BA116" s="61">
        <v>749.48689483137923</v>
      </c>
      <c r="BB116" s="61">
        <v>1394.097821039021</v>
      </c>
      <c r="BC116" s="61">
        <v>48.353993214927691</v>
      </c>
      <c r="BD116" s="84">
        <v>392.17571645922749</v>
      </c>
      <c r="BE116" s="229">
        <v>2.0000000000000002E-5</v>
      </c>
      <c r="BF116" s="42">
        <v>2.0000000000000002E-5</v>
      </c>
      <c r="BG116" s="52">
        <v>5.0000000000000002E-5</v>
      </c>
      <c r="BH116" s="52">
        <v>4.0000000000000003E-5</v>
      </c>
      <c r="BI116" s="52">
        <v>1.2518952302791728E-4</v>
      </c>
      <c r="BJ116" s="52">
        <v>1.2406223545552731E-4</v>
      </c>
      <c r="BK116" s="52">
        <v>3.4000000000000002E-4</v>
      </c>
      <c r="BL116" s="52">
        <v>1.8000000000000001E-4</v>
      </c>
      <c r="BM116" s="52">
        <v>8.9999999999999998E-4</v>
      </c>
      <c r="BN116" s="52">
        <v>5.0000000000000001E-4</v>
      </c>
      <c r="BO116" s="52">
        <v>3.8E-3</v>
      </c>
      <c r="BP116" s="52">
        <v>2E-3</v>
      </c>
      <c r="BQ116" s="52">
        <v>1.6199999999999999E-2</v>
      </c>
      <c r="BR116" s="52">
        <v>6.1999999999999998E-3</v>
      </c>
      <c r="BS116" s="52">
        <v>6.1100000000000002E-2</v>
      </c>
      <c r="BT116" s="52">
        <v>2.6800000000000001E-2</v>
      </c>
      <c r="BU116" s="52">
        <v>0.1421</v>
      </c>
      <c r="BV116" s="52">
        <v>5.4699999999999999E-2</v>
      </c>
      <c r="BW116" s="52">
        <v>0.27589999999999998</v>
      </c>
      <c r="BX116" s="53">
        <v>0.1051</v>
      </c>
      <c r="BY116" s="63">
        <f>+Fall_Hoy!B116</f>
        <v>0</v>
      </c>
      <c r="BZ116" s="60">
        <f>+Fall_Hoy!C116</f>
        <v>0</v>
      </c>
      <c r="CA116" s="60">
        <f>+Fall_Hoy!D116</f>
        <v>0</v>
      </c>
      <c r="CB116" s="60">
        <f>+Fall_Hoy!E116</f>
        <v>0</v>
      </c>
      <c r="CC116" s="60">
        <f>+Fall_Hoy!F116</f>
        <v>0</v>
      </c>
      <c r="CD116" s="60">
        <f>+Fall_Hoy!G116</f>
        <v>0</v>
      </c>
      <c r="CE116" s="60">
        <f>+Fall_Hoy!H116</f>
        <v>0</v>
      </c>
      <c r="CF116" s="60">
        <f>+Fall_Hoy!I116</f>
        <v>0</v>
      </c>
      <c r="CG116" s="60">
        <f>+Fall_Hoy!J116</f>
        <v>0</v>
      </c>
      <c r="CH116" s="60">
        <f>+Fall_Hoy!K116</f>
        <v>1</v>
      </c>
      <c r="CI116" s="60">
        <f>+Fall_Hoy!L116</f>
        <v>0</v>
      </c>
      <c r="CJ116" s="60">
        <f>+Fall_Hoy!M116</f>
        <v>2</v>
      </c>
      <c r="CK116" s="60">
        <f>+Fall_Hoy!N116</f>
        <v>3</v>
      </c>
      <c r="CL116" s="60">
        <f>+Fall_Hoy!O116</f>
        <v>1</v>
      </c>
      <c r="CM116" s="60">
        <f>+Fall_Hoy!P116</f>
        <v>5</v>
      </c>
      <c r="CN116" s="60">
        <f>+Fall_Hoy!Q116</f>
        <v>2</v>
      </c>
      <c r="CO116" s="60">
        <f>+Fall_Hoy!R116</f>
        <v>8</v>
      </c>
      <c r="CP116" s="60">
        <f>+Fall_Hoy!S116</f>
        <v>4</v>
      </c>
      <c r="CQ116" s="60">
        <f>+Fall_Hoy!T116</f>
        <v>2</v>
      </c>
      <c r="CR116" s="65">
        <f>+Fall_Hoy!U116</f>
        <v>2</v>
      </c>
      <c r="CS116" s="74">
        <f t="shared" si="284"/>
        <v>4.5552255534423471E-2</v>
      </c>
      <c r="CT116" s="75">
        <f t="shared" si="285"/>
        <v>2.953519660069576E-2</v>
      </c>
      <c r="CU116" s="75">
        <f t="shared" si="286"/>
        <v>6.8048454876540154E-2</v>
      </c>
      <c r="CV116" s="75">
        <f t="shared" si="287"/>
        <v>5.3467603048457144E-2</v>
      </c>
      <c r="CW116" s="75">
        <f t="shared" si="240"/>
        <v>3.1463992846445195E-2</v>
      </c>
      <c r="CX116" s="75">
        <f t="shared" si="241"/>
        <v>3.9454662000309851E-2</v>
      </c>
      <c r="CY116" s="75">
        <f t="shared" si="242"/>
        <v>4.3971126291870548E-2</v>
      </c>
      <c r="CZ116" s="75">
        <f t="shared" si="243"/>
        <v>4.4549487171896017E-2</v>
      </c>
      <c r="DA116" s="75">
        <f t="shared" si="244"/>
        <v>3.1584861893590055E-2</v>
      </c>
      <c r="DB116" s="75">
        <f t="shared" si="245"/>
        <v>0.47186716082155272</v>
      </c>
      <c r="DC116" s="75">
        <f t="shared" si="246"/>
        <v>2.4452537527226943E-2</v>
      </c>
      <c r="DD116" s="75">
        <f t="shared" si="247"/>
        <v>0.26637787125353091</v>
      </c>
      <c r="DE116" s="75">
        <f t="shared" si="248"/>
        <v>6.8048454876540154E-2</v>
      </c>
      <c r="DF116" s="75">
        <f t="shared" si="249"/>
        <v>5.3467603048457144E-2</v>
      </c>
      <c r="DG116" s="75">
        <f t="shared" si="250"/>
        <v>4.5552255534423471E-2</v>
      </c>
      <c r="DH116" s="75">
        <f t="shared" si="251"/>
        <v>2.953519660069576E-2</v>
      </c>
      <c r="DI116" s="75">
        <f t="shared" si="252"/>
        <v>7.5115898369644246E-2</v>
      </c>
      <c r="DJ116" s="75">
        <f t="shared" si="253"/>
        <v>5.2454097189160769E-2</v>
      </c>
      <c r="DK116" s="75">
        <f t="shared" si="254"/>
        <v>0.14991529716750632</v>
      </c>
      <c r="DL116" s="287">
        <f t="shared" si="255"/>
        <v>4.8522881248670748E-2</v>
      </c>
      <c r="DM116" s="83">
        <f>+'Cas_-14'!B116</f>
        <v>12</v>
      </c>
      <c r="DN116" s="61">
        <f>+'Cas_-14'!C116</f>
        <v>18</v>
      </c>
      <c r="DO116" s="61">
        <f>+'Cas_-14'!D116</f>
        <v>36</v>
      </c>
      <c r="DP116" s="61">
        <f>+'Cas_-14'!E116</f>
        <v>45</v>
      </c>
      <c r="DQ116" s="61">
        <f>+'Cas_-14'!F116</f>
        <v>160</v>
      </c>
      <c r="DR116" s="61">
        <f>+'Cas_-14'!G116</f>
        <v>179</v>
      </c>
      <c r="DS116" s="61">
        <f>+'Cas_-14'!H116</f>
        <v>207</v>
      </c>
      <c r="DT116" s="61">
        <f>+'Cas_-14'!I116</f>
        <v>197</v>
      </c>
      <c r="DU116" s="61">
        <f>+'Cas_-14'!J116</f>
        <v>135</v>
      </c>
      <c r="DV116" s="61">
        <f>+'Cas_-14'!K116</f>
        <v>149</v>
      </c>
      <c r="DW116" s="61">
        <f>+'Cas_-14'!L116</f>
        <v>85</v>
      </c>
      <c r="DX116" s="61">
        <f>+'Cas_-14'!M116</f>
        <v>102</v>
      </c>
      <c r="DY116" s="61">
        <f>+'Cas_-14'!N116</f>
        <v>65</v>
      </c>
      <c r="DZ116" s="61">
        <f>+'Cas_-14'!O116</f>
        <v>49</v>
      </c>
      <c r="EA116" s="61">
        <f>+'Cas_-14'!P116</f>
        <v>26</v>
      </c>
      <c r="EB116" s="61">
        <f>+'Cas_-14'!Q116</f>
        <v>23</v>
      </c>
      <c r="EC116" s="61">
        <f>+'Cas_-14'!R116</f>
        <v>21</v>
      </c>
      <c r="ED116" s="61">
        <f>+'Cas_-14'!S116</f>
        <v>22</v>
      </c>
      <c r="EE116" s="61">
        <f>+'Cas_-14'!T116</f>
        <v>3</v>
      </c>
      <c r="EF116" s="84">
        <f>+'Cas_-14'!U116</f>
        <v>9</v>
      </c>
      <c r="EG116" s="190">
        <f t="shared" si="312"/>
        <v>2.1257670883612686E-3</v>
      </c>
      <c r="EH116" s="89">
        <f t="shared" si="312"/>
        <v>3.4619088794743597E-3</v>
      </c>
      <c r="EI116" s="89">
        <f t="shared" si="312"/>
        <v>7.1639421167345738E-3</v>
      </c>
      <c r="EJ116" s="89">
        <f t="shared" si="312"/>
        <v>9.4072860348817997E-3</v>
      </c>
      <c r="EK116" s="89">
        <f t="shared" si="312"/>
        <v>3.1463992846445195E-2</v>
      </c>
      <c r="EL116" s="89">
        <f t="shared" si="312"/>
        <v>3.9454662000309851E-2</v>
      </c>
      <c r="EM116" s="89">
        <f t="shared" si="312"/>
        <v>4.3971126291870548E-2</v>
      </c>
      <c r="EN116" s="89">
        <f t="shared" si="312"/>
        <v>4.4549487171896017E-2</v>
      </c>
      <c r="EO116" s="89">
        <f t="shared" si="311"/>
        <v>3.1584861893590055E-2</v>
      </c>
      <c r="EP116" s="89">
        <f t="shared" si="311"/>
        <v>3.5154103481205679E-2</v>
      </c>
      <c r="EQ116" s="89">
        <f t="shared" si="311"/>
        <v>2.4452537527226943E-2</v>
      </c>
      <c r="ER116" s="89">
        <f t="shared" si="311"/>
        <v>2.7170542867860158E-2</v>
      </c>
      <c r="ES116" s="89">
        <f t="shared" si="311"/>
        <v>2.3885007661665594E-2</v>
      </c>
      <c r="ET116" s="89">
        <f t="shared" si="311"/>
        <v>1.624345780612128E-2</v>
      </c>
      <c r="EU116" s="89">
        <f t="shared" si="311"/>
        <v>1.4472862628397027E-2</v>
      </c>
      <c r="EV116" s="89">
        <f t="shared" si="311"/>
        <v>9.1027475923344328E-3</v>
      </c>
      <c r="EW116" s="89">
        <f t="shared" si="311"/>
        <v>2.8019169040606928E-2</v>
      </c>
      <c r="EX116" s="89">
        <f t="shared" si="311"/>
        <v>1.5780815139359018E-2</v>
      </c>
      <c r="EY116" s="89">
        <f t="shared" si="311"/>
        <v>6.2042445732772483E-2</v>
      </c>
      <c r="EZ116" s="97">
        <f t="shared" si="311"/>
        <v>2.2948896686558827E-2</v>
      </c>
      <c r="FA116" s="110">
        <f t="shared" si="212"/>
        <v>3.1474254060178772</v>
      </c>
      <c r="FB116" s="111">
        <f t="shared" si="213"/>
        <v>3.2446463335496434</v>
      </c>
      <c r="FC116" s="111">
        <f t="shared" si="214"/>
        <v>2.8490028490028489</v>
      </c>
      <c r="FD116" s="111">
        <f t="shared" si="215"/>
        <v>3.2916392363396971</v>
      </c>
      <c r="FE116" s="111">
        <f t="shared" si="313"/>
        <v>1</v>
      </c>
      <c r="FF116" s="111">
        <f t="shared" si="313"/>
        <v>1</v>
      </c>
      <c r="FG116" s="111">
        <f t="shared" si="313"/>
        <v>1</v>
      </c>
      <c r="FH116" s="111">
        <f t="shared" si="313"/>
        <v>1</v>
      </c>
      <c r="FI116" s="111">
        <f t="shared" si="313"/>
        <v>1</v>
      </c>
      <c r="FJ116" s="111">
        <f t="shared" si="313"/>
        <v>13.422818791946309</v>
      </c>
      <c r="FK116" s="111">
        <f t="shared" si="313"/>
        <v>1</v>
      </c>
      <c r="FL116" s="111">
        <f t="shared" si="313"/>
        <v>9.8039215686274499</v>
      </c>
      <c r="FM116" s="111">
        <f t="shared" si="313"/>
        <v>2.8490028490028489</v>
      </c>
      <c r="FN116" s="111">
        <f t="shared" si="313"/>
        <v>3.2916392363396971</v>
      </c>
      <c r="FO116" s="111">
        <f t="shared" si="313"/>
        <v>3.1474254060178772</v>
      </c>
      <c r="FP116" s="111">
        <f t="shared" si="313"/>
        <v>3.2446463335496434</v>
      </c>
      <c r="FQ116" s="111">
        <f t="shared" si="216"/>
        <v>2.6808753057873393</v>
      </c>
      <c r="FR116" s="111">
        <f t="shared" si="217"/>
        <v>3.3239155725444571</v>
      </c>
      <c r="FS116" s="111">
        <f t="shared" si="218"/>
        <v>2.4163344206838229</v>
      </c>
      <c r="FT116" s="292">
        <f t="shared" si="219"/>
        <v>2.1143884131514961</v>
      </c>
      <c r="FU116" s="83">
        <f>+Cas_Hoy!B116</f>
        <v>13</v>
      </c>
      <c r="FV116" s="61">
        <f>+Cas_Hoy!C116</f>
        <v>18</v>
      </c>
      <c r="FW116" s="61">
        <f>+Cas_Hoy!D116</f>
        <v>38</v>
      </c>
      <c r="FX116" s="61">
        <f>+Cas_Hoy!E116</f>
        <v>46</v>
      </c>
      <c r="FY116" s="61">
        <f>+Cas_Hoy!F116</f>
        <v>171</v>
      </c>
      <c r="FZ116" s="61">
        <f>+Cas_Hoy!G116</f>
        <v>188</v>
      </c>
      <c r="GA116" s="61">
        <f>+Cas_Hoy!H116</f>
        <v>216</v>
      </c>
      <c r="GB116" s="61">
        <f>+Cas_Hoy!I116</f>
        <v>213</v>
      </c>
      <c r="GC116" s="61">
        <f>+Cas_Hoy!J116</f>
        <v>143</v>
      </c>
      <c r="GD116" s="61">
        <f>+Cas_Hoy!K116</f>
        <v>163</v>
      </c>
      <c r="GE116" s="61">
        <f>+Cas_Hoy!L116</f>
        <v>92</v>
      </c>
      <c r="GF116" s="61">
        <f>+Cas_Hoy!M116</f>
        <v>111</v>
      </c>
      <c r="GG116" s="61">
        <f>+Cas_Hoy!N116</f>
        <v>73</v>
      </c>
      <c r="GH116" s="61">
        <f>+Cas_Hoy!O116</f>
        <v>57</v>
      </c>
      <c r="GI116" s="61">
        <f>+Cas_Hoy!P116</f>
        <v>31</v>
      </c>
      <c r="GJ116" s="61">
        <f>+Cas_Hoy!Q116</f>
        <v>26</v>
      </c>
      <c r="GK116" s="61">
        <f>+Cas_Hoy!R116</f>
        <v>23</v>
      </c>
      <c r="GL116" s="61">
        <f>+Cas_Hoy!S116</f>
        <v>31</v>
      </c>
      <c r="GM116" s="61">
        <f>+Cas_Hoy!T116</f>
        <v>3</v>
      </c>
      <c r="GN116" s="84">
        <f>+Cas_Hoy!U116</f>
        <v>10</v>
      </c>
      <c r="GO116" s="297">
        <f t="shared" si="220"/>
        <v>7.2482511196169819E-3</v>
      </c>
      <c r="GP116" s="294">
        <f t="shared" si="221"/>
        <v>1.1232669952869435E-2</v>
      </c>
      <c r="GQ116" s="294">
        <f t="shared" si="222"/>
        <v>2.154398547292765E-2</v>
      </c>
      <c r="GR116" s="294">
        <f t="shared" si="223"/>
        <v>3.1653511638107139E-2</v>
      </c>
      <c r="GS116" s="294">
        <f t="shared" si="224"/>
        <v>3.3627142354638297E-2</v>
      </c>
      <c r="GT116" s="294">
        <f t="shared" si="225"/>
        <v>4.1438415955632697E-2</v>
      </c>
      <c r="GU116" s="294">
        <f t="shared" si="226"/>
        <v>4.5882914391517093E-2</v>
      </c>
      <c r="GV116" s="294">
        <f t="shared" si="227"/>
        <v>4.8167719632557622E-2</v>
      </c>
      <c r="GW116" s="294">
        <f t="shared" si="228"/>
        <v>3.3456557413210207E-2</v>
      </c>
      <c r="GX116" s="294">
        <f t="shared" si="229"/>
        <v>0.51620367257659794</v>
      </c>
      <c r="GY116" s="294">
        <f t="shared" si="230"/>
        <v>2.6466275911822105E-2</v>
      </c>
      <c r="GZ116" s="294">
        <f t="shared" si="231"/>
        <v>0.28988180107001893</v>
      </c>
      <c r="HA116" s="294">
        <f t="shared" si="232"/>
        <v>7.642364932288355E-2</v>
      </c>
      <c r="HB116" s="294">
        <f t="shared" si="233"/>
        <v>6.2197007627797091E-2</v>
      </c>
      <c r="HC116" s="294">
        <f t="shared" si="234"/>
        <v>5.4312304675658757E-2</v>
      </c>
      <c r="HD116" s="294">
        <f t="shared" si="235"/>
        <v>3.3387613548612603E-2</v>
      </c>
      <c r="HE116" s="294">
        <f t="shared" si="236"/>
        <v>8.2269793452467502E-2</v>
      </c>
      <c r="HF116" s="294">
        <f t="shared" si="237"/>
        <v>7.3912591493817445E-2</v>
      </c>
      <c r="HG116" s="294">
        <f t="shared" si="238"/>
        <v>0.14991529716750632</v>
      </c>
      <c r="HH116" s="298">
        <f t="shared" si="239"/>
        <v>5.3914312498523048E-2</v>
      </c>
      <c r="HI116" s="213">
        <f>+CyF_Tot!B116</f>
        <v>1442</v>
      </c>
      <c r="HJ116" s="140">
        <f>+CyF_Tot!C116</f>
        <v>1564</v>
      </c>
      <c r="HK116" s="140">
        <f>+CyF_Tot!D116</f>
        <v>1652</v>
      </c>
      <c r="HL116" s="140">
        <f>+CyF_Tot!E116</f>
        <v>1687</v>
      </c>
      <c r="HM116" s="140">
        <f>+CyF_Tot!F116</f>
        <v>23</v>
      </c>
      <c r="HN116" s="140">
        <f>+CyF_Tot!G116</f>
        <v>27</v>
      </c>
      <c r="HO116" s="140">
        <f>+CyF_Tot!H116</f>
        <v>29</v>
      </c>
      <c r="HP116" s="451">
        <f>+CyF_Tot!I116</f>
        <v>30</v>
      </c>
      <c r="HQ116" s="91">
        <f t="shared" si="291"/>
        <v>8.3268494804092569E-2</v>
      </c>
      <c r="HR116" s="88">
        <f t="shared" si="292"/>
        <v>7.6695877295359774E-2</v>
      </c>
      <c r="HS116" s="88">
        <f t="shared" si="293"/>
        <v>7.4125149059386053E-2</v>
      </c>
      <c r="HT116" s="88">
        <f t="shared" si="294"/>
        <v>7.0560770035950668E-2</v>
      </c>
      <c r="HU116" s="88">
        <f t="shared" si="295"/>
        <v>7.5010367826184254E-2</v>
      </c>
      <c r="HV116" s="88">
        <f t="shared" si="296"/>
        <v>6.6922144733587027E-2</v>
      </c>
      <c r="HW116" s="88">
        <f t="shared" si="297"/>
        <v>6.9441309598320705E-2</v>
      </c>
      <c r="HX116" s="88">
        <f t="shared" si="298"/>
        <v>6.5228691145530412E-2</v>
      </c>
      <c r="HY116" s="88">
        <f t="shared" si="299"/>
        <v>6.3047799493885004E-2</v>
      </c>
      <c r="HZ116" s="88">
        <f t="shared" si="300"/>
        <v>6.2520924124682284E-2</v>
      </c>
      <c r="IA116" s="88">
        <f t="shared" si="301"/>
        <v>5.1275527717591675E-2</v>
      </c>
      <c r="IB116" s="88">
        <f t="shared" si="302"/>
        <v>5.537541617069007E-2</v>
      </c>
      <c r="IC116" s="88">
        <f t="shared" si="303"/>
        <v>4.0142380096242325E-2</v>
      </c>
      <c r="ID116" s="88">
        <f t="shared" si="304"/>
        <v>4.4497206020668333E-2</v>
      </c>
      <c r="IE116" s="88">
        <f t="shared" si="305"/>
        <v>2.6499278844117225E-2</v>
      </c>
      <c r="IF116" s="88">
        <f t="shared" si="306"/>
        <v>3.7270951719041268E-2</v>
      </c>
      <c r="IG116" s="88">
        <f t="shared" si="307"/>
        <v>1.1055520405224423E-2</v>
      </c>
      <c r="IH116" s="88">
        <f t="shared" si="308"/>
        <v>2.0564037895343487E-2</v>
      </c>
      <c r="II116" s="88">
        <f t="shared" si="309"/>
        <v>7.1325938098222076E-4</v>
      </c>
      <c r="IJ116" s="191">
        <f t="shared" si="310"/>
        <v>5.7848998636913472E-3</v>
      </c>
      <c r="IK116" s="297"/>
      <c r="IL116" s="294"/>
      <c r="IM116" s="294"/>
      <c r="IN116" s="294"/>
      <c r="IO116" s="294"/>
      <c r="IP116" s="294"/>
      <c r="IQ116" s="294"/>
      <c r="IR116" s="294"/>
      <c r="IS116" s="294"/>
      <c r="IT116" s="294"/>
      <c r="IU116" s="294"/>
      <c r="IV116" s="294"/>
      <c r="IW116" s="294"/>
      <c r="IX116" s="294"/>
      <c r="IY116" s="294"/>
      <c r="IZ116" s="294"/>
      <c r="JA116" s="294"/>
      <c r="JB116" s="294"/>
      <c r="JC116" s="294"/>
      <c r="JD116" s="298"/>
      <c r="JE116" s="486"/>
    </row>
    <row r="117" spans="1:265" ht="14.4">
      <c r="A117" s="412" t="s">
        <v>128</v>
      </c>
      <c r="B117" s="440">
        <v>606413</v>
      </c>
      <c r="C117" s="428">
        <f t="shared" si="288"/>
        <v>17943</v>
      </c>
      <c r="D117" s="419">
        <f t="shared" si="289"/>
        <v>600</v>
      </c>
      <c r="E117" s="397">
        <f t="shared" si="210"/>
        <v>4.4921567293074076E-3</v>
      </c>
      <c r="F117" s="198">
        <f t="shared" si="262"/>
        <v>2.7647824172634821E-2</v>
      </c>
      <c r="G117" s="28">
        <f t="shared" si="151"/>
        <v>7.9664876712256065</v>
      </c>
      <c r="H117" s="27">
        <f t="shared" si="263"/>
        <v>0.22025605040750862</v>
      </c>
      <c r="I117" s="34">
        <f t="shared" si="264"/>
        <v>0.23571837721948746</v>
      </c>
      <c r="J117" s="311">
        <f t="shared" si="265"/>
        <v>0.31199411695525286</v>
      </c>
      <c r="K117" s="483">
        <f t="shared" si="290"/>
        <v>3.1712928072636305E-3</v>
      </c>
      <c r="L117" s="312">
        <f t="shared" si="211"/>
        <v>11.284581202742798</v>
      </c>
      <c r="M117" s="313">
        <f t="shared" si="266"/>
        <v>0.33371051529038231</v>
      </c>
      <c r="N117" s="501"/>
      <c r="O117" s="334" t="s">
        <v>230</v>
      </c>
      <c r="P117" s="21" t="s">
        <v>244</v>
      </c>
      <c r="Q117" s="21" t="s">
        <v>232</v>
      </c>
      <c r="R117" s="21" t="s">
        <v>245</v>
      </c>
      <c r="S117" s="161">
        <f t="shared" si="267"/>
        <v>17943</v>
      </c>
      <c r="T117" s="162">
        <f t="shared" si="268"/>
        <v>2958.8745623857008</v>
      </c>
      <c r="U117" s="161">
        <f t="shared" si="269"/>
        <v>505</v>
      </c>
      <c r="V117" s="163">
        <f t="shared" si="270"/>
        <v>2.8959743089803876E-2</v>
      </c>
      <c r="W117" s="162">
        <f t="shared" si="271"/>
        <v>83.276578833237409</v>
      </c>
      <c r="X117" s="161">
        <f t="shared" si="272"/>
        <v>1177</v>
      </c>
      <c r="Y117" s="163">
        <f t="shared" si="273"/>
        <v>7.0201598473100327E-2</v>
      </c>
      <c r="Z117" s="162">
        <f t="shared" si="274"/>
        <v>194.09214512221868</v>
      </c>
      <c r="AA117" s="161">
        <f t="shared" si="275"/>
        <v>600</v>
      </c>
      <c r="AB117" s="162">
        <f t="shared" si="276"/>
        <v>989.42469900876131</v>
      </c>
      <c r="AC117" s="164">
        <f t="shared" si="277"/>
        <v>3.3439224209998328E-2</v>
      </c>
      <c r="AD117" s="161">
        <f t="shared" si="278"/>
        <v>5</v>
      </c>
      <c r="AE117" s="163">
        <f t="shared" si="279"/>
        <v>8.4033613445378148E-3</v>
      </c>
      <c r="AF117" s="162">
        <f t="shared" si="280"/>
        <v>8.2452058250730111</v>
      </c>
      <c r="AG117" s="161">
        <f t="shared" si="281"/>
        <v>25</v>
      </c>
      <c r="AH117" s="163">
        <f t="shared" si="282"/>
        <v>4.3478260869565216E-2</v>
      </c>
      <c r="AI117" s="335">
        <f t="shared" si="283"/>
        <v>41.226029125365059</v>
      </c>
      <c r="AJ117" s="505"/>
      <c r="AK117" s="83">
        <v>56918.784233507555</v>
      </c>
      <c r="AL117" s="61">
        <v>53574.847317367305</v>
      </c>
      <c r="AM117" s="61">
        <v>53536.142107460997</v>
      </c>
      <c r="AN117" s="61">
        <v>50060.200090047321</v>
      </c>
      <c r="AO117" s="61">
        <v>47795.289127714146</v>
      </c>
      <c r="AP117" s="61">
        <v>47362.549674045993</v>
      </c>
      <c r="AQ117" s="61">
        <v>44348.515716020978</v>
      </c>
      <c r="AR117" s="61">
        <v>43397.886319382647</v>
      </c>
      <c r="AS117" s="61">
        <v>36729.313357930667</v>
      </c>
      <c r="AT117" s="61">
        <v>37760.495237122625</v>
      </c>
      <c r="AU117" s="61">
        <v>27979.382256664772</v>
      </c>
      <c r="AV117" s="61">
        <v>29588.958961647179</v>
      </c>
      <c r="AW117" s="61">
        <v>20256.768970952595</v>
      </c>
      <c r="AX117" s="61">
        <v>22385.640616518969</v>
      </c>
      <c r="AY117" s="61">
        <v>10050.616489881884</v>
      </c>
      <c r="AZ117" s="61">
        <v>13869.035791104146</v>
      </c>
      <c r="BA117" s="61">
        <v>3210.7352064308038</v>
      </c>
      <c r="BB117" s="61">
        <v>5923.7517082168915</v>
      </c>
      <c r="BC117" s="61">
        <v>334.45158400320878</v>
      </c>
      <c r="BD117" s="84">
        <v>1329.6300999613629</v>
      </c>
      <c r="BE117" s="229">
        <v>2.0000000000000002E-5</v>
      </c>
      <c r="BF117" s="42">
        <v>2.0000000000000002E-5</v>
      </c>
      <c r="BG117" s="52">
        <v>5.0000000000000002E-5</v>
      </c>
      <c r="BH117" s="52">
        <v>4.0000000000000003E-5</v>
      </c>
      <c r="BI117" s="52">
        <v>1.2518952302791728E-4</v>
      </c>
      <c r="BJ117" s="52">
        <v>1.2406223545552731E-4</v>
      </c>
      <c r="BK117" s="52">
        <v>3.4000000000000002E-4</v>
      </c>
      <c r="BL117" s="52">
        <v>1.8000000000000001E-4</v>
      </c>
      <c r="BM117" s="52">
        <v>8.9999999999999998E-4</v>
      </c>
      <c r="BN117" s="52">
        <v>5.0000000000000001E-4</v>
      </c>
      <c r="BO117" s="52">
        <v>3.8E-3</v>
      </c>
      <c r="BP117" s="52">
        <v>2E-3</v>
      </c>
      <c r="BQ117" s="52">
        <v>1.6199999999999999E-2</v>
      </c>
      <c r="BR117" s="52">
        <v>6.1999999999999998E-3</v>
      </c>
      <c r="BS117" s="52">
        <v>6.1100000000000002E-2</v>
      </c>
      <c r="BT117" s="52">
        <v>2.6800000000000001E-2</v>
      </c>
      <c r="BU117" s="52">
        <v>0.1421</v>
      </c>
      <c r="BV117" s="52">
        <v>5.4699999999999999E-2</v>
      </c>
      <c r="BW117" s="52">
        <v>0.27589999999999998</v>
      </c>
      <c r="BX117" s="53">
        <v>0.1051</v>
      </c>
      <c r="BY117" s="63">
        <f>+Fall_Hoy!B117</f>
        <v>1</v>
      </c>
      <c r="BZ117" s="60">
        <f>+Fall_Hoy!C117</f>
        <v>0</v>
      </c>
      <c r="CA117" s="60">
        <f>+Fall_Hoy!D117</f>
        <v>1</v>
      </c>
      <c r="CB117" s="60">
        <f>+Fall_Hoy!E117</f>
        <v>1</v>
      </c>
      <c r="CC117" s="60">
        <f>+Fall_Hoy!F117</f>
        <v>0</v>
      </c>
      <c r="CD117" s="60">
        <f>+Fall_Hoy!G117</f>
        <v>2</v>
      </c>
      <c r="CE117" s="60">
        <f>+Fall_Hoy!H117</f>
        <v>4</v>
      </c>
      <c r="CF117" s="60">
        <f>+Fall_Hoy!I117</f>
        <v>3</v>
      </c>
      <c r="CG117" s="60">
        <f>+Fall_Hoy!J117</f>
        <v>14</v>
      </c>
      <c r="CH117" s="60">
        <f>+Fall_Hoy!K117</f>
        <v>13</v>
      </c>
      <c r="CI117" s="60">
        <f>+Fall_Hoy!L117</f>
        <v>33</v>
      </c>
      <c r="CJ117" s="60">
        <f>+Fall_Hoy!M117</f>
        <v>25</v>
      </c>
      <c r="CK117" s="60">
        <f>+Fall_Hoy!N117</f>
        <v>101</v>
      </c>
      <c r="CL117" s="60">
        <f>+Fall_Hoy!O117</f>
        <v>58</v>
      </c>
      <c r="CM117" s="60">
        <f>+Fall_Hoy!P117</f>
        <v>108</v>
      </c>
      <c r="CN117" s="60">
        <f>+Fall_Hoy!Q117</f>
        <v>74</v>
      </c>
      <c r="CO117" s="60">
        <f>+Fall_Hoy!R117</f>
        <v>61</v>
      </c>
      <c r="CP117" s="60">
        <f>+Fall_Hoy!S117</f>
        <v>61</v>
      </c>
      <c r="CQ117" s="60">
        <f>+Fall_Hoy!T117</f>
        <v>9</v>
      </c>
      <c r="CR117" s="65">
        <f>+Fall_Hoy!U117</f>
        <v>24</v>
      </c>
      <c r="CS117" s="74">
        <f t="shared" si="284"/>
        <v>0.17586922252969309</v>
      </c>
      <c r="CT117" s="75">
        <f t="shared" si="285"/>
        <v>0.19909055477539589</v>
      </c>
      <c r="CU117" s="75">
        <f t="shared" si="286"/>
        <v>0.30777701568175514</v>
      </c>
      <c r="CV117" s="75">
        <f t="shared" si="287"/>
        <v>0.41789461690786861</v>
      </c>
      <c r="CW117" s="75">
        <f t="shared" si="240"/>
        <v>3.9920252284730805E-2</v>
      </c>
      <c r="CX117" s="75">
        <f t="shared" si="241"/>
        <v>0.34037317009782181</v>
      </c>
      <c r="CY117" s="75">
        <f t="shared" si="242"/>
        <v>0.26527845841981401</v>
      </c>
      <c r="CZ117" s="75">
        <f t="shared" si="243"/>
        <v>0.3840432813711227</v>
      </c>
      <c r="DA117" s="75">
        <f t="shared" si="244"/>
        <v>0.42351882279870529</v>
      </c>
      <c r="DB117" s="75">
        <f t="shared" si="245"/>
        <v>0.68855029142836044</v>
      </c>
      <c r="DC117" s="75">
        <f t="shared" si="246"/>
        <v>0.31037892283154978</v>
      </c>
      <c r="DD117" s="75">
        <f t="shared" si="247"/>
        <v>0.42245487636798362</v>
      </c>
      <c r="DE117" s="75">
        <f t="shared" si="248"/>
        <v>0.30777701568175514</v>
      </c>
      <c r="DF117" s="75">
        <f t="shared" si="249"/>
        <v>0.41789461690786861</v>
      </c>
      <c r="DG117" s="75">
        <f t="shared" si="250"/>
        <v>0.17586922252969309</v>
      </c>
      <c r="DH117" s="75">
        <f t="shared" si="251"/>
        <v>0.19909055477539589</v>
      </c>
      <c r="DI117" s="75">
        <f t="shared" si="252"/>
        <v>0.13369995678229693</v>
      </c>
      <c r="DJ117" s="75">
        <f t="shared" si="253"/>
        <v>0.18825462806650012</v>
      </c>
      <c r="DK117" s="75">
        <f t="shared" si="254"/>
        <v>9.7534340512851744E-2</v>
      </c>
      <c r="DL117" s="287">
        <f t="shared" si="255"/>
        <v>0.17174246328132706</v>
      </c>
      <c r="DM117" s="83">
        <f>+'Cas_-14'!B117</f>
        <v>179</v>
      </c>
      <c r="DN117" s="61">
        <f>+'Cas_-14'!C117</f>
        <v>174</v>
      </c>
      <c r="DO117" s="61">
        <f>+'Cas_-14'!D117</f>
        <v>384</v>
      </c>
      <c r="DP117" s="61">
        <f>+'Cas_-14'!E117</f>
        <v>385</v>
      </c>
      <c r="DQ117" s="61">
        <f>+'Cas_-14'!F117</f>
        <v>1908</v>
      </c>
      <c r="DR117" s="61">
        <f>+'Cas_-14'!G117</f>
        <v>1649</v>
      </c>
      <c r="DS117" s="61">
        <f>+'Cas_-14'!H117</f>
        <v>2342</v>
      </c>
      <c r="DT117" s="61">
        <f>+'Cas_-14'!I117</f>
        <v>1970</v>
      </c>
      <c r="DU117" s="61">
        <f>+'Cas_-14'!J117</f>
        <v>1870</v>
      </c>
      <c r="DV117" s="61">
        <f>+'Cas_-14'!K117</f>
        <v>1652</v>
      </c>
      <c r="DW117" s="61">
        <f>+'Cas_-14'!L117</f>
        <v>1222</v>
      </c>
      <c r="DX117" s="61">
        <f>+'Cas_-14'!M117</f>
        <v>1052</v>
      </c>
      <c r="DY117" s="61">
        <f>+'Cas_-14'!N117</f>
        <v>591</v>
      </c>
      <c r="DZ117" s="61">
        <f>+'Cas_-14'!O117</f>
        <v>503</v>
      </c>
      <c r="EA117" s="61">
        <f>+'Cas_-14'!P117</f>
        <v>282</v>
      </c>
      <c r="EB117" s="61">
        <f>+'Cas_-14'!Q117</f>
        <v>217</v>
      </c>
      <c r="EC117" s="61">
        <f>+'Cas_-14'!R117</f>
        <v>96</v>
      </c>
      <c r="ED117" s="61">
        <f>+'Cas_-14'!S117</f>
        <v>106</v>
      </c>
      <c r="EE117" s="61">
        <f>+'Cas_-14'!T117</f>
        <v>15</v>
      </c>
      <c r="EF117" s="84">
        <f>+'Cas_-14'!U117</f>
        <v>45</v>
      </c>
      <c r="EG117" s="190">
        <f t="shared" si="312"/>
        <v>3.1448317530054408E-3</v>
      </c>
      <c r="EH117" s="88">
        <f t="shared" si="312"/>
        <v>3.2477927369397204E-3</v>
      </c>
      <c r="EI117" s="88">
        <f t="shared" si="312"/>
        <v>7.1727245349358917E-3</v>
      </c>
      <c r="EJ117" s="88">
        <f t="shared" si="312"/>
        <v>7.690740334786306E-3</v>
      </c>
      <c r="EK117" s="88">
        <f t="shared" si="312"/>
        <v>3.9920252284730805E-2</v>
      </c>
      <c r="EL117" s="88">
        <f t="shared" si="312"/>
        <v>3.481653777823597E-2</v>
      </c>
      <c r="EM117" s="88">
        <f t="shared" si="312"/>
        <v>5.2808982717632381E-2</v>
      </c>
      <c r="EN117" s="88">
        <f t="shared" si="312"/>
        <v>4.5393915858066701E-2</v>
      </c>
      <c r="EO117" s="88">
        <f t="shared" si="311"/>
        <v>5.0913012769301498E-2</v>
      </c>
      <c r="EP117" s="88">
        <f t="shared" si="311"/>
        <v>4.3749426209217367E-2</v>
      </c>
      <c r="EQ117" s="88">
        <f t="shared" si="311"/>
        <v>4.3675017153351051E-2</v>
      </c>
      <c r="ER117" s="88">
        <f t="shared" si="311"/>
        <v>3.5553802395129501E-2</v>
      </c>
      <c r="ES117" s="88">
        <f t="shared" si="311"/>
        <v>2.9175432708319408E-2</v>
      </c>
      <c r="ET117" s="88">
        <f t="shared" si="311"/>
        <v>2.2469761246359986E-2</v>
      </c>
      <c r="EU117" s="88">
        <f t="shared" si="311"/>
        <v>2.805798035213998E-2</v>
      </c>
      <c r="EV117" s="88">
        <f t="shared" si="311"/>
        <v>1.5646365275024221E-2</v>
      </c>
      <c r="EW117" s="88">
        <f t="shared" si="311"/>
        <v>2.9899693941662E-2</v>
      </c>
      <c r="EX117" s="88">
        <f t="shared" si="311"/>
        <v>1.7894065318937391E-2</v>
      </c>
      <c r="EY117" s="88">
        <f t="shared" si="311"/>
        <v>4.4849540912492998E-2</v>
      </c>
      <c r="EZ117" s="96">
        <f t="shared" si="311"/>
        <v>3.3843999170376511E-2</v>
      </c>
      <c r="FA117" s="110">
        <f t="shared" si="212"/>
        <v>6.2680642128356023</v>
      </c>
      <c r="FB117" s="111">
        <f t="shared" si="213"/>
        <v>12.724396450925099</v>
      </c>
      <c r="FC117" s="111">
        <f t="shared" si="214"/>
        <v>10.549184266048337</v>
      </c>
      <c r="FD117" s="111">
        <f t="shared" si="215"/>
        <v>18.598088886038607</v>
      </c>
      <c r="FE117" s="111">
        <f t="shared" si="313"/>
        <v>1</v>
      </c>
      <c r="FF117" s="111">
        <f t="shared" si="313"/>
        <v>9.7761923447365628</v>
      </c>
      <c r="FG117" s="111">
        <f t="shared" si="313"/>
        <v>5.0233586175717075</v>
      </c>
      <c r="FH117" s="111">
        <f t="shared" si="313"/>
        <v>8.4602368866328259</v>
      </c>
      <c r="FI117" s="111">
        <f t="shared" si="313"/>
        <v>8.3184789067142013</v>
      </c>
      <c r="FJ117" s="111">
        <f t="shared" si="313"/>
        <v>15.738498789346245</v>
      </c>
      <c r="FK117" s="111">
        <f t="shared" si="313"/>
        <v>7.1065552588508911</v>
      </c>
      <c r="FL117" s="111">
        <f t="shared" si="313"/>
        <v>11.882129277566539</v>
      </c>
      <c r="FM117" s="111">
        <f t="shared" si="313"/>
        <v>10.549184266048337</v>
      </c>
      <c r="FN117" s="111">
        <f t="shared" si="313"/>
        <v>18.598088886038607</v>
      </c>
      <c r="FO117" s="111">
        <f t="shared" si="313"/>
        <v>6.2680642128356023</v>
      </c>
      <c r="FP117" s="111">
        <f t="shared" si="313"/>
        <v>12.724396450925099</v>
      </c>
      <c r="FQ117" s="111">
        <f t="shared" si="216"/>
        <v>4.4716162326999758</v>
      </c>
      <c r="FR117" s="111">
        <f t="shared" si="217"/>
        <v>10.520506364044016</v>
      </c>
      <c r="FS117" s="111">
        <f t="shared" si="218"/>
        <v>2.1747009786154403</v>
      </c>
      <c r="FT117" s="292">
        <f t="shared" si="219"/>
        <v>5.0745321915635904</v>
      </c>
      <c r="FU117" s="83">
        <f>+Cas_Hoy!B117</f>
        <v>191</v>
      </c>
      <c r="FV117" s="61">
        <f>+Cas_Hoy!C117</f>
        <v>186</v>
      </c>
      <c r="FW117" s="61">
        <f>+Cas_Hoy!D117</f>
        <v>414</v>
      </c>
      <c r="FX117" s="61">
        <f>+Cas_Hoy!E117</f>
        <v>431</v>
      </c>
      <c r="FY117" s="61">
        <f>+Cas_Hoy!F117</f>
        <v>2046</v>
      </c>
      <c r="FZ117" s="61">
        <f>+Cas_Hoy!G117</f>
        <v>1783</v>
      </c>
      <c r="GA117" s="61">
        <f>+Cas_Hoy!H117</f>
        <v>2499</v>
      </c>
      <c r="GB117" s="61">
        <f>+Cas_Hoy!I117</f>
        <v>2115</v>
      </c>
      <c r="GC117" s="61">
        <f>+Cas_Hoy!J117</f>
        <v>1988</v>
      </c>
      <c r="GD117" s="61">
        <f>+Cas_Hoy!K117</f>
        <v>1755</v>
      </c>
      <c r="GE117" s="61">
        <f>+Cas_Hoy!L117</f>
        <v>1306</v>
      </c>
      <c r="GF117" s="61">
        <f>+Cas_Hoy!M117</f>
        <v>1104</v>
      </c>
      <c r="GG117" s="61">
        <f>+Cas_Hoy!N117</f>
        <v>623</v>
      </c>
      <c r="GH117" s="61">
        <f>+Cas_Hoy!O117</f>
        <v>541</v>
      </c>
      <c r="GI117" s="61">
        <f>+Cas_Hoy!P117</f>
        <v>316</v>
      </c>
      <c r="GJ117" s="61">
        <f>+Cas_Hoy!Q117</f>
        <v>234</v>
      </c>
      <c r="GK117" s="61">
        <f>+Cas_Hoy!R117</f>
        <v>103</v>
      </c>
      <c r="GL117" s="61">
        <f>+Cas_Hoy!S117</f>
        <v>112</v>
      </c>
      <c r="GM117" s="61">
        <f>+Cas_Hoy!T117</f>
        <v>16</v>
      </c>
      <c r="GN117" s="84">
        <f>+Cas_Hoy!U117</f>
        <v>46</v>
      </c>
      <c r="GO117" s="297">
        <f t="shared" si="220"/>
        <v>2.1033482720574686E-2</v>
      </c>
      <c r="GP117" s="294">
        <f t="shared" si="221"/>
        <v>4.4176285297687544E-2</v>
      </c>
      <c r="GQ117" s="294">
        <f t="shared" si="222"/>
        <v>8.1577829746819944E-2</v>
      </c>
      <c r="GR117" s="294">
        <f t="shared" si="223"/>
        <v>0.16012273813256872</v>
      </c>
      <c r="GS117" s="294">
        <f t="shared" si="224"/>
        <v>4.2807566129223915E-2</v>
      </c>
      <c r="GT117" s="294">
        <f t="shared" si="225"/>
        <v>0.36803236039079218</v>
      </c>
      <c r="GU117" s="294">
        <f t="shared" si="226"/>
        <v>0.28306185635829001</v>
      </c>
      <c r="GV117" s="294">
        <f t="shared" si="227"/>
        <v>0.41231042644666221</v>
      </c>
      <c r="GW117" s="294">
        <f t="shared" si="228"/>
        <v>0.45024353995926525</v>
      </c>
      <c r="GX117" s="294">
        <f t="shared" si="229"/>
        <v>0.7</v>
      </c>
      <c r="GY117" s="294">
        <f t="shared" si="230"/>
        <v>0.33171429886907039</v>
      </c>
      <c r="GZ117" s="294">
        <f t="shared" si="231"/>
        <v>0.44333667634054552</v>
      </c>
      <c r="HA117" s="294">
        <f t="shared" si="232"/>
        <v>0.32444176103169786</v>
      </c>
      <c r="HB117" s="294">
        <f t="shared" si="233"/>
        <v>0.44946518438798594</v>
      </c>
      <c r="HC117" s="294">
        <f t="shared" si="234"/>
        <v>0.19707331318930146</v>
      </c>
      <c r="HD117" s="294">
        <f t="shared" si="235"/>
        <v>0.21468751067945918</v>
      </c>
      <c r="HE117" s="294">
        <f t="shared" si="236"/>
        <v>0.1434489119643394</v>
      </c>
      <c r="HF117" s="294">
        <f t="shared" si="237"/>
        <v>0.19891055040988692</v>
      </c>
      <c r="HG117" s="294">
        <f t="shared" si="238"/>
        <v>0.10403662988037519</v>
      </c>
      <c r="HH117" s="298">
        <f t="shared" si="239"/>
        <v>0.17555896246535654</v>
      </c>
      <c r="HI117" s="213">
        <f>+CyF_Tot!B117</f>
        <v>15950</v>
      </c>
      <c r="HJ117" s="140">
        <f>+CyF_Tot!C117</f>
        <v>16766</v>
      </c>
      <c r="HK117" s="140">
        <f>+CyF_Tot!D117</f>
        <v>17438</v>
      </c>
      <c r="HL117" s="140">
        <f>+CyF_Tot!E117</f>
        <v>17943</v>
      </c>
      <c r="HM117" s="140">
        <f>+CyF_Tot!F117</f>
        <v>549</v>
      </c>
      <c r="HN117" s="140">
        <f>+CyF_Tot!G117</f>
        <v>575</v>
      </c>
      <c r="HO117" s="140">
        <f>+CyF_Tot!H117</f>
        <v>595</v>
      </c>
      <c r="HP117" s="451">
        <f>+CyF_Tot!I117</f>
        <v>600</v>
      </c>
      <c r="HQ117" s="91">
        <f t="shared" si="291"/>
        <v>9.3861418263638072E-2</v>
      </c>
      <c r="HR117" s="88">
        <f t="shared" si="292"/>
        <v>8.8347128635710814E-2</v>
      </c>
      <c r="HS117" s="88">
        <f t="shared" si="293"/>
        <v>8.8283302151274792E-2</v>
      </c>
      <c r="HT117" s="88">
        <f t="shared" si="294"/>
        <v>8.2551330677355733E-2</v>
      </c>
      <c r="HU117" s="88">
        <f t="shared" si="295"/>
        <v>7.8816399265375495E-2</v>
      </c>
      <c r="HV117" s="88">
        <f t="shared" si="296"/>
        <v>7.8102794092550776E-2</v>
      </c>
      <c r="HW117" s="88">
        <f t="shared" si="297"/>
        <v>7.3132528023015633E-2</v>
      </c>
      <c r="HX117" s="88">
        <f t="shared" si="298"/>
        <v>7.1564901015286037E-2</v>
      </c>
      <c r="HY117" s="88">
        <f t="shared" si="299"/>
        <v>6.0568149689948378E-2</v>
      </c>
      <c r="HZ117" s="88">
        <f t="shared" si="300"/>
        <v>6.2268611057353034E-2</v>
      </c>
      <c r="IA117" s="88">
        <f t="shared" si="301"/>
        <v>4.613915311291937E-2</v>
      </c>
      <c r="IB117" s="88">
        <f t="shared" si="302"/>
        <v>4.8793411357683919E-2</v>
      </c>
      <c r="IC117" s="88">
        <f t="shared" si="303"/>
        <v>3.3404245903291316E-2</v>
      </c>
      <c r="ID117" s="88">
        <f t="shared" si="304"/>
        <v>3.6914842881862642E-2</v>
      </c>
      <c r="IE117" s="88">
        <f t="shared" si="305"/>
        <v>1.6573880325589794E-2</v>
      </c>
      <c r="IF117" s="88">
        <f t="shared" si="306"/>
        <v>2.2870610938591596E-2</v>
      </c>
      <c r="IG117" s="88">
        <f t="shared" si="307"/>
        <v>5.2946345253660522E-3</v>
      </c>
      <c r="IH117" s="88">
        <f t="shared" si="308"/>
        <v>9.768510418175223E-3</v>
      </c>
      <c r="II117" s="88">
        <f t="shared" si="309"/>
        <v>5.5152442972563047E-4</v>
      </c>
      <c r="IJ117" s="191">
        <f t="shared" si="310"/>
        <v>2.192614769078768E-3</v>
      </c>
      <c r="IK117" s="297"/>
      <c r="IL117" s="294"/>
      <c r="IM117" s="294"/>
      <c r="IN117" s="294"/>
      <c r="IO117" s="294"/>
      <c r="IP117" s="294"/>
      <c r="IQ117" s="294"/>
      <c r="IR117" s="294"/>
      <c r="IS117" s="294"/>
      <c r="IT117" s="294"/>
      <c r="IU117" s="294"/>
      <c r="IV117" s="294"/>
      <c r="IW117" s="294"/>
      <c r="IX117" s="294"/>
      <c r="IY117" s="294"/>
      <c r="IZ117" s="294"/>
      <c r="JA117" s="294"/>
      <c r="JB117" s="294"/>
      <c r="JC117" s="294"/>
      <c r="JD117" s="298"/>
    </row>
    <row r="118" spans="1:265" ht="14.4">
      <c r="A118" s="411" t="s">
        <v>129</v>
      </c>
      <c r="B118" s="439">
        <v>23896</v>
      </c>
      <c r="C118" s="427">
        <f t="shared" si="288"/>
        <v>318</v>
      </c>
      <c r="D118" s="418">
        <f t="shared" si="289"/>
        <v>16</v>
      </c>
      <c r="E118" s="396">
        <f t="shared" si="210"/>
        <v>6.6497525151413567E-3</v>
      </c>
      <c r="F118" s="197">
        <f t="shared" si="262"/>
        <v>1.1633746233679278E-2</v>
      </c>
      <c r="G118" s="30">
        <f t="shared" si="151"/>
        <v>8.6550524554835899</v>
      </c>
      <c r="H118" s="29">
        <f t="shared" si="263"/>
        <v>0.10069068390627879</v>
      </c>
      <c r="I118" s="33">
        <f t="shared" si="264"/>
        <v>0.11517855209423257</v>
      </c>
      <c r="J118" s="324">
        <f t="shared" si="265"/>
        <v>7.1761100802112107E-2</v>
      </c>
      <c r="K118" s="482">
        <f t="shared" si="290"/>
        <v>9.3305164089313077E-3</v>
      </c>
      <c r="L118" s="325">
        <f t="shared" si="211"/>
        <v>6.1683570675081691</v>
      </c>
      <c r="M118" s="326">
        <f t="shared" si="266"/>
        <v>8.1828305590897626E-2</v>
      </c>
      <c r="N118" s="501"/>
      <c r="O118" s="332" t="s">
        <v>226</v>
      </c>
      <c r="P118" s="20" t="s">
        <v>238</v>
      </c>
      <c r="Q118" s="20"/>
      <c r="R118" s="20"/>
      <c r="S118" s="157">
        <f t="shared" si="267"/>
        <v>318</v>
      </c>
      <c r="T118" s="158">
        <f t="shared" si="268"/>
        <v>1330.7666555071978</v>
      </c>
      <c r="U118" s="157">
        <f t="shared" si="269"/>
        <v>20</v>
      </c>
      <c r="V118" s="159">
        <f t="shared" si="270"/>
        <v>6.7114093959731544E-2</v>
      </c>
      <c r="W118" s="158">
        <f t="shared" si="271"/>
        <v>83.696016069635078</v>
      </c>
      <c r="X118" s="157">
        <f t="shared" si="272"/>
        <v>40</v>
      </c>
      <c r="Y118" s="159">
        <f t="shared" si="273"/>
        <v>0.14388489208633093</v>
      </c>
      <c r="Z118" s="158">
        <f t="shared" si="274"/>
        <v>167.39203213927016</v>
      </c>
      <c r="AA118" s="157">
        <f t="shared" si="275"/>
        <v>16</v>
      </c>
      <c r="AB118" s="158">
        <f t="shared" si="276"/>
        <v>669.56812855708063</v>
      </c>
      <c r="AC118" s="160">
        <f t="shared" si="277"/>
        <v>5.0314465408805034E-2</v>
      </c>
      <c r="AD118" s="157">
        <f t="shared" si="278"/>
        <v>1</v>
      </c>
      <c r="AE118" s="159">
        <f t="shared" si="279"/>
        <v>6.6666666666666666E-2</v>
      </c>
      <c r="AF118" s="158">
        <f t="shared" si="280"/>
        <v>41.848008034817539</v>
      </c>
      <c r="AG118" s="157">
        <f t="shared" si="281"/>
        <v>2</v>
      </c>
      <c r="AH118" s="159">
        <f t="shared" si="282"/>
        <v>0.14285714285714285</v>
      </c>
      <c r="AI118" s="333">
        <f t="shared" si="283"/>
        <v>83.696016069635078</v>
      </c>
      <c r="AJ118" s="505"/>
      <c r="AK118" s="83">
        <v>2043.7223621302307</v>
      </c>
      <c r="AL118" s="61">
        <v>1987.58499420832</v>
      </c>
      <c r="AM118" s="61">
        <v>1806.5026704957054</v>
      </c>
      <c r="AN118" s="61">
        <v>1823.6218448389279</v>
      </c>
      <c r="AO118" s="61">
        <v>1831.2483615985352</v>
      </c>
      <c r="AP118" s="61">
        <v>1705.0663617745763</v>
      </c>
      <c r="AQ118" s="61">
        <v>1736.0878561538425</v>
      </c>
      <c r="AR118" s="61">
        <v>1681.7914588259189</v>
      </c>
      <c r="AS118" s="61">
        <v>1471.4398418613359</v>
      </c>
      <c r="AT118" s="61">
        <v>1457.737239406812</v>
      </c>
      <c r="AU118" s="61">
        <v>1216.6647321732423</v>
      </c>
      <c r="AV118" s="61">
        <v>1168.6986954591475</v>
      </c>
      <c r="AW118" s="61">
        <v>932.01476328400349</v>
      </c>
      <c r="AX118" s="61">
        <v>961.19561393852337</v>
      </c>
      <c r="AY118" s="61">
        <v>558.64305160291747</v>
      </c>
      <c r="AZ118" s="61">
        <v>746.56450563173644</v>
      </c>
      <c r="BA118" s="61">
        <v>200.78900488481636</v>
      </c>
      <c r="BB118" s="61">
        <v>391.58509920562057</v>
      </c>
      <c r="BC118" s="61">
        <v>27.887361789557829</v>
      </c>
      <c r="BD118" s="84">
        <v>147.15419120697635</v>
      </c>
      <c r="BE118" s="229">
        <v>2.0000000000000002E-5</v>
      </c>
      <c r="BF118" s="42">
        <v>2.0000000000000002E-5</v>
      </c>
      <c r="BG118" s="52">
        <v>5.0000000000000002E-5</v>
      </c>
      <c r="BH118" s="52">
        <v>4.0000000000000003E-5</v>
      </c>
      <c r="BI118" s="52">
        <v>1.2518952302791728E-4</v>
      </c>
      <c r="BJ118" s="52">
        <v>1.2406223545552731E-4</v>
      </c>
      <c r="BK118" s="52">
        <v>3.4000000000000002E-4</v>
      </c>
      <c r="BL118" s="52">
        <v>1.8000000000000001E-4</v>
      </c>
      <c r="BM118" s="52">
        <v>8.9999999999999998E-4</v>
      </c>
      <c r="BN118" s="52">
        <v>5.0000000000000001E-4</v>
      </c>
      <c r="BO118" s="52">
        <v>3.8E-3</v>
      </c>
      <c r="BP118" s="52">
        <v>2E-3</v>
      </c>
      <c r="BQ118" s="52">
        <v>1.6199999999999999E-2</v>
      </c>
      <c r="BR118" s="52">
        <v>6.1999999999999998E-3</v>
      </c>
      <c r="BS118" s="52">
        <v>6.1100000000000002E-2</v>
      </c>
      <c r="BT118" s="52">
        <v>2.6800000000000001E-2</v>
      </c>
      <c r="BU118" s="52">
        <v>0.1421</v>
      </c>
      <c r="BV118" s="52">
        <v>5.4699999999999999E-2</v>
      </c>
      <c r="BW118" s="52">
        <v>0.27589999999999998</v>
      </c>
      <c r="BX118" s="53">
        <v>0.1051</v>
      </c>
      <c r="BY118" s="63">
        <f>+Fall_Hoy!B118</f>
        <v>0</v>
      </c>
      <c r="BZ118" s="60">
        <f>+Fall_Hoy!C118</f>
        <v>0</v>
      </c>
      <c r="CA118" s="60">
        <f>+Fall_Hoy!D118</f>
        <v>0</v>
      </c>
      <c r="CB118" s="60">
        <f>+Fall_Hoy!E118</f>
        <v>0</v>
      </c>
      <c r="CC118" s="60">
        <f>+Fall_Hoy!F118</f>
        <v>0</v>
      </c>
      <c r="CD118" s="60">
        <f>+Fall_Hoy!G118</f>
        <v>0</v>
      </c>
      <c r="CE118" s="60">
        <f>+Fall_Hoy!H118</f>
        <v>0</v>
      </c>
      <c r="CF118" s="60">
        <f>+Fall_Hoy!I118</f>
        <v>0</v>
      </c>
      <c r="CG118" s="60">
        <f>+Fall_Hoy!J118</f>
        <v>0</v>
      </c>
      <c r="CH118" s="60">
        <f>+Fall_Hoy!K118</f>
        <v>0</v>
      </c>
      <c r="CI118" s="60">
        <f>+Fall_Hoy!L118</f>
        <v>0</v>
      </c>
      <c r="CJ118" s="60">
        <f>+Fall_Hoy!M118</f>
        <v>0</v>
      </c>
      <c r="CK118" s="60">
        <f>+Fall_Hoy!N118</f>
        <v>2</v>
      </c>
      <c r="CL118" s="60">
        <f>+Fall_Hoy!O118</f>
        <v>1</v>
      </c>
      <c r="CM118" s="60">
        <f>+Fall_Hoy!P118</f>
        <v>4</v>
      </c>
      <c r="CN118" s="60">
        <f>+Fall_Hoy!Q118</f>
        <v>2</v>
      </c>
      <c r="CO118" s="60">
        <f>+Fall_Hoy!R118</f>
        <v>2</v>
      </c>
      <c r="CP118" s="60">
        <f>+Fall_Hoy!S118</f>
        <v>5</v>
      </c>
      <c r="CQ118" s="60">
        <f>+Fall_Hoy!T118</f>
        <v>0</v>
      </c>
      <c r="CR118" s="65">
        <f>+Fall_Hoy!U118</f>
        <v>0</v>
      </c>
      <c r="CS118" s="74">
        <f t="shared" si="284"/>
        <v>0.1171883338695946</v>
      </c>
      <c r="CT118" s="75">
        <f t="shared" si="285"/>
        <v>9.9960371955392077E-2</v>
      </c>
      <c r="CU118" s="75">
        <f t="shared" si="286"/>
        <v>0.13246226882549611</v>
      </c>
      <c r="CV118" s="75">
        <f t="shared" si="287"/>
        <v>0.16780176713432346</v>
      </c>
      <c r="CW118" s="75">
        <f t="shared" si="240"/>
        <v>1.0375435903961438E-2</v>
      </c>
      <c r="CX118" s="75">
        <f t="shared" si="241"/>
        <v>9.3837989879453909E-3</v>
      </c>
      <c r="CY118" s="75">
        <f t="shared" si="242"/>
        <v>1.1520154310801027E-2</v>
      </c>
      <c r="CZ118" s="75">
        <f t="shared" si="243"/>
        <v>2.0811141486254167E-2</v>
      </c>
      <c r="DA118" s="75">
        <f t="shared" si="244"/>
        <v>1.9708586905813084E-2</v>
      </c>
      <c r="DB118" s="75">
        <f t="shared" si="245"/>
        <v>2.812578213113625E-2</v>
      </c>
      <c r="DC118" s="75">
        <f t="shared" si="246"/>
        <v>1.4794544071190319E-2</v>
      </c>
      <c r="DD118" s="75">
        <f t="shared" si="247"/>
        <v>1.9680008277038398E-2</v>
      </c>
      <c r="DE118" s="75">
        <f t="shared" si="248"/>
        <v>0.13246226882549611</v>
      </c>
      <c r="DF118" s="75">
        <f t="shared" si="249"/>
        <v>0.16780176713432346</v>
      </c>
      <c r="DG118" s="75">
        <f t="shared" si="250"/>
        <v>0.1171883338695946</v>
      </c>
      <c r="DH118" s="75">
        <f t="shared" si="251"/>
        <v>9.9960371955392077E-2</v>
      </c>
      <c r="DI118" s="75">
        <f t="shared" si="252"/>
        <v>7.0096444590965007E-2</v>
      </c>
      <c r="DJ118" s="75">
        <f t="shared" si="253"/>
        <v>0.23342991965323634</v>
      </c>
      <c r="DK118" s="75">
        <f t="shared" si="254"/>
        <v>0</v>
      </c>
      <c r="DL118" s="287">
        <f t="shared" si="255"/>
        <v>0</v>
      </c>
      <c r="DM118" s="83">
        <f>+'Cas_-14'!B118</f>
        <v>3</v>
      </c>
      <c r="DN118" s="61">
        <f>+'Cas_-14'!C118</f>
        <v>4</v>
      </c>
      <c r="DO118" s="61">
        <f>+'Cas_-14'!D118</f>
        <v>6</v>
      </c>
      <c r="DP118" s="61">
        <f>+'Cas_-14'!E118</f>
        <v>5</v>
      </c>
      <c r="DQ118" s="61">
        <f>+'Cas_-14'!F118</f>
        <v>19</v>
      </c>
      <c r="DR118" s="61">
        <f>+'Cas_-14'!G118</f>
        <v>16</v>
      </c>
      <c r="DS118" s="61">
        <f>+'Cas_-14'!H118</f>
        <v>20</v>
      </c>
      <c r="DT118" s="61">
        <f>+'Cas_-14'!I118</f>
        <v>35</v>
      </c>
      <c r="DU118" s="61">
        <f>+'Cas_-14'!J118</f>
        <v>29</v>
      </c>
      <c r="DV118" s="61">
        <f>+'Cas_-14'!K118</f>
        <v>41</v>
      </c>
      <c r="DW118" s="61">
        <f>+'Cas_-14'!L118</f>
        <v>18</v>
      </c>
      <c r="DX118" s="61">
        <f>+'Cas_-14'!M118</f>
        <v>23</v>
      </c>
      <c r="DY118" s="61">
        <f>+'Cas_-14'!N118</f>
        <v>20</v>
      </c>
      <c r="DZ118" s="61">
        <f>+'Cas_-14'!O118</f>
        <v>10</v>
      </c>
      <c r="EA118" s="61">
        <f>+'Cas_-14'!P118</f>
        <v>9</v>
      </c>
      <c r="EB118" s="61">
        <f>+'Cas_-14'!Q118</f>
        <v>10</v>
      </c>
      <c r="EC118" s="61">
        <f>+'Cas_-14'!R118</f>
        <v>4</v>
      </c>
      <c r="ED118" s="61">
        <f>+'Cas_-14'!S118</f>
        <v>6</v>
      </c>
      <c r="EE118" s="61">
        <f>+'Cas_-14'!T118</f>
        <v>0</v>
      </c>
      <c r="EF118" s="84">
        <f>+'Cas_-14'!U118</f>
        <v>0</v>
      </c>
      <c r="EG118" s="190">
        <f t="shared" si="312"/>
        <v>1.4679097589718661E-3</v>
      </c>
      <c r="EH118" s="89">
        <f t="shared" si="312"/>
        <v>2.012492553352794E-3</v>
      </c>
      <c r="EI118" s="89">
        <f t="shared" si="312"/>
        <v>3.3213346971436232E-3</v>
      </c>
      <c r="EJ118" s="89">
        <f t="shared" si="312"/>
        <v>2.7417965046594552E-3</v>
      </c>
      <c r="EK118" s="89">
        <f t="shared" si="312"/>
        <v>1.0375435903961438E-2</v>
      </c>
      <c r="EL118" s="89">
        <f t="shared" si="312"/>
        <v>9.3837989879453909E-3</v>
      </c>
      <c r="EM118" s="89">
        <f t="shared" si="312"/>
        <v>1.1520154310801027E-2</v>
      </c>
      <c r="EN118" s="89">
        <f t="shared" si="312"/>
        <v>2.0811141486254167E-2</v>
      </c>
      <c r="EO118" s="89">
        <f t="shared" si="311"/>
        <v>1.9708586905813084E-2</v>
      </c>
      <c r="EP118" s="89">
        <f t="shared" si="311"/>
        <v>2.812578213113625E-2</v>
      </c>
      <c r="EQ118" s="89">
        <f t="shared" si="311"/>
        <v>1.4794544071190319E-2</v>
      </c>
      <c r="ER118" s="89">
        <f t="shared" si="311"/>
        <v>1.9680008277038398E-2</v>
      </c>
      <c r="ES118" s="89">
        <f t="shared" si="311"/>
        <v>2.1458887549730368E-2</v>
      </c>
      <c r="ET118" s="89">
        <f t="shared" si="311"/>
        <v>1.0403709562328054E-2</v>
      </c>
      <c r="EU118" s="89">
        <f t="shared" si="311"/>
        <v>1.6110466198722515E-2</v>
      </c>
      <c r="EV118" s="89">
        <f t="shared" si="311"/>
        <v>1.3394689842022542E-2</v>
      </c>
      <c r="EW118" s="89">
        <f t="shared" si="311"/>
        <v>1.9921409552752255E-2</v>
      </c>
      <c r="EX118" s="89">
        <f t="shared" si="311"/>
        <v>1.5322339926038431E-2</v>
      </c>
      <c r="EY118" s="89">
        <f t="shared" si="311"/>
        <v>0</v>
      </c>
      <c r="EZ118" s="97">
        <f t="shared" si="311"/>
        <v>0</v>
      </c>
      <c r="FA118" s="110">
        <f t="shared" si="212"/>
        <v>7.2740498272413179</v>
      </c>
      <c r="FB118" s="111">
        <f t="shared" si="213"/>
        <v>7.4626865671641776</v>
      </c>
      <c r="FC118" s="111">
        <f t="shared" si="214"/>
        <v>6.1728395061728403</v>
      </c>
      <c r="FD118" s="111">
        <f t="shared" si="215"/>
        <v>16.129032258064516</v>
      </c>
      <c r="FE118" s="111">
        <f t="shared" si="313"/>
        <v>1</v>
      </c>
      <c r="FF118" s="111">
        <f t="shared" si="313"/>
        <v>1</v>
      </c>
      <c r="FG118" s="111">
        <f t="shared" si="313"/>
        <v>1</v>
      </c>
      <c r="FH118" s="111">
        <f t="shared" si="313"/>
        <v>1</v>
      </c>
      <c r="FI118" s="111">
        <f t="shared" si="313"/>
        <v>1</v>
      </c>
      <c r="FJ118" s="111">
        <f t="shared" si="313"/>
        <v>1</v>
      </c>
      <c r="FK118" s="111">
        <f t="shared" si="313"/>
        <v>1</v>
      </c>
      <c r="FL118" s="111">
        <f t="shared" si="313"/>
        <v>1</v>
      </c>
      <c r="FM118" s="111">
        <f t="shared" si="313"/>
        <v>6.1728395061728403</v>
      </c>
      <c r="FN118" s="111">
        <f t="shared" si="313"/>
        <v>16.129032258064516</v>
      </c>
      <c r="FO118" s="111">
        <f t="shared" si="313"/>
        <v>7.2740498272413179</v>
      </c>
      <c r="FP118" s="111">
        <f t="shared" si="313"/>
        <v>7.4626865671641776</v>
      </c>
      <c r="FQ118" s="111">
        <f t="shared" si="216"/>
        <v>3.5186488388458832</v>
      </c>
      <c r="FR118" s="111">
        <f t="shared" si="217"/>
        <v>15.234613040828766</v>
      </c>
      <c r="FS118" s="111" t="e">
        <f t="shared" si="218"/>
        <v>#DIV/0!</v>
      </c>
      <c r="FT118" s="292" t="e">
        <f t="shared" si="219"/>
        <v>#DIV/0!</v>
      </c>
      <c r="FU118" s="83">
        <f>+Cas_Hoy!B118</f>
        <v>4</v>
      </c>
      <c r="FV118" s="61">
        <f>+Cas_Hoy!C118</f>
        <v>7</v>
      </c>
      <c r="FW118" s="61">
        <f>+Cas_Hoy!D118</f>
        <v>7</v>
      </c>
      <c r="FX118" s="61">
        <f>+Cas_Hoy!E118</f>
        <v>6</v>
      </c>
      <c r="FY118" s="61">
        <f>+Cas_Hoy!F118</f>
        <v>21</v>
      </c>
      <c r="FZ118" s="61">
        <f>+Cas_Hoy!G118</f>
        <v>22</v>
      </c>
      <c r="GA118" s="61">
        <f>+Cas_Hoy!H118</f>
        <v>26</v>
      </c>
      <c r="GB118" s="61">
        <f>+Cas_Hoy!I118</f>
        <v>38</v>
      </c>
      <c r="GC118" s="61">
        <f>+Cas_Hoy!J118</f>
        <v>29</v>
      </c>
      <c r="GD118" s="61">
        <f>+Cas_Hoy!K118</f>
        <v>42</v>
      </c>
      <c r="GE118" s="61">
        <f>+Cas_Hoy!L118</f>
        <v>20</v>
      </c>
      <c r="GF118" s="61">
        <f>+Cas_Hoy!M118</f>
        <v>25</v>
      </c>
      <c r="GG118" s="61">
        <f>+Cas_Hoy!N118</f>
        <v>25</v>
      </c>
      <c r="GH118" s="61">
        <f>+Cas_Hoy!O118</f>
        <v>11</v>
      </c>
      <c r="GI118" s="61">
        <f>+Cas_Hoy!P118</f>
        <v>10</v>
      </c>
      <c r="GJ118" s="61">
        <f>+Cas_Hoy!Q118</f>
        <v>13</v>
      </c>
      <c r="GK118" s="61">
        <f>+Cas_Hoy!R118</f>
        <v>4</v>
      </c>
      <c r="GL118" s="61">
        <f>+Cas_Hoy!S118</f>
        <v>7</v>
      </c>
      <c r="GM118" s="61">
        <f>+Cas_Hoy!T118</f>
        <v>0</v>
      </c>
      <c r="GN118" s="84">
        <f>+Cas_Hoy!U118</f>
        <v>0</v>
      </c>
      <c r="GO118" s="297">
        <f t="shared" si="220"/>
        <v>1.4236864971540197E-2</v>
      </c>
      <c r="GP118" s="294">
        <f t="shared" si="221"/>
        <v>2.6282552002741707E-2</v>
      </c>
      <c r="GQ118" s="294">
        <f t="shared" si="222"/>
        <v>2.3919077037042553E-2</v>
      </c>
      <c r="GR118" s="294">
        <f t="shared" si="223"/>
        <v>5.3067029122441073E-2</v>
      </c>
      <c r="GS118" s="294">
        <f t="shared" si="224"/>
        <v>1.1467587051746853E-2</v>
      </c>
      <c r="GT118" s="294">
        <f t="shared" si="225"/>
        <v>1.2902723608424914E-2</v>
      </c>
      <c r="GU118" s="294">
        <f t="shared" si="226"/>
        <v>1.4976200604041333E-2</v>
      </c>
      <c r="GV118" s="294">
        <f t="shared" si="227"/>
        <v>2.2594953613647384E-2</v>
      </c>
      <c r="GW118" s="294">
        <f t="shared" si="228"/>
        <v>1.9708586905813084E-2</v>
      </c>
      <c r="GX118" s="294">
        <f t="shared" si="229"/>
        <v>2.8811776817261527E-2</v>
      </c>
      <c r="GY118" s="294">
        <f t="shared" si="230"/>
        <v>1.6438382301322576E-2</v>
      </c>
      <c r="GZ118" s="294">
        <f t="shared" si="231"/>
        <v>2.1391313344606953E-2</v>
      </c>
      <c r="HA118" s="294">
        <f t="shared" si="232"/>
        <v>0.16557783603187015</v>
      </c>
      <c r="HB118" s="294">
        <f t="shared" si="233"/>
        <v>0.18458194384775578</v>
      </c>
      <c r="HC118" s="294">
        <f t="shared" si="234"/>
        <v>0.13020925985510512</v>
      </c>
      <c r="HD118" s="294">
        <f t="shared" si="235"/>
        <v>0.12994848354200969</v>
      </c>
      <c r="HE118" s="294">
        <f t="shared" si="236"/>
        <v>7.0096444590965007E-2</v>
      </c>
      <c r="HF118" s="294">
        <f t="shared" si="237"/>
        <v>0.2723349062621091</v>
      </c>
      <c r="HG118" s="294" t="e">
        <f t="shared" si="238"/>
        <v>#DIV/0!</v>
      </c>
      <c r="HH118" s="298" t="e">
        <f t="shared" si="239"/>
        <v>#DIV/0!</v>
      </c>
      <c r="HI118" s="213">
        <f>+CyF_Tot!B118</f>
        <v>260</v>
      </c>
      <c r="HJ118" s="140">
        <f>+CyF_Tot!C118</f>
        <v>278</v>
      </c>
      <c r="HK118" s="140">
        <f>+CyF_Tot!D118</f>
        <v>298</v>
      </c>
      <c r="HL118" s="140">
        <f>+CyF_Tot!E118</f>
        <v>318</v>
      </c>
      <c r="HM118" s="140">
        <f>+CyF_Tot!F118</f>
        <v>12</v>
      </c>
      <c r="HN118" s="140">
        <f>+CyF_Tot!G118</f>
        <v>14</v>
      </c>
      <c r="HO118" s="140">
        <f>+CyF_Tot!H118</f>
        <v>15</v>
      </c>
      <c r="HP118" s="451">
        <f>+CyF_Tot!I118</f>
        <v>16</v>
      </c>
      <c r="HQ118" s="91">
        <f t="shared" si="291"/>
        <v>8.5525709831362179E-2</v>
      </c>
      <c r="HR118" s="88">
        <f t="shared" si="292"/>
        <v>8.3176472807512558E-2</v>
      </c>
      <c r="HS118" s="88">
        <f t="shared" si="293"/>
        <v>7.5598538269823629E-2</v>
      </c>
      <c r="HT118" s="88">
        <f t="shared" si="294"/>
        <v>7.6314941615288248E-2</v>
      </c>
      <c r="HU118" s="88">
        <f t="shared" si="295"/>
        <v>7.6634096149921963E-2</v>
      </c>
      <c r="HV118" s="88">
        <f t="shared" si="296"/>
        <v>7.1353630807439589E-2</v>
      </c>
      <c r="HW118" s="88">
        <f t="shared" si="297"/>
        <v>7.2651818553475161E-2</v>
      </c>
      <c r="HX118" s="88">
        <f t="shared" si="298"/>
        <v>7.0379622481834575E-2</v>
      </c>
      <c r="HY118" s="88">
        <f t="shared" si="299"/>
        <v>6.1576826324963842E-2</v>
      </c>
      <c r="HZ118" s="88">
        <f t="shared" si="300"/>
        <v>6.1003399707349013E-2</v>
      </c>
      <c r="IA118" s="88">
        <f t="shared" si="301"/>
        <v>5.0914995487664975E-2</v>
      </c>
      <c r="IB118" s="88">
        <f t="shared" si="302"/>
        <v>4.8907712397855185E-2</v>
      </c>
      <c r="IC118" s="88">
        <f t="shared" si="303"/>
        <v>3.9002961302477546E-2</v>
      </c>
      <c r="ID118" s="88">
        <f t="shared" si="304"/>
        <v>4.0224121775130704E-2</v>
      </c>
      <c r="IE118" s="88">
        <f t="shared" si="305"/>
        <v>2.3378098912073882E-2</v>
      </c>
      <c r="IF118" s="88">
        <f t="shared" si="306"/>
        <v>3.1242237430186493E-2</v>
      </c>
      <c r="IG118" s="88">
        <f t="shared" si="307"/>
        <v>8.4026198897228146E-3</v>
      </c>
      <c r="IH118" s="88">
        <f t="shared" si="308"/>
        <v>1.6387056377871634E-2</v>
      </c>
      <c r="II118" s="88">
        <f t="shared" si="309"/>
        <v>1.1670305402392799E-3</v>
      </c>
      <c r="IJ118" s="191">
        <f t="shared" si="310"/>
        <v>6.1581097759866232E-3</v>
      </c>
      <c r="IK118" s="297"/>
      <c r="IL118" s="294"/>
      <c r="IM118" s="294"/>
      <c r="IN118" s="294"/>
      <c r="IO118" s="294"/>
      <c r="IP118" s="294"/>
      <c r="IQ118" s="294"/>
      <c r="IR118" s="294"/>
      <c r="IS118" s="294"/>
      <c r="IT118" s="294"/>
      <c r="IU118" s="294"/>
      <c r="IV118" s="294"/>
      <c r="IW118" s="294"/>
      <c r="IX118" s="294"/>
      <c r="IY118" s="294"/>
      <c r="IZ118" s="294"/>
      <c r="JA118" s="294"/>
      <c r="JB118" s="294"/>
      <c r="JC118" s="294"/>
      <c r="JD118" s="298"/>
      <c r="JE118" s="486"/>
    </row>
    <row r="119" spans="1:265" ht="14.4">
      <c r="A119" s="411" t="s">
        <v>130</v>
      </c>
      <c r="B119" s="439">
        <v>7390</v>
      </c>
      <c r="C119" s="427">
        <f t="shared" si="288"/>
        <v>26</v>
      </c>
      <c r="D119" s="418">
        <f t="shared" si="289"/>
        <v>0</v>
      </c>
      <c r="E119" s="396">
        <f t="shared" si="210"/>
        <v>7.7480921947737178E-3</v>
      </c>
      <c r="F119" s="197">
        <f t="shared" si="262"/>
        <v>2.4357239512855212E-3</v>
      </c>
      <c r="G119" s="30">
        <f t="shared" si="151"/>
        <v>0</v>
      </c>
      <c r="H119" s="29">
        <f t="shared" si="263"/>
        <v>0</v>
      </c>
      <c r="I119" s="33">
        <f t="shared" si="264"/>
        <v>0</v>
      </c>
      <c r="J119" s="324">
        <f t="shared" si="265"/>
        <v>2.7677186433678756E-3</v>
      </c>
      <c r="K119" s="482">
        <f t="shared" si="290"/>
        <v>0</v>
      </c>
      <c r="L119" s="325">
        <f t="shared" si="211"/>
        <v>1.1363022652493668</v>
      </c>
      <c r="M119" s="326">
        <f t="shared" si="266"/>
        <v>3.9978158181980424E-3</v>
      </c>
      <c r="N119" s="501"/>
      <c r="O119" s="332" t="s">
        <v>226</v>
      </c>
      <c r="P119" s="20" t="s">
        <v>229</v>
      </c>
      <c r="Q119" s="20"/>
      <c r="R119" s="20"/>
      <c r="S119" s="157">
        <f t="shared" si="267"/>
        <v>26</v>
      </c>
      <c r="T119" s="158">
        <f t="shared" si="268"/>
        <v>351.82679296346413</v>
      </c>
      <c r="U119" s="157">
        <f t="shared" si="269"/>
        <v>4</v>
      </c>
      <c r="V119" s="159">
        <f t="shared" si="270"/>
        <v>0.18181818181818182</v>
      </c>
      <c r="W119" s="158">
        <f t="shared" si="271"/>
        <v>54.12719891745602</v>
      </c>
      <c r="X119" s="157">
        <f t="shared" si="272"/>
        <v>8</v>
      </c>
      <c r="Y119" s="159">
        <f t="shared" si="273"/>
        <v>0.44444444444444442</v>
      </c>
      <c r="Z119" s="158">
        <f t="shared" si="274"/>
        <v>108.25439783491204</v>
      </c>
      <c r="AA119" s="157">
        <f t="shared" si="275"/>
        <v>0</v>
      </c>
      <c r="AB119" s="158">
        <f t="shared" si="276"/>
        <v>0</v>
      </c>
      <c r="AC119" s="160">
        <f t="shared" si="277"/>
        <v>0</v>
      </c>
      <c r="AD119" s="157">
        <f t="shared" si="278"/>
        <v>0</v>
      </c>
      <c r="AE119" s="159" t="e">
        <f t="shared" si="279"/>
        <v>#DIV/0!</v>
      </c>
      <c r="AF119" s="158">
        <f t="shared" si="280"/>
        <v>0</v>
      </c>
      <c r="AG119" s="157">
        <f t="shared" si="281"/>
        <v>0</v>
      </c>
      <c r="AH119" s="159" t="e">
        <f t="shared" si="282"/>
        <v>#DIV/0!</v>
      </c>
      <c r="AI119" s="333">
        <f t="shared" si="283"/>
        <v>0</v>
      </c>
      <c r="AJ119" s="505"/>
      <c r="AK119" s="83">
        <v>602.20250818486693</v>
      </c>
      <c r="AL119" s="61">
        <v>527.84583004045874</v>
      </c>
      <c r="AM119" s="61">
        <v>552.99725769651582</v>
      </c>
      <c r="AN119" s="61">
        <v>463.99597368106299</v>
      </c>
      <c r="AO119" s="61">
        <v>472.21629158783571</v>
      </c>
      <c r="AP119" s="61">
        <v>437.37979382885379</v>
      </c>
      <c r="AQ119" s="61">
        <v>567.63663179402374</v>
      </c>
      <c r="AR119" s="61">
        <v>522.71013061147869</v>
      </c>
      <c r="AS119" s="61">
        <v>472.86638517401821</v>
      </c>
      <c r="AT119" s="61">
        <v>424.44590466631257</v>
      </c>
      <c r="AU119" s="61">
        <v>390.39562209095777</v>
      </c>
      <c r="AV119" s="61">
        <v>419.42427987593203</v>
      </c>
      <c r="AW119" s="61">
        <v>412.56732486064072</v>
      </c>
      <c r="AX119" s="61">
        <v>416.86514689494913</v>
      </c>
      <c r="AY119" s="61">
        <v>229.068002827371</v>
      </c>
      <c r="AZ119" s="61">
        <v>237.82010158837699</v>
      </c>
      <c r="BA119" s="61">
        <v>96.454792969571258</v>
      </c>
      <c r="BB119" s="61">
        <v>112.74127491041162</v>
      </c>
      <c r="BC119" s="61">
        <v>6.5951995192869246</v>
      </c>
      <c r="BD119" s="84">
        <v>23.771601025116258</v>
      </c>
      <c r="BE119" s="229">
        <v>2.0000000000000002E-5</v>
      </c>
      <c r="BF119" s="42">
        <v>2.0000000000000002E-5</v>
      </c>
      <c r="BG119" s="52">
        <v>5.0000000000000002E-5</v>
      </c>
      <c r="BH119" s="52">
        <v>4.0000000000000003E-5</v>
      </c>
      <c r="BI119" s="52">
        <v>1.2518952302791728E-4</v>
      </c>
      <c r="BJ119" s="52">
        <v>1.2406223545552731E-4</v>
      </c>
      <c r="BK119" s="52">
        <v>3.4000000000000002E-4</v>
      </c>
      <c r="BL119" s="52">
        <v>1.8000000000000001E-4</v>
      </c>
      <c r="BM119" s="52">
        <v>8.9999999999999998E-4</v>
      </c>
      <c r="BN119" s="52">
        <v>5.0000000000000001E-4</v>
      </c>
      <c r="BO119" s="52">
        <v>3.8E-3</v>
      </c>
      <c r="BP119" s="52">
        <v>2E-3</v>
      </c>
      <c r="BQ119" s="52">
        <v>1.6199999999999999E-2</v>
      </c>
      <c r="BR119" s="52">
        <v>6.1999999999999998E-3</v>
      </c>
      <c r="BS119" s="52">
        <v>6.1100000000000002E-2</v>
      </c>
      <c r="BT119" s="52">
        <v>2.6800000000000001E-2</v>
      </c>
      <c r="BU119" s="52">
        <v>0.1421</v>
      </c>
      <c r="BV119" s="52">
        <v>5.4699999999999999E-2</v>
      </c>
      <c r="BW119" s="52">
        <v>0.27589999999999998</v>
      </c>
      <c r="BX119" s="53">
        <v>0.1051</v>
      </c>
      <c r="BY119" s="63">
        <f>+Fall_Hoy!B119</f>
        <v>0</v>
      </c>
      <c r="BZ119" s="60">
        <f>+Fall_Hoy!C119</f>
        <v>0</v>
      </c>
      <c r="CA119" s="60">
        <f>+Fall_Hoy!D119</f>
        <v>0</v>
      </c>
      <c r="CB119" s="60">
        <f>+Fall_Hoy!E119</f>
        <v>0</v>
      </c>
      <c r="CC119" s="60">
        <f>+Fall_Hoy!F119</f>
        <v>0</v>
      </c>
      <c r="CD119" s="60">
        <f>+Fall_Hoy!G119</f>
        <v>0</v>
      </c>
      <c r="CE119" s="60">
        <f>+Fall_Hoy!H119</f>
        <v>0</v>
      </c>
      <c r="CF119" s="60">
        <f>+Fall_Hoy!I119</f>
        <v>0</v>
      </c>
      <c r="CG119" s="60">
        <f>+Fall_Hoy!J119</f>
        <v>0</v>
      </c>
      <c r="CH119" s="60">
        <f>+Fall_Hoy!K119</f>
        <v>0</v>
      </c>
      <c r="CI119" s="60">
        <f>+Fall_Hoy!L119</f>
        <v>0</v>
      </c>
      <c r="CJ119" s="60">
        <f>+Fall_Hoy!M119</f>
        <v>0</v>
      </c>
      <c r="CK119" s="60">
        <f>+Fall_Hoy!N119</f>
        <v>0</v>
      </c>
      <c r="CL119" s="60">
        <f>+Fall_Hoy!O119</f>
        <v>0</v>
      </c>
      <c r="CM119" s="60">
        <f>+Fall_Hoy!P119</f>
        <v>0</v>
      </c>
      <c r="CN119" s="60">
        <f>+Fall_Hoy!Q119</f>
        <v>0</v>
      </c>
      <c r="CO119" s="60">
        <f>+Fall_Hoy!R119</f>
        <v>0</v>
      </c>
      <c r="CP119" s="60">
        <f>+Fall_Hoy!S119</f>
        <v>0</v>
      </c>
      <c r="CQ119" s="60">
        <f>+Fall_Hoy!T119</f>
        <v>0</v>
      </c>
      <c r="CR119" s="65">
        <f>+Fall_Hoy!U119</f>
        <v>0</v>
      </c>
      <c r="CS119" s="74">
        <f t="shared" si="284"/>
        <v>0</v>
      </c>
      <c r="CT119" s="75">
        <f t="shared" si="285"/>
        <v>0</v>
      </c>
      <c r="CU119" s="75">
        <f t="shared" si="286"/>
        <v>2.4238468238796797E-3</v>
      </c>
      <c r="CV119" s="75">
        <f t="shared" si="287"/>
        <v>2.3988572982140003E-3</v>
      </c>
      <c r="CW119" s="75">
        <f t="shared" si="240"/>
        <v>4.2353473093335349E-3</v>
      </c>
      <c r="CX119" s="75">
        <f t="shared" si="241"/>
        <v>2.2863424742280134E-3</v>
      </c>
      <c r="CY119" s="75">
        <f t="shared" si="242"/>
        <v>7.0467615653308745E-3</v>
      </c>
      <c r="CZ119" s="75">
        <f t="shared" si="243"/>
        <v>3.8262124318508093E-3</v>
      </c>
      <c r="DA119" s="75">
        <f t="shared" si="244"/>
        <v>2.1147622908995588E-3</v>
      </c>
      <c r="DB119" s="75">
        <f t="shared" si="245"/>
        <v>0</v>
      </c>
      <c r="DC119" s="75">
        <f t="shared" si="246"/>
        <v>7.684512402910691E-3</v>
      </c>
      <c r="DD119" s="75">
        <f t="shared" si="247"/>
        <v>7.1526617412025267E-3</v>
      </c>
      <c r="DE119" s="75">
        <f t="shared" si="248"/>
        <v>2.4238468238796797E-3</v>
      </c>
      <c r="DF119" s="75">
        <f t="shared" si="249"/>
        <v>2.3988572982140003E-3</v>
      </c>
      <c r="DG119" s="75">
        <f t="shared" si="250"/>
        <v>0</v>
      </c>
      <c r="DH119" s="75">
        <f t="shared" si="251"/>
        <v>0</v>
      </c>
      <c r="DI119" s="75">
        <f t="shared" si="252"/>
        <v>0</v>
      </c>
      <c r="DJ119" s="75">
        <f t="shared" si="253"/>
        <v>0</v>
      </c>
      <c r="DK119" s="75">
        <f t="shared" si="254"/>
        <v>0</v>
      </c>
      <c r="DL119" s="287">
        <f t="shared" si="255"/>
        <v>0</v>
      </c>
      <c r="DM119" s="83">
        <f>+'Cas_-14'!B119</f>
        <v>0</v>
      </c>
      <c r="DN119" s="61">
        <f>+'Cas_-14'!C119</f>
        <v>0</v>
      </c>
      <c r="DO119" s="61">
        <f>+'Cas_-14'!D119</f>
        <v>0</v>
      </c>
      <c r="DP119" s="61">
        <f>+'Cas_-14'!E119</f>
        <v>0</v>
      </c>
      <c r="DQ119" s="61">
        <f>+'Cas_-14'!F119</f>
        <v>2</v>
      </c>
      <c r="DR119" s="61">
        <f>+'Cas_-14'!G119</f>
        <v>1</v>
      </c>
      <c r="DS119" s="61">
        <f>+'Cas_-14'!H119</f>
        <v>4</v>
      </c>
      <c r="DT119" s="61">
        <f>+'Cas_-14'!I119</f>
        <v>2</v>
      </c>
      <c r="DU119" s="61">
        <f>+'Cas_-14'!J119</f>
        <v>1</v>
      </c>
      <c r="DV119" s="61">
        <f>+'Cas_-14'!K119</f>
        <v>0</v>
      </c>
      <c r="DW119" s="61">
        <f>+'Cas_-14'!L119</f>
        <v>3</v>
      </c>
      <c r="DX119" s="61">
        <f>+'Cas_-14'!M119</f>
        <v>3</v>
      </c>
      <c r="DY119" s="61">
        <f>+'Cas_-14'!N119</f>
        <v>1</v>
      </c>
      <c r="DZ119" s="61">
        <f>+'Cas_-14'!O119</f>
        <v>1</v>
      </c>
      <c r="EA119" s="61">
        <f>+'Cas_-14'!P119</f>
        <v>0</v>
      </c>
      <c r="EB119" s="61">
        <f>+'Cas_-14'!Q119</f>
        <v>0</v>
      </c>
      <c r="EC119" s="61">
        <f>+'Cas_-14'!R119</f>
        <v>0</v>
      </c>
      <c r="ED119" s="61">
        <f>+'Cas_-14'!S119</f>
        <v>0</v>
      </c>
      <c r="EE119" s="61">
        <f>+'Cas_-14'!T119</f>
        <v>0</v>
      </c>
      <c r="EF119" s="84">
        <f>+'Cas_-14'!U119</f>
        <v>0</v>
      </c>
      <c r="EG119" s="190">
        <f t="shared" si="312"/>
        <v>0</v>
      </c>
      <c r="EH119" s="88">
        <f t="shared" si="312"/>
        <v>0</v>
      </c>
      <c r="EI119" s="88">
        <f t="shared" si="312"/>
        <v>0</v>
      </c>
      <c r="EJ119" s="88">
        <f t="shared" si="312"/>
        <v>0</v>
      </c>
      <c r="EK119" s="88">
        <f t="shared" si="312"/>
        <v>4.2353473093335349E-3</v>
      </c>
      <c r="EL119" s="88">
        <f t="shared" si="312"/>
        <v>2.2863424742280134E-3</v>
      </c>
      <c r="EM119" s="88">
        <f t="shared" si="312"/>
        <v>7.0467615653308745E-3</v>
      </c>
      <c r="EN119" s="88">
        <f t="shared" si="312"/>
        <v>3.8262124318508093E-3</v>
      </c>
      <c r="EO119" s="88">
        <f t="shared" si="311"/>
        <v>2.1147622908995588E-3</v>
      </c>
      <c r="EP119" s="88">
        <f t="shared" si="311"/>
        <v>0</v>
      </c>
      <c r="EQ119" s="88">
        <f t="shared" si="311"/>
        <v>7.684512402910691E-3</v>
      </c>
      <c r="ER119" s="88">
        <f t="shared" si="311"/>
        <v>7.1526617412025267E-3</v>
      </c>
      <c r="ES119" s="88">
        <f t="shared" si="311"/>
        <v>2.4238468238796797E-3</v>
      </c>
      <c r="ET119" s="88">
        <f t="shared" si="311"/>
        <v>2.3988572982140003E-3</v>
      </c>
      <c r="EU119" s="88">
        <f t="shared" si="311"/>
        <v>0</v>
      </c>
      <c r="EV119" s="88">
        <f t="shared" si="311"/>
        <v>0</v>
      </c>
      <c r="EW119" s="88">
        <f t="shared" si="311"/>
        <v>0</v>
      </c>
      <c r="EX119" s="88">
        <f t="shared" si="311"/>
        <v>0</v>
      </c>
      <c r="EY119" s="88">
        <f t="shared" si="311"/>
        <v>0</v>
      </c>
      <c r="EZ119" s="96">
        <f t="shared" si="311"/>
        <v>0</v>
      </c>
      <c r="FA119" s="110" t="e">
        <f t="shared" si="212"/>
        <v>#DIV/0!</v>
      </c>
      <c r="FB119" s="111" t="e">
        <f t="shared" si="213"/>
        <v>#DIV/0!</v>
      </c>
      <c r="FC119" s="111">
        <f t="shared" si="214"/>
        <v>1</v>
      </c>
      <c r="FD119" s="111">
        <f t="shared" si="215"/>
        <v>1</v>
      </c>
      <c r="FE119" s="111">
        <f t="shared" si="313"/>
        <v>1</v>
      </c>
      <c r="FF119" s="111">
        <f t="shared" si="313"/>
        <v>1</v>
      </c>
      <c r="FG119" s="111">
        <f t="shared" si="313"/>
        <v>1</v>
      </c>
      <c r="FH119" s="111">
        <f t="shared" si="313"/>
        <v>1</v>
      </c>
      <c r="FI119" s="111">
        <f t="shared" si="313"/>
        <v>1</v>
      </c>
      <c r="FJ119" s="111" t="e">
        <f t="shared" si="313"/>
        <v>#DIV/0!</v>
      </c>
      <c r="FK119" s="111">
        <f t="shared" si="313"/>
        <v>1</v>
      </c>
      <c r="FL119" s="111">
        <f t="shared" si="313"/>
        <v>1</v>
      </c>
      <c r="FM119" s="111">
        <f t="shared" si="313"/>
        <v>1</v>
      </c>
      <c r="FN119" s="111">
        <f t="shared" si="313"/>
        <v>1</v>
      </c>
      <c r="FO119" s="111" t="e">
        <f t="shared" si="313"/>
        <v>#DIV/0!</v>
      </c>
      <c r="FP119" s="111" t="e">
        <f t="shared" si="313"/>
        <v>#DIV/0!</v>
      </c>
      <c r="FQ119" s="111" t="e">
        <f t="shared" si="216"/>
        <v>#DIV/0!</v>
      </c>
      <c r="FR119" s="111" t="e">
        <f t="shared" si="217"/>
        <v>#DIV/0!</v>
      </c>
      <c r="FS119" s="111" t="e">
        <f t="shared" si="218"/>
        <v>#DIV/0!</v>
      </c>
      <c r="FT119" s="292" t="e">
        <f t="shared" si="219"/>
        <v>#DIV/0!</v>
      </c>
      <c r="FU119" s="83">
        <f>+Cas_Hoy!B119</f>
        <v>0</v>
      </c>
      <c r="FV119" s="61">
        <f>+Cas_Hoy!C119</f>
        <v>1</v>
      </c>
      <c r="FW119" s="61">
        <f>+Cas_Hoy!D119</f>
        <v>0</v>
      </c>
      <c r="FX119" s="61">
        <f>+Cas_Hoy!E119</f>
        <v>0</v>
      </c>
      <c r="FY119" s="61">
        <f>+Cas_Hoy!F119</f>
        <v>3</v>
      </c>
      <c r="FZ119" s="61">
        <f>+Cas_Hoy!G119</f>
        <v>2</v>
      </c>
      <c r="GA119" s="61">
        <f>+Cas_Hoy!H119</f>
        <v>5</v>
      </c>
      <c r="GB119" s="61">
        <f>+Cas_Hoy!I119</f>
        <v>4</v>
      </c>
      <c r="GC119" s="61">
        <f>+Cas_Hoy!J119</f>
        <v>1</v>
      </c>
      <c r="GD119" s="61">
        <f>+Cas_Hoy!K119</f>
        <v>0</v>
      </c>
      <c r="GE119" s="61">
        <f>+Cas_Hoy!L119</f>
        <v>4</v>
      </c>
      <c r="GF119" s="61">
        <f>+Cas_Hoy!M119</f>
        <v>4</v>
      </c>
      <c r="GG119" s="61">
        <f>+Cas_Hoy!N119</f>
        <v>1</v>
      </c>
      <c r="GH119" s="61">
        <f>+Cas_Hoy!O119</f>
        <v>1</v>
      </c>
      <c r="GI119" s="61">
        <f>+Cas_Hoy!P119</f>
        <v>0</v>
      </c>
      <c r="GJ119" s="61">
        <f>+Cas_Hoy!Q119</f>
        <v>0</v>
      </c>
      <c r="GK119" s="61">
        <f>+Cas_Hoy!R119</f>
        <v>0</v>
      </c>
      <c r="GL119" s="61">
        <f>+Cas_Hoy!S119</f>
        <v>0</v>
      </c>
      <c r="GM119" s="61">
        <f>+Cas_Hoy!T119</f>
        <v>0</v>
      </c>
      <c r="GN119" s="84">
        <f>+Cas_Hoy!U119</f>
        <v>0</v>
      </c>
      <c r="GO119" s="297" t="e">
        <f t="shared" si="220"/>
        <v>#DIV/0!</v>
      </c>
      <c r="GP119" s="294" t="e">
        <f t="shared" si="221"/>
        <v>#DIV/0!</v>
      </c>
      <c r="GQ119" s="294">
        <f t="shared" si="222"/>
        <v>0</v>
      </c>
      <c r="GR119" s="294">
        <f t="shared" si="223"/>
        <v>0</v>
      </c>
      <c r="GS119" s="294">
        <f t="shared" si="224"/>
        <v>6.3530209640003023E-3</v>
      </c>
      <c r="GT119" s="294">
        <f t="shared" si="225"/>
        <v>4.5726849484560269E-3</v>
      </c>
      <c r="GU119" s="294">
        <f t="shared" si="226"/>
        <v>8.808451956663594E-3</v>
      </c>
      <c r="GV119" s="294">
        <f t="shared" si="227"/>
        <v>7.6524248637016186E-3</v>
      </c>
      <c r="GW119" s="294">
        <f t="shared" si="228"/>
        <v>2.1147622908995588E-3</v>
      </c>
      <c r="GX119" s="294" t="e">
        <f t="shared" si="229"/>
        <v>#DIV/0!</v>
      </c>
      <c r="GY119" s="294">
        <f t="shared" si="230"/>
        <v>1.0246016537214254E-2</v>
      </c>
      <c r="GZ119" s="294">
        <f t="shared" si="231"/>
        <v>9.5368823216033689E-3</v>
      </c>
      <c r="HA119" s="294">
        <f t="shared" si="232"/>
        <v>2.4238468238796797E-3</v>
      </c>
      <c r="HB119" s="294">
        <f t="shared" si="233"/>
        <v>2.3988572982140003E-3</v>
      </c>
      <c r="HC119" s="294" t="e">
        <f t="shared" si="234"/>
        <v>#DIV/0!</v>
      </c>
      <c r="HD119" s="294" t="e">
        <f t="shared" si="235"/>
        <v>#DIV/0!</v>
      </c>
      <c r="HE119" s="294" t="e">
        <f t="shared" si="236"/>
        <v>#DIV/0!</v>
      </c>
      <c r="HF119" s="294" t="e">
        <f t="shared" si="237"/>
        <v>#DIV/0!</v>
      </c>
      <c r="HG119" s="294" t="e">
        <f t="shared" si="238"/>
        <v>#DIV/0!</v>
      </c>
      <c r="HH119" s="298" t="e">
        <f t="shared" si="239"/>
        <v>#DIV/0!</v>
      </c>
      <c r="HI119" s="213">
        <f>+CyF_Tot!B119</f>
        <v>16</v>
      </c>
      <c r="HJ119" s="140">
        <f>+CyF_Tot!C119</f>
        <v>18</v>
      </c>
      <c r="HK119" s="140">
        <f>+CyF_Tot!D119</f>
        <v>22</v>
      </c>
      <c r="HL119" s="140">
        <f>+CyF_Tot!E119</f>
        <v>26</v>
      </c>
      <c r="HM119" s="140">
        <f>+CyF_Tot!F119</f>
        <v>0</v>
      </c>
      <c r="HN119" s="140">
        <f>+CyF_Tot!G119</f>
        <v>0</v>
      </c>
      <c r="HO119" s="140">
        <f>+CyF_Tot!H119</f>
        <v>0</v>
      </c>
      <c r="HP119" s="451">
        <f>+CyF_Tot!I119</f>
        <v>0</v>
      </c>
      <c r="HQ119" s="91">
        <f t="shared" si="291"/>
        <v>8.1488837372783077E-2</v>
      </c>
      <c r="HR119" s="88">
        <f t="shared" si="292"/>
        <v>7.1427040600873987E-2</v>
      </c>
      <c r="HS119" s="88">
        <f t="shared" si="293"/>
        <v>7.4830481420367495E-2</v>
      </c>
      <c r="HT119" s="88">
        <f t="shared" si="294"/>
        <v>6.2787005910833971E-2</v>
      </c>
      <c r="HU119" s="88">
        <f t="shared" si="295"/>
        <v>6.3899362867095494E-2</v>
      </c>
      <c r="HV119" s="88">
        <f t="shared" si="296"/>
        <v>5.9185357757625685E-2</v>
      </c>
      <c r="HW119" s="88">
        <f t="shared" si="297"/>
        <v>7.6811452204874661E-2</v>
      </c>
      <c r="HX119" s="88">
        <f t="shared" si="298"/>
        <v>7.0732088039442309E-2</v>
      </c>
      <c r="HY119" s="88">
        <f t="shared" si="299"/>
        <v>6.3987332229231156E-2</v>
      </c>
      <c r="HZ119" s="88">
        <f t="shared" si="300"/>
        <v>5.743516977893269E-2</v>
      </c>
      <c r="IA119" s="88">
        <f t="shared" si="301"/>
        <v>5.2827553733553148E-2</v>
      </c>
      <c r="IB119" s="88">
        <f t="shared" si="302"/>
        <v>5.6755653569138302E-2</v>
      </c>
      <c r="IC119" s="88">
        <f t="shared" si="303"/>
        <v>5.58277841489365E-2</v>
      </c>
      <c r="ID119" s="88">
        <f t="shared" si="304"/>
        <v>5.6409356819343594E-2</v>
      </c>
      <c r="IE119" s="88">
        <f t="shared" si="305"/>
        <v>3.0997023386653721E-2</v>
      </c>
      <c r="IF119" s="88">
        <f t="shared" si="306"/>
        <v>3.2181339863109198E-2</v>
      </c>
      <c r="IG119" s="88">
        <f t="shared" si="307"/>
        <v>1.3052069414015056E-2</v>
      </c>
      <c r="IH119" s="88">
        <f t="shared" si="308"/>
        <v>1.5255923533208609E-2</v>
      </c>
      <c r="II119" s="88">
        <f t="shared" si="309"/>
        <v>8.9244919070188421E-4</v>
      </c>
      <c r="IJ119" s="191">
        <f t="shared" si="310"/>
        <v>3.216725443182173E-3</v>
      </c>
      <c r="IK119" s="297"/>
      <c r="IL119" s="294"/>
      <c r="IM119" s="294"/>
      <c r="IN119" s="294"/>
      <c r="IO119" s="294"/>
      <c r="IP119" s="294"/>
      <c r="IQ119" s="294"/>
      <c r="IR119" s="294"/>
      <c r="IS119" s="294"/>
      <c r="IT119" s="294"/>
      <c r="IU119" s="294"/>
      <c r="IV119" s="294"/>
      <c r="IW119" s="294"/>
      <c r="IX119" s="294"/>
      <c r="IY119" s="294"/>
      <c r="IZ119" s="294"/>
      <c r="JA119" s="294"/>
      <c r="JB119" s="294"/>
      <c r="JC119" s="294"/>
      <c r="JD119" s="298"/>
      <c r="JE119" s="486"/>
    </row>
    <row r="120" spans="1:265" ht="14.4">
      <c r="A120" s="412" t="s">
        <v>131</v>
      </c>
      <c r="B120" s="440">
        <v>318632</v>
      </c>
      <c r="C120" s="428">
        <f t="shared" si="288"/>
        <v>11675</v>
      </c>
      <c r="D120" s="419">
        <f t="shared" si="289"/>
        <v>510</v>
      </c>
      <c r="E120" s="397">
        <f t="shared" si="210"/>
        <v>8.9726306534653102E-3</v>
      </c>
      <c r="F120" s="198">
        <f t="shared" si="262"/>
        <v>3.4343694293103015E-2</v>
      </c>
      <c r="G120" s="28">
        <f t="shared" si="151"/>
        <v>5.1941440033742978</v>
      </c>
      <c r="H120" s="27">
        <f t="shared" si="263"/>
        <v>0.17838609376624112</v>
      </c>
      <c r="I120" s="34">
        <f t="shared" si="264"/>
        <v>0.19031871010882437</v>
      </c>
      <c r="J120" s="311">
        <f t="shared" si="265"/>
        <v>0.32840402793576662</v>
      </c>
      <c r="K120" s="483">
        <f t="shared" si="290"/>
        <v>4.8738517098577622E-3</v>
      </c>
      <c r="L120" s="312">
        <f t="shared" si="211"/>
        <v>9.5622802000574971</v>
      </c>
      <c r="M120" s="313">
        <f t="shared" si="266"/>
        <v>0.35031163466089771</v>
      </c>
      <c r="N120" s="501"/>
      <c r="O120" s="334" t="s">
        <v>230</v>
      </c>
      <c r="P120" s="21" t="s">
        <v>244</v>
      </c>
      <c r="Q120" s="21" t="s">
        <v>235</v>
      </c>
      <c r="R120" s="21" t="s">
        <v>245</v>
      </c>
      <c r="S120" s="161">
        <f t="shared" si="267"/>
        <v>11675</v>
      </c>
      <c r="T120" s="162">
        <f t="shared" si="268"/>
        <v>3664.1015340580984</v>
      </c>
      <c r="U120" s="161">
        <f t="shared" si="269"/>
        <v>285</v>
      </c>
      <c r="V120" s="163">
        <f t="shared" si="270"/>
        <v>2.5021949078138719E-2</v>
      </c>
      <c r="W120" s="162">
        <f t="shared" si="271"/>
        <v>89.444876848527457</v>
      </c>
      <c r="X120" s="161">
        <f t="shared" si="272"/>
        <v>732</v>
      </c>
      <c r="Y120" s="163">
        <f t="shared" si="273"/>
        <v>6.689207712693046E-2</v>
      </c>
      <c r="Z120" s="162">
        <f t="shared" si="274"/>
        <v>229.73210474779682</v>
      </c>
      <c r="AA120" s="161">
        <f t="shared" si="275"/>
        <v>510</v>
      </c>
      <c r="AB120" s="162">
        <f t="shared" si="276"/>
        <v>1600.5925330789123</v>
      </c>
      <c r="AC120" s="164">
        <f t="shared" si="277"/>
        <v>4.3683083511777299E-2</v>
      </c>
      <c r="AD120" s="161">
        <f t="shared" si="278"/>
        <v>12</v>
      </c>
      <c r="AE120" s="163">
        <f t="shared" si="279"/>
        <v>2.4096385542168676E-2</v>
      </c>
      <c r="AF120" s="162">
        <f t="shared" si="280"/>
        <v>37.661000778327349</v>
      </c>
      <c r="AG120" s="161">
        <f t="shared" si="281"/>
        <v>35</v>
      </c>
      <c r="AH120" s="163">
        <f t="shared" si="282"/>
        <v>7.3684210526315783E-2</v>
      </c>
      <c r="AI120" s="335">
        <f t="shared" si="283"/>
        <v>109.84458560345477</v>
      </c>
      <c r="AJ120" s="505"/>
      <c r="AK120" s="83">
        <v>20926.920036601856</v>
      </c>
      <c r="AL120" s="61">
        <v>19794.616212680121</v>
      </c>
      <c r="AM120" s="61">
        <v>19774.120220299948</v>
      </c>
      <c r="AN120" s="61">
        <v>18456.536138529584</v>
      </c>
      <c r="AO120" s="61">
        <v>22109.203997945559</v>
      </c>
      <c r="AP120" s="61">
        <v>21217.270502982978</v>
      </c>
      <c r="AQ120" s="61">
        <v>23119.111477830738</v>
      </c>
      <c r="AR120" s="61">
        <v>23109.227171275059</v>
      </c>
      <c r="AS120" s="61">
        <v>20474.299742992524</v>
      </c>
      <c r="AT120" s="61">
        <v>21925.697974072555</v>
      </c>
      <c r="AU120" s="61">
        <v>17152.156902234452</v>
      </c>
      <c r="AV120" s="61">
        <v>19945.789538610068</v>
      </c>
      <c r="AW120" s="61">
        <v>14426.439670813746</v>
      </c>
      <c r="AX120" s="61">
        <v>17574.223194505787</v>
      </c>
      <c r="AY120" s="61">
        <v>9486.5287628444748</v>
      </c>
      <c r="AZ120" s="61">
        <v>14108.016829447228</v>
      </c>
      <c r="BA120" s="61">
        <v>4402.0182000146415</v>
      </c>
      <c r="BB120" s="61">
        <v>8209.3728989177944</v>
      </c>
      <c r="BC120" s="61">
        <v>440.20182000146411</v>
      </c>
      <c r="BD120" s="84">
        <v>1980.2537182055175</v>
      </c>
      <c r="BE120" s="229">
        <v>2.0000000000000002E-5</v>
      </c>
      <c r="BF120" s="42">
        <v>2.0000000000000002E-5</v>
      </c>
      <c r="BG120" s="52">
        <v>5.0000000000000002E-5</v>
      </c>
      <c r="BH120" s="52">
        <v>4.0000000000000003E-5</v>
      </c>
      <c r="BI120" s="52">
        <v>1.2518952302791728E-4</v>
      </c>
      <c r="BJ120" s="52">
        <v>1.2406223545552731E-4</v>
      </c>
      <c r="BK120" s="52">
        <v>3.4000000000000002E-4</v>
      </c>
      <c r="BL120" s="52">
        <v>1.8000000000000001E-4</v>
      </c>
      <c r="BM120" s="52">
        <v>8.9999999999999998E-4</v>
      </c>
      <c r="BN120" s="52">
        <v>5.0000000000000001E-4</v>
      </c>
      <c r="BO120" s="52">
        <v>3.8E-3</v>
      </c>
      <c r="BP120" s="52">
        <v>2E-3</v>
      </c>
      <c r="BQ120" s="52">
        <v>1.6199999999999999E-2</v>
      </c>
      <c r="BR120" s="52">
        <v>6.1999999999999998E-3</v>
      </c>
      <c r="BS120" s="52">
        <v>6.1100000000000002E-2</v>
      </c>
      <c r="BT120" s="52">
        <v>2.6800000000000001E-2</v>
      </c>
      <c r="BU120" s="52">
        <v>0.1421</v>
      </c>
      <c r="BV120" s="52">
        <v>5.4699999999999999E-2</v>
      </c>
      <c r="BW120" s="52">
        <v>0.27589999999999998</v>
      </c>
      <c r="BX120" s="53">
        <v>0.1051</v>
      </c>
      <c r="BY120" s="63">
        <f>+Fall_Hoy!B120</f>
        <v>0</v>
      </c>
      <c r="BZ120" s="60">
        <f>+Fall_Hoy!C120</f>
        <v>0</v>
      </c>
      <c r="CA120" s="60">
        <f>+Fall_Hoy!D120</f>
        <v>0</v>
      </c>
      <c r="CB120" s="60">
        <f>+Fall_Hoy!E120</f>
        <v>0</v>
      </c>
      <c r="CC120" s="60">
        <f>+Fall_Hoy!F120</f>
        <v>1</v>
      </c>
      <c r="CD120" s="60">
        <f>+Fall_Hoy!G120</f>
        <v>1</v>
      </c>
      <c r="CE120" s="60">
        <f>+Fall_Hoy!H120</f>
        <v>6</v>
      </c>
      <c r="CF120" s="60">
        <f>+Fall_Hoy!I120</f>
        <v>3</v>
      </c>
      <c r="CG120" s="60">
        <f>+Fall_Hoy!J120</f>
        <v>11</v>
      </c>
      <c r="CH120" s="60">
        <f>+Fall_Hoy!K120</f>
        <v>3</v>
      </c>
      <c r="CI120" s="60">
        <f>+Fall_Hoy!L120</f>
        <v>22</v>
      </c>
      <c r="CJ120" s="60">
        <f>+Fall_Hoy!M120</f>
        <v>6</v>
      </c>
      <c r="CK120" s="60">
        <f>+Fall_Hoy!N120</f>
        <v>57</v>
      </c>
      <c r="CL120" s="60">
        <f>+Fall_Hoy!O120</f>
        <v>26</v>
      </c>
      <c r="CM120" s="60">
        <f>+Fall_Hoy!P120</f>
        <v>63</v>
      </c>
      <c r="CN120" s="60">
        <f>+Fall_Hoy!Q120</f>
        <v>70</v>
      </c>
      <c r="CO120" s="60">
        <f>+Fall_Hoy!R120</f>
        <v>82</v>
      </c>
      <c r="CP120" s="60">
        <f>+Fall_Hoy!S120</f>
        <v>86</v>
      </c>
      <c r="CQ120" s="60">
        <f>+Fall_Hoy!T120</f>
        <v>23</v>
      </c>
      <c r="CR120" s="65">
        <f>+Fall_Hoy!U120</f>
        <v>49</v>
      </c>
      <c r="CS120" s="74">
        <f t="shared" si="284"/>
        <v>0.10869060631006708</v>
      </c>
      <c r="CT120" s="75">
        <f t="shared" si="285"/>
        <v>0.18513872857421323</v>
      </c>
      <c r="CU120" s="75">
        <f t="shared" si="286"/>
        <v>0.24389375333103591</v>
      </c>
      <c r="CV120" s="75">
        <f t="shared" si="287"/>
        <v>0.23861927441594116</v>
      </c>
      <c r="CW120" s="75">
        <f t="shared" si="240"/>
        <v>0.36129246849552532</v>
      </c>
      <c r="CX120" s="75">
        <f t="shared" si="241"/>
        <v>0.3799013915150895</v>
      </c>
      <c r="CY120" s="75">
        <f t="shared" si="242"/>
        <v>0.7</v>
      </c>
      <c r="CZ120" s="75">
        <f t="shared" si="243"/>
        <v>0.7</v>
      </c>
      <c r="DA120" s="75">
        <f t="shared" si="244"/>
        <v>0.59695434645599377</v>
      </c>
      <c r="DB120" s="75">
        <f t="shared" si="245"/>
        <v>0.27365149365347841</v>
      </c>
      <c r="DC120" s="75">
        <f t="shared" si="246"/>
        <v>0.33753618960052295</v>
      </c>
      <c r="DD120" s="75">
        <f t="shared" si="247"/>
        <v>0.1504076834959453</v>
      </c>
      <c r="DE120" s="75">
        <f t="shared" si="248"/>
        <v>0.24389375333103591</v>
      </c>
      <c r="DF120" s="75">
        <f t="shared" si="249"/>
        <v>0.23861927441594116</v>
      </c>
      <c r="DG120" s="75">
        <f t="shared" si="250"/>
        <v>0.10869060631006708</v>
      </c>
      <c r="DH120" s="75">
        <f t="shared" si="251"/>
        <v>0.18513872857421323</v>
      </c>
      <c r="DI120" s="75">
        <f t="shared" si="252"/>
        <v>0.13108951016349854</v>
      </c>
      <c r="DJ120" s="75">
        <f t="shared" si="253"/>
        <v>0.1915142709646904</v>
      </c>
      <c r="DK120" s="75">
        <f t="shared" si="254"/>
        <v>0.18937572205702061</v>
      </c>
      <c r="DL120" s="287">
        <f t="shared" si="255"/>
        <v>0.23543581350898321</v>
      </c>
      <c r="DM120" s="83">
        <f>+'Cas_-14'!B120</f>
        <v>169</v>
      </c>
      <c r="DN120" s="61">
        <f>+'Cas_-14'!C120</f>
        <v>136</v>
      </c>
      <c r="DO120" s="61">
        <f>+'Cas_-14'!D120</f>
        <v>296</v>
      </c>
      <c r="DP120" s="61">
        <f>+'Cas_-14'!E120</f>
        <v>331</v>
      </c>
      <c r="DQ120" s="61">
        <f>+'Cas_-14'!F120</f>
        <v>1057</v>
      </c>
      <c r="DR120" s="61">
        <f>+'Cas_-14'!G120</f>
        <v>1018</v>
      </c>
      <c r="DS120" s="61">
        <f>+'Cas_-14'!H120</f>
        <v>1192</v>
      </c>
      <c r="DT120" s="61">
        <f>+'Cas_-14'!I120</f>
        <v>1241</v>
      </c>
      <c r="DU120" s="61">
        <f>+'Cas_-14'!J120</f>
        <v>1093</v>
      </c>
      <c r="DV120" s="61">
        <f>+'Cas_-14'!K120</f>
        <v>992</v>
      </c>
      <c r="DW120" s="61">
        <f>+'Cas_-14'!L120</f>
        <v>768</v>
      </c>
      <c r="DX120" s="61">
        <f>+'Cas_-14'!M120</f>
        <v>746</v>
      </c>
      <c r="DY120" s="61">
        <f>+'Cas_-14'!N120</f>
        <v>470</v>
      </c>
      <c r="DZ120" s="61">
        <f>+'Cas_-14'!O120</f>
        <v>407</v>
      </c>
      <c r="EA120" s="61">
        <f>+'Cas_-14'!P120</f>
        <v>224</v>
      </c>
      <c r="EB120" s="61">
        <f>+'Cas_-14'!Q120</f>
        <v>263</v>
      </c>
      <c r="EC120" s="61">
        <f>+'Cas_-14'!R120</f>
        <v>128</v>
      </c>
      <c r="ED120" s="61">
        <f>+'Cas_-14'!S120</f>
        <v>229</v>
      </c>
      <c r="EE120" s="61">
        <f>+'Cas_-14'!T120</f>
        <v>38</v>
      </c>
      <c r="EF120" s="84">
        <f>+'Cas_-14'!U120</f>
        <v>103</v>
      </c>
      <c r="EG120" s="190">
        <f t="shared" si="312"/>
        <v>8.0757225480105801E-3</v>
      </c>
      <c r="EH120" s="89">
        <f t="shared" si="312"/>
        <v>6.8705550306593227E-3</v>
      </c>
      <c r="EI120" s="89">
        <f t="shared" si="312"/>
        <v>1.496906040331083E-2</v>
      </c>
      <c r="EJ120" s="89">
        <f t="shared" si="312"/>
        <v>1.7934026055355504E-2</v>
      </c>
      <c r="EK120" s="89">
        <f t="shared" si="312"/>
        <v>4.7808143617392058E-2</v>
      </c>
      <c r="EL120" s="89">
        <f t="shared" si="312"/>
        <v>4.7979781369939994E-2</v>
      </c>
      <c r="EM120" s="89">
        <f t="shared" si="312"/>
        <v>5.1559074886724197E-2</v>
      </c>
      <c r="EN120" s="89">
        <f t="shared" si="312"/>
        <v>5.3701492949213475E-2</v>
      </c>
      <c r="EO120" s="89">
        <f t="shared" si="311"/>
        <v>5.3383999146251006E-2</v>
      </c>
      <c r="EP120" s="89">
        <f t="shared" si="311"/>
        <v>4.5243713617375093E-2</v>
      </c>
      <c r="EQ120" s="89">
        <f t="shared" si="311"/>
        <v>4.4775709805916643E-2</v>
      </c>
      <c r="ER120" s="89">
        <f t="shared" si="311"/>
        <v>3.7401377295991731E-2</v>
      </c>
      <c r="ES120" s="89">
        <f t="shared" si="311"/>
        <v>3.2579070839693108E-2</v>
      </c>
      <c r="ET120" s="89">
        <f t="shared" si="311"/>
        <v>2.3158918348507151E-2</v>
      </c>
      <c r="EU120" s="89">
        <f t="shared" si="311"/>
        <v>2.3612430384160353E-2</v>
      </c>
      <c r="EV120" s="89">
        <f t="shared" si="311"/>
        <v>1.8641883064035494E-2</v>
      </c>
      <c r="EW120" s="89">
        <f t="shared" si="311"/>
        <v>2.9077571737339537E-2</v>
      </c>
      <c r="EX120" s="89">
        <f t="shared" si="311"/>
        <v>2.7894944330058156E-2</v>
      </c>
      <c r="EY120" s="89">
        <f t="shared" si="311"/>
        <v>8.6324041095226761E-2</v>
      </c>
      <c r="EZ120" s="97">
        <f t="shared" si="311"/>
        <v>5.2013536979159107E-2</v>
      </c>
      <c r="FA120" s="110">
        <f t="shared" si="212"/>
        <v>4.6031096563011449</v>
      </c>
      <c r="FB120" s="111">
        <f t="shared" si="213"/>
        <v>9.9313319334884511</v>
      </c>
      <c r="FC120" s="111">
        <f t="shared" si="214"/>
        <v>7.4862096138691889</v>
      </c>
      <c r="FD120" s="111">
        <f t="shared" si="215"/>
        <v>10.303558690655464</v>
      </c>
      <c r="FE120" s="111">
        <f t="shared" si="313"/>
        <v>7.5571323452118149</v>
      </c>
      <c r="FF120" s="111">
        <f t="shared" si="313"/>
        <v>7.9179475326476387</v>
      </c>
      <c r="FG120" s="111">
        <f t="shared" si="313"/>
        <v>13.576659424900601</v>
      </c>
      <c r="FH120" s="111">
        <f t="shared" si="313"/>
        <v>13.03501935527199</v>
      </c>
      <c r="FI120" s="111">
        <f t="shared" si="313"/>
        <v>11.182271017586663</v>
      </c>
      <c r="FJ120" s="111">
        <f t="shared" si="313"/>
        <v>6.0483870967741939</v>
      </c>
      <c r="FK120" s="111">
        <f t="shared" si="313"/>
        <v>7.5383771929824563</v>
      </c>
      <c r="FL120" s="111">
        <f t="shared" si="313"/>
        <v>4.0214477211796247</v>
      </c>
      <c r="FM120" s="111">
        <f t="shared" si="313"/>
        <v>7.4862096138691889</v>
      </c>
      <c r="FN120" s="111">
        <f t="shared" si="313"/>
        <v>10.303558690655464</v>
      </c>
      <c r="FO120" s="111">
        <f t="shared" si="313"/>
        <v>4.6031096563011449</v>
      </c>
      <c r="FP120" s="111">
        <f t="shared" si="313"/>
        <v>9.9313319334884511</v>
      </c>
      <c r="FQ120" s="111">
        <f t="shared" si="216"/>
        <v>4.5082688247712879</v>
      </c>
      <c r="FR120" s="111">
        <f t="shared" si="217"/>
        <v>6.8655548725481585</v>
      </c>
      <c r="FS120" s="111">
        <f t="shared" si="218"/>
        <v>2.1937773029892598</v>
      </c>
      <c r="FT120" s="292">
        <f t="shared" si="219"/>
        <v>4.5264334475718915</v>
      </c>
      <c r="FU120" s="83">
        <f>+Cas_Hoy!B120</f>
        <v>174</v>
      </c>
      <c r="FV120" s="61">
        <f>+Cas_Hoy!C120</f>
        <v>142</v>
      </c>
      <c r="FW120" s="61">
        <f>+Cas_Hoy!D120</f>
        <v>318</v>
      </c>
      <c r="FX120" s="61">
        <f>+Cas_Hoy!E120</f>
        <v>358</v>
      </c>
      <c r="FY120" s="61">
        <f>+Cas_Hoy!F120</f>
        <v>1138</v>
      </c>
      <c r="FZ120" s="61">
        <f>+Cas_Hoy!G120</f>
        <v>1104</v>
      </c>
      <c r="GA120" s="61">
        <f>+Cas_Hoy!H120</f>
        <v>1264</v>
      </c>
      <c r="GB120" s="61">
        <f>+Cas_Hoy!I120</f>
        <v>1320</v>
      </c>
      <c r="GC120" s="61">
        <f>+Cas_Hoy!J120</f>
        <v>1165</v>
      </c>
      <c r="GD120" s="61">
        <f>+Cas_Hoy!K120</f>
        <v>1062</v>
      </c>
      <c r="GE120" s="61">
        <f>+Cas_Hoy!L120</f>
        <v>814</v>
      </c>
      <c r="GF120" s="61">
        <f>+Cas_Hoy!M120</f>
        <v>798</v>
      </c>
      <c r="GG120" s="61">
        <f>+Cas_Hoy!N120</f>
        <v>496</v>
      </c>
      <c r="GH120" s="61">
        <f>+Cas_Hoy!O120</f>
        <v>437</v>
      </c>
      <c r="GI120" s="61">
        <f>+Cas_Hoy!P120</f>
        <v>239</v>
      </c>
      <c r="GJ120" s="61">
        <f>+Cas_Hoy!Q120</f>
        <v>281</v>
      </c>
      <c r="GK120" s="61">
        <f>+Cas_Hoy!R120</f>
        <v>133</v>
      </c>
      <c r="GL120" s="61">
        <f>+Cas_Hoy!S120</f>
        <v>240</v>
      </c>
      <c r="GM120" s="61">
        <f>+Cas_Hoy!T120</f>
        <v>40</v>
      </c>
      <c r="GN120" s="84">
        <f>+Cas_Hoy!U120</f>
        <v>108</v>
      </c>
      <c r="GO120" s="297">
        <f t="shared" si="220"/>
        <v>3.8273242254260424E-2</v>
      </c>
      <c r="GP120" s="294">
        <f t="shared" si="221"/>
        <v>7.1244075631634457E-2</v>
      </c>
      <c r="GQ120" s="294">
        <f t="shared" si="222"/>
        <v>0.12039042094861357</v>
      </c>
      <c r="GR120" s="294">
        <f t="shared" si="223"/>
        <v>0.19985732878415016</v>
      </c>
      <c r="GS120" s="294">
        <f t="shared" si="224"/>
        <v>0.38897902473785034</v>
      </c>
      <c r="GT120" s="294">
        <f t="shared" si="225"/>
        <v>0.41199522223247426</v>
      </c>
      <c r="GU120" s="294">
        <f t="shared" si="226"/>
        <v>0.7</v>
      </c>
      <c r="GV120" s="294">
        <f t="shared" si="227"/>
        <v>0.7</v>
      </c>
      <c r="GW120" s="294">
        <f t="shared" si="228"/>
        <v>0.63627796305693751</v>
      </c>
      <c r="GX120" s="294">
        <f t="shared" si="229"/>
        <v>0.29296157889112306</v>
      </c>
      <c r="GY120" s="294">
        <f t="shared" si="230"/>
        <v>0.3577532009568043</v>
      </c>
      <c r="GZ120" s="294">
        <f t="shared" si="231"/>
        <v>0.16089186518735168</v>
      </c>
      <c r="HA120" s="294">
        <f t="shared" si="232"/>
        <v>0.25738574819615706</v>
      </c>
      <c r="HB120" s="294">
        <f t="shared" si="233"/>
        <v>0.25620791872178444</v>
      </c>
      <c r="HC120" s="294">
        <f t="shared" si="234"/>
        <v>0.11596899512547333</v>
      </c>
      <c r="HD120" s="294">
        <f t="shared" si="235"/>
        <v>0.19780982026370311</v>
      </c>
      <c r="HE120" s="294">
        <f t="shared" si="236"/>
        <v>0.13621019415426019</v>
      </c>
      <c r="HF120" s="294">
        <f t="shared" si="237"/>
        <v>0.20071364642587639</v>
      </c>
      <c r="HG120" s="294">
        <f t="shared" si="238"/>
        <v>0.19934286532317955</v>
      </c>
      <c r="HH120" s="298">
        <f t="shared" si="239"/>
        <v>0.24686473649485619</v>
      </c>
      <c r="HI120" s="213">
        <f>+CyF_Tot!B120</f>
        <v>10440</v>
      </c>
      <c r="HJ120" s="140">
        <f>+CyF_Tot!C120</f>
        <v>10943</v>
      </c>
      <c r="HK120" s="140">
        <f>+CyF_Tot!D120</f>
        <v>11390</v>
      </c>
      <c r="HL120" s="140">
        <f>+CyF_Tot!E120</f>
        <v>11675</v>
      </c>
      <c r="HM120" s="140">
        <f>+CyF_Tot!F120</f>
        <v>457</v>
      </c>
      <c r="HN120" s="140">
        <f>+CyF_Tot!G120</f>
        <v>475</v>
      </c>
      <c r="HO120" s="140">
        <f>+CyF_Tot!H120</f>
        <v>498</v>
      </c>
      <c r="HP120" s="451">
        <f>+CyF_Tot!I120</f>
        <v>510</v>
      </c>
      <c r="HQ120" s="91">
        <f t="shared" si="291"/>
        <v>6.567739598220472E-2</v>
      </c>
      <c r="HR120" s="88">
        <f t="shared" si="292"/>
        <v>6.2123754716036435E-2</v>
      </c>
      <c r="HS120" s="88">
        <f t="shared" si="293"/>
        <v>6.2059429750621245E-2</v>
      </c>
      <c r="HT120" s="88">
        <f t="shared" si="294"/>
        <v>5.7924301823199124E-2</v>
      </c>
      <c r="HU120" s="88">
        <f t="shared" si="295"/>
        <v>6.9387895747902148E-2</v>
      </c>
      <c r="HV120" s="88">
        <f t="shared" si="296"/>
        <v>6.6588636743901988E-2</v>
      </c>
      <c r="HW120" s="88">
        <f t="shared" si="297"/>
        <v>7.2557406280068348E-2</v>
      </c>
      <c r="HX120" s="88">
        <f t="shared" si="298"/>
        <v>7.2526385206994462E-2</v>
      </c>
      <c r="HY120" s="88">
        <f t="shared" si="299"/>
        <v>6.42568848797124E-2</v>
      </c>
      <c r="HZ120" s="88">
        <f t="shared" si="300"/>
        <v>6.8811977372243066E-2</v>
      </c>
      <c r="IA120" s="88">
        <f t="shared" si="301"/>
        <v>5.3830616203753706E-2</v>
      </c>
      <c r="IB120" s="88">
        <f t="shared" si="302"/>
        <v>6.2598199611495611E-2</v>
      </c>
      <c r="IC120" s="88">
        <f t="shared" si="303"/>
        <v>4.5276179639250756E-2</v>
      </c>
      <c r="ID120" s="88">
        <f t="shared" si="304"/>
        <v>5.5155236117231748E-2</v>
      </c>
      <c r="IE120" s="88">
        <f t="shared" si="305"/>
        <v>2.9772680593425881E-2</v>
      </c>
      <c r="IF120" s="88">
        <f t="shared" si="306"/>
        <v>4.4276836066205617E-2</v>
      </c>
      <c r="IG120" s="88">
        <f t="shared" si="307"/>
        <v>1.3815367571413547E-2</v>
      </c>
      <c r="IH120" s="88">
        <f t="shared" si="308"/>
        <v>2.5764433261310209E-2</v>
      </c>
      <c r="II120" s="88">
        <f t="shared" si="309"/>
        <v>1.3815367571413547E-3</v>
      </c>
      <c r="IJ120" s="191">
        <f t="shared" si="310"/>
        <v>6.2148614018853023E-3</v>
      </c>
      <c r="IK120" s="297"/>
      <c r="IL120" s="294"/>
      <c r="IM120" s="294"/>
      <c r="IN120" s="294"/>
      <c r="IO120" s="294"/>
      <c r="IP120" s="294"/>
      <c r="IQ120" s="294"/>
      <c r="IR120" s="294"/>
      <c r="IS120" s="294"/>
      <c r="IT120" s="294"/>
      <c r="IU120" s="294"/>
      <c r="IV120" s="294"/>
      <c r="IW120" s="294"/>
      <c r="IX120" s="294"/>
      <c r="IY120" s="294"/>
      <c r="IZ120" s="294"/>
      <c r="JA120" s="294"/>
      <c r="JB120" s="294"/>
      <c r="JC120" s="294"/>
      <c r="JD120" s="298"/>
    </row>
    <row r="121" spans="1:265" ht="14.4">
      <c r="A121" s="412" t="s">
        <v>132</v>
      </c>
      <c r="B121" s="440">
        <v>541691</v>
      </c>
      <c r="C121" s="428">
        <f t="shared" si="288"/>
        <v>18235</v>
      </c>
      <c r="D121" s="419">
        <f t="shared" si="289"/>
        <v>491</v>
      </c>
      <c r="E121" s="397">
        <f t="shared" si="210"/>
        <v>3.6144428782898257E-3</v>
      </c>
      <c r="F121" s="198">
        <f t="shared" si="262"/>
        <v>3.1071219569828556E-2</v>
      </c>
      <c r="G121" s="28">
        <f t="shared" si="151"/>
        <v>8.0710531353103647</v>
      </c>
      <c r="H121" s="27">
        <f t="shared" si="263"/>
        <v>0.25077746412698154</v>
      </c>
      <c r="I121" s="34">
        <f t="shared" si="264"/>
        <v>0.27169669409752883</v>
      </c>
      <c r="J121" s="311">
        <f t="shared" si="265"/>
        <v>0.40872385802790817</v>
      </c>
      <c r="K121" s="483">
        <f t="shared" si="290"/>
        <v>2.2176851227203357E-3</v>
      </c>
      <c r="L121" s="312">
        <f t="shared" si="211"/>
        <v>13.154419546016019</v>
      </c>
      <c r="M121" s="313">
        <f t="shared" si="266"/>
        <v>0.44260002592933601</v>
      </c>
      <c r="N121" s="501"/>
      <c r="O121" s="334" t="s">
        <v>230</v>
      </c>
      <c r="P121" s="21" t="s">
        <v>244</v>
      </c>
      <c r="Q121" s="21" t="s">
        <v>232</v>
      </c>
      <c r="R121" s="21" t="s">
        <v>245</v>
      </c>
      <c r="S121" s="161">
        <f t="shared" si="267"/>
        <v>18235</v>
      </c>
      <c r="T121" s="162">
        <f t="shared" si="268"/>
        <v>3366.3103134443804</v>
      </c>
      <c r="U121" s="161">
        <f t="shared" si="269"/>
        <v>581</v>
      </c>
      <c r="V121" s="163">
        <f t="shared" si="270"/>
        <v>3.2910388580491674E-2</v>
      </c>
      <c r="W121" s="162">
        <f t="shared" si="271"/>
        <v>107.25672015964821</v>
      </c>
      <c r="X121" s="161">
        <f t="shared" si="272"/>
        <v>1404</v>
      </c>
      <c r="Y121" s="163">
        <f t="shared" si="273"/>
        <v>8.3417503416315139E-2</v>
      </c>
      <c r="Z121" s="162">
        <f t="shared" si="274"/>
        <v>259.18835646152513</v>
      </c>
      <c r="AA121" s="161">
        <f t="shared" si="275"/>
        <v>491</v>
      </c>
      <c r="AB121" s="162">
        <f t="shared" si="276"/>
        <v>906.42081924935064</v>
      </c>
      <c r="AC121" s="164">
        <f t="shared" si="277"/>
        <v>2.692624074581848E-2</v>
      </c>
      <c r="AD121" s="161">
        <f t="shared" si="278"/>
        <v>19</v>
      </c>
      <c r="AE121" s="163">
        <f t="shared" si="279"/>
        <v>4.025423728813559E-2</v>
      </c>
      <c r="AF121" s="162">
        <f t="shared" si="280"/>
        <v>35.075347384394426</v>
      </c>
      <c r="AG121" s="161">
        <f t="shared" si="281"/>
        <v>33</v>
      </c>
      <c r="AH121" s="163">
        <f t="shared" si="282"/>
        <v>7.2052401746724892E-2</v>
      </c>
      <c r="AI121" s="335">
        <f t="shared" si="283"/>
        <v>60.920340193948213</v>
      </c>
      <c r="AJ121" s="505"/>
      <c r="AK121" s="83">
        <v>54716.443063861552</v>
      </c>
      <c r="AL121" s="61">
        <v>51021.025893640523</v>
      </c>
      <c r="AM121" s="61">
        <v>50686.850200784262</v>
      </c>
      <c r="AN121" s="61">
        <v>47261.790831175269</v>
      </c>
      <c r="AO121" s="61">
        <v>44554.565578144153</v>
      </c>
      <c r="AP121" s="61">
        <v>43249.109348905768</v>
      </c>
      <c r="AQ121" s="61">
        <v>39542.971945834812</v>
      </c>
      <c r="AR121" s="61">
        <v>39668.520670922866</v>
      </c>
      <c r="AS121" s="61">
        <v>33079.224166571068</v>
      </c>
      <c r="AT121" s="61">
        <v>32867.417687599562</v>
      </c>
      <c r="AU121" s="61">
        <v>23542.23800607372</v>
      </c>
      <c r="AV121" s="61">
        <v>24517.66891454138</v>
      </c>
      <c r="AW121" s="61">
        <v>15708.362016601539</v>
      </c>
      <c r="AX121" s="61">
        <v>16998.43661455598</v>
      </c>
      <c r="AY121" s="61">
        <v>7532.2192059224326</v>
      </c>
      <c r="AZ121" s="61">
        <v>9626.9851112674496</v>
      </c>
      <c r="BA121" s="61">
        <v>2115.4261994209419</v>
      </c>
      <c r="BB121" s="61">
        <v>3888.7656821219653</v>
      </c>
      <c r="BC121" s="61">
        <v>156.69823699414383</v>
      </c>
      <c r="BD121" s="84">
        <v>956.27321743872028</v>
      </c>
      <c r="BE121" s="229">
        <v>2.0000000000000002E-5</v>
      </c>
      <c r="BF121" s="42">
        <v>2.0000000000000002E-5</v>
      </c>
      <c r="BG121" s="52">
        <v>5.0000000000000002E-5</v>
      </c>
      <c r="BH121" s="52">
        <v>4.0000000000000003E-5</v>
      </c>
      <c r="BI121" s="52">
        <v>1.2518952302791728E-4</v>
      </c>
      <c r="BJ121" s="52">
        <v>1.2406223545552731E-4</v>
      </c>
      <c r="BK121" s="52">
        <v>3.4000000000000002E-4</v>
      </c>
      <c r="BL121" s="52">
        <v>1.8000000000000001E-4</v>
      </c>
      <c r="BM121" s="52">
        <v>8.9999999999999998E-4</v>
      </c>
      <c r="BN121" s="52">
        <v>5.0000000000000001E-4</v>
      </c>
      <c r="BO121" s="52">
        <v>3.8E-3</v>
      </c>
      <c r="BP121" s="52">
        <v>2E-3</v>
      </c>
      <c r="BQ121" s="52">
        <v>1.6199999999999999E-2</v>
      </c>
      <c r="BR121" s="52">
        <v>6.1999999999999998E-3</v>
      </c>
      <c r="BS121" s="52">
        <v>6.1100000000000002E-2</v>
      </c>
      <c r="BT121" s="52">
        <v>2.6800000000000001E-2</v>
      </c>
      <c r="BU121" s="52">
        <v>0.1421</v>
      </c>
      <c r="BV121" s="52">
        <v>5.4699999999999999E-2</v>
      </c>
      <c r="BW121" s="52">
        <v>0.27589999999999998</v>
      </c>
      <c r="BX121" s="53">
        <v>0.1051</v>
      </c>
      <c r="BY121" s="63">
        <f>+Fall_Hoy!B121</f>
        <v>1</v>
      </c>
      <c r="BZ121" s="60">
        <f>+Fall_Hoy!C121</f>
        <v>1</v>
      </c>
      <c r="CA121" s="60">
        <f>+Fall_Hoy!D121</f>
        <v>0</v>
      </c>
      <c r="CB121" s="60">
        <f>+Fall_Hoy!E121</f>
        <v>1</v>
      </c>
      <c r="CC121" s="60">
        <f>+Fall_Hoy!F121</f>
        <v>2</v>
      </c>
      <c r="CD121" s="60">
        <f>+Fall_Hoy!G121</f>
        <v>4</v>
      </c>
      <c r="CE121" s="60">
        <f>+Fall_Hoy!H121</f>
        <v>6</v>
      </c>
      <c r="CF121" s="60">
        <f>+Fall_Hoy!I121</f>
        <v>4</v>
      </c>
      <c r="CG121" s="60">
        <f>+Fall_Hoy!J121</f>
        <v>18</v>
      </c>
      <c r="CH121" s="60">
        <f>+Fall_Hoy!K121</f>
        <v>10</v>
      </c>
      <c r="CI121" s="60">
        <f>+Fall_Hoy!L121</f>
        <v>35</v>
      </c>
      <c r="CJ121" s="60">
        <f>+Fall_Hoy!M121</f>
        <v>21</v>
      </c>
      <c r="CK121" s="60">
        <f>+Fall_Hoy!N121</f>
        <v>80</v>
      </c>
      <c r="CL121" s="60">
        <f>+Fall_Hoy!O121</f>
        <v>47</v>
      </c>
      <c r="CM121" s="60">
        <f>+Fall_Hoy!P121</f>
        <v>88</v>
      </c>
      <c r="CN121" s="60">
        <f>+Fall_Hoy!Q121</f>
        <v>54</v>
      </c>
      <c r="CO121" s="60">
        <f>+Fall_Hoy!R121</f>
        <v>44</v>
      </c>
      <c r="CP121" s="60">
        <f>+Fall_Hoy!S121</f>
        <v>53</v>
      </c>
      <c r="CQ121" s="60">
        <f>+Fall_Hoy!T121</f>
        <v>4</v>
      </c>
      <c r="CR121" s="65">
        <f>+Fall_Hoy!U121</f>
        <v>16</v>
      </c>
      <c r="CS121" s="74">
        <f t="shared" si="284"/>
        <v>0.1912134825631909</v>
      </c>
      <c r="CT121" s="75">
        <f t="shared" si="285"/>
        <v>0.20929972881915587</v>
      </c>
      <c r="CU121" s="75">
        <f t="shared" si="286"/>
        <v>0.31437215412524938</v>
      </c>
      <c r="CV121" s="75">
        <f t="shared" si="287"/>
        <v>0.44596131592471977</v>
      </c>
      <c r="CW121" s="75">
        <f t="shared" si="240"/>
        <v>0.358566570461963</v>
      </c>
      <c r="CX121" s="75">
        <f t="shared" si="241"/>
        <v>0.7</v>
      </c>
      <c r="CY121" s="75">
        <f t="shared" si="242"/>
        <v>0.44627548095530112</v>
      </c>
      <c r="CZ121" s="75">
        <f t="shared" si="243"/>
        <v>0.56019790620806209</v>
      </c>
      <c r="DA121" s="75">
        <f t="shared" si="244"/>
        <v>0.60460910144958713</v>
      </c>
      <c r="DB121" s="75">
        <f t="shared" si="245"/>
        <v>0.608505365103439</v>
      </c>
      <c r="DC121" s="75">
        <f t="shared" si="246"/>
        <v>0.3912341007432355</v>
      </c>
      <c r="DD121" s="75">
        <f t="shared" si="247"/>
        <v>0.42826257408886331</v>
      </c>
      <c r="DE121" s="75">
        <f t="shared" si="248"/>
        <v>0.31437215412524938</v>
      </c>
      <c r="DF121" s="75">
        <f t="shared" si="249"/>
        <v>0.44596131592471977</v>
      </c>
      <c r="DG121" s="75">
        <f t="shared" si="250"/>
        <v>0.1912134825631909</v>
      </c>
      <c r="DH121" s="75">
        <f t="shared" si="251"/>
        <v>0.20929972881915587</v>
      </c>
      <c r="DI121" s="75">
        <f t="shared" si="252"/>
        <v>0.14637291431069357</v>
      </c>
      <c r="DJ121" s="75">
        <f t="shared" si="253"/>
        <v>0.24915910821039811</v>
      </c>
      <c r="DK121" s="75">
        <f t="shared" si="254"/>
        <v>9.2521822850149635E-2</v>
      </c>
      <c r="DL121" s="287">
        <f t="shared" si="255"/>
        <v>0.15919714467655607</v>
      </c>
      <c r="DM121" s="83">
        <f>+'Cas_-14'!B121</f>
        <v>287</v>
      </c>
      <c r="DN121" s="61">
        <f>+'Cas_-14'!C121</f>
        <v>273</v>
      </c>
      <c r="DO121" s="61">
        <f>+'Cas_-14'!D121</f>
        <v>468</v>
      </c>
      <c r="DP121" s="61">
        <f>+'Cas_-14'!E121</f>
        <v>549</v>
      </c>
      <c r="DQ121" s="61">
        <f>+'Cas_-14'!F121</f>
        <v>2012</v>
      </c>
      <c r="DR121" s="61">
        <f>+'Cas_-14'!G121</f>
        <v>1851</v>
      </c>
      <c r="DS121" s="61">
        <f>+'Cas_-14'!H121</f>
        <v>2183</v>
      </c>
      <c r="DT121" s="61">
        <f>+'Cas_-14'!I121</f>
        <v>2001</v>
      </c>
      <c r="DU121" s="61">
        <f>+'Cas_-14'!J121</f>
        <v>1686</v>
      </c>
      <c r="DV121" s="61">
        <f>+'Cas_-14'!K121</f>
        <v>1583</v>
      </c>
      <c r="DW121" s="61">
        <f>+'Cas_-14'!L121</f>
        <v>1040</v>
      </c>
      <c r="DX121" s="61">
        <f>+'Cas_-14'!M121</f>
        <v>1083</v>
      </c>
      <c r="DY121" s="61">
        <f>+'Cas_-14'!N121</f>
        <v>577</v>
      </c>
      <c r="DZ121" s="61">
        <f>+'Cas_-14'!O121</f>
        <v>462</v>
      </c>
      <c r="EA121" s="61">
        <f>+'Cas_-14'!P121</f>
        <v>261</v>
      </c>
      <c r="EB121" s="61">
        <f>+'Cas_-14'!Q121</f>
        <v>199</v>
      </c>
      <c r="EC121" s="61">
        <f>+'Cas_-14'!R121</f>
        <v>76</v>
      </c>
      <c r="ED121" s="61">
        <f>+'Cas_-14'!S121</f>
        <v>103</v>
      </c>
      <c r="EE121" s="61">
        <f>+'Cas_-14'!T121</f>
        <v>5</v>
      </c>
      <c r="EF121" s="84">
        <f>+'Cas_-14'!U121</f>
        <v>39</v>
      </c>
      <c r="EG121" s="190">
        <f t="shared" si="312"/>
        <v>5.2452239935448994E-3</v>
      </c>
      <c r="EH121" s="88">
        <f t="shared" si="312"/>
        <v>5.3507352158912169E-3</v>
      </c>
      <c r="EI121" s="88">
        <f t="shared" si="312"/>
        <v>9.2331639892028403E-3</v>
      </c>
      <c r="EJ121" s="88">
        <f t="shared" si="312"/>
        <v>1.1616148908980051E-2</v>
      </c>
      <c r="EK121" s="88">
        <f t="shared" si="312"/>
        <v>4.5158110597468576E-2</v>
      </c>
      <c r="EL121" s="88">
        <f t="shared" si="312"/>
        <v>4.2798569216011648E-2</v>
      </c>
      <c r="EM121" s="88">
        <f t="shared" si="312"/>
        <v>5.5205764579107273E-2</v>
      </c>
      <c r="EN121" s="88">
        <f t="shared" si="312"/>
        <v>5.0443020464504953E-2</v>
      </c>
      <c r="EO121" s="88">
        <f t="shared" si="311"/>
        <v>5.0968547252200194E-2</v>
      </c>
      <c r="EP121" s="88">
        <f t="shared" si="311"/>
        <v>4.8163199647937194E-2</v>
      </c>
      <c r="EQ121" s="88">
        <f t="shared" si="311"/>
        <v>4.4175919032493335E-2</v>
      </c>
      <c r="ER121" s="88">
        <f t="shared" si="311"/>
        <v>4.4172225498879905E-2</v>
      </c>
      <c r="ES121" s="88">
        <f t="shared" si="311"/>
        <v>3.6732028418379449E-2</v>
      </c>
      <c r="ET121" s="88">
        <f t="shared" si="311"/>
        <v>2.7178970070952494E-2</v>
      </c>
      <c r="EU121" s="88">
        <f t="shared" si="311"/>
        <v>3.4651142361175703E-2</v>
      </c>
      <c r="EV121" s="88">
        <f t="shared" si="311"/>
        <v>2.0671061365524483E-2</v>
      </c>
      <c r="EW121" s="88">
        <f t="shared" si="311"/>
        <v>3.5926566486131052E-2</v>
      </c>
      <c r="EX121" s="88">
        <f t="shared" si="311"/>
        <v>2.6486553425815167E-2</v>
      </c>
      <c r="EY121" s="88">
        <f t="shared" si="311"/>
        <v>3.1908463655445349E-2</v>
      </c>
      <c r="EZ121" s="96">
        <f t="shared" si="311"/>
        <v>4.0783323519670976E-2</v>
      </c>
      <c r="FA121" s="110">
        <f t="shared" si="212"/>
        <v>5.5182446965278951</v>
      </c>
      <c r="FB121" s="111">
        <f t="shared" si="213"/>
        <v>10.125253131328284</v>
      </c>
      <c r="FC121" s="111">
        <f t="shared" si="214"/>
        <v>8.5585296446070576</v>
      </c>
      <c r="FD121" s="111">
        <f t="shared" si="215"/>
        <v>16.408322859935765</v>
      </c>
      <c r="FE121" s="111">
        <f t="shared" si="313"/>
        <v>7.9402474044621147</v>
      </c>
      <c r="FF121" s="111">
        <f t="shared" si="313"/>
        <v>16.355686949883324</v>
      </c>
      <c r="FG121" s="111">
        <f t="shared" si="313"/>
        <v>8.0838565384926291</v>
      </c>
      <c r="FH121" s="111">
        <f t="shared" si="313"/>
        <v>11.105558331945138</v>
      </c>
      <c r="FI121" s="111">
        <f t="shared" si="313"/>
        <v>11.862396204033216</v>
      </c>
      <c r="FJ121" s="111">
        <f t="shared" si="313"/>
        <v>12.634238787113077</v>
      </c>
      <c r="FK121" s="111">
        <f t="shared" si="313"/>
        <v>8.8562753036437236</v>
      </c>
      <c r="FL121" s="111">
        <f t="shared" si="313"/>
        <v>9.6952908587257607</v>
      </c>
      <c r="FM121" s="111">
        <f t="shared" si="313"/>
        <v>8.5585296446070576</v>
      </c>
      <c r="FN121" s="111">
        <f t="shared" si="313"/>
        <v>16.408322859935765</v>
      </c>
      <c r="FO121" s="111">
        <f t="shared" si="313"/>
        <v>5.5182446965278951</v>
      </c>
      <c r="FP121" s="111">
        <f t="shared" si="313"/>
        <v>10.125253131328284</v>
      </c>
      <c r="FQ121" s="111">
        <f t="shared" si="216"/>
        <v>4.0742249712952336</v>
      </c>
      <c r="FR121" s="111">
        <f t="shared" si="217"/>
        <v>9.4070037805505766</v>
      </c>
      <c r="FS121" s="111">
        <f t="shared" si="218"/>
        <v>2.899601304820588</v>
      </c>
      <c r="FT121" s="292">
        <f t="shared" si="219"/>
        <v>3.9034863012027623</v>
      </c>
      <c r="FU121" s="83">
        <f>+Cas_Hoy!B121</f>
        <v>306</v>
      </c>
      <c r="FV121" s="61">
        <f>+Cas_Hoy!C121</f>
        <v>288</v>
      </c>
      <c r="FW121" s="61">
        <f>+Cas_Hoy!D121</f>
        <v>512</v>
      </c>
      <c r="FX121" s="61">
        <f>+Cas_Hoy!E121</f>
        <v>617</v>
      </c>
      <c r="FY121" s="61">
        <f>+Cas_Hoy!F121</f>
        <v>2182</v>
      </c>
      <c r="FZ121" s="61">
        <f>+Cas_Hoy!G121</f>
        <v>2014</v>
      </c>
      <c r="GA121" s="61">
        <f>+Cas_Hoy!H121</f>
        <v>2352</v>
      </c>
      <c r="GB121" s="61">
        <f>+Cas_Hoy!I121</f>
        <v>2158</v>
      </c>
      <c r="GC121" s="61">
        <f>+Cas_Hoy!J121</f>
        <v>1818</v>
      </c>
      <c r="GD121" s="61">
        <f>+Cas_Hoy!K121</f>
        <v>1703</v>
      </c>
      <c r="GE121" s="61">
        <f>+Cas_Hoy!L121</f>
        <v>1138</v>
      </c>
      <c r="GF121" s="61">
        <f>+Cas_Hoy!M121</f>
        <v>1158</v>
      </c>
      <c r="GG121" s="61">
        <f>+Cas_Hoy!N121</f>
        <v>625</v>
      </c>
      <c r="GH121" s="61">
        <f>+Cas_Hoy!O121</f>
        <v>517</v>
      </c>
      <c r="GI121" s="61">
        <f>+Cas_Hoy!P121</f>
        <v>284</v>
      </c>
      <c r="GJ121" s="61">
        <f>+Cas_Hoy!Q121</f>
        <v>223</v>
      </c>
      <c r="GK121" s="61">
        <f>+Cas_Hoy!R121</f>
        <v>81</v>
      </c>
      <c r="GL121" s="61">
        <f>+Cas_Hoy!S121</f>
        <v>112</v>
      </c>
      <c r="GM121" s="61">
        <f>+Cas_Hoy!T121</f>
        <v>5</v>
      </c>
      <c r="GN121" s="84">
        <f>+Cas_Hoy!U121</f>
        <v>40</v>
      </c>
      <c r="GO121" s="297">
        <f t="shared" si="220"/>
        <v>3.0860611227354989E-2</v>
      </c>
      <c r="GP121" s="294">
        <f t="shared" si="221"/>
        <v>5.7154336878710577E-2</v>
      </c>
      <c r="GQ121" s="294">
        <f t="shared" si="222"/>
        <v>8.6451755449010181E-2</v>
      </c>
      <c r="GR121" s="294">
        <f t="shared" si="223"/>
        <v>0.21420972473819849</v>
      </c>
      <c r="GS121" s="294">
        <f t="shared" si="224"/>
        <v>0.38886295066998172</v>
      </c>
      <c r="GT121" s="294">
        <f t="shared" si="225"/>
        <v>0.7</v>
      </c>
      <c r="GU121" s="294">
        <f t="shared" si="226"/>
        <v>0.48082452185381047</v>
      </c>
      <c r="GV121" s="294">
        <f t="shared" si="227"/>
        <v>0.60415146506596606</v>
      </c>
      <c r="GW121" s="294">
        <f t="shared" si="228"/>
        <v>0.65194504533531994</v>
      </c>
      <c r="GX121" s="294">
        <f t="shared" si="229"/>
        <v>0.65463337761917662</v>
      </c>
      <c r="GY121" s="294">
        <f t="shared" si="230"/>
        <v>0.42810039100557884</v>
      </c>
      <c r="GZ121" s="294">
        <f t="shared" si="231"/>
        <v>0.45792064708670699</v>
      </c>
      <c r="HA121" s="294">
        <f t="shared" si="232"/>
        <v>0.34052443037830304</v>
      </c>
      <c r="HB121" s="294">
        <f t="shared" si="233"/>
        <v>0.49905194877290066</v>
      </c>
      <c r="HC121" s="294">
        <f t="shared" si="234"/>
        <v>0.20806371282738012</v>
      </c>
      <c r="HD121" s="294">
        <f t="shared" si="235"/>
        <v>0.23454190716920484</v>
      </c>
      <c r="HE121" s="294">
        <f t="shared" si="236"/>
        <v>0.15600271130481819</v>
      </c>
      <c r="HF121" s="294">
        <f t="shared" si="237"/>
        <v>0.27093029242295713</v>
      </c>
      <c r="HG121" s="294">
        <f t="shared" si="238"/>
        <v>9.2521822850149649E-2</v>
      </c>
      <c r="HH121" s="298">
        <f t="shared" si="239"/>
        <v>0.16327912274518572</v>
      </c>
      <c r="HI121" s="213">
        <f>+CyF_Tot!B121</f>
        <v>15930</v>
      </c>
      <c r="HJ121" s="140">
        <f>+CyF_Tot!C121</f>
        <v>16831</v>
      </c>
      <c r="HK121" s="140">
        <f>+CyF_Tot!D121</f>
        <v>17654</v>
      </c>
      <c r="HL121" s="140">
        <f>+CyF_Tot!E121</f>
        <v>18235</v>
      </c>
      <c r="HM121" s="140">
        <f>+CyF_Tot!F121</f>
        <v>432</v>
      </c>
      <c r="HN121" s="140">
        <f>+CyF_Tot!G121</f>
        <v>458</v>
      </c>
      <c r="HO121" s="140">
        <f>+CyF_Tot!H121</f>
        <v>472</v>
      </c>
      <c r="HP121" s="451">
        <f>+CyF_Tot!I121</f>
        <v>491</v>
      </c>
      <c r="HQ121" s="91">
        <f t="shared" si="291"/>
        <v>0.10101043411070436</v>
      </c>
      <c r="HR121" s="88">
        <f t="shared" si="292"/>
        <v>9.4188431954085494E-2</v>
      </c>
      <c r="HS121" s="88">
        <f t="shared" si="293"/>
        <v>9.3571519927014221E-2</v>
      </c>
      <c r="HT121" s="88">
        <f t="shared" si="294"/>
        <v>8.7248617442739998E-2</v>
      </c>
      <c r="HU121" s="88">
        <f t="shared" si="295"/>
        <v>8.2250887642852016E-2</v>
      </c>
      <c r="HV121" s="88">
        <f t="shared" si="296"/>
        <v>7.9840922867291067E-2</v>
      </c>
      <c r="HW121" s="88">
        <f t="shared" si="297"/>
        <v>7.2999130400606266E-2</v>
      </c>
      <c r="HX121" s="88">
        <f t="shared" si="298"/>
        <v>7.3230902250402657E-2</v>
      </c>
      <c r="HY121" s="88">
        <f t="shared" si="299"/>
        <v>6.1066593623617646E-2</v>
      </c>
      <c r="HZ121" s="88">
        <f t="shared" si="300"/>
        <v>6.0675583843186547E-2</v>
      </c>
      <c r="IA121" s="88">
        <f t="shared" si="301"/>
        <v>4.3460640856269939E-2</v>
      </c>
      <c r="IB121" s="88">
        <f t="shared" si="302"/>
        <v>4.5261355485953024E-2</v>
      </c>
      <c r="IC121" s="88">
        <f t="shared" si="303"/>
        <v>2.8998750240638183E-2</v>
      </c>
      <c r="ID121" s="88">
        <f t="shared" si="304"/>
        <v>3.1380319434061076E-2</v>
      </c>
      <c r="IE121" s="88">
        <f t="shared" si="305"/>
        <v>1.3905010801217728E-2</v>
      </c>
      <c r="IF121" s="88">
        <f t="shared" si="306"/>
        <v>1.7772097212742043E-2</v>
      </c>
      <c r="IG121" s="88">
        <f t="shared" si="307"/>
        <v>3.9052267795125668E-3</v>
      </c>
      <c r="IH121" s="88">
        <f t="shared" si="308"/>
        <v>7.1789372208915514E-3</v>
      </c>
      <c r="II121" s="88">
        <f t="shared" si="309"/>
        <v>2.8927605774167162E-4</v>
      </c>
      <c r="IJ121" s="191">
        <f t="shared" si="310"/>
        <v>1.7653481734766136E-3</v>
      </c>
      <c r="IK121" s="297"/>
      <c r="IL121" s="294"/>
      <c r="IM121" s="294"/>
      <c r="IN121" s="294"/>
      <c r="IO121" s="294"/>
      <c r="IP121" s="294"/>
      <c r="IQ121" s="294"/>
      <c r="IR121" s="294"/>
      <c r="IS121" s="294"/>
      <c r="IT121" s="294"/>
      <c r="IU121" s="294"/>
      <c r="IV121" s="294"/>
      <c r="IW121" s="294"/>
      <c r="IX121" s="294"/>
      <c r="IY121" s="294"/>
      <c r="IZ121" s="294"/>
      <c r="JA121" s="294"/>
      <c r="JB121" s="294"/>
      <c r="JC121" s="294"/>
      <c r="JD121" s="298"/>
    </row>
    <row r="122" spans="1:265" ht="14.4">
      <c r="A122" s="411" t="s">
        <v>133</v>
      </c>
      <c r="B122" s="439">
        <v>18206</v>
      </c>
      <c r="C122" s="427">
        <f t="shared" si="288"/>
        <v>548</v>
      </c>
      <c r="D122" s="418">
        <f t="shared" si="289"/>
        <v>9</v>
      </c>
      <c r="E122" s="396">
        <f t="shared" si="210"/>
        <v>7.2131834127472398E-3</v>
      </c>
      <c r="F122" s="197">
        <f t="shared" si="262"/>
        <v>2.444249148632319E-2</v>
      </c>
      <c r="G122" s="30">
        <f t="shared" si="151"/>
        <v>2.8038548230150626</v>
      </c>
      <c r="H122" s="29">
        <f t="shared" si="263"/>
        <v>6.8533197640431878E-2</v>
      </c>
      <c r="I122" s="33">
        <f t="shared" si="264"/>
        <v>8.4395937768441967E-2</v>
      </c>
      <c r="J122" s="324">
        <f t="shared" si="265"/>
        <v>5.7622717680611217E-2</v>
      </c>
      <c r="K122" s="482">
        <f t="shared" si="290"/>
        <v>8.5789519193196079E-3</v>
      </c>
      <c r="L122" s="325">
        <f t="shared" si="211"/>
        <v>2.3574813440296807</v>
      </c>
      <c r="M122" s="326">
        <f t="shared" si="266"/>
        <v>7.0960110761741454E-2</v>
      </c>
      <c r="N122" s="501"/>
      <c r="O122" s="332" t="s">
        <v>226</v>
      </c>
      <c r="P122" s="20" t="s">
        <v>227</v>
      </c>
      <c r="Q122" s="20"/>
      <c r="R122" s="20"/>
      <c r="S122" s="157">
        <f t="shared" si="267"/>
        <v>548</v>
      </c>
      <c r="T122" s="158">
        <f t="shared" si="268"/>
        <v>3009.9967043831703</v>
      </c>
      <c r="U122" s="157">
        <f t="shared" si="269"/>
        <v>29</v>
      </c>
      <c r="V122" s="159">
        <f t="shared" si="270"/>
        <v>5.5876685934489405E-2</v>
      </c>
      <c r="W122" s="158">
        <f t="shared" si="271"/>
        <v>159.2881467648028</v>
      </c>
      <c r="X122" s="157">
        <f t="shared" si="272"/>
        <v>103</v>
      </c>
      <c r="Y122" s="159">
        <f t="shared" si="273"/>
        <v>0.23146067415730337</v>
      </c>
      <c r="Z122" s="158">
        <f t="shared" si="274"/>
        <v>565.74755575085135</v>
      </c>
      <c r="AA122" s="157">
        <f t="shared" si="275"/>
        <v>9</v>
      </c>
      <c r="AB122" s="158">
        <f t="shared" si="276"/>
        <v>494.34252444249148</v>
      </c>
      <c r="AC122" s="160">
        <f t="shared" si="277"/>
        <v>1.6423357664233577E-2</v>
      </c>
      <c r="AD122" s="157">
        <f t="shared" si="278"/>
        <v>0</v>
      </c>
      <c r="AE122" s="159">
        <f t="shared" si="279"/>
        <v>0</v>
      </c>
      <c r="AF122" s="158">
        <f t="shared" si="280"/>
        <v>0</v>
      </c>
      <c r="AG122" s="157">
        <f t="shared" si="281"/>
        <v>0</v>
      </c>
      <c r="AH122" s="159">
        <f t="shared" si="282"/>
        <v>0</v>
      </c>
      <c r="AI122" s="333">
        <f t="shared" si="283"/>
        <v>0</v>
      </c>
      <c r="AJ122" s="505"/>
      <c r="AK122" s="83">
        <v>1645.4634677681843</v>
      </c>
      <c r="AL122" s="61">
        <v>1510.8077620842753</v>
      </c>
      <c r="AM122" s="61">
        <v>1508.8184235599715</v>
      </c>
      <c r="AN122" s="61">
        <v>1399.2768325571424</v>
      </c>
      <c r="AO122" s="61">
        <v>1289.2382688967814</v>
      </c>
      <c r="AP122" s="61">
        <v>1223.4767147098948</v>
      </c>
      <c r="AQ122" s="61">
        <v>1150.3338684720059</v>
      </c>
      <c r="AR122" s="61">
        <v>1121.3735209361535</v>
      </c>
      <c r="AS122" s="61">
        <v>1160.9459390714364</v>
      </c>
      <c r="AT122" s="61">
        <v>1164.0825910684964</v>
      </c>
      <c r="AU122" s="61">
        <v>903.62387787628336</v>
      </c>
      <c r="AV122" s="61">
        <v>886.76215615097487</v>
      </c>
      <c r="AW122" s="61">
        <v>761.14668150515638</v>
      </c>
      <c r="AX122" s="61">
        <v>796.78125131706292</v>
      </c>
      <c r="AY122" s="61">
        <v>459.11618793027827</v>
      </c>
      <c r="AZ122" s="61">
        <v>578.03577804760494</v>
      </c>
      <c r="BA122" s="61">
        <v>204.25597824099779</v>
      </c>
      <c r="BB122" s="61">
        <v>328.36549056086199</v>
      </c>
      <c r="BC122" s="61">
        <v>21.057317344432761</v>
      </c>
      <c r="BD122" s="84">
        <v>93.037929071296531</v>
      </c>
      <c r="BE122" s="229">
        <v>2.0000000000000002E-5</v>
      </c>
      <c r="BF122" s="42">
        <v>2.0000000000000002E-5</v>
      </c>
      <c r="BG122" s="52">
        <v>5.0000000000000002E-5</v>
      </c>
      <c r="BH122" s="52">
        <v>4.0000000000000003E-5</v>
      </c>
      <c r="BI122" s="52">
        <v>1.2518952302791728E-4</v>
      </c>
      <c r="BJ122" s="52">
        <v>1.2406223545552731E-4</v>
      </c>
      <c r="BK122" s="52">
        <v>3.4000000000000002E-4</v>
      </c>
      <c r="BL122" s="52">
        <v>1.8000000000000001E-4</v>
      </c>
      <c r="BM122" s="52">
        <v>8.9999999999999998E-4</v>
      </c>
      <c r="BN122" s="52">
        <v>5.0000000000000001E-4</v>
      </c>
      <c r="BO122" s="52">
        <v>3.8E-3</v>
      </c>
      <c r="BP122" s="52">
        <v>2E-3</v>
      </c>
      <c r="BQ122" s="52">
        <v>1.6199999999999999E-2</v>
      </c>
      <c r="BR122" s="52">
        <v>6.1999999999999998E-3</v>
      </c>
      <c r="BS122" s="52">
        <v>6.1100000000000002E-2</v>
      </c>
      <c r="BT122" s="52">
        <v>2.6800000000000001E-2</v>
      </c>
      <c r="BU122" s="52">
        <v>0.1421</v>
      </c>
      <c r="BV122" s="52">
        <v>5.4699999999999999E-2</v>
      </c>
      <c r="BW122" s="52">
        <v>0.27589999999999998</v>
      </c>
      <c r="BX122" s="53">
        <v>0.1051</v>
      </c>
      <c r="BY122" s="63">
        <f>+Fall_Hoy!B122</f>
        <v>0</v>
      </c>
      <c r="BZ122" s="60">
        <f>+Fall_Hoy!C122</f>
        <v>0</v>
      </c>
      <c r="CA122" s="60">
        <f>+Fall_Hoy!D122</f>
        <v>0</v>
      </c>
      <c r="CB122" s="60">
        <f>+Fall_Hoy!E122</f>
        <v>0</v>
      </c>
      <c r="CC122" s="60">
        <f>+Fall_Hoy!F122</f>
        <v>0</v>
      </c>
      <c r="CD122" s="60">
        <f>+Fall_Hoy!G122</f>
        <v>0</v>
      </c>
      <c r="CE122" s="60">
        <f>+Fall_Hoy!H122</f>
        <v>0</v>
      </c>
      <c r="CF122" s="60">
        <f>+Fall_Hoy!I122</f>
        <v>0</v>
      </c>
      <c r="CG122" s="60">
        <f>+Fall_Hoy!J122</f>
        <v>0</v>
      </c>
      <c r="CH122" s="60">
        <f>+Fall_Hoy!K122</f>
        <v>0</v>
      </c>
      <c r="CI122" s="60">
        <f>+Fall_Hoy!L122</f>
        <v>1</v>
      </c>
      <c r="CJ122" s="60">
        <f>+Fall_Hoy!M122</f>
        <v>0</v>
      </c>
      <c r="CK122" s="60">
        <f>+Fall_Hoy!N122</f>
        <v>1</v>
      </c>
      <c r="CL122" s="60">
        <f>+Fall_Hoy!O122</f>
        <v>0</v>
      </c>
      <c r="CM122" s="60">
        <f>+Fall_Hoy!P122</f>
        <v>2</v>
      </c>
      <c r="CN122" s="60">
        <f>+Fall_Hoy!Q122</f>
        <v>0</v>
      </c>
      <c r="CO122" s="60">
        <f>+Fall_Hoy!R122</f>
        <v>1</v>
      </c>
      <c r="CP122" s="60">
        <f>+Fall_Hoy!S122</f>
        <v>2</v>
      </c>
      <c r="CQ122" s="60">
        <f>+Fall_Hoy!T122</f>
        <v>0</v>
      </c>
      <c r="CR122" s="65">
        <f>+Fall_Hoy!U122</f>
        <v>2</v>
      </c>
      <c r="CS122" s="74">
        <f t="shared" si="284"/>
        <v>7.1296166598152744E-2</v>
      </c>
      <c r="CT122" s="75">
        <f t="shared" si="285"/>
        <v>1.2109977039212797E-2</v>
      </c>
      <c r="CU122" s="75">
        <f t="shared" si="286"/>
        <v>8.1099210653669804E-2</v>
      </c>
      <c r="CV122" s="75">
        <f t="shared" si="287"/>
        <v>2.1335843397292987E-2</v>
      </c>
      <c r="CW122" s="75">
        <f t="shared" si="240"/>
        <v>3.180172431204998E-2</v>
      </c>
      <c r="CX122" s="75">
        <f t="shared" si="241"/>
        <v>3.0241687116025963E-2</v>
      </c>
      <c r="CY122" s="75">
        <f t="shared" si="242"/>
        <v>4.259632906843553E-2</v>
      </c>
      <c r="CZ122" s="75">
        <f t="shared" si="243"/>
        <v>4.9938757206652841E-2</v>
      </c>
      <c r="DA122" s="75">
        <f t="shared" si="244"/>
        <v>3.6177395162425061E-2</v>
      </c>
      <c r="DB122" s="75">
        <f t="shared" si="245"/>
        <v>4.0375142073776148E-2</v>
      </c>
      <c r="DC122" s="75">
        <f t="shared" si="246"/>
        <v>0.29122503419821261</v>
      </c>
      <c r="DD122" s="75">
        <f t="shared" si="247"/>
        <v>5.0746414568844732E-2</v>
      </c>
      <c r="DE122" s="75">
        <f t="shared" si="248"/>
        <v>8.1099210653669804E-2</v>
      </c>
      <c r="DF122" s="75">
        <f t="shared" si="249"/>
        <v>2.1335843397292987E-2</v>
      </c>
      <c r="DG122" s="75">
        <f t="shared" si="250"/>
        <v>7.1296166598152744E-2</v>
      </c>
      <c r="DH122" s="75">
        <f t="shared" si="251"/>
        <v>1.2109977039212797E-2</v>
      </c>
      <c r="DI122" s="75">
        <f t="shared" si="252"/>
        <v>3.4453325372873989E-2</v>
      </c>
      <c r="DJ122" s="75">
        <f t="shared" si="253"/>
        <v>0.11134870243379649</v>
      </c>
      <c r="DK122" s="75">
        <f t="shared" si="254"/>
        <v>0</v>
      </c>
      <c r="DL122" s="287">
        <f t="shared" si="255"/>
        <v>0.20453481615848135</v>
      </c>
      <c r="DM122" s="83">
        <f>+'Cas_-14'!B122</f>
        <v>2</v>
      </c>
      <c r="DN122" s="61">
        <f>+'Cas_-14'!C122</f>
        <v>4</v>
      </c>
      <c r="DO122" s="61">
        <f>+'Cas_-14'!D122</f>
        <v>4</v>
      </c>
      <c r="DP122" s="61">
        <f>+'Cas_-14'!E122</f>
        <v>14</v>
      </c>
      <c r="DQ122" s="61">
        <f>+'Cas_-14'!F122</f>
        <v>41</v>
      </c>
      <c r="DR122" s="61">
        <f>+'Cas_-14'!G122</f>
        <v>37</v>
      </c>
      <c r="DS122" s="61">
        <f>+'Cas_-14'!H122</f>
        <v>49</v>
      </c>
      <c r="DT122" s="61">
        <f>+'Cas_-14'!I122</f>
        <v>56</v>
      </c>
      <c r="DU122" s="61">
        <f>+'Cas_-14'!J122</f>
        <v>42</v>
      </c>
      <c r="DV122" s="61">
        <f>+'Cas_-14'!K122</f>
        <v>47</v>
      </c>
      <c r="DW122" s="61">
        <f>+'Cas_-14'!L122</f>
        <v>34</v>
      </c>
      <c r="DX122" s="61">
        <f>+'Cas_-14'!M122</f>
        <v>45</v>
      </c>
      <c r="DY122" s="61">
        <f>+'Cas_-14'!N122</f>
        <v>24</v>
      </c>
      <c r="DZ122" s="61">
        <f>+'Cas_-14'!O122</f>
        <v>17</v>
      </c>
      <c r="EA122" s="61">
        <f>+'Cas_-14'!P122</f>
        <v>9</v>
      </c>
      <c r="EB122" s="61">
        <f>+'Cas_-14'!Q122</f>
        <v>7</v>
      </c>
      <c r="EC122" s="61">
        <f>+'Cas_-14'!R122</f>
        <v>4</v>
      </c>
      <c r="ED122" s="61">
        <f>+'Cas_-14'!S122</f>
        <v>4</v>
      </c>
      <c r="EE122" s="61">
        <f>+'Cas_-14'!T122</f>
        <v>0</v>
      </c>
      <c r="EF122" s="84">
        <f>+'Cas_-14'!U122</f>
        <v>5</v>
      </c>
      <c r="EG122" s="190">
        <f t="shared" si="312"/>
        <v>1.2154630225323017E-3</v>
      </c>
      <c r="EH122" s="89">
        <f t="shared" si="312"/>
        <v>2.6475903158464666E-3</v>
      </c>
      <c r="EI122" s="89">
        <f t="shared" si="312"/>
        <v>2.6510810960024113E-3</v>
      </c>
      <c r="EJ122" s="89">
        <f t="shared" si="312"/>
        <v>1.0005168151333829E-2</v>
      </c>
      <c r="EK122" s="89">
        <f t="shared" si="312"/>
        <v>3.180172431204998E-2</v>
      </c>
      <c r="EL122" s="89">
        <f t="shared" si="312"/>
        <v>3.0241687116025963E-2</v>
      </c>
      <c r="EM122" s="89">
        <f t="shared" si="312"/>
        <v>4.259632906843553E-2</v>
      </c>
      <c r="EN122" s="89">
        <f t="shared" si="312"/>
        <v>4.9938757206652841E-2</v>
      </c>
      <c r="EO122" s="89">
        <f t="shared" si="311"/>
        <v>3.6177395162425061E-2</v>
      </c>
      <c r="EP122" s="89">
        <f t="shared" si="311"/>
        <v>4.0375142073776148E-2</v>
      </c>
      <c r="EQ122" s="89">
        <f t="shared" si="311"/>
        <v>3.7626274418409066E-2</v>
      </c>
      <c r="ER122" s="89">
        <f t="shared" si="311"/>
        <v>5.0746414568844732E-2</v>
      </c>
      <c r="ES122" s="89">
        <f t="shared" si="311"/>
        <v>3.153137310214682E-2</v>
      </c>
      <c r="ET122" s="89">
        <f t="shared" si="311"/>
        <v>2.1335843397292987E-2</v>
      </c>
      <c r="EU122" s="89">
        <f t="shared" si="311"/>
        <v>1.9602881006162098E-2</v>
      </c>
      <c r="EV122" s="89">
        <f t="shared" si="311"/>
        <v>1.2109977039212797E-2</v>
      </c>
      <c r="EW122" s="89">
        <f t="shared" si="311"/>
        <v>1.9583270141941573E-2</v>
      </c>
      <c r="EX122" s="89">
        <f t="shared" si="311"/>
        <v>1.2181548046257335E-2</v>
      </c>
      <c r="EY122" s="89">
        <f t="shared" si="311"/>
        <v>0</v>
      </c>
      <c r="EZ122" s="97">
        <f t="shared" si="311"/>
        <v>5.3741522945640975E-2</v>
      </c>
      <c r="FA122" s="110">
        <f t="shared" si="212"/>
        <v>3.6370249136206581</v>
      </c>
      <c r="FB122" s="111">
        <f t="shared" si="213"/>
        <v>1</v>
      </c>
      <c r="FC122" s="111">
        <f t="shared" si="214"/>
        <v>2.57201646090535</v>
      </c>
      <c r="FD122" s="111">
        <f t="shared" si="215"/>
        <v>1</v>
      </c>
      <c r="FE122" s="111">
        <f t="shared" si="313"/>
        <v>1</v>
      </c>
      <c r="FF122" s="111">
        <f t="shared" si="313"/>
        <v>1</v>
      </c>
      <c r="FG122" s="111">
        <f t="shared" si="313"/>
        <v>1</v>
      </c>
      <c r="FH122" s="111">
        <f t="shared" si="313"/>
        <v>1</v>
      </c>
      <c r="FI122" s="111">
        <f t="shared" si="313"/>
        <v>1</v>
      </c>
      <c r="FJ122" s="111">
        <f t="shared" si="313"/>
        <v>1</v>
      </c>
      <c r="FK122" s="111">
        <f t="shared" si="313"/>
        <v>7.7399380804953566</v>
      </c>
      <c r="FL122" s="111">
        <f t="shared" si="313"/>
        <v>1</v>
      </c>
      <c r="FM122" s="111">
        <f t="shared" si="313"/>
        <v>2.57201646090535</v>
      </c>
      <c r="FN122" s="111">
        <f t="shared" si="313"/>
        <v>1</v>
      </c>
      <c r="FO122" s="111">
        <f t="shared" si="313"/>
        <v>3.6370249136206581</v>
      </c>
      <c r="FP122" s="111">
        <f t="shared" si="313"/>
        <v>1</v>
      </c>
      <c r="FQ122" s="111">
        <f t="shared" si="216"/>
        <v>1.7593244194229418</v>
      </c>
      <c r="FR122" s="111">
        <f t="shared" si="217"/>
        <v>9.1407678244972583</v>
      </c>
      <c r="FS122" s="111" t="e">
        <f t="shared" si="218"/>
        <v>#DIV/0!</v>
      </c>
      <c r="FT122" s="292">
        <f t="shared" si="219"/>
        <v>3.8058991436726926</v>
      </c>
      <c r="FU122" s="83">
        <f>+Cas_Hoy!B122</f>
        <v>2</v>
      </c>
      <c r="FV122" s="61">
        <f>+Cas_Hoy!C122</f>
        <v>4</v>
      </c>
      <c r="FW122" s="61">
        <f>+Cas_Hoy!D122</f>
        <v>9</v>
      </c>
      <c r="FX122" s="61">
        <f>+Cas_Hoy!E122</f>
        <v>16</v>
      </c>
      <c r="FY122" s="61">
        <f>+Cas_Hoy!F122</f>
        <v>51</v>
      </c>
      <c r="FZ122" s="61">
        <f>+Cas_Hoy!G122</f>
        <v>46</v>
      </c>
      <c r="GA122" s="61">
        <f>+Cas_Hoy!H122</f>
        <v>57</v>
      </c>
      <c r="GB122" s="61">
        <f>+Cas_Hoy!I122</f>
        <v>70</v>
      </c>
      <c r="GC122" s="61">
        <f>+Cas_Hoy!J122</f>
        <v>49</v>
      </c>
      <c r="GD122" s="61">
        <f>+Cas_Hoy!K122</f>
        <v>61</v>
      </c>
      <c r="GE122" s="61">
        <f>+Cas_Hoy!L122</f>
        <v>45</v>
      </c>
      <c r="GF122" s="61">
        <f>+Cas_Hoy!M122</f>
        <v>48</v>
      </c>
      <c r="GG122" s="61">
        <f>+Cas_Hoy!N122</f>
        <v>29</v>
      </c>
      <c r="GH122" s="61">
        <f>+Cas_Hoy!O122</f>
        <v>22</v>
      </c>
      <c r="GI122" s="61">
        <f>+Cas_Hoy!P122</f>
        <v>13</v>
      </c>
      <c r="GJ122" s="61">
        <f>+Cas_Hoy!Q122</f>
        <v>11</v>
      </c>
      <c r="GK122" s="61">
        <f>+Cas_Hoy!R122</f>
        <v>5</v>
      </c>
      <c r="GL122" s="61">
        <f>+Cas_Hoy!S122</f>
        <v>5</v>
      </c>
      <c r="GM122" s="61">
        <f>+Cas_Hoy!T122</f>
        <v>0</v>
      </c>
      <c r="GN122" s="84">
        <f>+Cas_Hoy!U122</f>
        <v>5</v>
      </c>
      <c r="GO122" s="297">
        <f t="shared" si="220"/>
        <v>4.4206692945346487E-3</v>
      </c>
      <c r="GP122" s="294">
        <f t="shared" si="221"/>
        <v>2.6475903158464666E-3</v>
      </c>
      <c r="GQ122" s="294">
        <f t="shared" si="222"/>
        <v>1.5341904490754697E-2</v>
      </c>
      <c r="GR122" s="294">
        <f t="shared" si="223"/>
        <v>1.1434477887238661E-2</v>
      </c>
      <c r="GS122" s="294">
        <f t="shared" si="224"/>
        <v>3.9558242436940214E-2</v>
      </c>
      <c r="GT122" s="294">
        <f t="shared" si="225"/>
        <v>3.7597773171275523E-2</v>
      </c>
      <c r="GU122" s="294">
        <f t="shared" si="226"/>
        <v>4.955083177348623E-2</v>
      </c>
      <c r="GV122" s="294">
        <f t="shared" si="227"/>
        <v>6.2423446508316049E-2</v>
      </c>
      <c r="GW122" s="294">
        <f t="shared" si="228"/>
        <v>4.2206961022829233E-2</v>
      </c>
      <c r="GX122" s="294">
        <f t="shared" si="229"/>
        <v>5.240178013830521E-2</v>
      </c>
      <c r="GY122" s="294">
        <f t="shared" si="230"/>
        <v>0.38544489820351668</v>
      </c>
      <c r="GZ122" s="294">
        <f t="shared" si="231"/>
        <v>5.412950887343438E-2</v>
      </c>
      <c r="HA122" s="294">
        <f t="shared" si="232"/>
        <v>9.7994879539851018E-2</v>
      </c>
      <c r="HB122" s="294">
        <f t="shared" si="233"/>
        <v>2.7611091455320334E-2</v>
      </c>
      <c r="HC122" s="294">
        <f t="shared" si="234"/>
        <v>0.10298335175288728</v>
      </c>
      <c r="HD122" s="294">
        <f t="shared" si="235"/>
        <v>1.9029963918762965E-2</v>
      </c>
      <c r="HE122" s="294">
        <f t="shared" si="236"/>
        <v>4.3066656716092486E-2</v>
      </c>
      <c r="HF122" s="294">
        <f t="shared" si="237"/>
        <v>0.13918587804224564</v>
      </c>
      <c r="HG122" s="294" t="e">
        <f t="shared" si="238"/>
        <v>#DIV/0!</v>
      </c>
      <c r="HH122" s="298">
        <f t="shared" si="239"/>
        <v>0.20453481615848135</v>
      </c>
      <c r="HI122" s="213">
        <f>+CyF_Tot!B122</f>
        <v>355</v>
      </c>
      <c r="HJ122" s="140">
        <f>+CyF_Tot!C122</f>
        <v>445</v>
      </c>
      <c r="HK122" s="140">
        <f>+CyF_Tot!D122</f>
        <v>519</v>
      </c>
      <c r="HL122" s="140">
        <f>+CyF_Tot!E122</f>
        <v>548</v>
      </c>
      <c r="HM122" s="140">
        <f>+CyF_Tot!F122</f>
        <v>8</v>
      </c>
      <c r="HN122" s="140">
        <f>+CyF_Tot!G122</f>
        <v>9</v>
      </c>
      <c r="HO122" s="140">
        <f>+CyF_Tot!H122</f>
        <v>9</v>
      </c>
      <c r="HP122" s="451">
        <f>+CyF_Tot!I122</f>
        <v>9</v>
      </c>
      <c r="HQ122" s="91">
        <f t="shared" si="291"/>
        <v>9.0380284948268941E-2</v>
      </c>
      <c r="HR122" s="88">
        <f t="shared" si="292"/>
        <v>8.2984058117339082E-2</v>
      </c>
      <c r="HS122" s="88">
        <f t="shared" si="293"/>
        <v>8.2874789825330739E-2</v>
      </c>
      <c r="HT122" s="88">
        <f t="shared" si="294"/>
        <v>7.6858004644465697E-2</v>
      </c>
      <c r="HU122" s="88">
        <f t="shared" si="295"/>
        <v>7.081392227270028E-2</v>
      </c>
      <c r="HV122" s="88">
        <f t="shared" si="296"/>
        <v>6.7201840860699483E-2</v>
      </c>
      <c r="HW122" s="88">
        <f t="shared" si="297"/>
        <v>6.3184327610238705E-2</v>
      </c>
      <c r="HX122" s="88">
        <f t="shared" si="298"/>
        <v>6.1593624131393687E-2</v>
      </c>
      <c r="HY122" s="88">
        <f t="shared" si="299"/>
        <v>6.3767216251314762E-2</v>
      </c>
      <c r="HZ122" s="88">
        <f t="shared" si="300"/>
        <v>6.3939502969817444E-2</v>
      </c>
      <c r="IA122" s="88">
        <f t="shared" si="301"/>
        <v>4.9633300992875058E-2</v>
      </c>
      <c r="IB122" s="88">
        <f t="shared" si="302"/>
        <v>4.8707138094637753E-2</v>
      </c>
      <c r="IC122" s="88">
        <f t="shared" si="303"/>
        <v>4.1807463556253782E-2</v>
      </c>
      <c r="ID122" s="88">
        <f t="shared" si="304"/>
        <v>4.3764761689391571E-2</v>
      </c>
      <c r="IE122" s="88">
        <f t="shared" si="305"/>
        <v>2.5217850594874122E-2</v>
      </c>
      <c r="IF122" s="88">
        <f t="shared" si="306"/>
        <v>3.1749740637570301E-2</v>
      </c>
      <c r="IG122" s="88">
        <f t="shared" si="307"/>
        <v>1.1219157324013939E-2</v>
      </c>
      <c r="IH122" s="88">
        <f t="shared" si="308"/>
        <v>1.8036113949294847E-2</v>
      </c>
      <c r="II122" s="88">
        <f t="shared" si="309"/>
        <v>1.1566141571148392E-3</v>
      </c>
      <c r="IJ122" s="191">
        <f t="shared" si="310"/>
        <v>5.1102894140006884E-3</v>
      </c>
      <c r="IK122" s="297"/>
      <c r="IL122" s="294"/>
      <c r="IM122" s="294"/>
      <c r="IN122" s="294"/>
      <c r="IO122" s="294"/>
      <c r="IP122" s="294"/>
      <c r="IQ122" s="294"/>
      <c r="IR122" s="294"/>
      <c r="IS122" s="294"/>
      <c r="IT122" s="294"/>
      <c r="IU122" s="294"/>
      <c r="IV122" s="294"/>
      <c r="IW122" s="294"/>
      <c r="IX122" s="294"/>
      <c r="IY122" s="294"/>
      <c r="IZ122" s="294"/>
      <c r="JA122" s="294"/>
      <c r="JB122" s="294"/>
      <c r="JC122" s="294"/>
      <c r="JD122" s="298"/>
      <c r="JE122" s="486"/>
    </row>
    <row r="123" spans="1:265" ht="14.4">
      <c r="A123" s="411" t="s">
        <v>134</v>
      </c>
      <c r="B123" s="439">
        <v>95995</v>
      </c>
      <c r="C123" s="427">
        <f t="shared" si="288"/>
        <v>708</v>
      </c>
      <c r="D123" s="418">
        <f t="shared" si="289"/>
        <v>8</v>
      </c>
      <c r="E123" s="396">
        <f t="shared" si="210"/>
        <v>8.5742219383408962E-3</v>
      </c>
      <c r="F123" s="197">
        <f t="shared" si="262"/>
        <v>4.6773269441116724E-3</v>
      </c>
      <c r="G123" s="30">
        <f t="shared" si="151"/>
        <v>2.078016182199133</v>
      </c>
      <c r="H123" s="29">
        <f t="shared" si="263"/>
        <v>9.719561079300075E-3</v>
      </c>
      <c r="I123" s="33">
        <f t="shared" si="264"/>
        <v>1.5326167581613481E-2</v>
      </c>
      <c r="J123" s="324">
        <f t="shared" si="265"/>
        <v>1.0041396808852143E-2</v>
      </c>
      <c r="K123" s="482">
        <f t="shared" si="290"/>
        <v>8.2994104728250015E-3</v>
      </c>
      <c r="L123" s="325">
        <f t="shared" si="211"/>
        <v>2.1468238010373306</v>
      </c>
      <c r="M123" s="326">
        <f t="shared" si="266"/>
        <v>1.5833650201931664E-2</v>
      </c>
      <c r="N123" s="501"/>
      <c r="O123" s="332" t="s">
        <v>226</v>
      </c>
      <c r="P123" s="20" t="s">
        <v>236</v>
      </c>
      <c r="Q123" s="20"/>
      <c r="R123" s="20"/>
      <c r="S123" s="157">
        <f t="shared" si="267"/>
        <v>708</v>
      </c>
      <c r="T123" s="158">
        <f t="shared" si="268"/>
        <v>737.53841345903436</v>
      </c>
      <c r="U123" s="157">
        <f t="shared" si="269"/>
        <v>143</v>
      </c>
      <c r="V123" s="159">
        <f t="shared" si="270"/>
        <v>0.25309734513274335</v>
      </c>
      <c r="W123" s="158">
        <f t="shared" si="271"/>
        <v>148.96609198395751</v>
      </c>
      <c r="X123" s="157">
        <f t="shared" si="272"/>
        <v>259</v>
      </c>
      <c r="Y123" s="159">
        <f t="shared" si="273"/>
        <v>0.57683741648106901</v>
      </c>
      <c r="Z123" s="158">
        <f t="shared" si="274"/>
        <v>269.80571904786706</v>
      </c>
      <c r="AA123" s="157">
        <f t="shared" si="275"/>
        <v>8</v>
      </c>
      <c r="AB123" s="158">
        <f t="shared" si="276"/>
        <v>83.337673837179025</v>
      </c>
      <c r="AC123" s="160">
        <f t="shared" si="277"/>
        <v>1.1299435028248588E-2</v>
      </c>
      <c r="AD123" s="157">
        <f t="shared" si="278"/>
        <v>0</v>
      </c>
      <c r="AE123" s="159">
        <f t="shared" si="279"/>
        <v>0</v>
      </c>
      <c r="AF123" s="158">
        <f t="shared" si="280"/>
        <v>0</v>
      </c>
      <c r="AG123" s="157">
        <f t="shared" si="281"/>
        <v>1</v>
      </c>
      <c r="AH123" s="159">
        <f t="shared" si="282"/>
        <v>0.14285714285714285</v>
      </c>
      <c r="AI123" s="333">
        <f t="shared" si="283"/>
        <v>10.417209229647378</v>
      </c>
      <c r="AJ123" s="505"/>
      <c r="AK123" s="83">
        <v>7134.3649330776107</v>
      </c>
      <c r="AL123" s="61">
        <v>7033.7334434068307</v>
      </c>
      <c r="AM123" s="61">
        <v>7081.8173670625292</v>
      </c>
      <c r="AN123" s="61">
        <v>6858.1473378698265</v>
      </c>
      <c r="AO123" s="61">
        <v>5811.1090523149815</v>
      </c>
      <c r="AP123" s="61">
        <v>5765.8765697121071</v>
      </c>
      <c r="AQ123" s="61">
        <v>5879.1420702457708</v>
      </c>
      <c r="AR123" s="61">
        <v>6433.5505125541213</v>
      </c>
      <c r="AS123" s="61">
        <v>6119.4944499739686</v>
      </c>
      <c r="AT123" s="61">
        <v>6568.4770455838898</v>
      </c>
      <c r="AU123" s="61">
        <v>4902.4719124939684</v>
      </c>
      <c r="AV123" s="61">
        <v>5513.9537761291049</v>
      </c>
      <c r="AW123" s="61">
        <v>4436.6347507552382</v>
      </c>
      <c r="AX123" s="61">
        <v>5279.4632679206352</v>
      </c>
      <c r="AY123" s="61">
        <v>3058.2849329881319</v>
      </c>
      <c r="AZ123" s="61">
        <v>4060.0334120736511</v>
      </c>
      <c r="BA123" s="61">
        <v>1174.9364618460086</v>
      </c>
      <c r="BB123" s="61">
        <v>2167.2803637158886</v>
      </c>
      <c r="BC123" s="61">
        <v>105.74428156614077</v>
      </c>
      <c r="BD123" s="84">
        <v>610.48518088203036</v>
      </c>
      <c r="BE123" s="229">
        <v>2.0000000000000002E-5</v>
      </c>
      <c r="BF123" s="42">
        <v>2.0000000000000002E-5</v>
      </c>
      <c r="BG123" s="52">
        <v>5.0000000000000002E-5</v>
      </c>
      <c r="BH123" s="52">
        <v>4.0000000000000003E-5</v>
      </c>
      <c r="BI123" s="52">
        <v>1.2518952302791728E-4</v>
      </c>
      <c r="BJ123" s="52">
        <v>1.2406223545552731E-4</v>
      </c>
      <c r="BK123" s="52">
        <v>3.4000000000000002E-4</v>
      </c>
      <c r="BL123" s="52">
        <v>1.8000000000000001E-4</v>
      </c>
      <c r="BM123" s="52">
        <v>8.9999999999999998E-4</v>
      </c>
      <c r="BN123" s="52">
        <v>5.0000000000000001E-4</v>
      </c>
      <c r="BO123" s="52">
        <v>3.8E-3</v>
      </c>
      <c r="BP123" s="52">
        <v>2E-3</v>
      </c>
      <c r="BQ123" s="52">
        <v>1.6199999999999999E-2</v>
      </c>
      <c r="BR123" s="52">
        <v>6.1999999999999998E-3</v>
      </c>
      <c r="BS123" s="52">
        <v>6.1100000000000002E-2</v>
      </c>
      <c r="BT123" s="52">
        <v>2.6800000000000001E-2</v>
      </c>
      <c r="BU123" s="52">
        <v>0.1421</v>
      </c>
      <c r="BV123" s="52">
        <v>5.4699999999999999E-2</v>
      </c>
      <c r="BW123" s="52">
        <v>0.27589999999999998</v>
      </c>
      <c r="BX123" s="53">
        <v>0.1051</v>
      </c>
      <c r="BY123" s="63">
        <f>+Fall_Hoy!B123</f>
        <v>0</v>
      </c>
      <c r="BZ123" s="60">
        <f>+Fall_Hoy!C123</f>
        <v>0</v>
      </c>
      <c r="CA123" s="60">
        <f>+Fall_Hoy!D123</f>
        <v>0</v>
      </c>
      <c r="CB123" s="60">
        <f>+Fall_Hoy!E123</f>
        <v>0</v>
      </c>
      <c r="CC123" s="60">
        <f>+Fall_Hoy!F123</f>
        <v>0</v>
      </c>
      <c r="CD123" s="60">
        <f>+Fall_Hoy!G123</f>
        <v>0</v>
      </c>
      <c r="CE123" s="60">
        <f>+Fall_Hoy!H123</f>
        <v>0</v>
      </c>
      <c r="CF123" s="60">
        <f>+Fall_Hoy!I123</f>
        <v>0</v>
      </c>
      <c r="CG123" s="60">
        <f>+Fall_Hoy!J123</f>
        <v>0</v>
      </c>
      <c r="CH123" s="60">
        <f>+Fall_Hoy!K123</f>
        <v>0</v>
      </c>
      <c r="CI123" s="60">
        <f>+Fall_Hoy!L123</f>
        <v>0</v>
      </c>
      <c r="CJ123" s="60">
        <f>+Fall_Hoy!M123</f>
        <v>0</v>
      </c>
      <c r="CK123" s="60">
        <f>+Fall_Hoy!N123</f>
        <v>0</v>
      </c>
      <c r="CL123" s="60">
        <f>+Fall_Hoy!O123</f>
        <v>1</v>
      </c>
      <c r="CM123" s="60">
        <f>+Fall_Hoy!P123</f>
        <v>0</v>
      </c>
      <c r="CN123" s="60">
        <f>+Fall_Hoy!Q123</f>
        <v>0</v>
      </c>
      <c r="CO123" s="60">
        <f>+Fall_Hoy!R123</f>
        <v>0</v>
      </c>
      <c r="CP123" s="60">
        <f>+Fall_Hoy!S123</f>
        <v>5</v>
      </c>
      <c r="CQ123" s="60">
        <f>+Fall_Hoy!T123</f>
        <v>2</v>
      </c>
      <c r="CR123" s="65">
        <f>+Fall_Hoy!U123</f>
        <v>0</v>
      </c>
      <c r="CS123" s="74">
        <f t="shared" si="284"/>
        <v>4.5777291216358776E-3</v>
      </c>
      <c r="CT123" s="75">
        <f t="shared" si="285"/>
        <v>3.9408542679524507E-3</v>
      </c>
      <c r="CU123" s="75">
        <f t="shared" si="286"/>
        <v>7.2126739742442653E-3</v>
      </c>
      <c r="CV123" s="75">
        <f t="shared" si="287"/>
        <v>3.0550515155714084E-2</v>
      </c>
      <c r="CW123" s="75">
        <f t="shared" si="240"/>
        <v>7.0554518304327398E-3</v>
      </c>
      <c r="CX123" s="75">
        <f t="shared" si="241"/>
        <v>6.9373666807434307E-3</v>
      </c>
      <c r="CY123" s="75">
        <f t="shared" si="242"/>
        <v>5.7831567248686454E-3</v>
      </c>
      <c r="CZ123" s="75">
        <f t="shared" si="243"/>
        <v>5.9065363559124354E-3</v>
      </c>
      <c r="DA123" s="75">
        <f t="shared" si="244"/>
        <v>7.3535486252776037E-3</v>
      </c>
      <c r="DB123" s="75">
        <f t="shared" si="245"/>
        <v>6.3941762616400383E-3</v>
      </c>
      <c r="DC123" s="75">
        <f t="shared" si="246"/>
        <v>6.1193619332208481E-3</v>
      </c>
      <c r="DD123" s="75">
        <f t="shared" si="247"/>
        <v>8.1611130283342371E-3</v>
      </c>
      <c r="DE123" s="75">
        <f t="shared" si="248"/>
        <v>7.2126739742442653E-3</v>
      </c>
      <c r="DF123" s="75">
        <f t="shared" si="249"/>
        <v>3.0550515155714084E-2</v>
      </c>
      <c r="DG123" s="75">
        <f t="shared" si="250"/>
        <v>4.5777291216358776E-3</v>
      </c>
      <c r="DH123" s="75">
        <f t="shared" si="251"/>
        <v>3.9408542679524507E-3</v>
      </c>
      <c r="DI123" s="75">
        <f t="shared" si="252"/>
        <v>1.7022197071471319E-3</v>
      </c>
      <c r="DJ123" s="75">
        <f t="shared" si="253"/>
        <v>4.2176212997311738E-2</v>
      </c>
      <c r="DK123" s="75">
        <f t="shared" si="254"/>
        <v>6.8552201165765853E-2</v>
      </c>
      <c r="DL123" s="287">
        <f t="shared" si="255"/>
        <v>6.5521655975674803E-3</v>
      </c>
      <c r="DM123" s="83">
        <f>+'Cas_-14'!B123</f>
        <v>3</v>
      </c>
      <c r="DN123" s="61">
        <f>+'Cas_-14'!C123</f>
        <v>5</v>
      </c>
      <c r="DO123" s="61">
        <f>+'Cas_-14'!D123</f>
        <v>8</v>
      </c>
      <c r="DP123" s="61">
        <f>+'Cas_-14'!E123</f>
        <v>12</v>
      </c>
      <c r="DQ123" s="61">
        <f>+'Cas_-14'!F123</f>
        <v>41</v>
      </c>
      <c r="DR123" s="61">
        <f>+'Cas_-14'!G123</f>
        <v>40</v>
      </c>
      <c r="DS123" s="61">
        <f>+'Cas_-14'!H123</f>
        <v>34</v>
      </c>
      <c r="DT123" s="61">
        <f>+'Cas_-14'!I123</f>
        <v>38</v>
      </c>
      <c r="DU123" s="61">
        <f>+'Cas_-14'!J123</f>
        <v>45</v>
      </c>
      <c r="DV123" s="61">
        <f>+'Cas_-14'!K123</f>
        <v>42</v>
      </c>
      <c r="DW123" s="61">
        <f>+'Cas_-14'!L123</f>
        <v>30</v>
      </c>
      <c r="DX123" s="61">
        <f>+'Cas_-14'!M123</f>
        <v>45</v>
      </c>
      <c r="DY123" s="61">
        <f>+'Cas_-14'!N123</f>
        <v>32</v>
      </c>
      <c r="DZ123" s="61">
        <f>+'Cas_-14'!O123</f>
        <v>25</v>
      </c>
      <c r="EA123" s="61">
        <f>+'Cas_-14'!P123</f>
        <v>14</v>
      </c>
      <c r="EB123" s="61">
        <f>+'Cas_-14'!Q123</f>
        <v>16</v>
      </c>
      <c r="EC123" s="61">
        <f>+'Cas_-14'!R123</f>
        <v>2</v>
      </c>
      <c r="ED123" s="61">
        <f>+'Cas_-14'!S123</f>
        <v>11</v>
      </c>
      <c r="EE123" s="61">
        <f>+'Cas_-14'!T123</f>
        <v>2</v>
      </c>
      <c r="EF123" s="84">
        <f>+'Cas_-14'!U123</f>
        <v>4</v>
      </c>
      <c r="EG123" s="190">
        <f t="shared" si="312"/>
        <v>4.2049993631400421E-4</v>
      </c>
      <c r="EH123" s="88">
        <f t="shared" si="312"/>
        <v>7.1086003474965639E-4</v>
      </c>
      <c r="EI123" s="88">
        <f t="shared" si="312"/>
        <v>1.1296535317626138E-3</v>
      </c>
      <c r="EJ123" s="88">
        <f t="shared" si="312"/>
        <v>1.7497436856944602E-3</v>
      </c>
      <c r="EK123" s="88">
        <f t="shared" si="312"/>
        <v>7.0554518304327398E-3</v>
      </c>
      <c r="EL123" s="88">
        <f t="shared" si="312"/>
        <v>6.9373666807434307E-3</v>
      </c>
      <c r="EM123" s="88">
        <f t="shared" si="312"/>
        <v>5.7831567248686454E-3</v>
      </c>
      <c r="EN123" s="88">
        <f t="shared" si="312"/>
        <v>5.9065363559124354E-3</v>
      </c>
      <c r="EO123" s="88">
        <f t="shared" si="311"/>
        <v>7.3535486252776037E-3</v>
      </c>
      <c r="EP123" s="88">
        <f t="shared" si="311"/>
        <v>6.3941762616400383E-3</v>
      </c>
      <c r="EQ123" s="88">
        <f t="shared" si="311"/>
        <v>6.1193619332208481E-3</v>
      </c>
      <c r="ER123" s="88">
        <f t="shared" si="311"/>
        <v>8.1611130283342371E-3</v>
      </c>
      <c r="ES123" s="88">
        <f t="shared" si="311"/>
        <v>7.2126739742442653E-3</v>
      </c>
      <c r="ET123" s="88">
        <f t="shared" si="311"/>
        <v>4.7353298491356827E-3</v>
      </c>
      <c r="EU123" s="88">
        <f t="shared" si="311"/>
        <v>4.5777291216358776E-3</v>
      </c>
      <c r="EV123" s="88">
        <f t="shared" si="311"/>
        <v>3.9408542679524507E-3</v>
      </c>
      <c r="EW123" s="88">
        <f t="shared" si="311"/>
        <v>1.7022197071471319E-3</v>
      </c>
      <c r="EX123" s="88">
        <f t="shared" si="311"/>
        <v>5.0754854720964949E-3</v>
      </c>
      <c r="EY123" s="88">
        <f t="shared" si="311"/>
        <v>1.8913552301634797E-2</v>
      </c>
      <c r="EZ123" s="96">
        <f t="shared" si="311"/>
        <v>6.5521655975674803E-3</v>
      </c>
      <c r="FA123" s="110">
        <f t="shared" si="212"/>
        <v>1</v>
      </c>
      <c r="FB123" s="111">
        <f t="shared" si="213"/>
        <v>1</v>
      </c>
      <c r="FC123" s="111">
        <f t="shared" si="214"/>
        <v>1</v>
      </c>
      <c r="FD123" s="111">
        <f t="shared" si="215"/>
        <v>6.4516129032258069</v>
      </c>
      <c r="FE123" s="111">
        <f t="shared" si="313"/>
        <v>1</v>
      </c>
      <c r="FF123" s="111">
        <f t="shared" si="313"/>
        <v>1</v>
      </c>
      <c r="FG123" s="111">
        <f t="shared" si="313"/>
        <v>1</v>
      </c>
      <c r="FH123" s="111">
        <f t="shared" si="313"/>
        <v>1</v>
      </c>
      <c r="FI123" s="111">
        <f t="shared" si="313"/>
        <v>1</v>
      </c>
      <c r="FJ123" s="111">
        <f t="shared" si="313"/>
        <v>1</v>
      </c>
      <c r="FK123" s="111">
        <f t="shared" si="313"/>
        <v>1</v>
      </c>
      <c r="FL123" s="111">
        <f t="shared" si="313"/>
        <v>1</v>
      </c>
      <c r="FM123" s="111">
        <f t="shared" si="313"/>
        <v>1</v>
      </c>
      <c r="FN123" s="111">
        <f t="shared" si="313"/>
        <v>6.4516129032258069</v>
      </c>
      <c r="FO123" s="111">
        <f t="shared" si="313"/>
        <v>1</v>
      </c>
      <c r="FP123" s="111">
        <f t="shared" si="313"/>
        <v>1</v>
      </c>
      <c r="FQ123" s="111">
        <f t="shared" si="216"/>
        <v>1</v>
      </c>
      <c r="FR123" s="111">
        <f t="shared" si="217"/>
        <v>8.3097889313611422</v>
      </c>
      <c r="FS123" s="111">
        <f t="shared" si="218"/>
        <v>3.6245016310257343</v>
      </c>
      <c r="FT123" s="292">
        <f t="shared" si="219"/>
        <v>1</v>
      </c>
      <c r="FU123" s="83">
        <f>+Cas_Hoy!B123</f>
        <v>4</v>
      </c>
      <c r="FV123" s="61">
        <f>+Cas_Hoy!C123</f>
        <v>6</v>
      </c>
      <c r="FW123" s="61">
        <f>+Cas_Hoy!D123</f>
        <v>12</v>
      </c>
      <c r="FX123" s="61">
        <f>+Cas_Hoy!E123</f>
        <v>17</v>
      </c>
      <c r="FY123" s="61">
        <f>+Cas_Hoy!F123</f>
        <v>59</v>
      </c>
      <c r="FZ123" s="61">
        <f>+Cas_Hoy!G123</f>
        <v>67</v>
      </c>
      <c r="GA123" s="61">
        <f>+Cas_Hoy!H123</f>
        <v>58</v>
      </c>
      <c r="GB123" s="61">
        <f>+Cas_Hoy!I123</f>
        <v>70</v>
      </c>
      <c r="GC123" s="61">
        <f>+Cas_Hoy!J123</f>
        <v>73</v>
      </c>
      <c r="GD123" s="61">
        <f>+Cas_Hoy!K123</f>
        <v>69</v>
      </c>
      <c r="GE123" s="61">
        <f>+Cas_Hoy!L123</f>
        <v>50</v>
      </c>
      <c r="GF123" s="61">
        <f>+Cas_Hoy!M123</f>
        <v>57</v>
      </c>
      <c r="GG123" s="61">
        <f>+Cas_Hoy!N123</f>
        <v>47</v>
      </c>
      <c r="GH123" s="61">
        <f>+Cas_Hoy!O123</f>
        <v>40</v>
      </c>
      <c r="GI123" s="61">
        <f>+Cas_Hoy!P123</f>
        <v>21</v>
      </c>
      <c r="GJ123" s="61">
        <f>+Cas_Hoy!Q123</f>
        <v>23</v>
      </c>
      <c r="GK123" s="61">
        <f>+Cas_Hoy!R123</f>
        <v>5</v>
      </c>
      <c r="GL123" s="61">
        <f>+Cas_Hoy!S123</f>
        <v>20</v>
      </c>
      <c r="GM123" s="61">
        <f>+Cas_Hoy!T123</f>
        <v>4</v>
      </c>
      <c r="GN123" s="84">
        <f>+Cas_Hoy!U123</f>
        <v>6</v>
      </c>
      <c r="GO123" s="297">
        <f t="shared" si="220"/>
        <v>5.6066658175200554E-4</v>
      </c>
      <c r="GP123" s="294">
        <f t="shared" si="221"/>
        <v>8.5303204169958767E-4</v>
      </c>
      <c r="GQ123" s="294">
        <f t="shared" si="222"/>
        <v>1.6944802976439205E-3</v>
      </c>
      <c r="GR123" s="294">
        <f t="shared" si="223"/>
        <v>1.5992280998282701E-2</v>
      </c>
      <c r="GS123" s="294">
        <f t="shared" si="224"/>
        <v>1.0152967268183698E-2</v>
      </c>
      <c r="GT123" s="294">
        <f t="shared" si="225"/>
        <v>1.1620089190245247E-2</v>
      </c>
      <c r="GU123" s="294">
        <f t="shared" si="226"/>
        <v>9.8653850012465124E-3</v>
      </c>
      <c r="GV123" s="294">
        <f t="shared" si="227"/>
        <v>1.0880461708259749E-2</v>
      </c>
      <c r="GW123" s="294">
        <f t="shared" si="228"/>
        <v>1.1929089992117002E-2</v>
      </c>
      <c r="GX123" s="294">
        <f t="shared" si="229"/>
        <v>1.050471814412292E-2</v>
      </c>
      <c r="GY123" s="294">
        <f t="shared" si="230"/>
        <v>1.019893655536808E-2</v>
      </c>
      <c r="GZ123" s="294">
        <f t="shared" si="231"/>
        <v>1.0337409835890033E-2</v>
      </c>
      <c r="HA123" s="294">
        <f t="shared" si="232"/>
        <v>1.0593614899671264E-2</v>
      </c>
      <c r="HB123" s="294">
        <f t="shared" si="233"/>
        <v>4.8880824249142529E-2</v>
      </c>
      <c r="HC123" s="294">
        <f t="shared" si="234"/>
        <v>6.8665936824538164E-3</v>
      </c>
      <c r="HD123" s="294">
        <f t="shared" si="235"/>
        <v>5.6649780101816483E-3</v>
      </c>
      <c r="HE123" s="294">
        <f t="shared" si="236"/>
        <v>4.2555492678678294E-3</v>
      </c>
      <c r="HF123" s="294">
        <f t="shared" si="237"/>
        <v>7.6684023631475876E-2</v>
      </c>
      <c r="HG123" s="294">
        <f t="shared" si="238"/>
        <v>0.13710440233153171</v>
      </c>
      <c r="HH123" s="298">
        <f t="shared" si="239"/>
        <v>9.8282483963512204E-3</v>
      </c>
      <c r="HI123" s="213">
        <f>+CyF_Tot!B123</f>
        <v>370</v>
      </c>
      <c r="HJ123" s="140">
        <f>+CyF_Tot!C123</f>
        <v>449</v>
      </c>
      <c r="HK123" s="140">
        <f>+CyF_Tot!D123</f>
        <v>565</v>
      </c>
      <c r="HL123" s="140">
        <f>+CyF_Tot!E123</f>
        <v>708</v>
      </c>
      <c r="HM123" s="140">
        <f>+CyF_Tot!F123</f>
        <v>6</v>
      </c>
      <c r="HN123" s="140">
        <f>+CyF_Tot!G123</f>
        <v>7</v>
      </c>
      <c r="HO123" s="140">
        <f>+CyF_Tot!H123</f>
        <v>8</v>
      </c>
      <c r="HP123" s="451">
        <f>+CyF_Tot!I123</f>
        <v>8</v>
      </c>
      <c r="HQ123" s="91">
        <f t="shared" si="291"/>
        <v>7.4320172228528686E-2</v>
      </c>
      <c r="HR123" s="88">
        <f t="shared" si="292"/>
        <v>7.3271872945537067E-2</v>
      </c>
      <c r="HS123" s="88">
        <f t="shared" si="293"/>
        <v>7.3772773238840864E-2</v>
      </c>
      <c r="HT123" s="88">
        <f t="shared" si="294"/>
        <v>7.1442755746339154E-2</v>
      </c>
      <c r="HU123" s="88">
        <f t="shared" si="295"/>
        <v>6.0535538854263049E-2</v>
      </c>
      <c r="HV123" s="88">
        <f t="shared" si="296"/>
        <v>6.0064342619012522E-2</v>
      </c>
      <c r="HW123" s="88">
        <f t="shared" si="297"/>
        <v>6.1244253036572431E-2</v>
      </c>
      <c r="HX123" s="88">
        <f t="shared" si="298"/>
        <v>6.7019641778781405E-2</v>
      </c>
      <c r="HY123" s="88">
        <f t="shared" si="299"/>
        <v>6.3748054065044732E-2</v>
      </c>
      <c r="HZ123" s="88">
        <f t="shared" si="300"/>
        <v>6.8425199703983433E-2</v>
      </c>
      <c r="IA123" s="88">
        <f t="shared" si="301"/>
        <v>5.1070075654919195E-2</v>
      </c>
      <c r="IB123" s="88">
        <f t="shared" si="302"/>
        <v>5.7440010168541118E-2</v>
      </c>
      <c r="IC123" s="88">
        <f t="shared" si="303"/>
        <v>4.6217352474141757E-2</v>
      </c>
      <c r="ID123" s="88">
        <f t="shared" si="304"/>
        <v>5.4997273482167146E-2</v>
      </c>
      <c r="IE123" s="88">
        <f t="shared" si="305"/>
        <v>3.1858794030815478E-2</v>
      </c>
      <c r="IF123" s="88">
        <f t="shared" si="306"/>
        <v>4.2294217532930375E-2</v>
      </c>
      <c r="IG123" s="88">
        <f t="shared" si="307"/>
        <v>1.2239558954591475E-2</v>
      </c>
      <c r="IH123" s="88">
        <f t="shared" si="308"/>
        <v>2.257701300813468E-2</v>
      </c>
      <c r="II123" s="88">
        <f t="shared" si="309"/>
        <v>1.1015603059132326E-3</v>
      </c>
      <c r="IJ123" s="191">
        <f t="shared" si="310"/>
        <v>6.3595518608472353E-3</v>
      </c>
      <c r="IK123" s="297"/>
      <c r="IL123" s="294"/>
      <c r="IM123" s="294"/>
      <c r="IN123" s="294"/>
      <c r="IO123" s="294"/>
      <c r="IP123" s="294"/>
      <c r="IQ123" s="294"/>
      <c r="IR123" s="294"/>
      <c r="IS123" s="294"/>
      <c r="IT123" s="294"/>
      <c r="IU123" s="294"/>
      <c r="IV123" s="294"/>
      <c r="IW123" s="294"/>
      <c r="IX123" s="294"/>
      <c r="IY123" s="294"/>
      <c r="IZ123" s="294"/>
      <c r="JA123" s="294"/>
      <c r="JB123" s="294"/>
      <c r="JC123" s="294"/>
      <c r="JD123" s="298"/>
      <c r="JE123" s="486"/>
    </row>
    <row r="124" spans="1:265" ht="14.4">
      <c r="A124" s="411" t="s">
        <v>135</v>
      </c>
      <c r="B124" s="439">
        <v>120154</v>
      </c>
      <c r="C124" s="427">
        <f t="shared" si="288"/>
        <v>3083</v>
      </c>
      <c r="D124" s="418">
        <f t="shared" si="289"/>
        <v>66</v>
      </c>
      <c r="E124" s="396">
        <f t="shared" si="210"/>
        <v>7.6180032792211045E-3</v>
      </c>
      <c r="F124" s="197">
        <f t="shared" si="262"/>
        <v>1.7935316344025169E-2</v>
      </c>
      <c r="G124" s="30">
        <f t="shared" si="151"/>
        <v>4.0202726348971387</v>
      </c>
      <c r="H124" s="29">
        <f t="shared" si="263"/>
        <v>7.2104861496107786E-2</v>
      </c>
      <c r="I124" s="33">
        <f t="shared" si="264"/>
        <v>0.10315512203828318</v>
      </c>
      <c r="J124" s="324">
        <f t="shared" si="265"/>
        <v>6.4806029356464248E-2</v>
      </c>
      <c r="K124" s="482">
        <f t="shared" si="290"/>
        <v>8.4759871385383968E-3</v>
      </c>
      <c r="L124" s="325">
        <f t="shared" si="211"/>
        <v>3.6133195597664063</v>
      </c>
      <c r="M124" s="326">
        <f t="shared" si="266"/>
        <v>9.2683147320938658E-2</v>
      </c>
      <c r="N124" s="501"/>
      <c r="O124" s="332" t="s">
        <v>226</v>
      </c>
      <c r="P124" s="20" t="s">
        <v>237</v>
      </c>
      <c r="Q124" s="20"/>
      <c r="R124" s="20"/>
      <c r="S124" s="157">
        <f t="shared" si="267"/>
        <v>3083</v>
      </c>
      <c r="T124" s="158">
        <f t="shared" si="268"/>
        <v>2565.8737952960369</v>
      </c>
      <c r="U124" s="157">
        <f t="shared" si="269"/>
        <v>346</v>
      </c>
      <c r="V124" s="159">
        <f t="shared" si="270"/>
        <v>0.12641578370478626</v>
      </c>
      <c r="W124" s="158">
        <f t="shared" si="271"/>
        <v>287.96377981590291</v>
      </c>
      <c r="X124" s="157">
        <f t="shared" si="272"/>
        <v>928</v>
      </c>
      <c r="Y124" s="159">
        <f t="shared" si="273"/>
        <v>0.43062645011600931</v>
      </c>
      <c r="Z124" s="158">
        <f t="shared" si="274"/>
        <v>772.34216089352003</v>
      </c>
      <c r="AA124" s="157">
        <f t="shared" si="275"/>
        <v>66</v>
      </c>
      <c r="AB124" s="158">
        <f t="shared" si="276"/>
        <v>549.29507132513277</v>
      </c>
      <c r="AC124" s="160">
        <f t="shared" si="277"/>
        <v>2.1407719753486862E-2</v>
      </c>
      <c r="AD124" s="157">
        <f t="shared" si="278"/>
        <v>0</v>
      </c>
      <c r="AE124" s="159">
        <f t="shared" si="279"/>
        <v>0</v>
      </c>
      <c r="AF124" s="158">
        <f t="shared" si="280"/>
        <v>0</v>
      </c>
      <c r="AG124" s="157">
        <f t="shared" si="281"/>
        <v>5</v>
      </c>
      <c r="AH124" s="159">
        <f t="shared" si="282"/>
        <v>8.1967213114754092E-2</v>
      </c>
      <c r="AI124" s="333">
        <f t="shared" si="283"/>
        <v>41.613262979176724</v>
      </c>
      <c r="AJ124" s="505"/>
      <c r="AK124" s="83">
        <v>9384.2568932358772</v>
      </c>
      <c r="AL124" s="61">
        <v>8906.6604109703785</v>
      </c>
      <c r="AM124" s="61">
        <v>9126.8581392129327</v>
      </c>
      <c r="AN124" s="61">
        <v>8301.9951120656897</v>
      </c>
      <c r="AO124" s="61">
        <v>8732.9969416676504</v>
      </c>
      <c r="AP124" s="61">
        <v>7369.1280852200453</v>
      </c>
      <c r="AQ124" s="61">
        <v>8351.2467715526545</v>
      </c>
      <c r="AR124" s="61">
        <v>7875.5697858997464</v>
      </c>
      <c r="AS124" s="61">
        <v>8043.0208898669653</v>
      </c>
      <c r="AT124" s="61">
        <v>7981.3779957064289</v>
      </c>
      <c r="AU124" s="61">
        <v>6073.1210541412165</v>
      </c>
      <c r="AV124" s="61">
        <v>6464.834890071852</v>
      </c>
      <c r="AW124" s="61">
        <v>5301.455682666292</v>
      </c>
      <c r="AX124" s="61">
        <v>5926.7285132706565</v>
      </c>
      <c r="AY124" s="61">
        <v>3479.6468149749344</v>
      </c>
      <c r="AZ124" s="61">
        <v>4561.9688925606761</v>
      </c>
      <c r="BA124" s="61">
        <v>1337.511483304615</v>
      </c>
      <c r="BB124" s="61">
        <v>2241.7814967528275</v>
      </c>
      <c r="BC124" s="61">
        <v>102.88549871573966</v>
      </c>
      <c r="BD124" s="84">
        <v>590.95553166084539</v>
      </c>
      <c r="BE124" s="229">
        <v>2.0000000000000002E-5</v>
      </c>
      <c r="BF124" s="42">
        <v>2.0000000000000002E-5</v>
      </c>
      <c r="BG124" s="52">
        <v>5.0000000000000002E-5</v>
      </c>
      <c r="BH124" s="52">
        <v>4.0000000000000003E-5</v>
      </c>
      <c r="BI124" s="52">
        <v>1.2518952302791728E-4</v>
      </c>
      <c r="BJ124" s="52">
        <v>1.2406223545552731E-4</v>
      </c>
      <c r="BK124" s="52">
        <v>3.4000000000000002E-4</v>
      </c>
      <c r="BL124" s="52">
        <v>1.8000000000000001E-4</v>
      </c>
      <c r="BM124" s="52">
        <v>8.9999999999999998E-4</v>
      </c>
      <c r="BN124" s="52">
        <v>5.0000000000000001E-4</v>
      </c>
      <c r="BO124" s="52">
        <v>3.8E-3</v>
      </c>
      <c r="BP124" s="52">
        <v>2E-3</v>
      </c>
      <c r="BQ124" s="52">
        <v>1.6199999999999999E-2</v>
      </c>
      <c r="BR124" s="52">
        <v>6.1999999999999998E-3</v>
      </c>
      <c r="BS124" s="52">
        <v>6.1100000000000002E-2</v>
      </c>
      <c r="BT124" s="52">
        <v>2.6800000000000001E-2</v>
      </c>
      <c r="BU124" s="52">
        <v>0.1421</v>
      </c>
      <c r="BV124" s="52">
        <v>5.4699999999999999E-2</v>
      </c>
      <c r="BW124" s="52">
        <v>0.27589999999999998</v>
      </c>
      <c r="BX124" s="53">
        <v>0.1051</v>
      </c>
      <c r="BY124" s="63">
        <f>+Fall_Hoy!B124</f>
        <v>0</v>
      </c>
      <c r="BZ124" s="60">
        <f>+Fall_Hoy!C124</f>
        <v>0</v>
      </c>
      <c r="CA124" s="60">
        <f>+Fall_Hoy!D124</f>
        <v>0</v>
      </c>
      <c r="CB124" s="60">
        <f>+Fall_Hoy!E124</f>
        <v>0</v>
      </c>
      <c r="CC124" s="60">
        <f>+Fall_Hoy!F124</f>
        <v>0</v>
      </c>
      <c r="CD124" s="60">
        <f>+Fall_Hoy!G124</f>
        <v>0</v>
      </c>
      <c r="CE124" s="60">
        <f>+Fall_Hoy!H124</f>
        <v>0</v>
      </c>
      <c r="CF124" s="60">
        <f>+Fall_Hoy!I124</f>
        <v>0</v>
      </c>
      <c r="CG124" s="60">
        <f>+Fall_Hoy!J124</f>
        <v>1</v>
      </c>
      <c r="CH124" s="60">
        <f>+Fall_Hoy!K124</f>
        <v>0</v>
      </c>
      <c r="CI124" s="60">
        <f>+Fall_Hoy!L124</f>
        <v>6</v>
      </c>
      <c r="CJ124" s="60">
        <f>+Fall_Hoy!M124</f>
        <v>1</v>
      </c>
      <c r="CK124" s="60">
        <f>+Fall_Hoy!N124</f>
        <v>9</v>
      </c>
      <c r="CL124" s="60">
        <f>+Fall_Hoy!O124</f>
        <v>0</v>
      </c>
      <c r="CM124" s="60">
        <f>+Fall_Hoy!P124</f>
        <v>8</v>
      </c>
      <c r="CN124" s="60">
        <f>+Fall_Hoy!Q124</f>
        <v>8</v>
      </c>
      <c r="CO124" s="60">
        <f>+Fall_Hoy!R124</f>
        <v>11</v>
      </c>
      <c r="CP124" s="60">
        <f>+Fall_Hoy!S124</f>
        <v>15</v>
      </c>
      <c r="CQ124" s="60">
        <f>+Fall_Hoy!T124</f>
        <v>2</v>
      </c>
      <c r="CR124" s="65">
        <f>+Fall_Hoy!U124</f>
        <v>5</v>
      </c>
      <c r="CS124" s="74">
        <f t="shared" si="284"/>
        <v>3.762821454374727E-2</v>
      </c>
      <c r="CT124" s="75">
        <f t="shared" si="285"/>
        <v>6.5433910163953821E-2</v>
      </c>
      <c r="CU124" s="75">
        <f t="shared" si="286"/>
        <v>0.10479302078710329</v>
      </c>
      <c r="CV124" s="75">
        <f t="shared" si="287"/>
        <v>1.1304718927141501E-2</v>
      </c>
      <c r="CW124" s="75">
        <f t="shared" si="240"/>
        <v>2.0038939801412785E-2</v>
      </c>
      <c r="CX124" s="75">
        <f t="shared" si="241"/>
        <v>3.1482693382045131E-2</v>
      </c>
      <c r="CY124" s="75">
        <f t="shared" si="242"/>
        <v>2.7660540553881004E-2</v>
      </c>
      <c r="CZ124" s="75">
        <f t="shared" si="243"/>
        <v>3.6314832802579994E-2</v>
      </c>
      <c r="DA124" s="75">
        <f t="shared" si="244"/>
        <v>0.13814599344270626</v>
      </c>
      <c r="DB124" s="75">
        <f t="shared" si="245"/>
        <v>2.8566495675640506E-2</v>
      </c>
      <c r="DC124" s="75">
        <f t="shared" si="246"/>
        <v>0.25998944436392885</v>
      </c>
      <c r="DD124" s="75">
        <f t="shared" si="247"/>
        <v>7.7341495722939149E-2</v>
      </c>
      <c r="DE124" s="75">
        <f t="shared" si="248"/>
        <v>0.10479302078710329</v>
      </c>
      <c r="DF124" s="75">
        <f t="shared" si="249"/>
        <v>1.1304718927141501E-2</v>
      </c>
      <c r="DG124" s="75">
        <f t="shared" si="250"/>
        <v>3.762821454374727E-2</v>
      </c>
      <c r="DH124" s="75">
        <f t="shared" si="251"/>
        <v>6.5433910163953821E-2</v>
      </c>
      <c r="DI124" s="75">
        <f t="shared" si="252"/>
        <v>5.7876343807793253E-2</v>
      </c>
      <c r="DJ124" s="75">
        <f t="shared" si="253"/>
        <v>0.12232371224944265</v>
      </c>
      <c r="DK124" s="75">
        <f t="shared" si="254"/>
        <v>7.0456996880382511E-2</v>
      </c>
      <c r="DL124" s="287">
        <f t="shared" si="255"/>
        <v>8.050307806106069E-2</v>
      </c>
      <c r="DM124" s="83">
        <f>+'Cas_-14'!B124</f>
        <v>48</v>
      </c>
      <c r="DN124" s="61">
        <f>+'Cas_-14'!C124</f>
        <v>35</v>
      </c>
      <c r="DO124" s="61">
        <f>+'Cas_-14'!D124</f>
        <v>43</v>
      </c>
      <c r="DP124" s="61">
        <f>+'Cas_-14'!E124</f>
        <v>48</v>
      </c>
      <c r="DQ124" s="61">
        <f>+'Cas_-14'!F124</f>
        <v>175</v>
      </c>
      <c r="DR124" s="61">
        <f>+'Cas_-14'!G124</f>
        <v>232</v>
      </c>
      <c r="DS124" s="61">
        <f>+'Cas_-14'!H124</f>
        <v>231</v>
      </c>
      <c r="DT124" s="61">
        <f>+'Cas_-14'!I124</f>
        <v>286</v>
      </c>
      <c r="DU124" s="61">
        <f>+'Cas_-14'!J124</f>
        <v>206</v>
      </c>
      <c r="DV124" s="61">
        <f>+'Cas_-14'!K124</f>
        <v>228</v>
      </c>
      <c r="DW124" s="61">
        <f>+'Cas_-14'!L124</f>
        <v>151</v>
      </c>
      <c r="DX124" s="61">
        <f>+'Cas_-14'!M124</f>
        <v>127</v>
      </c>
      <c r="DY124" s="61">
        <f>+'Cas_-14'!N124</f>
        <v>70</v>
      </c>
      <c r="DZ124" s="61">
        <f>+'Cas_-14'!O124</f>
        <v>67</v>
      </c>
      <c r="EA124" s="61">
        <f>+'Cas_-14'!P124</f>
        <v>41</v>
      </c>
      <c r="EB124" s="61">
        <f>+'Cas_-14'!Q124</f>
        <v>54</v>
      </c>
      <c r="EC124" s="61">
        <f>+'Cas_-14'!R124</f>
        <v>31</v>
      </c>
      <c r="ED124" s="61">
        <f>+'Cas_-14'!S124</f>
        <v>51</v>
      </c>
      <c r="EE124" s="61">
        <f>+'Cas_-14'!T124</f>
        <v>6</v>
      </c>
      <c r="EF124" s="84">
        <f>+'Cas_-14'!U124</f>
        <v>20</v>
      </c>
      <c r="EG124" s="190">
        <f t="shared" si="312"/>
        <v>5.1149494889252385E-3</v>
      </c>
      <c r="EH124" s="89">
        <f t="shared" si="312"/>
        <v>3.9296434785916308E-3</v>
      </c>
      <c r="EI124" s="89">
        <f t="shared" si="312"/>
        <v>4.7113693829920937E-3</v>
      </c>
      <c r="EJ124" s="89">
        <f t="shared" si="312"/>
        <v>5.7817427440109287E-3</v>
      </c>
      <c r="EK124" s="89">
        <f t="shared" si="312"/>
        <v>2.0038939801412785E-2</v>
      </c>
      <c r="EL124" s="89">
        <f t="shared" si="312"/>
        <v>3.1482693382045131E-2</v>
      </c>
      <c r="EM124" s="89">
        <f t="shared" si="312"/>
        <v>2.7660540553881004E-2</v>
      </c>
      <c r="EN124" s="89">
        <f t="shared" si="312"/>
        <v>3.6314832802579994E-2</v>
      </c>
      <c r="EO124" s="89">
        <f t="shared" si="311"/>
        <v>2.5612267184277736E-2</v>
      </c>
      <c r="EP124" s="89">
        <f t="shared" si="311"/>
        <v>2.8566495675640506E-2</v>
      </c>
      <c r="EQ124" s="89">
        <f t="shared" si="311"/>
        <v>2.4863657196003728E-2</v>
      </c>
      <c r="ER124" s="89">
        <f t="shared" si="311"/>
        <v>1.9644739913626547E-2</v>
      </c>
      <c r="ES124" s="89">
        <f t="shared" si="311"/>
        <v>1.3203920619175014E-2</v>
      </c>
      <c r="ET124" s="89">
        <f t="shared" si="311"/>
        <v>1.1304718927141501E-2</v>
      </c>
      <c r="EU124" s="89">
        <f t="shared" si="311"/>
        <v>1.1782805031692661E-2</v>
      </c>
      <c r="EV124" s="89">
        <f t="shared" si="311"/>
        <v>1.1836994348659246E-2</v>
      </c>
      <c r="EW124" s="89">
        <f t="shared" si="311"/>
        <v>2.3177371100700915E-2</v>
      </c>
      <c r="EX124" s="89">
        <f t="shared" si="311"/>
        <v>2.2749764004151345E-2</v>
      </c>
      <c r="EY124" s="89">
        <f t="shared" si="311"/>
        <v>5.8317256317892606E-2</v>
      </c>
      <c r="EZ124" s="97">
        <f t="shared" si="311"/>
        <v>3.3843494016869917E-2</v>
      </c>
      <c r="FA124" s="110">
        <f t="shared" si="212"/>
        <v>3.193485290008383</v>
      </c>
      <c r="FB124" s="111">
        <f t="shared" si="213"/>
        <v>5.5279159756771703</v>
      </c>
      <c r="FC124" s="111">
        <f t="shared" si="214"/>
        <v>7.9365079365079367</v>
      </c>
      <c r="FD124" s="111">
        <f t="shared" si="215"/>
        <v>1</v>
      </c>
      <c r="FE124" s="111">
        <f t="shared" si="313"/>
        <v>1</v>
      </c>
      <c r="FF124" s="111">
        <f t="shared" si="313"/>
        <v>1</v>
      </c>
      <c r="FG124" s="111">
        <f t="shared" si="313"/>
        <v>1</v>
      </c>
      <c r="FH124" s="111">
        <f t="shared" si="313"/>
        <v>1</v>
      </c>
      <c r="FI124" s="111">
        <f t="shared" si="313"/>
        <v>5.3937432578209288</v>
      </c>
      <c r="FJ124" s="111">
        <f t="shared" si="313"/>
        <v>1</v>
      </c>
      <c r="FK124" s="111">
        <f t="shared" si="313"/>
        <v>10.456605088881144</v>
      </c>
      <c r="FL124" s="111">
        <f t="shared" si="313"/>
        <v>3.9370078740157473</v>
      </c>
      <c r="FM124" s="111">
        <f t="shared" si="313"/>
        <v>7.9365079365079367</v>
      </c>
      <c r="FN124" s="111">
        <f t="shared" si="313"/>
        <v>1</v>
      </c>
      <c r="FO124" s="111">
        <f t="shared" si="313"/>
        <v>3.193485290008383</v>
      </c>
      <c r="FP124" s="111">
        <f t="shared" si="313"/>
        <v>5.5279159756771703</v>
      </c>
      <c r="FQ124" s="111">
        <f t="shared" si="216"/>
        <v>2.4971056275680459</v>
      </c>
      <c r="FR124" s="111">
        <f t="shared" si="217"/>
        <v>5.3769222497042692</v>
      </c>
      <c r="FS124" s="111">
        <f t="shared" si="218"/>
        <v>1.2081672103419112</v>
      </c>
      <c r="FT124" s="292">
        <f t="shared" si="219"/>
        <v>2.3786869647954325</v>
      </c>
      <c r="FU124" s="83">
        <f>+Cas_Hoy!B124</f>
        <v>72</v>
      </c>
      <c r="FV124" s="61">
        <f>+Cas_Hoy!C124</f>
        <v>49</v>
      </c>
      <c r="FW124" s="61">
        <f>+Cas_Hoy!D124</f>
        <v>70</v>
      </c>
      <c r="FX124" s="61">
        <f>+Cas_Hoy!E124</f>
        <v>79</v>
      </c>
      <c r="FY124" s="61">
        <f>+Cas_Hoy!F124</f>
        <v>250</v>
      </c>
      <c r="FZ124" s="61">
        <f>+Cas_Hoy!G124</f>
        <v>340</v>
      </c>
      <c r="GA124" s="61">
        <f>+Cas_Hoy!H124</f>
        <v>328</v>
      </c>
      <c r="GB124" s="61">
        <f>+Cas_Hoy!I124</f>
        <v>399</v>
      </c>
      <c r="GC124" s="61">
        <f>+Cas_Hoy!J124</f>
        <v>295</v>
      </c>
      <c r="GD124" s="61">
        <f>+Cas_Hoy!K124</f>
        <v>336</v>
      </c>
      <c r="GE124" s="61">
        <f>+Cas_Hoy!L124</f>
        <v>206</v>
      </c>
      <c r="GF124" s="61">
        <f>+Cas_Hoy!M124</f>
        <v>199</v>
      </c>
      <c r="GG124" s="61">
        <f>+Cas_Hoy!N124</f>
        <v>98</v>
      </c>
      <c r="GH124" s="61">
        <f>+Cas_Hoy!O124</f>
        <v>99</v>
      </c>
      <c r="GI124" s="61">
        <f>+Cas_Hoy!P124</f>
        <v>60</v>
      </c>
      <c r="GJ124" s="61">
        <f>+Cas_Hoy!Q124</f>
        <v>68</v>
      </c>
      <c r="GK124" s="61">
        <f>+Cas_Hoy!R124</f>
        <v>38</v>
      </c>
      <c r="GL124" s="61">
        <f>+Cas_Hoy!S124</f>
        <v>60</v>
      </c>
      <c r="GM124" s="61">
        <f>+Cas_Hoy!T124</f>
        <v>7</v>
      </c>
      <c r="GN124" s="84">
        <f>+Cas_Hoy!U124</f>
        <v>24</v>
      </c>
      <c r="GO124" s="297">
        <f t="shared" si="220"/>
        <v>2.4501773928027971E-2</v>
      </c>
      <c r="GP124" s="294">
        <f t="shared" si="221"/>
        <v>3.0411834549631193E-2</v>
      </c>
      <c r="GQ124" s="294">
        <f t="shared" si="222"/>
        <v>6.0870405465014127E-2</v>
      </c>
      <c r="GR124" s="294">
        <f t="shared" si="223"/>
        <v>9.5157849328513198E-3</v>
      </c>
      <c r="GS124" s="294">
        <f t="shared" si="224"/>
        <v>2.8627056859161122E-2</v>
      </c>
      <c r="GT124" s="294">
        <f t="shared" si="225"/>
        <v>4.6138429956445445E-2</v>
      </c>
      <c r="GU124" s="294">
        <f t="shared" si="226"/>
        <v>3.927557273451502E-2</v>
      </c>
      <c r="GV124" s="294">
        <f t="shared" si="227"/>
        <v>5.0663001007795166E-2</v>
      </c>
      <c r="GW124" s="294">
        <f t="shared" si="228"/>
        <v>0.19783042750290461</v>
      </c>
      <c r="GX124" s="294">
        <f t="shared" si="229"/>
        <v>4.2097993627259696E-2</v>
      </c>
      <c r="GY124" s="294">
        <f t="shared" si="230"/>
        <v>0.35468758635079034</v>
      </c>
      <c r="GZ124" s="294">
        <f t="shared" si="231"/>
        <v>0.12118864290444796</v>
      </c>
      <c r="HA124" s="294">
        <f t="shared" si="232"/>
        <v>0.14671022910194462</v>
      </c>
      <c r="HB124" s="294">
        <f t="shared" si="233"/>
        <v>1.6703987668462816E-2</v>
      </c>
      <c r="HC124" s="294">
        <f t="shared" si="234"/>
        <v>5.5065679820117959E-2</v>
      </c>
      <c r="HD124" s="294">
        <f t="shared" si="235"/>
        <v>8.2398257243497419E-2</v>
      </c>
      <c r="HE124" s="294">
        <f t="shared" si="236"/>
        <v>7.0945195635359476E-2</v>
      </c>
      <c r="HF124" s="294">
        <f t="shared" si="237"/>
        <v>0.14391024970522667</v>
      </c>
      <c r="HG124" s="294">
        <f t="shared" si="238"/>
        <v>8.2199829693779591E-2</v>
      </c>
      <c r="HH124" s="298">
        <f t="shared" si="239"/>
        <v>9.6603693673272803E-2</v>
      </c>
      <c r="HI124" s="213">
        <f>+CyF_Tot!B124</f>
        <v>1745</v>
      </c>
      <c r="HJ124" s="140">
        <f>+CyF_Tot!C124</f>
        <v>2155</v>
      </c>
      <c r="HK124" s="140">
        <f>+CyF_Tot!D124</f>
        <v>2737</v>
      </c>
      <c r="HL124" s="140">
        <f>+CyF_Tot!E124</f>
        <v>3083</v>
      </c>
      <c r="HM124" s="140">
        <f>+CyF_Tot!F124</f>
        <v>52</v>
      </c>
      <c r="HN124" s="140">
        <f>+CyF_Tot!G124</f>
        <v>61</v>
      </c>
      <c r="HO124" s="140">
        <f>+CyF_Tot!H124</f>
        <v>66</v>
      </c>
      <c r="HP124" s="451">
        <f>+CyF_Tot!I124</f>
        <v>66</v>
      </c>
      <c r="HQ124" s="91">
        <f t="shared" si="291"/>
        <v>7.8101909992475294E-2</v>
      </c>
      <c r="HR124" s="88">
        <f t="shared" si="292"/>
        <v>7.4127040389586521E-2</v>
      </c>
      <c r="HS124" s="88">
        <f t="shared" si="293"/>
        <v>7.5959669584141451E-2</v>
      </c>
      <c r="HT124" s="88">
        <f t="shared" si="294"/>
        <v>6.9094621170045861E-2</v>
      </c>
      <c r="HU124" s="88">
        <f t="shared" si="295"/>
        <v>7.2681699665992403E-2</v>
      </c>
      <c r="HV124" s="88">
        <f t="shared" si="296"/>
        <v>6.1330692987499755E-2</v>
      </c>
      <c r="HW124" s="88">
        <f t="shared" si="297"/>
        <v>6.9504525621724239E-2</v>
      </c>
      <c r="HX124" s="88">
        <f t="shared" si="298"/>
        <v>6.5545631322300929E-2</v>
      </c>
      <c r="HY124" s="88">
        <f t="shared" si="299"/>
        <v>6.6939268687409195E-2</v>
      </c>
      <c r="HZ124" s="88">
        <f t="shared" si="300"/>
        <v>6.6426236294309216E-2</v>
      </c>
      <c r="IA124" s="88">
        <f t="shared" si="301"/>
        <v>5.0544476706070679E-2</v>
      </c>
      <c r="IB124" s="88">
        <f t="shared" si="302"/>
        <v>5.3804574879503402E-2</v>
      </c>
      <c r="IC124" s="88">
        <f t="shared" si="303"/>
        <v>4.4122173899048656E-2</v>
      </c>
      <c r="ID124" s="88">
        <f t="shared" si="304"/>
        <v>4.9326102445783379E-2</v>
      </c>
      <c r="IE124" s="88">
        <f t="shared" si="305"/>
        <v>2.8959891597241327E-2</v>
      </c>
      <c r="IF124" s="88">
        <f t="shared" si="306"/>
        <v>3.7967682245790203E-2</v>
      </c>
      <c r="IG124" s="88">
        <f t="shared" si="307"/>
        <v>1.1131643418484737E-2</v>
      </c>
      <c r="IH124" s="88">
        <f t="shared" si="308"/>
        <v>1.8657568593245563E-2</v>
      </c>
      <c r="II124" s="88">
        <f t="shared" si="309"/>
        <v>8.562802629603647E-4</v>
      </c>
      <c r="IJ124" s="191">
        <f t="shared" si="310"/>
        <v>4.9183175896003913E-3</v>
      </c>
      <c r="IK124" s="297"/>
      <c r="IL124" s="294"/>
      <c r="IM124" s="294"/>
      <c r="IN124" s="294"/>
      <c r="IO124" s="294"/>
      <c r="IP124" s="294"/>
      <c r="IQ124" s="294"/>
      <c r="IR124" s="294"/>
      <c r="IS124" s="294"/>
      <c r="IT124" s="294"/>
      <c r="IU124" s="294"/>
      <c r="IV124" s="294"/>
      <c r="IW124" s="294"/>
      <c r="IX124" s="294"/>
      <c r="IY124" s="294"/>
      <c r="IZ124" s="294"/>
      <c r="JA124" s="294"/>
      <c r="JB124" s="294"/>
      <c r="JC124" s="294"/>
      <c r="JD124" s="298"/>
      <c r="JE124" s="486"/>
    </row>
    <row r="125" spans="1:265" ht="14.4">
      <c r="A125" s="411" t="s">
        <v>136</v>
      </c>
      <c r="B125" s="439">
        <v>32002</v>
      </c>
      <c r="C125" s="427">
        <f t="shared" si="288"/>
        <v>655</v>
      </c>
      <c r="D125" s="418">
        <f t="shared" si="289"/>
        <v>17</v>
      </c>
      <c r="E125" s="396">
        <f t="shared" si="210"/>
        <v>7.2411402030867732E-3</v>
      </c>
      <c r="F125" s="197">
        <f t="shared" si="262"/>
        <v>1.3999125054684083E-2</v>
      </c>
      <c r="G125" s="30">
        <f t="shared" si="151"/>
        <v>5.2403941240155332</v>
      </c>
      <c r="H125" s="29">
        <f t="shared" si="263"/>
        <v>7.3360932677925095E-2</v>
      </c>
      <c r="I125" s="33">
        <f t="shared" si="264"/>
        <v>0.10725761362509138</v>
      </c>
      <c r="J125" s="324">
        <f t="shared" si="265"/>
        <v>5.0281405312078961E-2</v>
      </c>
      <c r="K125" s="482">
        <f t="shared" si="290"/>
        <v>1.0564875735930413E-2</v>
      </c>
      <c r="L125" s="325">
        <f t="shared" si="211"/>
        <v>3.591753421422212</v>
      </c>
      <c r="M125" s="326">
        <f t="shared" si="266"/>
        <v>7.3514108212972593E-2</v>
      </c>
      <c r="N125" s="501"/>
      <c r="O125" s="332" t="s">
        <v>226</v>
      </c>
      <c r="P125" s="20" t="s">
        <v>229</v>
      </c>
      <c r="Q125" s="20"/>
      <c r="R125" s="20"/>
      <c r="S125" s="157">
        <f t="shared" si="267"/>
        <v>655</v>
      </c>
      <c r="T125" s="158">
        <f t="shared" si="268"/>
        <v>2046.7470783076058</v>
      </c>
      <c r="U125" s="157">
        <f t="shared" si="269"/>
        <v>84</v>
      </c>
      <c r="V125" s="159">
        <f t="shared" si="270"/>
        <v>0.14711033274956217</v>
      </c>
      <c r="W125" s="158">
        <f t="shared" si="271"/>
        <v>262.48359477532654</v>
      </c>
      <c r="X125" s="157">
        <f t="shared" si="272"/>
        <v>207</v>
      </c>
      <c r="Y125" s="159">
        <f t="shared" si="273"/>
        <v>0.46205357142857145</v>
      </c>
      <c r="Z125" s="158">
        <f t="shared" si="274"/>
        <v>646.83457283919756</v>
      </c>
      <c r="AA125" s="157">
        <f t="shared" si="275"/>
        <v>17</v>
      </c>
      <c r="AB125" s="158">
        <f t="shared" si="276"/>
        <v>531.21679895006559</v>
      </c>
      <c r="AC125" s="160">
        <f t="shared" si="277"/>
        <v>2.5954198473282442E-2</v>
      </c>
      <c r="AD125" s="157">
        <f t="shared" si="278"/>
        <v>0</v>
      </c>
      <c r="AE125" s="159">
        <f t="shared" si="279"/>
        <v>0</v>
      </c>
      <c r="AF125" s="158">
        <f t="shared" si="280"/>
        <v>0</v>
      </c>
      <c r="AG125" s="157">
        <f t="shared" si="281"/>
        <v>4</v>
      </c>
      <c r="AH125" s="159">
        <f t="shared" si="282"/>
        <v>0.30769230769230771</v>
      </c>
      <c r="AI125" s="333">
        <f t="shared" si="283"/>
        <v>124.99218798825073</v>
      </c>
      <c r="AJ125" s="505"/>
      <c r="AK125" s="83">
        <v>2540.8140444684327</v>
      </c>
      <c r="AL125" s="61">
        <v>2379.3523519383834</v>
      </c>
      <c r="AM125" s="61">
        <v>2625.4860488455338</v>
      </c>
      <c r="AN125" s="61">
        <v>2496.7409212907014</v>
      </c>
      <c r="AO125" s="61">
        <v>2042.6238859598693</v>
      </c>
      <c r="AP125" s="61">
        <v>2019.8772805136573</v>
      </c>
      <c r="AQ125" s="61">
        <v>2238.1400980600019</v>
      </c>
      <c r="AR125" s="61">
        <v>2292.7895401461374</v>
      </c>
      <c r="AS125" s="61">
        <v>2077.9373351111349</v>
      </c>
      <c r="AT125" s="61">
        <v>2110.867608235129</v>
      </c>
      <c r="AU125" s="61">
        <v>1673.3058781028208</v>
      </c>
      <c r="AV125" s="61">
        <v>1614.0657645200354</v>
      </c>
      <c r="AW125" s="61">
        <v>1436.8168220549953</v>
      </c>
      <c r="AX125" s="61">
        <v>1452.3502882611065</v>
      </c>
      <c r="AY125" s="61">
        <v>909.60208983555708</v>
      </c>
      <c r="AZ125" s="61">
        <v>1025.8013335767619</v>
      </c>
      <c r="BA125" s="61">
        <v>331.4891928571472</v>
      </c>
      <c r="BB125" s="61">
        <v>555.18411768142141</v>
      </c>
      <c r="BC125" s="61">
        <v>32.784645447410171</v>
      </c>
      <c r="BD125" s="84">
        <v>145.9708652201362</v>
      </c>
      <c r="BE125" s="229">
        <v>2.0000000000000002E-5</v>
      </c>
      <c r="BF125" s="42">
        <v>2.0000000000000002E-5</v>
      </c>
      <c r="BG125" s="52">
        <v>5.0000000000000002E-5</v>
      </c>
      <c r="BH125" s="52">
        <v>4.0000000000000003E-5</v>
      </c>
      <c r="BI125" s="52">
        <v>1.2518952302791728E-4</v>
      </c>
      <c r="BJ125" s="52">
        <v>1.2406223545552731E-4</v>
      </c>
      <c r="BK125" s="52">
        <v>3.4000000000000002E-4</v>
      </c>
      <c r="BL125" s="52">
        <v>1.8000000000000001E-4</v>
      </c>
      <c r="BM125" s="52">
        <v>8.9999999999999998E-4</v>
      </c>
      <c r="BN125" s="52">
        <v>5.0000000000000001E-4</v>
      </c>
      <c r="BO125" s="52">
        <v>3.8E-3</v>
      </c>
      <c r="BP125" s="52">
        <v>2E-3</v>
      </c>
      <c r="BQ125" s="52">
        <v>1.6199999999999999E-2</v>
      </c>
      <c r="BR125" s="52">
        <v>6.1999999999999998E-3</v>
      </c>
      <c r="BS125" s="52">
        <v>6.1100000000000002E-2</v>
      </c>
      <c r="BT125" s="52">
        <v>2.6800000000000001E-2</v>
      </c>
      <c r="BU125" s="52">
        <v>0.1421</v>
      </c>
      <c r="BV125" s="52">
        <v>5.4699999999999999E-2</v>
      </c>
      <c r="BW125" s="52">
        <v>0.27589999999999998</v>
      </c>
      <c r="BX125" s="53">
        <v>0.1051</v>
      </c>
      <c r="BY125" s="63">
        <f>+Fall_Hoy!B125</f>
        <v>0</v>
      </c>
      <c r="BZ125" s="60">
        <f>+Fall_Hoy!C125</f>
        <v>0</v>
      </c>
      <c r="CA125" s="60">
        <f>+Fall_Hoy!D125</f>
        <v>0</v>
      </c>
      <c r="CB125" s="60">
        <f>+Fall_Hoy!E125</f>
        <v>0</v>
      </c>
      <c r="CC125" s="60">
        <f>+Fall_Hoy!F125</f>
        <v>0</v>
      </c>
      <c r="CD125" s="60">
        <f>+Fall_Hoy!G125</f>
        <v>0</v>
      </c>
      <c r="CE125" s="60">
        <f>+Fall_Hoy!H125</f>
        <v>0</v>
      </c>
      <c r="CF125" s="60">
        <f>+Fall_Hoy!I125</f>
        <v>0</v>
      </c>
      <c r="CG125" s="60">
        <f>+Fall_Hoy!J125</f>
        <v>0</v>
      </c>
      <c r="CH125" s="60">
        <f>+Fall_Hoy!K125</f>
        <v>0</v>
      </c>
      <c r="CI125" s="60">
        <f>+Fall_Hoy!L125</f>
        <v>2</v>
      </c>
      <c r="CJ125" s="60">
        <f>+Fall_Hoy!M125</f>
        <v>0</v>
      </c>
      <c r="CK125" s="60">
        <f>+Fall_Hoy!N125</f>
        <v>0</v>
      </c>
      <c r="CL125" s="60">
        <f>+Fall_Hoy!O125</f>
        <v>0</v>
      </c>
      <c r="CM125" s="60">
        <f>+Fall_Hoy!P125</f>
        <v>4</v>
      </c>
      <c r="CN125" s="60">
        <f>+Fall_Hoy!Q125</f>
        <v>3</v>
      </c>
      <c r="CO125" s="60">
        <f>+Fall_Hoy!R125</f>
        <v>5</v>
      </c>
      <c r="CP125" s="60">
        <f>+Fall_Hoy!S125</f>
        <v>1</v>
      </c>
      <c r="CQ125" s="60">
        <f>+Fall_Hoy!T125</f>
        <v>1</v>
      </c>
      <c r="CR125" s="65">
        <f>+Fall_Hoy!U125</f>
        <v>1</v>
      </c>
      <c r="CS125" s="74">
        <f t="shared" si="284"/>
        <v>7.1972623168672839E-2</v>
      </c>
      <c r="CT125" s="75">
        <f t="shared" si="285"/>
        <v>0.10912473482282334</v>
      </c>
      <c r="CU125" s="75">
        <f t="shared" si="286"/>
        <v>9.0477782556908394E-3</v>
      </c>
      <c r="CV125" s="75">
        <f t="shared" si="287"/>
        <v>1.1016626036654518E-2</v>
      </c>
      <c r="CW125" s="75">
        <f t="shared" si="240"/>
        <v>2.2520053895474589E-2</v>
      </c>
      <c r="CX125" s="75">
        <f t="shared" si="241"/>
        <v>1.8317944538982514E-2</v>
      </c>
      <c r="CY125" s="75">
        <f t="shared" si="242"/>
        <v>2.2339977753555066E-2</v>
      </c>
      <c r="CZ125" s="75">
        <f t="shared" si="243"/>
        <v>2.5732845935889724E-2</v>
      </c>
      <c r="DA125" s="75">
        <f t="shared" si="244"/>
        <v>1.8768612191047692E-2</v>
      </c>
      <c r="DB125" s="75">
        <f t="shared" si="245"/>
        <v>2.3686942660418386E-2</v>
      </c>
      <c r="DC125" s="75">
        <f t="shared" si="246"/>
        <v>0.31453650905142122</v>
      </c>
      <c r="DD125" s="75">
        <f t="shared" si="247"/>
        <v>2.1684370469506695E-2</v>
      </c>
      <c r="DE125" s="75">
        <f t="shared" si="248"/>
        <v>9.0477782556908394E-3</v>
      </c>
      <c r="DF125" s="75">
        <f t="shared" si="249"/>
        <v>1.1016626036654518E-2</v>
      </c>
      <c r="DG125" s="75">
        <f t="shared" si="250"/>
        <v>7.1972623168672839E-2</v>
      </c>
      <c r="DH125" s="75">
        <f t="shared" si="251"/>
        <v>0.10912473482282334</v>
      </c>
      <c r="DI125" s="75">
        <f t="shared" si="252"/>
        <v>0.1061467135178135</v>
      </c>
      <c r="DJ125" s="75">
        <f t="shared" si="253"/>
        <v>3.2928779961037935E-2</v>
      </c>
      <c r="DK125" s="75">
        <f t="shared" si="254"/>
        <v>0.11055485217431418</v>
      </c>
      <c r="DL125" s="287">
        <f t="shared" si="255"/>
        <v>6.5182513269567185E-2</v>
      </c>
      <c r="DM125" s="83">
        <f>+'Cas_-14'!B125</f>
        <v>4</v>
      </c>
      <c r="DN125" s="61">
        <f>+'Cas_-14'!C125</f>
        <v>8</v>
      </c>
      <c r="DO125" s="61">
        <f>+'Cas_-14'!D125</f>
        <v>21</v>
      </c>
      <c r="DP125" s="61">
        <f>+'Cas_-14'!E125</f>
        <v>10</v>
      </c>
      <c r="DQ125" s="61">
        <f>+'Cas_-14'!F125</f>
        <v>46</v>
      </c>
      <c r="DR125" s="61">
        <f>+'Cas_-14'!G125</f>
        <v>37</v>
      </c>
      <c r="DS125" s="61">
        <f>+'Cas_-14'!H125</f>
        <v>50</v>
      </c>
      <c r="DT125" s="61">
        <f>+'Cas_-14'!I125</f>
        <v>59</v>
      </c>
      <c r="DU125" s="61">
        <f>+'Cas_-14'!J125</f>
        <v>39</v>
      </c>
      <c r="DV125" s="61">
        <f>+'Cas_-14'!K125</f>
        <v>50</v>
      </c>
      <c r="DW125" s="61">
        <f>+'Cas_-14'!L125</f>
        <v>23</v>
      </c>
      <c r="DX125" s="61">
        <f>+'Cas_-14'!M125</f>
        <v>35</v>
      </c>
      <c r="DY125" s="61">
        <f>+'Cas_-14'!N125</f>
        <v>13</v>
      </c>
      <c r="DZ125" s="61">
        <f>+'Cas_-14'!O125</f>
        <v>16</v>
      </c>
      <c r="EA125" s="61">
        <f>+'Cas_-14'!P125</f>
        <v>12</v>
      </c>
      <c r="EB125" s="61">
        <f>+'Cas_-14'!Q125</f>
        <v>7</v>
      </c>
      <c r="EC125" s="61">
        <f>+'Cas_-14'!R125</f>
        <v>8</v>
      </c>
      <c r="ED125" s="61">
        <f>+'Cas_-14'!S125</f>
        <v>4</v>
      </c>
      <c r="EE125" s="61">
        <f>+'Cas_-14'!T125</f>
        <v>2</v>
      </c>
      <c r="EF125" s="84">
        <f>+'Cas_-14'!U125</f>
        <v>3</v>
      </c>
      <c r="EG125" s="190">
        <f t="shared" si="312"/>
        <v>1.5742986027286565E-3</v>
      </c>
      <c r="EH125" s="88">
        <f t="shared" si="312"/>
        <v>3.3622594793422051E-3</v>
      </c>
      <c r="EI125" s="88">
        <f t="shared" si="312"/>
        <v>7.998518982507646E-3</v>
      </c>
      <c r="EJ125" s="88">
        <f t="shared" si="312"/>
        <v>4.0052213326284792E-3</v>
      </c>
      <c r="EK125" s="88">
        <f t="shared" si="312"/>
        <v>2.2520053895474589E-2</v>
      </c>
      <c r="EL125" s="88">
        <f t="shared" si="312"/>
        <v>1.8317944538982514E-2</v>
      </c>
      <c r="EM125" s="88">
        <f t="shared" si="312"/>
        <v>2.2339977753555066E-2</v>
      </c>
      <c r="EN125" s="88">
        <f t="shared" si="312"/>
        <v>2.5732845935889724E-2</v>
      </c>
      <c r="EO125" s="88">
        <f t="shared" si="311"/>
        <v>1.8768612191047692E-2</v>
      </c>
      <c r="EP125" s="88">
        <f t="shared" si="311"/>
        <v>2.3686942660418386E-2</v>
      </c>
      <c r="EQ125" s="88">
        <f t="shared" si="311"/>
        <v>1.3745245445547108E-2</v>
      </c>
      <c r="ER125" s="88">
        <f t="shared" si="311"/>
        <v>2.1684370469506695E-2</v>
      </c>
      <c r="ES125" s="88">
        <f t="shared" si="311"/>
        <v>9.0477782556908394E-3</v>
      </c>
      <c r="ET125" s="88">
        <f t="shared" si="311"/>
        <v>1.1016626036654518E-2</v>
      </c>
      <c r="EU125" s="88">
        <f t="shared" si="311"/>
        <v>1.3192581826817731E-2</v>
      </c>
      <c r="EV125" s="88">
        <f t="shared" si="311"/>
        <v>6.8239334175872199E-3</v>
      </c>
      <c r="EW125" s="88">
        <f t="shared" si="311"/>
        <v>2.4133516785410078E-2</v>
      </c>
      <c r="EX125" s="88">
        <f t="shared" si="311"/>
        <v>7.2048170554750999E-3</v>
      </c>
      <c r="EY125" s="88">
        <f t="shared" si="311"/>
        <v>6.1004167429786565E-2</v>
      </c>
      <c r="EZ125" s="96">
        <f t="shared" si="311"/>
        <v>2.0552046433894536E-2</v>
      </c>
      <c r="FA125" s="110">
        <f t="shared" si="212"/>
        <v>5.4555373704309877</v>
      </c>
      <c r="FB125" s="111">
        <f t="shared" si="213"/>
        <v>15.991471215351812</v>
      </c>
      <c r="FC125" s="111">
        <f t="shared" si="214"/>
        <v>1</v>
      </c>
      <c r="FD125" s="111">
        <f t="shared" si="215"/>
        <v>1</v>
      </c>
      <c r="FE125" s="111">
        <f t="shared" si="313"/>
        <v>1</v>
      </c>
      <c r="FF125" s="111">
        <f t="shared" si="313"/>
        <v>1</v>
      </c>
      <c r="FG125" s="111">
        <f t="shared" si="313"/>
        <v>1</v>
      </c>
      <c r="FH125" s="111">
        <f t="shared" si="313"/>
        <v>1</v>
      </c>
      <c r="FI125" s="111">
        <f t="shared" si="313"/>
        <v>1</v>
      </c>
      <c r="FJ125" s="111">
        <f t="shared" si="313"/>
        <v>1</v>
      </c>
      <c r="FK125" s="111">
        <f t="shared" si="313"/>
        <v>22.883295194508008</v>
      </c>
      <c r="FL125" s="111">
        <f t="shared" si="313"/>
        <v>1</v>
      </c>
      <c r="FM125" s="111">
        <f t="shared" si="313"/>
        <v>1</v>
      </c>
      <c r="FN125" s="111">
        <f t="shared" si="313"/>
        <v>1</v>
      </c>
      <c r="FO125" s="111">
        <f t="shared" si="313"/>
        <v>5.4555373704309877</v>
      </c>
      <c r="FP125" s="111">
        <f t="shared" si="313"/>
        <v>15.991471215351812</v>
      </c>
      <c r="FQ125" s="111">
        <f t="shared" si="216"/>
        <v>4.3983110485573542</v>
      </c>
      <c r="FR125" s="111">
        <f t="shared" si="217"/>
        <v>4.5703839122486292</v>
      </c>
      <c r="FS125" s="111">
        <f t="shared" si="218"/>
        <v>1.8122508155128669</v>
      </c>
      <c r="FT125" s="292">
        <f t="shared" si="219"/>
        <v>3.1715826197272436</v>
      </c>
      <c r="FU125" s="83">
        <f>+Cas_Hoy!B125</f>
        <v>5</v>
      </c>
      <c r="FV125" s="61">
        <f>+Cas_Hoy!C125</f>
        <v>8</v>
      </c>
      <c r="FW125" s="61">
        <f>+Cas_Hoy!D125</f>
        <v>22</v>
      </c>
      <c r="FX125" s="61">
        <f>+Cas_Hoy!E125</f>
        <v>14</v>
      </c>
      <c r="FY125" s="61">
        <f>+Cas_Hoy!F125</f>
        <v>63</v>
      </c>
      <c r="FZ125" s="61">
        <f>+Cas_Hoy!G125</f>
        <v>48</v>
      </c>
      <c r="GA125" s="61">
        <f>+Cas_Hoy!H125</f>
        <v>69</v>
      </c>
      <c r="GB125" s="61">
        <f>+Cas_Hoy!I125</f>
        <v>94</v>
      </c>
      <c r="GC125" s="61">
        <f>+Cas_Hoy!J125</f>
        <v>56</v>
      </c>
      <c r="GD125" s="61">
        <f>+Cas_Hoy!K125</f>
        <v>79</v>
      </c>
      <c r="GE125" s="61">
        <f>+Cas_Hoy!L125</f>
        <v>35</v>
      </c>
      <c r="GF125" s="61">
        <f>+Cas_Hoy!M125</f>
        <v>56</v>
      </c>
      <c r="GG125" s="61">
        <f>+Cas_Hoy!N125</f>
        <v>23</v>
      </c>
      <c r="GH125" s="61">
        <f>+Cas_Hoy!O125</f>
        <v>21</v>
      </c>
      <c r="GI125" s="61">
        <f>+Cas_Hoy!P125</f>
        <v>23</v>
      </c>
      <c r="GJ125" s="61">
        <f>+Cas_Hoy!Q125</f>
        <v>11</v>
      </c>
      <c r="GK125" s="61">
        <f>+Cas_Hoy!R125</f>
        <v>10</v>
      </c>
      <c r="GL125" s="61">
        <f>+Cas_Hoy!S125</f>
        <v>8</v>
      </c>
      <c r="GM125" s="61">
        <f>+Cas_Hoy!T125</f>
        <v>3</v>
      </c>
      <c r="GN125" s="84">
        <f>+Cas_Hoy!U125</f>
        <v>6</v>
      </c>
      <c r="GO125" s="297">
        <f t="shared" si="220"/>
        <v>1.0735806074254341E-2</v>
      </c>
      <c r="GP125" s="294">
        <f t="shared" si="221"/>
        <v>5.3767475682444638E-2</v>
      </c>
      <c r="GQ125" s="294">
        <f t="shared" si="222"/>
        <v>8.3794008388175349E-3</v>
      </c>
      <c r="GR125" s="294">
        <f t="shared" si="223"/>
        <v>5.6073098656798711E-3</v>
      </c>
      <c r="GS125" s="294">
        <f t="shared" si="224"/>
        <v>3.0842682509019548E-2</v>
      </c>
      <c r="GT125" s="294">
        <f t="shared" si="225"/>
        <v>2.3763819942463803E-2</v>
      </c>
      <c r="GU125" s="294">
        <f t="shared" si="226"/>
        <v>3.0829169299905992E-2</v>
      </c>
      <c r="GV125" s="294">
        <f t="shared" si="227"/>
        <v>4.0998093524976846E-2</v>
      </c>
      <c r="GW125" s="294">
        <f t="shared" si="228"/>
        <v>2.6949802120478736E-2</v>
      </c>
      <c r="GX125" s="294">
        <f t="shared" si="229"/>
        <v>3.7425369403461049E-2</v>
      </c>
      <c r="GY125" s="294">
        <f t="shared" si="230"/>
        <v>0.47864251377390182</v>
      </c>
      <c r="GZ125" s="294">
        <f t="shared" si="231"/>
        <v>3.4694992751210713E-2</v>
      </c>
      <c r="HA125" s="294">
        <f t="shared" si="232"/>
        <v>1.6007607683145329E-2</v>
      </c>
      <c r="HB125" s="294">
        <f t="shared" si="233"/>
        <v>1.4459321673109055E-2</v>
      </c>
      <c r="HC125" s="294">
        <f t="shared" si="234"/>
        <v>0.13794752773995628</v>
      </c>
      <c r="HD125" s="294">
        <f t="shared" si="235"/>
        <v>0.17148172615015095</v>
      </c>
      <c r="HE125" s="294">
        <f t="shared" si="236"/>
        <v>0.13268339189726688</v>
      </c>
      <c r="HF125" s="294">
        <f t="shared" si="237"/>
        <v>6.585755992207587E-2</v>
      </c>
      <c r="HG125" s="294">
        <f t="shared" si="238"/>
        <v>0.16583227826147129</v>
      </c>
      <c r="HH125" s="298">
        <f t="shared" si="239"/>
        <v>0.13036502653913437</v>
      </c>
      <c r="HI125" s="213">
        <f>+CyF_Tot!B125</f>
        <v>315</v>
      </c>
      <c r="HJ125" s="140">
        <f>+CyF_Tot!C125</f>
        <v>448</v>
      </c>
      <c r="HK125" s="140">
        <f>+CyF_Tot!D125</f>
        <v>571</v>
      </c>
      <c r="HL125" s="140">
        <f>+CyF_Tot!E125</f>
        <v>655</v>
      </c>
      <c r="HM125" s="140">
        <f>+CyF_Tot!F125</f>
        <v>11</v>
      </c>
      <c r="HN125" s="140">
        <f>+CyF_Tot!G125</f>
        <v>13</v>
      </c>
      <c r="HO125" s="140">
        <f>+CyF_Tot!H125</f>
        <v>17</v>
      </c>
      <c r="HP125" s="451">
        <f>+CyF_Tot!I125</f>
        <v>17</v>
      </c>
      <c r="HQ125" s="91">
        <f t="shared" si="291"/>
        <v>7.9395476672346504E-2</v>
      </c>
      <c r="HR125" s="88">
        <f t="shared" si="292"/>
        <v>7.4350114115942237E-2</v>
      </c>
      <c r="HS125" s="88">
        <f t="shared" si="293"/>
        <v>8.2041311444457657E-2</v>
      </c>
      <c r="HT125" s="88">
        <f t="shared" si="294"/>
        <v>7.8018277647981416E-2</v>
      </c>
      <c r="HU125" s="88">
        <f t="shared" si="295"/>
        <v>6.3828007185796801E-2</v>
      </c>
      <c r="HV125" s="88">
        <f t="shared" si="296"/>
        <v>6.3117220189789935E-2</v>
      </c>
      <c r="HW125" s="88">
        <f t="shared" si="297"/>
        <v>6.9937506970189425E-2</v>
      </c>
      <c r="HX125" s="88">
        <f t="shared" si="298"/>
        <v>7.1645195304860243E-2</v>
      </c>
      <c r="HY125" s="88">
        <f t="shared" si="299"/>
        <v>6.4931483504503937E-2</v>
      </c>
      <c r="HZ125" s="88">
        <f t="shared" si="300"/>
        <v>6.5960490226708607E-2</v>
      </c>
      <c r="IA125" s="88">
        <f t="shared" si="301"/>
        <v>5.2287540719418185E-2</v>
      </c>
      <c r="IB125" s="88">
        <f t="shared" si="302"/>
        <v>5.0436402866071976E-2</v>
      </c>
      <c r="IC125" s="88">
        <f t="shared" si="303"/>
        <v>4.4897719581744745E-2</v>
      </c>
      <c r="ID125" s="88">
        <f t="shared" si="304"/>
        <v>4.5383110063780589E-2</v>
      </c>
      <c r="IE125" s="88">
        <f t="shared" si="305"/>
        <v>2.8423288851807921E-2</v>
      </c>
      <c r="IF125" s="88">
        <f t="shared" si="306"/>
        <v>3.2054288281256227E-2</v>
      </c>
      <c r="IG125" s="88">
        <f t="shared" si="307"/>
        <v>1.0358389877418512E-2</v>
      </c>
      <c r="IH125" s="88">
        <f t="shared" si="308"/>
        <v>1.7348419401331836E-2</v>
      </c>
      <c r="II125" s="88">
        <f t="shared" si="309"/>
        <v>1.0244561417227102E-3</v>
      </c>
      <c r="IJ125" s="191">
        <f t="shared" si="310"/>
        <v>4.5613044566007186E-3</v>
      </c>
      <c r="IK125" s="297"/>
      <c r="IL125" s="294"/>
      <c r="IM125" s="294"/>
      <c r="IN125" s="294"/>
      <c r="IO125" s="294"/>
      <c r="IP125" s="294"/>
      <c r="IQ125" s="294"/>
      <c r="IR125" s="294"/>
      <c r="IS125" s="294"/>
      <c r="IT125" s="294"/>
      <c r="IU125" s="294"/>
      <c r="IV125" s="294"/>
      <c r="IW125" s="294"/>
      <c r="IX125" s="294"/>
      <c r="IY125" s="294"/>
      <c r="IZ125" s="294"/>
      <c r="JA125" s="294"/>
      <c r="JB125" s="294"/>
      <c r="JC125" s="294"/>
      <c r="JD125" s="298"/>
      <c r="JE125" s="486"/>
    </row>
    <row r="126" spans="1:265" ht="14.4">
      <c r="A126" s="411" t="s">
        <v>137</v>
      </c>
      <c r="B126" s="439">
        <v>41441</v>
      </c>
      <c r="C126" s="427">
        <f t="shared" si="288"/>
        <v>550</v>
      </c>
      <c r="D126" s="418">
        <f t="shared" si="289"/>
        <v>15</v>
      </c>
      <c r="E126" s="396">
        <f t="shared" si="210"/>
        <v>8.7022455060165316E-3</v>
      </c>
      <c r="F126" s="197">
        <f t="shared" si="262"/>
        <v>1.1655124152409449E-2</v>
      </c>
      <c r="G126" s="30">
        <f t="shared" si="151"/>
        <v>3.5687226474645746</v>
      </c>
      <c r="H126" s="29">
        <f t="shared" si="263"/>
        <v>4.1593905521714956E-2</v>
      </c>
      <c r="I126" s="33">
        <f t="shared" si="264"/>
        <v>4.736366053197355E-2</v>
      </c>
      <c r="J126" s="324">
        <f t="shared" si="265"/>
        <v>4.2828034863140976E-2</v>
      </c>
      <c r="K126" s="482">
        <f t="shared" si="290"/>
        <v>8.4514822723172275E-3</v>
      </c>
      <c r="L126" s="325">
        <f t="shared" si="211"/>
        <v>3.6746099229056424</v>
      </c>
      <c r="M126" s="326">
        <f t="shared" si="266"/>
        <v>4.8768983798607737E-2</v>
      </c>
      <c r="N126" s="501"/>
      <c r="O126" s="332" t="s">
        <v>226</v>
      </c>
      <c r="P126" s="20" t="s">
        <v>228</v>
      </c>
      <c r="Q126" s="20"/>
      <c r="R126" s="20"/>
      <c r="S126" s="157">
        <f t="shared" si="267"/>
        <v>550</v>
      </c>
      <c r="T126" s="158">
        <f t="shared" si="268"/>
        <v>1327.1880504814073</v>
      </c>
      <c r="U126" s="157">
        <f t="shared" si="269"/>
        <v>35</v>
      </c>
      <c r="V126" s="159">
        <f t="shared" si="270"/>
        <v>6.7961165048543687E-2</v>
      </c>
      <c r="W126" s="158">
        <f t="shared" si="271"/>
        <v>84.457421394271378</v>
      </c>
      <c r="X126" s="157">
        <f t="shared" si="272"/>
        <v>67</v>
      </c>
      <c r="Y126" s="159">
        <f t="shared" si="273"/>
        <v>0.13871635610766045</v>
      </c>
      <c r="Z126" s="158">
        <f t="shared" si="274"/>
        <v>161.67563524046236</v>
      </c>
      <c r="AA126" s="157">
        <f t="shared" si="275"/>
        <v>15</v>
      </c>
      <c r="AB126" s="158">
        <f t="shared" si="276"/>
        <v>361.96037740402016</v>
      </c>
      <c r="AC126" s="160">
        <f t="shared" si="277"/>
        <v>2.7272727272727271E-2</v>
      </c>
      <c r="AD126" s="157">
        <f t="shared" si="278"/>
        <v>0</v>
      </c>
      <c r="AE126" s="159">
        <f t="shared" si="279"/>
        <v>0</v>
      </c>
      <c r="AF126" s="158">
        <f t="shared" si="280"/>
        <v>0</v>
      </c>
      <c r="AG126" s="157">
        <f t="shared" si="281"/>
        <v>1</v>
      </c>
      <c r="AH126" s="159">
        <f t="shared" si="282"/>
        <v>7.1428571428571425E-2</v>
      </c>
      <c r="AI126" s="333">
        <f t="shared" si="283"/>
        <v>24.13069182693468</v>
      </c>
      <c r="AJ126" s="505"/>
      <c r="AK126" s="83">
        <v>3274.5270028329219</v>
      </c>
      <c r="AL126" s="61">
        <v>3259.9604217912583</v>
      </c>
      <c r="AM126" s="61">
        <v>3132.9892813271645</v>
      </c>
      <c r="AN126" s="61">
        <v>2982.0242056719781</v>
      </c>
      <c r="AO126" s="61">
        <v>2364.4561711805627</v>
      </c>
      <c r="AP126" s="61">
        <v>2415.5673476740944</v>
      </c>
      <c r="AQ126" s="61">
        <v>2626.2701842723768</v>
      </c>
      <c r="AR126" s="61">
        <v>2779.508060389162</v>
      </c>
      <c r="AS126" s="61">
        <v>2666.8187269181208</v>
      </c>
      <c r="AT126" s="61">
        <v>2684.2212567339584</v>
      </c>
      <c r="AU126" s="61">
        <v>2136.7268635641572</v>
      </c>
      <c r="AV126" s="61">
        <v>2211.8786547433756</v>
      </c>
      <c r="AW126" s="61">
        <v>1954.885750659414</v>
      </c>
      <c r="AX126" s="61">
        <v>2217.5148005300534</v>
      </c>
      <c r="AY126" s="61">
        <v>1210.5530700028935</v>
      </c>
      <c r="AZ126" s="61">
        <v>1715.2108746395575</v>
      </c>
      <c r="BA126" s="61">
        <v>539.98558396254612</v>
      </c>
      <c r="BB126" s="61">
        <v>919.33553545016593</v>
      </c>
      <c r="BC126" s="61">
        <v>75.787450380708222</v>
      </c>
      <c r="BD126" s="84">
        <v>272.77918220587497</v>
      </c>
      <c r="BE126" s="229">
        <v>2.0000000000000002E-5</v>
      </c>
      <c r="BF126" s="42">
        <v>2.0000000000000002E-5</v>
      </c>
      <c r="BG126" s="52">
        <v>5.0000000000000002E-5</v>
      </c>
      <c r="BH126" s="52">
        <v>4.0000000000000003E-5</v>
      </c>
      <c r="BI126" s="52">
        <v>1.2518952302791728E-4</v>
      </c>
      <c r="BJ126" s="52">
        <v>1.2406223545552731E-4</v>
      </c>
      <c r="BK126" s="52">
        <v>3.4000000000000002E-4</v>
      </c>
      <c r="BL126" s="52">
        <v>1.8000000000000001E-4</v>
      </c>
      <c r="BM126" s="52">
        <v>8.9999999999999998E-4</v>
      </c>
      <c r="BN126" s="52">
        <v>5.0000000000000001E-4</v>
      </c>
      <c r="BO126" s="52">
        <v>3.8E-3</v>
      </c>
      <c r="BP126" s="52">
        <v>2E-3</v>
      </c>
      <c r="BQ126" s="52">
        <v>1.6199999999999999E-2</v>
      </c>
      <c r="BR126" s="52">
        <v>6.1999999999999998E-3</v>
      </c>
      <c r="BS126" s="52">
        <v>6.1100000000000002E-2</v>
      </c>
      <c r="BT126" s="52">
        <v>2.6800000000000001E-2</v>
      </c>
      <c r="BU126" s="52">
        <v>0.1421</v>
      </c>
      <c r="BV126" s="52">
        <v>5.4699999999999999E-2</v>
      </c>
      <c r="BW126" s="52">
        <v>0.27589999999999998</v>
      </c>
      <c r="BX126" s="53">
        <v>0.1051</v>
      </c>
      <c r="BY126" s="63">
        <f>+Fall_Hoy!B126</f>
        <v>0</v>
      </c>
      <c r="BZ126" s="60">
        <f>+Fall_Hoy!C126</f>
        <v>0</v>
      </c>
      <c r="CA126" s="60">
        <f>+Fall_Hoy!D126</f>
        <v>0</v>
      </c>
      <c r="CB126" s="60">
        <f>+Fall_Hoy!E126</f>
        <v>0</v>
      </c>
      <c r="CC126" s="60">
        <f>+Fall_Hoy!F126</f>
        <v>0</v>
      </c>
      <c r="CD126" s="60">
        <f>+Fall_Hoy!G126</f>
        <v>0</v>
      </c>
      <c r="CE126" s="60">
        <f>+Fall_Hoy!H126</f>
        <v>0</v>
      </c>
      <c r="CF126" s="60">
        <f>+Fall_Hoy!I126</f>
        <v>0</v>
      </c>
      <c r="CG126" s="60">
        <f>+Fall_Hoy!J126</f>
        <v>0</v>
      </c>
      <c r="CH126" s="60">
        <f>+Fall_Hoy!K126</f>
        <v>0</v>
      </c>
      <c r="CI126" s="60">
        <f>+Fall_Hoy!L126</f>
        <v>0</v>
      </c>
      <c r="CJ126" s="60">
        <f>+Fall_Hoy!M126</f>
        <v>1</v>
      </c>
      <c r="CK126" s="60">
        <f>+Fall_Hoy!N126</f>
        <v>3</v>
      </c>
      <c r="CL126" s="60">
        <f>+Fall_Hoy!O126</f>
        <v>0</v>
      </c>
      <c r="CM126" s="60">
        <f>+Fall_Hoy!P126</f>
        <v>1</v>
      </c>
      <c r="CN126" s="60">
        <f>+Fall_Hoy!Q126</f>
        <v>3</v>
      </c>
      <c r="CO126" s="60">
        <f>+Fall_Hoy!R126</f>
        <v>3</v>
      </c>
      <c r="CP126" s="60">
        <f>+Fall_Hoy!S126</f>
        <v>2</v>
      </c>
      <c r="CQ126" s="60">
        <f>+Fall_Hoy!T126</f>
        <v>0</v>
      </c>
      <c r="CR126" s="65">
        <f>+Fall_Hoy!U126</f>
        <v>2</v>
      </c>
      <c r="CS126" s="74">
        <f t="shared" si="284"/>
        <v>1.3519945979116672E-2</v>
      </c>
      <c r="CT126" s="75">
        <f t="shared" si="285"/>
        <v>6.5263286376368357E-2</v>
      </c>
      <c r="CU126" s="75">
        <f t="shared" si="286"/>
        <v>9.4729415835538872E-2</v>
      </c>
      <c r="CV126" s="75">
        <f t="shared" si="287"/>
        <v>6.3133738708997904E-3</v>
      </c>
      <c r="CW126" s="75">
        <f t="shared" si="240"/>
        <v>1.226497676441193E-2</v>
      </c>
      <c r="CX126" s="75">
        <f t="shared" si="241"/>
        <v>2.1113052405310483E-2</v>
      </c>
      <c r="CY126" s="75">
        <f t="shared" si="242"/>
        <v>2.0180711153557095E-2</v>
      </c>
      <c r="CZ126" s="75">
        <f t="shared" si="243"/>
        <v>2.2665881383045639E-2</v>
      </c>
      <c r="DA126" s="75">
        <f t="shared" si="244"/>
        <v>1.1624337150138737E-2</v>
      </c>
      <c r="DB126" s="75">
        <f t="shared" si="245"/>
        <v>1.5274448742681884E-2</v>
      </c>
      <c r="DC126" s="75">
        <f t="shared" si="246"/>
        <v>1.4040166065005914E-2</v>
      </c>
      <c r="DD126" s="75">
        <f t="shared" si="247"/>
        <v>0.22605218370716207</v>
      </c>
      <c r="DE126" s="75">
        <f t="shared" si="248"/>
        <v>9.4729415835538872E-2</v>
      </c>
      <c r="DF126" s="75">
        <f t="shared" si="249"/>
        <v>6.3133738708997904E-3</v>
      </c>
      <c r="DG126" s="75">
        <f t="shared" si="250"/>
        <v>1.3519945979116672E-2</v>
      </c>
      <c r="DH126" s="75">
        <f t="shared" si="251"/>
        <v>6.5263286376368357E-2</v>
      </c>
      <c r="DI126" s="75">
        <f t="shared" si="252"/>
        <v>3.9097141960996576E-2</v>
      </c>
      <c r="DJ126" s="75">
        <f t="shared" si="253"/>
        <v>3.9771193310922541E-2</v>
      </c>
      <c r="DK126" s="75">
        <f t="shared" si="254"/>
        <v>0</v>
      </c>
      <c r="DL126" s="287">
        <f t="shared" si="255"/>
        <v>6.9761539588462096E-2</v>
      </c>
      <c r="DM126" s="83">
        <f>+'Cas_-14'!B126</f>
        <v>19</v>
      </c>
      <c r="DN126" s="61">
        <f>+'Cas_-14'!C126</f>
        <v>18</v>
      </c>
      <c r="DO126" s="61">
        <f>+'Cas_-14'!D126</f>
        <v>23</v>
      </c>
      <c r="DP126" s="61">
        <f>+'Cas_-14'!E126</f>
        <v>23</v>
      </c>
      <c r="DQ126" s="61">
        <f>+'Cas_-14'!F126</f>
        <v>29</v>
      </c>
      <c r="DR126" s="61">
        <f>+'Cas_-14'!G126</f>
        <v>51</v>
      </c>
      <c r="DS126" s="61">
        <f>+'Cas_-14'!H126</f>
        <v>53</v>
      </c>
      <c r="DT126" s="61">
        <f>+'Cas_-14'!I126</f>
        <v>63</v>
      </c>
      <c r="DU126" s="61">
        <f>+'Cas_-14'!J126</f>
        <v>31</v>
      </c>
      <c r="DV126" s="61">
        <f>+'Cas_-14'!K126</f>
        <v>41</v>
      </c>
      <c r="DW126" s="61">
        <f>+'Cas_-14'!L126</f>
        <v>30</v>
      </c>
      <c r="DX126" s="61">
        <f>+'Cas_-14'!M126</f>
        <v>24</v>
      </c>
      <c r="DY126" s="61">
        <f>+'Cas_-14'!N126</f>
        <v>22</v>
      </c>
      <c r="DZ126" s="61">
        <f>+'Cas_-14'!O126</f>
        <v>14</v>
      </c>
      <c r="EA126" s="61">
        <f>+'Cas_-14'!P126</f>
        <v>13</v>
      </c>
      <c r="EB126" s="61">
        <f>+'Cas_-14'!Q126</f>
        <v>13</v>
      </c>
      <c r="EC126" s="61">
        <f>+'Cas_-14'!R126</f>
        <v>6</v>
      </c>
      <c r="ED126" s="61">
        <f>+'Cas_-14'!S126</f>
        <v>7</v>
      </c>
      <c r="EE126" s="61">
        <f>+'Cas_-14'!T126</f>
        <v>0</v>
      </c>
      <c r="EF126" s="84">
        <f>+'Cas_-14'!U126</f>
        <v>3</v>
      </c>
      <c r="EG126" s="190">
        <f t="shared" si="312"/>
        <v>5.8023647334599334E-3</v>
      </c>
      <c r="EH126" s="89">
        <f t="shared" si="312"/>
        <v>5.5215394271901919E-3</v>
      </c>
      <c r="EI126" s="89">
        <f t="shared" si="312"/>
        <v>7.3412316272773769E-3</v>
      </c>
      <c r="EJ126" s="89">
        <f t="shared" si="312"/>
        <v>7.7128817251894549E-3</v>
      </c>
      <c r="EK126" s="89">
        <f t="shared" si="312"/>
        <v>1.226497676441193E-2</v>
      </c>
      <c r="EL126" s="89">
        <f t="shared" si="312"/>
        <v>2.1113052405310483E-2</v>
      </c>
      <c r="EM126" s="89">
        <f t="shared" si="312"/>
        <v>2.0180711153557095E-2</v>
      </c>
      <c r="EN126" s="89">
        <f t="shared" si="312"/>
        <v>2.2665881383045639E-2</v>
      </c>
      <c r="EO126" s="89">
        <f t="shared" si="311"/>
        <v>1.1624337150138737E-2</v>
      </c>
      <c r="EP126" s="89">
        <f t="shared" si="311"/>
        <v>1.5274448742681884E-2</v>
      </c>
      <c r="EQ126" s="89">
        <f t="shared" si="311"/>
        <v>1.4040166065005914E-2</v>
      </c>
      <c r="ER126" s="89">
        <f t="shared" si="311"/>
        <v>1.0850504817943779E-2</v>
      </c>
      <c r="ES126" s="89">
        <f t="shared" si="311"/>
        <v>1.1253854601262018E-2</v>
      </c>
      <c r="ET126" s="89">
        <f t="shared" si="311"/>
        <v>6.3133738708997904E-3</v>
      </c>
      <c r="EU126" s="89">
        <f t="shared" si="311"/>
        <v>1.0738893091212372E-2</v>
      </c>
      <c r="EV126" s="89">
        <f t="shared" si="311"/>
        <v>7.579242991175579E-3</v>
      </c>
      <c r="EW126" s="89">
        <f t="shared" si="311"/>
        <v>1.1111407745315226E-2</v>
      </c>
      <c r="EX126" s="89">
        <f t="shared" si="311"/>
        <v>7.6141949593761206E-3</v>
      </c>
      <c r="EY126" s="89">
        <f t="shared" si="311"/>
        <v>0</v>
      </c>
      <c r="EZ126" s="97">
        <f t="shared" si="311"/>
        <v>1.099790671612105E-2</v>
      </c>
      <c r="FA126" s="110">
        <f t="shared" si="212"/>
        <v>1.258970162407151</v>
      </c>
      <c r="FB126" s="111">
        <f t="shared" si="213"/>
        <v>8.6107921928817444</v>
      </c>
      <c r="FC126" s="111">
        <f t="shared" si="214"/>
        <v>8.4175084175084169</v>
      </c>
      <c r="FD126" s="111">
        <f t="shared" si="215"/>
        <v>1</v>
      </c>
      <c r="FE126" s="111">
        <f t="shared" si="313"/>
        <v>1</v>
      </c>
      <c r="FF126" s="111">
        <f t="shared" si="313"/>
        <v>1</v>
      </c>
      <c r="FG126" s="111">
        <f t="shared" si="313"/>
        <v>1</v>
      </c>
      <c r="FH126" s="111">
        <f t="shared" si="313"/>
        <v>1</v>
      </c>
      <c r="FI126" s="111">
        <f t="shared" si="313"/>
        <v>1</v>
      </c>
      <c r="FJ126" s="111">
        <f t="shared" si="313"/>
        <v>1</v>
      </c>
      <c r="FK126" s="111">
        <f t="shared" si="313"/>
        <v>1</v>
      </c>
      <c r="FL126" s="111">
        <f t="shared" si="313"/>
        <v>20.833333333333332</v>
      </c>
      <c r="FM126" s="111">
        <f t="shared" si="313"/>
        <v>8.4175084175084169</v>
      </c>
      <c r="FN126" s="111">
        <f t="shared" si="313"/>
        <v>1</v>
      </c>
      <c r="FO126" s="111">
        <f t="shared" si="313"/>
        <v>1.258970162407151</v>
      </c>
      <c r="FP126" s="111">
        <f t="shared" si="313"/>
        <v>8.6107921928817444</v>
      </c>
      <c r="FQ126" s="111">
        <f t="shared" si="216"/>
        <v>3.5186488388458832</v>
      </c>
      <c r="FR126" s="111">
        <f t="shared" si="217"/>
        <v>5.2232958997127188</v>
      </c>
      <c r="FS126" s="111" t="e">
        <f t="shared" si="218"/>
        <v>#DIV/0!</v>
      </c>
      <c r="FT126" s="292">
        <f t="shared" si="219"/>
        <v>6.3431652394544873</v>
      </c>
      <c r="FU126" s="83">
        <f>+Cas_Hoy!B126</f>
        <v>20</v>
      </c>
      <c r="FV126" s="61">
        <f>+Cas_Hoy!C126</f>
        <v>21</v>
      </c>
      <c r="FW126" s="61">
        <f>+Cas_Hoy!D126</f>
        <v>26</v>
      </c>
      <c r="FX126" s="61">
        <f>+Cas_Hoy!E126</f>
        <v>25</v>
      </c>
      <c r="FY126" s="61">
        <f>+Cas_Hoy!F126</f>
        <v>34</v>
      </c>
      <c r="FZ126" s="61">
        <f>+Cas_Hoy!G126</f>
        <v>57</v>
      </c>
      <c r="GA126" s="61">
        <f>+Cas_Hoy!H126</f>
        <v>61</v>
      </c>
      <c r="GB126" s="61">
        <f>+Cas_Hoy!I126</f>
        <v>70</v>
      </c>
      <c r="GC126" s="61">
        <f>+Cas_Hoy!J126</f>
        <v>34</v>
      </c>
      <c r="GD126" s="61">
        <f>+Cas_Hoy!K126</f>
        <v>54</v>
      </c>
      <c r="GE126" s="61">
        <f>+Cas_Hoy!L126</f>
        <v>32</v>
      </c>
      <c r="GF126" s="61">
        <f>+Cas_Hoy!M126</f>
        <v>31</v>
      </c>
      <c r="GG126" s="61">
        <f>+Cas_Hoy!N126</f>
        <v>25</v>
      </c>
      <c r="GH126" s="61">
        <f>+Cas_Hoy!O126</f>
        <v>15</v>
      </c>
      <c r="GI126" s="61">
        <f>+Cas_Hoy!P126</f>
        <v>14</v>
      </c>
      <c r="GJ126" s="61">
        <f>+Cas_Hoy!Q126</f>
        <v>14</v>
      </c>
      <c r="GK126" s="61">
        <f>+Cas_Hoy!R126</f>
        <v>7</v>
      </c>
      <c r="GL126" s="61">
        <f>+Cas_Hoy!S126</f>
        <v>7</v>
      </c>
      <c r="GM126" s="61">
        <f>+Cas_Hoy!T126</f>
        <v>0</v>
      </c>
      <c r="GN126" s="84">
        <f>+Cas_Hoy!U126</f>
        <v>3</v>
      </c>
      <c r="GO126" s="297">
        <f t="shared" si="220"/>
        <v>7.6894779692942908E-3</v>
      </c>
      <c r="GP126" s="294">
        <f t="shared" si="221"/>
        <v>5.546896669106105E-2</v>
      </c>
      <c r="GQ126" s="294">
        <f t="shared" si="222"/>
        <v>6.9855080628462823E-2</v>
      </c>
      <c r="GR126" s="294">
        <f t="shared" si="223"/>
        <v>8.3835670925972335E-3</v>
      </c>
      <c r="GS126" s="294">
        <f t="shared" si="224"/>
        <v>1.4379627930689851E-2</v>
      </c>
      <c r="GT126" s="294">
        <f t="shared" si="225"/>
        <v>2.3596940923582305E-2</v>
      </c>
      <c r="GU126" s="294">
        <f t="shared" si="226"/>
        <v>2.3226856233339296E-2</v>
      </c>
      <c r="GV126" s="294">
        <f t="shared" si="227"/>
        <v>2.5184312647828489E-2</v>
      </c>
      <c r="GW126" s="294">
        <f t="shared" si="228"/>
        <v>1.2749273003377968E-2</v>
      </c>
      <c r="GX126" s="294">
        <f t="shared" si="229"/>
        <v>2.0117566636702972E-2</v>
      </c>
      <c r="GY126" s="294">
        <f t="shared" si="230"/>
        <v>1.4976177136006307E-2</v>
      </c>
      <c r="GZ126" s="294">
        <f t="shared" si="231"/>
        <v>0.29198407062175097</v>
      </c>
      <c r="HA126" s="294">
        <f t="shared" si="232"/>
        <v>0.10764706344947599</v>
      </c>
      <c r="HB126" s="294">
        <f t="shared" si="233"/>
        <v>6.7643291473926323E-3</v>
      </c>
      <c r="HC126" s="294">
        <f t="shared" si="234"/>
        <v>1.4559941823664109E-2</v>
      </c>
      <c r="HD126" s="294">
        <f t="shared" si="235"/>
        <v>7.0283539174550533E-2</v>
      </c>
      <c r="HE126" s="294">
        <f t="shared" si="236"/>
        <v>4.5613332287829329E-2</v>
      </c>
      <c r="HF126" s="294">
        <f t="shared" si="237"/>
        <v>3.9771193310922541E-2</v>
      </c>
      <c r="HG126" s="294" t="e">
        <f t="shared" si="238"/>
        <v>#DIV/0!</v>
      </c>
      <c r="HH126" s="298">
        <f t="shared" si="239"/>
        <v>6.9761539588462096E-2</v>
      </c>
      <c r="HI126" s="213">
        <f>+CyF_Tot!B126</f>
        <v>431</v>
      </c>
      <c r="HJ126" s="140">
        <f>+CyF_Tot!C126</f>
        <v>483</v>
      </c>
      <c r="HK126" s="140">
        <f>+CyF_Tot!D126</f>
        <v>515</v>
      </c>
      <c r="HL126" s="140">
        <f>+CyF_Tot!E126</f>
        <v>550</v>
      </c>
      <c r="HM126" s="140">
        <f>+CyF_Tot!F126</f>
        <v>10</v>
      </c>
      <c r="HN126" s="140">
        <f>+CyF_Tot!G126</f>
        <v>14</v>
      </c>
      <c r="HO126" s="140">
        <f>+CyF_Tot!H126</f>
        <v>15</v>
      </c>
      <c r="HP126" s="451">
        <f>+CyF_Tot!I126</f>
        <v>15</v>
      </c>
      <c r="HQ126" s="91">
        <f t="shared" si="291"/>
        <v>7.9016601984337298E-2</v>
      </c>
      <c r="HR126" s="88">
        <f t="shared" si="292"/>
        <v>7.8665100306248847E-2</v>
      </c>
      <c r="HS126" s="88">
        <f t="shared" si="293"/>
        <v>7.5601198844795353E-2</v>
      </c>
      <c r="HT126" s="88">
        <f t="shared" si="294"/>
        <v>7.195830712753018E-2</v>
      </c>
      <c r="HU126" s="88">
        <f t="shared" si="295"/>
        <v>5.7055963205052067E-2</v>
      </c>
      <c r="HV126" s="88">
        <f t="shared" si="296"/>
        <v>5.8289311253929547E-2</v>
      </c>
      <c r="HW126" s="88">
        <f t="shared" si="297"/>
        <v>6.337371647094367E-2</v>
      </c>
      <c r="HX126" s="88">
        <f t="shared" si="298"/>
        <v>6.7071452435731815E-2</v>
      </c>
      <c r="HY126" s="88">
        <f t="shared" si="299"/>
        <v>6.4352180857559435E-2</v>
      </c>
      <c r="HZ126" s="88">
        <f t="shared" si="300"/>
        <v>6.4772115941554465E-2</v>
      </c>
      <c r="IA126" s="88">
        <f t="shared" si="301"/>
        <v>5.1560697462999378E-2</v>
      </c>
      <c r="IB126" s="88">
        <f t="shared" si="302"/>
        <v>5.3374162176187241E-2</v>
      </c>
      <c r="IC126" s="88">
        <f t="shared" si="303"/>
        <v>4.7172745606028188E-2</v>
      </c>
      <c r="ID126" s="88">
        <f t="shared" si="304"/>
        <v>5.3510166273257241E-2</v>
      </c>
      <c r="IE126" s="88">
        <f t="shared" si="305"/>
        <v>2.9211483072389504E-2</v>
      </c>
      <c r="IF126" s="88">
        <f t="shared" si="306"/>
        <v>4.1389225034134253E-2</v>
      </c>
      <c r="IG126" s="88">
        <f t="shared" si="307"/>
        <v>1.3030225717587562E-2</v>
      </c>
      <c r="IH126" s="88">
        <f t="shared" si="308"/>
        <v>2.2184202491497936E-2</v>
      </c>
      <c r="II126" s="88">
        <f t="shared" si="309"/>
        <v>1.8288036094859733E-3</v>
      </c>
      <c r="IJ126" s="191">
        <f t="shared" si="310"/>
        <v>6.5823503826132326E-3</v>
      </c>
      <c r="IK126" s="297"/>
      <c r="IL126" s="294"/>
      <c r="IM126" s="294"/>
      <c r="IN126" s="294"/>
      <c r="IO126" s="294"/>
      <c r="IP126" s="294"/>
      <c r="IQ126" s="294"/>
      <c r="IR126" s="294"/>
      <c r="IS126" s="294"/>
      <c r="IT126" s="294"/>
      <c r="IU126" s="294"/>
      <c r="IV126" s="294"/>
      <c r="IW126" s="294"/>
      <c r="IX126" s="294"/>
      <c r="IY126" s="294"/>
      <c r="IZ126" s="294"/>
      <c r="JA126" s="294"/>
      <c r="JB126" s="294"/>
      <c r="JC126" s="294"/>
      <c r="JD126" s="298"/>
      <c r="JE126" s="486"/>
    </row>
    <row r="127" spans="1:265" ht="14.4">
      <c r="A127" s="411" t="s">
        <v>138</v>
      </c>
      <c r="B127" s="439">
        <v>6058</v>
      </c>
      <c r="C127" s="427">
        <f t="shared" si="288"/>
        <v>102</v>
      </c>
      <c r="D127" s="418">
        <f t="shared" si="289"/>
        <v>10</v>
      </c>
      <c r="E127" s="396">
        <f t="shared" si="210"/>
        <v>8.1499603380384214E-3</v>
      </c>
      <c r="F127" s="197">
        <f t="shared" si="262"/>
        <v>1.6342027071640806E-2</v>
      </c>
      <c r="G127" s="30">
        <f t="shared" si="151"/>
        <v>12.393937739629871</v>
      </c>
      <c r="H127" s="29">
        <f t="shared" si="263"/>
        <v>0.20254206606526201</v>
      </c>
      <c r="I127" s="33">
        <f t="shared" si="264"/>
        <v>0.20867970443087602</v>
      </c>
      <c r="J127" s="324">
        <f t="shared" si="265"/>
        <v>0.16162003496464292</v>
      </c>
      <c r="K127" s="482">
        <f t="shared" si="290"/>
        <v>1.0213522138993247E-2</v>
      </c>
      <c r="L127" s="325">
        <f t="shared" si="211"/>
        <v>9.8898401193515841</v>
      </c>
      <c r="M127" s="326">
        <f t="shared" si="266"/>
        <v>0.16651761178175331</v>
      </c>
      <c r="N127" s="501"/>
      <c r="O127" s="332" t="s">
        <v>226</v>
      </c>
      <c r="P127" s="20" t="s">
        <v>228</v>
      </c>
      <c r="Q127" s="20"/>
      <c r="R127" s="20"/>
      <c r="S127" s="157">
        <f t="shared" si="267"/>
        <v>102</v>
      </c>
      <c r="T127" s="158">
        <f t="shared" si="268"/>
        <v>1683.7240013205678</v>
      </c>
      <c r="U127" s="157">
        <f t="shared" si="269"/>
        <v>0</v>
      </c>
      <c r="V127" s="159">
        <f t="shared" si="270"/>
        <v>0</v>
      </c>
      <c r="W127" s="158">
        <f t="shared" si="271"/>
        <v>0</v>
      </c>
      <c r="X127" s="157">
        <f t="shared" si="272"/>
        <v>3</v>
      </c>
      <c r="Y127" s="159">
        <f t="shared" si="273"/>
        <v>3.0303030303030304E-2</v>
      </c>
      <c r="Z127" s="158">
        <f t="shared" si="274"/>
        <v>49.521294156487286</v>
      </c>
      <c r="AA127" s="157">
        <f t="shared" si="275"/>
        <v>10</v>
      </c>
      <c r="AB127" s="158">
        <f t="shared" si="276"/>
        <v>1650.709805216243</v>
      </c>
      <c r="AC127" s="160">
        <f t="shared" si="277"/>
        <v>9.8039215686274508E-2</v>
      </c>
      <c r="AD127" s="157">
        <f t="shared" si="278"/>
        <v>0</v>
      </c>
      <c r="AE127" s="159">
        <f t="shared" si="279"/>
        <v>0</v>
      </c>
      <c r="AF127" s="158">
        <f t="shared" si="280"/>
        <v>0</v>
      </c>
      <c r="AG127" s="157">
        <f t="shared" si="281"/>
        <v>0</v>
      </c>
      <c r="AH127" s="159">
        <f t="shared" si="282"/>
        <v>0</v>
      </c>
      <c r="AI127" s="333">
        <f t="shared" si="283"/>
        <v>0</v>
      </c>
      <c r="AJ127" s="505"/>
      <c r="AK127" s="83">
        <v>432.06793473169853</v>
      </c>
      <c r="AL127" s="61">
        <v>446.21492508086669</v>
      </c>
      <c r="AM127" s="61">
        <v>483.01111105775317</v>
      </c>
      <c r="AN127" s="61">
        <v>441.13615878829347</v>
      </c>
      <c r="AO127" s="61">
        <v>338.11819563143831</v>
      </c>
      <c r="AP127" s="61">
        <v>354.5014270097891</v>
      </c>
      <c r="AQ127" s="61">
        <v>407.60477636529856</v>
      </c>
      <c r="AR127" s="61">
        <v>400.4066515909725</v>
      </c>
      <c r="AS127" s="61">
        <v>410.53544002020652</v>
      </c>
      <c r="AT127" s="61">
        <v>409.64284418033037</v>
      </c>
      <c r="AU127" s="61">
        <v>343.70033771674173</v>
      </c>
      <c r="AV127" s="61">
        <v>324.55058285891562</v>
      </c>
      <c r="AW127" s="61">
        <v>295.71373177356293</v>
      </c>
      <c r="AX127" s="61">
        <v>327.13836151781379</v>
      </c>
      <c r="AY127" s="61">
        <v>204.36168332793824</v>
      </c>
      <c r="AZ127" s="61">
        <v>215.50177612301894</v>
      </c>
      <c r="BA127" s="61">
        <v>58.188688510222384</v>
      </c>
      <c r="BB127" s="61">
        <v>117.54530530353074</v>
      </c>
      <c r="BC127" s="61">
        <v>9.6981147517037289</v>
      </c>
      <c r="BD127" s="84">
        <v>38.362007042946324</v>
      </c>
      <c r="BE127" s="229">
        <v>2.0000000000000002E-5</v>
      </c>
      <c r="BF127" s="42">
        <v>2.0000000000000002E-5</v>
      </c>
      <c r="BG127" s="52">
        <v>5.0000000000000002E-5</v>
      </c>
      <c r="BH127" s="52">
        <v>4.0000000000000003E-5</v>
      </c>
      <c r="BI127" s="52">
        <v>1.2518952302791728E-4</v>
      </c>
      <c r="BJ127" s="52">
        <v>1.2406223545552731E-4</v>
      </c>
      <c r="BK127" s="52">
        <v>3.4000000000000002E-4</v>
      </c>
      <c r="BL127" s="52">
        <v>1.8000000000000001E-4</v>
      </c>
      <c r="BM127" s="52">
        <v>8.9999999999999998E-4</v>
      </c>
      <c r="BN127" s="52">
        <v>5.0000000000000001E-4</v>
      </c>
      <c r="BO127" s="52">
        <v>3.8E-3</v>
      </c>
      <c r="BP127" s="52">
        <v>2E-3</v>
      </c>
      <c r="BQ127" s="52">
        <v>1.6199999999999999E-2</v>
      </c>
      <c r="BR127" s="52">
        <v>6.1999999999999998E-3</v>
      </c>
      <c r="BS127" s="52">
        <v>6.1100000000000002E-2</v>
      </c>
      <c r="BT127" s="52">
        <v>2.6800000000000001E-2</v>
      </c>
      <c r="BU127" s="52">
        <v>0.1421</v>
      </c>
      <c r="BV127" s="52">
        <v>5.4699999999999999E-2</v>
      </c>
      <c r="BW127" s="52">
        <v>0.27589999999999998</v>
      </c>
      <c r="BX127" s="53">
        <v>0.1051</v>
      </c>
      <c r="BY127" s="63">
        <f>+Fall_Hoy!B127</f>
        <v>0</v>
      </c>
      <c r="BZ127" s="60">
        <f>+Fall_Hoy!C127</f>
        <v>0</v>
      </c>
      <c r="CA127" s="60">
        <f>+Fall_Hoy!D127</f>
        <v>0</v>
      </c>
      <c r="CB127" s="60">
        <f>+Fall_Hoy!E127</f>
        <v>0</v>
      </c>
      <c r="CC127" s="60">
        <f>+Fall_Hoy!F127</f>
        <v>0</v>
      </c>
      <c r="CD127" s="60">
        <f>+Fall_Hoy!G127</f>
        <v>0</v>
      </c>
      <c r="CE127" s="60">
        <f>+Fall_Hoy!H127</f>
        <v>0</v>
      </c>
      <c r="CF127" s="60">
        <f>+Fall_Hoy!I127</f>
        <v>0</v>
      </c>
      <c r="CG127" s="60">
        <f>+Fall_Hoy!J127</f>
        <v>1</v>
      </c>
      <c r="CH127" s="60">
        <f>+Fall_Hoy!K127</f>
        <v>0</v>
      </c>
      <c r="CI127" s="60">
        <f>+Fall_Hoy!L127</f>
        <v>0</v>
      </c>
      <c r="CJ127" s="60">
        <f>+Fall_Hoy!M127</f>
        <v>1</v>
      </c>
      <c r="CK127" s="60">
        <f>+Fall_Hoy!N127</f>
        <v>0</v>
      </c>
      <c r="CL127" s="60">
        <f>+Fall_Hoy!O127</f>
        <v>0</v>
      </c>
      <c r="CM127" s="60">
        <f>+Fall_Hoy!P127</f>
        <v>0</v>
      </c>
      <c r="CN127" s="60">
        <f>+Fall_Hoy!Q127</f>
        <v>3</v>
      </c>
      <c r="CO127" s="60">
        <f>+Fall_Hoy!R127</f>
        <v>2</v>
      </c>
      <c r="CP127" s="60">
        <f>+Fall_Hoy!S127</f>
        <v>2</v>
      </c>
      <c r="CQ127" s="60">
        <f>+Fall_Hoy!T127</f>
        <v>0</v>
      </c>
      <c r="CR127" s="65">
        <f>+Fall_Hoy!U127</f>
        <v>0</v>
      </c>
      <c r="CS127" s="74">
        <f t="shared" si="284"/>
        <v>9.786570395344656E-3</v>
      </c>
      <c r="CT127" s="75">
        <f t="shared" si="285"/>
        <v>0.51944025947870465</v>
      </c>
      <c r="CU127" s="75">
        <f t="shared" si="286"/>
        <v>1.0144946540044992E-2</v>
      </c>
      <c r="CV127" s="75">
        <f t="shared" si="287"/>
        <v>9.1704316977103892E-3</v>
      </c>
      <c r="CW127" s="75">
        <f t="shared" si="240"/>
        <v>1.1830182615667782E-2</v>
      </c>
      <c r="CX127" s="75">
        <f t="shared" si="241"/>
        <v>2.8208631159399714E-2</v>
      </c>
      <c r="CY127" s="75">
        <f t="shared" si="242"/>
        <v>1.4720141538829156E-2</v>
      </c>
      <c r="CZ127" s="75">
        <f t="shared" si="243"/>
        <v>2.7472071096453294E-2</v>
      </c>
      <c r="DA127" s="75">
        <f t="shared" si="244"/>
        <v>0.7</v>
      </c>
      <c r="DB127" s="75">
        <f t="shared" si="245"/>
        <v>3.4176112676917676E-2</v>
      </c>
      <c r="DC127" s="75">
        <f t="shared" si="246"/>
        <v>1.1638045009128191E-2</v>
      </c>
      <c r="DD127" s="75">
        <f t="shared" si="247"/>
        <v>0.7</v>
      </c>
      <c r="DE127" s="75">
        <f t="shared" si="248"/>
        <v>1.0144946540044992E-2</v>
      </c>
      <c r="DF127" s="75">
        <f t="shared" si="249"/>
        <v>9.1704316977103892E-3</v>
      </c>
      <c r="DG127" s="75">
        <f t="shared" si="250"/>
        <v>9.786570395344656E-3</v>
      </c>
      <c r="DH127" s="75">
        <f t="shared" si="251"/>
        <v>0.51944025947870465</v>
      </c>
      <c r="DI127" s="75">
        <f t="shared" si="252"/>
        <v>0.24187854574022505</v>
      </c>
      <c r="DJ127" s="75">
        <f t="shared" si="253"/>
        <v>0.31105513915314809</v>
      </c>
      <c r="DK127" s="75">
        <f t="shared" si="254"/>
        <v>0</v>
      </c>
      <c r="DL127" s="287">
        <f t="shared" si="255"/>
        <v>0</v>
      </c>
      <c r="DM127" s="83">
        <f>+'Cas_-14'!B127</f>
        <v>3</v>
      </c>
      <c r="DN127" s="61">
        <f>+'Cas_-14'!C127</f>
        <v>1</v>
      </c>
      <c r="DO127" s="61">
        <f>+'Cas_-14'!D127</f>
        <v>4</v>
      </c>
      <c r="DP127" s="61">
        <f>+'Cas_-14'!E127</f>
        <v>2</v>
      </c>
      <c r="DQ127" s="61">
        <f>+'Cas_-14'!F127</f>
        <v>4</v>
      </c>
      <c r="DR127" s="61">
        <f>+'Cas_-14'!G127</f>
        <v>10</v>
      </c>
      <c r="DS127" s="61">
        <f>+'Cas_-14'!H127</f>
        <v>6</v>
      </c>
      <c r="DT127" s="61">
        <f>+'Cas_-14'!I127</f>
        <v>11</v>
      </c>
      <c r="DU127" s="61">
        <f>+'Cas_-14'!J127</f>
        <v>9</v>
      </c>
      <c r="DV127" s="61">
        <f>+'Cas_-14'!K127</f>
        <v>14</v>
      </c>
      <c r="DW127" s="61">
        <f>+'Cas_-14'!L127</f>
        <v>4</v>
      </c>
      <c r="DX127" s="61">
        <f>+'Cas_-14'!M127</f>
        <v>9</v>
      </c>
      <c r="DY127" s="61">
        <f>+'Cas_-14'!N127</f>
        <v>3</v>
      </c>
      <c r="DZ127" s="61">
        <f>+'Cas_-14'!O127</f>
        <v>3</v>
      </c>
      <c r="EA127" s="61">
        <f>+'Cas_-14'!P127</f>
        <v>2</v>
      </c>
      <c r="EB127" s="61">
        <f>+'Cas_-14'!Q127</f>
        <v>5</v>
      </c>
      <c r="EC127" s="61">
        <f>+'Cas_-14'!R127</f>
        <v>3</v>
      </c>
      <c r="ED127" s="61">
        <f>+'Cas_-14'!S127</f>
        <v>5</v>
      </c>
      <c r="EE127" s="61">
        <f>+'Cas_-14'!T127</f>
        <v>0</v>
      </c>
      <c r="EF127" s="84">
        <f>+'Cas_-14'!U127</f>
        <v>0</v>
      </c>
      <c r="EG127" s="190">
        <f t="shared" si="312"/>
        <v>6.9433525583492139E-3</v>
      </c>
      <c r="EH127" s="88">
        <f t="shared" si="312"/>
        <v>2.2410725051807082E-3</v>
      </c>
      <c r="EI127" s="88">
        <f t="shared" si="312"/>
        <v>8.2813829918743295E-3</v>
      </c>
      <c r="EJ127" s="88">
        <f t="shared" si="312"/>
        <v>4.5337475973258948E-3</v>
      </c>
      <c r="EK127" s="88">
        <f t="shared" si="312"/>
        <v>1.1830182615667782E-2</v>
      </c>
      <c r="EL127" s="88">
        <f t="shared" si="312"/>
        <v>2.8208631159399714E-2</v>
      </c>
      <c r="EM127" s="88">
        <f t="shared" si="312"/>
        <v>1.4720141538829156E-2</v>
      </c>
      <c r="EN127" s="88">
        <f t="shared" si="312"/>
        <v>2.7472071096453294E-2</v>
      </c>
      <c r="EO127" s="88">
        <f t="shared" si="311"/>
        <v>2.1922589678389327E-2</v>
      </c>
      <c r="EP127" s="88">
        <f t="shared" si="311"/>
        <v>3.4176112676917676E-2</v>
      </c>
      <c r="EQ127" s="88">
        <f t="shared" si="311"/>
        <v>1.1638045009128191E-2</v>
      </c>
      <c r="ER127" s="88">
        <f t="shared" si="311"/>
        <v>2.77306542503187E-2</v>
      </c>
      <c r="ES127" s="88">
        <f t="shared" si="311"/>
        <v>1.0144946540044992E-2</v>
      </c>
      <c r="ET127" s="88">
        <f t="shared" si="311"/>
        <v>9.1704316977103892E-3</v>
      </c>
      <c r="EU127" s="88">
        <f t="shared" si="311"/>
        <v>9.786570395344656E-3</v>
      </c>
      <c r="EV127" s="88">
        <f t="shared" si="311"/>
        <v>2.3201664923382142E-2</v>
      </c>
      <c r="EW127" s="88">
        <f t="shared" si="311"/>
        <v>5.1556412024528972E-2</v>
      </c>
      <c r="EX127" s="88">
        <f t="shared" si="311"/>
        <v>4.2536790279193E-2</v>
      </c>
      <c r="EY127" s="88">
        <f t="shared" si="311"/>
        <v>0</v>
      </c>
      <c r="EZ127" s="96">
        <f t="shared" si="311"/>
        <v>0</v>
      </c>
      <c r="FA127" s="110">
        <f t="shared" si="212"/>
        <v>1</v>
      </c>
      <c r="FB127" s="111">
        <f t="shared" si="213"/>
        <v>22.388059701492537</v>
      </c>
      <c r="FC127" s="111">
        <f t="shared" si="214"/>
        <v>1</v>
      </c>
      <c r="FD127" s="111">
        <f t="shared" si="215"/>
        <v>1</v>
      </c>
      <c r="FE127" s="111">
        <f t="shared" si="313"/>
        <v>1</v>
      </c>
      <c r="FF127" s="111">
        <f t="shared" si="313"/>
        <v>1</v>
      </c>
      <c r="FG127" s="111">
        <f t="shared" si="313"/>
        <v>1</v>
      </c>
      <c r="FH127" s="111">
        <f t="shared" si="313"/>
        <v>1</v>
      </c>
      <c r="FI127" s="111">
        <f t="shared" si="313"/>
        <v>31.930534223793838</v>
      </c>
      <c r="FJ127" s="111">
        <f t="shared" si="313"/>
        <v>1</v>
      </c>
      <c r="FK127" s="111">
        <f t="shared" si="313"/>
        <v>1</v>
      </c>
      <c r="FL127" s="111">
        <f t="shared" si="313"/>
        <v>25.242823111248992</v>
      </c>
      <c r="FM127" s="111">
        <f t="shared" si="313"/>
        <v>1</v>
      </c>
      <c r="FN127" s="111">
        <f t="shared" si="313"/>
        <v>1</v>
      </c>
      <c r="FO127" s="111">
        <f t="shared" si="313"/>
        <v>1</v>
      </c>
      <c r="FP127" s="111">
        <f t="shared" si="313"/>
        <v>22.388059701492537</v>
      </c>
      <c r="FQ127" s="111">
        <f t="shared" si="216"/>
        <v>4.691531785127844</v>
      </c>
      <c r="FR127" s="111">
        <f t="shared" si="217"/>
        <v>7.3126142595978063</v>
      </c>
      <c r="FS127" s="111" t="e">
        <f t="shared" si="218"/>
        <v>#DIV/0!</v>
      </c>
      <c r="FT127" s="292" t="e">
        <f t="shared" si="219"/>
        <v>#DIV/0!</v>
      </c>
      <c r="FU127" s="83">
        <f>+Cas_Hoy!B127</f>
        <v>3</v>
      </c>
      <c r="FV127" s="61">
        <f>+Cas_Hoy!C127</f>
        <v>1</v>
      </c>
      <c r="FW127" s="61">
        <f>+Cas_Hoy!D127</f>
        <v>5</v>
      </c>
      <c r="FX127" s="61">
        <f>+Cas_Hoy!E127</f>
        <v>2</v>
      </c>
      <c r="FY127" s="61">
        <f>+Cas_Hoy!F127</f>
        <v>4</v>
      </c>
      <c r="FZ127" s="61">
        <f>+Cas_Hoy!G127</f>
        <v>10</v>
      </c>
      <c r="GA127" s="61">
        <f>+Cas_Hoy!H127</f>
        <v>6</v>
      </c>
      <c r="GB127" s="61">
        <f>+Cas_Hoy!I127</f>
        <v>12</v>
      </c>
      <c r="GC127" s="61">
        <f>+Cas_Hoy!J127</f>
        <v>9</v>
      </c>
      <c r="GD127" s="61">
        <f>+Cas_Hoy!K127</f>
        <v>14</v>
      </c>
      <c r="GE127" s="61">
        <f>+Cas_Hoy!L127</f>
        <v>5</v>
      </c>
      <c r="GF127" s="61">
        <f>+Cas_Hoy!M127</f>
        <v>9</v>
      </c>
      <c r="GG127" s="61">
        <f>+Cas_Hoy!N127</f>
        <v>3</v>
      </c>
      <c r="GH127" s="61">
        <f>+Cas_Hoy!O127</f>
        <v>3</v>
      </c>
      <c r="GI127" s="61">
        <f>+Cas_Hoy!P127</f>
        <v>2</v>
      </c>
      <c r="GJ127" s="61">
        <f>+Cas_Hoy!Q127</f>
        <v>5</v>
      </c>
      <c r="GK127" s="61">
        <f>+Cas_Hoy!R127</f>
        <v>3</v>
      </c>
      <c r="GL127" s="61">
        <f>+Cas_Hoy!S127</f>
        <v>5</v>
      </c>
      <c r="GM127" s="61">
        <f>+Cas_Hoy!T127</f>
        <v>0</v>
      </c>
      <c r="GN127" s="84">
        <f>+Cas_Hoy!U127</f>
        <v>0</v>
      </c>
      <c r="GO127" s="297">
        <f t="shared" si="220"/>
        <v>6.9433525583492139E-3</v>
      </c>
      <c r="GP127" s="294">
        <f t="shared" si="221"/>
        <v>5.017326504135914E-2</v>
      </c>
      <c r="GQ127" s="294">
        <f t="shared" si="222"/>
        <v>1.0351728739842912E-2</v>
      </c>
      <c r="GR127" s="294">
        <f t="shared" si="223"/>
        <v>4.5337475973258948E-3</v>
      </c>
      <c r="GS127" s="294">
        <f t="shared" si="224"/>
        <v>1.1830182615667782E-2</v>
      </c>
      <c r="GT127" s="294">
        <f t="shared" si="225"/>
        <v>2.8208631159399714E-2</v>
      </c>
      <c r="GU127" s="294">
        <f t="shared" si="226"/>
        <v>1.4720141538829156E-2</v>
      </c>
      <c r="GV127" s="294">
        <f t="shared" si="227"/>
        <v>2.9969532105221776E-2</v>
      </c>
      <c r="GW127" s="294">
        <f t="shared" si="228"/>
        <v>0.7</v>
      </c>
      <c r="GX127" s="294">
        <f t="shared" si="229"/>
        <v>3.4176112676917676E-2</v>
      </c>
      <c r="GY127" s="294">
        <f t="shared" si="230"/>
        <v>1.4547556261410239E-2</v>
      </c>
      <c r="GZ127" s="294">
        <f t="shared" si="231"/>
        <v>0.7</v>
      </c>
      <c r="HA127" s="294">
        <f t="shared" si="232"/>
        <v>1.0144946540044992E-2</v>
      </c>
      <c r="HB127" s="294">
        <f t="shared" si="233"/>
        <v>9.1704316977103892E-3</v>
      </c>
      <c r="HC127" s="294">
        <f t="shared" si="234"/>
        <v>9.786570395344656E-3</v>
      </c>
      <c r="HD127" s="294">
        <f t="shared" si="235"/>
        <v>0.51944025947870465</v>
      </c>
      <c r="HE127" s="294">
        <f t="shared" si="236"/>
        <v>0.24187854574022505</v>
      </c>
      <c r="HF127" s="294">
        <f t="shared" si="237"/>
        <v>0.31105513915314814</v>
      </c>
      <c r="HG127" s="294" t="e">
        <f t="shared" si="238"/>
        <v>#DIV/0!</v>
      </c>
      <c r="HH127" s="298" t="e">
        <f t="shared" si="239"/>
        <v>#DIV/0!</v>
      </c>
      <c r="HI127" s="213">
        <f>+CyF_Tot!B127</f>
        <v>96</v>
      </c>
      <c r="HJ127" s="140">
        <f>+CyF_Tot!C127</f>
        <v>99</v>
      </c>
      <c r="HK127" s="140">
        <f>+CyF_Tot!D127</f>
        <v>102</v>
      </c>
      <c r="HL127" s="140">
        <f>+CyF_Tot!E127</f>
        <v>102</v>
      </c>
      <c r="HM127" s="140">
        <f>+CyF_Tot!F127</f>
        <v>9</v>
      </c>
      <c r="HN127" s="140">
        <f>+CyF_Tot!G127</f>
        <v>10</v>
      </c>
      <c r="HO127" s="140">
        <f>+CyF_Tot!H127</f>
        <v>10</v>
      </c>
      <c r="HP127" s="451">
        <f>+CyF_Tot!I127</f>
        <v>10</v>
      </c>
      <c r="HQ127" s="91">
        <f t="shared" si="291"/>
        <v>7.132187763811465E-2</v>
      </c>
      <c r="HR127" s="88">
        <f t="shared" si="292"/>
        <v>7.3657135206481789E-2</v>
      </c>
      <c r="HS127" s="88">
        <f t="shared" si="293"/>
        <v>7.973111770514249E-2</v>
      </c>
      <c r="HT127" s="88">
        <f t="shared" si="294"/>
        <v>7.2818778274726562E-2</v>
      </c>
      <c r="HU127" s="88">
        <f t="shared" si="295"/>
        <v>5.5813502085083906E-2</v>
      </c>
      <c r="HV127" s="88">
        <f t="shared" si="296"/>
        <v>5.8517898152820914E-2</v>
      </c>
      <c r="HW127" s="88">
        <f t="shared" si="297"/>
        <v>6.7283720099917232E-2</v>
      </c>
      <c r="HX127" s="88">
        <f t="shared" si="298"/>
        <v>6.6095518585502222E-2</v>
      </c>
      <c r="HY127" s="88">
        <f t="shared" si="299"/>
        <v>6.7767487623011977E-2</v>
      </c>
      <c r="HZ127" s="88">
        <f t="shared" si="300"/>
        <v>6.7620145952514088E-2</v>
      </c>
      <c r="IA127" s="88">
        <f t="shared" si="301"/>
        <v>5.6734951752515965E-2</v>
      </c>
      <c r="IB127" s="88">
        <f t="shared" si="302"/>
        <v>5.3573882941385875E-2</v>
      </c>
      <c r="IC127" s="88">
        <f t="shared" si="303"/>
        <v>4.8813755657570637E-2</v>
      </c>
      <c r="ID127" s="88">
        <f t="shared" si="304"/>
        <v>5.4001050101983125E-2</v>
      </c>
      <c r="IE127" s="88">
        <f t="shared" si="305"/>
        <v>3.3734183447992443E-2</v>
      </c>
      <c r="IF127" s="88">
        <f t="shared" si="306"/>
        <v>3.5573089488778298E-2</v>
      </c>
      <c r="IG127" s="88">
        <f t="shared" si="307"/>
        <v>9.6052638676497829E-3</v>
      </c>
      <c r="IH127" s="88">
        <f t="shared" si="308"/>
        <v>1.9403318802167505E-2</v>
      </c>
      <c r="II127" s="88">
        <f t="shared" si="309"/>
        <v>1.6008773112749636E-3</v>
      </c>
      <c r="IJ127" s="191">
        <f t="shared" si="310"/>
        <v>6.3324541173566066E-3</v>
      </c>
      <c r="IK127" s="297"/>
      <c r="IL127" s="294"/>
      <c r="IM127" s="294"/>
      <c r="IN127" s="294"/>
      <c r="IO127" s="294"/>
      <c r="IP127" s="294"/>
      <c r="IQ127" s="294"/>
      <c r="IR127" s="294"/>
      <c r="IS127" s="294"/>
      <c r="IT127" s="294"/>
      <c r="IU127" s="294"/>
      <c r="IV127" s="294"/>
      <c r="IW127" s="294"/>
      <c r="IX127" s="294"/>
      <c r="IY127" s="294"/>
      <c r="IZ127" s="294"/>
      <c r="JA127" s="294"/>
      <c r="JB127" s="294"/>
      <c r="JC127" s="294"/>
      <c r="JD127" s="298"/>
      <c r="JE127" s="486"/>
    </row>
    <row r="128" spans="1:265" ht="14.4">
      <c r="A128" s="411" t="s">
        <v>139</v>
      </c>
      <c r="B128" s="439">
        <v>110012</v>
      </c>
      <c r="C128" s="427">
        <f t="shared" si="288"/>
        <v>2564</v>
      </c>
      <c r="D128" s="418">
        <f t="shared" si="289"/>
        <v>37</v>
      </c>
      <c r="E128" s="396">
        <f t="shared" si="210"/>
        <v>8.4952737841787768E-3</v>
      </c>
      <c r="F128" s="197">
        <f t="shared" si="262"/>
        <v>1.6943606152056138E-2</v>
      </c>
      <c r="G128" s="30">
        <f t="shared" si="151"/>
        <v>2.3365680626671135</v>
      </c>
      <c r="H128" s="29">
        <f t="shared" si="263"/>
        <v>3.9589889001304397E-2</v>
      </c>
      <c r="I128" s="33">
        <f t="shared" si="264"/>
        <v>5.4457336587631161E-2</v>
      </c>
      <c r="J128" s="324">
        <f t="shared" si="265"/>
        <v>6.9993010401442735E-2</v>
      </c>
      <c r="K128" s="482">
        <f t="shared" si="290"/>
        <v>4.8051504603436289E-3</v>
      </c>
      <c r="L128" s="325">
        <f t="shared" si="211"/>
        <v>4.1309394100233465</v>
      </c>
      <c r="M128" s="326">
        <f t="shared" si="266"/>
        <v>9.6277939200267795E-2</v>
      </c>
      <c r="N128" s="501"/>
      <c r="O128" s="332" t="s">
        <v>226</v>
      </c>
      <c r="P128" s="20" t="s">
        <v>234</v>
      </c>
      <c r="Q128" s="20"/>
      <c r="R128" s="20"/>
      <c r="S128" s="157">
        <f t="shared" si="267"/>
        <v>2564</v>
      </c>
      <c r="T128" s="158">
        <f t="shared" si="268"/>
        <v>2330.6548376540741</v>
      </c>
      <c r="U128" s="157">
        <f t="shared" si="269"/>
        <v>260</v>
      </c>
      <c r="V128" s="159">
        <f t="shared" si="270"/>
        <v>0.11284722222222222</v>
      </c>
      <c r="W128" s="158">
        <f t="shared" si="271"/>
        <v>236.33785405228519</v>
      </c>
      <c r="X128" s="157">
        <f t="shared" si="272"/>
        <v>700</v>
      </c>
      <c r="Y128" s="159">
        <f t="shared" si="273"/>
        <v>0.37553648068669526</v>
      </c>
      <c r="Z128" s="158">
        <f t="shared" si="274"/>
        <v>636.29422244846012</v>
      </c>
      <c r="AA128" s="157">
        <f t="shared" si="275"/>
        <v>37</v>
      </c>
      <c r="AB128" s="158">
        <f t="shared" si="276"/>
        <v>336.32694615132897</v>
      </c>
      <c r="AC128" s="160">
        <f t="shared" si="277"/>
        <v>1.4430577223088924E-2</v>
      </c>
      <c r="AD128" s="157">
        <f t="shared" si="278"/>
        <v>2</v>
      </c>
      <c r="AE128" s="159">
        <f t="shared" si="279"/>
        <v>5.7142857142857141E-2</v>
      </c>
      <c r="AF128" s="158">
        <f t="shared" si="280"/>
        <v>18.179834927098863</v>
      </c>
      <c r="AG128" s="157">
        <f t="shared" si="281"/>
        <v>7</v>
      </c>
      <c r="AH128" s="159">
        <f t="shared" si="282"/>
        <v>0.23333333333333334</v>
      </c>
      <c r="AI128" s="333">
        <f t="shared" si="283"/>
        <v>63.629422244846019</v>
      </c>
      <c r="AJ128" s="505"/>
      <c r="AK128" s="83">
        <v>8101.6116191846186</v>
      </c>
      <c r="AL128" s="61">
        <v>8175.4883286760523</v>
      </c>
      <c r="AM128" s="61">
        <v>7630.2633547883124</v>
      </c>
      <c r="AN128" s="61">
        <v>7735.8738391702882</v>
      </c>
      <c r="AO128" s="61">
        <v>7055.0428842488</v>
      </c>
      <c r="AP128" s="61">
        <v>7602.3907537213663</v>
      </c>
      <c r="AQ128" s="61">
        <v>6674.0368716702178</v>
      </c>
      <c r="AR128" s="61">
        <v>7673.6956463981533</v>
      </c>
      <c r="AS128" s="61">
        <v>6716.6608931204264</v>
      </c>
      <c r="AT128" s="61">
        <v>7668.7652882471957</v>
      </c>
      <c r="AU128" s="61">
        <v>5711.6048157920131</v>
      </c>
      <c r="AV128" s="61">
        <v>6619.5369684751349</v>
      </c>
      <c r="AW128" s="61">
        <v>4182.4641662068625</v>
      </c>
      <c r="AX128" s="61">
        <v>5402.5051989571493</v>
      </c>
      <c r="AY128" s="61">
        <v>3580.257397009932</v>
      </c>
      <c r="AZ128" s="61">
        <v>4752.3527731403501</v>
      </c>
      <c r="BA128" s="61">
        <v>1151.4781983004839</v>
      </c>
      <c r="BB128" s="61">
        <v>2501.4888172804131</v>
      </c>
      <c r="BC128" s="61">
        <v>130.58000186912705</v>
      </c>
      <c r="BD128" s="84">
        <v>945.90341711592703</v>
      </c>
      <c r="BE128" s="229">
        <v>2.0000000000000002E-5</v>
      </c>
      <c r="BF128" s="42">
        <v>2.0000000000000002E-5</v>
      </c>
      <c r="BG128" s="52">
        <v>5.0000000000000002E-5</v>
      </c>
      <c r="BH128" s="52">
        <v>4.0000000000000003E-5</v>
      </c>
      <c r="BI128" s="52">
        <v>1.2518952302791728E-4</v>
      </c>
      <c r="BJ128" s="52">
        <v>1.2406223545552731E-4</v>
      </c>
      <c r="BK128" s="52">
        <v>3.4000000000000002E-4</v>
      </c>
      <c r="BL128" s="52">
        <v>1.8000000000000001E-4</v>
      </c>
      <c r="BM128" s="52">
        <v>8.9999999999999998E-4</v>
      </c>
      <c r="BN128" s="52">
        <v>5.0000000000000001E-4</v>
      </c>
      <c r="BO128" s="52">
        <v>3.8E-3</v>
      </c>
      <c r="BP128" s="52">
        <v>2E-3</v>
      </c>
      <c r="BQ128" s="52">
        <v>1.6199999999999999E-2</v>
      </c>
      <c r="BR128" s="52">
        <v>6.1999999999999998E-3</v>
      </c>
      <c r="BS128" s="52">
        <v>6.1100000000000002E-2</v>
      </c>
      <c r="BT128" s="52">
        <v>2.6800000000000001E-2</v>
      </c>
      <c r="BU128" s="52">
        <v>0.1421</v>
      </c>
      <c r="BV128" s="52">
        <v>5.4699999999999999E-2</v>
      </c>
      <c r="BW128" s="52">
        <v>0.27589999999999998</v>
      </c>
      <c r="BX128" s="53">
        <v>0.1051</v>
      </c>
      <c r="BY128" s="63">
        <f>+Fall_Hoy!B128</f>
        <v>0</v>
      </c>
      <c r="BZ128" s="60">
        <f>+Fall_Hoy!C128</f>
        <v>0</v>
      </c>
      <c r="CA128" s="60">
        <f>+Fall_Hoy!D128</f>
        <v>0</v>
      </c>
      <c r="CB128" s="60">
        <f>+Fall_Hoy!E128</f>
        <v>0</v>
      </c>
      <c r="CC128" s="60">
        <f>+Fall_Hoy!F128</f>
        <v>0</v>
      </c>
      <c r="CD128" s="60">
        <f>+Fall_Hoy!G128</f>
        <v>0</v>
      </c>
      <c r="CE128" s="60">
        <f>+Fall_Hoy!H128</f>
        <v>1</v>
      </c>
      <c r="CF128" s="60">
        <f>+Fall_Hoy!I128</f>
        <v>0</v>
      </c>
      <c r="CG128" s="60">
        <f>+Fall_Hoy!J128</f>
        <v>0</v>
      </c>
      <c r="CH128" s="60">
        <f>+Fall_Hoy!K128</f>
        <v>0</v>
      </c>
      <c r="CI128" s="60">
        <f>+Fall_Hoy!L128</f>
        <v>2</v>
      </c>
      <c r="CJ128" s="60">
        <f>+Fall_Hoy!M128</f>
        <v>0</v>
      </c>
      <c r="CK128" s="60">
        <f>+Fall_Hoy!N128</f>
        <v>5</v>
      </c>
      <c r="CL128" s="60">
        <f>+Fall_Hoy!O128</f>
        <v>3</v>
      </c>
      <c r="CM128" s="60">
        <f>+Fall_Hoy!P128</f>
        <v>6</v>
      </c>
      <c r="CN128" s="60">
        <f>+Fall_Hoy!Q128</f>
        <v>6</v>
      </c>
      <c r="CO128" s="60">
        <f>+Fall_Hoy!R128</f>
        <v>3</v>
      </c>
      <c r="CP128" s="60">
        <f>+Fall_Hoy!S128</f>
        <v>6</v>
      </c>
      <c r="CQ128" s="60">
        <f>+Fall_Hoy!T128</f>
        <v>3</v>
      </c>
      <c r="CR128" s="65">
        <f>+Fall_Hoy!U128</f>
        <v>2</v>
      </c>
      <c r="CS128" s="74">
        <f t="shared" si="284"/>
        <v>2.7428104121723113E-2</v>
      </c>
      <c r="CT128" s="75">
        <f t="shared" si="285"/>
        <v>4.7109422995756538E-2</v>
      </c>
      <c r="CU128" s="75">
        <f t="shared" si="286"/>
        <v>7.3794290409558691E-2</v>
      </c>
      <c r="CV128" s="75">
        <f t="shared" si="287"/>
        <v>8.9564183637497935E-2</v>
      </c>
      <c r="CW128" s="75">
        <f t="shared" si="240"/>
        <v>2.1828357747310484E-2</v>
      </c>
      <c r="CX128" s="75">
        <f t="shared" si="241"/>
        <v>2.472906301323358E-2</v>
      </c>
      <c r="CY128" s="75">
        <f t="shared" si="242"/>
        <v>0.44068927504324501</v>
      </c>
      <c r="CZ128" s="75">
        <f t="shared" si="243"/>
        <v>3.0363466410003447E-2</v>
      </c>
      <c r="DA128" s="75">
        <f t="shared" si="244"/>
        <v>2.4268010934861035E-2</v>
      </c>
      <c r="DB128" s="75">
        <f t="shared" si="245"/>
        <v>2.6471014872643014E-2</v>
      </c>
      <c r="DC128" s="75">
        <f t="shared" si="246"/>
        <v>9.21484952912838E-2</v>
      </c>
      <c r="DD128" s="75">
        <f t="shared" si="247"/>
        <v>2.3113399128767885E-2</v>
      </c>
      <c r="DE128" s="75">
        <f t="shared" si="248"/>
        <v>7.3794290409558691E-2</v>
      </c>
      <c r="DF128" s="75">
        <f t="shared" si="249"/>
        <v>8.9564183637497935E-2</v>
      </c>
      <c r="DG128" s="75">
        <f t="shared" si="250"/>
        <v>2.7428104121723113E-2</v>
      </c>
      <c r="DH128" s="75">
        <f t="shared" si="251"/>
        <v>4.7109422995756538E-2</v>
      </c>
      <c r="DI128" s="75">
        <f t="shared" si="252"/>
        <v>1.8334600745576642E-2</v>
      </c>
      <c r="DJ128" s="75">
        <f t="shared" si="253"/>
        <v>4.3849571957399289E-2</v>
      </c>
      <c r="DK128" s="75">
        <f t="shared" si="254"/>
        <v>8.3270828131669833E-2</v>
      </c>
      <c r="DL128" s="287">
        <f t="shared" si="255"/>
        <v>2.0117799950849811E-2</v>
      </c>
      <c r="DM128" s="83">
        <f>+'Cas_-14'!B128</f>
        <v>12</v>
      </c>
      <c r="DN128" s="61">
        <f>+'Cas_-14'!C128</f>
        <v>16</v>
      </c>
      <c r="DO128" s="61">
        <f>+'Cas_-14'!D128</f>
        <v>52</v>
      </c>
      <c r="DP128" s="61">
        <f>+'Cas_-14'!E128</f>
        <v>70</v>
      </c>
      <c r="DQ128" s="61">
        <f>+'Cas_-14'!F128</f>
        <v>154</v>
      </c>
      <c r="DR128" s="61">
        <f>+'Cas_-14'!G128</f>
        <v>188</v>
      </c>
      <c r="DS128" s="61">
        <f>+'Cas_-14'!H128</f>
        <v>163</v>
      </c>
      <c r="DT128" s="61">
        <f>+'Cas_-14'!I128</f>
        <v>233</v>
      </c>
      <c r="DU128" s="61">
        <f>+'Cas_-14'!J128</f>
        <v>163</v>
      </c>
      <c r="DV128" s="61">
        <f>+'Cas_-14'!K128</f>
        <v>203</v>
      </c>
      <c r="DW128" s="61">
        <f>+'Cas_-14'!L128</f>
        <v>133</v>
      </c>
      <c r="DX128" s="61">
        <f>+'Cas_-14'!M128</f>
        <v>153</v>
      </c>
      <c r="DY128" s="61">
        <f>+'Cas_-14'!N128</f>
        <v>89</v>
      </c>
      <c r="DZ128" s="61">
        <f>+'Cas_-14'!O128</f>
        <v>89</v>
      </c>
      <c r="EA128" s="61">
        <f>+'Cas_-14'!P128</f>
        <v>56</v>
      </c>
      <c r="EB128" s="61">
        <f>+'Cas_-14'!Q128</f>
        <v>48</v>
      </c>
      <c r="EC128" s="61">
        <f>+'Cas_-14'!R128</f>
        <v>12</v>
      </c>
      <c r="ED128" s="61">
        <f>+'Cas_-14'!S128</f>
        <v>22</v>
      </c>
      <c r="EE128" s="61">
        <f>+'Cas_-14'!T128</f>
        <v>4</v>
      </c>
      <c r="EF128" s="84">
        <f>+'Cas_-14'!U128</f>
        <v>3</v>
      </c>
      <c r="EG128" s="190">
        <f t="shared" si="312"/>
        <v>1.4811867766635464E-3</v>
      </c>
      <c r="EH128" s="89">
        <f t="shared" si="312"/>
        <v>1.9570696399723265E-3</v>
      </c>
      <c r="EI128" s="89">
        <f t="shared" si="312"/>
        <v>6.8149679220924665E-3</v>
      </c>
      <c r="EJ128" s="89">
        <f t="shared" si="312"/>
        <v>9.048751499224017E-3</v>
      </c>
      <c r="EK128" s="89">
        <f t="shared" si="312"/>
        <v>2.1828357747310484E-2</v>
      </c>
      <c r="EL128" s="89">
        <f t="shared" si="312"/>
        <v>2.472906301323358E-2</v>
      </c>
      <c r="EM128" s="89">
        <f t="shared" si="312"/>
        <v>2.4422999622896641E-2</v>
      </c>
      <c r="EN128" s="89">
        <f t="shared" si="312"/>
        <v>3.0363466410003447E-2</v>
      </c>
      <c r="EO128" s="89">
        <f t="shared" si="311"/>
        <v>2.4268010934861035E-2</v>
      </c>
      <c r="EP128" s="89">
        <f t="shared" si="311"/>
        <v>2.6471014872643014E-2</v>
      </c>
      <c r="EQ128" s="89">
        <f t="shared" si="311"/>
        <v>2.3285924760107417E-2</v>
      </c>
      <c r="ER128" s="89">
        <f t="shared" si="311"/>
        <v>2.3113399128767885E-2</v>
      </c>
      <c r="ES128" s="89">
        <f t="shared" si="311"/>
        <v>2.1279321582500343E-2</v>
      </c>
      <c r="ET128" s="89">
        <f t="shared" si="311"/>
        <v>1.647383884372379E-2</v>
      </c>
      <c r="EU128" s="89">
        <f t="shared" si="311"/>
        <v>1.56413335104813E-2</v>
      </c>
      <c r="EV128" s="89">
        <f t="shared" si="311"/>
        <v>1.0100260290290201E-2</v>
      </c>
      <c r="EW128" s="89">
        <f t="shared" si="311"/>
        <v>1.0421387063785762E-2</v>
      </c>
      <c r="EX128" s="89">
        <f t="shared" si="311"/>
        <v>8.7947624822557156E-3</v>
      </c>
      <c r="EY128" s="89">
        <f t="shared" si="311"/>
        <v>3.063256197537027E-2</v>
      </c>
      <c r="EZ128" s="97">
        <f t="shared" si="311"/>
        <v>3.1715711622514724E-3</v>
      </c>
      <c r="FA128" s="110">
        <f t="shared" si="212"/>
        <v>1.7535655833528174</v>
      </c>
      <c r="FB128" s="111">
        <f t="shared" si="213"/>
        <v>4.6641791044776122</v>
      </c>
      <c r="FC128" s="111">
        <f t="shared" si="214"/>
        <v>3.4678873630184492</v>
      </c>
      <c r="FD128" s="111">
        <f t="shared" si="215"/>
        <v>5.4367524465386001</v>
      </c>
      <c r="FE128" s="111">
        <f t="shared" si="313"/>
        <v>1</v>
      </c>
      <c r="FF128" s="111">
        <f t="shared" si="313"/>
        <v>1</v>
      </c>
      <c r="FG128" s="111">
        <f t="shared" si="313"/>
        <v>18.044027426921687</v>
      </c>
      <c r="FH128" s="111">
        <f t="shared" si="313"/>
        <v>1</v>
      </c>
      <c r="FI128" s="111">
        <f t="shared" si="313"/>
        <v>1</v>
      </c>
      <c r="FJ128" s="111">
        <f t="shared" si="313"/>
        <v>1</v>
      </c>
      <c r="FK128" s="111">
        <f t="shared" si="313"/>
        <v>3.9572615749901066</v>
      </c>
      <c r="FL128" s="111">
        <f t="shared" si="313"/>
        <v>1</v>
      </c>
      <c r="FM128" s="111">
        <f t="shared" si="313"/>
        <v>3.4678873630184492</v>
      </c>
      <c r="FN128" s="111">
        <f t="shared" si="313"/>
        <v>5.4367524465386001</v>
      </c>
      <c r="FO128" s="111">
        <f t="shared" si="313"/>
        <v>1.7535655833528174</v>
      </c>
      <c r="FP128" s="111">
        <f t="shared" si="313"/>
        <v>4.6641791044776122</v>
      </c>
      <c r="FQ128" s="111">
        <f t="shared" si="216"/>
        <v>1.7593244194229418</v>
      </c>
      <c r="FR128" s="111">
        <f t="shared" si="217"/>
        <v>4.9858733588166873</v>
      </c>
      <c r="FS128" s="111">
        <f t="shared" si="218"/>
        <v>2.718376223269301</v>
      </c>
      <c r="FT128" s="292">
        <f t="shared" si="219"/>
        <v>6.3431652394544882</v>
      </c>
      <c r="FU128" s="83">
        <f>+Cas_Hoy!B128</f>
        <v>20</v>
      </c>
      <c r="FV128" s="61">
        <f>+Cas_Hoy!C128</f>
        <v>21</v>
      </c>
      <c r="FW128" s="61">
        <f>+Cas_Hoy!D128</f>
        <v>84</v>
      </c>
      <c r="FX128" s="61">
        <f>+Cas_Hoy!E128</f>
        <v>95</v>
      </c>
      <c r="FY128" s="61">
        <f>+Cas_Hoy!F128</f>
        <v>217</v>
      </c>
      <c r="FZ128" s="61">
        <f>+Cas_Hoy!G128</f>
        <v>267</v>
      </c>
      <c r="GA128" s="61">
        <f>+Cas_Hoy!H128</f>
        <v>208</v>
      </c>
      <c r="GB128" s="61">
        <f>+Cas_Hoy!I128</f>
        <v>310</v>
      </c>
      <c r="GC128" s="61">
        <f>+Cas_Hoy!J128</f>
        <v>225</v>
      </c>
      <c r="GD128" s="61">
        <f>+Cas_Hoy!K128</f>
        <v>274</v>
      </c>
      <c r="GE128" s="61">
        <f>+Cas_Hoy!L128</f>
        <v>177</v>
      </c>
      <c r="GF128" s="61">
        <f>+Cas_Hoy!M128</f>
        <v>210</v>
      </c>
      <c r="GG128" s="61">
        <f>+Cas_Hoy!N128</f>
        <v>123</v>
      </c>
      <c r="GH128" s="61">
        <f>+Cas_Hoy!O128</f>
        <v>121</v>
      </c>
      <c r="GI128" s="61">
        <f>+Cas_Hoy!P128</f>
        <v>74</v>
      </c>
      <c r="GJ128" s="61">
        <f>+Cas_Hoy!Q128</f>
        <v>67</v>
      </c>
      <c r="GK128" s="61">
        <f>+Cas_Hoy!R128</f>
        <v>23</v>
      </c>
      <c r="GL128" s="61">
        <f>+Cas_Hoy!S128</f>
        <v>37</v>
      </c>
      <c r="GM128" s="61">
        <f>+Cas_Hoy!T128</f>
        <v>4</v>
      </c>
      <c r="GN128" s="84">
        <f>+Cas_Hoy!U128</f>
        <v>6</v>
      </c>
      <c r="GO128" s="297">
        <f t="shared" si="220"/>
        <v>4.3289302567908186E-3</v>
      </c>
      <c r="GP128" s="294">
        <f t="shared" si="221"/>
        <v>1.1980661858505964E-2</v>
      </c>
      <c r="GQ128" s="294">
        <f t="shared" si="222"/>
        <v>3.817725875880091E-2</v>
      </c>
      <c r="GR128" s="294">
        <f t="shared" si="223"/>
        <v>6.6765758227070995E-2</v>
      </c>
      <c r="GS128" s="294">
        <f t="shared" si="224"/>
        <v>3.0758140462119318E-2</v>
      </c>
      <c r="GT128" s="294">
        <f t="shared" si="225"/>
        <v>3.5120530981560455E-2</v>
      </c>
      <c r="GU128" s="294">
        <f t="shared" si="226"/>
        <v>0.56235195833739238</v>
      </c>
      <c r="GV128" s="294">
        <f t="shared" si="227"/>
        <v>4.0397745009017459E-2</v>
      </c>
      <c r="GW128" s="294">
        <f t="shared" si="228"/>
        <v>3.3498788100268302E-2</v>
      </c>
      <c r="GX128" s="294">
        <f t="shared" si="229"/>
        <v>3.5729350123665939E-2</v>
      </c>
      <c r="GY128" s="294">
        <f t="shared" si="230"/>
        <v>0.12263371177862581</v>
      </c>
      <c r="GZ128" s="294">
        <f t="shared" si="231"/>
        <v>3.172427331399514E-2</v>
      </c>
      <c r="HA128" s="294">
        <f t="shared" si="232"/>
        <v>0.101985367644671</v>
      </c>
      <c r="HB128" s="294">
        <f t="shared" si="233"/>
        <v>0.12176703618131741</v>
      </c>
      <c r="HC128" s="294">
        <f t="shared" si="234"/>
        <v>3.6244280446562679E-2</v>
      </c>
      <c r="HD128" s="294">
        <f t="shared" si="235"/>
        <v>6.5756902931576836E-2</v>
      </c>
      <c r="HE128" s="294">
        <f t="shared" si="236"/>
        <v>3.5141318095688566E-2</v>
      </c>
      <c r="HF128" s="294">
        <f t="shared" si="237"/>
        <v>7.3747007382898813E-2</v>
      </c>
      <c r="HG128" s="294">
        <f t="shared" si="238"/>
        <v>8.3270828131669833E-2</v>
      </c>
      <c r="HH128" s="298">
        <f t="shared" si="239"/>
        <v>4.0235599901699622E-2</v>
      </c>
      <c r="HI128" s="213">
        <f>+CyF_Tot!B128</f>
        <v>1541</v>
      </c>
      <c r="HJ128" s="140">
        <f>+CyF_Tot!C128</f>
        <v>1864</v>
      </c>
      <c r="HK128" s="140">
        <f>+CyF_Tot!D128</f>
        <v>2304</v>
      </c>
      <c r="HL128" s="140">
        <f>+CyF_Tot!E128</f>
        <v>2564</v>
      </c>
      <c r="HM128" s="140">
        <f>+CyF_Tot!F128</f>
        <v>24</v>
      </c>
      <c r="HN128" s="140">
        <f>+CyF_Tot!G128</f>
        <v>30</v>
      </c>
      <c r="HO128" s="140">
        <f>+CyF_Tot!H128</f>
        <v>35</v>
      </c>
      <c r="HP128" s="451">
        <f>+CyF_Tot!I128</f>
        <v>37</v>
      </c>
      <c r="HQ128" s="91">
        <f t="shared" si="291"/>
        <v>7.3642980940121242E-2</v>
      </c>
      <c r="HR128" s="88">
        <f t="shared" si="292"/>
        <v>7.4314514131876994E-2</v>
      </c>
      <c r="HS128" s="88">
        <f t="shared" si="293"/>
        <v>6.9358464120171548E-2</v>
      </c>
      <c r="HT128" s="88">
        <f t="shared" si="294"/>
        <v>7.0318454706489189E-2</v>
      </c>
      <c r="HU128" s="88">
        <f t="shared" si="295"/>
        <v>6.4129757519623312E-2</v>
      </c>
      <c r="HV128" s="88">
        <f t="shared" si="296"/>
        <v>6.9105104476978568E-2</v>
      </c>
      <c r="HW128" s="88">
        <f t="shared" si="297"/>
        <v>6.0666444312167923E-2</v>
      </c>
      <c r="HX128" s="88">
        <f t="shared" si="298"/>
        <v>6.9753260066157813E-2</v>
      </c>
      <c r="HY128" s="88">
        <f t="shared" si="299"/>
        <v>6.1053893149114885E-2</v>
      </c>
      <c r="HZ128" s="88">
        <f t="shared" si="300"/>
        <v>6.9708443517499871E-2</v>
      </c>
      <c r="IA128" s="88">
        <f t="shared" si="301"/>
        <v>5.191801635996085E-2</v>
      </c>
      <c r="IB128" s="88">
        <f t="shared" si="302"/>
        <v>6.0171044690353191E-2</v>
      </c>
      <c r="IC128" s="88">
        <f t="shared" si="303"/>
        <v>3.8018254065073469E-2</v>
      </c>
      <c r="ID128" s="88">
        <f t="shared" si="304"/>
        <v>4.9108326354917187E-2</v>
      </c>
      <c r="IE128" s="88">
        <f t="shared" si="305"/>
        <v>3.254424423708261E-2</v>
      </c>
      <c r="IF128" s="88">
        <f t="shared" si="306"/>
        <v>4.3198494465516032E-2</v>
      </c>
      <c r="IG128" s="88">
        <f t="shared" si="307"/>
        <v>1.0466841783628004E-2</v>
      </c>
      <c r="IH128" s="88">
        <f t="shared" si="308"/>
        <v>2.2738326885070839E-2</v>
      </c>
      <c r="II128" s="88">
        <f t="shared" si="309"/>
        <v>1.1869614393804954E-3</v>
      </c>
      <c r="IJ128" s="191">
        <f t="shared" si="310"/>
        <v>8.5981839900731473E-3</v>
      </c>
      <c r="IK128" s="297"/>
      <c r="IL128" s="294"/>
      <c r="IM128" s="294"/>
      <c r="IN128" s="294"/>
      <c r="IO128" s="294"/>
      <c r="IP128" s="294"/>
      <c r="IQ128" s="294"/>
      <c r="IR128" s="294"/>
      <c r="IS128" s="294"/>
      <c r="IT128" s="294"/>
      <c r="IU128" s="294"/>
      <c r="IV128" s="294"/>
      <c r="IW128" s="294"/>
      <c r="IX128" s="294"/>
      <c r="IY128" s="294"/>
      <c r="IZ128" s="294"/>
      <c r="JA128" s="294"/>
      <c r="JB128" s="294"/>
      <c r="JC128" s="294"/>
      <c r="JD128" s="298"/>
      <c r="JE128" s="486"/>
    </row>
    <row r="129" spans="1:265" ht="14.4">
      <c r="A129" s="411" t="s">
        <v>140</v>
      </c>
      <c r="B129" s="439">
        <v>3966</v>
      </c>
      <c r="C129" s="427">
        <f t="shared" si="288"/>
        <v>121</v>
      </c>
      <c r="D129" s="418">
        <f t="shared" si="289"/>
        <v>4</v>
      </c>
      <c r="E129" s="396">
        <f t="shared" si="210"/>
        <v>6.5228791046880652E-3</v>
      </c>
      <c r="F129" s="197">
        <f t="shared" si="262"/>
        <v>2.3449319213313162E-2</v>
      </c>
      <c r="G129" s="30">
        <f t="shared" si="151"/>
        <v>6.5938295034871546</v>
      </c>
      <c r="H129" s="29">
        <f t="shared" si="263"/>
        <v>0.15462081286543253</v>
      </c>
      <c r="I129" s="33">
        <f t="shared" si="264"/>
        <v>0.20117331566362726</v>
      </c>
      <c r="J129" s="324">
        <f t="shared" si="265"/>
        <v>0.1065915205291848</v>
      </c>
      <c r="K129" s="482">
        <f t="shared" si="290"/>
        <v>9.4620366083779228E-3</v>
      </c>
      <c r="L129" s="325">
        <f t="shared" si="211"/>
        <v>4.5456125851478166</v>
      </c>
      <c r="M129" s="326">
        <f t="shared" si="266"/>
        <v>0.13868359122614368</v>
      </c>
      <c r="N129" s="501"/>
      <c r="O129" s="332" t="s">
        <v>226</v>
      </c>
      <c r="P129" s="20" t="s">
        <v>238</v>
      </c>
      <c r="Q129" s="20"/>
      <c r="R129" s="20"/>
      <c r="S129" s="157">
        <f t="shared" si="267"/>
        <v>121</v>
      </c>
      <c r="T129" s="158">
        <f t="shared" si="268"/>
        <v>3050.9329299041856</v>
      </c>
      <c r="U129" s="157">
        <f t="shared" si="269"/>
        <v>8</v>
      </c>
      <c r="V129" s="159">
        <f t="shared" si="270"/>
        <v>7.0796460176991149E-2</v>
      </c>
      <c r="W129" s="158">
        <f t="shared" si="271"/>
        <v>201.71457387796269</v>
      </c>
      <c r="X129" s="157">
        <f t="shared" si="272"/>
        <v>28</v>
      </c>
      <c r="Y129" s="159">
        <f t="shared" si="273"/>
        <v>0.30107526881720431</v>
      </c>
      <c r="Z129" s="158">
        <f t="shared" si="274"/>
        <v>706.00100857286941</v>
      </c>
      <c r="AA129" s="157">
        <f t="shared" si="275"/>
        <v>4</v>
      </c>
      <c r="AB129" s="158">
        <f t="shared" si="276"/>
        <v>1008.5728693898134</v>
      </c>
      <c r="AC129" s="160">
        <f t="shared" si="277"/>
        <v>3.3057851239669422E-2</v>
      </c>
      <c r="AD129" s="157">
        <f t="shared" si="278"/>
        <v>0</v>
      </c>
      <c r="AE129" s="159">
        <f t="shared" si="279"/>
        <v>0</v>
      </c>
      <c r="AF129" s="158">
        <f t="shared" si="280"/>
        <v>0</v>
      </c>
      <c r="AG129" s="157">
        <f t="shared" si="281"/>
        <v>1</v>
      </c>
      <c r="AH129" s="159">
        <f t="shared" si="282"/>
        <v>0.33333333333333331</v>
      </c>
      <c r="AI129" s="333">
        <f t="shared" si="283"/>
        <v>252.14321734745334</v>
      </c>
      <c r="AJ129" s="505"/>
      <c r="AK129" s="83">
        <v>325.79363224805383</v>
      </c>
      <c r="AL129" s="61">
        <v>321.66496758760593</v>
      </c>
      <c r="AM129" s="61">
        <v>302.25624957411372</v>
      </c>
      <c r="AN129" s="61">
        <v>320.22695150547139</v>
      </c>
      <c r="AO129" s="61">
        <v>289.63672097532856</v>
      </c>
      <c r="AP129" s="61">
        <v>290.45580017482752</v>
      </c>
      <c r="AQ129" s="61">
        <v>266.01158249816956</v>
      </c>
      <c r="AR129" s="61">
        <v>242.74500161243424</v>
      </c>
      <c r="AS129" s="61">
        <v>260.76511882645337</v>
      </c>
      <c r="AT129" s="61">
        <v>279.70958006611664</v>
      </c>
      <c r="AU129" s="61">
        <v>210.21655533763033</v>
      </c>
      <c r="AV129" s="61">
        <v>197.97690800972981</v>
      </c>
      <c r="AW129" s="61">
        <v>167.07888883840178</v>
      </c>
      <c r="AX129" s="61">
        <v>157.11320333245283</v>
      </c>
      <c r="AY129" s="61">
        <v>93.879994084205705</v>
      </c>
      <c r="AZ129" s="61">
        <v>119.24256978983314</v>
      </c>
      <c r="BA129" s="61">
        <v>42.165158934420653</v>
      </c>
      <c r="BB129" s="61">
        <v>64.196820005686362</v>
      </c>
      <c r="BC129" s="61">
        <v>2.1961020278344092</v>
      </c>
      <c r="BD129" s="84">
        <v>12.668193806753205</v>
      </c>
      <c r="BE129" s="229">
        <v>2.0000000000000002E-5</v>
      </c>
      <c r="BF129" s="42">
        <v>2.0000000000000002E-5</v>
      </c>
      <c r="BG129" s="52">
        <v>5.0000000000000002E-5</v>
      </c>
      <c r="BH129" s="52">
        <v>4.0000000000000003E-5</v>
      </c>
      <c r="BI129" s="52">
        <v>1.2518952302791728E-4</v>
      </c>
      <c r="BJ129" s="52">
        <v>1.2406223545552731E-4</v>
      </c>
      <c r="BK129" s="52">
        <v>3.4000000000000002E-4</v>
      </c>
      <c r="BL129" s="52">
        <v>1.8000000000000001E-4</v>
      </c>
      <c r="BM129" s="52">
        <v>8.9999999999999998E-4</v>
      </c>
      <c r="BN129" s="52">
        <v>5.0000000000000001E-4</v>
      </c>
      <c r="BO129" s="52">
        <v>3.8E-3</v>
      </c>
      <c r="BP129" s="52">
        <v>2E-3</v>
      </c>
      <c r="BQ129" s="52">
        <v>1.6199999999999999E-2</v>
      </c>
      <c r="BR129" s="52">
        <v>6.1999999999999998E-3</v>
      </c>
      <c r="BS129" s="52">
        <v>6.1100000000000002E-2</v>
      </c>
      <c r="BT129" s="52">
        <v>2.6800000000000001E-2</v>
      </c>
      <c r="BU129" s="52">
        <v>0.1421</v>
      </c>
      <c r="BV129" s="52">
        <v>5.4699999999999999E-2</v>
      </c>
      <c r="BW129" s="52">
        <v>0.27589999999999998</v>
      </c>
      <c r="BX129" s="53">
        <v>0.1051</v>
      </c>
      <c r="BY129" s="63">
        <f>+Fall_Hoy!B129</f>
        <v>0</v>
      </c>
      <c r="BZ129" s="60">
        <f>+Fall_Hoy!C129</f>
        <v>0</v>
      </c>
      <c r="CA129" s="60">
        <f>+Fall_Hoy!D129</f>
        <v>0</v>
      </c>
      <c r="CB129" s="60">
        <f>+Fall_Hoy!E129</f>
        <v>0</v>
      </c>
      <c r="CC129" s="60">
        <f>+Fall_Hoy!F129</f>
        <v>0</v>
      </c>
      <c r="CD129" s="60">
        <f>+Fall_Hoy!G129</f>
        <v>0</v>
      </c>
      <c r="CE129" s="60">
        <f>+Fall_Hoy!H129</f>
        <v>0</v>
      </c>
      <c r="CF129" s="60">
        <f>+Fall_Hoy!I129</f>
        <v>0</v>
      </c>
      <c r="CG129" s="60">
        <f>+Fall_Hoy!J129</f>
        <v>0</v>
      </c>
      <c r="CH129" s="60">
        <f>+Fall_Hoy!K129</f>
        <v>0</v>
      </c>
      <c r="CI129" s="60">
        <f>+Fall_Hoy!L129</f>
        <v>0</v>
      </c>
      <c r="CJ129" s="60">
        <f>+Fall_Hoy!M129</f>
        <v>0</v>
      </c>
      <c r="CK129" s="60">
        <f>+Fall_Hoy!N129</f>
        <v>1</v>
      </c>
      <c r="CL129" s="60">
        <f>+Fall_Hoy!O129</f>
        <v>0</v>
      </c>
      <c r="CM129" s="60">
        <f>+Fall_Hoy!P129</f>
        <v>0</v>
      </c>
      <c r="CN129" s="60">
        <f>+Fall_Hoy!Q129</f>
        <v>1</v>
      </c>
      <c r="CO129" s="60">
        <f>+Fall_Hoy!R129</f>
        <v>1</v>
      </c>
      <c r="CP129" s="60">
        <f>+Fall_Hoy!S129</f>
        <v>1</v>
      </c>
      <c r="CQ129" s="60">
        <f>+Fall_Hoy!T129</f>
        <v>0</v>
      </c>
      <c r="CR129" s="65">
        <f>+Fall_Hoy!U129</f>
        <v>0</v>
      </c>
      <c r="CS129" s="74">
        <f t="shared" si="284"/>
        <v>2.1303793417435657E-2</v>
      </c>
      <c r="CT129" s="75">
        <f t="shared" si="285"/>
        <v>0.31292040167858165</v>
      </c>
      <c r="CU129" s="75">
        <f t="shared" si="286"/>
        <v>0.36945658120477404</v>
      </c>
      <c r="CV129" s="75">
        <f t="shared" si="287"/>
        <v>1.9094512341219186E-2</v>
      </c>
      <c r="CW129" s="75">
        <f t="shared" si="240"/>
        <v>3.452600887872849E-2</v>
      </c>
      <c r="CX129" s="75">
        <f t="shared" si="241"/>
        <v>2.4100052385893647E-2</v>
      </c>
      <c r="CY129" s="75">
        <f t="shared" si="242"/>
        <v>3.7592348070290549E-2</v>
      </c>
      <c r="CZ129" s="75">
        <f t="shared" si="243"/>
        <v>3.7075943645461198E-2</v>
      </c>
      <c r="DA129" s="75">
        <f t="shared" si="244"/>
        <v>4.9853293486894122E-2</v>
      </c>
      <c r="DB129" s="75">
        <f t="shared" si="245"/>
        <v>3.575136753498482E-2</v>
      </c>
      <c r="DC129" s="75">
        <f t="shared" si="246"/>
        <v>3.3298994880575652E-2</v>
      </c>
      <c r="DD129" s="75">
        <f t="shared" si="247"/>
        <v>5.0510941404886163E-3</v>
      </c>
      <c r="DE129" s="75">
        <f t="shared" si="248"/>
        <v>0.36945658120477404</v>
      </c>
      <c r="DF129" s="75">
        <f t="shared" si="249"/>
        <v>1.9094512341219186E-2</v>
      </c>
      <c r="DG129" s="75">
        <f t="shared" si="250"/>
        <v>2.1303793417435657E-2</v>
      </c>
      <c r="DH129" s="75">
        <f t="shared" si="251"/>
        <v>0.31292040167858165</v>
      </c>
      <c r="DI129" s="75">
        <f t="shared" si="252"/>
        <v>0.16689840274613585</v>
      </c>
      <c r="DJ129" s="75">
        <f t="shared" si="253"/>
        <v>0.28477322782304781</v>
      </c>
      <c r="DK129" s="75">
        <f t="shared" si="254"/>
        <v>0.45535225018033731</v>
      </c>
      <c r="DL129" s="287">
        <f t="shared" si="255"/>
        <v>0</v>
      </c>
      <c r="DM129" s="83">
        <f>+'Cas_-14'!B129</f>
        <v>1</v>
      </c>
      <c r="DN129" s="61">
        <f>+'Cas_-14'!C129</f>
        <v>0</v>
      </c>
      <c r="DO129" s="61">
        <f>+'Cas_-14'!D129</f>
        <v>1</v>
      </c>
      <c r="DP129" s="61">
        <f>+'Cas_-14'!E129</f>
        <v>1</v>
      </c>
      <c r="DQ129" s="61">
        <f>+'Cas_-14'!F129</f>
        <v>10</v>
      </c>
      <c r="DR129" s="61">
        <f>+'Cas_-14'!G129</f>
        <v>7</v>
      </c>
      <c r="DS129" s="61">
        <f>+'Cas_-14'!H129</f>
        <v>10</v>
      </c>
      <c r="DT129" s="61">
        <f>+'Cas_-14'!I129</f>
        <v>9</v>
      </c>
      <c r="DU129" s="61">
        <f>+'Cas_-14'!J129</f>
        <v>13</v>
      </c>
      <c r="DV129" s="61">
        <f>+'Cas_-14'!K129</f>
        <v>10</v>
      </c>
      <c r="DW129" s="61">
        <f>+'Cas_-14'!L129</f>
        <v>7</v>
      </c>
      <c r="DX129" s="61">
        <f>+'Cas_-14'!M129</f>
        <v>1</v>
      </c>
      <c r="DY129" s="61">
        <f>+'Cas_-14'!N129</f>
        <v>8</v>
      </c>
      <c r="DZ129" s="61">
        <f>+'Cas_-14'!O129</f>
        <v>3</v>
      </c>
      <c r="EA129" s="61">
        <f>+'Cas_-14'!P129</f>
        <v>2</v>
      </c>
      <c r="EB129" s="61">
        <f>+'Cas_-14'!Q129</f>
        <v>2</v>
      </c>
      <c r="EC129" s="61">
        <f>+'Cas_-14'!R129</f>
        <v>1</v>
      </c>
      <c r="ED129" s="61">
        <f>+'Cas_-14'!S129</f>
        <v>5</v>
      </c>
      <c r="EE129" s="61">
        <f>+'Cas_-14'!T129</f>
        <v>1</v>
      </c>
      <c r="EF129" s="84">
        <f>+'Cas_-14'!U129</f>
        <v>0</v>
      </c>
      <c r="EG129" s="190">
        <f t="shared" si="312"/>
        <v>3.0694277021308283E-3</v>
      </c>
      <c r="EH129" s="88">
        <f t="shared" si="312"/>
        <v>0</v>
      </c>
      <c r="EI129" s="88">
        <f t="shared" si="312"/>
        <v>3.308451029247613E-3</v>
      </c>
      <c r="EJ129" s="88">
        <f t="shared" si="312"/>
        <v>3.1227852474588294E-3</v>
      </c>
      <c r="EK129" s="88">
        <f t="shared" si="312"/>
        <v>3.452600887872849E-2</v>
      </c>
      <c r="EL129" s="88">
        <f t="shared" si="312"/>
        <v>2.4100052385893647E-2</v>
      </c>
      <c r="EM129" s="88">
        <f t="shared" si="312"/>
        <v>3.7592348070290549E-2</v>
      </c>
      <c r="EN129" s="88">
        <f t="shared" si="312"/>
        <v>3.7075943645461198E-2</v>
      </c>
      <c r="EO129" s="88">
        <f t="shared" si="311"/>
        <v>4.9853293486894122E-2</v>
      </c>
      <c r="EP129" s="88">
        <f t="shared" si="311"/>
        <v>3.575136753498482E-2</v>
      </c>
      <c r="EQ129" s="88">
        <f t="shared" si="311"/>
        <v>3.3298994880575652E-2</v>
      </c>
      <c r="ER129" s="88">
        <f t="shared" si="311"/>
        <v>5.0510941404886163E-3</v>
      </c>
      <c r="ES129" s="88">
        <f t="shared" si="311"/>
        <v>4.7881572924138707E-2</v>
      </c>
      <c r="ET129" s="88">
        <f t="shared" si="311"/>
        <v>1.9094512341219186E-2</v>
      </c>
      <c r="EU129" s="88">
        <f t="shared" si="311"/>
        <v>2.1303793417435657E-2</v>
      </c>
      <c r="EV129" s="88">
        <f t="shared" si="311"/>
        <v>1.6772533529971979E-2</v>
      </c>
      <c r="EW129" s="88">
        <f t="shared" si="311"/>
        <v>2.3716263030225903E-2</v>
      </c>
      <c r="EX129" s="88">
        <f t="shared" si="311"/>
        <v>7.7885477809603573E-2</v>
      </c>
      <c r="EY129" s="88">
        <f t="shared" si="311"/>
        <v>0.45535225018033731</v>
      </c>
      <c r="EZ129" s="96">
        <f t="shared" si="311"/>
        <v>0</v>
      </c>
      <c r="FA129" s="110">
        <f t="shared" si="212"/>
        <v>1</v>
      </c>
      <c r="FB129" s="111">
        <f t="shared" si="213"/>
        <v>18.656716417910445</v>
      </c>
      <c r="FC129" s="111">
        <f t="shared" si="214"/>
        <v>7.7160493827160508</v>
      </c>
      <c r="FD129" s="111">
        <f t="shared" si="215"/>
        <v>1</v>
      </c>
      <c r="FE129" s="111">
        <f t="shared" si="313"/>
        <v>1</v>
      </c>
      <c r="FF129" s="111">
        <f t="shared" si="313"/>
        <v>1</v>
      </c>
      <c r="FG129" s="111">
        <f t="shared" si="313"/>
        <v>1</v>
      </c>
      <c r="FH129" s="111">
        <f t="shared" si="313"/>
        <v>1</v>
      </c>
      <c r="FI129" s="111">
        <f t="shared" si="313"/>
        <v>1</v>
      </c>
      <c r="FJ129" s="111">
        <f t="shared" si="313"/>
        <v>1</v>
      </c>
      <c r="FK129" s="111">
        <f t="shared" si="313"/>
        <v>1</v>
      </c>
      <c r="FL129" s="111">
        <f t="shared" si="313"/>
        <v>1</v>
      </c>
      <c r="FM129" s="111">
        <f t="shared" si="313"/>
        <v>7.7160493827160508</v>
      </c>
      <c r="FN129" s="111">
        <f t="shared" si="313"/>
        <v>1</v>
      </c>
      <c r="FO129" s="111">
        <f t="shared" si="313"/>
        <v>1</v>
      </c>
      <c r="FP129" s="111">
        <f t="shared" si="313"/>
        <v>18.656716417910445</v>
      </c>
      <c r="FQ129" s="111">
        <f t="shared" si="216"/>
        <v>7.0372976776917664</v>
      </c>
      <c r="FR129" s="111">
        <f t="shared" si="217"/>
        <v>3.6563071297989032</v>
      </c>
      <c r="FS129" s="111">
        <f t="shared" si="218"/>
        <v>1</v>
      </c>
      <c r="FT129" s="292" t="e">
        <f t="shared" si="219"/>
        <v>#DIV/0!</v>
      </c>
      <c r="FU129" s="83">
        <f>+Cas_Hoy!B129</f>
        <v>1</v>
      </c>
      <c r="FV129" s="61">
        <f>+Cas_Hoy!C129</f>
        <v>0</v>
      </c>
      <c r="FW129" s="61">
        <f>+Cas_Hoy!D129</f>
        <v>2</v>
      </c>
      <c r="FX129" s="61">
        <f>+Cas_Hoy!E129</f>
        <v>4</v>
      </c>
      <c r="FY129" s="61">
        <f>+Cas_Hoy!F129</f>
        <v>12</v>
      </c>
      <c r="FZ129" s="61">
        <f>+Cas_Hoy!G129</f>
        <v>8</v>
      </c>
      <c r="GA129" s="61">
        <f>+Cas_Hoy!H129</f>
        <v>15</v>
      </c>
      <c r="GB129" s="61">
        <f>+Cas_Hoy!I129</f>
        <v>13</v>
      </c>
      <c r="GC129" s="61">
        <f>+Cas_Hoy!J129</f>
        <v>14</v>
      </c>
      <c r="GD129" s="61">
        <f>+Cas_Hoy!K129</f>
        <v>11</v>
      </c>
      <c r="GE129" s="61">
        <f>+Cas_Hoy!L129</f>
        <v>11</v>
      </c>
      <c r="GF129" s="61">
        <f>+Cas_Hoy!M129</f>
        <v>2</v>
      </c>
      <c r="GG129" s="61">
        <f>+Cas_Hoy!N129</f>
        <v>9</v>
      </c>
      <c r="GH129" s="61">
        <f>+Cas_Hoy!O129</f>
        <v>4</v>
      </c>
      <c r="GI129" s="61">
        <f>+Cas_Hoy!P129</f>
        <v>3</v>
      </c>
      <c r="GJ129" s="61">
        <f>+Cas_Hoy!Q129</f>
        <v>3</v>
      </c>
      <c r="GK129" s="61">
        <f>+Cas_Hoy!R129</f>
        <v>1</v>
      </c>
      <c r="GL129" s="61">
        <f>+Cas_Hoy!S129</f>
        <v>6</v>
      </c>
      <c r="GM129" s="61">
        <f>+Cas_Hoy!T129</f>
        <v>1</v>
      </c>
      <c r="GN129" s="84">
        <f>+Cas_Hoy!U129</f>
        <v>0</v>
      </c>
      <c r="GO129" s="297">
        <f t="shared" si="220"/>
        <v>3.0694277021308283E-3</v>
      </c>
      <c r="GP129" s="294">
        <f t="shared" si="221"/>
        <v>0</v>
      </c>
      <c r="GQ129" s="294">
        <f t="shared" si="222"/>
        <v>5.1056343043944658E-2</v>
      </c>
      <c r="GR129" s="294">
        <f t="shared" si="223"/>
        <v>1.2491140989835317E-2</v>
      </c>
      <c r="GS129" s="294">
        <f t="shared" si="224"/>
        <v>4.1431210654474186E-2</v>
      </c>
      <c r="GT129" s="294">
        <f t="shared" si="225"/>
        <v>2.7542917012449881E-2</v>
      </c>
      <c r="GU129" s="294">
        <f t="shared" si="226"/>
        <v>5.6388522105435823E-2</v>
      </c>
      <c r="GV129" s="294">
        <f t="shared" si="227"/>
        <v>5.3554140821221737E-2</v>
      </c>
      <c r="GW129" s="294">
        <f t="shared" si="228"/>
        <v>5.3688162216655212E-2</v>
      </c>
      <c r="GX129" s="294">
        <f t="shared" si="229"/>
        <v>3.9326504288483305E-2</v>
      </c>
      <c r="GY129" s="294">
        <f t="shared" si="230"/>
        <v>5.2326991955190305E-2</v>
      </c>
      <c r="GZ129" s="294">
        <f t="shared" si="231"/>
        <v>1.0102188280977233E-2</v>
      </c>
      <c r="HA129" s="294">
        <f t="shared" si="232"/>
        <v>0.4156386538553708</v>
      </c>
      <c r="HB129" s="294">
        <f t="shared" si="233"/>
        <v>2.545934978829225E-2</v>
      </c>
      <c r="HC129" s="294">
        <f t="shared" si="234"/>
        <v>3.1955690126153485E-2</v>
      </c>
      <c r="HD129" s="294">
        <f t="shared" si="235"/>
        <v>0.46938060251787245</v>
      </c>
      <c r="HE129" s="294">
        <f t="shared" si="236"/>
        <v>0.16689840274613585</v>
      </c>
      <c r="HF129" s="294">
        <f t="shared" si="237"/>
        <v>0.34172787338765737</v>
      </c>
      <c r="HG129" s="294">
        <f t="shared" si="238"/>
        <v>0.45535225018033731</v>
      </c>
      <c r="HH129" s="298" t="e">
        <f t="shared" si="239"/>
        <v>#DIV/0!</v>
      </c>
      <c r="HI129" s="213">
        <f>+CyF_Tot!B129</f>
        <v>74</v>
      </c>
      <c r="HJ129" s="140">
        <f>+CyF_Tot!C129</f>
        <v>93</v>
      </c>
      <c r="HK129" s="140">
        <f>+CyF_Tot!D129</f>
        <v>113</v>
      </c>
      <c r="HL129" s="140">
        <f>+CyF_Tot!E129</f>
        <v>121</v>
      </c>
      <c r="HM129" s="140">
        <f>+CyF_Tot!F129</f>
        <v>1</v>
      </c>
      <c r="HN129" s="140">
        <f>+CyF_Tot!G129</f>
        <v>3</v>
      </c>
      <c r="HO129" s="140">
        <f>+CyF_Tot!H129</f>
        <v>4</v>
      </c>
      <c r="HP129" s="451">
        <f>+CyF_Tot!I129</f>
        <v>4</v>
      </c>
      <c r="HQ129" s="91">
        <f t="shared" si="291"/>
        <v>8.2146654626337329E-2</v>
      </c>
      <c r="HR129" s="88">
        <f t="shared" si="292"/>
        <v>8.1105639835503257E-2</v>
      </c>
      <c r="HS129" s="88">
        <f t="shared" si="293"/>
        <v>7.6211863230991855E-2</v>
      </c>
      <c r="HT129" s="88">
        <f t="shared" si="294"/>
        <v>8.0743053833956482E-2</v>
      </c>
      <c r="HU129" s="88">
        <f t="shared" si="295"/>
        <v>7.3029934688685974E-2</v>
      </c>
      <c r="HV129" s="88">
        <f t="shared" si="296"/>
        <v>7.3236459953310018E-2</v>
      </c>
      <c r="HW129" s="88">
        <f t="shared" si="297"/>
        <v>6.7073016262775981E-2</v>
      </c>
      <c r="HX129" s="88">
        <f t="shared" si="298"/>
        <v>6.120650570157192E-2</v>
      </c>
      <c r="HY129" s="88">
        <f t="shared" si="299"/>
        <v>6.5750156032892929E-2</v>
      </c>
      <c r="HZ129" s="88">
        <f t="shared" si="300"/>
        <v>7.0526873440775753E-2</v>
      </c>
      <c r="IA129" s="88">
        <f t="shared" si="301"/>
        <v>5.3004678602529082E-2</v>
      </c>
      <c r="IB129" s="88">
        <f t="shared" si="302"/>
        <v>4.9918534546074082E-2</v>
      </c>
      <c r="IC129" s="88">
        <f t="shared" si="303"/>
        <v>4.2127808582552141E-2</v>
      </c>
      <c r="ID129" s="88">
        <f t="shared" si="304"/>
        <v>3.9615028576009285E-2</v>
      </c>
      <c r="IE129" s="88">
        <f t="shared" si="305"/>
        <v>2.3671203752951515E-2</v>
      </c>
      <c r="IF129" s="88">
        <f t="shared" si="306"/>
        <v>3.0066205191586773E-2</v>
      </c>
      <c r="IG129" s="88">
        <f t="shared" si="307"/>
        <v>1.0631658833691542E-2</v>
      </c>
      <c r="IH129" s="88">
        <f t="shared" si="308"/>
        <v>1.6186792739709119E-2</v>
      </c>
      <c r="II129" s="88">
        <f t="shared" si="309"/>
        <v>5.5373223092143446E-4</v>
      </c>
      <c r="IJ129" s="191">
        <f t="shared" si="310"/>
        <v>3.1941991444158361E-3</v>
      </c>
      <c r="IK129" s="297"/>
      <c r="IL129" s="294"/>
      <c r="IM129" s="294"/>
      <c r="IN129" s="294"/>
      <c r="IO129" s="294"/>
      <c r="IP129" s="294"/>
      <c r="IQ129" s="294"/>
      <c r="IR129" s="294"/>
      <c r="IS129" s="294"/>
      <c r="IT129" s="294"/>
      <c r="IU129" s="294"/>
      <c r="IV129" s="294"/>
      <c r="IW129" s="294"/>
      <c r="IX129" s="294"/>
      <c r="IY129" s="294"/>
      <c r="IZ129" s="294"/>
      <c r="JA129" s="294"/>
      <c r="JB129" s="294"/>
      <c r="JC129" s="294"/>
      <c r="JD129" s="298"/>
      <c r="JE129" s="486"/>
    </row>
    <row r="130" spans="1:265" ht="14.4">
      <c r="A130" s="412" t="s">
        <v>141</v>
      </c>
      <c r="B130" s="440">
        <v>378167</v>
      </c>
      <c r="C130" s="428">
        <f t="shared" si="288"/>
        <v>11744</v>
      </c>
      <c r="D130" s="419">
        <f t="shared" si="289"/>
        <v>241</v>
      </c>
      <c r="E130" s="397">
        <f t="shared" si="210"/>
        <v>3.3492478111772062E-3</v>
      </c>
      <c r="F130" s="198">
        <f t="shared" si="262"/>
        <v>2.8640785684631392E-2</v>
      </c>
      <c r="G130" s="28">
        <f t="shared" si="151"/>
        <v>6.6435652457308594</v>
      </c>
      <c r="H130" s="27">
        <f t="shared" si="263"/>
        <v>0.19027692838484303</v>
      </c>
      <c r="I130" s="34">
        <f t="shared" si="264"/>
        <v>0.20631633708351921</v>
      </c>
      <c r="J130" s="311">
        <f t="shared" si="265"/>
        <v>0.26041885089774025</v>
      </c>
      <c r="K130" s="483">
        <f t="shared" si="290"/>
        <v>2.4471522845352801E-3</v>
      </c>
      <c r="L130" s="312">
        <f t="shared" si="211"/>
        <v>9.0925875346178326</v>
      </c>
      <c r="M130" s="313">
        <f t="shared" si="266"/>
        <v>0.28229874696614976</v>
      </c>
      <c r="N130" s="501"/>
      <c r="O130" s="334" t="s">
        <v>230</v>
      </c>
      <c r="P130" s="21" t="s">
        <v>240</v>
      </c>
      <c r="Q130" s="21" t="s">
        <v>242</v>
      </c>
      <c r="R130" s="21" t="s">
        <v>243</v>
      </c>
      <c r="S130" s="161">
        <f t="shared" si="267"/>
        <v>11744</v>
      </c>
      <c r="T130" s="162">
        <f t="shared" si="268"/>
        <v>3105.506297482329</v>
      </c>
      <c r="U130" s="161">
        <f t="shared" si="269"/>
        <v>352</v>
      </c>
      <c r="V130" s="163">
        <f t="shared" si="270"/>
        <v>3.0898876404494381E-2</v>
      </c>
      <c r="W130" s="162">
        <f t="shared" si="271"/>
        <v>93.080570224265998</v>
      </c>
      <c r="X130" s="161">
        <f t="shared" si="272"/>
        <v>913</v>
      </c>
      <c r="Y130" s="163">
        <f t="shared" si="273"/>
        <v>8.4295078940079399E-2</v>
      </c>
      <c r="Z130" s="162">
        <f t="shared" si="274"/>
        <v>241.42772901918994</v>
      </c>
      <c r="AA130" s="161">
        <f t="shared" si="275"/>
        <v>241</v>
      </c>
      <c r="AB130" s="162">
        <f t="shared" si="276"/>
        <v>637.28458591045751</v>
      </c>
      <c r="AC130" s="164">
        <f t="shared" si="277"/>
        <v>2.0521117166212535E-2</v>
      </c>
      <c r="AD130" s="161">
        <f t="shared" si="278"/>
        <v>6</v>
      </c>
      <c r="AE130" s="163">
        <f t="shared" si="279"/>
        <v>2.553191489361702E-2</v>
      </c>
      <c r="AF130" s="162">
        <f t="shared" si="280"/>
        <v>15.866006288227158</v>
      </c>
      <c r="AG130" s="161">
        <f t="shared" si="281"/>
        <v>20</v>
      </c>
      <c r="AH130" s="163">
        <f t="shared" si="282"/>
        <v>9.0497737556561084E-2</v>
      </c>
      <c r="AI130" s="335">
        <f t="shared" si="283"/>
        <v>52.886687627423861</v>
      </c>
      <c r="AJ130" s="505"/>
      <c r="AK130" s="83">
        <v>39503.461835334252</v>
      </c>
      <c r="AL130" s="61">
        <v>37517.176405094186</v>
      </c>
      <c r="AM130" s="61">
        <v>35316.251642890311</v>
      </c>
      <c r="AN130" s="61">
        <v>33401.418789290321</v>
      </c>
      <c r="AO130" s="61">
        <v>29092.956275879897</v>
      </c>
      <c r="AP130" s="61">
        <v>28395.288522470844</v>
      </c>
      <c r="AQ130" s="61">
        <v>27874.277198560252</v>
      </c>
      <c r="AR130" s="61">
        <v>28788.509003423762</v>
      </c>
      <c r="AS130" s="61">
        <v>25473.712476586436</v>
      </c>
      <c r="AT130" s="61">
        <v>25360.393333611646</v>
      </c>
      <c r="AU130" s="61">
        <v>15896.935114095264</v>
      </c>
      <c r="AV130" s="61">
        <v>15161.266632268096</v>
      </c>
      <c r="AW130" s="61">
        <v>10186.168369437986</v>
      </c>
      <c r="AX130" s="61">
        <v>10994.486868888132</v>
      </c>
      <c r="AY130" s="61">
        <v>4798.8593709578854</v>
      </c>
      <c r="AZ130" s="61">
        <v>5928.6463091933929</v>
      </c>
      <c r="BA130" s="61">
        <v>1343.5251417199033</v>
      </c>
      <c r="BB130" s="61">
        <v>2372.7439790130929</v>
      </c>
      <c r="BC130" s="61">
        <v>162.85153232968528</v>
      </c>
      <c r="BD130" s="84">
        <v>598.06524524005181</v>
      </c>
      <c r="BE130" s="229">
        <v>2.0000000000000002E-5</v>
      </c>
      <c r="BF130" s="42">
        <v>2.0000000000000002E-5</v>
      </c>
      <c r="BG130" s="52">
        <v>5.0000000000000002E-5</v>
      </c>
      <c r="BH130" s="52">
        <v>4.0000000000000003E-5</v>
      </c>
      <c r="BI130" s="52">
        <v>1.2518952302791728E-4</v>
      </c>
      <c r="BJ130" s="52">
        <v>1.2406223545552731E-4</v>
      </c>
      <c r="BK130" s="52">
        <v>3.4000000000000002E-4</v>
      </c>
      <c r="BL130" s="52">
        <v>1.8000000000000001E-4</v>
      </c>
      <c r="BM130" s="52">
        <v>8.9999999999999998E-4</v>
      </c>
      <c r="BN130" s="52">
        <v>5.0000000000000001E-4</v>
      </c>
      <c r="BO130" s="52">
        <v>3.8E-3</v>
      </c>
      <c r="BP130" s="52">
        <v>2E-3</v>
      </c>
      <c r="BQ130" s="52">
        <v>1.6199999999999999E-2</v>
      </c>
      <c r="BR130" s="52">
        <v>6.1999999999999998E-3</v>
      </c>
      <c r="BS130" s="52">
        <v>6.1100000000000002E-2</v>
      </c>
      <c r="BT130" s="52">
        <v>2.6800000000000001E-2</v>
      </c>
      <c r="BU130" s="52">
        <v>0.1421</v>
      </c>
      <c r="BV130" s="52">
        <v>5.4699999999999999E-2</v>
      </c>
      <c r="BW130" s="52">
        <v>0.27589999999999998</v>
      </c>
      <c r="BX130" s="53">
        <v>0.1051</v>
      </c>
      <c r="BY130" s="63">
        <f>+Fall_Hoy!B130</f>
        <v>1</v>
      </c>
      <c r="BZ130" s="60">
        <f>+Fall_Hoy!C130</f>
        <v>0</v>
      </c>
      <c r="CA130" s="60">
        <f>+Fall_Hoy!D130</f>
        <v>0</v>
      </c>
      <c r="CB130" s="60">
        <f>+Fall_Hoy!E130</f>
        <v>0</v>
      </c>
      <c r="CC130" s="60">
        <f>+Fall_Hoy!F130</f>
        <v>0</v>
      </c>
      <c r="CD130" s="60">
        <f>+Fall_Hoy!G130</f>
        <v>1</v>
      </c>
      <c r="CE130" s="60">
        <f>+Fall_Hoy!H130</f>
        <v>4</v>
      </c>
      <c r="CF130" s="60">
        <f>+Fall_Hoy!I130</f>
        <v>1</v>
      </c>
      <c r="CG130" s="60">
        <f>+Fall_Hoy!J130</f>
        <v>3</v>
      </c>
      <c r="CH130" s="60">
        <f>+Fall_Hoy!K130</f>
        <v>9</v>
      </c>
      <c r="CI130" s="60">
        <f>+Fall_Hoy!L130</f>
        <v>22</v>
      </c>
      <c r="CJ130" s="60">
        <f>+Fall_Hoy!M130</f>
        <v>6</v>
      </c>
      <c r="CK130" s="60">
        <f>+Fall_Hoy!N130</f>
        <v>35</v>
      </c>
      <c r="CL130" s="60">
        <f>+Fall_Hoy!O130</f>
        <v>25</v>
      </c>
      <c r="CM130" s="60">
        <f>+Fall_Hoy!P130</f>
        <v>34</v>
      </c>
      <c r="CN130" s="60">
        <f>+Fall_Hoy!Q130</f>
        <v>37</v>
      </c>
      <c r="CO130" s="60">
        <f>+Fall_Hoy!R130</f>
        <v>18</v>
      </c>
      <c r="CP130" s="60">
        <f>+Fall_Hoy!S130</f>
        <v>23</v>
      </c>
      <c r="CQ130" s="60">
        <f>+Fall_Hoy!T130</f>
        <v>7</v>
      </c>
      <c r="CR130" s="65">
        <f>+Fall_Hoy!U130</f>
        <v>13</v>
      </c>
      <c r="CS130" s="74">
        <f t="shared" si="284"/>
        <v>0.11595772427748523</v>
      </c>
      <c r="CT130" s="75">
        <f t="shared" si="285"/>
        <v>0.23286884440795844</v>
      </c>
      <c r="CU130" s="75">
        <f t="shared" si="286"/>
        <v>0.21210073786358369</v>
      </c>
      <c r="CV130" s="75">
        <f t="shared" si="287"/>
        <v>0.36675272912704021</v>
      </c>
      <c r="CW130" s="75">
        <f t="shared" si="240"/>
        <v>4.6128003880877934E-2</v>
      </c>
      <c r="CX130" s="75">
        <f t="shared" si="241"/>
        <v>0.28386647953432753</v>
      </c>
      <c r="CY130" s="75">
        <f t="shared" si="242"/>
        <v>0.42206317310213892</v>
      </c>
      <c r="CZ130" s="75">
        <f t="shared" si="243"/>
        <v>0.19297823151920943</v>
      </c>
      <c r="DA130" s="75">
        <f t="shared" si="244"/>
        <v>0.13085384929256338</v>
      </c>
      <c r="DB130" s="75">
        <f t="shared" si="245"/>
        <v>0.7</v>
      </c>
      <c r="DC130" s="75">
        <f t="shared" si="246"/>
        <v>0.36418804270498656</v>
      </c>
      <c r="DD130" s="75">
        <f t="shared" si="247"/>
        <v>0.19787264961194115</v>
      </c>
      <c r="DE130" s="75">
        <f t="shared" si="248"/>
        <v>0.21210073786358369</v>
      </c>
      <c r="DF130" s="75">
        <f t="shared" si="249"/>
        <v>0.36675272912704021</v>
      </c>
      <c r="DG130" s="75">
        <f t="shared" si="250"/>
        <v>0.11595772427748523</v>
      </c>
      <c r="DH130" s="75">
        <f t="shared" si="251"/>
        <v>0.23286884440795844</v>
      </c>
      <c r="DI130" s="75">
        <f t="shared" si="252"/>
        <v>9.4282834213503752E-2</v>
      </c>
      <c r="DJ130" s="75">
        <f t="shared" si="253"/>
        <v>0.17721057292568254</v>
      </c>
      <c r="DK130" s="75">
        <f t="shared" si="254"/>
        <v>0.15579534963058689</v>
      </c>
      <c r="DL130" s="287">
        <f t="shared" si="255"/>
        <v>0.20681977953712233</v>
      </c>
      <c r="DM130" s="83">
        <f>+'Cas_-14'!B130</f>
        <v>147</v>
      </c>
      <c r="DN130" s="61">
        <f>+'Cas_-14'!C130</f>
        <v>132</v>
      </c>
      <c r="DO130" s="61">
        <f>+'Cas_-14'!D130</f>
        <v>336</v>
      </c>
      <c r="DP130" s="61">
        <f>+'Cas_-14'!E130</f>
        <v>388</v>
      </c>
      <c r="DQ130" s="61">
        <f>+'Cas_-14'!F130</f>
        <v>1342</v>
      </c>
      <c r="DR130" s="61">
        <f>+'Cas_-14'!G130</f>
        <v>1278</v>
      </c>
      <c r="DS130" s="61">
        <f>+'Cas_-14'!H130</f>
        <v>1419</v>
      </c>
      <c r="DT130" s="61">
        <f>+'Cas_-14'!I130</f>
        <v>1205</v>
      </c>
      <c r="DU130" s="61">
        <f>+'Cas_-14'!J130</f>
        <v>1139</v>
      </c>
      <c r="DV130" s="61">
        <f>+'Cas_-14'!K130</f>
        <v>984</v>
      </c>
      <c r="DW130" s="61">
        <f>+'Cas_-14'!L130</f>
        <v>699</v>
      </c>
      <c r="DX130" s="61">
        <f>+'Cas_-14'!M130</f>
        <v>649</v>
      </c>
      <c r="DY130" s="61">
        <f>+'Cas_-14'!N130</f>
        <v>320</v>
      </c>
      <c r="DZ130" s="61">
        <f>+'Cas_-14'!O130</f>
        <v>313</v>
      </c>
      <c r="EA130" s="61">
        <f>+'Cas_-14'!P130</f>
        <v>133</v>
      </c>
      <c r="EB130" s="61">
        <f>+'Cas_-14'!Q130</f>
        <v>145</v>
      </c>
      <c r="EC130" s="61">
        <f>+'Cas_-14'!R130</f>
        <v>44</v>
      </c>
      <c r="ED130" s="61">
        <f>+'Cas_-14'!S130</f>
        <v>63</v>
      </c>
      <c r="EE130" s="61">
        <f>+'Cas_-14'!T130</f>
        <v>10</v>
      </c>
      <c r="EF130" s="84">
        <f>+'Cas_-14'!U130</f>
        <v>26</v>
      </c>
      <c r="EG130" s="190">
        <f t="shared" si="312"/>
        <v>3.7211928567869065E-3</v>
      </c>
      <c r="EH130" s="89">
        <f t="shared" si="312"/>
        <v>3.5183884462604885E-3</v>
      </c>
      <c r="EI130" s="89">
        <f t="shared" si="312"/>
        <v>9.5140334653165785E-3</v>
      </c>
      <c r="EJ130" s="89">
        <f t="shared" si="312"/>
        <v>1.1616273022641977E-2</v>
      </c>
      <c r="EK130" s="89">
        <f t="shared" si="312"/>
        <v>4.6128003880877934E-2</v>
      </c>
      <c r="EL130" s="89">
        <f t="shared" si="312"/>
        <v>4.5007466608012955E-2</v>
      </c>
      <c r="EM130" s="89">
        <f t="shared" si="312"/>
        <v>5.0907149623714495E-2</v>
      </c>
      <c r="EN130" s="89">
        <f t="shared" si="312"/>
        <v>4.1856978416516526E-2</v>
      </c>
      <c r="EO130" s="89">
        <f t="shared" si="311"/>
        <v>4.4712760303268914E-2</v>
      </c>
      <c r="EP130" s="89">
        <f t="shared" si="311"/>
        <v>3.8800660031398093E-2</v>
      </c>
      <c r="EQ130" s="89">
        <f t="shared" si="311"/>
        <v>4.3970739956044787E-2</v>
      </c>
      <c r="ER130" s="89">
        <f t="shared" si="311"/>
        <v>4.2806449866049937E-2</v>
      </c>
      <c r="ES130" s="89">
        <f t="shared" si="311"/>
        <v>3.1415149288137649E-2</v>
      </c>
      <c r="ET130" s="89">
        <f t="shared" si="311"/>
        <v>2.8468813845757366E-2</v>
      </c>
      <c r="EU130" s="89">
        <f t="shared" si="311"/>
        <v>2.7714919258709655E-2</v>
      </c>
      <c r="EV130" s="89">
        <f t="shared" si="311"/>
        <v>2.4457522415387199E-2</v>
      </c>
      <c r="EW130" s="89">
        <f t="shared" si="311"/>
        <v>3.2749666257583944E-2</v>
      </c>
      <c r="EX130" s="89">
        <f t="shared" si="311"/>
        <v>2.6551537189530201E-2</v>
      </c>
      <c r="EY130" s="89">
        <f t="shared" si="311"/>
        <v>6.1405624232969878E-2</v>
      </c>
      <c r="EZ130" s="97">
        <f t="shared" si="311"/>
        <v>4.3473517658703116E-2</v>
      </c>
      <c r="FA130" s="110">
        <f t="shared" si="212"/>
        <v>4.183945953262862</v>
      </c>
      <c r="FB130" s="111">
        <f t="shared" si="213"/>
        <v>9.5213587236232637</v>
      </c>
      <c r="FC130" s="111">
        <f t="shared" si="214"/>
        <v>6.7515432098765435</v>
      </c>
      <c r="FD130" s="111">
        <f t="shared" si="215"/>
        <v>12.882613624652171</v>
      </c>
      <c r="FE130" s="111">
        <f t="shared" si="313"/>
        <v>1</v>
      </c>
      <c r="FF130" s="111">
        <f t="shared" si="313"/>
        <v>6.3070974868820775</v>
      </c>
      <c r="FG130" s="111">
        <f t="shared" si="313"/>
        <v>8.2908427641669764</v>
      </c>
      <c r="FH130" s="111">
        <f t="shared" si="313"/>
        <v>4.6104195481788839</v>
      </c>
      <c r="FI130" s="111">
        <f t="shared" si="313"/>
        <v>2.9265437518290893</v>
      </c>
      <c r="FJ130" s="111">
        <f t="shared" si="313"/>
        <v>18.040930217000152</v>
      </c>
      <c r="FK130" s="111">
        <f t="shared" si="313"/>
        <v>8.2825088472253601</v>
      </c>
      <c r="FL130" s="111">
        <f t="shared" si="313"/>
        <v>4.6224961479198763</v>
      </c>
      <c r="FM130" s="111">
        <f t="shared" si="313"/>
        <v>6.7515432098765435</v>
      </c>
      <c r="FN130" s="111">
        <f t="shared" si="313"/>
        <v>12.882613624652171</v>
      </c>
      <c r="FO130" s="111">
        <f t="shared" si="313"/>
        <v>4.183945953262862</v>
      </c>
      <c r="FP130" s="111">
        <f t="shared" si="313"/>
        <v>9.5213587236232637</v>
      </c>
      <c r="FQ130" s="111">
        <f t="shared" si="216"/>
        <v>2.8788945045102676</v>
      </c>
      <c r="FR130" s="111">
        <f t="shared" si="217"/>
        <v>6.6742114274106958</v>
      </c>
      <c r="FS130" s="111">
        <f t="shared" si="218"/>
        <v>2.5371511417180144</v>
      </c>
      <c r="FT130" s="292">
        <f t="shared" si="219"/>
        <v>4.7573739295908659</v>
      </c>
      <c r="FU130" s="83">
        <f>+Cas_Hoy!B130</f>
        <v>160</v>
      </c>
      <c r="FV130" s="61">
        <f>+Cas_Hoy!C130</f>
        <v>137</v>
      </c>
      <c r="FW130" s="61">
        <f>+Cas_Hoy!D130</f>
        <v>365</v>
      </c>
      <c r="FX130" s="61">
        <f>+Cas_Hoy!E130</f>
        <v>435</v>
      </c>
      <c r="FY130" s="61">
        <f>+Cas_Hoy!F130</f>
        <v>1467</v>
      </c>
      <c r="FZ130" s="61">
        <f>+Cas_Hoy!G130</f>
        <v>1379</v>
      </c>
      <c r="GA130" s="61">
        <f>+Cas_Hoy!H130</f>
        <v>1535</v>
      </c>
      <c r="GB130" s="61">
        <f>+Cas_Hoy!I130</f>
        <v>1294</v>
      </c>
      <c r="GC130" s="61">
        <f>+Cas_Hoy!J130</f>
        <v>1235</v>
      </c>
      <c r="GD130" s="61">
        <f>+Cas_Hoy!K130</f>
        <v>1069</v>
      </c>
      <c r="GE130" s="61">
        <f>+Cas_Hoy!L130</f>
        <v>754</v>
      </c>
      <c r="GF130" s="61">
        <f>+Cas_Hoy!M130</f>
        <v>703</v>
      </c>
      <c r="GG130" s="61">
        <f>+Cas_Hoy!N130</f>
        <v>347</v>
      </c>
      <c r="GH130" s="61">
        <f>+Cas_Hoy!O130</f>
        <v>336</v>
      </c>
      <c r="GI130" s="61">
        <f>+Cas_Hoy!P130</f>
        <v>146</v>
      </c>
      <c r="GJ130" s="61">
        <f>+Cas_Hoy!Q130</f>
        <v>168</v>
      </c>
      <c r="GK130" s="61">
        <f>+Cas_Hoy!R130</f>
        <v>46</v>
      </c>
      <c r="GL130" s="61">
        <f>+Cas_Hoy!S130</f>
        <v>67</v>
      </c>
      <c r="GM130" s="61">
        <f>+Cas_Hoy!T130</f>
        <v>11</v>
      </c>
      <c r="GN130" s="84">
        <f>+Cas_Hoy!U130</f>
        <v>28</v>
      </c>
      <c r="GO130" s="297">
        <f t="shared" si="220"/>
        <v>1.6946143993974691E-2</v>
      </c>
      <c r="GP130" s="294">
        <f t="shared" si="221"/>
        <v>3.4768771803393723E-2</v>
      </c>
      <c r="GQ130" s="294">
        <f t="shared" si="222"/>
        <v>6.9778449211527288E-2</v>
      </c>
      <c r="GR130" s="294">
        <f t="shared" si="223"/>
        <v>0.16777541583115371</v>
      </c>
      <c r="GS130" s="294">
        <f t="shared" si="224"/>
        <v>5.0424576522539441E-2</v>
      </c>
      <c r="GT130" s="294">
        <f t="shared" si="225"/>
        <v>0.30630037189189174</v>
      </c>
      <c r="GU130" s="294">
        <f t="shared" si="226"/>
        <v>0.45656587083282818</v>
      </c>
      <c r="GV130" s="294">
        <f t="shared" si="227"/>
        <v>0.20723139550693526</v>
      </c>
      <c r="GW130" s="294">
        <f t="shared" si="228"/>
        <v>0.14188279532600157</v>
      </c>
      <c r="GX130" s="294">
        <f t="shared" si="229"/>
        <v>0.7</v>
      </c>
      <c r="GY130" s="294">
        <f t="shared" si="230"/>
        <v>0.39284375421968509</v>
      </c>
      <c r="GZ130" s="294">
        <f t="shared" si="231"/>
        <v>0.21433662970291928</v>
      </c>
      <c r="HA130" s="294">
        <f t="shared" si="232"/>
        <v>0.22999673762082357</v>
      </c>
      <c r="HB130" s="294">
        <f t="shared" si="233"/>
        <v>0.39370261018110381</v>
      </c>
      <c r="HC130" s="294">
        <f t="shared" si="234"/>
        <v>0.12729193792866797</v>
      </c>
      <c r="HD130" s="294">
        <f t="shared" si="235"/>
        <v>0.26980666110715185</v>
      </c>
      <c r="HE130" s="294">
        <f t="shared" si="236"/>
        <v>9.8568417586844828E-2</v>
      </c>
      <c r="HF130" s="294">
        <f t="shared" si="237"/>
        <v>0.18846203787334492</v>
      </c>
      <c r="HG130" s="294">
        <f t="shared" si="238"/>
        <v>0.17137488459364558</v>
      </c>
      <c r="HH130" s="298">
        <f t="shared" si="239"/>
        <v>0.22272899334767018</v>
      </c>
      <c r="HI130" s="213">
        <f>+CyF_Tot!B130</f>
        <v>10155</v>
      </c>
      <c r="HJ130" s="140">
        <f>+CyF_Tot!C130</f>
        <v>10831</v>
      </c>
      <c r="HK130" s="140">
        <f>+CyF_Tot!D130</f>
        <v>11392</v>
      </c>
      <c r="HL130" s="140">
        <f>+CyF_Tot!E130</f>
        <v>11744</v>
      </c>
      <c r="HM130" s="140">
        <f>+CyF_Tot!F130</f>
        <v>210</v>
      </c>
      <c r="HN130" s="140">
        <f>+CyF_Tot!G130</f>
        <v>221</v>
      </c>
      <c r="HO130" s="140">
        <f>+CyF_Tot!H130</f>
        <v>235</v>
      </c>
      <c r="HP130" s="451">
        <f>+CyF_Tot!I130</f>
        <v>241</v>
      </c>
      <c r="HQ130" s="91">
        <f t="shared" si="291"/>
        <v>0.10446036231435914</v>
      </c>
      <c r="HR130" s="88">
        <f t="shared" si="292"/>
        <v>9.9207959459958653E-2</v>
      </c>
      <c r="HS130" s="88">
        <f t="shared" si="293"/>
        <v>9.3387978440451727E-2</v>
      </c>
      <c r="HT130" s="88">
        <f t="shared" si="294"/>
        <v>8.8324520091098174E-2</v>
      </c>
      <c r="HU130" s="88">
        <f t="shared" si="295"/>
        <v>7.6931504536038031E-2</v>
      </c>
      <c r="HV130" s="88">
        <f t="shared" si="296"/>
        <v>7.5086637708924486E-2</v>
      </c>
      <c r="HW130" s="88">
        <f t="shared" si="297"/>
        <v>7.3708909552023985E-2</v>
      </c>
      <c r="HX130" s="88">
        <f t="shared" si="298"/>
        <v>7.6126444146167593E-2</v>
      </c>
      <c r="HY130" s="88">
        <f t="shared" si="299"/>
        <v>6.7361013723001836E-2</v>
      </c>
      <c r="HZ130" s="88">
        <f t="shared" si="300"/>
        <v>6.7061360017166088E-2</v>
      </c>
      <c r="IA130" s="88">
        <f t="shared" si="301"/>
        <v>4.20368120806291E-2</v>
      </c>
      <c r="IB130" s="88">
        <f t="shared" si="302"/>
        <v>4.0091458620842367E-2</v>
      </c>
      <c r="IC130" s="88">
        <f t="shared" si="303"/>
        <v>2.6935635233740613E-2</v>
      </c>
      <c r="ID130" s="88">
        <f t="shared" si="304"/>
        <v>2.9073099632935005E-2</v>
      </c>
      <c r="IE130" s="88">
        <f t="shared" si="305"/>
        <v>1.2689788825989272E-2</v>
      </c>
      <c r="IF130" s="88">
        <f t="shared" si="306"/>
        <v>1.567732327038952E-2</v>
      </c>
      <c r="IG130" s="88">
        <f t="shared" si="307"/>
        <v>3.5527297244865451E-3</v>
      </c>
      <c r="IH130" s="88">
        <f t="shared" si="308"/>
        <v>6.2743284818958106E-3</v>
      </c>
      <c r="II130" s="88">
        <f t="shared" si="309"/>
        <v>4.3063390599836919E-4</v>
      </c>
      <c r="IJ130" s="191">
        <f t="shared" si="310"/>
        <v>1.5814844902914632E-3</v>
      </c>
      <c r="IK130" s="297"/>
      <c r="IL130" s="294"/>
      <c r="IM130" s="294"/>
      <c r="IN130" s="294"/>
      <c r="IO130" s="294"/>
      <c r="IP130" s="294"/>
      <c r="IQ130" s="294"/>
      <c r="IR130" s="294"/>
      <c r="IS130" s="294"/>
      <c r="IT130" s="294"/>
      <c r="IU130" s="294"/>
      <c r="IV130" s="294"/>
      <c r="IW130" s="294"/>
      <c r="IX130" s="294"/>
      <c r="IY130" s="294"/>
      <c r="IZ130" s="294"/>
      <c r="JA130" s="294"/>
      <c r="JB130" s="294"/>
      <c r="JC130" s="294"/>
      <c r="JD130" s="298"/>
    </row>
    <row r="131" spans="1:265" ht="14.4">
      <c r="A131" s="411" t="s">
        <v>142</v>
      </c>
      <c r="B131" s="439">
        <v>31584</v>
      </c>
      <c r="C131" s="427">
        <f t="shared" si="288"/>
        <v>1336</v>
      </c>
      <c r="D131" s="418">
        <f t="shared" si="289"/>
        <v>23</v>
      </c>
      <c r="E131" s="396">
        <f t="shared" si="210"/>
        <v>5.3143456340593318E-3</v>
      </c>
      <c r="F131" s="197">
        <f t="shared" si="262"/>
        <v>3.7392350557244172E-2</v>
      </c>
      <c r="G131" s="30">
        <f t="shared" si="151"/>
        <v>3.6646132016116897</v>
      </c>
      <c r="H131" s="29">
        <f t="shared" si="263"/>
        <v>0.13702850149136922</v>
      </c>
      <c r="I131" s="33">
        <f t="shared" si="264"/>
        <v>0.15501276714010948</v>
      </c>
      <c r="J131" s="324">
        <f t="shared" si="265"/>
        <v>0.13268044746292876</v>
      </c>
      <c r="K131" s="482">
        <f t="shared" si="290"/>
        <v>5.4885013773096902E-3</v>
      </c>
      <c r="L131" s="325">
        <f t="shared" si="211"/>
        <v>3.5483312893049468</v>
      </c>
      <c r="M131" s="326">
        <f t="shared" si="266"/>
        <v>0.150094054030883</v>
      </c>
      <c r="N131" s="501"/>
      <c r="O131" s="332" t="s">
        <v>226</v>
      </c>
      <c r="P131" s="20" t="s">
        <v>236</v>
      </c>
      <c r="Q131" s="20"/>
      <c r="R131" s="20"/>
      <c r="S131" s="157">
        <f t="shared" si="267"/>
        <v>1336</v>
      </c>
      <c r="T131" s="158">
        <f t="shared" si="268"/>
        <v>4229.989868287741</v>
      </c>
      <c r="U131" s="157">
        <f t="shared" si="269"/>
        <v>64</v>
      </c>
      <c r="V131" s="159">
        <f t="shared" si="270"/>
        <v>5.0314465408805034E-2</v>
      </c>
      <c r="W131" s="158">
        <f t="shared" si="271"/>
        <v>202.63424518743668</v>
      </c>
      <c r="X131" s="157">
        <f t="shared" si="272"/>
        <v>155</v>
      </c>
      <c r="Y131" s="159">
        <f t="shared" si="273"/>
        <v>0.13124470787468248</v>
      </c>
      <c r="Z131" s="158">
        <f t="shared" si="274"/>
        <v>490.75481256332318</v>
      </c>
      <c r="AA131" s="157">
        <f t="shared" si="275"/>
        <v>23</v>
      </c>
      <c r="AB131" s="158">
        <f t="shared" si="276"/>
        <v>728.21681864235052</v>
      </c>
      <c r="AC131" s="160">
        <f t="shared" si="277"/>
        <v>1.7215568862275449E-2</v>
      </c>
      <c r="AD131" s="157">
        <f t="shared" si="278"/>
        <v>0</v>
      </c>
      <c r="AE131" s="159">
        <f t="shared" si="279"/>
        <v>0</v>
      </c>
      <c r="AF131" s="158">
        <f t="shared" si="280"/>
        <v>0</v>
      </c>
      <c r="AG131" s="157">
        <f t="shared" si="281"/>
        <v>1</v>
      </c>
      <c r="AH131" s="159">
        <f t="shared" si="282"/>
        <v>4.5454545454545456E-2</v>
      </c>
      <c r="AI131" s="333">
        <f t="shared" si="283"/>
        <v>31.661600810536981</v>
      </c>
      <c r="AJ131" s="505"/>
      <c r="AK131" s="83">
        <v>2881.0460467486719</v>
      </c>
      <c r="AL131" s="61">
        <v>2670.9299224830538</v>
      </c>
      <c r="AM131" s="61">
        <v>2288.0743673908096</v>
      </c>
      <c r="AN131" s="61">
        <v>2138.3057857278959</v>
      </c>
      <c r="AO131" s="61">
        <v>2286.3426250261164</v>
      </c>
      <c r="AP131" s="61">
        <v>2125.4036723475465</v>
      </c>
      <c r="AQ131" s="61">
        <v>2537.7819660679352</v>
      </c>
      <c r="AR131" s="61">
        <v>2503.2411597908367</v>
      </c>
      <c r="AS131" s="61">
        <v>2165.7717080507846</v>
      </c>
      <c r="AT131" s="61">
        <v>2106.6292829535819</v>
      </c>
      <c r="AU131" s="61">
        <v>1699.2043932670281</v>
      </c>
      <c r="AV131" s="61">
        <v>1632.8839572418246</v>
      </c>
      <c r="AW131" s="61">
        <v>1188.6007840498128</v>
      </c>
      <c r="AX131" s="61">
        <v>1254.7107882591433</v>
      </c>
      <c r="AY131" s="61">
        <v>693.89505519272893</v>
      </c>
      <c r="AZ131" s="61">
        <v>777.14725133664047</v>
      </c>
      <c r="BA131" s="61">
        <v>230.95341622080679</v>
      </c>
      <c r="BB131" s="61">
        <v>309.98010623729022</v>
      </c>
      <c r="BC131" s="61">
        <v>18.329636208000537</v>
      </c>
      <c r="BD131" s="84">
        <v>74.767962090418806</v>
      </c>
      <c r="BE131" s="229">
        <v>2.0000000000000002E-5</v>
      </c>
      <c r="BF131" s="42">
        <v>2.0000000000000002E-5</v>
      </c>
      <c r="BG131" s="52">
        <v>5.0000000000000002E-5</v>
      </c>
      <c r="BH131" s="52">
        <v>4.0000000000000003E-5</v>
      </c>
      <c r="BI131" s="52">
        <v>1.2518952302791728E-4</v>
      </c>
      <c r="BJ131" s="52">
        <v>1.2406223545552731E-4</v>
      </c>
      <c r="BK131" s="52">
        <v>3.4000000000000002E-4</v>
      </c>
      <c r="BL131" s="52">
        <v>1.8000000000000001E-4</v>
      </c>
      <c r="BM131" s="52">
        <v>8.9999999999999998E-4</v>
      </c>
      <c r="BN131" s="52">
        <v>5.0000000000000001E-4</v>
      </c>
      <c r="BO131" s="52">
        <v>3.8E-3</v>
      </c>
      <c r="BP131" s="52">
        <v>2E-3</v>
      </c>
      <c r="BQ131" s="52">
        <v>1.6199999999999999E-2</v>
      </c>
      <c r="BR131" s="52">
        <v>6.1999999999999998E-3</v>
      </c>
      <c r="BS131" s="52">
        <v>6.1100000000000002E-2</v>
      </c>
      <c r="BT131" s="52">
        <v>2.6800000000000001E-2</v>
      </c>
      <c r="BU131" s="52">
        <v>0.1421</v>
      </c>
      <c r="BV131" s="52">
        <v>5.4699999999999999E-2</v>
      </c>
      <c r="BW131" s="52">
        <v>0.27589999999999998</v>
      </c>
      <c r="BX131" s="53">
        <v>0.1051</v>
      </c>
      <c r="BY131" s="63">
        <f>+Fall_Hoy!B131</f>
        <v>0</v>
      </c>
      <c r="BZ131" s="60">
        <f>+Fall_Hoy!C131</f>
        <v>0</v>
      </c>
      <c r="CA131" s="60">
        <f>+Fall_Hoy!D131</f>
        <v>0</v>
      </c>
      <c r="CB131" s="60">
        <f>+Fall_Hoy!E131</f>
        <v>0</v>
      </c>
      <c r="CC131" s="60">
        <f>+Fall_Hoy!F131</f>
        <v>0</v>
      </c>
      <c r="CD131" s="60">
        <f>+Fall_Hoy!G131</f>
        <v>0</v>
      </c>
      <c r="CE131" s="60">
        <f>+Fall_Hoy!H131</f>
        <v>0</v>
      </c>
      <c r="CF131" s="60">
        <f>+Fall_Hoy!I131</f>
        <v>0</v>
      </c>
      <c r="CG131" s="60">
        <f>+Fall_Hoy!J131</f>
        <v>0</v>
      </c>
      <c r="CH131" s="60">
        <f>+Fall_Hoy!K131</f>
        <v>0</v>
      </c>
      <c r="CI131" s="60">
        <f>+Fall_Hoy!L131</f>
        <v>4</v>
      </c>
      <c r="CJ131" s="60">
        <f>+Fall_Hoy!M131</f>
        <v>0</v>
      </c>
      <c r="CK131" s="60">
        <f>+Fall_Hoy!N131</f>
        <v>2</v>
      </c>
      <c r="CL131" s="60">
        <f>+Fall_Hoy!O131</f>
        <v>3</v>
      </c>
      <c r="CM131" s="60">
        <f>+Fall_Hoy!P131</f>
        <v>1</v>
      </c>
      <c r="CN131" s="60">
        <f>+Fall_Hoy!Q131</f>
        <v>3</v>
      </c>
      <c r="CO131" s="60">
        <f>+Fall_Hoy!R131</f>
        <v>3</v>
      </c>
      <c r="CP131" s="60">
        <f>+Fall_Hoy!S131</f>
        <v>2</v>
      </c>
      <c r="CQ131" s="60">
        <f>+Fall_Hoy!T131</f>
        <v>1</v>
      </c>
      <c r="CR131" s="65">
        <f>+Fall_Hoy!U131</f>
        <v>4</v>
      </c>
      <c r="CS131" s="74">
        <f t="shared" si="284"/>
        <v>2.3586581268758497E-2</v>
      </c>
      <c r="CT131" s="75">
        <f t="shared" si="285"/>
        <v>0.14404001084084514</v>
      </c>
      <c r="CU131" s="75">
        <f t="shared" si="286"/>
        <v>0.10386733020889785</v>
      </c>
      <c r="CV131" s="75">
        <f t="shared" si="287"/>
        <v>0.38564342657265699</v>
      </c>
      <c r="CW131" s="75">
        <f t="shared" si="240"/>
        <v>5.0736052737797757E-2</v>
      </c>
      <c r="CX131" s="75">
        <f t="shared" si="241"/>
        <v>4.9402380058949279E-2</v>
      </c>
      <c r="CY131" s="75">
        <f t="shared" si="242"/>
        <v>4.7679430943186427E-2</v>
      </c>
      <c r="CZ131" s="75">
        <f t="shared" si="243"/>
        <v>5.2332153251645148E-2</v>
      </c>
      <c r="DA131" s="75">
        <f t="shared" si="244"/>
        <v>4.9866751698036095E-2</v>
      </c>
      <c r="DB131" s="75">
        <f t="shared" si="245"/>
        <v>5.7912420086058486E-2</v>
      </c>
      <c r="DC131" s="75">
        <f t="shared" si="246"/>
        <v>0.6194849678581007</v>
      </c>
      <c r="DD131" s="75">
        <f t="shared" si="247"/>
        <v>5.2055138163998621E-2</v>
      </c>
      <c r="DE131" s="75">
        <f t="shared" si="248"/>
        <v>0.10386733020889785</v>
      </c>
      <c r="DF131" s="75">
        <f t="shared" si="249"/>
        <v>0.38564342657265699</v>
      </c>
      <c r="DG131" s="75">
        <f t="shared" si="250"/>
        <v>2.3586581268758497E-2</v>
      </c>
      <c r="DH131" s="75">
        <f t="shared" si="251"/>
        <v>0.14404001084084514</v>
      </c>
      <c r="DI131" s="75">
        <f t="shared" si="252"/>
        <v>9.1411910585860012E-2</v>
      </c>
      <c r="DJ131" s="75">
        <f t="shared" si="253"/>
        <v>0.11795296072967969</v>
      </c>
      <c r="DK131" s="75">
        <f t="shared" si="254"/>
        <v>0.19773996547971356</v>
      </c>
      <c r="DL131" s="287">
        <f t="shared" si="255"/>
        <v>0.50902806994660654</v>
      </c>
      <c r="DM131" s="83">
        <f>+'Cas_-14'!B131</f>
        <v>21</v>
      </c>
      <c r="DN131" s="61">
        <f>+'Cas_-14'!C131</f>
        <v>13</v>
      </c>
      <c r="DO131" s="61">
        <f>+'Cas_-14'!D131</f>
        <v>49</v>
      </c>
      <c r="DP131" s="61">
        <f>+'Cas_-14'!E131</f>
        <v>51</v>
      </c>
      <c r="DQ131" s="61">
        <f>+'Cas_-14'!F131</f>
        <v>116</v>
      </c>
      <c r="DR131" s="61">
        <f>+'Cas_-14'!G131</f>
        <v>105</v>
      </c>
      <c r="DS131" s="61">
        <f>+'Cas_-14'!H131</f>
        <v>121</v>
      </c>
      <c r="DT131" s="61">
        <f>+'Cas_-14'!I131</f>
        <v>131</v>
      </c>
      <c r="DU131" s="61">
        <f>+'Cas_-14'!J131</f>
        <v>108</v>
      </c>
      <c r="DV131" s="61">
        <f>+'Cas_-14'!K131</f>
        <v>122</v>
      </c>
      <c r="DW131" s="61">
        <f>+'Cas_-14'!L131</f>
        <v>87</v>
      </c>
      <c r="DX131" s="61">
        <f>+'Cas_-14'!M131</f>
        <v>85</v>
      </c>
      <c r="DY131" s="61">
        <f>+'Cas_-14'!N131</f>
        <v>48</v>
      </c>
      <c r="DZ131" s="61">
        <f>+'Cas_-14'!O131</f>
        <v>42</v>
      </c>
      <c r="EA131" s="61">
        <f>+'Cas_-14'!P131</f>
        <v>21</v>
      </c>
      <c r="EB131" s="61">
        <f>+'Cas_-14'!Q131</f>
        <v>20</v>
      </c>
      <c r="EC131" s="61">
        <f>+'Cas_-14'!R131</f>
        <v>9</v>
      </c>
      <c r="ED131" s="61">
        <f>+'Cas_-14'!S131</f>
        <v>16</v>
      </c>
      <c r="EE131" s="61">
        <f>+'Cas_-14'!T131</f>
        <v>1</v>
      </c>
      <c r="EF131" s="84">
        <f>+'Cas_-14'!U131</f>
        <v>13</v>
      </c>
      <c r="EG131" s="190">
        <f t="shared" si="312"/>
        <v>7.2890192170649241E-3</v>
      </c>
      <c r="EH131" s="88">
        <f t="shared" si="312"/>
        <v>4.8672186756268145E-3</v>
      </c>
      <c r="EI131" s="88">
        <f t="shared" si="312"/>
        <v>2.1415387846801862E-2</v>
      </c>
      <c r="EJ131" s="88">
        <f t="shared" si="312"/>
        <v>2.3850658002423728E-2</v>
      </c>
      <c r="EK131" s="88">
        <f t="shared" si="312"/>
        <v>5.0736052737797757E-2</v>
      </c>
      <c r="EL131" s="88">
        <f t="shared" si="312"/>
        <v>4.9402380058949279E-2</v>
      </c>
      <c r="EM131" s="88">
        <f t="shared" si="312"/>
        <v>4.7679430943186427E-2</v>
      </c>
      <c r="EN131" s="88">
        <f t="shared" si="312"/>
        <v>5.2332153251645148E-2</v>
      </c>
      <c r="EO131" s="88">
        <f t="shared" si="311"/>
        <v>4.9866751698036095E-2</v>
      </c>
      <c r="EP131" s="88">
        <f t="shared" si="311"/>
        <v>5.7912420086058486E-2</v>
      </c>
      <c r="EQ131" s="88">
        <f t="shared" si="311"/>
        <v>5.1200432593472026E-2</v>
      </c>
      <c r="ER131" s="88">
        <f t="shared" ref="ER131:EZ160" si="315">+DX131/AV131</f>
        <v>5.2055138163998621E-2</v>
      </c>
      <c r="ES131" s="88">
        <f t="shared" si="315"/>
        <v>4.0383617985219486E-2</v>
      </c>
      <c r="ET131" s="88">
        <f t="shared" si="315"/>
        <v>3.3473849426506622E-2</v>
      </c>
      <c r="EU131" s="88">
        <f t="shared" si="315"/>
        <v>3.0263942425944025E-2</v>
      </c>
      <c r="EV131" s="88">
        <f t="shared" si="315"/>
        <v>2.573514860356433E-2</v>
      </c>
      <c r="EW131" s="88">
        <f t="shared" si="315"/>
        <v>3.8968897482752118E-2</v>
      </c>
      <c r="EX131" s="88">
        <f t="shared" si="315"/>
        <v>5.1616215615307832E-2</v>
      </c>
      <c r="EY131" s="88">
        <f t="shared" si="315"/>
        <v>5.4556456475852971E-2</v>
      </c>
      <c r="EZ131" s="96">
        <f t="shared" si="315"/>
        <v>0.17387126299201211</v>
      </c>
      <c r="FA131" s="110">
        <f t="shared" si="212"/>
        <v>0.77936248149014109</v>
      </c>
      <c r="FB131" s="111">
        <f t="shared" si="213"/>
        <v>5.5970149253731343</v>
      </c>
      <c r="FC131" s="111">
        <f t="shared" si="214"/>
        <v>2.5720164609053495</v>
      </c>
      <c r="FD131" s="111">
        <f t="shared" si="215"/>
        <v>11.520737327188941</v>
      </c>
      <c r="FE131" s="111">
        <f t="shared" si="313"/>
        <v>1</v>
      </c>
      <c r="FF131" s="111">
        <f t="shared" si="313"/>
        <v>1</v>
      </c>
      <c r="FG131" s="111">
        <f t="shared" si="313"/>
        <v>1</v>
      </c>
      <c r="FH131" s="111">
        <f t="shared" si="313"/>
        <v>1</v>
      </c>
      <c r="FI131" s="111">
        <f t="shared" si="313"/>
        <v>1</v>
      </c>
      <c r="FJ131" s="111">
        <f t="shared" si="313"/>
        <v>1</v>
      </c>
      <c r="FK131" s="111">
        <f t="shared" si="313"/>
        <v>12.099213551119176</v>
      </c>
      <c r="FL131" s="111">
        <f t="shared" si="313"/>
        <v>1</v>
      </c>
      <c r="FM131" s="111">
        <f t="shared" si="313"/>
        <v>2.5720164609053495</v>
      </c>
      <c r="FN131" s="111">
        <f t="shared" si="313"/>
        <v>11.520737327188941</v>
      </c>
      <c r="FO131" s="111">
        <f t="shared" si="313"/>
        <v>0.77936248149014109</v>
      </c>
      <c r="FP131" s="111">
        <f t="shared" si="313"/>
        <v>5.5970149253731343</v>
      </c>
      <c r="FQ131" s="111">
        <f t="shared" si="216"/>
        <v>2.3457658925639224</v>
      </c>
      <c r="FR131" s="111">
        <f t="shared" si="217"/>
        <v>2.2851919561243146</v>
      </c>
      <c r="FS131" s="111">
        <f t="shared" si="218"/>
        <v>3.6245016310257339</v>
      </c>
      <c r="FT131" s="292">
        <f t="shared" si="219"/>
        <v>2.9276147259020715</v>
      </c>
      <c r="FU131" s="83">
        <f>+Cas_Hoy!B131</f>
        <v>24</v>
      </c>
      <c r="FV131" s="61">
        <f>+Cas_Hoy!C131</f>
        <v>13</v>
      </c>
      <c r="FW131" s="61">
        <f>+Cas_Hoy!D131</f>
        <v>54</v>
      </c>
      <c r="FX131" s="61">
        <f>+Cas_Hoy!E131</f>
        <v>59</v>
      </c>
      <c r="FY131" s="61">
        <f>+Cas_Hoy!F131</f>
        <v>134</v>
      </c>
      <c r="FZ131" s="61">
        <f>+Cas_Hoy!G131</f>
        <v>123</v>
      </c>
      <c r="GA131" s="61">
        <f>+Cas_Hoy!H131</f>
        <v>138</v>
      </c>
      <c r="GB131" s="61">
        <f>+Cas_Hoy!I131</f>
        <v>152</v>
      </c>
      <c r="GC131" s="61">
        <f>+Cas_Hoy!J131</f>
        <v>118</v>
      </c>
      <c r="GD131" s="61">
        <f>+Cas_Hoy!K131</f>
        <v>138</v>
      </c>
      <c r="GE131" s="61">
        <f>+Cas_Hoy!L131</f>
        <v>96</v>
      </c>
      <c r="GF131" s="61">
        <f>+Cas_Hoy!M131</f>
        <v>96</v>
      </c>
      <c r="GG131" s="61">
        <f>+Cas_Hoy!N131</f>
        <v>51</v>
      </c>
      <c r="GH131" s="61">
        <f>+Cas_Hoy!O131</f>
        <v>48</v>
      </c>
      <c r="GI131" s="61">
        <f>+Cas_Hoy!P131</f>
        <v>25</v>
      </c>
      <c r="GJ131" s="61">
        <f>+Cas_Hoy!Q131</f>
        <v>23</v>
      </c>
      <c r="GK131" s="61">
        <f>+Cas_Hoy!R131</f>
        <v>11</v>
      </c>
      <c r="GL131" s="61">
        <f>+Cas_Hoy!S131</f>
        <v>17</v>
      </c>
      <c r="GM131" s="61">
        <f>+Cas_Hoy!T131</f>
        <v>1</v>
      </c>
      <c r="GN131" s="84">
        <f>+Cas_Hoy!U131</f>
        <v>13</v>
      </c>
      <c r="GO131" s="297">
        <f t="shared" si="220"/>
        <v>6.4923292624469086E-3</v>
      </c>
      <c r="GP131" s="294">
        <f t="shared" si="221"/>
        <v>2.7241895572538141E-2</v>
      </c>
      <c r="GQ131" s="294">
        <f t="shared" si="222"/>
        <v>6.0701212717692347E-2</v>
      </c>
      <c r="GR131" s="294">
        <f t="shared" si="223"/>
        <v>0.31787946646403731</v>
      </c>
      <c r="GS131" s="294">
        <f t="shared" si="224"/>
        <v>5.8608888507456026E-2</v>
      </c>
      <c r="GT131" s="294">
        <f t="shared" si="225"/>
        <v>5.7871359497626298E-2</v>
      </c>
      <c r="GU131" s="294">
        <f t="shared" si="226"/>
        <v>5.4378193968262205E-2</v>
      </c>
      <c r="GV131" s="294">
        <f t="shared" si="227"/>
        <v>6.0721277055343983E-2</v>
      </c>
      <c r="GW131" s="294">
        <f t="shared" si="228"/>
        <v>5.448404352192833E-2</v>
      </c>
      <c r="GX131" s="294">
        <f t="shared" si="229"/>
        <v>6.5507491572754678E-2</v>
      </c>
      <c r="GY131" s="294">
        <f t="shared" si="230"/>
        <v>0.68356961970549035</v>
      </c>
      <c r="GZ131" s="294">
        <f t="shared" si="231"/>
        <v>5.8791685455810205E-2</v>
      </c>
      <c r="HA131" s="294">
        <f t="shared" si="232"/>
        <v>0.11035903834695396</v>
      </c>
      <c r="HB131" s="294">
        <f t="shared" si="233"/>
        <v>0.44073534465446518</v>
      </c>
      <c r="HC131" s="294">
        <f t="shared" si="234"/>
        <v>2.8079263415188686E-2</v>
      </c>
      <c r="HD131" s="294">
        <f t="shared" si="235"/>
        <v>0.16564601246697189</v>
      </c>
      <c r="HE131" s="294">
        <f t="shared" si="236"/>
        <v>0.11172566849382891</v>
      </c>
      <c r="HF131" s="294">
        <f t="shared" si="237"/>
        <v>0.12532502077528468</v>
      </c>
      <c r="HG131" s="294">
        <f t="shared" si="238"/>
        <v>0.19773996547971356</v>
      </c>
      <c r="HH131" s="298">
        <f t="shared" si="239"/>
        <v>0.50902806994660654</v>
      </c>
      <c r="HI131" s="213">
        <f>+CyF_Tot!B131</f>
        <v>1005</v>
      </c>
      <c r="HJ131" s="140">
        <f>+CyF_Tot!C131</f>
        <v>1181</v>
      </c>
      <c r="HK131" s="140">
        <f>+CyF_Tot!D131</f>
        <v>1272</v>
      </c>
      <c r="HL131" s="140">
        <f>+CyF_Tot!E131</f>
        <v>1336</v>
      </c>
      <c r="HM131" s="140">
        <f>+CyF_Tot!F131</f>
        <v>20</v>
      </c>
      <c r="HN131" s="140">
        <f>+CyF_Tot!G131</f>
        <v>22</v>
      </c>
      <c r="HO131" s="140">
        <f>+CyF_Tot!H131</f>
        <v>23</v>
      </c>
      <c r="HP131" s="451">
        <f>+CyF_Tot!I131</f>
        <v>23</v>
      </c>
      <c r="HQ131" s="91">
        <f t="shared" si="291"/>
        <v>9.1218529848932112E-2</v>
      </c>
      <c r="HR131" s="88">
        <f t="shared" si="292"/>
        <v>8.4565916998576934E-2</v>
      </c>
      <c r="HS131" s="88">
        <f t="shared" si="293"/>
        <v>7.2444097245149747E-2</v>
      </c>
      <c r="HT131" s="88">
        <f t="shared" si="294"/>
        <v>6.7702184198578264E-2</v>
      </c>
      <c r="HU131" s="88">
        <f t="shared" si="295"/>
        <v>7.2389267509692129E-2</v>
      </c>
      <c r="HV131" s="88">
        <f t="shared" si="296"/>
        <v>6.7293682635117355E-2</v>
      </c>
      <c r="HW131" s="88">
        <f t="shared" si="297"/>
        <v>8.0350239553822672E-2</v>
      </c>
      <c r="HX131" s="88">
        <f t="shared" si="298"/>
        <v>7.9256622333803081E-2</v>
      </c>
      <c r="HY131" s="88">
        <f t="shared" si="299"/>
        <v>6.8571799267058781E-2</v>
      </c>
      <c r="HZ131" s="88">
        <f t="shared" si="300"/>
        <v>6.6699255412664069E-2</v>
      </c>
      <c r="IA131" s="88">
        <f t="shared" si="301"/>
        <v>5.3799531195131332E-2</v>
      </c>
      <c r="IB131" s="88">
        <f t="shared" si="302"/>
        <v>5.1699720024120585E-2</v>
      </c>
      <c r="IC131" s="88">
        <f t="shared" si="303"/>
        <v>3.7633003547676444E-2</v>
      </c>
      <c r="ID131" s="88">
        <f t="shared" si="304"/>
        <v>3.9726152110535186E-2</v>
      </c>
      <c r="IE131" s="88">
        <f t="shared" si="305"/>
        <v>2.1969828241917708E-2</v>
      </c>
      <c r="IF131" s="88">
        <f t="shared" si="306"/>
        <v>2.4605726042826761E-2</v>
      </c>
      <c r="IG131" s="88">
        <f t="shared" si="307"/>
        <v>7.3123548702129807E-3</v>
      </c>
      <c r="IH131" s="88">
        <f t="shared" si="308"/>
        <v>9.8144663828929266E-3</v>
      </c>
      <c r="II131" s="88">
        <f t="shared" si="309"/>
        <v>5.8034562462007779E-4</v>
      </c>
      <c r="IJ131" s="191">
        <f t="shared" si="310"/>
        <v>2.3672733691242022E-3</v>
      </c>
      <c r="IK131" s="297"/>
      <c r="IL131" s="294"/>
      <c r="IM131" s="294"/>
      <c r="IN131" s="294"/>
      <c r="IO131" s="294"/>
      <c r="IP131" s="294"/>
      <c r="IQ131" s="294"/>
      <c r="IR131" s="294"/>
      <c r="IS131" s="294"/>
      <c r="IT131" s="294"/>
      <c r="IU131" s="294"/>
      <c r="IV131" s="294"/>
      <c r="IW131" s="294"/>
      <c r="IX131" s="294"/>
      <c r="IY131" s="294"/>
      <c r="IZ131" s="294"/>
      <c r="JA131" s="294"/>
      <c r="JB131" s="294"/>
      <c r="JC131" s="294"/>
      <c r="JD131" s="298"/>
      <c r="JE131" s="486"/>
    </row>
    <row r="132" spans="1:265" ht="14.4">
      <c r="A132" s="412" t="s">
        <v>143</v>
      </c>
      <c r="B132" s="440">
        <v>105918</v>
      </c>
      <c r="C132" s="428">
        <f t="shared" si="288"/>
        <v>2818</v>
      </c>
      <c r="D132" s="419">
        <f t="shared" si="289"/>
        <v>53</v>
      </c>
      <c r="E132" s="397">
        <f t="shared" si="210"/>
        <v>3.1778641056101819E-3</v>
      </c>
      <c r="F132" s="198">
        <f t="shared" si="262"/>
        <v>2.4972148265639458E-2</v>
      </c>
      <c r="G132" s="28">
        <f t="shared" si="151"/>
        <v>6.3054323650876745</v>
      </c>
      <c r="H132" s="27">
        <f t="shared" si="263"/>
        <v>0.15746019189993107</v>
      </c>
      <c r="I132" s="34">
        <f t="shared" si="264"/>
        <v>0.16775910048166567</v>
      </c>
      <c r="J132" s="311">
        <f t="shared" si="265"/>
        <v>0.2226138492442945</v>
      </c>
      <c r="K132" s="483">
        <f t="shared" si="290"/>
        <v>2.2477806012516396E-3</v>
      </c>
      <c r="L132" s="312">
        <f t="shared" si="211"/>
        <v>8.914485324860939</v>
      </c>
      <c r="M132" s="313">
        <f t="shared" si="266"/>
        <v>0.2371742257733164</v>
      </c>
      <c r="N132" s="501"/>
      <c r="O132" s="334" t="s">
        <v>230</v>
      </c>
      <c r="P132" s="21" t="s">
        <v>238</v>
      </c>
      <c r="Q132" s="21" t="s">
        <v>242</v>
      </c>
      <c r="R132" s="21" t="s">
        <v>233</v>
      </c>
      <c r="S132" s="161">
        <f t="shared" si="267"/>
        <v>2818</v>
      </c>
      <c r="T132" s="162">
        <f t="shared" si="268"/>
        <v>2660.5487263732321</v>
      </c>
      <c r="U132" s="161">
        <f t="shared" si="269"/>
        <v>68</v>
      </c>
      <c r="V132" s="163">
        <f t="shared" si="270"/>
        <v>2.4727272727272726E-2</v>
      </c>
      <c r="W132" s="162">
        <f t="shared" si="271"/>
        <v>64.200608017522995</v>
      </c>
      <c r="X132" s="161">
        <f t="shared" si="272"/>
        <v>173</v>
      </c>
      <c r="Y132" s="163">
        <f t="shared" si="273"/>
        <v>6.5406427221172028E-2</v>
      </c>
      <c r="Z132" s="162">
        <f t="shared" si="274"/>
        <v>163.33389980928644</v>
      </c>
      <c r="AA132" s="161">
        <f t="shared" si="275"/>
        <v>53</v>
      </c>
      <c r="AB132" s="162">
        <f t="shared" si="276"/>
        <v>500.38709190128213</v>
      </c>
      <c r="AC132" s="164">
        <f t="shared" si="277"/>
        <v>1.8807665010645847E-2</v>
      </c>
      <c r="AD132" s="161">
        <f t="shared" si="278"/>
        <v>0</v>
      </c>
      <c r="AE132" s="163">
        <f t="shared" si="279"/>
        <v>0</v>
      </c>
      <c r="AF132" s="162">
        <f t="shared" si="280"/>
        <v>0</v>
      </c>
      <c r="AG132" s="161">
        <f t="shared" si="281"/>
        <v>2</v>
      </c>
      <c r="AH132" s="163">
        <f t="shared" si="282"/>
        <v>3.9215686274509803E-2</v>
      </c>
      <c r="AI132" s="335">
        <f t="shared" si="283"/>
        <v>18.882531769859703</v>
      </c>
      <c r="AJ132" s="505"/>
      <c r="AK132" s="83">
        <v>12218.587970553881</v>
      </c>
      <c r="AL132" s="61">
        <v>11417.949860531953</v>
      </c>
      <c r="AM132" s="61">
        <v>10141.602941015544</v>
      </c>
      <c r="AN132" s="61">
        <v>9652.5532954486262</v>
      </c>
      <c r="AO132" s="61">
        <v>8590.4242104753357</v>
      </c>
      <c r="AP132" s="61">
        <v>8516.5585983253641</v>
      </c>
      <c r="AQ132" s="61">
        <v>7702.644527952436</v>
      </c>
      <c r="AR132" s="61">
        <v>7600.544717628758</v>
      </c>
      <c r="AS132" s="61">
        <v>5909.564113946255</v>
      </c>
      <c r="AT132" s="61">
        <v>6029.4785936248436</v>
      </c>
      <c r="AU132" s="61">
        <v>4313.9285726058743</v>
      </c>
      <c r="AV132" s="61">
        <v>4172.8228052065497</v>
      </c>
      <c r="AW132" s="61">
        <v>2801.7456174408321</v>
      </c>
      <c r="AX132" s="61">
        <v>2770.3298289144896</v>
      </c>
      <c r="AY132" s="61">
        <v>1249.3902382156107</v>
      </c>
      <c r="AZ132" s="61">
        <v>1626.2256911677841</v>
      </c>
      <c r="BA132" s="61">
        <v>336.2906163273783</v>
      </c>
      <c r="BB132" s="61">
        <v>672.70130958578079</v>
      </c>
      <c r="BC132" s="61">
        <v>49.820832048500492</v>
      </c>
      <c r="BD132" s="84">
        <v>144.83370812401071</v>
      </c>
      <c r="BE132" s="229">
        <v>2.0000000000000002E-5</v>
      </c>
      <c r="BF132" s="42">
        <v>2.0000000000000002E-5</v>
      </c>
      <c r="BG132" s="52">
        <v>5.0000000000000002E-5</v>
      </c>
      <c r="BH132" s="52">
        <v>4.0000000000000003E-5</v>
      </c>
      <c r="BI132" s="52">
        <v>1.2518952302791728E-4</v>
      </c>
      <c r="BJ132" s="52">
        <v>1.2406223545552731E-4</v>
      </c>
      <c r="BK132" s="52">
        <v>3.4000000000000002E-4</v>
      </c>
      <c r="BL132" s="52">
        <v>1.8000000000000001E-4</v>
      </c>
      <c r="BM132" s="52">
        <v>8.9999999999999998E-4</v>
      </c>
      <c r="BN132" s="52">
        <v>5.0000000000000001E-4</v>
      </c>
      <c r="BO132" s="52">
        <v>3.8E-3</v>
      </c>
      <c r="BP132" s="52">
        <v>2E-3</v>
      </c>
      <c r="BQ132" s="52">
        <v>1.6199999999999999E-2</v>
      </c>
      <c r="BR132" s="52">
        <v>6.1999999999999998E-3</v>
      </c>
      <c r="BS132" s="52">
        <v>6.1100000000000002E-2</v>
      </c>
      <c r="BT132" s="52">
        <v>2.6800000000000001E-2</v>
      </c>
      <c r="BU132" s="52">
        <v>0.1421</v>
      </c>
      <c r="BV132" s="52">
        <v>5.4699999999999999E-2</v>
      </c>
      <c r="BW132" s="52">
        <v>0.27589999999999998</v>
      </c>
      <c r="BX132" s="53">
        <v>0.1051</v>
      </c>
      <c r="BY132" s="63">
        <f>+Fall_Hoy!B132</f>
        <v>0</v>
      </c>
      <c r="BZ132" s="60">
        <f>+Fall_Hoy!C132</f>
        <v>1</v>
      </c>
      <c r="CA132" s="60">
        <f>+Fall_Hoy!D132</f>
        <v>0</v>
      </c>
      <c r="CB132" s="60">
        <f>+Fall_Hoy!E132</f>
        <v>0</v>
      </c>
      <c r="CC132" s="60">
        <f>+Fall_Hoy!F132</f>
        <v>0</v>
      </c>
      <c r="CD132" s="60">
        <f>+Fall_Hoy!G132</f>
        <v>0</v>
      </c>
      <c r="CE132" s="60">
        <f>+Fall_Hoy!H132</f>
        <v>0</v>
      </c>
      <c r="CF132" s="60">
        <f>+Fall_Hoy!I132</f>
        <v>2</v>
      </c>
      <c r="CG132" s="60">
        <f>+Fall_Hoy!J132</f>
        <v>5</v>
      </c>
      <c r="CH132" s="60">
        <f>+Fall_Hoy!K132</f>
        <v>1</v>
      </c>
      <c r="CI132" s="60">
        <f>+Fall_Hoy!L132</f>
        <v>3</v>
      </c>
      <c r="CJ132" s="60">
        <f>+Fall_Hoy!M132</f>
        <v>2</v>
      </c>
      <c r="CK132" s="60">
        <f>+Fall_Hoy!N132</f>
        <v>12</v>
      </c>
      <c r="CL132" s="60">
        <f>+Fall_Hoy!O132</f>
        <v>4</v>
      </c>
      <c r="CM132" s="60">
        <f>+Fall_Hoy!P132</f>
        <v>8</v>
      </c>
      <c r="CN132" s="60">
        <f>+Fall_Hoy!Q132</f>
        <v>5</v>
      </c>
      <c r="CO132" s="60">
        <f>+Fall_Hoy!R132</f>
        <v>6</v>
      </c>
      <c r="CP132" s="60">
        <f>+Fall_Hoy!S132</f>
        <v>1</v>
      </c>
      <c r="CQ132" s="60">
        <f>+Fall_Hoy!T132</f>
        <v>2</v>
      </c>
      <c r="CR132" s="65">
        <f>+Fall_Hoy!U132</f>
        <v>1</v>
      </c>
      <c r="CS132" s="74">
        <f t="shared" si="284"/>
        <v>0.10479743869084741</v>
      </c>
      <c r="CT132" s="75">
        <f t="shared" si="285"/>
        <v>0.11472402950732598</v>
      </c>
      <c r="CU132" s="75">
        <f t="shared" si="286"/>
        <v>0.26438543746785531</v>
      </c>
      <c r="CV132" s="75">
        <f t="shared" si="287"/>
        <v>0.23288248337396597</v>
      </c>
      <c r="CW132" s="75">
        <f t="shared" si="240"/>
        <v>3.7716414470534282E-2</v>
      </c>
      <c r="CX132" s="75">
        <f t="shared" si="241"/>
        <v>3.7339025655565766E-2</v>
      </c>
      <c r="CY132" s="75">
        <f t="shared" si="242"/>
        <v>5.063196134583562E-2</v>
      </c>
      <c r="CZ132" s="75">
        <f t="shared" si="243"/>
        <v>0.7</v>
      </c>
      <c r="DA132" s="75">
        <f t="shared" si="244"/>
        <v>0.7</v>
      </c>
      <c r="DB132" s="75">
        <f t="shared" si="245"/>
        <v>0.33170364052949164</v>
      </c>
      <c r="DC132" s="75">
        <f t="shared" si="246"/>
        <v>0.18300573848714338</v>
      </c>
      <c r="DD132" s="75">
        <f t="shared" si="247"/>
        <v>0.2396459295497215</v>
      </c>
      <c r="DE132" s="75">
        <f t="shared" si="248"/>
        <v>0.26438543746785531</v>
      </c>
      <c r="DF132" s="75">
        <f t="shared" si="249"/>
        <v>0.23288248337396597</v>
      </c>
      <c r="DG132" s="75">
        <f t="shared" si="250"/>
        <v>0.10479743869084741</v>
      </c>
      <c r="DH132" s="75">
        <f t="shared" si="251"/>
        <v>0.11472402950732598</v>
      </c>
      <c r="DI132" s="75">
        <f t="shared" si="252"/>
        <v>0.12555743162647698</v>
      </c>
      <c r="DJ132" s="75">
        <f t="shared" si="253"/>
        <v>2.7176304532915897E-2</v>
      </c>
      <c r="DK132" s="75">
        <f t="shared" si="254"/>
        <v>0.14550144917279939</v>
      </c>
      <c r="DL132" s="287">
        <f t="shared" si="255"/>
        <v>6.569429162881707E-2</v>
      </c>
      <c r="DM132" s="83">
        <f>+'Cas_-14'!B132</f>
        <v>38</v>
      </c>
      <c r="DN132" s="61">
        <f>+'Cas_-14'!C132</f>
        <v>32</v>
      </c>
      <c r="DO132" s="61">
        <f>+'Cas_-14'!D132</f>
        <v>59</v>
      </c>
      <c r="DP132" s="61">
        <f>+'Cas_-14'!E132</f>
        <v>69</v>
      </c>
      <c r="DQ132" s="61">
        <f>+'Cas_-14'!F132</f>
        <v>324</v>
      </c>
      <c r="DR132" s="61">
        <f>+'Cas_-14'!G132</f>
        <v>318</v>
      </c>
      <c r="DS132" s="61">
        <f>+'Cas_-14'!H132</f>
        <v>390</v>
      </c>
      <c r="DT132" s="61">
        <f>+'Cas_-14'!I132</f>
        <v>367</v>
      </c>
      <c r="DU132" s="61">
        <f>+'Cas_-14'!J132</f>
        <v>253</v>
      </c>
      <c r="DV132" s="61">
        <f>+'Cas_-14'!K132</f>
        <v>263</v>
      </c>
      <c r="DW132" s="61">
        <f>+'Cas_-14'!L132</f>
        <v>161</v>
      </c>
      <c r="DX132" s="61">
        <f>+'Cas_-14'!M132</f>
        <v>130</v>
      </c>
      <c r="DY132" s="61">
        <f>+'Cas_-14'!N132</f>
        <v>83</v>
      </c>
      <c r="DZ132" s="61">
        <f>+'Cas_-14'!O132</f>
        <v>77</v>
      </c>
      <c r="EA132" s="61">
        <f>+'Cas_-14'!P132</f>
        <v>25</v>
      </c>
      <c r="EB132" s="61">
        <f>+'Cas_-14'!Q132</f>
        <v>27</v>
      </c>
      <c r="EC132" s="61">
        <f>+'Cas_-14'!R132</f>
        <v>12</v>
      </c>
      <c r="ED132" s="61">
        <f>+'Cas_-14'!S132</f>
        <v>8</v>
      </c>
      <c r="EE132" s="61">
        <f>+'Cas_-14'!T132</f>
        <v>2</v>
      </c>
      <c r="EF132" s="84">
        <f>+'Cas_-14'!U132</f>
        <v>2</v>
      </c>
      <c r="EG132" s="190">
        <f t="shared" si="312"/>
        <v>3.1100156656053788E-3</v>
      </c>
      <c r="EH132" s="89">
        <f t="shared" si="312"/>
        <v>2.8026047049491201E-3</v>
      </c>
      <c r="EI132" s="89">
        <f t="shared" si="312"/>
        <v>5.8176207788008657E-3</v>
      </c>
      <c r="EJ132" s="89">
        <f t="shared" si="312"/>
        <v>7.1483676793097735E-3</v>
      </c>
      <c r="EK132" s="89">
        <f t="shared" si="312"/>
        <v>3.7716414470534282E-2</v>
      </c>
      <c r="EL132" s="89">
        <f t="shared" si="312"/>
        <v>3.7339025655565766E-2</v>
      </c>
      <c r="EM132" s="89">
        <f t="shared" si="312"/>
        <v>5.063196134583562E-2</v>
      </c>
      <c r="EN132" s="89">
        <f t="shared" si="312"/>
        <v>4.8286012862838311E-2</v>
      </c>
      <c r="EO132" s="89">
        <f t="shared" si="312"/>
        <v>4.2811956198754754E-2</v>
      </c>
      <c r="EP132" s="89">
        <f t="shared" si="312"/>
        <v>4.3619028729628154E-2</v>
      </c>
      <c r="EQ132" s="89">
        <f t="shared" si="312"/>
        <v>3.732097026881144E-2</v>
      </c>
      <c r="ER132" s="89">
        <f t="shared" si="315"/>
        <v>3.1153970841463794E-2</v>
      </c>
      <c r="ES132" s="89">
        <f t="shared" si="315"/>
        <v>2.9624388268273186E-2</v>
      </c>
      <c r="ET132" s="89">
        <f t="shared" si="315"/>
        <v>2.7794524390682841E-2</v>
      </c>
      <c r="EU132" s="89">
        <f t="shared" si="315"/>
        <v>2.0009760950033678E-2</v>
      </c>
      <c r="EV132" s="89">
        <f t="shared" si="315"/>
        <v>1.6602861550300219E-2</v>
      </c>
      <c r="EW132" s="89">
        <f t="shared" si="315"/>
        <v>3.5683422068244749E-2</v>
      </c>
      <c r="EX132" s="89">
        <f t="shared" si="315"/>
        <v>1.1892350863603997E-2</v>
      </c>
      <c r="EY132" s="89">
        <f t="shared" si="315"/>
        <v>4.0143849826775345E-2</v>
      </c>
      <c r="EZ132" s="97">
        <f t="shared" si="315"/>
        <v>1.3808940100377348E-2</v>
      </c>
      <c r="FA132" s="110">
        <f t="shared" si="212"/>
        <v>5.2373158756137483</v>
      </c>
      <c r="FB132" s="111">
        <f t="shared" si="213"/>
        <v>6.9098949695964604</v>
      </c>
      <c r="FC132" s="111">
        <f t="shared" si="214"/>
        <v>8.9245872378402495</v>
      </c>
      <c r="FD132" s="111">
        <f t="shared" si="215"/>
        <v>8.3787180561374104</v>
      </c>
      <c r="FE132" s="111">
        <f t="shared" si="313"/>
        <v>1</v>
      </c>
      <c r="FF132" s="111">
        <f t="shared" si="313"/>
        <v>1</v>
      </c>
      <c r="FG132" s="111">
        <f t="shared" si="313"/>
        <v>1</v>
      </c>
      <c r="FH132" s="111">
        <f t="shared" si="313"/>
        <v>14.496951777493544</v>
      </c>
      <c r="FI132" s="111">
        <f t="shared" si="313"/>
        <v>16.350572647282128</v>
      </c>
      <c r="FJ132" s="111">
        <f t="shared" si="313"/>
        <v>7.6045627376425848</v>
      </c>
      <c r="FK132" s="111">
        <f t="shared" ref="FE132:FP153" si="316">+DC132/EQ132</f>
        <v>4.9035632559660023</v>
      </c>
      <c r="FL132" s="111">
        <f t="shared" si="316"/>
        <v>7.6923076923076925</v>
      </c>
      <c r="FM132" s="111">
        <f t="shared" si="316"/>
        <v>8.9245872378402495</v>
      </c>
      <c r="FN132" s="111">
        <f t="shared" si="316"/>
        <v>8.3787180561374104</v>
      </c>
      <c r="FO132" s="111">
        <f t="shared" si="316"/>
        <v>5.2373158756137483</v>
      </c>
      <c r="FP132" s="111">
        <f t="shared" si="316"/>
        <v>6.9098949695964604</v>
      </c>
      <c r="FQ132" s="111">
        <f t="shared" si="216"/>
        <v>3.5186488388458841</v>
      </c>
      <c r="FR132" s="111">
        <f t="shared" si="217"/>
        <v>2.2851919561243146</v>
      </c>
      <c r="FS132" s="111">
        <f t="shared" si="218"/>
        <v>3.6245016310257347</v>
      </c>
      <c r="FT132" s="292">
        <f t="shared" si="219"/>
        <v>4.7573739295908659</v>
      </c>
      <c r="FU132" s="83">
        <f>+Cas_Hoy!B132</f>
        <v>38</v>
      </c>
      <c r="FV132" s="61">
        <f>+Cas_Hoy!C132</f>
        <v>36</v>
      </c>
      <c r="FW132" s="61">
        <f>+Cas_Hoy!D132</f>
        <v>65</v>
      </c>
      <c r="FX132" s="61">
        <f>+Cas_Hoy!E132</f>
        <v>77</v>
      </c>
      <c r="FY132" s="61">
        <f>+Cas_Hoy!F132</f>
        <v>347</v>
      </c>
      <c r="FZ132" s="61">
        <f>+Cas_Hoy!G132</f>
        <v>343</v>
      </c>
      <c r="GA132" s="61">
        <f>+Cas_Hoy!H132</f>
        <v>412</v>
      </c>
      <c r="GB132" s="61">
        <f>+Cas_Hoy!I132</f>
        <v>388</v>
      </c>
      <c r="GC132" s="61">
        <f>+Cas_Hoy!J132</f>
        <v>269</v>
      </c>
      <c r="GD132" s="61">
        <f>+Cas_Hoy!K132</f>
        <v>283</v>
      </c>
      <c r="GE132" s="61">
        <f>+Cas_Hoy!L132</f>
        <v>171</v>
      </c>
      <c r="GF132" s="61">
        <f>+Cas_Hoy!M132</f>
        <v>133</v>
      </c>
      <c r="GG132" s="61">
        <f>+Cas_Hoy!N132</f>
        <v>92</v>
      </c>
      <c r="GH132" s="61">
        <f>+Cas_Hoy!O132</f>
        <v>79</v>
      </c>
      <c r="GI132" s="61">
        <f>+Cas_Hoy!P132</f>
        <v>28</v>
      </c>
      <c r="GJ132" s="61">
        <f>+Cas_Hoy!Q132</f>
        <v>28</v>
      </c>
      <c r="GK132" s="61">
        <f>+Cas_Hoy!R132</f>
        <v>12</v>
      </c>
      <c r="GL132" s="61">
        <f>+Cas_Hoy!S132</f>
        <v>8</v>
      </c>
      <c r="GM132" s="61">
        <f>+Cas_Hoy!T132</f>
        <v>2</v>
      </c>
      <c r="GN132" s="84">
        <f>+Cas_Hoy!U132</f>
        <v>2</v>
      </c>
      <c r="GO132" s="297">
        <f t="shared" si="220"/>
        <v>1.6288134418882508E-2</v>
      </c>
      <c r="GP132" s="294">
        <f t="shared" si="221"/>
        <v>2.1786417171557208E-2</v>
      </c>
      <c r="GQ132" s="294">
        <f t="shared" si="222"/>
        <v>5.7199850342546266E-2</v>
      </c>
      <c r="GR132" s="294">
        <f t="shared" si="223"/>
        <v>6.6838407473677169E-2</v>
      </c>
      <c r="GS132" s="294">
        <f t="shared" si="224"/>
        <v>4.0393814263195667E-2</v>
      </c>
      <c r="GT132" s="294">
        <f t="shared" si="225"/>
        <v>4.027448364735553E-2</v>
      </c>
      <c r="GU132" s="294">
        <f t="shared" si="226"/>
        <v>5.3488123267908402E-2</v>
      </c>
      <c r="GV132" s="294">
        <f t="shared" si="227"/>
        <v>0.7</v>
      </c>
      <c r="GW132" s="294">
        <f t="shared" si="228"/>
        <v>0.7</v>
      </c>
      <c r="GX132" s="294">
        <f t="shared" si="229"/>
        <v>0.35692825197660122</v>
      </c>
      <c r="GY132" s="294">
        <f t="shared" si="230"/>
        <v>0.19437255454224545</v>
      </c>
      <c r="GZ132" s="294">
        <f t="shared" si="231"/>
        <v>0.24517622023163815</v>
      </c>
      <c r="HA132" s="294">
        <f t="shared" si="232"/>
        <v>0.29305373791617695</v>
      </c>
      <c r="HB132" s="294">
        <f t="shared" si="233"/>
        <v>0.23893137904601705</v>
      </c>
      <c r="HC132" s="294">
        <f t="shared" si="234"/>
        <v>0.11737313133374912</v>
      </c>
      <c r="HD132" s="294">
        <f t="shared" si="235"/>
        <v>0.11897306763722694</v>
      </c>
      <c r="HE132" s="294">
        <f t="shared" si="236"/>
        <v>0.12555743162647701</v>
      </c>
      <c r="HF132" s="294">
        <f t="shared" si="237"/>
        <v>2.7176304532915901E-2</v>
      </c>
      <c r="HG132" s="294">
        <f t="shared" si="238"/>
        <v>0.14550144917279939</v>
      </c>
      <c r="HH132" s="298">
        <f t="shared" si="239"/>
        <v>6.569429162881707E-2</v>
      </c>
      <c r="HI132" s="213">
        <f>+CyF_Tot!B132</f>
        <v>2513</v>
      </c>
      <c r="HJ132" s="140">
        <f>+CyF_Tot!C132</f>
        <v>2645</v>
      </c>
      <c r="HK132" s="140">
        <f>+CyF_Tot!D132</f>
        <v>2750</v>
      </c>
      <c r="HL132" s="140">
        <f>+CyF_Tot!E132</f>
        <v>2818</v>
      </c>
      <c r="HM132" s="140">
        <f>+CyF_Tot!F132</f>
        <v>51</v>
      </c>
      <c r="HN132" s="140">
        <f>+CyF_Tot!G132</f>
        <v>51</v>
      </c>
      <c r="HO132" s="140">
        <f>+CyF_Tot!H132</f>
        <v>53</v>
      </c>
      <c r="HP132" s="451">
        <f>+CyF_Tot!I132</f>
        <v>53</v>
      </c>
      <c r="HQ132" s="91">
        <f t="shared" si="291"/>
        <v>0.11535893776840463</v>
      </c>
      <c r="HR132" s="88">
        <f t="shared" si="292"/>
        <v>0.10779990049407988</v>
      </c>
      <c r="HS132" s="88">
        <f t="shared" si="293"/>
        <v>9.5749569865514306E-2</v>
      </c>
      <c r="HT132" s="88">
        <f t="shared" si="294"/>
        <v>9.1132322130786328E-2</v>
      </c>
      <c r="HU132" s="88">
        <f t="shared" si="295"/>
        <v>8.1104479035436244E-2</v>
      </c>
      <c r="HV132" s="88">
        <f t="shared" si="296"/>
        <v>8.0407094151375258E-2</v>
      </c>
      <c r="HW132" s="88">
        <f t="shared" si="297"/>
        <v>7.2722715005498928E-2</v>
      </c>
      <c r="HX132" s="88">
        <f t="shared" si="298"/>
        <v>7.1758763549432183E-2</v>
      </c>
      <c r="HY132" s="88">
        <f t="shared" si="299"/>
        <v>5.5793766063806483E-2</v>
      </c>
      <c r="HZ132" s="88">
        <f t="shared" si="300"/>
        <v>5.6925910549905055E-2</v>
      </c>
      <c r="IA132" s="88">
        <f t="shared" si="301"/>
        <v>4.0728946662567968E-2</v>
      </c>
      <c r="IB132" s="88">
        <f t="shared" si="302"/>
        <v>3.939672959465388E-2</v>
      </c>
      <c r="IC132" s="88">
        <f t="shared" si="303"/>
        <v>2.6452025316195851E-2</v>
      </c>
      <c r="ID132" s="88">
        <f t="shared" si="304"/>
        <v>2.6155420503733921E-2</v>
      </c>
      <c r="IE132" s="88">
        <f t="shared" si="305"/>
        <v>1.1795825433029426E-2</v>
      </c>
      <c r="IF132" s="88">
        <f t="shared" si="306"/>
        <v>1.5353629139218868E-2</v>
      </c>
      <c r="IG132" s="88">
        <f t="shared" si="307"/>
        <v>3.1750091233537104E-3</v>
      </c>
      <c r="IH132" s="88">
        <f t="shared" si="308"/>
        <v>6.3511519249398662E-3</v>
      </c>
      <c r="II132" s="88">
        <f t="shared" si="309"/>
        <v>4.7037172197832752E-4</v>
      </c>
      <c r="IJ132" s="191">
        <f t="shared" si="310"/>
        <v>1.3674135474991099E-3</v>
      </c>
      <c r="IK132" s="297"/>
      <c r="IL132" s="294"/>
      <c r="IM132" s="294"/>
      <c r="IN132" s="294"/>
      <c r="IO132" s="294"/>
      <c r="IP132" s="294"/>
      <c r="IQ132" s="294"/>
      <c r="IR132" s="294"/>
      <c r="IS132" s="294"/>
      <c r="IT132" s="294"/>
      <c r="IU132" s="294"/>
      <c r="IV132" s="294"/>
      <c r="IW132" s="294"/>
      <c r="IX132" s="294"/>
      <c r="IY132" s="294"/>
      <c r="IZ132" s="294"/>
      <c r="JA132" s="294"/>
      <c r="JB132" s="294"/>
      <c r="JC132" s="294"/>
      <c r="JD132" s="298"/>
    </row>
    <row r="133" spans="1:265" ht="14.4">
      <c r="A133" s="411" t="s">
        <v>144</v>
      </c>
      <c r="B133" s="439">
        <v>15054</v>
      </c>
      <c r="C133" s="427">
        <f t="shared" si="288"/>
        <v>55</v>
      </c>
      <c r="D133" s="418">
        <f t="shared" si="289"/>
        <v>2</v>
      </c>
      <c r="E133" s="396">
        <f t="shared" ref="E133:E169" si="317">(HQ133*BE133)+(HR133*BF133)+(HS133*BG133)+(HT133*BH133)+(HU133*BI133)+(HV133*BJ133)+(HW133*BK133)+(HX133*BL133)+(HY133*BM133)+(HZ133*BN133)+(IA133*BO133)+(IB133*BP133)+(IC133*BQ133)+(ID133*BR133)+(IE133*BS133)+(IF133*BT133)+(IG133*BU133)+(IH133*BV133)+(II133*BW133)+(IJ133*BX133)</f>
        <v>1.2122474316889386E-2</v>
      </c>
      <c r="F133" s="197">
        <f t="shared" si="262"/>
        <v>3.3213763783711972E-3</v>
      </c>
      <c r="G133" s="30">
        <f t="shared" si="151"/>
        <v>3.2996564030060123</v>
      </c>
      <c r="H133" s="29">
        <f t="shared" si="263"/>
        <v>1.0959400833685441E-2</v>
      </c>
      <c r="I133" s="33">
        <f t="shared" si="264"/>
        <v>1.2055340917053984E-2</v>
      </c>
      <c r="J133" s="324">
        <f t="shared" si="265"/>
        <v>1.0608874970058864E-2</v>
      </c>
      <c r="K133" s="482">
        <f t="shared" si="290"/>
        <v>1.2523010734861241E-2</v>
      </c>
      <c r="L133" s="325">
        <f t="shared" ref="L133:L169" si="318">+(J133*B133)/HJ133</f>
        <v>3.1941200759853228</v>
      </c>
      <c r="M133" s="326">
        <f t="shared" si="266"/>
        <v>1.1669762467064752E-2</v>
      </c>
      <c r="N133" s="501"/>
      <c r="O133" s="332" t="s">
        <v>226</v>
      </c>
      <c r="P133" s="20" t="s">
        <v>229</v>
      </c>
      <c r="Q133" s="20"/>
      <c r="R133" s="20"/>
      <c r="S133" s="157">
        <f t="shared" si="267"/>
        <v>55</v>
      </c>
      <c r="T133" s="158">
        <f t="shared" si="268"/>
        <v>365.35140162083167</v>
      </c>
      <c r="U133" s="157">
        <f t="shared" si="269"/>
        <v>0</v>
      </c>
      <c r="V133" s="159">
        <f t="shared" si="270"/>
        <v>0</v>
      </c>
      <c r="W133" s="158">
        <f t="shared" si="271"/>
        <v>0</v>
      </c>
      <c r="X133" s="157">
        <f t="shared" si="272"/>
        <v>5</v>
      </c>
      <c r="Y133" s="159">
        <f t="shared" si="273"/>
        <v>0.1</v>
      </c>
      <c r="Z133" s="158">
        <f t="shared" si="274"/>
        <v>33.213763783711968</v>
      </c>
      <c r="AA133" s="157">
        <f t="shared" si="275"/>
        <v>2</v>
      </c>
      <c r="AB133" s="158">
        <f t="shared" si="276"/>
        <v>132.85505513484787</v>
      </c>
      <c r="AC133" s="160">
        <f t="shared" si="277"/>
        <v>3.6363636363636362E-2</v>
      </c>
      <c r="AD133" s="157">
        <f t="shared" si="278"/>
        <v>0</v>
      </c>
      <c r="AE133" s="159">
        <f t="shared" si="279"/>
        <v>0</v>
      </c>
      <c r="AF133" s="158">
        <f t="shared" si="280"/>
        <v>0</v>
      </c>
      <c r="AG133" s="157">
        <f t="shared" si="281"/>
        <v>0</v>
      </c>
      <c r="AH133" s="159">
        <f t="shared" si="282"/>
        <v>0</v>
      </c>
      <c r="AI133" s="333">
        <f t="shared" si="283"/>
        <v>0</v>
      </c>
      <c r="AJ133" s="505"/>
      <c r="AK133" s="83">
        <v>852.01116923636471</v>
      </c>
      <c r="AL133" s="61">
        <v>822.07160792579418</v>
      </c>
      <c r="AM133" s="61">
        <v>918.36074032116335</v>
      </c>
      <c r="AN133" s="61">
        <v>856.50557607024018</v>
      </c>
      <c r="AO133" s="61">
        <v>760.77789771430594</v>
      </c>
      <c r="AP133" s="61">
        <v>742.75270274889749</v>
      </c>
      <c r="AQ133" s="61">
        <v>869.57134123398032</v>
      </c>
      <c r="AR133" s="61">
        <v>922.73002090978116</v>
      </c>
      <c r="AS133" s="61">
        <v>1069.2586092783968</v>
      </c>
      <c r="AT133" s="61">
        <v>1076.6973332654463</v>
      </c>
      <c r="AU133" s="61">
        <v>904.459922867871</v>
      </c>
      <c r="AV133" s="61">
        <v>921.56539543572399</v>
      </c>
      <c r="AW133" s="61">
        <v>894.89114362910482</v>
      </c>
      <c r="AX133" s="61">
        <v>986.60849426572395</v>
      </c>
      <c r="AY133" s="61">
        <v>715.91290150863358</v>
      </c>
      <c r="AZ133" s="61">
        <v>842.31103301930057</v>
      </c>
      <c r="BA133" s="61">
        <v>298.05562090539991</v>
      </c>
      <c r="BB133" s="61">
        <v>427.73749776525494</v>
      </c>
      <c r="BC133" s="61">
        <v>24.700742063983416</v>
      </c>
      <c r="BD133" s="84">
        <v>147.02065788080395</v>
      </c>
      <c r="BE133" s="229">
        <v>2.0000000000000002E-5</v>
      </c>
      <c r="BF133" s="42">
        <v>2.0000000000000002E-5</v>
      </c>
      <c r="BG133" s="52">
        <v>5.0000000000000002E-5</v>
      </c>
      <c r="BH133" s="52">
        <v>4.0000000000000003E-5</v>
      </c>
      <c r="BI133" s="52">
        <v>1.2518952302791728E-4</v>
      </c>
      <c r="BJ133" s="52">
        <v>1.2406223545552731E-4</v>
      </c>
      <c r="BK133" s="52">
        <v>3.4000000000000002E-4</v>
      </c>
      <c r="BL133" s="52">
        <v>1.8000000000000001E-4</v>
      </c>
      <c r="BM133" s="52">
        <v>8.9999999999999998E-4</v>
      </c>
      <c r="BN133" s="52">
        <v>5.0000000000000001E-4</v>
      </c>
      <c r="BO133" s="52">
        <v>3.8E-3</v>
      </c>
      <c r="BP133" s="52">
        <v>2E-3</v>
      </c>
      <c r="BQ133" s="52">
        <v>1.6199999999999999E-2</v>
      </c>
      <c r="BR133" s="52">
        <v>6.1999999999999998E-3</v>
      </c>
      <c r="BS133" s="52">
        <v>6.1100000000000002E-2</v>
      </c>
      <c r="BT133" s="52">
        <v>2.6800000000000001E-2</v>
      </c>
      <c r="BU133" s="52">
        <v>0.1421</v>
      </c>
      <c r="BV133" s="52">
        <v>5.4699999999999999E-2</v>
      </c>
      <c r="BW133" s="52">
        <v>0.27589999999999998</v>
      </c>
      <c r="BX133" s="53">
        <v>0.1051</v>
      </c>
      <c r="BY133" s="63">
        <f>+Fall_Hoy!B133</f>
        <v>0</v>
      </c>
      <c r="BZ133" s="60">
        <f>+Fall_Hoy!C133</f>
        <v>0</v>
      </c>
      <c r="CA133" s="60">
        <f>+Fall_Hoy!D133</f>
        <v>0</v>
      </c>
      <c r="CB133" s="60">
        <f>+Fall_Hoy!E133</f>
        <v>0</v>
      </c>
      <c r="CC133" s="60">
        <f>+Fall_Hoy!F133</f>
        <v>0</v>
      </c>
      <c r="CD133" s="60">
        <f>+Fall_Hoy!G133</f>
        <v>0</v>
      </c>
      <c r="CE133" s="60">
        <f>+Fall_Hoy!H133</f>
        <v>0</v>
      </c>
      <c r="CF133" s="60">
        <f>+Fall_Hoy!I133</f>
        <v>0</v>
      </c>
      <c r="CG133" s="60">
        <f>+Fall_Hoy!J133</f>
        <v>0</v>
      </c>
      <c r="CH133" s="60">
        <f>+Fall_Hoy!K133</f>
        <v>0</v>
      </c>
      <c r="CI133" s="60">
        <f>+Fall_Hoy!L133</f>
        <v>0</v>
      </c>
      <c r="CJ133" s="60">
        <f>+Fall_Hoy!M133</f>
        <v>0</v>
      </c>
      <c r="CK133" s="60">
        <f>+Fall_Hoy!N133</f>
        <v>0</v>
      </c>
      <c r="CL133" s="60">
        <f>+Fall_Hoy!O133</f>
        <v>0</v>
      </c>
      <c r="CM133" s="60">
        <f>+Fall_Hoy!P133</f>
        <v>1</v>
      </c>
      <c r="CN133" s="60">
        <f>+Fall_Hoy!Q133</f>
        <v>1</v>
      </c>
      <c r="CO133" s="60">
        <f>+Fall_Hoy!R133</f>
        <v>0</v>
      </c>
      <c r="CP133" s="60">
        <f>+Fall_Hoy!S133</f>
        <v>0</v>
      </c>
      <c r="CQ133" s="60">
        <f>+Fall_Hoy!T133</f>
        <v>0</v>
      </c>
      <c r="CR133" s="65">
        <f>+Fall_Hoy!U133</f>
        <v>0</v>
      </c>
      <c r="CS133" s="74">
        <f t="shared" si="284"/>
        <v>2.2861177772888042E-2</v>
      </c>
      <c r="CT133" s="75">
        <f t="shared" si="285"/>
        <v>4.4298876986176079E-2</v>
      </c>
      <c r="CU133" s="75">
        <f t="shared" si="286"/>
        <v>5.5872717431566096E-3</v>
      </c>
      <c r="CV133" s="75">
        <f t="shared" si="287"/>
        <v>0</v>
      </c>
      <c r="CW133" s="75">
        <f t="shared" si="240"/>
        <v>9.2011085246179198E-3</v>
      </c>
      <c r="CX133" s="75">
        <f t="shared" si="241"/>
        <v>2.6926862636757584E-3</v>
      </c>
      <c r="CY133" s="75">
        <f t="shared" si="242"/>
        <v>9.1999352102007659E-3</v>
      </c>
      <c r="CZ133" s="75">
        <f t="shared" si="243"/>
        <v>5.4187030731591085E-3</v>
      </c>
      <c r="DA133" s="75">
        <f t="shared" si="244"/>
        <v>3.7409097904757133E-3</v>
      </c>
      <c r="DB133" s="75">
        <f t="shared" si="245"/>
        <v>5.5725966941916581E-3</v>
      </c>
      <c r="DC133" s="75">
        <f t="shared" si="246"/>
        <v>5.5281609207691014E-3</v>
      </c>
      <c r="DD133" s="75">
        <f t="shared" si="247"/>
        <v>3.2553305656421424E-3</v>
      </c>
      <c r="DE133" s="75">
        <f t="shared" si="248"/>
        <v>5.5872717431566096E-3</v>
      </c>
      <c r="DF133" s="75">
        <f t="shared" si="249"/>
        <v>0</v>
      </c>
      <c r="DG133" s="75">
        <f t="shared" si="250"/>
        <v>2.2861177772888042E-2</v>
      </c>
      <c r="DH133" s="75">
        <f t="shared" si="251"/>
        <v>4.4298876986176079E-2</v>
      </c>
      <c r="DI133" s="75">
        <f t="shared" si="252"/>
        <v>0</v>
      </c>
      <c r="DJ133" s="75">
        <f t="shared" si="253"/>
        <v>0</v>
      </c>
      <c r="DK133" s="75">
        <f t="shared" si="254"/>
        <v>0</v>
      </c>
      <c r="DL133" s="287">
        <f t="shared" si="255"/>
        <v>0</v>
      </c>
      <c r="DM133" s="83">
        <f>+'Cas_-14'!B133</f>
        <v>1</v>
      </c>
      <c r="DN133" s="61">
        <f>+'Cas_-14'!C133</f>
        <v>0</v>
      </c>
      <c r="DO133" s="61">
        <f>+'Cas_-14'!D133</f>
        <v>2</v>
      </c>
      <c r="DP133" s="61">
        <f>+'Cas_-14'!E133</f>
        <v>0</v>
      </c>
      <c r="DQ133" s="61">
        <f>+'Cas_-14'!F133</f>
        <v>7</v>
      </c>
      <c r="DR133" s="61">
        <f>+'Cas_-14'!G133</f>
        <v>2</v>
      </c>
      <c r="DS133" s="61">
        <f>+'Cas_-14'!H133</f>
        <v>8</v>
      </c>
      <c r="DT133" s="61">
        <f>+'Cas_-14'!I133</f>
        <v>5</v>
      </c>
      <c r="DU133" s="61">
        <f>+'Cas_-14'!J133</f>
        <v>4</v>
      </c>
      <c r="DV133" s="61">
        <f>+'Cas_-14'!K133</f>
        <v>6</v>
      </c>
      <c r="DW133" s="61">
        <f>+'Cas_-14'!L133</f>
        <v>5</v>
      </c>
      <c r="DX133" s="61">
        <f>+'Cas_-14'!M133</f>
        <v>3</v>
      </c>
      <c r="DY133" s="61">
        <f>+'Cas_-14'!N133</f>
        <v>5</v>
      </c>
      <c r="DZ133" s="61">
        <f>+'Cas_-14'!O133</f>
        <v>0</v>
      </c>
      <c r="EA133" s="61">
        <f>+'Cas_-14'!P133</f>
        <v>1</v>
      </c>
      <c r="EB133" s="61">
        <f>+'Cas_-14'!Q133</f>
        <v>1</v>
      </c>
      <c r="EC133" s="61">
        <f>+'Cas_-14'!R133</f>
        <v>0</v>
      </c>
      <c r="ED133" s="61">
        <f>+'Cas_-14'!S133</f>
        <v>0</v>
      </c>
      <c r="EE133" s="61">
        <f>+'Cas_-14'!T133</f>
        <v>0</v>
      </c>
      <c r="EF133" s="84">
        <f>+'Cas_-14'!U133</f>
        <v>0</v>
      </c>
      <c r="EG133" s="190">
        <f t="shared" si="312"/>
        <v>1.1736935337318098E-3</v>
      </c>
      <c r="EH133" s="88">
        <f t="shared" si="312"/>
        <v>0</v>
      </c>
      <c r="EI133" s="88">
        <f t="shared" si="312"/>
        <v>2.1777934445461732E-3</v>
      </c>
      <c r="EJ133" s="88">
        <f t="shared" si="312"/>
        <v>0</v>
      </c>
      <c r="EK133" s="88">
        <f t="shared" si="312"/>
        <v>9.2011085246179198E-3</v>
      </c>
      <c r="EL133" s="88">
        <f t="shared" si="312"/>
        <v>2.6926862636757584E-3</v>
      </c>
      <c r="EM133" s="88">
        <f t="shared" si="312"/>
        <v>9.1999352102007659E-3</v>
      </c>
      <c r="EN133" s="88">
        <f t="shared" si="312"/>
        <v>5.4187030731591085E-3</v>
      </c>
      <c r="EO133" s="88">
        <f t="shared" si="312"/>
        <v>3.7409097904757133E-3</v>
      </c>
      <c r="EP133" s="88">
        <f t="shared" si="312"/>
        <v>5.5725966941916581E-3</v>
      </c>
      <c r="EQ133" s="88">
        <f t="shared" si="312"/>
        <v>5.5281609207691014E-3</v>
      </c>
      <c r="ER133" s="88">
        <f t="shared" si="315"/>
        <v>3.2553305656421424E-3</v>
      </c>
      <c r="ES133" s="88">
        <f t="shared" si="315"/>
        <v>5.5872717431566096E-3</v>
      </c>
      <c r="ET133" s="88">
        <f t="shared" si="315"/>
        <v>0</v>
      </c>
      <c r="EU133" s="88">
        <f t="shared" si="315"/>
        <v>1.3968179619234596E-3</v>
      </c>
      <c r="EV133" s="88">
        <f t="shared" si="315"/>
        <v>1.187209903229519E-3</v>
      </c>
      <c r="EW133" s="88">
        <f t="shared" si="315"/>
        <v>0</v>
      </c>
      <c r="EX133" s="88">
        <f t="shared" si="315"/>
        <v>0</v>
      </c>
      <c r="EY133" s="88">
        <f t="shared" si="315"/>
        <v>0</v>
      </c>
      <c r="EZ133" s="96">
        <f t="shared" si="315"/>
        <v>0</v>
      </c>
      <c r="FA133" s="110">
        <f t="shared" ref="FA133:FA169" si="319">+FO133</f>
        <v>16.366612111292959</v>
      </c>
      <c r="FB133" s="111">
        <f t="shared" ref="FB133:FB169" si="320">+FP133</f>
        <v>37.31343283582089</v>
      </c>
      <c r="FC133" s="111">
        <f t="shared" ref="FC133:FC169" si="321">+FM133</f>
        <v>1</v>
      </c>
      <c r="FD133" s="111" t="e">
        <f t="shared" ref="FD133:FD169" si="322">+FN133</f>
        <v>#DIV/0!</v>
      </c>
      <c r="FE133" s="111">
        <f t="shared" si="316"/>
        <v>1</v>
      </c>
      <c r="FF133" s="111">
        <f t="shared" si="316"/>
        <v>1</v>
      </c>
      <c r="FG133" s="111">
        <f t="shared" si="316"/>
        <v>1</v>
      </c>
      <c r="FH133" s="111">
        <f t="shared" si="316"/>
        <v>1</v>
      </c>
      <c r="FI133" s="111">
        <f t="shared" si="316"/>
        <v>1</v>
      </c>
      <c r="FJ133" s="111">
        <f t="shared" si="316"/>
        <v>1</v>
      </c>
      <c r="FK133" s="111">
        <f t="shared" si="316"/>
        <v>1</v>
      </c>
      <c r="FL133" s="111">
        <f t="shared" si="316"/>
        <v>1</v>
      </c>
      <c r="FM133" s="111">
        <f t="shared" si="316"/>
        <v>1</v>
      </c>
      <c r="FN133" s="111" t="e">
        <f t="shared" si="316"/>
        <v>#DIV/0!</v>
      </c>
      <c r="FO133" s="111">
        <f t="shared" si="316"/>
        <v>16.366612111292959</v>
      </c>
      <c r="FP133" s="111">
        <f t="shared" si="316"/>
        <v>37.31343283582089</v>
      </c>
      <c r="FQ133" s="111" t="e">
        <f t="shared" ref="FQ133:FQ169" si="323">+DI133/EW133</f>
        <v>#DIV/0!</v>
      </c>
      <c r="FR133" s="111" t="e">
        <f t="shared" ref="FR133:FR169" si="324">+DJ133/EX133</f>
        <v>#DIV/0!</v>
      </c>
      <c r="FS133" s="111" t="e">
        <f t="shared" ref="FS133:FS169" si="325">+DK133/EY133</f>
        <v>#DIV/0!</v>
      </c>
      <c r="FT133" s="292" t="e">
        <f t="shared" ref="FT133:FT169" si="326">+DL133/EZ133</f>
        <v>#DIV/0!</v>
      </c>
      <c r="FU133" s="83">
        <f>+Cas_Hoy!B133</f>
        <v>1</v>
      </c>
      <c r="FV133" s="61">
        <f>+Cas_Hoy!C133</f>
        <v>0</v>
      </c>
      <c r="FW133" s="61">
        <f>+Cas_Hoy!D133</f>
        <v>3</v>
      </c>
      <c r="FX133" s="61">
        <f>+Cas_Hoy!E133</f>
        <v>0</v>
      </c>
      <c r="FY133" s="61">
        <f>+Cas_Hoy!F133</f>
        <v>8</v>
      </c>
      <c r="FZ133" s="61">
        <f>+Cas_Hoy!G133</f>
        <v>3</v>
      </c>
      <c r="GA133" s="61">
        <f>+Cas_Hoy!H133</f>
        <v>8</v>
      </c>
      <c r="GB133" s="61">
        <f>+Cas_Hoy!I133</f>
        <v>6</v>
      </c>
      <c r="GC133" s="61">
        <f>+Cas_Hoy!J133</f>
        <v>4</v>
      </c>
      <c r="GD133" s="61">
        <f>+Cas_Hoy!K133</f>
        <v>6</v>
      </c>
      <c r="GE133" s="61">
        <f>+Cas_Hoy!L133</f>
        <v>5</v>
      </c>
      <c r="GF133" s="61">
        <f>+Cas_Hoy!M133</f>
        <v>4</v>
      </c>
      <c r="GG133" s="61">
        <f>+Cas_Hoy!N133</f>
        <v>5</v>
      </c>
      <c r="GH133" s="61">
        <f>+Cas_Hoy!O133</f>
        <v>0</v>
      </c>
      <c r="GI133" s="61">
        <f>+Cas_Hoy!P133</f>
        <v>1</v>
      </c>
      <c r="GJ133" s="61">
        <f>+Cas_Hoy!Q133</f>
        <v>1</v>
      </c>
      <c r="GK133" s="61">
        <f>+Cas_Hoy!R133</f>
        <v>0</v>
      </c>
      <c r="GL133" s="61">
        <f>+Cas_Hoy!S133</f>
        <v>0</v>
      </c>
      <c r="GM133" s="61">
        <f>+Cas_Hoy!T133</f>
        <v>0</v>
      </c>
      <c r="GN133" s="84">
        <f>+Cas_Hoy!U133</f>
        <v>0</v>
      </c>
      <c r="GO133" s="297">
        <f t="shared" si="220"/>
        <v>1.9209386804121271E-2</v>
      </c>
      <c r="GP133" s="294">
        <f t="shared" si="221"/>
        <v>0</v>
      </c>
      <c r="GQ133" s="294">
        <f t="shared" si="222"/>
        <v>3.2666901668192598E-3</v>
      </c>
      <c r="GR133" s="294" t="e">
        <f t="shared" si="223"/>
        <v>#DIV/0!</v>
      </c>
      <c r="GS133" s="294">
        <f t="shared" si="224"/>
        <v>1.0515552599563337E-2</v>
      </c>
      <c r="GT133" s="294">
        <f t="shared" si="225"/>
        <v>4.0390293955136379E-3</v>
      </c>
      <c r="GU133" s="294">
        <f t="shared" si="226"/>
        <v>9.1999352102007659E-3</v>
      </c>
      <c r="GV133" s="294">
        <f t="shared" si="227"/>
        <v>6.5024436877909311E-3</v>
      </c>
      <c r="GW133" s="294">
        <f t="shared" si="228"/>
        <v>3.7409097904757133E-3</v>
      </c>
      <c r="GX133" s="294">
        <f t="shared" si="229"/>
        <v>5.5725966941916581E-3</v>
      </c>
      <c r="GY133" s="294">
        <f t="shared" si="230"/>
        <v>5.5281609207691014E-3</v>
      </c>
      <c r="GZ133" s="294">
        <f t="shared" si="231"/>
        <v>4.3404407541895234E-3</v>
      </c>
      <c r="HA133" s="294">
        <f t="shared" si="232"/>
        <v>5.5872717431566096E-3</v>
      </c>
      <c r="HB133" s="294" t="e">
        <f t="shared" si="233"/>
        <v>#DIV/0!</v>
      </c>
      <c r="HC133" s="294">
        <f t="shared" si="234"/>
        <v>2.2861177772888042E-2</v>
      </c>
      <c r="HD133" s="294">
        <f t="shared" si="235"/>
        <v>4.4298876986176072E-2</v>
      </c>
      <c r="HE133" s="294" t="e">
        <f t="shared" si="236"/>
        <v>#DIV/0!</v>
      </c>
      <c r="HF133" s="294" t="e">
        <f t="shared" si="237"/>
        <v>#DIV/0!</v>
      </c>
      <c r="HG133" s="294" t="e">
        <f t="shared" si="238"/>
        <v>#DIV/0!</v>
      </c>
      <c r="HH133" s="298" t="e">
        <f t="shared" si="239"/>
        <v>#DIV/0!</v>
      </c>
      <c r="HI133" s="213">
        <f>+CyF_Tot!B133</f>
        <v>44</v>
      </c>
      <c r="HJ133" s="140">
        <f>+CyF_Tot!C133</f>
        <v>50</v>
      </c>
      <c r="HK133" s="140">
        <f>+CyF_Tot!D133</f>
        <v>55</v>
      </c>
      <c r="HL133" s="140">
        <f>+CyF_Tot!E133</f>
        <v>55</v>
      </c>
      <c r="HM133" s="140">
        <f>+CyF_Tot!F133</f>
        <v>2</v>
      </c>
      <c r="HN133" s="140">
        <f>+CyF_Tot!G133</f>
        <v>2</v>
      </c>
      <c r="HO133" s="140">
        <f>+CyF_Tot!H133</f>
        <v>2</v>
      </c>
      <c r="HP133" s="451">
        <f>+CyF_Tot!I133</f>
        <v>2</v>
      </c>
      <c r="HQ133" s="91">
        <f t="shared" si="291"/>
        <v>5.6596995432201723E-2</v>
      </c>
      <c r="HR133" s="88">
        <f t="shared" si="292"/>
        <v>5.460818439788722E-2</v>
      </c>
      <c r="HS133" s="88">
        <f t="shared" si="293"/>
        <v>6.1004433394523938E-2</v>
      </c>
      <c r="HT133" s="88">
        <f t="shared" si="294"/>
        <v>5.6895547766058201E-2</v>
      </c>
      <c r="HU133" s="88">
        <f t="shared" si="295"/>
        <v>5.0536594773103891E-2</v>
      </c>
      <c r="HV133" s="88">
        <f t="shared" si="296"/>
        <v>4.9339225637631025E-2</v>
      </c>
      <c r="HW133" s="88">
        <f t="shared" si="297"/>
        <v>5.776347424166204E-2</v>
      </c>
      <c r="HX133" s="88">
        <f t="shared" si="298"/>
        <v>6.129467390127416E-2</v>
      </c>
      <c r="HY133" s="88">
        <f t="shared" si="299"/>
        <v>7.1028205744546088E-2</v>
      </c>
      <c r="HZ133" s="88">
        <f t="shared" si="300"/>
        <v>7.1522341787262272E-2</v>
      </c>
      <c r="IA133" s="88">
        <f t="shared" si="301"/>
        <v>6.0081036459935629E-2</v>
      </c>
      <c r="IB133" s="88">
        <f t="shared" si="302"/>
        <v>6.1217310710490497E-2</v>
      </c>
      <c r="IC133" s="88">
        <f t="shared" si="303"/>
        <v>5.9445406113265896E-2</v>
      </c>
      <c r="ID133" s="88">
        <f t="shared" si="304"/>
        <v>6.5537962951091003E-2</v>
      </c>
      <c r="IE133" s="88">
        <f t="shared" si="305"/>
        <v>4.7556324000839215E-2</v>
      </c>
      <c r="IF133" s="88">
        <f t="shared" si="306"/>
        <v>5.5952639366234923E-2</v>
      </c>
      <c r="IG133" s="88">
        <f t="shared" si="307"/>
        <v>1.9799097974319113E-2</v>
      </c>
      <c r="IH133" s="88">
        <f t="shared" si="308"/>
        <v>2.8413544424422409E-2</v>
      </c>
      <c r="II133" s="88">
        <f t="shared" si="309"/>
        <v>1.6408092243910865E-3</v>
      </c>
      <c r="IJ133" s="191">
        <f t="shared" si="310"/>
        <v>9.7662188043579085E-3</v>
      </c>
      <c r="IK133" s="297"/>
      <c r="IL133" s="294"/>
      <c r="IM133" s="294"/>
      <c r="IN133" s="294"/>
      <c r="IO133" s="294"/>
      <c r="IP133" s="294"/>
      <c r="IQ133" s="294"/>
      <c r="IR133" s="294"/>
      <c r="IS133" s="294"/>
      <c r="IT133" s="294"/>
      <c r="IU133" s="294"/>
      <c r="IV133" s="294"/>
      <c r="IW133" s="294"/>
      <c r="IX133" s="294"/>
      <c r="IY133" s="294"/>
      <c r="IZ133" s="294"/>
      <c r="JA133" s="294"/>
      <c r="JB133" s="294"/>
      <c r="JC133" s="294"/>
      <c r="JD133" s="298"/>
      <c r="JE133" s="486"/>
    </row>
    <row r="134" spans="1:265" ht="14.4">
      <c r="A134" s="411" t="s">
        <v>145</v>
      </c>
      <c r="B134" s="439">
        <v>10579</v>
      </c>
      <c r="C134" s="427">
        <f t="shared" si="288"/>
        <v>53</v>
      </c>
      <c r="D134" s="418">
        <f t="shared" si="289"/>
        <v>0</v>
      </c>
      <c r="E134" s="396">
        <f t="shared" si="317"/>
        <v>8.981480777894622E-3</v>
      </c>
      <c r="F134" s="197">
        <f t="shared" si="262"/>
        <v>4.5372908592494566E-3</v>
      </c>
      <c r="G134" s="30">
        <f t="shared" si="151"/>
        <v>0</v>
      </c>
      <c r="H134" s="29">
        <f t="shared" si="263"/>
        <v>0</v>
      </c>
      <c r="I134" s="33">
        <f t="shared" si="264"/>
        <v>0</v>
      </c>
      <c r="J134" s="324">
        <f t="shared" si="265"/>
        <v>5.3871853996856969E-3</v>
      </c>
      <c r="K134" s="482">
        <f t="shared" si="290"/>
        <v>0</v>
      </c>
      <c r="L134" s="325">
        <f t="shared" si="318"/>
        <v>1.1873132154848955</v>
      </c>
      <c r="M134" s="326">
        <f t="shared" si="266"/>
        <v>5.9483505454862905E-3</v>
      </c>
      <c r="N134" s="501"/>
      <c r="O134" s="332" t="s">
        <v>226</v>
      </c>
      <c r="P134" s="20" t="s">
        <v>238</v>
      </c>
      <c r="Q134" s="20"/>
      <c r="R134" s="20"/>
      <c r="S134" s="157">
        <f t="shared" si="267"/>
        <v>53</v>
      </c>
      <c r="T134" s="158">
        <f t="shared" si="268"/>
        <v>500.99253237546083</v>
      </c>
      <c r="U134" s="157">
        <f t="shared" si="269"/>
        <v>1</v>
      </c>
      <c r="V134" s="159">
        <f t="shared" si="270"/>
        <v>1.9230769230769232E-2</v>
      </c>
      <c r="W134" s="158">
        <f t="shared" si="271"/>
        <v>9.4526892901030344</v>
      </c>
      <c r="X134" s="157">
        <f t="shared" si="272"/>
        <v>5</v>
      </c>
      <c r="Y134" s="159">
        <f t="shared" si="273"/>
        <v>0.10416666666666667</v>
      </c>
      <c r="Z134" s="158">
        <f t="shared" si="274"/>
        <v>47.263446450515168</v>
      </c>
      <c r="AA134" s="157">
        <f t="shared" si="275"/>
        <v>0</v>
      </c>
      <c r="AB134" s="158">
        <f t="shared" si="276"/>
        <v>0</v>
      </c>
      <c r="AC134" s="160">
        <f t="shared" si="277"/>
        <v>0</v>
      </c>
      <c r="AD134" s="157">
        <f t="shared" si="278"/>
        <v>0</v>
      </c>
      <c r="AE134" s="159" t="e">
        <f t="shared" si="279"/>
        <v>#DIV/0!</v>
      </c>
      <c r="AF134" s="158">
        <f t="shared" si="280"/>
        <v>0</v>
      </c>
      <c r="AG134" s="157">
        <f t="shared" si="281"/>
        <v>0</v>
      </c>
      <c r="AH134" s="159" t="e">
        <f t="shared" si="282"/>
        <v>#DIV/0!</v>
      </c>
      <c r="AI134" s="333">
        <f t="shared" si="283"/>
        <v>0</v>
      </c>
      <c r="AJ134" s="505"/>
      <c r="AK134" s="83">
        <v>803.7989875273754</v>
      </c>
      <c r="AL134" s="61">
        <v>751.1656742173725</v>
      </c>
      <c r="AM134" s="61">
        <v>812.76772971703326</v>
      </c>
      <c r="AN134" s="61">
        <v>767.56677648243658</v>
      </c>
      <c r="AO134" s="61">
        <v>662.77749641007085</v>
      </c>
      <c r="AP134" s="61">
        <v>602.42849247562071</v>
      </c>
      <c r="AQ134" s="61">
        <v>692.37817199613335</v>
      </c>
      <c r="AR134" s="61">
        <v>715.64442900075824</v>
      </c>
      <c r="AS134" s="61">
        <v>673.42219281244707</v>
      </c>
      <c r="AT134" s="61">
        <v>660.25667925937478</v>
      </c>
      <c r="AU134" s="61">
        <v>572.59211467013336</v>
      </c>
      <c r="AV134" s="61">
        <v>537.44775200355366</v>
      </c>
      <c r="AW134" s="61">
        <v>496.32406933658689</v>
      </c>
      <c r="AX134" s="61">
        <v>557.97712730060312</v>
      </c>
      <c r="AY134" s="61">
        <v>391.36587417210853</v>
      </c>
      <c r="AZ134" s="61">
        <v>451.54893183302187</v>
      </c>
      <c r="BA134" s="61">
        <v>160.99695072593835</v>
      </c>
      <c r="BB134" s="61">
        <v>202.73543290434196</v>
      </c>
      <c r="BC134" s="61">
        <v>10.576442018492301</v>
      </c>
      <c r="BD134" s="84">
        <v>55.228785131716045</v>
      </c>
      <c r="BE134" s="229">
        <v>2.0000000000000002E-5</v>
      </c>
      <c r="BF134" s="42">
        <v>2.0000000000000002E-5</v>
      </c>
      <c r="BG134" s="52">
        <v>5.0000000000000002E-5</v>
      </c>
      <c r="BH134" s="52">
        <v>4.0000000000000003E-5</v>
      </c>
      <c r="BI134" s="52">
        <v>1.2518952302791728E-4</v>
      </c>
      <c r="BJ134" s="52">
        <v>1.2406223545552731E-4</v>
      </c>
      <c r="BK134" s="52">
        <v>3.4000000000000002E-4</v>
      </c>
      <c r="BL134" s="52">
        <v>1.8000000000000001E-4</v>
      </c>
      <c r="BM134" s="52">
        <v>8.9999999999999998E-4</v>
      </c>
      <c r="BN134" s="52">
        <v>5.0000000000000001E-4</v>
      </c>
      <c r="BO134" s="52">
        <v>3.8E-3</v>
      </c>
      <c r="BP134" s="52">
        <v>2E-3</v>
      </c>
      <c r="BQ134" s="52">
        <v>1.6199999999999999E-2</v>
      </c>
      <c r="BR134" s="52">
        <v>6.1999999999999998E-3</v>
      </c>
      <c r="BS134" s="52">
        <v>6.1100000000000002E-2</v>
      </c>
      <c r="BT134" s="52">
        <v>2.6800000000000001E-2</v>
      </c>
      <c r="BU134" s="52">
        <v>0.1421</v>
      </c>
      <c r="BV134" s="52">
        <v>5.4699999999999999E-2</v>
      </c>
      <c r="BW134" s="52">
        <v>0.27589999999999998</v>
      </c>
      <c r="BX134" s="53">
        <v>0.1051</v>
      </c>
      <c r="BY134" s="63">
        <f>+Fall_Hoy!B134</f>
        <v>0</v>
      </c>
      <c r="BZ134" s="60">
        <f>+Fall_Hoy!C134</f>
        <v>0</v>
      </c>
      <c r="CA134" s="60">
        <f>+Fall_Hoy!D134</f>
        <v>0</v>
      </c>
      <c r="CB134" s="60">
        <f>+Fall_Hoy!E134</f>
        <v>0</v>
      </c>
      <c r="CC134" s="60">
        <f>+Fall_Hoy!F134</f>
        <v>0</v>
      </c>
      <c r="CD134" s="60">
        <f>+Fall_Hoy!G134</f>
        <v>0</v>
      </c>
      <c r="CE134" s="60">
        <f>+Fall_Hoy!H134</f>
        <v>0</v>
      </c>
      <c r="CF134" s="60">
        <f>+Fall_Hoy!I134</f>
        <v>0</v>
      </c>
      <c r="CG134" s="60">
        <f>+Fall_Hoy!J134</f>
        <v>0</v>
      </c>
      <c r="CH134" s="60">
        <f>+Fall_Hoy!K134</f>
        <v>0</v>
      </c>
      <c r="CI134" s="60">
        <f>+Fall_Hoy!L134</f>
        <v>0</v>
      </c>
      <c r="CJ134" s="60">
        <f>+Fall_Hoy!M134</f>
        <v>0</v>
      </c>
      <c r="CK134" s="60">
        <f>+Fall_Hoy!N134</f>
        <v>0</v>
      </c>
      <c r="CL134" s="60">
        <f>+Fall_Hoy!O134</f>
        <v>0</v>
      </c>
      <c r="CM134" s="60">
        <f>+Fall_Hoy!P134</f>
        <v>0</v>
      </c>
      <c r="CN134" s="60">
        <f>+Fall_Hoy!Q134</f>
        <v>0</v>
      </c>
      <c r="CO134" s="60">
        <f>+Fall_Hoy!R134</f>
        <v>0</v>
      </c>
      <c r="CP134" s="60">
        <f>+Fall_Hoy!S134</f>
        <v>0</v>
      </c>
      <c r="CQ134" s="60">
        <f>+Fall_Hoy!T134</f>
        <v>0</v>
      </c>
      <c r="CR134" s="65">
        <f>+Fall_Hoy!U134</f>
        <v>0</v>
      </c>
      <c r="CS134" s="74">
        <f t="shared" si="284"/>
        <v>0</v>
      </c>
      <c r="CT134" s="75">
        <f t="shared" si="285"/>
        <v>4.4291988287541327E-3</v>
      </c>
      <c r="CU134" s="75">
        <f t="shared" si="286"/>
        <v>6.0444378690115898E-3</v>
      </c>
      <c r="CV134" s="75">
        <f t="shared" si="287"/>
        <v>3.5843763160609363E-3</v>
      </c>
      <c r="CW134" s="75">
        <f t="shared" si="240"/>
        <v>3.0176039633707909E-3</v>
      </c>
      <c r="CX134" s="75">
        <f t="shared" si="241"/>
        <v>1.1619636334321087E-2</v>
      </c>
      <c r="CY134" s="75">
        <f t="shared" si="242"/>
        <v>1.5887271501189716E-2</v>
      </c>
      <c r="CZ134" s="75">
        <f t="shared" si="243"/>
        <v>6.9867098762739091E-3</v>
      </c>
      <c r="DA134" s="75">
        <f t="shared" si="244"/>
        <v>0</v>
      </c>
      <c r="DB134" s="75">
        <f t="shared" si="245"/>
        <v>6.0582499589203588E-3</v>
      </c>
      <c r="DC134" s="75">
        <f t="shared" si="246"/>
        <v>1.2225107228437218E-2</v>
      </c>
      <c r="DD134" s="75">
        <f t="shared" si="247"/>
        <v>3.7212919628823301E-3</v>
      </c>
      <c r="DE134" s="75">
        <f t="shared" si="248"/>
        <v>6.0444378690115898E-3</v>
      </c>
      <c r="DF134" s="75">
        <f t="shared" si="249"/>
        <v>3.5843763160609363E-3</v>
      </c>
      <c r="DG134" s="75">
        <f t="shared" si="250"/>
        <v>0</v>
      </c>
      <c r="DH134" s="75">
        <f t="shared" si="251"/>
        <v>4.4291988287541327E-3</v>
      </c>
      <c r="DI134" s="75">
        <f t="shared" si="252"/>
        <v>0</v>
      </c>
      <c r="DJ134" s="75">
        <f t="shared" si="253"/>
        <v>4.9325368815614822E-3</v>
      </c>
      <c r="DK134" s="75">
        <f t="shared" si="254"/>
        <v>0</v>
      </c>
      <c r="DL134" s="287">
        <f t="shared" si="255"/>
        <v>0</v>
      </c>
      <c r="DM134" s="83">
        <f>+'Cas_-14'!B134</f>
        <v>0</v>
      </c>
      <c r="DN134" s="61">
        <f>+'Cas_-14'!C134</f>
        <v>0</v>
      </c>
      <c r="DO134" s="61">
        <f>+'Cas_-14'!D134</f>
        <v>1</v>
      </c>
      <c r="DP134" s="61">
        <f>+'Cas_-14'!E134</f>
        <v>1</v>
      </c>
      <c r="DQ134" s="61">
        <f>+'Cas_-14'!F134</f>
        <v>2</v>
      </c>
      <c r="DR134" s="61">
        <f>+'Cas_-14'!G134</f>
        <v>7</v>
      </c>
      <c r="DS134" s="61">
        <f>+'Cas_-14'!H134</f>
        <v>11</v>
      </c>
      <c r="DT134" s="61">
        <f>+'Cas_-14'!I134</f>
        <v>5</v>
      </c>
      <c r="DU134" s="61">
        <f>+'Cas_-14'!J134</f>
        <v>0</v>
      </c>
      <c r="DV134" s="61">
        <f>+'Cas_-14'!K134</f>
        <v>4</v>
      </c>
      <c r="DW134" s="61">
        <f>+'Cas_-14'!L134</f>
        <v>7</v>
      </c>
      <c r="DX134" s="61">
        <f>+'Cas_-14'!M134</f>
        <v>2</v>
      </c>
      <c r="DY134" s="61">
        <f>+'Cas_-14'!N134</f>
        <v>3</v>
      </c>
      <c r="DZ134" s="61">
        <f>+'Cas_-14'!O134</f>
        <v>2</v>
      </c>
      <c r="EA134" s="61">
        <f>+'Cas_-14'!P134</f>
        <v>0</v>
      </c>
      <c r="EB134" s="61">
        <f>+'Cas_-14'!Q134</f>
        <v>2</v>
      </c>
      <c r="EC134" s="61">
        <f>+'Cas_-14'!R134</f>
        <v>0</v>
      </c>
      <c r="ED134" s="61">
        <f>+'Cas_-14'!S134</f>
        <v>1</v>
      </c>
      <c r="EE134" s="61">
        <f>+'Cas_-14'!T134</f>
        <v>0</v>
      </c>
      <c r="EF134" s="84">
        <f>+'Cas_-14'!U134</f>
        <v>0</v>
      </c>
      <c r="EG134" s="190">
        <f t="shared" si="312"/>
        <v>0</v>
      </c>
      <c r="EH134" s="89">
        <f t="shared" si="312"/>
        <v>0</v>
      </c>
      <c r="EI134" s="89">
        <f t="shared" si="312"/>
        <v>1.2303638092867591E-3</v>
      </c>
      <c r="EJ134" s="89">
        <f t="shared" si="312"/>
        <v>1.3028182441438461E-3</v>
      </c>
      <c r="EK134" s="89">
        <f t="shared" si="312"/>
        <v>3.0176039633707909E-3</v>
      </c>
      <c r="EL134" s="89">
        <f t="shared" si="312"/>
        <v>1.1619636334321087E-2</v>
      </c>
      <c r="EM134" s="89">
        <f t="shared" si="312"/>
        <v>1.5887271501189716E-2</v>
      </c>
      <c r="EN134" s="89">
        <f t="shared" si="312"/>
        <v>6.9867098762739091E-3</v>
      </c>
      <c r="EO134" s="89">
        <f t="shared" si="312"/>
        <v>0</v>
      </c>
      <c r="EP134" s="89">
        <f t="shared" ref="EP134:EP153" si="327">+DV134/AT134</f>
        <v>6.0582499589203588E-3</v>
      </c>
      <c r="EQ134" s="89">
        <f t="shared" ref="EQ134:EQ153" si="328">+DW134/AU134</f>
        <v>1.2225107228437218E-2</v>
      </c>
      <c r="ER134" s="89">
        <f t="shared" si="315"/>
        <v>3.7212919628823301E-3</v>
      </c>
      <c r="ES134" s="89">
        <f t="shared" si="315"/>
        <v>6.0444378690115898E-3</v>
      </c>
      <c r="ET134" s="89">
        <f t="shared" si="315"/>
        <v>3.5843763160609363E-3</v>
      </c>
      <c r="EU134" s="89">
        <f t="shared" si="315"/>
        <v>0</v>
      </c>
      <c r="EV134" s="89">
        <f t="shared" si="315"/>
        <v>4.4291988287541327E-3</v>
      </c>
      <c r="EW134" s="89">
        <f t="shared" si="315"/>
        <v>0</v>
      </c>
      <c r="EX134" s="89">
        <f t="shared" si="315"/>
        <v>4.9325368815614822E-3</v>
      </c>
      <c r="EY134" s="89">
        <f t="shared" si="315"/>
        <v>0</v>
      </c>
      <c r="EZ134" s="97">
        <f t="shared" si="315"/>
        <v>0</v>
      </c>
      <c r="FA134" s="110" t="e">
        <f t="shared" si="319"/>
        <v>#DIV/0!</v>
      </c>
      <c r="FB134" s="111">
        <f t="shared" si="320"/>
        <v>1</v>
      </c>
      <c r="FC134" s="111">
        <f t="shared" si="321"/>
        <v>1</v>
      </c>
      <c r="FD134" s="111">
        <f t="shared" si="322"/>
        <v>1</v>
      </c>
      <c r="FE134" s="111">
        <f t="shared" si="316"/>
        <v>1</v>
      </c>
      <c r="FF134" s="111">
        <f t="shared" si="316"/>
        <v>1</v>
      </c>
      <c r="FG134" s="111">
        <f t="shared" si="316"/>
        <v>1</v>
      </c>
      <c r="FH134" s="111">
        <f t="shared" si="316"/>
        <v>1</v>
      </c>
      <c r="FI134" s="111" t="e">
        <f t="shared" si="316"/>
        <v>#DIV/0!</v>
      </c>
      <c r="FJ134" s="111">
        <f t="shared" si="316"/>
        <v>1</v>
      </c>
      <c r="FK134" s="111">
        <f t="shared" si="316"/>
        <v>1</v>
      </c>
      <c r="FL134" s="111">
        <f t="shared" si="316"/>
        <v>1</v>
      </c>
      <c r="FM134" s="111">
        <f t="shared" si="316"/>
        <v>1</v>
      </c>
      <c r="FN134" s="111">
        <f t="shared" si="316"/>
        <v>1</v>
      </c>
      <c r="FO134" s="111" t="e">
        <f t="shared" si="316"/>
        <v>#DIV/0!</v>
      </c>
      <c r="FP134" s="111">
        <f t="shared" si="316"/>
        <v>1</v>
      </c>
      <c r="FQ134" s="111" t="e">
        <f t="shared" si="323"/>
        <v>#DIV/0!</v>
      </c>
      <c r="FR134" s="111">
        <f t="shared" si="324"/>
        <v>1</v>
      </c>
      <c r="FS134" s="111" t="e">
        <f t="shared" si="325"/>
        <v>#DIV/0!</v>
      </c>
      <c r="FT134" s="292" t="e">
        <f t="shared" si="326"/>
        <v>#DIV/0!</v>
      </c>
      <c r="FU134" s="83">
        <f>+Cas_Hoy!B134</f>
        <v>0</v>
      </c>
      <c r="FV134" s="61">
        <f>+Cas_Hoy!C134</f>
        <v>0</v>
      </c>
      <c r="FW134" s="61">
        <f>+Cas_Hoy!D134</f>
        <v>1</v>
      </c>
      <c r="FX134" s="61">
        <f>+Cas_Hoy!E134</f>
        <v>1</v>
      </c>
      <c r="FY134" s="61">
        <f>+Cas_Hoy!F134</f>
        <v>5</v>
      </c>
      <c r="FZ134" s="61">
        <f>+Cas_Hoy!G134</f>
        <v>7</v>
      </c>
      <c r="GA134" s="61">
        <f>+Cas_Hoy!H134</f>
        <v>11</v>
      </c>
      <c r="GB134" s="61">
        <f>+Cas_Hoy!I134</f>
        <v>5</v>
      </c>
      <c r="GC134" s="61">
        <f>+Cas_Hoy!J134</f>
        <v>0</v>
      </c>
      <c r="GD134" s="61">
        <f>+Cas_Hoy!K134</f>
        <v>4</v>
      </c>
      <c r="GE134" s="61">
        <f>+Cas_Hoy!L134</f>
        <v>8</v>
      </c>
      <c r="GF134" s="61">
        <f>+Cas_Hoy!M134</f>
        <v>2</v>
      </c>
      <c r="GG134" s="61">
        <f>+Cas_Hoy!N134</f>
        <v>3</v>
      </c>
      <c r="GH134" s="61">
        <f>+Cas_Hoy!O134</f>
        <v>3</v>
      </c>
      <c r="GI134" s="61">
        <f>+Cas_Hoy!P134</f>
        <v>0</v>
      </c>
      <c r="GJ134" s="61">
        <f>+Cas_Hoy!Q134</f>
        <v>2</v>
      </c>
      <c r="GK134" s="61">
        <f>+Cas_Hoy!R134</f>
        <v>0</v>
      </c>
      <c r="GL134" s="61">
        <f>+Cas_Hoy!S134</f>
        <v>1</v>
      </c>
      <c r="GM134" s="61">
        <f>+Cas_Hoy!T134</f>
        <v>0</v>
      </c>
      <c r="GN134" s="84">
        <f>+Cas_Hoy!U134</f>
        <v>0</v>
      </c>
      <c r="GO134" s="297" t="e">
        <f t="shared" ref="GO134:GO169" si="329">MIN(+(FU134*FA134)/AK134,0.7)</f>
        <v>#DIV/0!</v>
      </c>
      <c r="GP134" s="294">
        <f t="shared" ref="GP134:GP169" si="330">MIN(+(FV134*FB134)/AL134,0.7)</f>
        <v>0</v>
      </c>
      <c r="GQ134" s="294">
        <f t="shared" ref="GQ134:GQ169" si="331">MIN(+(FW134*FC134)/AM134,0.7)</f>
        <v>1.2303638092867591E-3</v>
      </c>
      <c r="GR134" s="294">
        <f t="shared" ref="GR134:GR169" si="332">MIN(+(FX134*FD134)/AN134,0.7)</f>
        <v>1.3028182441438461E-3</v>
      </c>
      <c r="GS134" s="294">
        <f t="shared" ref="GS134:GS169" si="333">MIN(+(FY134*FE134)/AO134,0.7)</f>
        <v>7.5440099084269777E-3</v>
      </c>
      <c r="GT134" s="294">
        <f t="shared" ref="GT134:GT169" si="334">MIN(+(FZ134*FF134)/AP134,0.7)</f>
        <v>1.1619636334321087E-2</v>
      </c>
      <c r="GU134" s="294">
        <f t="shared" ref="GU134:GU169" si="335">MIN(+(GA134*FG134)/AQ134,0.7)</f>
        <v>1.5887271501189716E-2</v>
      </c>
      <c r="GV134" s="294">
        <f t="shared" ref="GV134:GV169" si="336">MIN(+(GB134*FH134)/AR134,0.7)</f>
        <v>6.9867098762739091E-3</v>
      </c>
      <c r="GW134" s="294" t="e">
        <f t="shared" ref="GW134:GW169" si="337">MIN(+(GC134*FI134)/AS134,0.7)</f>
        <v>#DIV/0!</v>
      </c>
      <c r="GX134" s="294">
        <f t="shared" ref="GX134:GX169" si="338">MIN(+(GD134*FJ134)/AT134,0.7)</f>
        <v>6.0582499589203588E-3</v>
      </c>
      <c r="GY134" s="294">
        <f t="shared" ref="GY134:GY169" si="339">MIN(+(GE134*FK134)/AU134,0.7)</f>
        <v>1.3971551118213963E-2</v>
      </c>
      <c r="GZ134" s="294">
        <f t="shared" ref="GZ134:GZ169" si="340">MIN(+(GF134*FL134)/AV134,0.7)</f>
        <v>3.7212919628823301E-3</v>
      </c>
      <c r="HA134" s="294">
        <f t="shared" ref="HA134:HA169" si="341">MIN(+(GG134*FM134)/AW134,0.7)</f>
        <v>6.0444378690115898E-3</v>
      </c>
      <c r="HB134" s="294">
        <f t="shared" ref="HB134:HB169" si="342">MIN(+(GH134*FN134)/AX134,0.7)</f>
        <v>5.3765644740914045E-3</v>
      </c>
      <c r="HC134" s="294" t="e">
        <f t="shared" ref="HC134:HC169" si="343">MIN(+(GI134*FO134)/AY134,0.7)</f>
        <v>#DIV/0!</v>
      </c>
      <c r="HD134" s="294">
        <f t="shared" ref="HD134:HD169" si="344">MIN(+(GJ134*FP134)/AZ134,0.7)</f>
        <v>4.4291988287541327E-3</v>
      </c>
      <c r="HE134" s="294" t="e">
        <f t="shared" ref="HE134:HE169" si="345">MIN(+(GK134*FQ134)/BA134,0.7)</f>
        <v>#DIV/0!</v>
      </c>
      <c r="HF134" s="294">
        <f t="shared" ref="HF134:HF169" si="346">MIN(+(GL134*FR134)/BB134,0.7)</f>
        <v>4.9325368815614822E-3</v>
      </c>
      <c r="HG134" s="294" t="e">
        <f t="shared" ref="HG134:HG169" si="347">MIN(+(GM134*FS134)/BC134,0.7)</f>
        <v>#DIV/0!</v>
      </c>
      <c r="HH134" s="298" t="e">
        <f t="shared" ref="HH134:HH169" si="348">MIN(+(GN134*FT134)/BD134,0.7)</f>
        <v>#DIV/0!</v>
      </c>
      <c r="HI134" s="213">
        <f>+CyF_Tot!B134</f>
        <v>43</v>
      </c>
      <c r="HJ134" s="140">
        <f>+CyF_Tot!C134</f>
        <v>48</v>
      </c>
      <c r="HK134" s="140">
        <f>+CyF_Tot!D134</f>
        <v>52</v>
      </c>
      <c r="HL134" s="140">
        <f>+CyF_Tot!E134</f>
        <v>53</v>
      </c>
      <c r="HM134" s="140">
        <f>+CyF_Tot!F134</f>
        <v>0</v>
      </c>
      <c r="HN134" s="140">
        <f>+CyF_Tot!G134</f>
        <v>0</v>
      </c>
      <c r="HO134" s="140">
        <f>+CyF_Tot!H134</f>
        <v>0</v>
      </c>
      <c r="HP134" s="451">
        <f>+CyF_Tot!I134</f>
        <v>0</v>
      </c>
      <c r="HQ134" s="91">
        <f t="shared" si="291"/>
        <v>7.5980620807956839E-2</v>
      </c>
      <c r="HR134" s="88">
        <f t="shared" si="292"/>
        <v>7.1005357237675815E-2</v>
      </c>
      <c r="HS134" s="88">
        <f t="shared" si="293"/>
        <v>7.6828408140375587E-2</v>
      </c>
      <c r="HT134" s="88">
        <f t="shared" si="294"/>
        <v>7.2555702474944375E-2</v>
      </c>
      <c r="HU134" s="88">
        <f t="shared" si="295"/>
        <v>6.265029742036779E-2</v>
      </c>
      <c r="HV134" s="88">
        <f t="shared" si="296"/>
        <v>5.6945693588772162E-2</v>
      </c>
      <c r="HW134" s="88">
        <f t="shared" si="297"/>
        <v>6.5448357311289659E-2</v>
      </c>
      <c r="HX134" s="88">
        <f t="shared" si="298"/>
        <v>6.7647644295373691E-2</v>
      </c>
      <c r="HY134" s="88">
        <f t="shared" si="299"/>
        <v>6.365650749715919E-2</v>
      </c>
      <c r="HZ134" s="88">
        <f t="shared" si="300"/>
        <v>6.2412012407540865E-2</v>
      </c>
      <c r="IA134" s="88">
        <f t="shared" si="301"/>
        <v>5.4125353499398184E-2</v>
      </c>
      <c r="IB134" s="88">
        <f t="shared" si="302"/>
        <v>5.0803266093539433E-2</v>
      </c>
      <c r="IC134" s="88">
        <f t="shared" si="303"/>
        <v>4.6915972146383107E-2</v>
      </c>
      <c r="ID134" s="88">
        <f t="shared" si="304"/>
        <v>5.2743844153568684E-2</v>
      </c>
      <c r="IE134" s="88">
        <f t="shared" si="305"/>
        <v>3.6994600072985023E-2</v>
      </c>
      <c r="IF134" s="88">
        <f t="shared" si="306"/>
        <v>4.268351751895471E-2</v>
      </c>
      <c r="IG134" s="88">
        <f t="shared" si="307"/>
        <v>1.5218541518663234E-2</v>
      </c>
      <c r="IH134" s="88">
        <f t="shared" si="308"/>
        <v>1.9163950553392754E-2</v>
      </c>
      <c r="II134" s="88">
        <f t="shared" si="309"/>
        <v>9.9975820195597896E-4</v>
      </c>
      <c r="IJ134" s="191">
        <f t="shared" si="310"/>
        <v>5.2206054571997396E-3</v>
      </c>
      <c r="IK134" s="297"/>
      <c r="IL134" s="294"/>
      <c r="IM134" s="294"/>
      <c r="IN134" s="294"/>
      <c r="IO134" s="294"/>
      <c r="IP134" s="294"/>
      <c r="IQ134" s="294"/>
      <c r="IR134" s="294"/>
      <c r="IS134" s="294"/>
      <c r="IT134" s="294"/>
      <c r="IU134" s="294"/>
      <c r="IV134" s="294"/>
      <c r="IW134" s="294"/>
      <c r="IX134" s="294"/>
      <c r="IY134" s="294"/>
      <c r="IZ134" s="294"/>
      <c r="JA134" s="294"/>
      <c r="JB134" s="294"/>
      <c r="JC134" s="294"/>
      <c r="JD134" s="298"/>
      <c r="JE134" s="486"/>
    </row>
    <row r="135" spans="1:265" ht="14.4">
      <c r="A135" s="412" t="s">
        <v>146</v>
      </c>
      <c r="B135" s="440">
        <v>664783</v>
      </c>
      <c r="C135" s="428">
        <f t="shared" si="288"/>
        <v>30669</v>
      </c>
      <c r="D135" s="419">
        <f t="shared" si="289"/>
        <v>1012</v>
      </c>
      <c r="E135" s="397">
        <f t="shared" si="317"/>
        <v>6.3605510966371435E-3</v>
      </c>
      <c r="F135" s="198">
        <f t="shared" si="262"/>
        <v>4.3999320078882881E-2</v>
      </c>
      <c r="G135" s="28">
        <f t="shared" si="151"/>
        <v>5.4395114625496674</v>
      </c>
      <c r="H135" s="27">
        <f t="shared" si="263"/>
        <v>0.23933480591347517</v>
      </c>
      <c r="I135" s="34">
        <f t="shared" si="264"/>
        <v>0.25094561239522634</v>
      </c>
      <c r="J135" s="311">
        <f t="shared" si="265"/>
        <v>0.45698802946419642</v>
      </c>
      <c r="K135" s="483">
        <f t="shared" si="290"/>
        <v>3.3311622275997931E-3</v>
      </c>
      <c r="L135" s="312">
        <f t="shared" si="318"/>
        <v>10.386252074916133</v>
      </c>
      <c r="M135" s="313">
        <f t="shared" si="266"/>
        <v>0.47909531362460106</v>
      </c>
      <c r="N135" s="501"/>
      <c r="O135" s="334" t="s">
        <v>230</v>
      </c>
      <c r="P135" s="21" t="s">
        <v>231</v>
      </c>
      <c r="Q135" s="21" t="s">
        <v>232</v>
      </c>
      <c r="R135" s="21" t="s">
        <v>233</v>
      </c>
      <c r="S135" s="161">
        <f t="shared" si="267"/>
        <v>30669</v>
      </c>
      <c r="T135" s="162">
        <f t="shared" si="268"/>
        <v>4613.385119655587</v>
      </c>
      <c r="U135" s="161">
        <f t="shared" si="269"/>
        <v>533</v>
      </c>
      <c r="V135" s="163">
        <f t="shared" si="270"/>
        <v>1.7686487921422883E-2</v>
      </c>
      <c r="W135" s="162">
        <f t="shared" si="271"/>
        <v>80.176538810408815</v>
      </c>
      <c r="X135" s="161">
        <f t="shared" si="272"/>
        <v>1419</v>
      </c>
      <c r="Y135" s="163">
        <f t="shared" si="273"/>
        <v>4.8512820512820513E-2</v>
      </c>
      <c r="Z135" s="162">
        <f t="shared" si="274"/>
        <v>213.45311176729851</v>
      </c>
      <c r="AA135" s="161">
        <f t="shared" si="275"/>
        <v>1012</v>
      </c>
      <c r="AB135" s="162">
        <f t="shared" si="276"/>
        <v>1522.3012622163924</v>
      </c>
      <c r="AC135" s="164">
        <f t="shared" si="277"/>
        <v>3.2997489321464672E-2</v>
      </c>
      <c r="AD135" s="161">
        <f t="shared" si="278"/>
        <v>4</v>
      </c>
      <c r="AE135" s="163">
        <f t="shared" si="279"/>
        <v>3.968253968253968E-3</v>
      </c>
      <c r="AF135" s="162">
        <f t="shared" si="280"/>
        <v>6.0170010364284288</v>
      </c>
      <c r="AG135" s="161">
        <f t="shared" si="281"/>
        <v>40</v>
      </c>
      <c r="AH135" s="163">
        <f t="shared" si="282"/>
        <v>4.1152263374485597E-2</v>
      </c>
      <c r="AI135" s="335">
        <f t="shared" si="283"/>
        <v>60.170010364284288</v>
      </c>
      <c r="AJ135" s="505"/>
      <c r="AK135" s="83">
        <v>55459.905288271162</v>
      </c>
      <c r="AL135" s="61">
        <v>51934.188251491156</v>
      </c>
      <c r="AM135" s="61">
        <v>50475.334833139728</v>
      </c>
      <c r="AN135" s="61">
        <v>48029.270605717145</v>
      </c>
      <c r="AO135" s="61">
        <v>50309.421853754226</v>
      </c>
      <c r="AP135" s="61">
        <v>49416.023842248716</v>
      </c>
      <c r="AQ135" s="61">
        <v>48483.843256994587</v>
      </c>
      <c r="AR135" s="61">
        <v>47859.85700994666</v>
      </c>
      <c r="AS135" s="61">
        <v>41192.082928653224</v>
      </c>
      <c r="AT135" s="61">
        <v>42850.640155879897</v>
      </c>
      <c r="AU135" s="61">
        <v>32238.331763647526</v>
      </c>
      <c r="AV135" s="61">
        <v>35497.796915604944</v>
      </c>
      <c r="AW135" s="61">
        <v>25082.684638098246</v>
      </c>
      <c r="AX135" s="61">
        <v>29837.865592836439</v>
      </c>
      <c r="AY135" s="61">
        <v>15110.272286462618</v>
      </c>
      <c r="AZ135" s="61">
        <v>21656.76605419465</v>
      </c>
      <c r="BA135" s="61">
        <v>5753.6814751083957</v>
      </c>
      <c r="BB135" s="61">
        <v>10457.759692279024</v>
      </c>
      <c r="BC135" s="61">
        <v>690.4417770130076</v>
      </c>
      <c r="BD135" s="84">
        <v>2446.8326478182034</v>
      </c>
      <c r="BE135" s="229">
        <v>2.0000000000000002E-5</v>
      </c>
      <c r="BF135" s="42">
        <v>2.0000000000000002E-5</v>
      </c>
      <c r="BG135" s="52">
        <v>5.0000000000000002E-5</v>
      </c>
      <c r="BH135" s="52">
        <v>4.0000000000000003E-5</v>
      </c>
      <c r="BI135" s="52">
        <v>1.2518952302791728E-4</v>
      </c>
      <c r="BJ135" s="52">
        <v>1.2406223545552731E-4</v>
      </c>
      <c r="BK135" s="52">
        <v>3.4000000000000002E-4</v>
      </c>
      <c r="BL135" s="52">
        <v>1.8000000000000001E-4</v>
      </c>
      <c r="BM135" s="52">
        <v>8.9999999999999998E-4</v>
      </c>
      <c r="BN135" s="52">
        <v>5.0000000000000001E-4</v>
      </c>
      <c r="BO135" s="52">
        <v>3.8E-3</v>
      </c>
      <c r="BP135" s="52">
        <v>2E-3</v>
      </c>
      <c r="BQ135" s="52">
        <v>1.6199999999999999E-2</v>
      </c>
      <c r="BR135" s="52">
        <v>6.1999999999999998E-3</v>
      </c>
      <c r="BS135" s="52">
        <v>6.1100000000000002E-2</v>
      </c>
      <c r="BT135" s="52">
        <v>2.6800000000000001E-2</v>
      </c>
      <c r="BU135" s="52">
        <v>0.1421</v>
      </c>
      <c r="BV135" s="52">
        <v>5.4699999999999999E-2</v>
      </c>
      <c r="BW135" s="52">
        <v>0.27589999999999998</v>
      </c>
      <c r="BX135" s="53">
        <v>0.1051</v>
      </c>
      <c r="BY135" s="63">
        <f>+Fall_Hoy!B135</f>
        <v>2</v>
      </c>
      <c r="BZ135" s="60">
        <f>+Fall_Hoy!C135</f>
        <v>2</v>
      </c>
      <c r="CA135" s="60">
        <f>+Fall_Hoy!D135</f>
        <v>3</v>
      </c>
      <c r="CB135" s="60">
        <f>+Fall_Hoy!E135</f>
        <v>2</v>
      </c>
      <c r="CC135" s="60">
        <f>+Fall_Hoy!F135</f>
        <v>7</v>
      </c>
      <c r="CD135" s="60">
        <f>+Fall_Hoy!G135</f>
        <v>3</v>
      </c>
      <c r="CE135" s="60">
        <f>+Fall_Hoy!H135</f>
        <v>10</v>
      </c>
      <c r="CF135" s="60">
        <f>+Fall_Hoy!I135</f>
        <v>10</v>
      </c>
      <c r="CG135" s="60">
        <f>+Fall_Hoy!J135</f>
        <v>29</v>
      </c>
      <c r="CH135" s="60">
        <f>+Fall_Hoy!K135</f>
        <v>11</v>
      </c>
      <c r="CI135" s="60">
        <f>+Fall_Hoy!L135</f>
        <v>61</v>
      </c>
      <c r="CJ135" s="60">
        <f>+Fall_Hoy!M135</f>
        <v>35</v>
      </c>
      <c r="CK135" s="60">
        <f>+Fall_Hoy!N135</f>
        <v>151</v>
      </c>
      <c r="CL135" s="60">
        <f>+Fall_Hoy!O135</f>
        <v>93</v>
      </c>
      <c r="CM135" s="60">
        <f>+Fall_Hoy!P135</f>
        <v>142</v>
      </c>
      <c r="CN135" s="60">
        <f>+Fall_Hoy!Q135</f>
        <v>120</v>
      </c>
      <c r="CO135" s="60">
        <f>+Fall_Hoy!R135</f>
        <v>107</v>
      </c>
      <c r="CP135" s="60">
        <f>+Fall_Hoy!S135</f>
        <v>130</v>
      </c>
      <c r="CQ135" s="60">
        <f>+Fall_Hoy!T135</f>
        <v>24</v>
      </c>
      <c r="CR135" s="65">
        <f>+Fall_Hoy!U135</f>
        <v>62</v>
      </c>
      <c r="CS135" s="74">
        <f t="shared" si="284"/>
        <v>0.15380655462348872</v>
      </c>
      <c r="CT135" s="75">
        <f t="shared" si="285"/>
        <v>0.2067534889139761</v>
      </c>
      <c r="CU135" s="75">
        <f t="shared" si="286"/>
        <v>0.37161044715936359</v>
      </c>
      <c r="CV135" s="75">
        <f t="shared" si="287"/>
        <v>0.50271692367973009</v>
      </c>
      <c r="CW135" s="75">
        <f t="shared" si="240"/>
        <v>0.7</v>
      </c>
      <c r="CX135" s="75">
        <f t="shared" si="241"/>
        <v>0.48934353443531714</v>
      </c>
      <c r="CY135" s="75">
        <f t="shared" si="242"/>
        <v>0.60663022421679047</v>
      </c>
      <c r="CZ135" s="75">
        <f t="shared" si="243"/>
        <v>0.7</v>
      </c>
      <c r="DA135" s="75">
        <f t="shared" si="244"/>
        <v>0.7</v>
      </c>
      <c r="DB135" s="75">
        <f t="shared" si="245"/>
        <v>0.51341123306371872</v>
      </c>
      <c r="DC135" s="75">
        <f t="shared" si="246"/>
        <v>0.49793617413691926</v>
      </c>
      <c r="DD135" s="75">
        <f t="shared" si="247"/>
        <v>0.49298834070198155</v>
      </c>
      <c r="DE135" s="75">
        <f t="shared" si="248"/>
        <v>0.37161044715936359</v>
      </c>
      <c r="DF135" s="75">
        <f t="shared" si="249"/>
        <v>0.50271692367973009</v>
      </c>
      <c r="DG135" s="75">
        <f t="shared" si="250"/>
        <v>0.15380655462348872</v>
      </c>
      <c r="DH135" s="75">
        <f t="shared" si="251"/>
        <v>0.2067534889139761</v>
      </c>
      <c r="DI135" s="75">
        <f t="shared" si="252"/>
        <v>0.13087113959481622</v>
      </c>
      <c r="DJ135" s="75">
        <f t="shared" si="253"/>
        <v>0.2272570516344847</v>
      </c>
      <c r="DK135" s="75">
        <f t="shared" si="254"/>
        <v>0.12598895669515492</v>
      </c>
      <c r="DL135" s="287">
        <f t="shared" si="255"/>
        <v>0.24109305873259593</v>
      </c>
      <c r="DM135" s="83">
        <f>+'Cas_-14'!B135</f>
        <v>489</v>
      </c>
      <c r="DN135" s="61">
        <f>+'Cas_-14'!C135</f>
        <v>502</v>
      </c>
      <c r="DO135" s="61">
        <f>+'Cas_-14'!D135</f>
        <v>901</v>
      </c>
      <c r="DP135" s="61">
        <f>+'Cas_-14'!E135</f>
        <v>1027</v>
      </c>
      <c r="DQ135" s="61">
        <f>+'Cas_-14'!F135</f>
        <v>3153</v>
      </c>
      <c r="DR135" s="61">
        <f>+'Cas_-14'!G135</f>
        <v>3249</v>
      </c>
      <c r="DS135" s="61">
        <f>+'Cas_-14'!H135</f>
        <v>3580</v>
      </c>
      <c r="DT135" s="61">
        <f>+'Cas_-14'!I135</f>
        <v>3433</v>
      </c>
      <c r="DU135" s="61">
        <f>+'Cas_-14'!J135</f>
        <v>2785</v>
      </c>
      <c r="DV135" s="61">
        <f>+'Cas_-14'!K135</f>
        <v>2753</v>
      </c>
      <c r="DW135" s="61">
        <f>+'Cas_-14'!L135</f>
        <v>1856</v>
      </c>
      <c r="DX135" s="61">
        <f>+'Cas_-14'!M135</f>
        <v>1831</v>
      </c>
      <c r="DY135" s="61">
        <f>+'Cas_-14'!N135</f>
        <v>1028</v>
      </c>
      <c r="DZ135" s="61">
        <f>+'Cas_-14'!O135</f>
        <v>969</v>
      </c>
      <c r="EA135" s="61">
        <f>+'Cas_-14'!P135</f>
        <v>472</v>
      </c>
      <c r="EB135" s="61">
        <f>+'Cas_-14'!Q135</f>
        <v>458</v>
      </c>
      <c r="EC135" s="61">
        <f>+'Cas_-14'!R135</f>
        <v>201</v>
      </c>
      <c r="ED135" s="61">
        <f>+'Cas_-14'!S135</f>
        <v>306</v>
      </c>
      <c r="EE135" s="61">
        <f>+'Cas_-14'!T135</f>
        <v>43</v>
      </c>
      <c r="EF135" s="84">
        <f>+'Cas_-14'!U135</f>
        <v>126</v>
      </c>
      <c r="EG135" s="190">
        <f t="shared" ref="EG135:EO164" si="349">+DM135/AK135</f>
        <v>8.8171805822289291E-3</v>
      </c>
      <c r="EH135" s="88">
        <f t="shared" si="349"/>
        <v>9.6660796462065893E-3</v>
      </c>
      <c r="EI135" s="88">
        <f t="shared" si="349"/>
        <v>1.7850302587957195E-2</v>
      </c>
      <c r="EJ135" s="88">
        <f t="shared" si="349"/>
        <v>2.1382794013901835E-2</v>
      </c>
      <c r="EK135" s="88">
        <f t="shared" si="349"/>
        <v>6.267215729820029E-2</v>
      </c>
      <c r="EL135" s="88">
        <f t="shared" si="349"/>
        <v>6.5747904169137852E-2</v>
      </c>
      <c r="EM135" s="88">
        <f t="shared" si="349"/>
        <v>7.383903089166774E-2</v>
      </c>
      <c r="EN135" s="88">
        <f t="shared" si="349"/>
        <v>7.1730260274002144E-2</v>
      </c>
      <c r="EO135" s="88">
        <f t="shared" si="349"/>
        <v>6.7610079461719888E-2</v>
      </c>
      <c r="EP135" s="88">
        <f t="shared" si="327"/>
        <v>6.4246414755655359E-2</v>
      </c>
      <c r="EQ135" s="88">
        <f t="shared" si="328"/>
        <v>5.7571217195948585E-2</v>
      </c>
      <c r="ER135" s="88">
        <f t="shared" si="315"/>
        <v>5.1580665818590186E-2</v>
      </c>
      <c r="ES135" s="88">
        <f t="shared" si="315"/>
        <v>4.0984448627901834E-2</v>
      </c>
      <c r="ET135" s="88">
        <f t="shared" si="315"/>
        <v>3.2475513269710564E-2</v>
      </c>
      <c r="EU135" s="88">
        <f t="shared" si="315"/>
        <v>3.1237028099279692E-2</v>
      </c>
      <c r="EV135" s="88">
        <f t="shared" si="315"/>
        <v>2.1148125202714235E-2</v>
      </c>
      <c r="EW135" s="88">
        <f t="shared" si="315"/>
        <v>3.4934154917954208E-2</v>
      </c>
      <c r="EX135" s="88">
        <f t="shared" si="315"/>
        <v>2.92605690897564E-2</v>
      </c>
      <c r="EY135" s="88">
        <f t="shared" si="315"/>
        <v>6.2278966064346221E-2</v>
      </c>
      <c r="EZ135" s="96">
        <f t="shared" si="315"/>
        <v>5.1495144186649598E-2</v>
      </c>
      <c r="FA135" s="110">
        <f t="shared" si="319"/>
        <v>4.9238536436516958</v>
      </c>
      <c r="FB135" s="111">
        <f t="shared" si="320"/>
        <v>9.7764452844945584</v>
      </c>
      <c r="FC135" s="111">
        <f t="shared" si="321"/>
        <v>9.0671086131527119</v>
      </c>
      <c r="FD135" s="111">
        <f t="shared" si="322"/>
        <v>15.479876160990711</v>
      </c>
      <c r="FE135" s="111">
        <f t="shared" si="316"/>
        <v>11.1692341571925</v>
      </c>
      <c r="FF135" s="111">
        <f t="shared" si="316"/>
        <v>7.4427244582043359</v>
      </c>
      <c r="FG135" s="111">
        <f t="shared" si="316"/>
        <v>8.2155767334866905</v>
      </c>
      <c r="FH135" s="111">
        <f t="shared" si="316"/>
        <v>9.7587823789579549</v>
      </c>
      <c r="FI135" s="111">
        <f t="shared" si="316"/>
        <v>10.353485834850003</v>
      </c>
      <c r="FJ135" s="111">
        <f t="shared" si="316"/>
        <v>7.9912822375590249</v>
      </c>
      <c r="FK135" s="111">
        <f t="shared" si="316"/>
        <v>8.6490471869328509</v>
      </c>
      <c r="FL135" s="111">
        <f t="shared" si="316"/>
        <v>9.5576187875477885</v>
      </c>
      <c r="FM135" s="111">
        <f t="shared" si="316"/>
        <v>9.0671086131527119</v>
      </c>
      <c r="FN135" s="111">
        <f t="shared" si="316"/>
        <v>15.479876160990711</v>
      </c>
      <c r="FO135" s="111">
        <f t="shared" si="316"/>
        <v>4.9238536436516958</v>
      </c>
      <c r="FP135" s="111">
        <f t="shared" si="316"/>
        <v>9.7764452844945584</v>
      </c>
      <c r="FQ135" s="111">
        <f t="shared" si="323"/>
        <v>3.7462231418558161</v>
      </c>
      <c r="FR135" s="111">
        <f t="shared" si="324"/>
        <v>7.7666654717950552</v>
      </c>
      <c r="FS135" s="111">
        <f t="shared" si="325"/>
        <v>2.0229776545259912</v>
      </c>
      <c r="FT135" s="292">
        <f t="shared" si="326"/>
        <v>4.6818600576925977</v>
      </c>
      <c r="FU135" s="83">
        <f>+Cas_Hoy!B135</f>
        <v>525</v>
      </c>
      <c r="FV135" s="61">
        <f>+Cas_Hoy!C135</f>
        <v>529</v>
      </c>
      <c r="FW135" s="61">
        <f>+Cas_Hoy!D135</f>
        <v>962</v>
      </c>
      <c r="FX135" s="61">
        <f>+Cas_Hoy!E135</f>
        <v>1089</v>
      </c>
      <c r="FY135" s="61">
        <f>+Cas_Hoy!F135</f>
        <v>3300</v>
      </c>
      <c r="FZ135" s="61">
        <f>+Cas_Hoy!G135</f>
        <v>3411</v>
      </c>
      <c r="GA135" s="61">
        <f>+Cas_Hoy!H135</f>
        <v>3742</v>
      </c>
      <c r="GB135" s="61">
        <f>+Cas_Hoy!I135</f>
        <v>3589</v>
      </c>
      <c r="GC135" s="61">
        <f>+Cas_Hoy!J135</f>
        <v>2899</v>
      </c>
      <c r="GD135" s="61">
        <f>+Cas_Hoy!K135</f>
        <v>2893</v>
      </c>
      <c r="GE135" s="61">
        <f>+Cas_Hoy!L135</f>
        <v>1940</v>
      </c>
      <c r="GF135" s="61">
        <f>+Cas_Hoy!M135</f>
        <v>1929</v>
      </c>
      <c r="GG135" s="61">
        <f>+Cas_Hoy!N135</f>
        <v>1077</v>
      </c>
      <c r="GH135" s="61">
        <f>+Cas_Hoy!O135</f>
        <v>1008</v>
      </c>
      <c r="GI135" s="61">
        <f>+Cas_Hoy!P135</f>
        <v>491</v>
      </c>
      <c r="GJ135" s="61">
        <f>+Cas_Hoy!Q135</f>
        <v>476</v>
      </c>
      <c r="GK135" s="61">
        <f>+Cas_Hoy!R135</f>
        <v>210</v>
      </c>
      <c r="GL135" s="61">
        <f>+Cas_Hoy!S135</f>
        <v>326</v>
      </c>
      <c r="GM135" s="61">
        <f>+Cas_Hoy!T135</f>
        <v>45</v>
      </c>
      <c r="GN135" s="84">
        <f>+Cas_Hoy!U135</f>
        <v>136</v>
      </c>
      <c r="GO135" s="297">
        <f t="shared" si="329"/>
        <v>4.6610666741687158E-2</v>
      </c>
      <c r="GP135" s="294">
        <f t="shared" si="330"/>
        <v>9.95825626551336E-2</v>
      </c>
      <c r="GQ135" s="294">
        <f t="shared" si="331"/>
        <v>0.172808333311463</v>
      </c>
      <c r="GR135" s="294">
        <f t="shared" si="332"/>
        <v>0.35098565784407831</v>
      </c>
      <c r="GS135" s="294">
        <f t="shared" si="333"/>
        <v>0.7</v>
      </c>
      <c r="GT135" s="294">
        <f t="shared" si="334"/>
        <v>0.51374293504428037</v>
      </c>
      <c r="GU135" s="294">
        <f t="shared" si="335"/>
        <v>0.63408108911151673</v>
      </c>
      <c r="GV135" s="294">
        <f t="shared" si="336"/>
        <v>0.7</v>
      </c>
      <c r="GW135" s="294">
        <f t="shared" si="337"/>
        <v>0.7</v>
      </c>
      <c r="GX135" s="294">
        <f t="shared" si="338"/>
        <v>0.53952004985591651</v>
      </c>
      <c r="GY135" s="294">
        <f t="shared" si="339"/>
        <v>0.52047207856984024</v>
      </c>
      <c r="GZ135" s="294">
        <f t="shared" si="340"/>
        <v>0.51937439061393909</v>
      </c>
      <c r="HA135" s="294">
        <f t="shared" si="341"/>
        <v>0.3893233964889441</v>
      </c>
      <c r="HB135" s="294">
        <f t="shared" si="342"/>
        <v>0.52295011255848078</v>
      </c>
      <c r="HC135" s="294">
        <f t="shared" si="343"/>
        <v>0.15999792016977324</v>
      </c>
      <c r="HD135" s="294">
        <f t="shared" si="344"/>
        <v>0.2148791718843944</v>
      </c>
      <c r="HE135" s="294">
        <f t="shared" si="345"/>
        <v>0.13673104136771846</v>
      </c>
      <c r="HF135" s="294">
        <f t="shared" si="346"/>
        <v>0.24211045370209811</v>
      </c>
      <c r="HG135" s="294">
        <f t="shared" si="347"/>
        <v>0.13184890816934816</v>
      </c>
      <c r="HH135" s="298">
        <f t="shared" si="348"/>
        <v>0.26022742847327818</v>
      </c>
      <c r="HI135" s="213">
        <f>+CyF_Tot!B135</f>
        <v>28242</v>
      </c>
      <c r="HJ135" s="140">
        <f>+CyF_Tot!C135</f>
        <v>29250</v>
      </c>
      <c r="HK135" s="140">
        <f>+CyF_Tot!D135</f>
        <v>30136</v>
      </c>
      <c r="HL135" s="140">
        <f>+CyF_Tot!E135</f>
        <v>30669</v>
      </c>
      <c r="HM135" s="140">
        <f>+CyF_Tot!F135</f>
        <v>929</v>
      </c>
      <c r="HN135" s="140">
        <f>+CyF_Tot!G135</f>
        <v>972</v>
      </c>
      <c r="HO135" s="140">
        <f>+CyF_Tot!H135</f>
        <v>1008</v>
      </c>
      <c r="HP135" s="451">
        <f>+CyF_Tot!I135</f>
        <v>1012</v>
      </c>
      <c r="HQ135" s="91">
        <f t="shared" si="291"/>
        <v>8.3425576899937515E-2</v>
      </c>
      <c r="HR135" s="88">
        <f t="shared" si="292"/>
        <v>7.8122016133822844E-2</v>
      </c>
      <c r="HS135" s="88">
        <f t="shared" si="293"/>
        <v>7.592753550126842E-2</v>
      </c>
      <c r="HT135" s="88">
        <f t="shared" si="294"/>
        <v>7.2248042753375374E-2</v>
      </c>
      <c r="HU135" s="88">
        <f t="shared" si="295"/>
        <v>7.5677960859038551E-2</v>
      </c>
      <c r="HV135" s="88">
        <f t="shared" si="296"/>
        <v>7.4334066668745619E-2</v>
      </c>
      <c r="HW135" s="88">
        <f t="shared" si="297"/>
        <v>7.2931833781842481E-2</v>
      </c>
      <c r="HX135" s="88">
        <f t="shared" si="298"/>
        <v>7.1993202308041362E-2</v>
      </c>
      <c r="HY135" s="88">
        <f t="shared" si="299"/>
        <v>6.1963201418588056E-2</v>
      </c>
      <c r="HZ135" s="88">
        <f t="shared" si="300"/>
        <v>6.4458086557387745E-2</v>
      </c>
      <c r="IA135" s="88">
        <f t="shared" si="301"/>
        <v>4.8494518908647671E-2</v>
      </c>
      <c r="IB135" s="88">
        <f t="shared" si="302"/>
        <v>5.3397570208030203E-2</v>
      </c>
      <c r="IC135" s="88">
        <f t="shared" si="303"/>
        <v>3.7730634865961142E-2</v>
      </c>
      <c r="ID135" s="88">
        <f t="shared" si="304"/>
        <v>4.4883617049227248E-2</v>
      </c>
      <c r="IE135" s="88">
        <f t="shared" si="305"/>
        <v>2.2729631002090332E-2</v>
      </c>
      <c r="IF135" s="88">
        <f t="shared" si="306"/>
        <v>3.2577195948444305E-2</v>
      </c>
      <c r="IG135" s="88">
        <f t="shared" si="307"/>
        <v>8.654976849751566E-3</v>
      </c>
      <c r="IH135" s="88">
        <f t="shared" si="308"/>
        <v>1.573108772679058E-2</v>
      </c>
      <c r="II135" s="88">
        <f t="shared" si="309"/>
        <v>1.0385972219701882E-3</v>
      </c>
      <c r="IJ135" s="191">
        <f t="shared" si="310"/>
        <v>3.6806486444722615E-3</v>
      </c>
      <c r="IK135" s="297"/>
      <c r="IL135" s="294"/>
      <c r="IM135" s="294"/>
      <c r="IN135" s="294"/>
      <c r="IO135" s="294"/>
      <c r="IP135" s="294"/>
      <c r="IQ135" s="294"/>
      <c r="IR135" s="294"/>
      <c r="IS135" s="294"/>
      <c r="IT135" s="294"/>
      <c r="IU135" s="294"/>
      <c r="IV135" s="294"/>
      <c r="IW135" s="294"/>
      <c r="IX135" s="294"/>
      <c r="IY135" s="294"/>
      <c r="IZ135" s="294"/>
      <c r="JA135" s="294"/>
      <c r="JB135" s="294"/>
      <c r="JC135" s="294"/>
      <c r="JD135" s="298"/>
    </row>
    <row r="136" spans="1:265" ht="14.4">
      <c r="A136" s="411" t="s">
        <v>147</v>
      </c>
      <c r="B136" s="439">
        <v>37761</v>
      </c>
      <c r="C136" s="427">
        <f t="shared" si="288"/>
        <v>571</v>
      </c>
      <c r="D136" s="418">
        <f t="shared" si="289"/>
        <v>12</v>
      </c>
      <c r="E136" s="396">
        <f t="shared" si="317"/>
        <v>6.6291533316616136E-3</v>
      </c>
      <c r="F136" s="197">
        <f t="shared" si="262"/>
        <v>1.0063292815338578E-2</v>
      </c>
      <c r="G136" s="30">
        <f t="shared" si="151"/>
        <v>4.7636471489649059</v>
      </c>
      <c r="H136" s="29">
        <f t="shared" si="263"/>
        <v>4.7937976128986634E-2</v>
      </c>
      <c r="I136" s="33">
        <f t="shared" si="264"/>
        <v>7.2033116762240446E-2</v>
      </c>
      <c r="J136" s="324">
        <f t="shared" si="265"/>
        <v>0.10695306923132085</v>
      </c>
      <c r="K136" s="482">
        <f t="shared" si="290"/>
        <v>2.9712863450535127E-3</v>
      </c>
      <c r="L136" s="325">
        <f t="shared" si="318"/>
        <v>10.628039071694491</v>
      </c>
      <c r="M136" s="326">
        <f t="shared" si="266"/>
        <v>0.16071105929232685</v>
      </c>
      <c r="N136" s="501"/>
      <c r="O136" s="332" t="s">
        <v>226</v>
      </c>
      <c r="P136" s="20" t="s">
        <v>234</v>
      </c>
      <c r="Q136" s="20"/>
      <c r="R136" s="20"/>
      <c r="S136" s="157">
        <f t="shared" si="267"/>
        <v>571</v>
      </c>
      <c r="T136" s="158">
        <f t="shared" si="268"/>
        <v>1512.1421572521915</v>
      </c>
      <c r="U136" s="157">
        <f t="shared" si="269"/>
        <v>53</v>
      </c>
      <c r="V136" s="159">
        <f t="shared" si="270"/>
        <v>0.10231660231660232</v>
      </c>
      <c r="W136" s="158">
        <f t="shared" si="271"/>
        <v>140.35645242445909</v>
      </c>
      <c r="X136" s="157">
        <f t="shared" si="272"/>
        <v>191</v>
      </c>
      <c r="Y136" s="159">
        <f t="shared" si="273"/>
        <v>0.50263157894736843</v>
      </c>
      <c r="Z136" s="158">
        <f t="shared" si="274"/>
        <v>505.81287571833371</v>
      </c>
      <c r="AA136" s="157">
        <f t="shared" si="275"/>
        <v>12</v>
      </c>
      <c r="AB136" s="158">
        <f t="shared" si="276"/>
        <v>317.78819416858664</v>
      </c>
      <c r="AC136" s="160">
        <f t="shared" si="277"/>
        <v>2.1015761821366025E-2</v>
      </c>
      <c r="AD136" s="157">
        <f t="shared" si="278"/>
        <v>0</v>
      </c>
      <c r="AE136" s="159">
        <f t="shared" si="279"/>
        <v>0</v>
      </c>
      <c r="AF136" s="158">
        <f t="shared" si="280"/>
        <v>0</v>
      </c>
      <c r="AG136" s="157">
        <f t="shared" si="281"/>
        <v>0</v>
      </c>
      <c r="AH136" s="159">
        <f t="shared" si="282"/>
        <v>0</v>
      </c>
      <c r="AI136" s="333">
        <f t="shared" si="283"/>
        <v>0</v>
      </c>
      <c r="AJ136" s="505"/>
      <c r="AK136" s="83">
        <v>3343.924560199544</v>
      </c>
      <c r="AL136" s="61">
        <v>3234.7218454974845</v>
      </c>
      <c r="AM136" s="61">
        <v>3002.5712780011468</v>
      </c>
      <c r="AN136" s="61">
        <v>2880.4231359191713</v>
      </c>
      <c r="AO136" s="61">
        <v>2726.6487701241117</v>
      </c>
      <c r="AP136" s="61">
        <v>2698.7268437725888</v>
      </c>
      <c r="AQ136" s="61">
        <v>2651.9048782056589</v>
      </c>
      <c r="AR136" s="61">
        <v>2598.7939814177712</v>
      </c>
      <c r="AS136" s="61">
        <v>2344.520349029855</v>
      </c>
      <c r="AT136" s="61">
        <v>2279.9583598699401</v>
      </c>
      <c r="AU136" s="61">
        <v>1783.3421049821154</v>
      </c>
      <c r="AV136" s="61">
        <v>1928.4546096025817</v>
      </c>
      <c r="AW136" s="61">
        <v>1465.3638298734704</v>
      </c>
      <c r="AX136" s="61">
        <v>1565.2812118962045</v>
      </c>
      <c r="AY136" s="61">
        <v>981.81957534530102</v>
      </c>
      <c r="AZ136" s="61">
        <v>1151.5556314501232</v>
      </c>
      <c r="BA136" s="61">
        <v>362.72332043354095</v>
      </c>
      <c r="BB136" s="61">
        <v>577.76768729241428</v>
      </c>
      <c r="BC136" s="61">
        <v>43.18134767065964</v>
      </c>
      <c r="BD136" s="84">
        <v>139.31665673507476</v>
      </c>
      <c r="BE136" s="229">
        <v>2.0000000000000002E-5</v>
      </c>
      <c r="BF136" s="42">
        <v>2.0000000000000002E-5</v>
      </c>
      <c r="BG136" s="52">
        <v>5.0000000000000002E-5</v>
      </c>
      <c r="BH136" s="52">
        <v>4.0000000000000003E-5</v>
      </c>
      <c r="BI136" s="52">
        <v>1.2518952302791728E-4</v>
      </c>
      <c r="BJ136" s="52">
        <v>1.2406223545552731E-4</v>
      </c>
      <c r="BK136" s="52">
        <v>3.4000000000000002E-4</v>
      </c>
      <c r="BL136" s="52">
        <v>1.8000000000000001E-4</v>
      </c>
      <c r="BM136" s="52">
        <v>8.9999999999999998E-4</v>
      </c>
      <c r="BN136" s="52">
        <v>5.0000000000000001E-4</v>
      </c>
      <c r="BO136" s="52">
        <v>3.8E-3</v>
      </c>
      <c r="BP136" s="52">
        <v>2E-3</v>
      </c>
      <c r="BQ136" s="52">
        <v>1.6199999999999999E-2</v>
      </c>
      <c r="BR136" s="52">
        <v>6.1999999999999998E-3</v>
      </c>
      <c r="BS136" s="52">
        <v>6.1100000000000002E-2</v>
      </c>
      <c r="BT136" s="52">
        <v>2.6800000000000001E-2</v>
      </c>
      <c r="BU136" s="52">
        <v>0.1421</v>
      </c>
      <c r="BV136" s="52">
        <v>5.4699999999999999E-2</v>
      </c>
      <c r="BW136" s="52">
        <v>0.27589999999999998</v>
      </c>
      <c r="BX136" s="53">
        <v>0.1051</v>
      </c>
      <c r="BY136" s="63">
        <f>+Fall_Hoy!B136</f>
        <v>0</v>
      </c>
      <c r="BZ136" s="60">
        <f>+Fall_Hoy!C136</f>
        <v>0</v>
      </c>
      <c r="CA136" s="60">
        <f>+Fall_Hoy!D136</f>
        <v>0</v>
      </c>
      <c r="CB136" s="60">
        <f>+Fall_Hoy!E136</f>
        <v>0</v>
      </c>
      <c r="CC136" s="60">
        <f>+Fall_Hoy!F136</f>
        <v>0</v>
      </c>
      <c r="CD136" s="60">
        <f>+Fall_Hoy!G136</f>
        <v>0</v>
      </c>
      <c r="CE136" s="60">
        <f>+Fall_Hoy!H136</f>
        <v>0</v>
      </c>
      <c r="CF136" s="60">
        <f>+Fall_Hoy!I136</f>
        <v>0</v>
      </c>
      <c r="CG136" s="60">
        <f>+Fall_Hoy!J136</f>
        <v>0</v>
      </c>
      <c r="CH136" s="60">
        <f>+Fall_Hoy!K136</f>
        <v>1</v>
      </c>
      <c r="CI136" s="60">
        <f>+Fall_Hoy!L136</f>
        <v>3</v>
      </c>
      <c r="CJ136" s="60">
        <f>+Fall_Hoy!M136</f>
        <v>1</v>
      </c>
      <c r="CK136" s="60">
        <f>+Fall_Hoy!N136</f>
        <v>4</v>
      </c>
      <c r="CL136" s="60">
        <f>+Fall_Hoy!O136</f>
        <v>0</v>
      </c>
      <c r="CM136" s="60">
        <f>+Fall_Hoy!P136</f>
        <v>1</v>
      </c>
      <c r="CN136" s="60">
        <f>+Fall_Hoy!Q136</f>
        <v>0</v>
      </c>
      <c r="CO136" s="60">
        <f>+Fall_Hoy!R136</f>
        <v>1</v>
      </c>
      <c r="CP136" s="60">
        <f>+Fall_Hoy!S136</f>
        <v>1</v>
      </c>
      <c r="CQ136" s="60">
        <f>+Fall_Hoy!T136</f>
        <v>0</v>
      </c>
      <c r="CR136" s="65">
        <f>+Fall_Hoy!U136</f>
        <v>0</v>
      </c>
      <c r="CS136" s="74">
        <f t="shared" si="284"/>
        <v>1.666967386094019E-2</v>
      </c>
      <c r="CT136" s="75">
        <f t="shared" si="285"/>
        <v>5.2103431533258712E-3</v>
      </c>
      <c r="CU136" s="75">
        <f t="shared" si="286"/>
        <v>0.16849984639530363</v>
      </c>
      <c r="CV136" s="75">
        <f t="shared" si="287"/>
        <v>7.6663540766984768E-3</v>
      </c>
      <c r="CW136" s="75">
        <f t="shared" si="240"/>
        <v>1.7237276951464729E-2</v>
      </c>
      <c r="CX136" s="75">
        <f t="shared" si="241"/>
        <v>1.0004717617977339E-2</v>
      </c>
      <c r="CY136" s="75">
        <f t="shared" si="242"/>
        <v>2.4510683069439702E-2</v>
      </c>
      <c r="CZ136" s="75">
        <f t="shared" si="243"/>
        <v>2.0394075243735123E-2</v>
      </c>
      <c r="DA136" s="75">
        <f t="shared" si="244"/>
        <v>2.303242964913689E-2</v>
      </c>
      <c r="DB136" s="75">
        <f t="shared" si="245"/>
        <v>0.7</v>
      </c>
      <c r="DC136" s="75">
        <f t="shared" si="246"/>
        <v>0.44269334638877028</v>
      </c>
      <c r="DD136" s="75">
        <f t="shared" si="247"/>
        <v>0.25927496426946783</v>
      </c>
      <c r="DE136" s="75">
        <f t="shared" si="248"/>
        <v>0.16849984639530363</v>
      </c>
      <c r="DF136" s="75">
        <f t="shared" si="249"/>
        <v>7.6663540766984768E-3</v>
      </c>
      <c r="DG136" s="75">
        <f t="shared" si="250"/>
        <v>1.666967386094019E-2</v>
      </c>
      <c r="DH136" s="75">
        <f t="shared" si="251"/>
        <v>5.2103431533258712E-3</v>
      </c>
      <c r="DI136" s="75">
        <f t="shared" si="252"/>
        <v>1.9401282689187217E-2</v>
      </c>
      <c r="DJ136" s="75">
        <f t="shared" si="253"/>
        <v>3.1641671992193011E-2</v>
      </c>
      <c r="DK136" s="75">
        <f t="shared" si="254"/>
        <v>0</v>
      </c>
      <c r="DL136" s="287">
        <f t="shared" si="255"/>
        <v>0</v>
      </c>
      <c r="DM136" s="83">
        <f>+'Cas_-14'!B136</f>
        <v>2</v>
      </c>
      <c r="DN136" s="61">
        <f>+'Cas_-14'!C136</f>
        <v>1</v>
      </c>
      <c r="DO136" s="61">
        <f>+'Cas_-14'!D136</f>
        <v>4</v>
      </c>
      <c r="DP136" s="61">
        <f>+'Cas_-14'!E136</f>
        <v>2</v>
      </c>
      <c r="DQ136" s="61">
        <f>+'Cas_-14'!F136</f>
        <v>47</v>
      </c>
      <c r="DR136" s="61">
        <f>+'Cas_-14'!G136</f>
        <v>27</v>
      </c>
      <c r="DS136" s="61">
        <f>+'Cas_-14'!H136</f>
        <v>65</v>
      </c>
      <c r="DT136" s="61">
        <f>+'Cas_-14'!I136</f>
        <v>53</v>
      </c>
      <c r="DU136" s="61">
        <f>+'Cas_-14'!J136</f>
        <v>54</v>
      </c>
      <c r="DV136" s="61">
        <f>+'Cas_-14'!K136</f>
        <v>39</v>
      </c>
      <c r="DW136" s="61">
        <f>+'Cas_-14'!L136</f>
        <v>29</v>
      </c>
      <c r="DX136" s="61">
        <f>+'Cas_-14'!M136</f>
        <v>15</v>
      </c>
      <c r="DY136" s="61">
        <f>+'Cas_-14'!N136</f>
        <v>14</v>
      </c>
      <c r="DZ136" s="61">
        <f>+'Cas_-14'!O136</f>
        <v>12</v>
      </c>
      <c r="EA136" s="61">
        <f>+'Cas_-14'!P136</f>
        <v>6</v>
      </c>
      <c r="EB136" s="61">
        <f>+'Cas_-14'!Q136</f>
        <v>6</v>
      </c>
      <c r="EC136" s="61">
        <f>+'Cas_-14'!R136</f>
        <v>3</v>
      </c>
      <c r="ED136" s="61">
        <f>+'Cas_-14'!S136</f>
        <v>1</v>
      </c>
      <c r="EE136" s="61">
        <f>+'Cas_-14'!T136</f>
        <v>0</v>
      </c>
      <c r="EF136" s="84">
        <f>+'Cas_-14'!U136</f>
        <v>0</v>
      </c>
      <c r="EG136" s="190">
        <f t="shared" si="349"/>
        <v>5.9809961737912313E-4</v>
      </c>
      <c r="EH136" s="89">
        <f t="shared" si="349"/>
        <v>3.0914559203658662E-4</v>
      </c>
      <c r="EI136" s="89">
        <f t="shared" si="349"/>
        <v>1.3321915217489376E-3</v>
      </c>
      <c r="EJ136" s="89">
        <f t="shared" si="349"/>
        <v>6.9434243013111348E-4</v>
      </c>
      <c r="EK136" s="89">
        <f t="shared" si="349"/>
        <v>1.7237276951464729E-2</v>
      </c>
      <c r="EL136" s="89">
        <f t="shared" si="349"/>
        <v>1.0004717617977339E-2</v>
      </c>
      <c r="EM136" s="89">
        <f t="shared" si="349"/>
        <v>2.4510683069439702E-2</v>
      </c>
      <c r="EN136" s="89">
        <f t="shared" si="349"/>
        <v>2.0394075243735123E-2</v>
      </c>
      <c r="EO136" s="89">
        <f t="shared" si="349"/>
        <v>2.303242964913689E-2</v>
      </c>
      <c r="EP136" s="89">
        <f t="shared" si="327"/>
        <v>1.7105575560697851E-2</v>
      </c>
      <c r="EQ136" s="89">
        <f t="shared" si="328"/>
        <v>1.6261602257347494E-2</v>
      </c>
      <c r="ER136" s="89">
        <f t="shared" si="315"/>
        <v>7.7782489280840365E-3</v>
      </c>
      <c r="ES136" s="89">
        <f t="shared" si="315"/>
        <v>9.5539412906137152E-3</v>
      </c>
      <c r="ET136" s="89">
        <f t="shared" si="315"/>
        <v>7.6663540766984768E-3</v>
      </c>
      <c r="EU136" s="89">
        <f t="shared" si="315"/>
        <v>6.1111024374206737E-3</v>
      </c>
      <c r="EV136" s="89">
        <f t="shared" si="315"/>
        <v>5.2103431533258712E-3</v>
      </c>
      <c r="EW136" s="89">
        <f t="shared" si="315"/>
        <v>8.2707668104005112E-3</v>
      </c>
      <c r="EX136" s="89">
        <f t="shared" si="315"/>
        <v>1.7307994579729578E-3</v>
      </c>
      <c r="EY136" s="89">
        <f t="shared" si="315"/>
        <v>0</v>
      </c>
      <c r="EZ136" s="97">
        <f t="shared" si="315"/>
        <v>0</v>
      </c>
      <c r="FA136" s="110">
        <f t="shared" si="319"/>
        <v>2.7277686852154939</v>
      </c>
      <c r="FB136" s="111">
        <f t="shared" si="320"/>
        <v>1</v>
      </c>
      <c r="FC136" s="111">
        <f t="shared" si="321"/>
        <v>17.636684303350972</v>
      </c>
      <c r="FD136" s="111">
        <f t="shared" si="322"/>
        <v>1</v>
      </c>
      <c r="FE136" s="111">
        <f t="shared" si="316"/>
        <v>1</v>
      </c>
      <c r="FF136" s="111">
        <f t="shared" si="316"/>
        <v>1</v>
      </c>
      <c r="FG136" s="111">
        <f t="shared" si="316"/>
        <v>1</v>
      </c>
      <c r="FH136" s="111">
        <f t="shared" si="316"/>
        <v>1</v>
      </c>
      <c r="FI136" s="111">
        <f t="shared" si="316"/>
        <v>1</v>
      </c>
      <c r="FJ136" s="111">
        <f t="shared" si="316"/>
        <v>40.922329536127123</v>
      </c>
      <c r="FK136" s="111">
        <f t="shared" si="316"/>
        <v>27.22323049001815</v>
      </c>
      <c r="FL136" s="111">
        <f t="shared" si="316"/>
        <v>33.333333333333329</v>
      </c>
      <c r="FM136" s="111">
        <f t="shared" si="316"/>
        <v>17.636684303350972</v>
      </c>
      <c r="FN136" s="111">
        <f t="shared" si="316"/>
        <v>1</v>
      </c>
      <c r="FO136" s="111">
        <f t="shared" si="316"/>
        <v>2.7277686852154939</v>
      </c>
      <c r="FP136" s="111">
        <f t="shared" si="316"/>
        <v>1</v>
      </c>
      <c r="FQ136" s="111">
        <f t="shared" si="323"/>
        <v>2.345765892563922</v>
      </c>
      <c r="FR136" s="111">
        <f t="shared" si="324"/>
        <v>18.281535648994513</v>
      </c>
      <c r="FS136" s="111" t="e">
        <f t="shared" si="325"/>
        <v>#DIV/0!</v>
      </c>
      <c r="FT136" s="292" t="e">
        <f t="shared" si="326"/>
        <v>#DIV/0!</v>
      </c>
      <c r="FU136" s="83">
        <f>+Cas_Hoy!B136</f>
        <v>2</v>
      </c>
      <c r="FV136" s="61">
        <f>+Cas_Hoy!C136</f>
        <v>3</v>
      </c>
      <c r="FW136" s="61">
        <f>+Cas_Hoy!D136</f>
        <v>8</v>
      </c>
      <c r="FX136" s="61">
        <f>+Cas_Hoy!E136</f>
        <v>4</v>
      </c>
      <c r="FY136" s="61">
        <f>+Cas_Hoy!F136</f>
        <v>81</v>
      </c>
      <c r="FZ136" s="61">
        <f>+Cas_Hoy!G136</f>
        <v>49</v>
      </c>
      <c r="GA136" s="61">
        <f>+Cas_Hoy!H136</f>
        <v>101</v>
      </c>
      <c r="GB136" s="61">
        <f>+Cas_Hoy!I136</f>
        <v>71</v>
      </c>
      <c r="GC136" s="61">
        <f>+Cas_Hoy!J136</f>
        <v>71</v>
      </c>
      <c r="GD136" s="61">
        <f>+Cas_Hoy!K136</f>
        <v>53</v>
      </c>
      <c r="GE136" s="61">
        <f>+Cas_Hoy!L136</f>
        <v>41</v>
      </c>
      <c r="GF136" s="61">
        <f>+Cas_Hoy!M136</f>
        <v>26</v>
      </c>
      <c r="GG136" s="61">
        <f>+Cas_Hoy!N136</f>
        <v>22</v>
      </c>
      <c r="GH136" s="61">
        <f>+Cas_Hoy!O136</f>
        <v>16</v>
      </c>
      <c r="GI136" s="61">
        <f>+Cas_Hoy!P136</f>
        <v>9</v>
      </c>
      <c r="GJ136" s="61">
        <f>+Cas_Hoy!Q136</f>
        <v>6</v>
      </c>
      <c r="GK136" s="61">
        <f>+Cas_Hoy!R136</f>
        <v>5</v>
      </c>
      <c r="GL136" s="61">
        <f>+Cas_Hoy!S136</f>
        <v>3</v>
      </c>
      <c r="GM136" s="61">
        <f>+Cas_Hoy!T136</f>
        <v>0</v>
      </c>
      <c r="GN136" s="84">
        <f>+Cas_Hoy!U136</f>
        <v>0</v>
      </c>
      <c r="GO136" s="297">
        <f t="shared" si="329"/>
        <v>1.6314774069261407E-3</v>
      </c>
      <c r="GP136" s="294">
        <f t="shared" si="330"/>
        <v>9.2743677610975992E-4</v>
      </c>
      <c r="GQ136" s="294">
        <f t="shared" si="331"/>
        <v>4.6990882601373463E-2</v>
      </c>
      <c r="GR136" s="294">
        <f t="shared" si="332"/>
        <v>1.388684860262227E-3</v>
      </c>
      <c r="GS136" s="294">
        <f t="shared" si="333"/>
        <v>2.9706796448268999E-2</v>
      </c>
      <c r="GT136" s="294">
        <f t="shared" si="334"/>
        <v>1.815670975114406E-2</v>
      </c>
      <c r="GU136" s="294">
        <f t="shared" si="335"/>
        <v>3.808583061559092E-2</v>
      </c>
      <c r="GV136" s="294">
        <f t="shared" si="336"/>
        <v>2.7320364949154598E-2</v>
      </c>
      <c r="GW136" s="294">
        <f t="shared" si="337"/>
        <v>3.0283379723865168E-2</v>
      </c>
      <c r="GX136" s="294">
        <f t="shared" si="338"/>
        <v>0.7</v>
      </c>
      <c r="GY136" s="294">
        <f t="shared" si="339"/>
        <v>0.62587680006688218</v>
      </c>
      <c r="GZ136" s="294">
        <f t="shared" si="340"/>
        <v>0.44940993806707757</v>
      </c>
      <c r="HA136" s="294">
        <f t="shared" si="341"/>
        <v>0.26478547290690568</v>
      </c>
      <c r="HB136" s="294">
        <f t="shared" si="342"/>
        <v>1.022180543559797E-2</v>
      </c>
      <c r="HC136" s="294">
        <f t="shared" si="343"/>
        <v>2.5004510791410289E-2</v>
      </c>
      <c r="HD136" s="294">
        <f t="shared" si="344"/>
        <v>5.2103431533258712E-3</v>
      </c>
      <c r="HE136" s="294">
        <f t="shared" si="345"/>
        <v>3.2335471148645357E-2</v>
      </c>
      <c r="HF136" s="294">
        <f t="shared" si="346"/>
        <v>9.4925015976579027E-2</v>
      </c>
      <c r="HG136" s="294" t="e">
        <f t="shared" si="347"/>
        <v>#DIV/0!</v>
      </c>
      <c r="HH136" s="298" t="e">
        <f t="shared" si="348"/>
        <v>#DIV/0!</v>
      </c>
      <c r="HI136" s="213">
        <f>+CyF_Tot!B136</f>
        <v>279</v>
      </c>
      <c r="HJ136" s="140">
        <f>+CyF_Tot!C136</f>
        <v>380</v>
      </c>
      <c r="HK136" s="140">
        <f>+CyF_Tot!D136</f>
        <v>518</v>
      </c>
      <c r="HL136" s="140">
        <f>+CyF_Tot!E136</f>
        <v>571</v>
      </c>
      <c r="HM136" s="140">
        <f>+CyF_Tot!F136</f>
        <v>10</v>
      </c>
      <c r="HN136" s="140">
        <f>+CyF_Tot!G136</f>
        <v>12</v>
      </c>
      <c r="HO136" s="140">
        <f>+CyF_Tot!H136</f>
        <v>12</v>
      </c>
      <c r="HP136" s="451">
        <f>+CyF_Tot!I136</f>
        <v>12</v>
      </c>
      <c r="HQ136" s="91">
        <f t="shared" si="291"/>
        <v>8.8554978951816535E-2</v>
      </c>
      <c r="HR136" s="88">
        <f t="shared" si="292"/>
        <v>8.5663034493193624E-2</v>
      </c>
      <c r="HS136" s="88">
        <f t="shared" si="293"/>
        <v>7.9515142024870811E-2</v>
      </c>
      <c r="HT136" s="88">
        <f t="shared" si="294"/>
        <v>7.6280372233764229E-2</v>
      </c>
      <c r="HU136" s="88">
        <f t="shared" si="295"/>
        <v>7.220806573247826E-2</v>
      </c>
      <c r="HV136" s="88">
        <f t="shared" si="296"/>
        <v>7.1468627519731709E-2</v>
      </c>
      <c r="HW136" s="88">
        <f t="shared" si="297"/>
        <v>7.0228671862653497E-2</v>
      </c>
      <c r="HX136" s="88">
        <f t="shared" si="298"/>
        <v>6.882217053091208E-2</v>
      </c>
      <c r="HY136" s="88">
        <f t="shared" si="299"/>
        <v>6.2088407325808503E-2</v>
      </c>
      <c r="HZ136" s="88">
        <f t="shared" si="300"/>
        <v>6.0378654163553404E-2</v>
      </c>
      <c r="IA136" s="88">
        <f t="shared" si="301"/>
        <v>4.7227088927256043E-2</v>
      </c>
      <c r="IB136" s="88">
        <f t="shared" si="302"/>
        <v>5.1070008993474268E-2</v>
      </c>
      <c r="IC136" s="88">
        <f t="shared" si="303"/>
        <v>3.8806277107954514E-2</v>
      </c>
      <c r="ID136" s="88">
        <f t="shared" si="304"/>
        <v>4.14523241412093E-2</v>
      </c>
      <c r="IE136" s="88">
        <f t="shared" si="305"/>
        <v>2.6000889154029316E-2</v>
      </c>
      <c r="IF136" s="88">
        <f t="shared" si="306"/>
        <v>3.049589871693343E-2</v>
      </c>
      <c r="IG136" s="88">
        <f t="shared" si="307"/>
        <v>9.6057657486173821E-3</v>
      </c>
      <c r="IH136" s="88">
        <f t="shared" si="308"/>
        <v>1.5300645832801416E-2</v>
      </c>
      <c r="II136" s="88">
        <f t="shared" si="309"/>
        <v>1.1435435415020694E-3</v>
      </c>
      <c r="IJ136" s="191">
        <f t="shared" si="310"/>
        <v>3.6894323967870224E-3</v>
      </c>
      <c r="IK136" s="297"/>
      <c r="IL136" s="294"/>
      <c r="IM136" s="294"/>
      <c r="IN136" s="294"/>
      <c r="IO136" s="294"/>
      <c r="IP136" s="294"/>
      <c r="IQ136" s="294"/>
      <c r="IR136" s="294"/>
      <c r="IS136" s="294"/>
      <c r="IT136" s="294"/>
      <c r="IU136" s="294"/>
      <c r="IV136" s="294"/>
      <c r="IW136" s="294"/>
      <c r="IX136" s="294"/>
      <c r="IY136" s="294"/>
      <c r="IZ136" s="294"/>
      <c r="JA136" s="294"/>
      <c r="JB136" s="294"/>
      <c r="JC136" s="294"/>
      <c r="JD136" s="298"/>
      <c r="JE136" s="486"/>
    </row>
    <row r="137" spans="1:265" ht="14.4">
      <c r="A137" s="411" t="s">
        <v>148</v>
      </c>
      <c r="B137" s="439">
        <v>16165</v>
      </c>
      <c r="C137" s="427">
        <f t="shared" si="288"/>
        <v>78</v>
      </c>
      <c r="D137" s="418">
        <f t="shared" si="289"/>
        <v>3</v>
      </c>
      <c r="E137" s="396">
        <f t="shared" si="317"/>
        <v>8.6608645887624042E-3</v>
      </c>
      <c r="F137" s="197">
        <f t="shared" si="262"/>
        <v>1.8558614290133002E-3</v>
      </c>
      <c r="G137" s="30">
        <f t="shared" si="151"/>
        <v>11.546191373289849</v>
      </c>
      <c r="H137" s="29">
        <f t="shared" si="263"/>
        <v>2.1428131221694739E-2</v>
      </c>
      <c r="I137" s="33">
        <f t="shared" si="264"/>
        <v>5.5713141176406328E-2</v>
      </c>
      <c r="J137" s="324">
        <f t="shared" si="265"/>
        <v>2.1702146343175282E-2</v>
      </c>
      <c r="K137" s="482">
        <f t="shared" si="290"/>
        <v>8.5515109872849829E-3</v>
      </c>
      <c r="L137" s="325">
        <f t="shared" si="318"/>
        <v>11.693839854580947</v>
      </c>
      <c r="M137" s="326">
        <f t="shared" si="266"/>
        <v>5.6425580492255732E-2</v>
      </c>
      <c r="N137" s="501"/>
      <c r="O137" s="332" t="s">
        <v>226</v>
      </c>
      <c r="P137" s="20" t="s">
        <v>237</v>
      </c>
      <c r="Q137" s="20"/>
      <c r="R137" s="20"/>
      <c r="S137" s="157">
        <f t="shared" si="267"/>
        <v>78</v>
      </c>
      <c r="T137" s="158">
        <f t="shared" si="268"/>
        <v>482.52397154345806</v>
      </c>
      <c r="U137" s="157">
        <f t="shared" si="269"/>
        <v>24</v>
      </c>
      <c r="V137" s="159">
        <f t="shared" si="270"/>
        <v>0.44444444444444442</v>
      </c>
      <c r="W137" s="158">
        <f t="shared" si="271"/>
        <v>148.46891432106403</v>
      </c>
      <c r="X137" s="157">
        <f t="shared" si="272"/>
        <v>48</v>
      </c>
      <c r="Y137" s="159">
        <f t="shared" si="273"/>
        <v>1.6</v>
      </c>
      <c r="Z137" s="158">
        <f t="shared" si="274"/>
        <v>296.93782864212807</v>
      </c>
      <c r="AA137" s="157">
        <f t="shared" si="275"/>
        <v>3</v>
      </c>
      <c r="AB137" s="158">
        <f t="shared" si="276"/>
        <v>185.58614290133002</v>
      </c>
      <c r="AC137" s="160">
        <f t="shared" si="277"/>
        <v>3.8461538461538464E-2</v>
      </c>
      <c r="AD137" s="157">
        <f t="shared" si="278"/>
        <v>1</v>
      </c>
      <c r="AE137" s="159">
        <f t="shared" si="279"/>
        <v>0.5</v>
      </c>
      <c r="AF137" s="158">
        <f t="shared" si="280"/>
        <v>61.862047633776676</v>
      </c>
      <c r="AG137" s="157">
        <f t="shared" si="281"/>
        <v>1</v>
      </c>
      <c r="AH137" s="159">
        <f t="shared" si="282"/>
        <v>0.5</v>
      </c>
      <c r="AI137" s="333">
        <f t="shared" si="283"/>
        <v>61.862047633776676</v>
      </c>
      <c r="AJ137" s="505"/>
      <c r="AK137" s="83">
        <v>1312.5687308205663</v>
      </c>
      <c r="AL137" s="61">
        <v>1165.7748585159493</v>
      </c>
      <c r="AM137" s="61">
        <v>1253.0489891201362</v>
      </c>
      <c r="AN137" s="61">
        <v>1153.2272604729708</v>
      </c>
      <c r="AO137" s="61">
        <v>927.49966330812799</v>
      </c>
      <c r="AP137" s="61">
        <v>933.24813593089448</v>
      </c>
      <c r="AQ137" s="61">
        <v>1066.8769580142566</v>
      </c>
      <c r="AR137" s="61">
        <v>1081.2733989043909</v>
      </c>
      <c r="AS137" s="61">
        <v>1018.0572146581062</v>
      </c>
      <c r="AT137" s="61">
        <v>983.70148446533142</v>
      </c>
      <c r="AU137" s="61">
        <v>847.07640895421969</v>
      </c>
      <c r="AV137" s="61">
        <v>880.84234852708073</v>
      </c>
      <c r="AW137" s="61">
        <v>807.98316620804121</v>
      </c>
      <c r="AX137" s="61">
        <v>888.70546585453235</v>
      </c>
      <c r="AY137" s="61">
        <v>519.41705245877176</v>
      </c>
      <c r="AZ137" s="61">
        <v>626.78317675695916</v>
      </c>
      <c r="BA137" s="61">
        <v>194.15531181662783</v>
      </c>
      <c r="BB137" s="61">
        <v>361.80858281451731</v>
      </c>
      <c r="BC137" s="61">
        <v>18.316538850625268</v>
      </c>
      <c r="BD137" s="84">
        <v>124.63543606130504</v>
      </c>
      <c r="BE137" s="229">
        <v>2.0000000000000002E-5</v>
      </c>
      <c r="BF137" s="42">
        <v>2.0000000000000002E-5</v>
      </c>
      <c r="BG137" s="52">
        <v>5.0000000000000002E-5</v>
      </c>
      <c r="BH137" s="52">
        <v>4.0000000000000003E-5</v>
      </c>
      <c r="BI137" s="52">
        <v>1.2518952302791728E-4</v>
      </c>
      <c r="BJ137" s="52">
        <v>1.2406223545552731E-4</v>
      </c>
      <c r="BK137" s="52">
        <v>3.4000000000000002E-4</v>
      </c>
      <c r="BL137" s="52">
        <v>1.8000000000000001E-4</v>
      </c>
      <c r="BM137" s="52">
        <v>8.9999999999999998E-4</v>
      </c>
      <c r="BN137" s="52">
        <v>5.0000000000000001E-4</v>
      </c>
      <c r="BO137" s="52">
        <v>3.8E-3</v>
      </c>
      <c r="BP137" s="52">
        <v>2E-3</v>
      </c>
      <c r="BQ137" s="52">
        <v>1.6199999999999999E-2</v>
      </c>
      <c r="BR137" s="52">
        <v>6.1999999999999998E-3</v>
      </c>
      <c r="BS137" s="52">
        <v>6.1100000000000002E-2</v>
      </c>
      <c r="BT137" s="52">
        <v>2.6800000000000001E-2</v>
      </c>
      <c r="BU137" s="52">
        <v>0.1421</v>
      </c>
      <c r="BV137" s="52">
        <v>5.4699999999999999E-2</v>
      </c>
      <c r="BW137" s="52">
        <v>0.27589999999999998</v>
      </c>
      <c r="BX137" s="53">
        <v>0.1051</v>
      </c>
      <c r="BY137" s="63">
        <f>+Fall_Hoy!B137</f>
        <v>0</v>
      </c>
      <c r="BZ137" s="60">
        <f>+Fall_Hoy!C137</f>
        <v>0</v>
      </c>
      <c r="CA137" s="60">
        <f>+Fall_Hoy!D137</f>
        <v>0</v>
      </c>
      <c r="CB137" s="60">
        <f>+Fall_Hoy!E137</f>
        <v>0</v>
      </c>
      <c r="CC137" s="60">
        <f>+Fall_Hoy!F137</f>
        <v>0</v>
      </c>
      <c r="CD137" s="60">
        <f>+Fall_Hoy!G137</f>
        <v>0</v>
      </c>
      <c r="CE137" s="60">
        <f>+Fall_Hoy!H137</f>
        <v>0</v>
      </c>
      <c r="CF137" s="60">
        <f>+Fall_Hoy!I137</f>
        <v>0</v>
      </c>
      <c r="CG137" s="60">
        <f>+Fall_Hoy!J137</f>
        <v>0</v>
      </c>
      <c r="CH137" s="60">
        <f>+Fall_Hoy!K137</f>
        <v>0</v>
      </c>
      <c r="CI137" s="60">
        <f>+Fall_Hoy!L137</f>
        <v>0</v>
      </c>
      <c r="CJ137" s="60">
        <f>+Fall_Hoy!M137</f>
        <v>0</v>
      </c>
      <c r="CK137" s="60">
        <f>+Fall_Hoy!N137</f>
        <v>2</v>
      </c>
      <c r="CL137" s="60">
        <f>+Fall_Hoy!O137</f>
        <v>0</v>
      </c>
      <c r="CM137" s="60">
        <f>+Fall_Hoy!P137</f>
        <v>0</v>
      </c>
      <c r="CN137" s="60">
        <f>+Fall_Hoy!Q137</f>
        <v>0</v>
      </c>
      <c r="CO137" s="60">
        <f>+Fall_Hoy!R137</f>
        <v>1</v>
      </c>
      <c r="CP137" s="60">
        <f>+Fall_Hoy!S137</f>
        <v>0</v>
      </c>
      <c r="CQ137" s="60">
        <f>+Fall_Hoy!T137</f>
        <v>0</v>
      </c>
      <c r="CR137" s="65">
        <f>+Fall_Hoy!U137</f>
        <v>0</v>
      </c>
      <c r="CS137" s="74">
        <f t="shared" si="284"/>
        <v>0</v>
      </c>
      <c r="CT137" s="75">
        <f t="shared" si="285"/>
        <v>1.5954480545794212E-3</v>
      </c>
      <c r="CU137" s="75">
        <f t="shared" si="286"/>
        <v>0.15279624042522302</v>
      </c>
      <c r="CV137" s="75">
        <f t="shared" si="287"/>
        <v>0</v>
      </c>
      <c r="CW137" s="75">
        <f t="shared" si="240"/>
        <v>4.3126700291546581E-3</v>
      </c>
      <c r="CX137" s="75">
        <f t="shared" si="241"/>
        <v>7.5006846844838902E-3</v>
      </c>
      <c r="CY137" s="75">
        <f t="shared" si="242"/>
        <v>1.8746304201025534E-3</v>
      </c>
      <c r="CZ137" s="75">
        <f t="shared" si="243"/>
        <v>3.6993419093200967E-3</v>
      </c>
      <c r="DA137" s="75">
        <f t="shared" si="244"/>
        <v>2.9467891949545182E-3</v>
      </c>
      <c r="DB137" s="75">
        <f t="shared" si="245"/>
        <v>0</v>
      </c>
      <c r="DC137" s="75">
        <f t="shared" si="246"/>
        <v>2.3610620941139798E-3</v>
      </c>
      <c r="DD137" s="75">
        <f t="shared" si="247"/>
        <v>4.5411077324888898E-3</v>
      </c>
      <c r="DE137" s="75">
        <f t="shared" si="248"/>
        <v>0.15279624042522302</v>
      </c>
      <c r="DF137" s="75">
        <f t="shared" si="249"/>
        <v>0</v>
      </c>
      <c r="DG137" s="75">
        <f t="shared" si="250"/>
        <v>0</v>
      </c>
      <c r="DH137" s="75">
        <f t="shared" si="251"/>
        <v>1.5954480545794212E-3</v>
      </c>
      <c r="DI137" s="75">
        <f t="shared" si="252"/>
        <v>3.6245712836011516E-2</v>
      </c>
      <c r="DJ137" s="75">
        <f t="shared" si="253"/>
        <v>0</v>
      </c>
      <c r="DK137" s="75">
        <f t="shared" si="254"/>
        <v>0</v>
      </c>
      <c r="DL137" s="287">
        <f t="shared" si="255"/>
        <v>0</v>
      </c>
      <c r="DM137" s="83">
        <f>+'Cas_-14'!B137</f>
        <v>0</v>
      </c>
      <c r="DN137" s="61">
        <f>+'Cas_-14'!C137</f>
        <v>0</v>
      </c>
      <c r="DO137" s="61">
        <f>+'Cas_-14'!D137</f>
        <v>0</v>
      </c>
      <c r="DP137" s="61">
        <f>+'Cas_-14'!E137</f>
        <v>0</v>
      </c>
      <c r="DQ137" s="61">
        <f>+'Cas_-14'!F137</f>
        <v>4</v>
      </c>
      <c r="DR137" s="61">
        <f>+'Cas_-14'!G137</f>
        <v>7</v>
      </c>
      <c r="DS137" s="61">
        <f>+'Cas_-14'!H137</f>
        <v>2</v>
      </c>
      <c r="DT137" s="61">
        <f>+'Cas_-14'!I137</f>
        <v>4</v>
      </c>
      <c r="DU137" s="61">
        <f>+'Cas_-14'!J137</f>
        <v>3</v>
      </c>
      <c r="DV137" s="61">
        <f>+'Cas_-14'!K137</f>
        <v>0</v>
      </c>
      <c r="DW137" s="61">
        <f>+'Cas_-14'!L137</f>
        <v>2</v>
      </c>
      <c r="DX137" s="61">
        <f>+'Cas_-14'!M137</f>
        <v>4</v>
      </c>
      <c r="DY137" s="61">
        <f>+'Cas_-14'!N137</f>
        <v>2</v>
      </c>
      <c r="DZ137" s="61">
        <f>+'Cas_-14'!O137</f>
        <v>0</v>
      </c>
      <c r="EA137" s="61">
        <f>+'Cas_-14'!P137</f>
        <v>0</v>
      </c>
      <c r="EB137" s="61">
        <f>+'Cas_-14'!Q137</f>
        <v>1</v>
      </c>
      <c r="EC137" s="61">
        <f>+'Cas_-14'!R137</f>
        <v>1</v>
      </c>
      <c r="ED137" s="61">
        <f>+'Cas_-14'!S137</f>
        <v>0</v>
      </c>
      <c r="EE137" s="61">
        <f>+'Cas_-14'!T137</f>
        <v>0</v>
      </c>
      <c r="EF137" s="84">
        <f>+'Cas_-14'!U137</f>
        <v>0</v>
      </c>
      <c r="EG137" s="190">
        <f t="shared" si="349"/>
        <v>0</v>
      </c>
      <c r="EH137" s="88">
        <f t="shared" si="349"/>
        <v>0</v>
      </c>
      <c r="EI137" s="88">
        <f t="shared" si="349"/>
        <v>0</v>
      </c>
      <c r="EJ137" s="88">
        <f t="shared" si="349"/>
        <v>0</v>
      </c>
      <c r="EK137" s="88">
        <f t="shared" si="349"/>
        <v>4.3126700291546581E-3</v>
      </c>
      <c r="EL137" s="88">
        <f t="shared" si="349"/>
        <v>7.5006846844838902E-3</v>
      </c>
      <c r="EM137" s="88">
        <f t="shared" si="349"/>
        <v>1.8746304201025534E-3</v>
      </c>
      <c r="EN137" s="88">
        <f t="shared" si="349"/>
        <v>3.6993419093200967E-3</v>
      </c>
      <c r="EO137" s="88">
        <f t="shared" si="349"/>
        <v>2.9467891949545182E-3</v>
      </c>
      <c r="EP137" s="88">
        <f t="shared" si="327"/>
        <v>0</v>
      </c>
      <c r="EQ137" s="88">
        <f t="shared" si="328"/>
        <v>2.3610620941139798E-3</v>
      </c>
      <c r="ER137" s="88">
        <f t="shared" si="315"/>
        <v>4.5411077324888898E-3</v>
      </c>
      <c r="ES137" s="88">
        <f t="shared" si="315"/>
        <v>2.4752990948886128E-3</v>
      </c>
      <c r="ET137" s="88">
        <f t="shared" si="315"/>
        <v>0</v>
      </c>
      <c r="EU137" s="88">
        <f t="shared" si="315"/>
        <v>0</v>
      </c>
      <c r="EV137" s="88">
        <f t="shared" si="315"/>
        <v>1.5954480545794212E-3</v>
      </c>
      <c r="EW137" s="88">
        <f t="shared" si="315"/>
        <v>5.1505157939972365E-3</v>
      </c>
      <c r="EX137" s="88">
        <f t="shared" si="315"/>
        <v>0</v>
      </c>
      <c r="EY137" s="88">
        <f t="shared" si="315"/>
        <v>0</v>
      </c>
      <c r="EZ137" s="96">
        <f t="shared" si="315"/>
        <v>0</v>
      </c>
      <c r="FA137" s="110" t="e">
        <f t="shared" si="319"/>
        <v>#DIV/0!</v>
      </c>
      <c r="FB137" s="111">
        <f t="shared" si="320"/>
        <v>1</v>
      </c>
      <c r="FC137" s="111">
        <f t="shared" si="321"/>
        <v>61.728395061728399</v>
      </c>
      <c r="FD137" s="111" t="e">
        <f t="shared" si="322"/>
        <v>#DIV/0!</v>
      </c>
      <c r="FE137" s="111">
        <f t="shared" si="316"/>
        <v>1</v>
      </c>
      <c r="FF137" s="111">
        <f t="shared" si="316"/>
        <v>1</v>
      </c>
      <c r="FG137" s="111">
        <f t="shared" si="316"/>
        <v>1</v>
      </c>
      <c r="FH137" s="111">
        <f t="shared" si="316"/>
        <v>1</v>
      </c>
      <c r="FI137" s="111">
        <f t="shared" si="316"/>
        <v>1</v>
      </c>
      <c r="FJ137" s="111" t="e">
        <f t="shared" si="316"/>
        <v>#DIV/0!</v>
      </c>
      <c r="FK137" s="111">
        <f t="shared" si="316"/>
        <v>1</v>
      </c>
      <c r="FL137" s="111">
        <f t="shared" si="316"/>
        <v>1</v>
      </c>
      <c r="FM137" s="111">
        <f t="shared" si="316"/>
        <v>61.728395061728399</v>
      </c>
      <c r="FN137" s="111" t="e">
        <f t="shared" si="316"/>
        <v>#DIV/0!</v>
      </c>
      <c r="FO137" s="111" t="e">
        <f t="shared" si="316"/>
        <v>#DIV/0!</v>
      </c>
      <c r="FP137" s="111">
        <f t="shared" si="316"/>
        <v>1</v>
      </c>
      <c r="FQ137" s="111">
        <f t="shared" si="323"/>
        <v>7.0372976776917664</v>
      </c>
      <c r="FR137" s="111" t="e">
        <f t="shared" si="324"/>
        <v>#DIV/0!</v>
      </c>
      <c r="FS137" s="111" t="e">
        <f t="shared" si="325"/>
        <v>#DIV/0!</v>
      </c>
      <c r="FT137" s="292" t="e">
        <f t="shared" si="326"/>
        <v>#DIV/0!</v>
      </c>
      <c r="FU137" s="83">
        <f>+Cas_Hoy!B137</f>
        <v>2</v>
      </c>
      <c r="FV137" s="61">
        <f>+Cas_Hoy!C137</f>
        <v>2</v>
      </c>
      <c r="FW137" s="61">
        <f>+Cas_Hoy!D137</f>
        <v>4</v>
      </c>
      <c r="FX137" s="61">
        <f>+Cas_Hoy!E137</f>
        <v>2</v>
      </c>
      <c r="FY137" s="61">
        <f>+Cas_Hoy!F137</f>
        <v>8</v>
      </c>
      <c r="FZ137" s="61">
        <f>+Cas_Hoy!G137</f>
        <v>12</v>
      </c>
      <c r="GA137" s="61">
        <f>+Cas_Hoy!H137</f>
        <v>8</v>
      </c>
      <c r="GB137" s="61">
        <f>+Cas_Hoy!I137</f>
        <v>8</v>
      </c>
      <c r="GC137" s="61">
        <f>+Cas_Hoy!J137</f>
        <v>7</v>
      </c>
      <c r="GD137" s="61">
        <f>+Cas_Hoy!K137</f>
        <v>1</v>
      </c>
      <c r="GE137" s="61">
        <f>+Cas_Hoy!L137</f>
        <v>5</v>
      </c>
      <c r="GF137" s="61">
        <f>+Cas_Hoy!M137</f>
        <v>7</v>
      </c>
      <c r="GG137" s="61">
        <f>+Cas_Hoy!N137</f>
        <v>5</v>
      </c>
      <c r="GH137" s="61">
        <f>+Cas_Hoy!O137</f>
        <v>1</v>
      </c>
      <c r="GI137" s="61">
        <f>+Cas_Hoy!P137</f>
        <v>1</v>
      </c>
      <c r="GJ137" s="61">
        <f>+Cas_Hoy!Q137</f>
        <v>1</v>
      </c>
      <c r="GK137" s="61">
        <f>+Cas_Hoy!R137</f>
        <v>2</v>
      </c>
      <c r="GL137" s="61">
        <f>+Cas_Hoy!S137</f>
        <v>2</v>
      </c>
      <c r="GM137" s="61">
        <f>+Cas_Hoy!T137</f>
        <v>0</v>
      </c>
      <c r="GN137" s="84">
        <f>+Cas_Hoy!U137</f>
        <v>0</v>
      </c>
      <c r="GO137" s="297" t="e">
        <f t="shared" si="329"/>
        <v>#DIV/0!</v>
      </c>
      <c r="GP137" s="294">
        <f t="shared" si="330"/>
        <v>1.7155971287166317E-3</v>
      </c>
      <c r="GQ137" s="294">
        <f t="shared" si="331"/>
        <v>0.19705022101353831</v>
      </c>
      <c r="GR137" s="294" t="e">
        <f t="shared" si="332"/>
        <v>#DIV/0!</v>
      </c>
      <c r="GS137" s="294">
        <f t="shared" si="333"/>
        <v>8.6253400583093161E-3</v>
      </c>
      <c r="GT137" s="294">
        <f t="shared" si="334"/>
        <v>1.2858316601972383E-2</v>
      </c>
      <c r="GU137" s="294">
        <f t="shared" si="335"/>
        <v>7.4985216804102136E-3</v>
      </c>
      <c r="GV137" s="294">
        <f t="shared" si="336"/>
        <v>7.3986838186401935E-3</v>
      </c>
      <c r="GW137" s="294">
        <f t="shared" si="337"/>
        <v>6.8758414548938758E-3</v>
      </c>
      <c r="GX137" s="294" t="e">
        <f t="shared" si="338"/>
        <v>#DIV/0!</v>
      </c>
      <c r="GY137" s="294">
        <f t="shared" si="339"/>
        <v>5.9026552352849501E-3</v>
      </c>
      <c r="GZ137" s="294">
        <f t="shared" si="340"/>
        <v>7.9469385318555567E-3</v>
      </c>
      <c r="HA137" s="294">
        <f t="shared" si="341"/>
        <v>0.38199060106305754</v>
      </c>
      <c r="HB137" s="294" t="e">
        <f t="shared" si="342"/>
        <v>#DIV/0!</v>
      </c>
      <c r="HC137" s="294" t="e">
        <f t="shared" si="343"/>
        <v>#DIV/0!</v>
      </c>
      <c r="HD137" s="294">
        <f t="shared" si="344"/>
        <v>1.5954480545794212E-3</v>
      </c>
      <c r="HE137" s="294">
        <f t="shared" si="345"/>
        <v>7.2491425672023033E-2</v>
      </c>
      <c r="HF137" s="294" t="e">
        <f t="shared" si="346"/>
        <v>#DIV/0!</v>
      </c>
      <c r="HG137" s="294" t="e">
        <f t="shared" si="347"/>
        <v>#DIV/0!</v>
      </c>
      <c r="HH137" s="298" t="e">
        <f t="shared" si="348"/>
        <v>#DIV/0!</v>
      </c>
      <c r="HI137" s="213">
        <f>+CyF_Tot!B137</f>
        <v>9</v>
      </c>
      <c r="HJ137" s="140">
        <f>+CyF_Tot!C137</f>
        <v>30</v>
      </c>
      <c r="HK137" s="140">
        <f>+CyF_Tot!D137</f>
        <v>54</v>
      </c>
      <c r="HL137" s="140">
        <f>+CyF_Tot!E137</f>
        <v>78</v>
      </c>
      <c r="HM137" s="140">
        <f>+CyF_Tot!F137</f>
        <v>1</v>
      </c>
      <c r="HN137" s="140">
        <f>+CyF_Tot!G137</f>
        <v>2</v>
      </c>
      <c r="HO137" s="140">
        <f>+CyF_Tot!H137</f>
        <v>2</v>
      </c>
      <c r="HP137" s="451">
        <f>+CyF_Tot!I137</f>
        <v>3</v>
      </c>
      <c r="HQ137" s="91">
        <f t="shared" si="291"/>
        <v>8.1198189348627672E-2</v>
      </c>
      <c r="HR137" s="88">
        <f t="shared" si="292"/>
        <v>7.2117219827772916E-2</v>
      </c>
      <c r="HS137" s="88">
        <f t="shared" si="293"/>
        <v>7.7516176252405575E-2</v>
      </c>
      <c r="HT137" s="88">
        <f t="shared" si="294"/>
        <v>7.13409997199487E-2</v>
      </c>
      <c r="HU137" s="88">
        <f t="shared" si="295"/>
        <v>5.7377028351879245E-2</v>
      </c>
      <c r="HV137" s="88">
        <f t="shared" si="296"/>
        <v>5.7732640639090289E-2</v>
      </c>
      <c r="HW137" s="88">
        <f t="shared" si="297"/>
        <v>6.599919319605671E-2</v>
      </c>
      <c r="HX137" s="88">
        <f t="shared" si="298"/>
        <v>6.6889786508159035E-2</v>
      </c>
      <c r="HY137" s="88">
        <f t="shared" si="299"/>
        <v>6.2979103907089773E-2</v>
      </c>
      <c r="HZ137" s="88">
        <f t="shared" si="300"/>
        <v>6.0853788089411158E-2</v>
      </c>
      <c r="IA137" s="88">
        <f t="shared" si="301"/>
        <v>5.2401881160174434E-2</v>
      </c>
      <c r="IB137" s="88">
        <f t="shared" si="302"/>
        <v>5.449071132242999E-2</v>
      </c>
      <c r="IC137" s="88">
        <f t="shared" si="303"/>
        <v>4.9983493115251541E-2</v>
      </c>
      <c r="ID137" s="88">
        <f t="shared" si="304"/>
        <v>5.4977139861090776E-2</v>
      </c>
      <c r="IE137" s="88">
        <f t="shared" si="305"/>
        <v>3.2132202441000415E-2</v>
      </c>
      <c r="IF137" s="88">
        <f t="shared" si="306"/>
        <v>3.8774090736588877E-2</v>
      </c>
      <c r="IG137" s="88">
        <f t="shared" si="307"/>
        <v>1.2010845147950994E-2</v>
      </c>
      <c r="IH137" s="88">
        <f t="shared" si="308"/>
        <v>2.2382219784380902E-2</v>
      </c>
      <c r="II137" s="88">
        <f t="shared" si="309"/>
        <v>1.1330985988633015E-3</v>
      </c>
      <c r="IJ137" s="191">
        <f t="shared" si="310"/>
        <v>7.7102032824809801E-3</v>
      </c>
      <c r="IK137" s="297"/>
      <c r="IL137" s="294"/>
      <c r="IM137" s="294"/>
      <c r="IN137" s="294"/>
      <c r="IO137" s="294"/>
      <c r="IP137" s="294"/>
      <c r="IQ137" s="294"/>
      <c r="IR137" s="294"/>
      <c r="IS137" s="294"/>
      <c r="IT137" s="294"/>
      <c r="IU137" s="294"/>
      <c r="IV137" s="294"/>
      <c r="IW137" s="294"/>
      <c r="IX137" s="294"/>
      <c r="IY137" s="294"/>
      <c r="IZ137" s="294"/>
      <c r="JA137" s="294"/>
      <c r="JB137" s="294"/>
      <c r="JC137" s="294"/>
      <c r="JD137" s="298"/>
      <c r="JE137" s="486"/>
    </row>
    <row r="138" spans="1:265" ht="14.4">
      <c r="A138" s="411" t="s">
        <v>149</v>
      </c>
      <c r="B138" s="439">
        <v>17119</v>
      </c>
      <c r="C138" s="427">
        <f t="shared" si="288"/>
        <v>154</v>
      </c>
      <c r="D138" s="418">
        <f t="shared" si="289"/>
        <v>0</v>
      </c>
      <c r="E138" s="396">
        <f t="shared" si="317"/>
        <v>6.7993776058153776E-3</v>
      </c>
      <c r="F138" s="197">
        <f t="shared" si="262"/>
        <v>3.8553653834920262E-3</v>
      </c>
      <c r="G138" s="30">
        <f t="shared" si="151"/>
        <v>0</v>
      </c>
      <c r="H138" s="29">
        <f t="shared" si="263"/>
        <v>0</v>
      </c>
      <c r="I138" s="33">
        <f t="shared" si="264"/>
        <v>0</v>
      </c>
      <c r="J138" s="324">
        <f t="shared" si="265"/>
        <v>5.1718612099104959E-3</v>
      </c>
      <c r="K138" s="482">
        <f t="shared" si="290"/>
        <v>0</v>
      </c>
      <c r="L138" s="325">
        <f t="shared" si="318"/>
        <v>1.3414710917039057</v>
      </c>
      <c r="M138" s="326">
        <f t="shared" si="266"/>
        <v>1.2067676156457824E-2</v>
      </c>
      <c r="N138" s="501"/>
      <c r="O138" s="332" t="s">
        <v>226</v>
      </c>
      <c r="P138" s="20" t="s">
        <v>228</v>
      </c>
      <c r="Q138" s="20"/>
      <c r="R138" s="20"/>
      <c r="S138" s="157">
        <f t="shared" si="267"/>
        <v>154</v>
      </c>
      <c r="T138" s="158">
        <f t="shared" si="268"/>
        <v>899.58525614813948</v>
      </c>
      <c r="U138" s="157">
        <f t="shared" si="269"/>
        <v>49</v>
      </c>
      <c r="V138" s="159">
        <f t="shared" si="270"/>
        <v>0.46666666666666667</v>
      </c>
      <c r="W138" s="158">
        <f t="shared" si="271"/>
        <v>286.23167241077164</v>
      </c>
      <c r="X138" s="157">
        <f t="shared" si="272"/>
        <v>88</v>
      </c>
      <c r="Y138" s="159">
        <f t="shared" si="273"/>
        <v>1.3333333333333333</v>
      </c>
      <c r="Z138" s="158">
        <f t="shared" si="274"/>
        <v>514.04871779893688</v>
      </c>
      <c r="AA138" s="157">
        <f t="shared" si="275"/>
        <v>0</v>
      </c>
      <c r="AB138" s="158">
        <f t="shared" si="276"/>
        <v>0</v>
      </c>
      <c r="AC138" s="160">
        <f t="shared" si="277"/>
        <v>0</v>
      </c>
      <c r="AD138" s="157">
        <f t="shared" si="278"/>
        <v>0</v>
      </c>
      <c r="AE138" s="159" t="e">
        <f t="shared" si="279"/>
        <v>#DIV/0!</v>
      </c>
      <c r="AF138" s="158">
        <f t="shared" si="280"/>
        <v>0</v>
      </c>
      <c r="AG138" s="157">
        <f t="shared" si="281"/>
        <v>0</v>
      </c>
      <c r="AH138" s="159" t="e">
        <f t="shared" si="282"/>
        <v>#DIV/0!</v>
      </c>
      <c r="AI138" s="333">
        <f t="shared" si="283"/>
        <v>0</v>
      </c>
      <c r="AJ138" s="505"/>
      <c r="AK138" s="83">
        <v>1527.9869584281591</v>
      </c>
      <c r="AL138" s="61">
        <v>1403.9195788208856</v>
      </c>
      <c r="AM138" s="61">
        <v>1449.3454984210698</v>
      </c>
      <c r="AN138" s="61">
        <v>1354.4104252295317</v>
      </c>
      <c r="AO138" s="61">
        <v>1109.0904685135074</v>
      </c>
      <c r="AP138" s="61">
        <v>1130.6386500806257</v>
      </c>
      <c r="AQ138" s="61">
        <v>1157.3087852882154</v>
      </c>
      <c r="AR138" s="61">
        <v>1048.6716713034741</v>
      </c>
      <c r="AS138" s="61">
        <v>1124.4895932474469</v>
      </c>
      <c r="AT138" s="61">
        <v>1094.0415299991409</v>
      </c>
      <c r="AU138" s="61">
        <v>928.44145348251459</v>
      </c>
      <c r="AV138" s="61">
        <v>893.04849495460667</v>
      </c>
      <c r="AW138" s="61">
        <v>687.00331874000221</v>
      </c>
      <c r="AX138" s="61">
        <v>736.5164429024519</v>
      </c>
      <c r="AY138" s="61">
        <v>457.0140198485845</v>
      </c>
      <c r="AZ138" s="61">
        <v>506.7019100882041</v>
      </c>
      <c r="BA138" s="61">
        <v>182.86607843239844</v>
      </c>
      <c r="BB138" s="61">
        <v>247.00658278450464</v>
      </c>
      <c r="BC138" s="61">
        <v>19.453838131106217</v>
      </c>
      <c r="BD138" s="84">
        <v>61.044702850495604</v>
      </c>
      <c r="BE138" s="229">
        <v>2.0000000000000002E-5</v>
      </c>
      <c r="BF138" s="42">
        <v>2.0000000000000002E-5</v>
      </c>
      <c r="BG138" s="52">
        <v>5.0000000000000002E-5</v>
      </c>
      <c r="BH138" s="52">
        <v>4.0000000000000003E-5</v>
      </c>
      <c r="BI138" s="52">
        <v>1.2518952302791728E-4</v>
      </c>
      <c r="BJ138" s="52">
        <v>1.2406223545552731E-4</v>
      </c>
      <c r="BK138" s="52">
        <v>3.4000000000000002E-4</v>
      </c>
      <c r="BL138" s="52">
        <v>1.8000000000000001E-4</v>
      </c>
      <c r="BM138" s="52">
        <v>8.9999999999999998E-4</v>
      </c>
      <c r="BN138" s="52">
        <v>5.0000000000000001E-4</v>
      </c>
      <c r="BO138" s="52">
        <v>3.8E-3</v>
      </c>
      <c r="BP138" s="52">
        <v>2E-3</v>
      </c>
      <c r="BQ138" s="52">
        <v>1.6199999999999999E-2</v>
      </c>
      <c r="BR138" s="52">
        <v>6.1999999999999998E-3</v>
      </c>
      <c r="BS138" s="52">
        <v>6.1100000000000002E-2</v>
      </c>
      <c r="BT138" s="52">
        <v>2.6800000000000001E-2</v>
      </c>
      <c r="BU138" s="52">
        <v>0.1421</v>
      </c>
      <c r="BV138" s="52">
        <v>5.4699999999999999E-2</v>
      </c>
      <c r="BW138" s="52">
        <v>0.27589999999999998</v>
      </c>
      <c r="BX138" s="53">
        <v>0.1051</v>
      </c>
      <c r="BY138" s="63">
        <f>+Fall_Hoy!B138</f>
        <v>0</v>
      </c>
      <c r="BZ138" s="60">
        <f>+Fall_Hoy!C138</f>
        <v>0</v>
      </c>
      <c r="CA138" s="60">
        <f>+Fall_Hoy!D138</f>
        <v>0</v>
      </c>
      <c r="CB138" s="60">
        <f>+Fall_Hoy!E138</f>
        <v>0</v>
      </c>
      <c r="CC138" s="60">
        <f>+Fall_Hoy!F138</f>
        <v>0</v>
      </c>
      <c r="CD138" s="60">
        <f>+Fall_Hoy!G138</f>
        <v>0</v>
      </c>
      <c r="CE138" s="60">
        <f>+Fall_Hoy!H138</f>
        <v>0</v>
      </c>
      <c r="CF138" s="60">
        <f>+Fall_Hoy!I138</f>
        <v>0</v>
      </c>
      <c r="CG138" s="60">
        <f>+Fall_Hoy!J138</f>
        <v>0</v>
      </c>
      <c r="CH138" s="60">
        <f>+Fall_Hoy!K138</f>
        <v>0</v>
      </c>
      <c r="CI138" s="60">
        <f>+Fall_Hoy!L138</f>
        <v>0</v>
      </c>
      <c r="CJ138" s="60">
        <f>+Fall_Hoy!M138</f>
        <v>0</v>
      </c>
      <c r="CK138" s="60">
        <f>+Fall_Hoy!N138</f>
        <v>0</v>
      </c>
      <c r="CL138" s="60">
        <f>+Fall_Hoy!O138</f>
        <v>0</v>
      </c>
      <c r="CM138" s="60">
        <f>+Fall_Hoy!P138</f>
        <v>0</v>
      </c>
      <c r="CN138" s="60">
        <f>+Fall_Hoy!Q138</f>
        <v>0</v>
      </c>
      <c r="CO138" s="60">
        <f>+Fall_Hoy!R138</f>
        <v>0</v>
      </c>
      <c r="CP138" s="60">
        <f>+Fall_Hoy!S138</f>
        <v>0</v>
      </c>
      <c r="CQ138" s="60">
        <f>+Fall_Hoy!T138</f>
        <v>0</v>
      </c>
      <c r="CR138" s="65">
        <f>+Fall_Hoy!U138</f>
        <v>0</v>
      </c>
      <c r="CS138" s="74">
        <f t="shared" si="284"/>
        <v>6.5643500411517886E-3</v>
      </c>
      <c r="CT138" s="75">
        <f t="shared" si="285"/>
        <v>1.9735469318162332E-3</v>
      </c>
      <c r="CU138" s="75">
        <f t="shared" si="286"/>
        <v>2.9111940880694699E-3</v>
      </c>
      <c r="CV138" s="75">
        <f t="shared" si="287"/>
        <v>4.0732288177812419E-3</v>
      </c>
      <c r="CW138" s="75">
        <f t="shared" si="240"/>
        <v>5.4098382145882874E-3</v>
      </c>
      <c r="CX138" s="75">
        <f t="shared" si="241"/>
        <v>9.7290146584106171E-3</v>
      </c>
      <c r="CY138" s="75">
        <f t="shared" si="242"/>
        <v>8.6407362729123386E-4</v>
      </c>
      <c r="CZ138" s="75">
        <f t="shared" si="243"/>
        <v>1.4303809677012972E-2</v>
      </c>
      <c r="DA138" s="75">
        <f t="shared" si="244"/>
        <v>5.335754137726096E-3</v>
      </c>
      <c r="DB138" s="75">
        <f t="shared" si="245"/>
        <v>7.3123366715395913E-3</v>
      </c>
      <c r="DC138" s="75">
        <f t="shared" si="246"/>
        <v>3.2312215150963196E-3</v>
      </c>
      <c r="DD138" s="75">
        <f t="shared" si="247"/>
        <v>5.59880009680118E-3</v>
      </c>
      <c r="DE138" s="75">
        <f t="shared" si="248"/>
        <v>2.9111940880694699E-3</v>
      </c>
      <c r="DF138" s="75">
        <f t="shared" si="249"/>
        <v>4.0732288177812419E-3</v>
      </c>
      <c r="DG138" s="75">
        <f t="shared" si="250"/>
        <v>6.5643500411517886E-3</v>
      </c>
      <c r="DH138" s="75">
        <f t="shared" si="251"/>
        <v>1.9735469318162332E-3</v>
      </c>
      <c r="DI138" s="75">
        <f t="shared" si="252"/>
        <v>5.4684827747847062E-3</v>
      </c>
      <c r="DJ138" s="75">
        <f t="shared" si="253"/>
        <v>4.0484751002463262E-3</v>
      </c>
      <c r="DK138" s="75">
        <f t="shared" si="254"/>
        <v>0</v>
      </c>
      <c r="DL138" s="287">
        <f t="shared" si="255"/>
        <v>0</v>
      </c>
      <c r="DM138" s="83">
        <f>+'Cas_-14'!B138</f>
        <v>0</v>
      </c>
      <c r="DN138" s="61">
        <f>+'Cas_-14'!C138</f>
        <v>0</v>
      </c>
      <c r="DO138" s="61">
        <f>+'Cas_-14'!D138</f>
        <v>0</v>
      </c>
      <c r="DP138" s="61">
        <f>+'Cas_-14'!E138</f>
        <v>0</v>
      </c>
      <c r="DQ138" s="61">
        <f>+'Cas_-14'!F138</f>
        <v>6</v>
      </c>
      <c r="DR138" s="61">
        <f>+'Cas_-14'!G138</f>
        <v>11</v>
      </c>
      <c r="DS138" s="61">
        <f>+'Cas_-14'!H138</f>
        <v>1</v>
      </c>
      <c r="DT138" s="61">
        <f>+'Cas_-14'!I138</f>
        <v>15</v>
      </c>
      <c r="DU138" s="61">
        <f>+'Cas_-14'!J138</f>
        <v>6</v>
      </c>
      <c r="DV138" s="61">
        <f>+'Cas_-14'!K138</f>
        <v>8</v>
      </c>
      <c r="DW138" s="61">
        <f>+'Cas_-14'!L138</f>
        <v>3</v>
      </c>
      <c r="DX138" s="61">
        <f>+'Cas_-14'!M138</f>
        <v>5</v>
      </c>
      <c r="DY138" s="61">
        <f>+'Cas_-14'!N138</f>
        <v>2</v>
      </c>
      <c r="DZ138" s="61">
        <f>+'Cas_-14'!O138</f>
        <v>3</v>
      </c>
      <c r="EA138" s="61">
        <f>+'Cas_-14'!P138</f>
        <v>3</v>
      </c>
      <c r="EB138" s="61">
        <f>+'Cas_-14'!Q138</f>
        <v>1</v>
      </c>
      <c r="EC138" s="61">
        <f>+'Cas_-14'!R138</f>
        <v>1</v>
      </c>
      <c r="ED138" s="61">
        <f>+'Cas_-14'!S138</f>
        <v>1</v>
      </c>
      <c r="EE138" s="61">
        <f>+'Cas_-14'!T138</f>
        <v>0</v>
      </c>
      <c r="EF138" s="84">
        <f>+'Cas_-14'!U138</f>
        <v>0</v>
      </c>
      <c r="EG138" s="190">
        <f t="shared" si="349"/>
        <v>0</v>
      </c>
      <c r="EH138" s="89">
        <f t="shared" si="349"/>
        <v>0</v>
      </c>
      <c r="EI138" s="89">
        <f t="shared" si="349"/>
        <v>0</v>
      </c>
      <c r="EJ138" s="89">
        <f t="shared" si="349"/>
        <v>0</v>
      </c>
      <c r="EK138" s="89">
        <f t="shared" si="349"/>
        <v>5.4098382145882874E-3</v>
      </c>
      <c r="EL138" s="89">
        <f t="shared" si="349"/>
        <v>9.7290146584106171E-3</v>
      </c>
      <c r="EM138" s="89">
        <f t="shared" si="349"/>
        <v>8.6407362729123386E-4</v>
      </c>
      <c r="EN138" s="89">
        <f t="shared" si="349"/>
        <v>1.4303809677012972E-2</v>
      </c>
      <c r="EO138" s="89">
        <f t="shared" si="349"/>
        <v>5.335754137726096E-3</v>
      </c>
      <c r="EP138" s="89">
        <f t="shared" si="327"/>
        <v>7.3123366715395913E-3</v>
      </c>
      <c r="EQ138" s="89">
        <f t="shared" si="328"/>
        <v>3.2312215150963196E-3</v>
      </c>
      <c r="ER138" s="89">
        <f t="shared" si="315"/>
        <v>5.59880009680118E-3</v>
      </c>
      <c r="ES138" s="89">
        <f t="shared" si="315"/>
        <v>2.9111940880694699E-3</v>
      </c>
      <c r="ET138" s="89">
        <f t="shared" si="315"/>
        <v>4.0732288177812419E-3</v>
      </c>
      <c r="EU138" s="89">
        <f t="shared" si="315"/>
        <v>6.5643500411517886E-3</v>
      </c>
      <c r="EV138" s="89">
        <f t="shared" si="315"/>
        <v>1.9735469318162332E-3</v>
      </c>
      <c r="EW138" s="89">
        <f t="shared" si="315"/>
        <v>5.4684827747847062E-3</v>
      </c>
      <c r="EX138" s="89">
        <f t="shared" si="315"/>
        <v>4.0484751002463262E-3</v>
      </c>
      <c r="EY138" s="89">
        <f t="shared" si="315"/>
        <v>0</v>
      </c>
      <c r="EZ138" s="97">
        <f t="shared" si="315"/>
        <v>0</v>
      </c>
      <c r="FA138" s="110">
        <f t="shared" si="319"/>
        <v>1</v>
      </c>
      <c r="FB138" s="111">
        <f t="shared" si="320"/>
        <v>1</v>
      </c>
      <c r="FC138" s="111">
        <f t="shared" si="321"/>
        <v>1</v>
      </c>
      <c r="FD138" s="111">
        <f t="shared" si="322"/>
        <v>1</v>
      </c>
      <c r="FE138" s="111">
        <f t="shared" si="316"/>
        <v>1</v>
      </c>
      <c r="FF138" s="111">
        <f t="shared" si="316"/>
        <v>1</v>
      </c>
      <c r="FG138" s="111">
        <f t="shared" si="316"/>
        <v>1</v>
      </c>
      <c r="FH138" s="111">
        <f t="shared" si="316"/>
        <v>1</v>
      </c>
      <c r="FI138" s="111">
        <f t="shared" si="316"/>
        <v>1</v>
      </c>
      <c r="FJ138" s="111">
        <f t="shared" si="316"/>
        <v>1</v>
      </c>
      <c r="FK138" s="111">
        <f t="shared" si="316"/>
        <v>1</v>
      </c>
      <c r="FL138" s="111">
        <f t="shared" si="316"/>
        <v>1</v>
      </c>
      <c r="FM138" s="111">
        <f t="shared" si="316"/>
        <v>1</v>
      </c>
      <c r="FN138" s="111">
        <f t="shared" si="316"/>
        <v>1</v>
      </c>
      <c r="FO138" s="111">
        <f t="shared" si="316"/>
        <v>1</v>
      </c>
      <c r="FP138" s="111">
        <f t="shared" si="316"/>
        <v>1</v>
      </c>
      <c r="FQ138" s="111">
        <f t="shared" si="323"/>
        <v>1</v>
      </c>
      <c r="FR138" s="111">
        <f t="shared" si="324"/>
        <v>1</v>
      </c>
      <c r="FS138" s="111" t="e">
        <f t="shared" si="325"/>
        <v>#DIV/0!</v>
      </c>
      <c r="FT138" s="292" t="e">
        <f t="shared" si="326"/>
        <v>#DIV/0!</v>
      </c>
      <c r="FU138" s="83">
        <f>+Cas_Hoy!B138</f>
        <v>1</v>
      </c>
      <c r="FV138" s="61">
        <f>+Cas_Hoy!C138</f>
        <v>0</v>
      </c>
      <c r="FW138" s="61">
        <f>+Cas_Hoy!D138</f>
        <v>1</v>
      </c>
      <c r="FX138" s="61">
        <f>+Cas_Hoy!E138</f>
        <v>0</v>
      </c>
      <c r="FY138" s="61">
        <f>+Cas_Hoy!F138</f>
        <v>11</v>
      </c>
      <c r="FZ138" s="61">
        <f>+Cas_Hoy!G138</f>
        <v>26</v>
      </c>
      <c r="GA138" s="61">
        <f>+Cas_Hoy!H138</f>
        <v>7</v>
      </c>
      <c r="GB138" s="61">
        <f>+Cas_Hoy!I138</f>
        <v>28</v>
      </c>
      <c r="GC138" s="61">
        <f>+Cas_Hoy!J138</f>
        <v>11</v>
      </c>
      <c r="GD138" s="61">
        <f>+Cas_Hoy!K138</f>
        <v>15</v>
      </c>
      <c r="GE138" s="61">
        <f>+Cas_Hoy!L138</f>
        <v>7</v>
      </c>
      <c r="GF138" s="61">
        <f>+Cas_Hoy!M138</f>
        <v>12</v>
      </c>
      <c r="GG138" s="61">
        <f>+Cas_Hoy!N138</f>
        <v>8</v>
      </c>
      <c r="GH138" s="61">
        <f>+Cas_Hoy!O138</f>
        <v>11</v>
      </c>
      <c r="GI138" s="61">
        <f>+Cas_Hoy!P138</f>
        <v>7</v>
      </c>
      <c r="GJ138" s="61">
        <f>+Cas_Hoy!Q138</f>
        <v>3</v>
      </c>
      <c r="GK138" s="61">
        <f>+Cas_Hoy!R138</f>
        <v>3</v>
      </c>
      <c r="GL138" s="61">
        <f>+Cas_Hoy!S138</f>
        <v>2</v>
      </c>
      <c r="GM138" s="61">
        <f>+Cas_Hoy!T138</f>
        <v>1</v>
      </c>
      <c r="GN138" s="84">
        <f>+Cas_Hoy!U138</f>
        <v>0</v>
      </c>
      <c r="GO138" s="297">
        <f t="shared" si="329"/>
        <v>6.5445584760010021E-4</v>
      </c>
      <c r="GP138" s="294">
        <f t="shared" si="330"/>
        <v>0</v>
      </c>
      <c r="GQ138" s="294">
        <f t="shared" si="331"/>
        <v>6.8996660981761012E-4</v>
      </c>
      <c r="GR138" s="294">
        <f t="shared" si="332"/>
        <v>0</v>
      </c>
      <c r="GS138" s="294">
        <f t="shared" si="333"/>
        <v>9.9180367267451934E-3</v>
      </c>
      <c r="GT138" s="294">
        <f t="shared" si="334"/>
        <v>2.2995852828970549E-2</v>
      </c>
      <c r="GU138" s="294">
        <f t="shared" si="335"/>
        <v>6.0485153910386372E-3</v>
      </c>
      <c r="GV138" s="294">
        <f t="shared" si="336"/>
        <v>2.6700444730424214E-2</v>
      </c>
      <c r="GW138" s="294">
        <f t="shared" si="337"/>
        <v>9.7822159191645105E-3</v>
      </c>
      <c r="GX138" s="294">
        <f t="shared" si="338"/>
        <v>1.3710631259136734E-2</v>
      </c>
      <c r="GY138" s="294">
        <f t="shared" si="339"/>
        <v>7.5395168685580792E-3</v>
      </c>
      <c r="GZ138" s="294">
        <f t="shared" si="340"/>
        <v>1.3437120232322831E-2</v>
      </c>
      <c r="HA138" s="294">
        <f t="shared" si="341"/>
        <v>1.164477635227788E-2</v>
      </c>
      <c r="HB138" s="294">
        <f t="shared" si="342"/>
        <v>1.4935172331864555E-2</v>
      </c>
      <c r="HC138" s="294">
        <f t="shared" si="343"/>
        <v>1.5316816762687507E-2</v>
      </c>
      <c r="HD138" s="294">
        <f t="shared" si="344"/>
        <v>5.9206407954486995E-3</v>
      </c>
      <c r="HE138" s="294">
        <f t="shared" si="345"/>
        <v>1.640544832435412E-2</v>
      </c>
      <c r="HF138" s="294">
        <f t="shared" si="346"/>
        <v>8.0969502004926523E-3</v>
      </c>
      <c r="HG138" s="294" t="e">
        <f t="shared" si="347"/>
        <v>#DIV/0!</v>
      </c>
      <c r="HH138" s="298" t="e">
        <f t="shared" si="348"/>
        <v>#DIV/0!</v>
      </c>
      <c r="HI138" s="213">
        <f>+CyF_Tot!B138</f>
        <v>53</v>
      </c>
      <c r="HJ138" s="140">
        <f>+CyF_Tot!C138</f>
        <v>66</v>
      </c>
      <c r="HK138" s="140">
        <f>+CyF_Tot!D138</f>
        <v>105</v>
      </c>
      <c r="HL138" s="140">
        <f>+CyF_Tot!E138</f>
        <v>154</v>
      </c>
      <c r="HM138" s="140">
        <f>+CyF_Tot!F138</f>
        <v>0</v>
      </c>
      <c r="HN138" s="140">
        <f>+CyF_Tot!G138</f>
        <v>0</v>
      </c>
      <c r="HO138" s="140">
        <f>+CyF_Tot!H138</f>
        <v>0</v>
      </c>
      <c r="HP138" s="451">
        <f>+CyF_Tot!I138</f>
        <v>0</v>
      </c>
      <c r="HQ138" s="91">
        <f t="shared" si="291"/>
        <v>8.9256788271987797E-2</v>
      </c>
      <c r="HR138" s="88">
        <f t="shared" si="292"/>
        <v>8.2009438566556778E-2</v>
      </c>
      <c r="HS138" s="88">
        <f t="shared" si="293"/>
        <v>8.4662976717160457E-2</v>
      </c>
      <c r="HT138" s="88">
        <f t="shared" si="294"/>
        <v>7.9117379825312917E-2</v>
      </c>
      <c r="HU138" s="88">
        <f t="shared" si="295"/>
        <v>6.4787106052544383E-2</v>
      </c>
      <c r="HV138" s="88">
        <f t="shared" si="296"/>
        <v>6.6045835041803003E-2</v>
      </c>
      <c r="HW138" s="88">
        <f t="shared" si="297"/>
        <v>6.7603761042596841E-2</v>
      </c>
      <c r="HX138" s="88">
        <f t="shared" si="298"/>
        <v>6.1257764548365796E-2</v>
      </c>
      <c r="HY138" s="88">
        <f t="shared" si="299"/>
        <v>6.5686640180352057E-2</v>
      </c>
      <c r="HZ138" s="88">
        <f t="shared" si="300"/>
        <v>6.3908027922141536E-2</v>
      </c>
      <c r="IA138" s="88">
        <f t="shared" si="301"/>
        <v>5.4234561217507714E-2</v>
      </c>
      <c r="IB138" s="88">
        <f t="shared" si="302"/>
        <v>5.2167094745873395E-2</v>
      </c>
      <c r="IC138" s="88">
        <f t="shared" si="303"/>
        <v>4.0131042627490052E-2</v>
      </c>
      <c r="ID138" s="88">
        <f t="shared" si="304"/>
        <v>4.3023333308163554E-2</v>
      </c>
      <c r="IE138" s="88">
        <f t="shared" si="305"/>
        <v>2.6696303513557128E-2</v>
      </c>
      <c r="IF138" s="88">
        <f t="shared" si="306"/>
        <v>2.9598803089444715E-2</v>
      </c>
      <c r="IG138" s="88">
        <f t="shared" si="307"/>
        <v>1.0682053766715254E-2</v>
      </c>
      <c r="IH138" s="88">
        <f t="shared" si="308"/>
        <v>1.4428797405485404E-2</v>
      </c>
      <c r="II138" s="88">
        <f t="shared" si="309"/>
        <v>1.1363886985867292E-3</v>
      </c>
      <c r="IJ138" s="191">
        <f t="shared" si="310"/>
        <v>3.5659035487175419E-3</v>
      </c>
      <c r="IK138" s="297"/>
      <c r="IL138" s="294"/>
      <c r="IM138" s="294"/>
      <c r="IN138" s="294"/>
      <c r="IO138" s="294"/>
      <c r="IP138" s="294"/>
      <c r="IQ138" s="294"/>
      <c r="IR138" s="294"/>
      <c r="IS138" s="294"/>
      <c r="IT138" s="294"/>
      <c r="IU138" s="294"/>
      <c r="IV138" s="294"/>
      <c r="IW138" s="294"/>
      <c r="IX138" s="294"/>
      <c r="IY138" s="294"/>
      <c r="IZ138" s="294"/>
      <c r="JA138" s="294"/>
      <c r="JB138" s="294"/>
      <c r="JC138" s="294"/>
      <c r="JD138" s="298"/>
      <c r="JE138" s="486"/>
    </row>
    <row r="139" spans="1:265" ht="14.4">
      <c r="A139" s="411" t="s">
        <v>150</v>
      </c>
      <c r="B139" s="439">
        <v>24336</v>
      </c>
      <c r="C139" s="427">
        <f t="shared" si="288"/>
        <v>405</v>
      </c>
      <c r="D139" s="418">
        <f t="shared" si="289"/>
        <v>4</v>
      </c>
      <c r="E139" s="396">
        <f t="shared" si="317"/>
        <v>9.3648290982898952E-3</v>
      </c>
      <c r="F139" s="197">
        <f t="shared" si="262"/>
        <v>1.1793228139381986E-2</v>
      </c>
      <c r="G139" s="30">
        <f t="shared" si="151"/>
        <v>1.4882580433326043</v>
      </c>
      <c r="H139" s="29">
        <f t="shared" si="263"/>
        <v>1.7551366635291644E-2</v>
      </c>
      <c r="I139" s="33">
        <f t="shared" si="264"/>
        <v>2.4767607969662424E-2</v>
      </c>
      <c r="J139" s="324">
        <f t="shared" si="265"/>
        <v>3.056484704198727E-2</v>
      </c>
      <c r="K139" s="482">
        <f t="shared" si="290"/>
        <v>5.3776009006406217E-3</v>
      </c>
      <c r="L139" s="325">
        <f t="shared" si="318"/>
        <v>2.5917286328007045</v>
      </c>
      <c r="M139" s="326">
        <f t="shared" si="266"/>
        <v>4.3131578578414091E-2</v>
      </c>
      <c r="N139" s="501"/>
      <c r="O139" s="332" t="s">
        <v>226</v>
      </c>
      <c r="P139" s="20" t="s">
        <v>234</v>
      </c>
      <c r="Q139" s="20"/>
      <c r="R139" s="20"/>
      <c r="S139" s="157">
        <f t="shared" si="267"/>
        <v>405</v>
      </c>
      <c r="T139" s="158">
        <f t="shared" si="268"/>
        <v>1664.2011834319526</v>
      </c>
      <c r="U139" s="157">
        <f t="shared" si="269"/>
        <v>43</v>
      </c>
      <c r="V139" s="159">
        <f t="shared" si="270"/>
        <v>0.11878453038674033</v>
      </c>
      <c r="W139" s="158">
        <f t="shared" si="271"/>
        <v>176.69296515450361</v>
      </c>
      <c r="X139" s="157">
        <f t="shared" si="272"/>
        <v>118</v>
      </c>
      <c r="Y139" s="159">
        <f t="shared" si="273"/>
        <v>0.41114982578397213</v>
      </c>
      <c r="Z139" s="158">
        <f t="shared" si="274"/>
        <v>484.87836949375412</v>
      </c>
      <c r="AA139" s="157">
        <f t="shared" si="275"/>
        <v>4</v>
      </c>
      <c r="AB139" s="158">
        <f t="shared" si="276"/>
        <v>164.3655489809336</v>
      </c>
      <c r="AC139" s="160">
        <f t="shared" si="277"/>
        <v>9.876543209876543E-3</v>
      </c>
      <c r="AD139" s="157">
        <f t="shared" si="278"/>
        <v>0</v>
      </c>
      <c r="AE139" s="159">
        <f t="shared" si="279"/>
        <v>0</v>
      </c>
      <c r="AF139" s="158">
        <f t="shared" si="280"/>
        <v>0</v>
      </c>
      <c r="AG139" s="157">
        <f t="shared" si="281"/>
        <v>1</v>
      </c>
      <c r="AH139" s="159">
        <f t="shared" si="282"/>
        <v>0.33333333333333331</v>
      </c>
      <c r="AI139" s="333">
        <f t="shared" si="283"/>
        <v>41.091387245233399</v>
      </c>
      <c r="AJ139" s="505"/>
      <c r="AK139" s="83">
        <v>1860.0938231528417</v>
      </c>
      <c r="AL139" s="61">
        <v>1778.6857062259837</v>
      </c>
      <c r="AM139" s="61">
        <v>1741.0646917668278</v>
      </c>
      <c r="AN139" s="61">
        <v>1620.6035230640623</v>
      </c>
      <c r="AO139" s="61">
        <v>1536.103187920356</v>
      </c>
      <c r="AP139" s="61">
        <v>1518.694423409147</v>
      </c>
      <c r="AQ139" s="61">
        <v>1603.0744608905602</v>
      </c>
      <c r="AR139" s="61">
        <v>1474.475035369285</v>
      </c>
      <c r="AS139" s="61">
        <v>1576.3487509804168</v>
      </c>
      <c r="AT139" s="61">
        <v>1600.9107633518825</v>
      </c>
      <c r="AU139" s="61">
        <v>1271.6761635829357</v>
      </c>
      <c r="AV139" s="61">
        <v>1302.9067216040655</v>
      </c>
      <c r="AW139" s="61">
        <v>1129.4134778400912</v>
      </c>
      <c r="AX139" s="61">
        <v>1307.4940297598446</v>
      </c>
      <c r="AY139" s="61">
        <v>837.11699442376027</v>
      </c>
      <c r="AZ139" s="61">
        <v>1048.8105314996135</v>
      </c>
      <c r="BA139" s="61">
        <v>361.60347243157162</v>
      </c>
      <c r="BB139" s="61">
        <v>563.86326480892239</v>
      </c>
      <c r="BC139" s="61">
        <v>44.505042760808827</v>
      </c>
      <c r="BD139" s="84">
        <v>158.55624290761827</v>
      </c>
      <c r="BE139" s="229">
        <v>2.0000000000000002E-5</v>
      </c>
      <c r="BF139" s="42">
        <v>2.0000000000000002E-5</v>
      </c>
      <c r="BG139" s="52">
        <v>5.0000000000000002E-5</v>
      </c>
      <c r="BH139" s="52">
        <v>4.0000000000000003E-5</v>
      </c>
      <c r="BI139" s="52">
        <v>1.2518952302791728E-4</v>
      </c>
      <c r="BJ139" s="52">
        <v>1.2406223545552731E-4</v>
      </c>
      <c r="BK139" s="52">
        <v>3.4000000000000002E-4</v>
      </c>
      <c r="BL139" s="52">
        <v>1.8000000000000001E-4</v>
      </c>
      <c r="BM139" s="52">
        <v>8.9999999999999998E-4</v>
      </c>
      <c r="BN139" s="52">
        <v>5.0000000000000001E-4</v>
      </c>
      <c r="BO139" s="52">
        <v>3.8E-3</v>
      </c>
      <c r="BP139" s="52">
        <v>2E-3</v>
      </c>
      <c r="BQ139" s="52">
        <v>1.6199999999999999E-2</v>
      </c>
      <c r="BR139" s="52">
        <v>6.1999999999999998E-3</v>
      </c>
      <c r="BS139" s="52">
        <v>6.1100000000000002E-2</v>
      </c>
      <c r="BT139" s="52">
        <v>2.6800000000000001E-2</v>
      </c>
      <c r="BU139" s="52">
        <v>0.1421</v>
      </c>
      <c r="BV139" s="52">
        <v>5.4699999999999999E-2</v>
      </c>
      <c r="BW139" s="52">
        <v>0.27589999999999998</v>
      </c>
      <c r="BX139" s="53">
        <v>0.1051</v>
      </c>
      <c r="BY139" s="63">
        <f>+Fall_Hoy!B139</f>
        <v>0</v>
      </c>
      <c r="BZ139" s="60">
        <f>+Fall_Hoy!C139</f>
        <v>0</v>
      </c>
      <c r="CA139" s="60">
        <f>+Fall_Hoy!D139</f>
        <v>0</v>
      </c>
      <c r="CB139" s="60">
        <f>+Fall_Hoy!E139</f>
        <v>0</v>
      </c>
      <c r="CC139" s="60">
        <f>+Fall_Hoy!F139</f>
        <v>0</v>
      </c>
      <c r="CD139" s="60">
        <f>+Fall_Hoy!G139</f>
        <v>0</v>
      </c>
      <c r="CE139" s="60">
        <f>+Fall_Hoy!H139</f>
        <v>0</v>
      </c>
      <c r="CF139" s="60">
        <f>+Fall_Hoy!I139</f>
        <v>0</v>
      </c>
      <c r="CG139" s="60">
        <f>+Fall_Hoy!J139</f>
        <v>0</v>
      </c>
      <c r="CH139" s="60">
        <f>+Fall_Hoy!K139</f>
        <v>0</v>
      </c>
      <c r="CI139" s="60">
        <f>+Fall_Hoy!L139</f>
        <v>0</v>
      </c>
      <c r="CJ139" s="60">
        <f>+Fall_Hoy!M139</f>
        <v>0</v>
      </c>
      <c r="CK139" s="60">
        <f>+Fall_Hoy!N139</f>
        <v>0</v>
      </c>
      <c r="CL139" s="60">
        <f>+Fall_Hoy!O139</f>
        <v>1</v>
      </c>
      <c r="CM139" s="60">
        <f>+Fall_Hoy!P139</f>
        <v>2</v>
      </c>
      <c r="CN139" s="60">
        <f>+Fall_Hoy!Q139</f>
        <v>0</v>
      </c>
      <c r="CO139" s="60">
        <f>+Fall_Hoy!R139</f>
        <v>0</v>
      </c>
      <c r="CP139" s="60">
        <f>+Fall_Hoy!S139</f>
        <v>0</v>
      </c>
      <c r="CQ139" s="60">
        <f>+Fall_Hoy!T139</f>
        <v>1</v>
      </c>
      <c r="CR139" s="65">
        <f>+Fall_Hoy!U139</f>
        <v>0</v>
      </c>
      <c r="CS139" s="74">
        <f t="shared" si="284"/>
        <v>3.9102329113648249E-2</v>
      </c>
      <c r="CT139" s="75">
        <f t="shared" si="285"/>
        <v>1.0488071648433914E-2</v>
      </c>
      <c r="CU139" s="75">
        <f t="shared" si="286"/>
        <v>7.9687379127188623E-3</v>
      </c>
      <c r="CV139" s="75">
        <f t="shared" si="287"/>
        <v>0.1233583625695563</v>
      </c>
      <c r="CW139" s="75">
        <f t="shared" si="240"/>
        <v>2.0180935918744602E-2</v>
      </c>
      <c r="CX139" s="75">
        <f t="shared" si="241"/>
        <v>1.580304742683198E-2</v>
      </c>
      <c r="CY139" s="75">
        <f t="shared" si="242"/>
        <v>1.8090238917467097E-2</v>
      </c>
      <c r="CZ139" s="75">
        <f t="shared" si="243"/>
        <v>2.7128299252609539E-2</v>
      </c>
      <c r="DA139" s="75">
        <f t="shared" si="244"/>
        <v>1.3956302491004612E-2</v>
      </c>
      <c r="DB139" s="75">
        <f t="shared" si="245"/>
        <v>1.749004419295391E-2</v>
      </c>
      <c r="DC139" s="75">
        <f t="shared" si="246"/>
        <v>1.1795455816154987E-2</v>
      </c>
      <c r="DD139" s="75">
        <f t="shared" si="247"/>
        <v>1.8420351666044481E-2</v>
      </c>
      <c r="DE139" s="75">
        <f t="shared" si="248"/>
        <v>7.9687379127188623E-3</v>
      </c>
      <c r="DF139" s="75">
        <f t="shared" si="249"/>
        <v>0.1233583625695563</v>
      </c>
      <c r="DG139" s="75">
        <f t="shared" si="250"/>
        <v>3.9102329113648249E-2</v>
      </c>
      <c r="DH139" s="75">
        <f t="shared" si="251"/>
        <v>1.0488071648433914E-2</v>
      </c>
      <c r="DI139" s="75">
        <f t="shared" si="252"/>
        <v>1.1061840676203529E-2</v>
      </c>
      <c r="DJ139" s="75">
        <f t="shared" si="253"/>
        <v>7.0939184189547956E-3</v>
      </c>
      <c r="DK139" s="75">
        <f t="shared" si="254"/>
        <v>8.1440246007750669E-2</v>
      </c>
      <c r="DL139" s="287">
        <f t="shared" si="255"/>
        <v>0</v>
      </c>
      <c r="DM139" s="83">
        <f>+'Cas_-14'!B139</f>
        <v>7</v>
      </c>
      <c r="DN139" s="61">
        <f>+'Cas_-14'!C139</f>
        <v>4</v>
      </c>
      <c r="DO139" s="61">
        <f>+'Cas_-14'!D139</f>
        <v>8</v>
      </c>
      <c r="DP139" s="61">
        <f>+'Cas_-14'!E139</f>
        <v>7</v>
      </c>
      <c r="DQ139" s="61">
        <f>+'Cas_-14'!F139</f>
        <v>31</v>
      </c>
      <c r="DR139" s="61">
        <f>+'Cas_-14'!G139</f>
        <v>24</v>
      </c>
      <c r="DS139" s="61">
        <f>+'Cas_-14'!H139</f>
        <v>29</v>
      </c>
      <c r="DT139" s="61">
        <f>+'Cas_-14'!I139</f>
        <v>40</v>
      </c>
      <c r="DU139" s="61">
        <f>+'Cas_-14'!J139</f>
        <v>22</v>
      </c>
      <c r="DV139" s="61">
        <f>+'Cas_-14'!K139</f>
        <v>28</v>
      </c>
      <c r="DW139" s="61">
        <f>+'Cas_-14'!L139</f>
        <v>15</v>
      </c>
      <c r="DX139" s="61">
        <f>+'Cas_-14'!M139</f>
        <v>24</v>
      </c>
      <c r="DY139" s="61">
        <f>+'Cas_-14'!N139</f>
        <v>9</v>
      </c>
      <c r="DZ139" s="61">
        <f>+'Cas_-14'!O139</f>
        <v>13</v>
      </c>
      <c r="EA139" s="61">
        <f>+'Cas_-14'!P139</f>
        <v>6</v>
      </c>
      <c r="EB139" s="61">
        <f>+'Cas_-14'!Q139</f>
        <v>11</v>
      </c>
      <c r="EC139" s="61">
        <f>+'Cas_-14'!R139</f>
        <v>4</v>
      </c>
      <c r="ED139" s="61">
        <f>+'Cas_-14'!S139</f>
        <v>4</v>
      </c>
      <c r="EE139" s="61">
        <f>+'Cas_-14'!T139</f>
        <v>1</v>
      </c>
      <c r="EF139" s="84">
        <f>+'Cas_-14'!U139</f>
        <v>0</v>
      </c>
      <c r="EG139" s="190">
        <f t="shared" si="349"/>
        <v>3.7632510322167865E-3</v>
      </c>
      <c r="EH139" s="88">
        <f t="shared" si="349"/>
        <v>2.2488514896131942E-3</v>
      </c>
      <c r="EI139" s="88">
        <f t="shared" si="349"/>
        <v>4.5948895740810305E-3</v>
      </c>
      <c r="EJ139" s="88">
        <f t="shared" si="349"/>
        <v>4.3193784910236128E-3</v>
      </c>
      <c r="EK139" s="88">
        <f t="shared" si="349"/>
        <v>2.0180935918744602E-2</v>
      </c>
      <c r="EL139" s="88">
        <f t="shared" si="349"/>
        <v>1.580304742683198E-2</v>
      </c>
      <c r="EM139" s="88">
        <f t="shared" si="349"/>
        <v>1.8090238917467097E-2</v>
      </c>
      <c r="EN139" s="88">
        <f t="shared" si="349"/>
        <v>2.7128299252609539E-2</v>
      </c>
      <c r="EO139" s="88">
        <f t="shared" si="349"/>
        <v>1.3956302491004612E-2</v>
      </c>
      <c r="EP139" s="88">
        <f t="shared" si="327"/>
        <v>1.749004419295391E-2</v>
      </c>
      <c r="EQ139" s="88">
        <f t="shared" si="328"/>
        <v>1.1795455816154987E-2</v>
      </c>
      <c r="ER139" s="88">
        <f t="shared" si="315"/>
        <v>1.8420351666044481E-2</v>
      </c>
      <c r="ES139" s="88">
        <f t="shared" si="315"/>
        <v>7.9687379127188623E-3</v>
      </c>
      <c r="ET139" s="88">
        <f t="shared" si="315"/>
        <v>9.9426840231062394E-3</v>
      </c>
      <c r="EU139" s="88">
        <f t="shared" si="315"/>
        <v>7.1674569265317246E-3</v>
      </c>
      <c r="EV139" s="88">
        <f t="shared" si="315"/>
        <v>1.0488071648433914E-2</v>
      </c>
      <c r="EW139" s="88">
        <f t="shared" si="315"/>
        <v>1.1061840676203529E-2</v>
      </c>
      <c r="EX139" s="88">
        <f t="shared" si="315"/>
        <v>7.0939184189547956E-3</v>
      </c>
      <c r="EY139" s="88">
        <f t="shared" si="315"/>
        <v>2.2469363873538411E-2</v>
      </c>
      <c r="EZ139" s="96">
        <f t="shared" si="315"/>
        <v>0</v>
      </c>
      <c r="FA139" s="110">
        <f t="shared" si="319"/>
        <v>5.4555373704309869</v>
      </c>
      <c r="FB139" s="111">
        <f t="shared" si="320"/>
        <v>1</v>
      </c>
      <c r="FC139" s="111">
        <f t="shared" si="321"/>
        <v>1</v>
      </c>
      <c r="FD139" s="111">
        <f t="shared" si="322"/>
        <v>12.406947890818858</v>
      </c>
      <c r="FE139" s="111">
        <f t="shared" si="316"/>
        <v>1</v>
      </c>
      <c r="FF139" s="111">
        <f t="shared" si="316"/>
        <v>1</v>
      </c>
      <c r="FG139" s="111">
        <f t="shared" si="316"/>
        <v>1</v>
      </c>
      <c r="FH139" s="111">
        <f t="shared" si="316"/>
        <v>1</v>
      </c>
      <c r="FI139" s="111">
        <f t="shared" si="316"/>
        <v>1</v>
      </c>
      <c r="FJ139" s="111">
        <f t="shared" si="316"/>
        <v>1</v>
      </c>
      <c r="FK139" s="111">
        <f t="shared" si="316"/>
        <v>1</v>
      </c>
      <c r="FL139" s="111">
        <f t="shared" si="316"/>
        <v>1</v>
      </c>
      <c r="FM139" s="111">
        <f t="shared" si="316"/>
        <v>1</v>
      </c>
      <c r="FN139" s="111">
        <f t="shared" si="316"/>
        <v>12.406947890818858</v>
      </c>
      <c r="FO139" s="111">
        <f t="shared" si="316"/>
        <v>5.4555373704309869</v>
      </c>
      <c r="FP139" s="111">
        <f t="shared" si="316"/>
        <v>1</v>
      </c>
      <c r="FQ139" s="111">
        <f t="shared" si="323"/>
        <v>1</v>
      </c>
      <c r="FR139" s="111">
        <f t="shared" si="324"/>
        <v>1</v>
      </c>
      <c r="FS139" s="111">
        <f t="shared" si="325"/>
        <v>3.6245016310257339</v>
      </c>
      <c r="FT139" s="292" t="e">
        <f t="shared" si="326"/>
        <v>#DIV/0!</v>
      </c>
      <c r="FU139" s="83">
        <f>+Cas_Hoy!B139</f>
        <v>11</v>
      </c>
      <c r="FV139" s="61">
        <f>+Cas_Hoy!C139</f>
        <v>6</v>
      </c>
      <c r="FW139" s="61">
        <f>+Cas_Hoy!D139</f>
        <v>15</v>
      </c>
      <c r="FX139" s="61">
        <f>+Cas_Hoy!E139</f>
        <v>9</v>
      </c>
      <c r="FY139" s="61">
        <f>+Cas_Hoy!F139</f>
        <v>41</v>
      </c>
      <c r="FZ139" s="61">
        <f>+Cas_Hoy!G139</f>
        <v>33</v>
      </c>
      <c r="GA139" s="61">
        <f>+Cas_Hoy!H139</f>
        <v>38</v>
      </c>
      <c r="GB139" s="61">
        <f>+Cas_Hoy!I139</f>
        <v>50</v>
      </c>
      <c r="GC139" s="61">
        <f>+Cas_Hoy!J139</f>
        <v>32</v>
      </c>
      <c r="GD139" s="61">
        <f>+Cas_Hoy!K139</f>
        <v>40</v>
      </c>
      <c r="GE139" s="61">
        <f>+Cas_Hoy!L139</f>
        <v>27</v>
      </c>
      <c r="GF139" s="61">
        <f>+Cas_Hoy!M139</f>
        <v>35</v>
      </c>
      <c r="GG139" s="61">
        <f>+Cas_Hoy!N139</f>
        <v>14</v>
      </c>
      <c r="GH139" s="61">
        <f>+Cas_Hoy!O139</f>
        <v>18</v>
      </c>
      <c r="GI139" s="61">
        <f>+Cas_Hoy!P139</f>
        <v>11</v>
      </c>
      <c r="GJ139" s="61">
        <f>+Cas_Hoy!Q139</f>
        <v>13</v>
      </c>
      <c r="GK139" s="61">
        <f>+Cas_Hoy!R139</f>
        <v>5</v>
      </c>
      <c r="GL139" s="61">
        <f>+Cas_Hoy!S139</f>
        <v>6</v>
      </c>
      <c r="GM139" s="61">
        <f>+Cas_Hoy!T139</f>
        <v>1</v>
      </c>
      <c r="GN139" s="84">
        <f>+Cas_Hoy!U139</f>
        <v>0</v>
      </c>
      <c r="GO139" s="297">
        <f t="shared" si="329"/>
        <v>3.2262303292326898E-2</v>
      </c>
      <c r="GP139" s="294">
        <f t="shared" si="330"/>
        <v>3.3732772344197914E-3</v>
      </c>
      <c r="GQ139" s="294">
        <f t="shared" si="331"/>
        <v>8.6154179514019331E-3</v>
      </c>
      <c r="GR139" s="294">
        <f t="shared" si="332"/>
        <v>6.8901819247097679E-2</v>
      </c>
      <c r="GS139" s="294">
        <f t="shared" si="333"/>
        <v>2.6690915247371889E-2</v>
      </c>
      <c r="GT139" s="294">
        <f t="shared" si="334"/>
        <v>2.1729190211893974E-2</v>
      </c>
      <c r="GU139" s="294">
        <f t="shared" si="335"/>
        <v>2.3704450995301714E-2</v>
      </c>
      <c r="GV139" s="294">
        <f t="shared" si="336"/>
        <v>3.3910374065761924E-2</v>
      </c>
      <c r="GW139" s="294">
        <f t="shared" si="337"/>
        <v>2.0300076350552164E-2</v>
      </c>
      <c r="GX139" s="294">
        <f t="shared" si="338"/>
        <v>2.4985777418505582E-2</v>
      </c>
      <c r="GY139" s="294">
        <f t="shared" si="339"/>
        <v>2.1231820469078976E-2</v>
      </c>
      <c r="GZ139" s="294">
        <f t="shared" si="340"/>
        <v>2.6863012846314867E-2</v>
      </c>
      <c r="HA139" s="294">
        <f t="shared" si="341"/>
        <v>1.2395814530896009E-2</v>
      </c>
      <c r="HB139" s="294">
        <f t="shared" si="342"/>
        <v>0.17080388663477025</v>
      </c>
      <c r="HC139" s="294">
        <f t="shared" si="343"/>
        <v>7.1687603375021794E-2</v>
      </c>
      <c r="HD139" s="294">
        <f t="shared" si="344"/>
        <v>1.2394993766330988E-2</v>
      </c>
      <c r="HE139" s="294">
        <f t="shared" si="345"/>
        <v>1.3827300845254411E-2</v>
      </c>
      <c r="HF139" s="294">
        <f t="shared" si="346"/>
        <v>1.0640877628432193E-2</v>
      </c>
      <c r="HG139" s="294">
        <f t="shared" si="347"/>
        <v>8.1440246007750669E-2</v>
      </c>
      <c r="HH139" s="298" t="e">
        <f t="shared" si="348"/>
        <v>#DIV/0!</v>
      </c>
      <c r="HI139" s="213">
        <f>+CyF_Tot!B139</f>
        <v>219</v>
      </c>
      <c r="HJ139" s="140">
        <f>+CyF_Tot!C139</f>
        <v>287</v>
      </c>
      <c r="HK139" s="140">
        <f>+CyF_Tot!D139</f>
        <v>362</v>
      </c>
      <c r="HL139" s="140">
        <f>+CyF_Tot!E139</f>
        <v>405</v>
      </c>
      <c r="HM139" s="140">
        <f>+CyF_Tot!F139</f>
        <v>3</v>
      </c>
      <c r="HN139" s="140">
        <f>+CyF_Tot!G139</f>
        <v>3</v>
      </c>
      <c r="HO139" s="140">
        <f>+CyF_Tot!H139</f>
        <v>4</v>
      </c>
      <c r="HP139" s="451">
        <f>+CyF_Tot!I139</f>
        <v>4</v>
      </c>
      <c r="HQ139" s="91">
        <f t="shared" si="291"/>
        <v>7.6433835599640107E-2</v>
      </c>
      <c r="HR139" s="88">
        <f t="shared" si="292"/>
        <v>7.3088663142093349E-2</v>
      </c>
      <c r="HS139" s="88">
        <f t="shared" si="293"/>
        <v>7.1542763468393653E-2</v>
      </c>
      <c r="HT139" s="88">
        <f t="shared" si="294"/>
        <v>6.6592846937214914E-2</v>
      </c>
      <c r="HU139" s="88">
        <f t="shared" si="295"/>
        <v>6.3120610943472877E-2</v>
      </c>
      <c r="HV139" s="88">
        <f t="shared" si="296"/>
        <v>6.2405260659481716E-2</v>
      </c>
      <c r="HW139" s="88">
        <f t="shared" si="297"/>
        <v>6.5872553455397775E-2</v>
      </c>
      <c r="HX139" s="88">
        <f t="shared" si="298"/>
        <v>6.0588224661788502E-2</v>
      </c>
      <c r="HY139" s="88">
        <f t="shared" si="299"/>
        <v>6.4774356960076301E-2</v>
      </c>
      <c r="HZ139" s="88">
        <f t="shared" si="300"/>
        <v>6.5783644121954407E-2</v>
      </c>
      <c r="IA139" s="88">
        <f t="shared" si="301"/>
        <v>5.2254937688319188E-2</v>
      </c>
      <c r="IB139" s="88">
        <f t="shared" si="302"/>
        <v>5.3538244641850162E-2</v>
      </c>
      <c r="IC139" s="88">
        <f t="shared" si="303"/>
        <v>4.6409166577913018E-2</v>
      </c>
      <c r="ID139" s="88">
        <f t="shared" si="304"/>
        <v>5.3726743497692499E-2</v>
      </c>
      <c r="IE139" s="88">
        <f t="shared" si="305"/>
        <v>3.4398298587432624E-2</v>
      </c>
      <c r="IF139" s="88">
        <f t="shared" si="306"/>
        <v>4.3097079696729677E-2</v>
      </c>
      <c r="IG139" s="88">
        <f t="shared" si="307"/>
        <v>1.4858788314906789E-2</v>
      </c>
      <c r="IH139" s="88">
        <f t="shared" si="308"/>
        <v>2.3169923767625018E-2</v>
      </c>
      <c r="II139" s="88">
        <f t="shared" si="309"/>
        <v>1.8287739464500669E-3</v>
      </c>
      <c r="IJ139" s="191">
        <f t="shared" si="310"/>
        <v>6.5152959774662338E-3</v>
      </c>
      <c r="IK139" s="297"/>
      <c r="IL139" s="294"/>
      <c r="IM139" s="294"/>
      <c r="IN139" s="294"/>
      <c r="IO139" s="294"/>
      <c r="IP139" s="294"/>
      <c r="IQ139" s="294"/>
      <c r="IR139" s="294"/>
      <c r="IS139" s="294"/>
      <c r="IT139" s="294"/>
      <c r="IU139" s="294"/>
      <c r="IV139" s="294"/>
      <c r="IW139" s="294"/>
      <c r="IX139" s="294"/>
      <c r="IY139" s="294"/>
      <c r="IZ139" s="294"/>
      <c r="JA139" s="294"/>
      <c r="JB139" s="294"/>
      <c r="JC139" s="294"/>
      <c r="JD139" s="298"/>
      <c r="JE139" s="486"/>
    </row>
    <row r="140" spans="1:265" ht="14.4">
      <c r="A140" s="411" t="s">
        <v>151</v>
      </c>
      <c r="B140" s="439">
        <v>13863</v>
      </c>
      <c r="C140" s="427">
        <f t="shared" si="288"/>
        <v>501</v>
      </c>
      <c r="D140" s="418">
        <f t="shared" si="289"/>
        <v>7</v>
      </c>
      <c r="E140" s="396">
        <f t="shared" si="317"/>
        <v>8.279921365377441E-3</v>
      </c>
      <c r="F140" s="197">
        <f t="shared" si="262"/>
        <v>2.4092909182716584E-2</v>
      </c>
      <c r="G140" s="30">
        <f t="shared" si="151"/>
        <v>2.5311935835492023</v>
      </c>
      <c r="H140" s="29">
        <f t="shared" si="263"/>
        <v>6.0983817132325875E-2</v>
      </c>
      <c r="I140" s="33">
        <f t="shared" si="264"/>
        <v>9.1475725698488816E-2</v>
      </c>
      <c r="J140" s="324">
        <f t="shared" si="265"/>
        <v>3.9412946460589161E-2</v>
      </c>
      <c r="K140" s="482">
        <f t="shared" si="290"/>
        <v>1.2811557007571864E-2</v>
      </c>
      <c r="L140" s="325">
        <f t="shared" si="318"/>
        <v>1.6358732837818788</v>
      </c>
      <c r="M140" s="326">
        <f t="shared" si="266"/>
        <v>5.9119419690883739E-2</v>
      </c>
      <c r="N140" s="501"/>
      <c r="O140" s="332" t="s">
        <v>226</v>
      </c>
      <c r="P140" s="20" t="s">
        <v>227</v>
      </c>
      <c r="Q140" s="20"/>
      <c r="R140" s="20"/>
      <c r="S140" s="157">
        <f t="shared" si="267"/>
        <v>501</v>
      </c>
      <c r="T140" s="158">
        <f t="shared" si="268"/>
        <v>3613.9363774074877</v>
      </c>
      <c r="U140" s="157">
        <f t="shared" si="269"/>
        <v>80</v>
      </c>
      <c r="V140" s="159">
        <f t="shared" si="270"/>
        <v>0.19002375296912113</v>
      </c>
      <c r="W140" s="158">
        <f t="shared" si="271"/>
        <v>577.07566904710382</v>
      </c>
      <c r="X140" s="157">
        <f t="shared" si="272"/>
        <v>167</v>
      </c>
      <c r="Y140" s="159">
        <f t="shared" si="273"/>
        <v>0.5</v>
      </c>
      <c r="Z140" s="158">
        <f t="shared" si="274"/>
        <v>1204.6454591358292</v>
      </c>
      <c r="AA140" s="157">
        <f t="shared" si="275"/>
        <v>7</v>
      </c>
      <c r="AB140" s="158">
        <f t="shared" si="276"/>
        <v>504.94121041621582</v>
      </c>
      <c r="AC140" s="160">
        <f t="shared" si="277"/>
        <v>1.3972055888223553E-2</v>
      </c>
      <c r="AD140" s="157">
        <f t="shared" si="278"/>
        <v>0</v>
      </c>
      <c r="AE140" s="159">
        <f t="shared" si="279"/>
        <v>0</v>
      </c>
      <c r="AF140" s="158">
        <f t="shared" si="280"/>
        <v>0</v>
      </c>
      <c r="AG140" s="157">
        <f t="shared" si="281"/>
        <v>2</v>
      </c>
      <c r="AH140" s="159">
        <f t="shared" si="282"/>
        <v>0.4</v>
      </c>
      <c r="AI140" s="333">
        <f t="shared" si="283"/>
        <v>144.26891726177595</v>
      </c>
      <c r="AJ140" s="505"/>
      <c r="AK140" s="83">
        <v>1161.6401699511664</v>
      </c>
      <c r="AL140" s="61">
        <v>1080.270009550766</v>
      </c>
      <c r="AM140" s="61">
        <v>1009.0419554639609</v>
      </c>
      <c r="AN140" s="61">
        <v>976.95922867464537</v>
      </c>
      <c r="AO140" s="61">
        <v>959.68427615187829</v>
      </c>
      <c r="AP140" s="61">
        <v>906.79548586465398</v>
      </c>
      <c r="AQ140" s="61">
        <v>963.09060633794115</v>
      </c>
      <c r="AR140" s="61">
        <v>905.91128803276501</v>
      </c>
      <c r="AS140" s="61">
        <v>833.31074303069363</v>
      </c>
      <c r="AT140" s="61">
        <v>804.71121815057552</v>
      </c>
      <c r="AU140" s="61">
        <v>722.66932605014915</v>
      </c>
      <c r="AV140" s="61">
        <v>713.30780367770558</v>
      </c>
      <c r="AW140" s="61">
        <v>617.89800242460387</v>
      </c>
      <c r="AX140" s="61">
        <v>645.78089237093332</v>
      </c>
      <c r="AY140" s="61">
        <v>449.8332306969815</v>
      </c>
      <c r="AZ140" s="61">
        <v>565.92149331931864</v>
      </c>
      <c r="BA140" s="61">
        <v>168.20303965883639</v>
      </c>
      <c r="BB140" s="61">
        <v>301.84884673232744</v>
      </c>
      <c r="BC140" s="61">
        <v>20.62867467514031</v>
      </c>
      <c r="BD140" s="84">
        <v>55.49381332568516</v>
      </c>
      <c r="BE140" s="229">
        <v>2.0000000000000002E-5</v>
      </c>
      <c r="BF140" s="42">
        <v>2.0000000000000002E-5</v>
      </c>
      <c r="BG140" s="52">
        <v>5.0000000000000002E-5</v>
      </c>
      <c r="BH140" s="52">
        <v>4.0000000000000003E-5</v>
      </c>
      <c r="BI140" s="52">
        <v>1.2518952302791728E-4</v>
      </c>
      <c r="BJ140" s="52">
        <v>1.2406223545552731E-4</v>
      </c>
      <c r="BK140" s="52">
        <v>3.4000000000000002E-4</v>
      </c>
      <c r="BL140" s="52">
        <v>1.8000000000000001E-4</v>
      </c>
      <c r="BM140" s="52">
        <v>8.9999999999999998E-4</v>
      </c>
      <c r="BN140" s="52">
        <v>5.0000000000000001E-4</v>
      </c>
      <c r="BO140" s="52">
        <v>3.8E-3</v>
      </c>
      <c r="BP140" s="52">
        <v>2E-3</v>
      </c>
      <c r="BQ140" s="52">
        <v>1.6199999999999999E-2</v>
      </c>
      <c r="BR140" s="52">
        <v>6.1999999999999998E-3</v>
      </c>
      <c r="BS140" s="52">
        <v>6.1100000000000002E-2</v>
      </c>
      <c r="BT140" s="52">
        <v>2.6800000000000001E-2</v>
      </c>
      <c r="BU140" s="52">
        <v>0.1421</v>
      </c>
      <c r="BV140" s="52">
        <v>5.4699999999999999E-2</v>
      </c>
      <c r="BW140" s="52">
        <v>0.27589999999999998</v>
      </c>
      <c r="BX140" s="53">
        <v>0.1051</v>
      </c>
      <c r="BY140" s="63">
        <f>+Fall_Hoy!B140</f>
        <v>0</v>
      </c>
      <c r="BZ140" s="60">
        <f>+Fall_Hoy!C140</f>
        <v>0</v>
      </c>
      <c r="CA140" s="60">
        <f>+Fall_Hoy!D140</f>
        <v>0</v>
      </c>
      <c r="CB140" s="60">
        <f>+Fall_Hoy!E140</f>
        <v>0</v>
      </c>
      <c r="CC140" s="60">
        <f>+Fall_Hoy!F140</f>
        <v>0</v>
      </c>
      <c r="CD140" s="60">
        <f>+Fall_Hoy!G140</f>
        <v>0</v>
      </c>
      <c r="CE140" s="60">
        <f>+Fall_Hoy!H140</f>
        <v>0</v>
      </c>
      <c r="CF140" s="60">
        <f>+Fall_Hoy!I140</f>
        <v>0</v>
      </c>
      <c r="CG140" s="60">
        <f>+Fall_Hoy!J140</f>
        <v>0</v>
      </c>
      <c r="CH140" s="60">
        <f>+Fall_Hoy!K140</f>
        <v>0</v>
      </c>
      <c r="CI140" s="60">
        <f>+Fall_Hoy!L140</f>
        <v>0</v>
      </c>
      <c r="CJ140" s="60">
        <f>+Fall_Hoy!M140</f>
        <v>0</v>
      </c>
      <c r="CK140" s="60">
        <f>+Fall_Hoy!N140</f>
        <v>0</v>
      </c>
      <c r="CL140" s="60">
        <f>+Fall_Hoy!O140</f>
        <v>0</v>
      </c>
      <c r="CM140" s="60">
        <f>+Fall_Hoy!P140</f>
        <v>1</v>
      </c>
      <c r="CN140" s="60">
        <f>+Fall_Hoy!Q140</f>
        <v>1</v>
      </c>
      <c r="CO140" s="60">
        <f>+Fall_Hoy!R140</f>
        <v>1</v>
      </c>
      <c r="CP140" s="60">
        <f>+Fall_Hoy!S140</f>
        <v>2</v>
      </c>
      <c r="CQ140" s="60">
        <f>+Fall_Hoy!T140</f>
        <v>0</v>
      </c>
      <c r="CR140" s="65">
        <f>+Fall_Hoy!U140</f>
        <v>2</v>
      </c>
      <c r="CS140" s="74">
        <f t="shared" si="284"/>
        <v>3.6383732891263225E-2</v>
      </c>
      <c r="CT140" s="75">
        <f t="shared" si="285"/>
        <v>6.5933938322372501E-2</v>
      </c>
      <c r="CU140" s="75">
        <f t="shared" si="286"/>
        <v>2.2657461174926334E-2</v>
      </c>
      <c r="CV140" s="75">
        <f t="shared" si="287"/>
        <v>2.6324718183571287E-2</v>
      </c>
      <c r="CW140" s="75">
        <f t="shared" si="240"/>
        <v>3.438630893518721E-2</v>
      </c>
      <c r="CX140" s="75">
        <f t="shared" si="241"/>
        <v>4.0803026235534799E-2</v>
      </c>
      <c r="CY140" s="75">
        <f t="shared" si="242"/>
        <v>4.2571280137284832E-2</v>
      </c>
      <c r="CZ140" s="75">
        <f t="shared" si="243"/>
        <v>4.8569877184716795E-2</v>
      </c>
      <c r="DA140" s="75">
        <f t="shared" si="244"/>
        <v>3.0000813272941528E-2</v>
      </c>
      <c r="DB140" s="75">
        <f t="shared" si="245"/>
        <v>3.4795090920132679E-2</v>
      </c>
      <c r="DC140" s="75">
        <f t="shared" si="246"/>
        <v>1.9372622436486919E-2</v>
      </c>
      <c r="DD140" s="75">
        <f t="shared" si="247"/>
        <v>1.9626870655021784E-2</v>
      </c>
      <c r="DE140" s="75">
        <f t="shared" si="248"/>
        <v>2.2657461174926334E-2</v>
      </c>
      <c r="DF140" s="75">
        <f t="shared" si="249"/>
        <v>2.6324718183571287E-2</v>
      </c>
      <c r="DG140" s="75">
        <f t="shared" si="250"/>
        <v>3.6383732891263225E-2</v>
      </c>
      <c r="DH140" s="75">
        <f t="shared" si="251"/>
        <v>6.5933938322372501E-2</v>
      </c>
      <c r="DI140" s="75">
        <f t="shared" si="252"/>
        <v>4.1838112390628658E-2</v>
      </c>
      <c r="DJ140" s="75">
        <f t="shared" si="253"/>
        <v>0.12113039918423911</v>
      </c>
      <c r="DK140" s="75">
        <f t="shared" si="254"/>
        <v>4.8476211668852562E-2</v>
      </c>
      <c r="DL140" s="287">
        <f t="shared" si="255"/>
        <v>0.34291202168216678</v>
      </c>
      <c r="DM140" s="83">
        <f>+'Cas_-14'!B140</f>
        <v>6</v>
      </c>
      <c r="DN140" s="61">
        <f>+'Cas_-14'!C140</f>
        <v>2</v>
      </c>
      <c r="DO140" s="61">
        <f>+'Cas_-14'!D140</f>
        <v>10</v>
      </c>
      <c r="DP140" s="61">
        <f>+'Cas_-14'!E140</f>
        <v>14</v>
      </c>
      <c r="DQ140" s="61">
        <f>+'Cas_-14'!F140</f>
        <v>33</v>
      </c>
      <c r="DR140" s="61">
        <f>+'Cas_-14'!G140</f>
        <v>37</v>
      </c>
      <c r="DS140" s="61">
        <f>+'Cas_-14'!H140</f>
        <v>41</v>
      </c>
      <c r="DT140" s="61">
        <f>+'Cas_-14'!I140</f>
        <v>44</v>
      </c>
      <c r="DU140" s="61">
        <f>+'Cas_-14'!J140</f>
        <v>25</v>
      </c>
      <c r="DV140" s="61">
        <f>+'Cas_-14'!K140</f>
        <v>28</v>
      </c>
      <c r="DW140" s="61">
        <f>+'Cas_-14'!L140</f>
        <v>14</v>
      </c>
      <c r="DX140" s="61">
        <f>+'Cas_-14'!M140</f>
        <v>14</v>
      </c>
      <c r="DY140" s="61">
        <f>+'Cas_-14'!N140</f>
        <v>14</v>
      </c>
      <c r="DZ140" s="61">
        <f>+'Cas_-14'!O140</f>
        <v>17</v>
      </c>
      <c r="EA140" s="61">
        <f>+'Cas_-14'!P140</f>
        <v>10</v>
      </c>
      <c r="EB140" s="61">
        <f>+'Cas_-14'!Q140</f>
        <v>3</v>
      </c>
      <c r="EC140" s="61">
        <f>+'Cas_-14'!R140</f>
        <v>6</v>
      </c>
      <c r="ED140" s="61">
        <f>+'Cas_-14'!S140</f>
        <v>9</v>
      </c>
      <c r="EE140" s="61">
        <f>+'Cas_-14'!T140</f>
        <v>1</v>
      </c>
      <c r="EF140" s="84">
        <f>+'Cas_-14'!U140</f>
        <v>6</v>
      </c>
      <c r="EG140" s="190">
        <f t="shared" si="349"/>
        <v>5.1651106385656679E-3</v>
      </c>
      <c r="EH140" s="89">
        <f t="shared" si="349"/>
        <v>1.8513889882324022E-3</v>
      </c>
      <c r="EI140" s="89">
        <f t="shared" si="349"/>
        <v>9.9103906887617627E-3</v>
      </c>
      <c r="EJ140" s="89">
        <f t="shared" si="349"/>
        <v>1.4330178362706669E-2</v>
      </c>
      <c r="EK140" s="89">
        <f t="shared" si="349"/>
        <v>3.438630893518721E-2</v>
      </c>
      <c r="EL140" s="89">
        <f t="shared" si="349"/>
        <v>4.0803026235534799E-2</v>
      </c>
      <c r="EM140" s="89">
        <f t="shared" si="349"/>
        <v>4.2571280137284832E-2</v>
      </c>
      <c r="EN140" s="89">
        <f t="shared" si="349"/>
        <v>4.8569877184716795E-2</v>
      </c>
      <c r="EO140" s="89">
        <f t="shared" si="349"/>
        <v>3.0000813272941528E-2</v>
      </c>
      <c r="EP140" s="89">
        <f t="shared" si="327"/>
        <v>3.4795090920132679E-2</v>
      </c>
      <c r="EQ140" s="89">
        <f t="shared" si="328"/>
        <v>1.9372622436486919E-2</v>
      </c>
      <c r="ER140" s="89">
        <f t="shared" si="315"/>
        <v>1.9626870655021784E-2</v>
      </c>
      <c r="ES140" s="89">
        <f t="shared" si="315"/>
        <v>2.2657461174926334E-2</v>
      </c>
      <c r="ET140" s="89">
        <f t="shared" si="315"/>
        <v>2.6324718183571287E-2</v>
      </c>
      <c r="EU140" s="89">
        <f t="shared" si="315"/>
        <v>2.2230460796561827E-2</v>
      </c>
      <c r="EV140" s="89">
        <f t="shared" si="315"/>
        <v>5.301088641118749E-3</v>
      </c>
      <c r="EW140" s="89">
        <f t="shared" si="315"/>
        <v>3.5671174624249992E-2</v>
      </c>
      <c r="EX140" s="89">
        <f t="shared" si="315"/>
        <v>2.9816247759200457E-2</v>
      </c>
      <c r="EY140" s="89">
        <f t="shared" si="315"/>
        <v>4.8476211668852562E-2</v>
      </c>
      <c r="EZ140" s="97">
        <f t="shared" si="315"/>
        <v>0.10812016043638717</v>
      </c>
      <c r="FA140" s="110">
        <f t="shared" si="319"/>
        <v>1.6366612111292964</v>
      </c>
      <c r="FB140" s="111">
        <f t="shared" si="320"/>
        <v>12.437810945273633</v>
      </c>
      <c r="FC140" s="111">
        <f t="shared" si="321"/>
        <v>1</v>
      </c>
      <c r="FD140" s="111">
        <f t="shared" si="322"/>
        <v>1</v>
      </c>
      <c r="FE140" s="111">
        <f t="shared" si="316"/>
        <v>1</v>
      </c>
      <c r="FF140" s="111">
        <f t="shared" si="316"/>
        <v>1</v>
      </c>
      <c r="FG140" s="111">
        <f t="shared" si="316"/>
        <v>1</v>
      </c>
      <c r="FH140" s="111">
        <f t="shared" si="316"/>
        <v>1</v>
      </c>
      <c r="FI140" s="111">
        <f t="shared" si="316"/>
        <v>1</v>
      </c>
      <c r="FJ140" s="111">
        <f t="shared" si="316"/>
        <v>1</v>
      </c>
      <c r="FK140" s="111">
        <f t="shared" si="316"/>
        <v>1</v>
      </c>
      <c r="FL140" s="111">
        <f t="shared" si="316"/>
        <v>1</v>
      </c>
      <c r="FM140" s="111">
        <f t="shared" si="316"/>
        <v>1</v>
      </c>
      <c r="FN140" s="111">
        <f t="shared" si="316"/>
        <v>1</v>
      </c>
      <c r="FO140" s="111">
        <f t="shared" si="316"/>
        <v>1.6366612111292964</v>
      </c>
      <c r="FP140" s="111">
        <f t="shared" si="316"/>
        <v>12.437810945273633</v>
      </c>
      <c r="FQ140" s="111">
        <f t="shared" si="323"/>
        <v>1.1728829462819612</v>
      </c>
      <c r="FR140" s="111">
        <f t="shared" si="324"/>
        <v>4.0625634775543364</v>
      </c>
      <c r="FS140" s="111">
        <f t="shared" si="325"/>
        <v>1</v>
      </c>
      <c r="FT140" s="292">
        <f t="shared" si="326"/>
        <v>3.1715826197272445</v>
      </c>
      <c r="FU140" s="83">
        <f>+Cas_Hoy!B140</f>
        <v>9</v>
      </c>
      <c r="FV140" s="61">
        <f>+Cas_Hoy!C140</f>
        <v>7</v>
      </c>
      <c r="FW140" s="61">
        <f>+Cas_Hoy!D140</f>
        <v>15</v>
      </c>
      <c r="FX140" s="61">
        <f>+Cas_Hoy!E140</f>
        <v>24</v>
      </c>
      <c r="FY140" s="61">
        <f>+Cas_Hoy!F140</f>
        <v>56</v>
      </c>
      <c r="FZ140" s="61">
        <f>+Cas_Hoy!G140</f>
        <v>54</v>
      </c>
      <c r="GA140" s="61">
        <f>+Cas_Hoy!H140</f>
        <v>58</v>
      </c>
      <c r="GB140" s="61">
        <f>+Cas_Hoy!I140</f>
        <v>67</v>
      </c>
      <c r="GC140" s="61">
        <f>+Cas_Hoy!J140</f>
        <v>39</v>
      </c>
      <c r="GD140" s="61">
        <f>+Cas_Hoy!K140</f>
        <v>45</v>
      </c>
      <c r="GE140" s="61">
        <f>+Cas_Hoy!L140</f>
        <v>23</v>
      </c>
      <c r="GF140" s="61">
        <f>+Cas_Hoy!M140</f>
        <v>23</v>
      </c>
      <c r="GG140" s="61">
        <f>+Cas_Hoy!N140</f>
        <v>18</v>
      </c>
      <c r="GH140" s="61">
        <f>+Cas_Hoy!O140</f>
        <v>19</v>
      </c>
      <c r="GI140" s="61">
        <f>+Cas_Hoy!P140</f>
        <v>12</v>
      </c>
      <c r="GJ140" s="61">
        <f>+Cas_Hoy!Q140</f>
        <v>6</v>
      </c>
      <c r="GK140" s="61">
        <f>+Cas_Hoy!R140</f>
        <v>7</v>
      </c>
      <c r="GL140" s="61">
        <f>+Cas_Hoy!S140</f>
        <v>11</v>
      </c>
      <c r="GM140" s="61">
        <f>+Cas_Hoy!T140</f>
        <v>1</v>
      </c>
      <c r="GN140" s="84">
        <f>+Cas_Hoy!U140</f>
        <v>7</v>
      </c>
      <c r="GO140" s="297">
        <f t="shared" si="329"/>
        <v>1.268030434999755E-2</v>
      </c>
      <c r="GP140" s="294">
        <f t="shared" si="330"/>
        <v>8.059529177628616E-2</v>
      </c>
      <c r="GQ140" s="294">
        <f t="shared" si="331"/>
        <v>1.4865586033142645E-2</v>
      </c>
      <c r="GR140" s="294">
        <f t="shared" si="332"/>
        <v>2.4566020050354291E-2</v>
      </c>
      <c r="GS140" s="294">
        <f t="shared" si="333"/>
        <v>5.835252425365102E-2</v>
      </c>
      <c r="GT140" s="294">
        <f t="shared" si="334"/>
        <v>5.9550362614023758E-2</v>
      </c>
      <c r="GU140" s="294">
        <f t="shared" si="335"/>
        <v>6.0222786535671223E-2</v>
      </c>
      <c r="GV140" s="294">
        <f t="shared" si="336"/>
        <v>7.395867662218239E-2</v>
      </c>
      <c r="GW140" s="294">
        <f t="shared" si="337"/>
        <v>4.6801268705788782E-2</v>
      </c>
      <c r="GX140" s="294">
        <f t="shared" si="338"/>
        <v>5.5920681835927522E-2</v>
      </c>
      <c r="GY140" s="294">
        <f t="shared" si="339"/>
        <v>3.1826451145657082E-2</v>
      </c>
      <c r="GZ140" s="294">
        <f t="shared" si="340"/>
        <v>3.2244144647535791E-2</v>
      </c>
      <c r="HA140" s="294">
        <f t="shared" si="341"/>
        <v>2.9131021510619571E-2</v>
      </c>
      <c r="HB140" s="294">
        <f t="shared" si="342"/>
        <v>2.942174385222673E-2</v>
      </c>
      <c r="HC140" s="294">
        <f t="shared" si="343"/>
        <v>4.3660479469515873E-2</v>
      </c>
      <c r="HD140" s="294">
        <f t="shared" si="344"/>
        <v>0.131867876644745</v>
      </c>
      <c r="HE140" s="294">
        <f t="shared" si="345"/>
        <v>4.8811131122400112E-2</v>
      </c>
      <c r="HF140" s="294">
        <f t="shared" si="346"/>
        <v>0.14804826566962556</v>
      </c>
      <c r="HG140" s="294">
        <f t="shared" si="347"/>
        <v>4.8476211668852562E-2</v>
      </c>
      <c r="HH140" s="298">
        <f t="shared" si="348"/>
        <v>0.40006402529586127</v>
      </c>
      <c r="HI140" s="213">
        <f>+CyF_Tot!B140</f>
        <v>291</v>
      </c>
      <c r="HJ140" s="140">
        <f>+CyF_Tot!C140</f>
        <v>334</v>
      </c>
      <c r="HK140" s="140">
        <f>+CyF_Tot!D140</f>
        <v>421</v>
      </c>
      <c r="HL140" s="140">
        <f>+CyF_Tot!E140</f>
        <v>501</v>
      </c>
      <c r="HM140" s="140">
        <f>+CyF_Tot!F140</f>
        <v>5</v>
      </c>
      <c r="HN140" s="140">
        <f>+CyF_Tot!G140</f>
        <v>5</v>
      </c>
      <c r="HO140" s="140">
        <f>+CyF_Tot!H140</f>
        <v>7</v>
      </c>
      <c r="HP140" s="451">
        <f>+CyF_Tot!I140</f>
        <v>7</v>
      </c>
      <c r="HQ140" s="91">
        <f t="shared" si="291"/>
        <v>8.3794284783320086E-2</v>
      </c>
      <c r="HR140" s="88">
        <f t="shared" si="292"/>
        <v>7.7924692314128685E-2</v>
      </c>
      <c r="HS140" s="88">
        <f t="shared" si="293"/>
        <v>7.278669519324539E-2</v>
      </c>
      <c r="HT140" s="88">
        <f t="shared" si="294"/>
        <v>7.0472425064895428E-2</v>
      </c>
      <c r="HU140" s="88">
        <f t="shared" si="295"/>
        <v>6.9226305716791336E-2</v>
      </c>
      <c r="HV140" s="88">
        <f t="shared" si="296"/>
        <v>6.5411201461779839E-2</v>
      </c>
      <c r="HW140" s="88">
        <f t="shared" si="297"/>
        <v>6.9472019500681034E-2</v>
      </c>
      <c r="HX140" s="88">
        <f t="shared" si="298"/>
        <v>6.5347420329853925E-2</v>
      </c>
      <c r="HY140" s="88">
        <f t="shared" si="299"/>
        <v>6.0110419319822091E-2</v>
      </c>
      <c r="HZ140" s="88">
        <f t="shared" si="300"/>
        <v>5.8047408075494161E-2</v>
      </c>
      <c r="IA140" s="88">
        <f t="shared" si="301"/>
        <v>5.2129360603776174E-2</v>
      </c>
      <c r="IB140" s="88">
        <f t="shared" si="302"/>
        <v>5.1454072255479016E-2</v>
      </c>
      <c r="IC140" s="88">
        <f t="shared" si="303"/>
        <v>4.4571737894005904E-2</v>
      </c>
      <c r="ID140" s="88">
        <f t="shared" si="304"/>
        <v>4.6583055065349009E-2</v>
      </c>
      <c r="IE140" s="88">
        <f t="shared" si="305"/>
        <v>3.2448476570510101E-2</v>
      </c>
      <c r="IF140" s="88">
        <f t="shared" si="306"/>
        <v>4.0822440548172738E-2</v>
      </c>
      <c r="IG140" s="88">
        <f t="shared" si="307"/>
        <v>1.2133235205859943E-2</v>
      </c>
      <c r="IH140" s="88">
        <f t="shared" si="308"/>
        <v>2.1773703147394317E-2</v>
      </c>
      <c r="II140" s="88">
        <f t="shared" si="309"/>
        <v>1.4880382799639551E-3</v>
      </c>
      <c r="IJ140" s="191">
        <f t="shared" si="310"/>
        <v>4.0030161816118556E-3</v>
      </c>
      <c r="IK140" s="297"/>
      <c r="IL140" s="294"/>
      <c r="IM140" s="294"/>
      <c r="IN140" s="294"/>
      <c r="IO140" s="294"/>
      <c r="IP140" s="294"/>
      <c r="IQ140" s="294"/>
      <c r="IR140" s="294"/>
      <c r="IS140" s="294"/>
      <c r="IT140" s="294"/>
      <c r="IU140" s="294"/>
      <c r="IV140" s="294"/>
      <c r="IW140" s="294"/>
      <c r="IX140" s="294"/>
      <c r="IY140" s="294"/>
      <c r="IZ140" s="294"/>
      <c r="JA140" s="294"/>
      <c r="JB140" s="294"/>
      <c r="JC140" s="294"/>
      <c r="JD140" s="298"/>
      <c r="JE140" s="486"/>
    </row>
    <row r="141" spans="1:265" ht="14.4">
      <c r="A141" s="411" t="s">
        <v>152</v>
      </c>
      <c r="B141" s="439">
        <v>21943</v>
      </c>
      <c r="C141" s="427">
        <f t="shared" si="288"/>
        <v>178</v>
      </c>
      <c r="D141" s="418">
        <f t="shared" si="289"/>
        <v>8</v>
      </c>
      <c r="E141" s="396">
        <f t="shared" si="317"/>
        <v>9.2522796382337943E-3</v>
      </c>
      <c r="F141" s="197">
        <f t="shared" si="262"/>
        <v>5.3319965364808826E-3</v>
      </c>
      <c r="G141" s="30">
        <f t="shared" si="151"/>
        <v>7.3901861000302569</v>
      </c>
      <c r="H141" s="29">
        <f t="shared" si="263"/>
        <v>3.9404446689310493E-2</v>
      </c>
      <c r="I141" s="33">
        <f t="shared" si="264"/>
        <v>5.9948645390574935E-2</v>
      </c>
      <c r="J141" s="324">
        <f t="shared" si="265"/>
        <v>0.11365472525946052</v>
      </c>
      <c r="K141" s="482">
        <f t="shared" si="290"/>
        <v>3.2077941231838858E-3</v>
      </c>
      <c r="L141" s="325">
        <f t="shared" si="318"/>
        <v>21.31560372964395</v>
      </c>
      <c r="M141" s="326">
        <f t="shared" si="266"/>
        <v>0.17291060765969204</v>
      </c>
      <c r="N141" s="501"/>
      <c r="O141" s="332" t="s">
        <v>226</v>
      </c>
      <c r="P141" s="20" t="s">
        <v>229</v>
      </c>
      <c r="Q141" s="20"/>
      <c r="R141" s="20"/>
      <c r="S141" s="157">
        <f t="shared" si="267"/>
        <v>178</v>
      </c>
      <c r="T141" s="158">
        <f t="shared" si="268"/>
        <v>811.19263546461286</v>
      </c>
      <c r="U141" s="157">
        <f t="shared" si="269"/>
        <v>13</v>
      </c>
      <c r="V141" s="159">
        <f t="shared" si="270"/>
        <v>7.8787878787878782E-2</v>
      </c>
      <c r="W141" s="158">
        <f t="shared" si="271"/>
        <v>59.244405960898689</v>
      </c>
      <c r="X141" s="157">
        <f t="shared" si="272"/>
        <v>61</v>
      </c>
      <c r="Y141" s="159">
        <f t="shared" si="273"/>
        <v>0.5213675213675214</v>
      </c>
      <c r="Z141" s="158">
        <f t="shared" si="274"/>
        <v>277.9929818165246</v>
      </c>
      <c r="AA141" s="157">
        <f t="shared" si="275"/>
        <v>8</v>
      </c>
      <c r="AB141" s="158">
        <f t="shared" si="276"/>
        <v>364.58095975937658</v>
      </c>
      <c r="AC141" s="160">
        <f t="shared" si="277"/>
        <v>4.49438202247191E-2</v>
      </c>
      <c r="AD141" s="157">
        <f t="shared" si="278"/>
        <v>4</v>
      </c>
      <c r="AE141" s="159">
        <f t="shared" si="279"/>
        <v>1</v>
      </c>
      <c r="AF141" s="158">
        <f t="shared" si="280"/>
        <v>182.29047987968829</v>
      </c>
      <c r="AG141" s="157">
        <f t="shared" si="281"/>
        <v>4</v>
      </c>
      <c r="AH141" s="159">
        <f t="shared" si="282"/>
        <v>1</v>
      </c>
      <c r="AI141" s="333">
        <f t="shared" si="283"/>
        <v>182.29047987968829</v>
      </c>
      <c r="AJ141" s="505"/>
      <c r="AK141" s="83">
        <v>1608.7694437789385</v>
      </c>
      <c r="AL141" s="61">
        <v>1348.4047228049787</v>
      </c>
      <c r="AM141" s="61">
        <v>1493.9484717120988</v>
      </c>
      <c r="AN141" s="61">
        <v>1262.5987782452007</v>
      </c>
      <c r="AO141" s="61">
        <v>1841.0831225681904</v>
      </c>
      <c r="AP141" s="61">
        <v>1215.0014072650902</v>
      </c>
      <c r="AQ141" s="61">
        <v>1623.4686694304785</v>
      </c>
      <c r="AR141" s="61">
        <v>1324.7687551704698</v>
      </c>
      <c r="AS141" s="61">
        <v>1560.7597208761226</v>
      </c>
      <c r="AT141" s="61">
        <v>1437.3264917055344</v>
      </c>
      <c r="AU141" s="61">
        <v>1259.0745182883938</v>
      </c>
      <c r="AV141" s="61">
        <v>1139.365479081172</v>
      </c>
      <c r="AW141" s="61">
        <v>1051.7033112066954</v>
      </c>
      <c r="AX141" s="61">
        <v>1103.8013713316172</v>
      </c>
      <c r="AY141" s="61">
        <v>765.56017551577247</v>
      </c>
      <c r="AZ141" s="61">
        <v>933.55427372164036</v>
      </c>
      <c r="BA141" s="61">
        <v>334.73409600681725</v>
      </c>
      <c r="BB141" s="61">
        <v>460.43977364268454</v>
      </c>
      <c r="BC141" s="61">
        <v>30.89853193909082</v>
      </c>
      <c r="BD141" s="84">
        <v>147.73919374755116</v>
      </c>
      <c r="BE141" s="229">
        <v>2.0000000000000002E-5</v>
      </c>
      <c r="BF141" s="42">
        <v>2.0000000000000002E-5</v>
      </c>
      <c r="BG141" s="52">
        <v>5.0000000000000002E-5</v>
      </c>
      <c r="BH141" s="52">
        <v>4.0000000000000003E-5</v>
      </c>
      <c r="BI141" s="52">
        <v>1.2518952302791728E-4</v>
      </c>
      <c r="BJ141" s="52">
        <v>1.2406223545552731E-4</v>
      </c>
      <c r="BK141" s="52">
        <v>3.4000000000000002E-4</v>
      </c>
      <c r="BL141" s="52">
        <v>1.8000000000000001E-4</v>
      </c>
      <c r="BM141" s="52">
        <v>8.9999999999999998E-4</v>
      </c>
      <c r="BN141" s="52">
        <v>5.0000000000000001E-4</v>
      </c>
      <c r="BO141" s="52">
        <v>3.8E-3</v>
      </c>
      <c r="BP141" s="52">
        <v>2E-3</v>
      </c>
      <c r="BQ141" s="52">
        <v>1.6199999999999999E-2</v>
      </c>
      <c r="BR141" s="52">
        <v>6.1999999999999998E-3</v>
      </c>
      <c r="BS141" s="52">
        <v>6.1100000000000002E-2</v>
      </c>
      <c r="BT141" s="52">
        <v>2.6800000000000001E-2</v>
      </c>
      <c r="BU141" s="52">
        <v>0.1421</v>
      </c>
      <c r="BV141" s="52">
        <v>5.4699999999999999E-2</v>
      </c>
      <c r="BW141" s="52">
        <v>0.27589999999999998</v>
      </c>
      <c r="BX141" s="53">
        <v>0.1051</v>
      </c>
      <c r="BY141" s="63">
        <f>+Fall_Hoy!B141</f>
        <v>0</v>
      </c>
      <c r="BZ141" s="60">
        <f>+Fall_Hoy!C141</f>
        <v>0</v>
      </c>
      <c r="CA141" s="60">
        <f>+Fall_Hoy!D141</f>
        <v>0</v>
      </c>
      <c r="CB141" s="60">
        <f>+Fall_Hoy!E141</f>
        <v>0</v>
      </c>
      <c r="CC141" s="60">
        <f>+Fall_Hoy!F141</f>
        <v>0</v>
      </c>
      <c r="CD141" s="60">
        <f>+Fall_Hoy!G141</f>
        <v>0</v>
      </c>
      <c r="CE141" s="60">
        <f>+Fall_Hoy!H141</f>
        <v>0</v>
      </c>
      <c r="CF141" s="60">
        <f>+Fall_Hoy!I141</f>
        <v>0</v>
      </c>
      <c r="CG141" s="60">
        <f>+Fall_Hoy!J141</f>
        <v>1</v>
      </c>
      <c r="CH141" s="60">
        <f>+Fall_Hoy!K141</f>
        <v>1</v>
      </c>
      <c r="CI141" s="60">
        <f>+Fall_Hoy!L141</f>
        <v>0</v>
      </c>
      <c r="CJ141" s="60">
        <f>+Fall_Hoy!M141</f>
        <v>0</v>
      </c>
      <c r="CK141" s="60">
        <f>+Fall_Hoy!N141</f>
        <v>1</v>
      </c>
      <c r="CL141" s="60">
        <f>+Fall_Hoy!O141</f>
        <v>0</v>
      </c>
      <c r="CM141" s="60">
        <f>+Fall_Hoy!P141</f>
        <v>3</v>
      </c>
      <c r="CN141" s="60">
        <f>+Fall_Hoy!Q141</f>
        <v>0</v>
      </c>
      <c r="CO141" s="60">
        <f>+Fall_Hoy!R141</f>
        <v>1</v>
      </c>
      <c r="CP141" s="60">
        <f>+Fall_Hoy!S141</f>
        <v>0</v>
      </c>
      <c r="CQ141" s="60">
        <f>+Fall_Hoy!T141</f>
        <v>0</v>
      </c>
      <c r="CR141" s="65">
        <f>+Fall_Hoy!U141</f>
        <v>1</v>
      </c>
      <c r="CS141" s="74">
        <f t="shared" si="284"/>
        <v>6.4135828775052708E-2</v>
      </c>
      <c r="CT141" s="75">
        <f t="shared" si="285"/>
        <v>1.0711750009064517E-3</v>
      </c>
      <c r="CU141" s="75">
        <f t="shared" si="286"/>
        <v>5.8693734634060378E-2</v>
      </c>
      <c r="CV141" s="75">
        <f t="shared" si="287"/>
        <v>3.6238403972758538E-3</v>
      </c>
      <c r="CW141" s="75">
        <f t="shared" si="240"/>
        <v>7.6042194012788059E-3</v>
      </c>
      <c r="CX141" s="75">
        <f t="shared" si="241"/>
        <v>8.2304431420450117E-3</v>
      </c>
      <c r="CY141" s="75">
        <f t="shared" si="242"/>
        <v>5.5436856709758673E-3</v>
      </c>
      <c r="CZ141" s="75">
        <f t="shared" si="243"/>
        <v>1.2832428251081796E-2</v>
      </c>
      <c r="DA141" s="75">
        <f t="shared" si="244"/>
        <v>0.7</v>
      </c>
      <c r="DB141" s="75">
        <f t="shared" si="245"/>
        <v>0.7</v>
      </c>
      <c r="DC141" s="75">
        <f t="shared" si="246"/>
        <v>4.7654049961685322E-3</v>
      </c>
      <c r="DD141" s="75">
        <f t="shared" si="247"/>
        <v>6.143770483238678E-3</v>
      </c>
      <c r="DE141" s="75">
        <f t="shared" si="248"/>
        <v>5.8693734634060378E-2</v>
      </c>
      <c r="DF141" s="75">
        <f t="shared" si="249"/>
        <v>3.6238403972758538E-3</v>
      </c>
      <c r="DG141" s="75">
        <f t="shared" si="250"/>
        <v>6.4135828775052708E-2</v>
      </c>
      <c r="DH141" s="75">
        <f t="shared" si="251"/>
        <v>1.0711750009064517E-3</v>
      </c>
      <c r="DI141" s="75">
        <f t="shared" si="252"/>
        <v>2.1023546037414853E-2</v>
      </c>
      <c r="DJ141" s="75">
        <f t="shared" si="253"/>
        <v>6.5155101095330055E-3</v>
      </c>
      <c r="DK141" s="75">
        <f t="shared" si="254"/>
        <v>0</v>
      </c>
      <c r="DL141" s="287">
        <f t="shared" si="255"/>
        <v>6.440232695082948E-2</v>
      </c>
      <c r="DM141" s="83">
        <f>+'Cas_-14'!B141</f>
        <v>2</v>
      </c>
      <c r="DN141" s="61">
        <f>+'Cas_-14'!C141</f>
        <v>2</v>
      </c>
      <c r="DO141" s="61">
        <f>+'Cas_-14'!D141</f>
        <v>2</v>
      </c>
      <c r="DP141" s="61">
        <f>+'Cas_-14'!E141</f>
        <v>4</v>
      </c>
      <c r="DQ141" s="61">
        <f>+'Cas_-14'!F141</f>
        <v>14</v>
      </c>
      <c r="DR141" s="61">
        <f>+'Cas_-14'!G141</f>
        <v>10</v>
      </c>
      <c r="DS141" s="61">
        <f>+'Cas_-14'!H141</f>
        <v>9</v>
      </c>
      <c r="DT141" s="61">
        <f>+'Cas_-14'!I141</f>
        <v>17</v>
      </c>
      <c r="DU141" s="61">
        <f>+'Cas_-14'!J141</f>
        <v>14</v>
      </c>
      <c r="DV141" s="61">
        <f>+'Cas_-14'!K141</f>
        <v>11</v>
      </c>
      <c r="DW141" s="61">
        <f>+'Cas_-14'!L141</f>
        <v>6</v>
      </c>
      <c r="DX141" s="61">
        <f>+'Cas_-14'!M141</f>
        <v>7</v>
      </c>
      <c r="DY141" s="61">
        <f>+'Cas_-14'!N141</f>
        <v>3</v>
      </c>
      <c r="DZ141" s="61">
        <f>+'Cas_-14'!O141</f>
        <v>4</v>
      </c>
      <c r="EA141" s="61">
        <f>+'Cas_-14'!P141</f>
        <v>3</v>
      </c>
      <c r="EB141" s="61">
        <f>+'Cas_-14'!Q141</f>
        <v>1</v>
      </c>
      <c r="EC141" s="61">
        <f>+'Cas_-14'!R141</f>
        <v>3</v>
      </c>
      <c r="ED141" s="61">
        <f>+'Cas_-14'!S141</f>
        <v>3</v>
      </c>
      <c r="EE141" s="61">
        <f>+'Cas_-14'!T141</f>
        <v>0</v>
      </c>
      <c r="EF141" s="84">
        <f>+'Cas_-14'!U141</f>
        <v>2</v>
      </c>
      <c r="EG141" s="190">
        <f t="shared" si="349"/>
        <v>1.243186217723079E-3</v>
      </c>
      <c r="EH141" s="88">
        <f t="shared" si="349"/>
        <v>1.4832341997731658E-3</v>
      </c>
      <c r="EI141" s="88">
        <f t="shared" si="349"/>
        <v>1.3387342588248407E-3</v>
      </c>
      <c r="EJ141" s="88">
        <f t="shared" si="349"/>
        <v>3.168068961352335E-3</v>
      </c>
      <c r="EK141" s="88">
        <f t="shared" si="349"/>
        <v>7.6042194012788059E-3</v>
      </c>
      <c r="EL141" s="88">
        <f t="shared" si="349"/>
        <v>8.2304431420450117E-3</v>
      </c>
      <c r="EM141" s="88">
        <f t="shared" si="349"/>
        <v>5.5436856709758673E-3</v>
      </c>
      <c r="EN141" s="88">
        <f t="shared" si="349"/>
        <v>1.2832428251081796E-2</v>
      </c>
      <c r="EO141" s="88">
        <f t="shared" si="349"/>
        <v>8.9699905839069113E-3</v>
      </c>
      <c r="EP141" s="88">
        <f t="shared" si="327"/>
        <v>7.6530976528146914E-3</v>
      </c>
      <c r="EQ141" s="88">
        <f t="shared" si="328"/>
        <v>4.7654049961685322E-3</v>
      </c>
      <c r="ER141" s="88">
        <f t="shared" si="315"/>
        <v>6.143770483238678E-3</v>
      </c>
      <c r="ES141" s="88">
        <f t="shared" si="315"/>
        <v>2.8525155032153343E-3</v>
      </c>
      <c r="ET141" s="88">
        <f t="shared" si="315"/>
        <v>3.6238403972758538E-3</v>
      </c>
      <c r="EU141" s="88">
        <f t="shared" si="315"/>
        <v>3.9186991381557207E-3</v>
      </c>
      <c r="EV141" s="88">
        <f t="shared" si="315"/>
        <v>1.0711750009064517E-3</v>
      </c>
      <c r="EW141" s="88">
        <f t="shared" si="315"/>
        <v>8.9623376757499533E-3</v>
      </c>
      <c r="EX141" s="88">
        <f t="shared" si="315"/>
        <v>6.5155101095330055E-3</v>
      </c>
      <c r="EY141" s="88">
        <f t="shared" si="315"/>
        <v>0</v>
      </c>
      <c r="EZ141" s="96">
        <f t="shared" si="315"/>
        <v>1.3537369125064357E-2</v>
      </c>
      <c r="FA141" s="110">
        <f t="shared" si="319"/>
        <v>16.366612111292962</v>
      </c>
      <c r="FB141" s="111">
        <f t="shared" si="320"/>
        <v>1</v>
      </c>
      <c r="FC141" s="111">
        <f t="shared" si="321"/>
        <v>20.5761316872428</v>
      </c>
      <c r="FD141" s="111">
        <f t="shared" si="322"/>
        <v>1</v>
      </c>
      <c r="FE141" s="111">
        <f t="shared" si="316"/>
        <v>1</v>
      </c>
      <c r="FF141" s="111">
        <f t="shared" si="316"/>
        <v>1</v>
      </c>
      <c r="FG141" s="111">
        <f t="shared" si="316"/>
        <v>1</v>
      </c>
      <c r="FH141" s="111">
        <f t="shared" si="316"/>
        <v>1</v>
      </c>
      <c r="FI141" s="111">
        <f t="shared" si="316"/>
        <v>78.037986043806129</v>
      </c>
      <c r="FJ141" s="111">
        <f t="shared" si="316"/>
        <v>91.466231290352184</v>
      </c>
      <c r="FK141" s="111">
        <f t="shared" si="316"/>
        <v>1</v>
      </c>
      <c r="FL141" s="111">
        <f t="shared" si="316"/>
        <v>1</v>
      </c>
      <c r="FM141" s="111">
        <f t="shared" si="316"/>
        <v>20.5761316872428</v>
      </c>
      <c r="FN141" s="111">
        <f t="shared" si="316"/>
        <v>1</v>
      </c>
      <c r="FO141" s="111">
        <f t="shared" si="316"/>
        <v>16.366612111292962</v>
      </c>
      <c r="FP141" s="111">
        <f t="shared" si="316"/>
        <v>1</v>
      </c>
      <c r="FQ141" s="111">
        <f t="shared" si="323"/>
        <v>2.3457658925639215</v>
      </c>
      <c r="FR141" s="111">
        <f t="shared" si="324"/>
        <v>1</v>
      </c>
      <c r="FS141" s="111" t="e">
        <f t="shared" si="325"/>
        <v>#DIV/0!</v>
      </c>
      <c r="FT141" s="292">
        <f t="shared" si="326"/>
        <v>4.7573739295908659</v>
      </c>
      <c r="FU141" s="83">
        <f>+Cas_Hoy!B141</f>
        <v>2</v>
      </c>
      <c r="FV141" s="61">
        <f>+Cas_Hoy!C141</f>
        <v>2</v>
      </c>
      <c r="FW141" s="61">
        <f>+Cas_Hoy!D141</f>
        <v>4</v>
      </c>
      <c r="FX141" s="61">
        <f>+Cas_Hoy!E141</f>
        <v>7</v>
      </c>
      <c r="FY141" s="61">
        <f>+Cas_Hoy!F141</f>
        <v>22</v>
      </c>
      <c r="FZ141" s="61">
        <f>+Cas_Hoy!G141</f>
        <v>18</v>
      </c>
      <c r="GA141" s="61">
        <f>+Cas_Hoy!H141</f>
        <v>14</v>
      </c>
      <c r="GB141" s="61">
        <f>+Cas_Hoy!I141</f>
        <v>24</v>
      </c>
      <c r="GC141" s="61">
        <f>+Cas_Hoy!J141</f>
        <v>17</v>
      </c>
      <c r="GD141" s="61">
        <f>+Cas_Hoy!K141</f>
        <v>12</v>
      </c>
      <c r="GE141" s="61">
        <f>+Cas_Hoy!L141</f>
        <v>10</v>
      </c>
      <c r="GF141" s="61">
        <f>+Cas_Hoy!M141</f>
        <v>12</v>
      </c>
      <c r="GG141" s="61">
        <f>+Cas_Hoy!N141</f>
        <v>7</v>
      </c>
      <c r="GH141" s="61">
        <f>+Cas_Hoy!O141</f>
        <v>5</v>
      </c>
      <c r="GI141" s="61">
        <f>+Cas_Hoy!P141</f>
        <v>6</v>
      </c>
      <c r="GJ141" s="61">
        <f>+Cas_Hoy!Q141</f>
        <v>3</v>
      </c>
      <c r="GK141" s="61">
        <f>+Cas_Hoy!R141</f>
        <v>4</v>
      </c>
      <c r="GL141" s="61">
        <f>+Cas_Hoy!S141</f>
        <v>4</v>
      </c>
      <c r="GM141" s="61">
        <f>+Cas_Hoy!T141</f>
        <v>0</v>
      </c>
      <c r="GN141" s="84">
        <f>+Cas_Hoy!U141</f>
        <v>5</v>
      </c>
      <c r="GO141" s="297">
        <f t="shared" si="329"/>
        <v>2.0346746607579035E-2</v>
      </c>
      <c r="GP141" s="294">
        <f t="shared" si="330"/>
        <v>1.4832341997731658E-3</v>
      </c>
      <c r="GQ141" s="294">
        <f t="shared" si="331"/>
        <v>5.5091944807606617E-2</v>
      </c>
      <c r="GR141" s="294">
        <f t="shared" si="332"/>
        <v>5.5441206823665856E-3</v>
      </c>
      <c r="GS141" s="294">
        <f t="shared" si="333"/>
        <v>1.1949487630580981E-2</v>
      </c>
      <c r="GT141" s="294">
        <f t="shared" si="334"/>
        <v>1.4814797655681021E-2</v>
      </c>
      <c r="GU141" s="294">
        <f t="shared" si="335"/>
        <v>8.6235110437402375E-3</v>
      </c>
      <c r="GV141" s="294">
        <f t="shared" si="336"/>
        <v>1.8116369295644887E-2</v>
      </c>
      <c r="GW141" s="294">
        <f t="shared" si="337"/>
        <v>0.7</v>
      </c>
      <c r="GX141" s="294">
        <f t="shared" si="338"/>
        <v>0.7</v>
      </c>
      <c r="GY141" s="294">
        <f t="shared" si="339"/>
        <v>7.9423416602808876E-3</v>
      </c>
      <c r="GZ141" s="294">
        <f t="shared" si="340"/>
        <v>1.0532177971266305E-2</v>
      </c>
      <c r="HA141" s="294">
        <f t="shared" si="341"/>
        <v>0.13695204747947423</v>
      </c>
      <c r="HB141" s="294">
        <f t="shared" si="342"/>
        <v>4.529800496594817E-3</v>
      </c>
      <c r="HC141" s="294">
        <f t="shared" si="343"/>
        <v>0.12827165755010542</v>
      </c>
      <c r="HD141" s="294">
        <f t="shared" si="344"/>
        <v>3.2135250027193552E-3</v>
      </c>
      <c r="HE141" s="294">
        <f t="shared" si="345"/>
        <v>2.8031394716553134E-2</v>
      </c>
      <c r="HF141" s="294">
        <f t="shared" si="346"/>
        <v>8.6873468127106751E-3</v>
      </c>
      <c r="HG141" s="294" t="e">
        <f t="shared" si="347"/>
        <v>#DIV/0!</v>
      </c>
      <c r="HH141" s="298">
        <f t="shared" si="348"/>
        <v>0.1610058173770737</v>
      </c>
      <c r="HI141" s="213">
        <f>+CyF_Tot!B141</f>
        <v>79</v>
      </c>
      <c r="HJ141" s="140">
        <f>+CyF_Tot!C141</f>
        <v>117</v>
      </c>
      <c r="HK141" s="140">
        <f>+CyF_Tot!D141</f>
        <v>165</v>
      </c>
      <c r="HL141" s="140">
        <f>+CyF_Tot!E141</f>
        <v>178</v>
      </c>
      <c r="HM141" s="140">
        <f>+CyF_Tot!F141</f>
        <v>2</v>
      </c>
      <c r="HN141" s="140">
        <f>+CyF_Tot!G141</f>
        <v>4</v>
      </c>
      <c r="HO141" s="140">
        <f>+CyF_Tot!H141</f>
        <v>4</v>
      </c>
      <c r="HP141" s="451">
        <f>+CyF_Tot!I141</f>
        <v>8</v>
      </c>
      <c r="HQ141" s="91">
        <f t="shared" si="291"/>
        <v>7.3315838480560475E-2</v>
      </c>
      <c r="HR141" s="88">
        <f t="shared" si="292"/>
        <v>6.145033599803941E-2</v>
      </c>
      <c r="HS141" s="88">
        <f t="shared" si="293"/>
        <v>6.8083145955981347E-2</v>
      </c>
      <c r="HT141" s="88">
        <f t="shared" si="294"/>
        <v>5.7539934295456445E-2</v>
      </c>
      <c r="HU141" s="88">
        <f t="shared" si="295"/>
        <v>8.3902981477837604E-2</v>
      </c>
      <c r="HV141" s="88">
        <f t="shared" si="296"/>
        <v>5.5370797396212465E-2</v>
      </c>
      <c r="HW141" s="88">
        <f t="shared" si="297"/>
        <v>7.3985720705030233E-2</v>
      </c>
      <c r="HX141" s="88">
        <f t="shared" si="298"/>
        <v>6.0373183027410557E-2</v>
      </c>
      <c r="HY141" s="88">
        <f t="shared" si="299"/>
        <v>7.1127909623849184E-2</v>
      </c>
      <c r="HZ141" s="88">
        <f t="shared" si="300"/>
        <v>6.5502733979197661E-2</v>
      </c>
      <c r="IA141" s="88">
        <f t="shared" si="301"/>
        <v>5.7379324535769667E-2</v>
      </c>
      <c r="IB141" s="88">
        <f t="shared" si="302"/>
        <v>5.1923869985014449E-2</v>
      </c>
      <c r="IC141" s="88">
        <f t="shared" si="303"/>
        <v>4.7928875322731414E-2</v>
      </c>
      <c r="ID141" s="88">
        <f t="shared" si="304"/>
        <v>5.0303120417974627E-2</v>
      </c>
      <c r="IE141" s="88">
        <f t="shared" si="305"/>
        <v>3.4888582942887138E-2</v>
      </c>
      <c r="IF141" s="88">
        <f t="shared" si="306"/>
        <v>4.254451413761292E-2</v>
      </c>
      <c r="IG141" s="88">
        <f t="shared" si="307"/>
        <v>1.5254709748294092E-2</v>
      </c>
      <c r="IH141" s="88">
        <f t="shared" si="308"/>
        <v>2.0983446823255005E-2</v>
      </c>
      <c r="II141" s="88">
        <f t="shared" si="309"/>
        <v>1.4081270536886851E-3</v>
      </c>
      <c r="IJ141" s="191">
        <f t="shared" si="310"/>
        <v>6.7328621313198361E-3</v>
      </c>
      <c r="IK141" s="297"/>
      <c r="IL141" s="294"/>
      <c r="IM141" s="294"/>
      <c r="IN141" s="294"/>
      <c r="IO141" s="294"/>
      <c r="IP141" s="294"/>
      <c r="IQ141" s="294"/>
      <c r="IR141" s="294"/>
      <c r="IS141" s="294"/>
      <c r="IT141" s="294"/>
      <c r="IU141" s="294"/>
      <c r="IV141" s="294"/>
      <c r="IW141" s="294"/>
      <c r="IX141" s="294"/>
      <c r="IY141" s="294"/>
      <c r="IZ141" s="294"/>
      <c r="JA141" s="294"/>
      <c r="JB141" s="294"/>
      <c r="JC141" s="294"/>
      <c r="JD141" s="298"/>
      <c r="JE141" s="486"/>
    </row>
    <row r="142" spans="1:265" ht="14.4">
      <c r="A142" s="411" t="s">
        <v>153</v>
      </c>
      <c r="B142" s="439">
        <v>35261</v>
      </c>
      <c r="C142" s="427">
        <f t="shared" si="288"/>
        <v>1581</v>
      </c>
      <c r="D142" s="418">
        <f t="shared" si="289"/>
        <v>29</v>
      </c>
      <c r="E142" s="396">
        <f t="shared" si="317"/>
        <v>9.5772943827579417E-3</v>
      </c>
      <c r="F142" s="197">
        <f t="shared" si="262"/>
        <v>3.8881483792291768E-2</v>
      </c>
      <c r="G142" s="30">
        <f t="shared" si="151"/>
        <v>2.2086032470714456</v>
      </c>
      <c r="H142" s="29">
        <f t="shared" si="263"/>
        <v>8.5873771354611383E-2</v>
      </c>
      <c r="I142" s="33">
        <f t="shared" si="264"/>
        <v>9.9027303071947917E-2</v>
      </c>
      <c r="J142" s="324">
        <f t="shared" si="265"/>
        <v>0.12378606616162374</v>
      </c>
      <c r="K142" s="482">
        <f t="shared" si="290"/>
        <v>6.6440304108777992E-3</v>
      </c>
      <c r="L142" s="325">
        <f t="shared" si="318"/>
        <v>3.18367649812182</v>
      </c>
      <c r="M142" s="326">
        <f t="shared" si="266"/>
        <v>0.14274673275093155</v>
      </c>
      <c r="N142" s="501"/>
      <c r="O142" s="332" t="s">
        <v>226</v>
      </c>
      <c r="P142" s="20" t="s">
        <v>227</v>
      </c>
      <c r="Q142" s="20"/>
      <c r="R142" s="20"/>
      <c r="S142" s="157">
        <f t="shared" si="267"/>
        <v>1581</v>
      </c>
      <c r="T142" s="158">
        <f t="shared" si="268"/>
        <v>4483.7072119338645</v>
      </c>
      <c r="U142" s="157">
        <f t="shared" si="269"/>
        <v>80</v>
      </c>
      <c r="V142" s="159">
        <f t="shared" si="270"/>
        <v>5.3297801465689541E-2</v>
      </c>
      <c r="W142" s="158">
        <f t="shared" si="271"/>
        <v>226.87955531607159</v>
      </c>
      <c r="X142" s="157">
        <f t="shared" si="272"/>
        <v>210</v>
      </c>
      <c r="Y142" s="159">
        <f t="shared" si="273"/>
        <v>0.15317286652078774</v>
      </c>
      <c r="Z142" s="158">
        <f t="shared" si="274"/>
        <v>595.55883270468792</v>
      </c>
      <c r="AA142" s="157">
        <f t="shared" si="275"/>
        <v>29</v>
      </c>
      <c r="AB142" s="158">
        <f t="shared" si="276"/>
        <v>822.43838802075948</v>
      </c>
      <c r="AC142" s="160">
        <f t="shared" si="277"/>
        <v>1.8342820999367487E-2</v>
      </c>
      <c r="AD142" s="157">
        <f t="shared" si="278"/>
        <v>0</v>
      </c>
      <c r="AE142" s="159">
        <f t="shared" si="279"/>
        <v>0</v>
      </c>
      <c r="AF142" s="158">
        <f t="shared" si="280"/>
        <v>0</v>
      </c>
      <c r="AG142" s="157">
        <f t="shared" si="281"/>
        <v>4</v>
      </c>
      <c r="AH142" s="159">
        <f t="shared" si="282"/>
        <v>0.16</v>
      </c>
      <c r="AI142" s="333">
        <f t="shared" si="283"/>
        <v>113.43977765803579</v>
      </c>
      <c r="AJ142" s="505"/>
      <c r="AK142" s="83">
        <v>2785.8401816418236</v>
      </c>
      <c r="AL142" s="61">
        <v>2574.5673835007383</v>
      </c>
      <c r="AM142" s="61">
        <v>2587.8389453081681</v>
      </c>
      <c r="AN142" s="61">
        <v>2371.3985335605157</v>
      </c>
      <c r="AO142" s="61">
        <v>2226.1722916036979</v>
      </c>
      <c r="AP142" s="61">
        <v>2157.2576854354638</v>
      </c>
      <c r="AQ142" s="61">
        <v>2240.4095254838653</v>
      </c>
      <c r="AR142" s="61">
        <v>2333.7317674308388</v>
      </c>
      <c r="AS142" s="61">
        <v>2100.0610472887683</v>
      </c>
      <c r="AT142" s="61">
        <v>2220.38772020024</v>
      </c>
      <c r="AU142" s="61">
        <v>1804.803016683155</v>
      </c>
      <c r="AV142" s="61">
        <v>1881.6823904238929</v>
      </c>
      <c r="AW142" s="61">
        <v>1751.7932819271018</v>
      </c>
      <c r="AX142" s="61">
        <v>1861.8844733814178</v>
      </c>
      <c r="AY142" s="61">
        <v>1177.4837921527437</v>
      </c>
      <c r="AZ142" s="61">
        <v>1487.1783100499902</v>
      </c>
      <c r="BA142" s="61">
        <v>546.66059527912989</v>
      </c>
      <c r="BB142" s="61">
        <v>825.01228080506939</v>
      </c>
      <c r="BC142" s="61">
        <v>76.937417113359018</v>
      </c>
      <c r="BD142" s="84">
        <v>249.89979529690777</v>
      </c>
      <c r="BE142" s="229">
        <v>2.0000000000000002E-5</v>
      </c>
      <c r="BF142" s="42">
        <v>2.0000000000000002E-5</v>
      </c>
      <c r="BG142" s="52">
        <v>5.0000000000000002E-5</v>
      </c>
      <c r="BH142" s="52">
        <v>4.0000000000000003E-5</v>
      </c>
      <c r="BI142" s="52">
        <v>1.2518952302791728E-4</v>
      </c>
      <c r="BJ142" s="52">
        <v>1.2406223545552731E-4</v>
      </c>
      <c r="BK142" s="52">
        <v>3.4000000000000002E-4</v>
      </c>
      <c r="BL142" s="52">
        <v>1.8000000000000001E-4</v>
      </c>
      <c r="BM142" s="52">
        <v>8.9999999999999998E-4</v>
      </c>
      <c r="BN142" s="52">
        <v>5.0000000000000001E-4</v>
      </c>
      <c r="BO142" s="52">
        <v>3.8E-3</v>
      </c>
      <c r="BP142" s="52">
        <v>2E-3</v>
      </c>
      <c r="BQ142" s="52">
        <v>1.6199999999999999E-2</v>
      </c>
      <c r="BR142" s="52">
        <v>6.1999999999999998E-3</v>
      </c>
      <c r="BS142" s="52">
        <v>6.1100000000000002E-2</v>
      </c>
      <c r="BT142" s="52">
        <v>2.6800000000000001E-2</v>
      </c>
      <c r="BU142" s="52">
        <v>0.1421</v>
      </c>
      <c r="BV142" s="52">
        <v>5.4699999999999999E-2</v>
      </c>
      <c r="BW142" s="52">
        <v>0.27589999999999998</v>
      </c>
      <c r="BX142" s="53">
        <v>0.1051</v>
      </c>
      <c r="BY142" s="63">
        <f>+Fall_Hoy!B142</f>
        <v>0</v>
      </c>
      <c r="BZ142" s="60">
        <f>+Fall_Hoy!C142</f>
        <v>0</v>
      </c>
      <c r="CA142" s="60">
        <f>+Fall_Hoy!D142</f>
        <v>0</v>
      </c>
      <c r="CB142" s="60">
        <f>+Fall_Hoy!E142</f>
        <v>0</v>
      </c>
      <c r="CC142" s="60">
        <f>+Fall_Hoy!F142</f>
        <v>0</v>
      </c>
      <c r="CD142" s="60">
        <f>+Fall_Hoy!G142</f>
        <v>0</v>
      </c>
      <c r="CE142" s="60">
        <f>+Fall_Hoy!H142</f>
        <v>1</v>
      </c>
      <c r="CF142" s="60">
        <f>+Fall_Hoy!I142</f>
        <v>0</v>
      </c>
      <c r="CG142" s="60">
        <f>+Fall_Hoy!J142</f>
        <v>0</v>
      </c>
      <c r="CH142" s="60">
        <f>+Fall_Hoy!K142</f>
        <v>0</v>
      </c>
      <c r="CI142" s="60">
        <f>+Fall_Hoy!L142</f>
        <v>1</v>
      </c>
      <c r="CJ142" s="60">
        <f>+Fall_Hoy!M142</f>
        <v>0</v>
      </c>
      <c r="CK142" s="60">
        <f>+Fall_Hoy!N142</f>
        <v>5</v>
      </c>
      <c r="CL142" s="60">
        <f>+Fall_Hoy!O142</f>
        <v>1</v>
      </c>
      <c r="CM142" s="60">
        <f>+Fall_Hoy!P142</f>
        <v>3</v>
      </c>
      <c r="CN142" s="60">
        <f>+Fall_Hoy!Q142</f>
        <v>3</v>
      </c>
      <c r="CO142" s="60">
        <f>+Fall_Hoy!R142</f>
        <v>8</v>
      </c>
      <c r="CP142" s="60">
        <f>+Fall_Hoy!S142</f>
        <v>4</v>
      </c>
      <c r="CQ142" s="60">
        <f>+Fall_Hoy!T142</f>
        <v>1</v>
      </c>
      <c r="CR142" s="65">
        <f>+Fall_Hoy!U142</f>
        <v>2</v>
      </c>
      <c r="CS142" s="74">
        <f t="shared" si="284"/>
        <v>4.1698948776281441E-2</v>
      </c>
      <c r="CT142" s="75">
        <f t="shared" si="285"/>
        <v>7.5270260298309424E-2</v>
      </c>
      <c r="CU142" s="75">
        <f t="shared" si="286"/>
        <v>0.17618629920141779</v>
      </c>
      <c r="CV142" s="75">
        <f t="shared" si="287"/>
        <v>8.6627459913085542E-2</v>
      </c>
      <c r="CW142" s="75">
        <f t="shared" ref="CW142:CW169" si="350">IF(MIN(+CC142/(AO142*BI142),0.7)&gt;0,MIN(+CC142/(AO142*BI142),0.7),DQ142/AO142)</f>
        <v>5.9743803523935241E-2</v>
      </c>
      <c r="CX142" s="75">
        <f t="shared" ref="CX142:CX169" si="351">IF(MIN(+CD142/(AP142*BJ142),0.7)&gt;0,MIN(+CD142/(AP142*BJ142),0.7),DR142/AP142)</f>
        <v>6.5360759148964512E-2</v>
      </c>
      <c r="CY142" s="75">
        <f t="shared" ref="CY142:CY169" si="352">IF(MIN(+CE142/(AQ142*BK142),0.7)&gt;0,MIN(+CE142/(AQ142*BK142),0.7),DS142/AQ142)</f>
        <v>0.7</v>
      </c>
      <c r="CZ142" s="75">
        <f t="shared" ref="CZ142:CZ169" si="353">IF(MIN(+CF142/(AR142*BL142),0.7)&gt;0,MIN(+CF142/(AR142*BL142),0.7),DT142/AR142)</f>
        <v>7.3273202339037738E-2</v>
      </c>
      <c r="DA142" s="75">
        <f t="shared" ref="DA142:DA169" si="354">IF(MIN(+CG142/(AS142*BM142),0.7)&gt;0,MIN(+CG142/(AS142*BM142),0.7),DU142/AS142)</f>
        <v>5.3807959604739032E-2</v>
      </c>
      <c r="DB142" s="75">
        <f t="shared" ref="DB142:DB169" si="355">IF(MIN(+CH142/(AT142*BN142),0.7)&gt;0,MIN(+CH142/(AT142*BN142),0.7),DV142/AT142)</f>
        <v>5.9449076753178905E-2</v>
      </c>
      <c r="DC142" s="75">
        <f t="shared" ref="DC142:DC169" si="356">IF(MIN(+CI142/(AU142*BO142),0.7)&gt;0,MIN(+CI142/(AU142*BO142),0.7),DW142/AU142)</f>
        <v>0.14580976001495746</v>
      </c>
      <c r="DD142" s="75">
        <f t="shared" ref="DD142:DD169" si="357">IF(MIN(+CJ142/(AV142*BP142),0.7)&gt;0,MIN(+CJ142/(AV142*BP142),0.7),DX142/AV142)</f>
        <v>4.7298099005938336E-2</v>
      </c>
      <c r="DE142" s="75">
        <f t="shared" ref="DE142:DE169" si="358">IF(MIN(+CK142/(AW142*BQ142),0.7)&gt;0,MIN(+CK142/(AW142*BQ142),0.7),DY142/AW142)</f>
        <v>0.17618629920141779</v>
      </c>
      <c r="DF142" s="75">
        <f t="shared" ref="DF142:DF169" si="359">IF(MIN(+CL142/(AX142*BR142),0.7)&gt;0,MIN(+CL142/(AX142*BR142),0.7),DZ142/AX142)</f>
        <v>8.6627459913085542E-2</v>
      </c>
      <c r="DG142" s="75">
        <f t="shared" ref="DG142:DG169" si="360">IF(MIN(+CM142/(AY142*BS142),0.7)&gt;0,MIN(+CM142/(AY142*BS142),0.7),EA142/AY142)</f>
        <v>4.1698948776281441E-2</v>
      </c>
      <c r="DH142" s="75">
        <f t="shared" ref="DH142:DH169" si="361">IF(MIN(+CN142/(AZ142*BT142),0.7)&gt;0,MIN(+CN142/(AZ142*BT142),0.7),EB142/AZ142)</f>
        <v>7.5270260298309424E-2</v>
      </c>
      <c r="DI142" s="75">
        <f t="shared" ref="DI142:DI169" si="362">IF(MIN(+CO142/(BA142*BU142),0.7)&gt;0,MIN(+CO142/(BA142*BU142),0.7),EC142/BA142)</f>
        <v>0.10298598784642171</v>
      </c>
      <c r="DJ142" s="75">
        <f t="shared" ref="DJ142:DJ169" si="363">IF(MIN(+CP142/(BB142*BV142),0.7)&gt;0,MIN(+CP142/(BB142*BV142),0.7),ED142/BB142)</f>
        <v>8.8636429174871897E-2</v>
      </c>
      <c r="DK142" s="75">
        <f t="shared" ref="DK142:DK169" si="364">IF(MIN(+CQ142/(BC142*BW142),0.7)&gt;0,MIN(+CQ142/(BC142*BW142),0.7),EE142/BC142)</f>
        <v>4.7109738889276991E-2</v>
      </c>
      <c r="DL142" s="287">
        <f t="shared" ref="DL142:DL169" si="365">IF(MIN(+CR142/(BD142*BX142),0.7)&gt;0,MIN(+CR142/(BD142*BX142),0.7),EF142/BD142)</f>
        <v>7.614850462664198E-2</v>
      </c>
      <c r="DM142" s="83">
        <f>+'Cas_-14'!B142</f>
        <v>15</v>
      </c>
      <c r="DN142" s="61">
        <f>+'Cas_-14'!C142</f>
        <v>17</v>
      </c>
      <c r="DO142" s="61">
        <f>+'Cas_-14'!D142</f>
        <v>33</v>
      </c>
      <c r="DP142" s="61">
        <f>+'Cas_-14'!E142</f>
        <v>46</v>
      </c>
      <c r="DQ142" s="61">
        <f>+'Cas_-14'!F142</f>
        <v>133</v>
      </c>
      <c r="DR142" s="61">
        <f>+'Cas_-14'!G142</f>
        <v>141</v>
      </c>
      <c r="DS142" s="61">
        <f>+'Cas_-14'!H142</f>
        <v>142</v>
      </c>
      <c r="DT142" s="61">
        <f>+'Cas_-14'!I142</f>
        <v>171</v>
      </c>
      <c r="DU142" s="61">
        <f>+'Cas_-14'!J142</f>
        <v>113</v>
      </c>
      <c r="DV142" s="61">
        <f>+'Cas_-14'!K142</f>
        <v>132</v>
      </c>
      <c r="DW142" s="61">
        <f>+'Cas_-14'!L142</f>
        <v>75</v>
      </c>
      <c r="DX142" s="61">
        <f>+'Cas_-14'!M142</f>
        <v>89</v>
      </c>
      <c r="DY142" s="61">
        <f>+'Cas_-14'!N142</f>
        <v>67</v>
      </c>
      <c r="DZ142" s="61">
        <f>+'Cas_-14'!O142</f>
        <v>42</v>
      </c>
      <c r="EA142" s="61">
        <f>+'Cas_-14'!P142</f>
        <v>39</v>
      </c>
      <c r="EB142" s="61">
        <f>+'Cas_-14'!Q142</f>
        <v>37</v>
      </c>
      <c r="EC142" s="61">
        <f>+'Cas_-14'!R142</f>
        <v>32</v>
      </c>
      <c r="ED142" s="61">
        <f>+'Cas_-14'!S142</f>
        <v>30</v>
      </c>
      <c r="EE142" s="61">
        <f>+'Cas_-14'!T142</f>
        <v>3</v>
      </c>
      <c r="EF142" s="84">
        <f>+'Cas_-14'!U142</f>
        <v>14</v>
      </c>
      <c r="EG142" s="190">
        <f t="shared" si="349"/>
        <v>5.3843720464825124E-3</v>
      </c>
      <c r="EH142" s="89">
        <f t="shared" si="349"/>
        <v>6.6030511024669494E-3</v>
      </c>
      <c r="EI142" s="89">
        <f t="shared" si="349"/>
        <v>1.2751952767319627E-2</v>
      </c>
      <c r="EJ142" s="89">
        <f t="shared" si="349"/>
        <v>1.939783606551097E-2</v>
      </c>
      <c r="EK142" s="89">
        <f t="shared" si="349"/>
        <v>5.9743803523935241E-2</v>
      </c>
      <c r="EL142" s="89">
        <f t="shared" si="349"/>
        <v>6.5360759148964512E-2</v>
      </c>
      <c r="EM142" s="89">
        <f t="shared" si="349"/>
        <v>6.3381269533449247E-2</v>
      </c>
      <c r="EN142" s="89">
        <f t="shared" si="349"/>
        <v>7.3273202339037738E-2</v>
      </c>
      <c r="EO142" s="89">
        <f t="shared" si="349"/>
        <v>5.3807959604739032E-2</v>
      </c>
      <c r="EP142" s="89">
        <f t="shared" si="327"/>
        <v>5.9449076753178905E-2</v>
      </c>
      <c r="EQ142" s="89">
        <f t="shared" si="328"/>
        <v>4.1555781604262876E-2</v>
      </c>
      <c r="ER142" s="89">
        <f t="shared" si="315"/>
        <v>4.7298099005938336E-2</v>
      </c>
      <c r="ES142" s="89">
        <f t="shared" si="315"/>
        <v>3.8246521830643775E-2</v>
      </c>
      <c r="ET142" s="89">
        <f t="shared" si="315"/>
        <v>2.2557790561367475E-2</v>
      </c>
      <c r="EU142" s="89">
        <f t="shared" si="315"/>
        <v>3.3121475013000348E-2</v>
      </c>
      <c r="EV142" s="89">
        <f t="shared" si="315"/>
        <v>2.4879330037267878E-2</v>
      </c>
      <c r="EW142" s="89">
        <f t="shared" si="315"/>
        <v>5.8537235491906099E-2</v>
      </c>
      <c r="EX142" s="89">
        <f t="shared" si="315"/>
        <v>3.63630950689912E-2</v>
      </c>
      <c r="EY142" s="89">
        <f t="shared" si="315"/>
        <v>3.8992730878654562E-2</v>
      </c>
      <c r="EZ142" s="97">
        <f t="shared" si="315"/>
        <v>5.60224548538205E-2</v>
      </c>
      <c r="FA142" s="110">
        <f t="shared" si="319"/>
        <v>1.258970162407151</v>
      </c>
      <c r="FB142" s="111">
        <f t="shared" si="320"/>
        <v>3.0254134731746669</v>
      </c>
      <c r="FC142" s="111">
        <f t="shared" si="321"/>
        <v>4.6065966463976418</v>
      </c>
      <c r="FD142" s="111">
        <f t="shared" si="322"/>
        <v>3.8402457757296466</v>
      </c>
      <c r="FE142" s="111">
        <f t="shared" si="316"/>
        <v>1</v>
      </c>
      <c r="FF142" s="111">
        <f t="shared" si="316"/>
        <v>1</v>
      </c>
      <c r="FG142" s="111">
        <f t="shared" si="316"/>
        <v>11.044272308723279</v>
      </c>
      <c r="FH142" s="111">
        <f t="shared" si="316"/>
        <v>1</v>
      </c>
      <c r="FI142" s="111">
        <f t="shared" si="316"/>
        <v>1</v>
      </c>
      <c r="FJ142" s="111">
        <f t="shared" si="316"/>
        <v>1</v>
      </c>
      <c r="FK142" s="111">
        <f t="shared" si="316"/>
        <v>3.5087719298245617</v>
      </c>
      <c r="FL142" s="111">
        <f t="shared" si="316"/>
        <v>1</v>
      </c>
      <c r="FM142" s="111">
        <f t="shared" si="316"/>
        <v>4.6065966463976418</v>
      </c>
      <c r="FN142" s="111">
        <f t="shared" si="316"/>
        <v>3.8402457757296466</v>
      </c>
      <c r="FO142" s="111">
        <f t="shared" si="316"/>
        <v>1.258970162407151</v>
      </c>
      <c r="FP142" s="111">
        <f t="shared" si="316"/>
        <v>3.0254134731746669</v>
      </c>
      <c r="FQ142" s="111">
        <f t="shared" si="323"/>
        <v>1.7593244194229416</v>
      </c>
      <c r="FR142" s="111">
        <f t="shared" si="324"/>
        <v>2.437538086532602</v>
      </c>
      <c r="FS142" s="111">
        <f t="shared" si="325"/>
        <v>1.2081672103419114</v>
      </c>
      <c r="FT142" s="292">
        <f t="shared" si="326"/>
        <v>1.359249694168819</v>
      </c>
      <c r="FU142" s="83">
        <f>+Cas_Hoy!B142</f>
        <v>19</v>
      </c>
      <c r="FV142" s="61">
        <f>+Cas_Hoy!C142</f>
        <v>20</v>
      </c>
      <c r="FW142" s="61">
        <f>+Cas_Hoy!D142</f>
        <v>49</v>
      </c>
      <c r="FX142" s="61">
        <f>+Cas_Hoy!E142</f>
        <v>60</v>
      </c>
      <c r="FY142" s="61">
        <f>+Cas_Hoy!F142</f>
        <v>150</v>
      </c>
      <c r="FZ142" s="61">
        <f>+Cas_Hoy!G142</f>
        <v>154</v>
      </c>
      <c r="GA142" s="61">
        <f>+Cas_Hoy!H142</f>
        <v>158</v>
      </c>
      <c r="GB142" s="61">
        <f>+Cas_Hoy!I142</f>
        <v>197</v>
      </c>
      <c r="GC142" s="61">
        <f>+Cas_Hoy!J142</f>
        <v>129</v>
      </c>
      <c r="GD142" s="61">
        <f>+Cas_Hoy!K142</f>
        <v>152</v>
      </c>
      <c r="GE142" s="61">
        <f>+Cas_Hoy!L142</f>
        <v>92</v>
      </c>
      <c r="GF142" s="61">
        <f>+Cas_Hoy!M142</f>
        <v>103</v>
      </c>
      <c r="GG142" s="61">
        <f>+Cas_Hoy!N142</f>
        <v>72</v>
      </c>
      <c r="GH142" s="61">
        <f>+Cas_Hoy!O142</f>
        <v>51</v>
      </c>
      <c r="GI142" s="61">
        <f>+Cas_Hoy!P142</f>
        <v>46</v>
      </c>
      <c r="GJ142" s="61">
        <f>+Cas_Hoy!Q142</f>
        <v>42</v>
      </c>
      <c r="GK142" s="61">
        <f>+Cas_Hoy!R142</f>
        <v>36</v>
      </c>
      <c r="GL142" s="61">
        <f>+Cas_Hoy!S142</f>
        <v>32</v>
      </c>
      <c r="GM142" s="61">
        <f>+Cas_Hoy!T142</f>
        <v>4</v>
      </c>
      <c r="GN142" s="84">
        <f>+Cas_Hoy!U142</f>
        <v>15</v>
      </c>
      <c r="GO142" s="297">
        <f t="shared" si="329"/>
        <v>8.5864340831061092E-3</v>
      </c>
      <c r="GP142" s="294">
        <f t="shared" si="330"/>
        <v>2.3502305611134526E-2</v>
      </c>
      <c r="GQ142" s="294">
        <f t="shared" si="331"/>
        <v>8.7224607266510018E-2</v>
      </c>
      <c r="GR142" s="294">
        <f t="shared" si="332"/>
        <v>9.7164075663749599E-2</v>
      </c>
      <c r="GS142" s="294">
        <f t="shared" si="333"/>
        <v>6.7380229538272829E-2</v>
      </c>
      <c r="GT142" s="294">
        <f t="shared" si="334"/>
        <v>7.1386928432202373E-2</v>
      </c>
      <c r="GU142" s="294">
        <f t="shared" si="335"/>
        <v>0.7</v>
      </c>
      <c r="GV142" s="294">
        <f t="shared" si="336"/>
        <v>8.4414157080645813E-2</v>
      </c>
      <c r="GW142" s="294">
        <f t="shared" si="337"/>
        <v>6.1426785743463143E-2</v>
      </c>
      <c r="GX142" s="294">
        <f t="shared" si="338"/>
        <v>6.8456512624872679E-2</v>
      </c>
      <c r="GY142" s="294">
        <f t="shared" si="339"/>
        <v>0.17885997228501452</v>
      </c>
      <c r="GZ142" s="294">
        <f t="shared" si="340"/>
        <v>5.4738249411366839E-2</v>
      </c>
      <c r="HA142" s="294">
        <f t="shared" si="341"/>
        <v>0.18933453048510568</v>
      </c>
      <c r="HB142" s="294">
        <f t="shared" si="342"/>
        <v>0.10519048703731816</v>
      </c>
      <c r="HC142" s="294">
        <f t="shared" si="343"/>
        <v>4.9183375479716573E-2</v>
      </c>
      <c r="HD142" s="294">
        <f t="shared" si="344"/>
        <v>8.5441917095378267E-2</v>
      </c>
      <c r="HE142" s="294">
        <f t="shared" si="345"/>
        <v>0.11585923632722443</v>
      </c>
      <c r="HF142" s="294">
        <f t="shared" si="346"/>
        <v>9.4545524453196694E-2</v>
      </c>
      <c r="HG142" s="294">
        <f t="shared" si="347"/>
        <v>6.2812985185702649E-2</v>
      </c>
      <c r="HH142" s="298">
        <f t="shared" si="348"/>
        <v>8.158768352854498E-2</v>
      </c>
      <c r="HI142" s="213">
        <f>+CyF_Tot!B142</f>
        <v>1159</v>
      </c>
      <c r="HJ142" s="140">
        <f>+CyF_Tot!C142</f>
        <v>1371</v>
      </c>
      <c r="HK142" s="140">
        <f>+CyF_Tot!D142</f>
        <v>1501</v>
      </c>
      <c r="HL142" s="140">
        <f>+CyF_Tot!E142</f>
        <v>1581</v>
      </c>
      <c r="HM142" s="140">
        <f>+CyF_Tot!F142</f>
        <v>17</v>
      </c>
      <c r="HN142" s="140">
        <f>+CyF_Tot!G142</f>
        <v>25</v>
      </c>
      <c r="HO142" s="140">
        <f>+CyF_Tot!H142</f>
        <v>29</v>
      </c>
      <c r="HP142" s="451">
        <f>+CyF_Tot!I142</f>
        <v>29</v>
      </c>
      <c r="HQ142" s="91">
        <f t="shared" si="291"/>
        <v>7.9006272699067626E-2</v>
      </c>
      <c r="HR142" s="88">
        <f t="shared" si="292"/>
        <v>7.3014587887488672E-2</v>
      </c>
      <c r="HS142" s="88">
        <f t="shared" si="293"/>
        <v>7.3390968642641108E-2</v>
      </c>
      <c r="HT142" s="88">
        <f t="shared" si="294"/>
        <v>6.7252730596424254E-2</v>
      </c>
      <c r="HU142" s="88">
        <f t="shared" si="295"/>
        <v>6.3134122447000882E-2</v>
      </c>
      <c r="HV142" s="88">
        <f t="shared" si="296"/>
        <v>6.117970804672198E-2</v>
      </c>
      <c r="HW142" s="88">
        <f t="shared" si="297"/>
        <v>6.3537889608458784E-2</v>
      </c>
      <c r="HX142" s="88">
        <f t="shared" si="298"/>
        <v>6.6184503202712311E-2</v>
      </c>
      <c r="HY142" s="88">
        <f t="shared" si="299"/>
        <v>5.9557614568184918E-2</v>
      </c>
      <c r="HZ142" s="88">
        <f t="shared" si="300"/>
        <v>6.2970072323537046E-2</v>
      </c>
      <c r="IA142" s="88">
        <f t="shared" si="301"/>
        <v>5.1184113232272337E-2</v>
      </c>
      <c r="IB142" s="88">
        <f t="shared" si="302"/>
        <v>5.3364407998181929E-2</v>
      </c>
      <c r="IC142" s="88">
        <f t="shared" si="303"/>
        <v>4.9680760101162812E-2</v>
      </c>
      <c r="ID142" s="88">
        <f t="shared" si="304"/>
        <v>5.2802940171334273E-2</v>
      </c>
      <c r="IE142" s="88">
        <f t="shared" si="305"/>
        <v>3.3393374894437021E-2</v>
      </c>
      <c r="IF142" s="88">
        <f t="shared" si="306"/>
        <v>4.2176294207481077E-2</v>
      </c>
      <c r="IG142" s="88">
        <f t="shared" si="307"/>
        <v>1.5503264095718497E-2</v>
      </c>
      <c r="IH142" s="88">
        <f t="shared" si="308"/>
        <v>2.3397302424919015E-2</v>
      </c>
      <c r="II142" s="88">
        <f t="shared" si="309"/>
        <v>2.1819408727307512E-3</v>
      </c>
      <c r="IJ142" s="191">
        <f t="shared" si="310"/>
        <v>7.0871443038174687E-3</v>
      </c>
      <c r="IK142" s="297"/>
      <c r="IL142" s="294"/>
      <c r="IM142" s="294"/>
      <c r="IN142" s="294"/>
      <c r="IO142" s="294"/>
      <c r="IP142" s="294"/>
      <c r="IQ142" s="294"/>
      <c r="IR142" s="294"/>
      <c r="IS142" s="294"/>
      <c r="IT142" s="294"/>
      <c r="IU142" s="294"/>
      <c r="IV142" s="294"/>
      <c r="IW142" s="294"/>
      <c r="IX142" s="294"/>
      <c r="IY142" s="294"/>
      <c r="IZ142" s="294"/>
      <c r="JA142" s="294"/>
      <c r="JB142" s="294"/>
      <c r="JC142" s="294"/>
      <c r="JD142" s="298"/>
      <c r="JE142" s="486"/>
    </row>
    <row r="143" spans="1:265" ht="14.4">
      <c r="A143" s="411" t="s">
        <v>154</v>
      </c>
      <c r="B143" s="439">
        <v>8810</v>
      </c>
      <c r="C143" s="427">
        <f t="shared" si="288"/>
        <v>42</v>
      </c>
      <c r="D143" s="418">
        <f t="shared" si="289"/>
        <v>0</v>
      </c>
      <c r="E143" s="396">
        <f t="shared" si="317"/>
        <v>8.7741697929868013E-3</v>
      </c>
      <c r="F143" s="197">
        <f t="shared" si="262"/>
        <v>1.9296254256526673E-3</v>
      </c>
      <c r="G143" s="30">
        <f t="shared" si="151"/>
        <v>0</v>
      </c>
      <c r="H143" s="29">
        <f t="shared" si="263"/>
        <v>0</v>
      </c>
      <c r="I143" s="33">
        <f t="shared" si="264"/>
        <v>0</v>
      </c>
      <c r="J143" s="324">
        <f t="shared" si="265"/>
        <v>3.4459449490613025E-3</v>
      </c>
      <c r="K143" s="482">
        <f t="shared" si="290"/>
        <v>0</v>
      </c>
      <c r="L143" s="325">
        <f t="shared" si="318"/>
        <v>1.7858102941900045</v>
      </c>
      <c r="M143" s="326">
        <f t="shared" si="266"/>
        <v>8.5135110506220409E-3</v>
      </c>
      <c r="N143" s="501"/>
      <c r="O143" s="332" t="s">
        <v>226</v>
      </c>
      <c r="P143" s="20" t="s">
        <v>228</v>
      </c>
      <c r="Q143" s="20"/>
      <c r="R143" s="20"/>
      <c r="S143" s="157">
        <f t="shared" si="267"/>
        <v>42</v>
      </c>
      <c r="T143" s="158">
        <f t="shared" si="268"/>
        <v>476.73098751418843</v>
      </c>
      <c r="U143" s="157">
        <f t="shared" si="269"/>
        <v>13</v>
      </c>
      <c r="V143" s="159">
        <f t="shared" si="270"/>
        <v>0.44827586206896552</v>
      </c>
      <c r="W143" s="158">
        <f t="shared" si="271"/>
        <v>147.55959137343928</v>
      </c>
      <c r="X143" s="157">
        <f t="shared" si="272"/>
        <v>25</v>
      </c>
      <c r="Y143" s="159">
        <f t="shared" si="273"/>
        <v>1.4705882352941178</v>
      </c>
      <c r="Z143" s="158">
        <f t="shared" si="274"/>
        <v>283.76844494892168</v>
      </c>
      <c r="AA143" s="157">
        <f t="shared" si="275"/>
        <v>0</v>
      </c>
      <c r="AB143" s="158">
        <f t="shared" si="276"/>
        <v>0</v>
      </c>
      <c r="AC143" s="160">
        <f t="shared" si="277"/>
        <v>0</v>
      </c>
      <c r="AD143" s="157">
        <f t="shared" si="278"/>
        <v>0</v>
      </c>
      <c r="AE143" s="159" t="e">
        <f t="shared" si="279"/>
        <v>#DIV/0!</v>
      </c>
      <c r="AF143" s="158">
        <f t="shared" si="280"/>
        <v>0</v>
      </c>
      <c r="AG143" s="157">
        <f t="shared" si="281"/>
        <v>0</v>
      </c>
      <c r="AH143" s="159" t="e">
        <f t="shared" si="282"/>
        <v>#DIV/0!</v>
      </c>
      <c r="AI143" s="333">
        <f t="shared" si="283"/>
        <v>0</v>
      </c>
      <c r="AJ143" s="505"/>
      <c r="AK143" s="83">
        <v>652.24751235935992</v>
      </c>
      <c r="AL143" s="61">
        <v>623.08318272223096</v>
      </c>
      <c r="AM143" s="61">
        <v>629.95906838731332</v>
      </c>
      <c r="AN143" s="61">
        <v>613.97291718438021</v>
      </c>
      <c r="AO143" s="61">
        <v>524.54280387104814</v>
      </c>
      <c r="AP143" s="61">
        <v>522.42942771639787</v>
      </c>
      <c r="AQ143" s="61">
        <v>599.19858409937149</v>
      </c>
      <c r="AR143" s="61">
        <v>604.13337015269281</v>
      </c>
      <c r="AS143" s="61">
        <v>583.52129422503594</v>
      </c>
      <c r="AT143" s="61">
        <v>585.95431251248363</v>
      </c>
      <c r="AU143" s="61">
        <v>483.10564802461738</v>
      </c>
      <c r="AV143" s="61">
        <v>481.37363636082006</v>
      </c>
      <c r="AW143" s="61">
        <v>437.19966809743994</v>
      </c>
      <c r="AX143" s="61">
        <v>451.10095692834784</v>
      </c>
      <c r="AY143" s="61">
        <v>276.62450637377117</v>
      </c>
      <c r="AZ143" s="61">
        <v>371.31163761855566</v>
      </c>
      <c r="BA143" s="61">
        <v>126.62734629811695</v>
      </c>
      <c r="BB143" s="61">
        <v>172.68721282611759</v>
      </c>
      <c r="BC143" s="61">
        <v>8.9735914699452941</v>
      </c>
      <c r="BD143" s="84">
        <v>61.953422109967455</v>
      </c>
      <c r="BE143" s="229">
        <v>2.0000000000000002E-5</v>
      </c>
      <c r="BF143" s="42">
        <v>2.0000000000000002E-5</v>
      </c>
      <c r="BG143" s="52">
        <v>5.0000000000000002E-5</v>
      </c>
      <c r="BH143" s="52">
        <v>4.0000000000000003E-5</v>
      </c>
      <c r="BI143" s="52">
        <v>1.2518952302791728E-4</v>
      </c>
      <c r="BJ143" s="52">
        <v>1.2406223545552731E-4</v>
      </c>
      <c r="BK143" s="52">
        <v>3.4000000000000002E-4</v>
      </c>
      <c r="BL143" s="52">
        <v>1.8000000000000001E-4</v>
      </c>
      <c r="BM143" s="52">
        <v>8.9999999999999998E-4</v>
      </c>
      <c r="BN143" s="52">
        <v>5.0000000000000001E-4</v>
      </c>
      <c r="BO143" s="52">
        <v>3.8E-3</v>
      </c>
      <c r="BP143" s="52">
        <v>2E-3</v>
      </c>
      <c r="BQ143" s="52">
        <v>1.6199999999999999E-2</v>
      </c>
      <c r="BR143" s="52">
        <v>6.1999999999999998E-3</v>
      </c>
      <c r="BS143" s="52">
        <v>6.1100000000000002E-2</v>
      </c>
      <c r="BT143" s="52">
        <v>2.6800000000000001E-2</v>
      </c>
      <c r="BU143" s="52">
        <v>0.1421</v>
      </c>
      <c r="BV143" s="52">
        <v>5.4699999999999999E-2</v>
      </c>
      <c r="BW143" s="52">
        <v>0.27589999999999998</v>
      </c>
      <c r="BX143" s="53">
        <v>0.1051</v>
      </c>
      <c r="BY143" s="63">
        <f>+Fall_Hoy!B143</f>
        <v>0</v>
      </c>
      <c r="BZ143" s="60">
        <f>+Fall_Hoy!C143</f>
        <v>0</v>
      </c>
      <c r="CA143" s="60">
        <f>+Fall_Hoy!D143</f>
        <v>0</v>
      </c>
      <c r="CB143" s="60">
        <f>+Fall_Hoy!E143</f>
        <v>0</v>
      </c>
      <c r="CC143" s="60">
        <f>+Fall_Hoy!F143</f>
        <v>0</v>
      </c>
      <c r="CD143" s="60">
        <f>+Fall_Hoy!G143</f>
        <v>0</v>
      </c>
      <c r="CE143" s="60">
        <f>+Fall_Hoy!H143</f>
        <v>0</v>
      </c>
      <c r="CF143" s="60">
        <f>+Fall_Hoy!I143</f>
        <v>0</v>
      </c>
      <c r="CG143" s="60">
        <f>+Fall_Hoy!J143</f>
        <v>0</v>
      </c>
      <c r="CH143" s="60">
        <f>+Fall_Hoy!K143</f>
        <v>0</v>
      </c>
      <c r="CI143" s="60">
        <f>+Fall_Hoy!L143</f>
        <v>0</v>
      </c>
      <c r="CJ143" s="60">
        <f>+Fall_Hoy!M143</f>
        <v>0</v>
      </c>
      <c r="CK143" s="60">
        <f>+Fall_Hoy!N143</f>
        <v>0</v>
      </c>
      <c r="CL143" s="60">
        <f>+Fall_Hoy!O143</f>
        <v>0</v>
      </c>
      <c r="CM143" s="60">
        <f>+Fall_Hoy!P143</f>
        <v>0</v>
      </c>
      <c r="CN143" s="60">
        <f>+Fall_Hoy!Q143</f>
        <v>0</v>
      </c>
      <c r="CO143" s="60">
        <f>+Fall_Hoy!R143</f>
        <v>0</v>
      </c>
      <c r="CP143" s="60">
        <f>+Fall_Hoy!S143</f>
        <v>0</v>
      </c>
      <c r="CQ143" s="60">
        <f>+Fall_Hoy!T143</f>
        <v>0</v>
      </c>
      <c r="CR143" s="65">
        <f>+Fall_Hoy!U143</f>
        <v>0</v>
      </c>
      <c r="CS143" s="74">
        <f t="shared" si="284"/>
        <v>7.2300174204292227E-3</v>
      </c>
      <c r="CT143" s="75">
        <f t="shared" si="285"/>
        <v>2.6931555563773869E-3</v>
      </c>
      <c r="CU143" s="75">
        <f t="shared" si="286"/>
        <v>4.5745688890922358E-3</v>
      </c>
      <c r="CV143" s="75">
        <f t="shared" si="287"/>
        <v>6.6503960009921129E-3</v>
      </c>
      <c r="CW143" s="75">
        <f t="shared" si="350"/>
        <v>3.812844224037193E-3</v>
      </c>
      <c r="CX143" s="75">
        <f t="shared" si="351"/>
        <v>0</v>
      </c>
      <c r="CY143" s="75">
        <f t="shared" si="352"/>
        <v>0</v>
      </c>
      <c r="CZ143" s="75">
        <f t="shared" si="353"/>
        <v>0</v>
      </c>
      <c r="DA143" s="75">
        <f t="shared" si="354"/>
        <v>5.1412005520453984E-3</v>
      </c>
      <c r="DB143" s="75">
        <f t="shared" si="355"/>
        <v>5.1198530942394693E-3</v>
      </c>
      <c r="DC143" s="75">
        <f t="shared" si="356"/>
        <v>0</v>
      </c>
      <c r="DD143" s="75">
        <f t="shared" si="357"/>
        <v>0</v>
      </c>
      <c r="DE143" s="75">
        <f t="shared" si="358"/>
        <v>4.5745688890922358E-3</v>
      </c>
      <c r="DF143" s="75">
        <f t="shared" si="359"/>
        <v>6.6503960009921129E-3</v>
      </c>
      <c r="DG143" s="75">
        <f t="shared" si="360"/>
        <v>7.2300174204292227E-3</v>
      </c>
      <c r="DH143" s="75">
        <f t="shared" si="361"/>
        <v>2.6931555563773869E-3</v>
      </c>
      <c r="DI143" s="75">
        <f t="shared" si="362"/>
        <v>0</v>
      </c>
      <c r="DJ143" s="75">
        <f t="shared" si="363"/>
        <v>5.7908167236848116E-3</v>
      </c>
      <c r="DK143" s="75">
        <f t="shared" si="364"/>
        <v>0</v>
      </c>
      <c r="DL143" s="287">
        <f t="shared" si="365"/>
        <v>0</v>
      </c>
      <c r="DM143" s="83">
        <f>+'Cas_-14'!B143</f>
        <v>0</v>
      </c>
      <c r="DN143" s="61">
        <f>+'Cas_-14'!C143</f>
        <v>0</v>
      </c>
      <c r="DO143" s="61">
        <f>+'Cas_-14'!D143</f>
        <v>0</v>
      </c>
      <c r="DP143" s="61">
        <f>+'Cas_-14'!E143</f>
        <v>0</v>
      </c>
      <c r="DQ143" s="61">
        <f>+'Cas_-14'!F143</f>
        <v>2</v>
      </c>
      <c r="DR143" s="61">
        <f>+'Cas_-14'!G143</f>
        <v>0</v>
      </c>
      <c r="DS143" s="61">
        <f>+'Cas_-14'!H143</f>
        <v>0</v>
      </c>
      <c r="DT143" s="61">
        <f>+'Cas_-14'!I143</f>
        <v>0</v>
      </c>
      <c r="DU143" s="61">
        <f>+'Cas_-14'!J143</f>
        <v>3</v>
      </c>
      <c r="DV143" s="61">
        <f>+'Cas_-14'!K143</f>
        <v>3</v>
      </c>
      <c r="DW143" s="61">
        <f>+'Cas_-14'!L143</f>
        <v>0</v>
      </c>
      <c r="DX143" s="61">
        <f>+'Cas_-14'!M143</f>
        <v>0</v>
      </c>
      <c r="DY143" s="61">
        <f>+'Cas_-14'!N143</f>
        <v>2</v>
      </c>
      <c r="DZ143" s="61">
        <f>+'Cas_-14'!O143</f>
        <v>3</v>
      </c>
      <c r="EA143" s="61">
        <f>+'Cas_-14'!P143</f>
        <v>2</v>
      </c>
      <c r="EB143" s="61">
        <f>+'Cas_-14'!Q143</f>
        <v>1</v>
      </c>
      <c r="EC143" s="61">
        <f>+'Cas_-14'!R143</f>
        <v>0</v>
      </c>
      <c r="ED143" s="61">
        <f>+'Cas_-14'!S143</f>
        <v>1</v>
      </c>
      <c r="EE143" s="61">
        <f>+'Cas_-14'!T143</f>
        <v>0</v>
      </c>
      <c r="EF143" s="84">
        <f>+'Cas_-14'!U143</f>
        <v>0</v>
      </c>
      <c r="EG143" s="190">
        <f t="shared" si="349"/>
        <v>0</v>
      </c>
      <c r="EH143" s="88">
        <f t="shared" si="349"/>
        <v>0</v>
      </c>
      <c r="EI143" s="88">
        <f t="shared" si="349"/>
        <v>0</v>
      </c>
      <c r="EJ143" s="88">
        <f t="shared" si="349"/>
        <v>0</v>
      </c>
      <c r="EK143" s="88">
        <f t="shared" si="349"/>
        <v>3.812844224037193E-3</v>
      </c>
      <c r="EL143" s="88">
        <f t="shared" si="349"/>
        <v>0</v>
      </c>
      <c r="EM143" s="88">
        <f t="shared" si="349"/>
        <v>0</v>
      </c>
      <c r="EN143" s="88">
        <f t="shared" si="349"/>
        <v>0</v>
      </c>
      <c r="EO143" s="88">
        <f t="shared" si="349"/>
        <v>5.1412005520453984E-3</v>
      </c>
      <c r="EP143" s="88">
        <f t="shared" si="327"/>
        <v>5.1198530942394693E-3</v>
      </c>
      <c r="EQ143" s="88">
        <f t="shared" si="328"/>
        <v>0</v>
      </c>
      <c r="ER143" s="88">
        <f t="shared" si="315"/>
        <v>0</v>
      </c>
      <c r="ES143" s="88">
        <f t="shared" si="315"/>
        <v>4.5745688890922358E-3</v>
      </c>
      <c r="ET143" s="88">
        <f t="shared" si="315"/>
        <v>6.6503960009921129E-3</v>
      </c>
      <c r="EU143" s="88">
        <f t="shared" si="315"/>
        <v>7.2300174204292227E-3</v>
      </c>
      <c r="EV143" s="88">
        <f t="shared" si="315"/>
        <v>2.6931555563773869E-3</v>
      </c>
      <c r="EW143" s="88">
        <f t="shared" si="315"/>
        <v>0</v>
      </c>
      <c r="EX143" s="88">
        <f t="shared" si="315"/>
        <v>5.7908167236848116E-3</v>
      </c>
      <c r="EY143" s="88">
        <f t="shared" si="315"/>
        <v>0</v>
      </c>
      <c r="EZ143" s="96">
        <f t="shared" si="315"/>
        <v>0</v>
      </c>
      <c r="FA143" s="110">
        <f t="shared" si="319"/>
        <v>1</v>
      </c>
      <c r="FB143" s="111">
        <f t="shared" si="320"/>
        <v>1</v>
      </c>
      <c r="FC143" s="111">
        <f t="shared" si="321"/>
        <v>1</v>
      </c>
      <c r="FD143" s="111">
        <f t="shared" si="322"/>
        <v>1</v>
      </c>
      <c r="FE143" s="111">
        <f t="shared" si="316"/>
        <v>1</v>
      </c>
      <c r="FF143" s="111" t="e">
        <f t="shared" si="316"/>
        <v>#DIV/0!</v>
      </c>
      <c r="FG143" s="111" t="e">
        <f t="shared" si="316"/>
        <v>#DIV/0!</v>
      </c>
      <c r="FH143" s="111" t="e">
        <f t="shared" si="316"/>
        <v>#DIV/0!</v>
      </c>
      <c r="FI143" s="111">
        <f t="shared" si="316"/>
        <v>1</v>
      </c>
      <c r="FJ143" s="111">
        <f t="shared" si="316"/>
        <v>1</v>
      </c>
      <c r="FK143" s="111" t="e">
        <f t="shared" si="316"/>
        <v>#DIV/0!</v>
      </c>
      <c r="FL143" s="111" t="e">
        <f t="shared" si="316"/>
        <v>#DIV/0!</v>
      </c>
      <c r="FM143" s="111">
        <f t="shared" si="316"/>
        <v>1</v>
      </c>
      <c r="FN143" s="111">
        <f t="shared" si="316"/>
        <v>1</v>
      </c>
      <c r="FO143" s="111">
        <f t="shared" si="316"/>
        <v>1</v>
      </c>
      <c r="FP143" s="111">
        <f t="shared" si="316"/>
        <v>1</v>
      </c>
      <c r="FQ143" s="111" t="e">
        <f t="shared" si="323"/>
        <v>#DIV/0!</v>
      </c>
      <c r="FR143" s="111">
        <f t="shared" si="324"/>
        <v>1</v>
      </c>
      <c r="FS143" s="111" t="e">
        <f t="shared" si="325"/>
        <v>#DIV/0!</v>
      </c>
      <c r="FT143" s="292" t="e">
        <f t="shared" si="326"/>
        <v>#DIV/0!</v>
      </c>
      <c r="FU143" s="83">
        <f>+Cas_Hoy!B143</f>
        <v>0</v>
      </c>
      <c r="FV143" s="61">
        <f>+Cas_Hoy!C143</f>
        <v>0</v>
      </c>
      <c r="FW143" s="61">
        <f>+Cas_Hoy!D143</f>
        <v>0</v>
      </c>
      <c r="FX143" s="61">
        <f>+Cas_Hoy!E143</f>
        <v>1</v>
      </c>
      <c r="FY143" s="61">
        <f>+Cas_Hoy!F143</f>
        <v>4</v>
      </c>
      <c r="FZ143" s="61">
        <f>+Cas_Hoy!G143</f>
        <v>1</v>
      </c>
      <c r="GA143" s="61">
        <f>+Cas_Hoy!H143</f>
        <v>4</v>
      </c>
      <c r="GB143" s="61">
        <f>+Cas_Hoy!I143</f>
        <v>1</v>
      </c>
      <c r="GC143" s="61">
        <f>+Cas_Hoy!J143</f>
        <v>5</v>
      </c>
      <c r="GD143" s="61">
        <f>+Cas_Hoy!K143</f>
        <v>8</v>
      </c>
      <c r="GE143" s="61">
        <f>+Cas_Hoy!L143</f>
        <v>1</v>
      </c>
      <c r="GF143" s="61">
        <f>+Cas_Hoy!M143</f>
        <v>5</v>
      </c>
      <c r="GG143" s="61">
        <f>+Cas_Hoy!N143</f>
        <v>2</v>
      </c>
      <c r="GH143" s="61">
        <f>+Cas_Hoy!O143</f>
        <v>6</v>
      </c>
      <c r="GI143" s="61">
        <f>+Cas_Hoy!P143</f>
        <v>2</v>
      </c>
      <c r="GJ143" s="61">
        <f>+Cas_Hoy!Q143</f>
        <v>1</v>
      </c>
      <c r="GK143" s="61">
        <f>+Cas_Hoy!R143</f>
        <v>0</v>
      </c>
      <c r="GL143" s="61">
        <f>+Cas_Hoy!S143</f>
        <v>1</v>
      </c>
      <c r="GM143" s="61">
        <f>+Cas_Hoy!T143</f>
        <v>0</v>
      </c>
      <c r="GN143" s="84">
        <f>+Cas_Hoy!U143</f>
        <v>0</v>
      </c>
      <c r="GO143" s="297">
        <f t="shared" si="329"/>
        <v>0</v>
      </c>
      <c r="GP143" s="294">
        <f t="shared" si="330"/>
        <v>0</v>
      </c>
      <c r="GQ143" s="294">
        <f t="shared" si="331"/>
        <v>0</v>
      </c>
      <c r="GR143" s="294">
        <f t="shared" si="332"/>
        <v>1.6287363367522825E-3</v>
      </c>
      <c r="GS143" s="294">
        <f t="shared" si="333"/>
        <v>7.625688448074386E-3</v>
      </c>
      <c r="GT143" s="294" t="e">
        <f t="shared" si="334"/>
        <v>#DIV/0!</v>
      </c>
      <c r="GU143" s="294" t="e">
        <f t="shared" si="335"/>
        <v>#DIV/0!</v>
      </c>
      <c r="GV143" s="294" t="e">
        <f t="shared" si="336"/>
        <v>#DIV/0!</v>
      </c>
      <c r="GW143" s="294">
        <f t="shared" si="337"/>
        <v>8.5686675867423304E-3</v>
      </c>
      <c r="GX143" s="294">
        <f t="shared" si="338"/>
        <v>1.3652941584638584E-2</v>
      </c>
      <c r="GY143" s="294" t="e">
        <f t="shared" si="339"/>
        <v>#DIV/0!</v>
      </c>
      <c r="GZ143" s="294" t="e">
        <f t="shared" si="340"/>
        <v>#DIV/0!</v>
      </c>
      <c r="HA143" s="294">
        <f t="shared" si="341"/>
        <v>4.5745688890922358E-3</v>
      </c>
      <c r="HB143" s="294">
        <f t="shared" si="342"/>
        <v>1.3300792001984226E-2</v>
      </c>
      <c r="HC143" s="294">
        <f t="shared" si="343"/>
        <v>7.2300174204292227E-3</v>
      </c>
      <c r="HD143" s="294">
        <f t="shared" si="344"/>
        <v>2.6931555563773869E-3</v>
      </c>
      <c r="HE143" s="294" t="e">
        <f t="shared" si="345"/>
        <v>#DIV/0!</v>
      </c>
      <c r="HF143" s="294">
        <f t="shared" si="346"/>
        <v>5.7908167236848116E-3</v>
      </c>
      <c r="HG143" s="294" t="e">
        <f t="shared" si="347"/>
        <v>#DIV/0!</v>
      </c>
      <c r="HH143" s="298" t="e">
        <f t="shared" si="348"/>
        <v>#DIV/0!</v>
      </c>
      <c r="HI143" s="213">
        <f>+CyF_Tot!B143</f>
        <v>9</v>
      </c>
      <c r="HJ143" s="140">
        <f>+CyF_Tot!C143</f>
        <v>17</v>
      </c>
      <c r="HK143" s="140">
        <f>+CyF_Tot!D143</f>
        <v>29</v>
      </c>
      <c r="HL143" s="140">
        <f>+CyF_Tot!E143</f>
        <v>42</v>
      </c>
      <c r="HM143" s="140">
        <f>+CyF_Tot!F143</f>
        <v>0</v>
      </c>
      <c r="HN143" s="140">
        <f>+CyF_Tot!G143</f>
        <v>0</v>
      </c>
      <c r="HO143" s="140">
        <f>+CyF_Tot!H143</f>
        <v>0</v>
      </c>
      <c r="HP143" s="451">
        <f>+CyF_Tot!I143</f>
        <v>0</v>
      </c>
      <c r="HQ143" s="91">
        <f t="shared" si="291"/>
        <v>7.4034904921607261E-2</v>
      </c>
      <c r="HR143" s="88">
        <f t="shared" si="292"/>
        <v>7.0724538333964915E-2</v>
      </c>
      <c r="HS143" s="88">
        <f t="shared" si="293"/>
        <v>7.1505002087095718E-2</v>
      </c>
      <c r="HT143" s="88">
        <f t="shared" si="294"/>
        <v>6.969045598006586E-2</v>
      </c>
      <c r="HU143" s="88">
        <f t="shared" si="295"/>
        <v>5.9539478305453815E-2</v>
      </c>
      <c r="HV143" s="88">
        <f t="shared" si="296"/>
        <v>5.9299594519454921E-2</v>
      </c>
      <c r="HW143" s="88">
        <f t="shared" si="297"/>
        <v>6.8013460170189721E-2</v>
      </c>
      <c r="HX143" s="88">
        <f t="shared" si="298"/>
        <v>6.8573594795992371E-2</v>
      </c>
      <c r="HY143" s="88">
        <f t="shared" si="299"/>
        <v>6.6233972102728259E-2</v>
      </c>
      <c r="HZ143" s="88">
        <f t="shared" si="300"/>
        <v>6.6510137629112787E-2</v>
      </c>
      <c r="IA143" s="88">
        <f t="shared" si="301"/>
        <v>5.4836055394394706E-2</v>
      </c>
      <c r="IB143" s="88">
        <f t="shared" si="302"/>
        <v>5.4639459291807045E-2</v>
      </c>
      <c r="IC143" s="88">
        <f t="shared" si="303"/>
        <v>4.9625387979278089E-2</v>
      </c>
      <c r="ID143" s="88">
        <f t="shared" si="304"/>
        <v>5.1203286825011109E-2</v>
      </c>
      <c r="IE143" s="88">
        <f t="shared" si="305"/>
        <v>3.1398922403379249E-2</v>
      </c>
      <c r="IF143" s="88">
        <f t="shared" si="306"/>
        <v>4.2146610399382028E-2</v>
      </c>
      <c r="IG143" s="88">
        <f t="shared" si="307"/>
        <v>1.4373138058810096E-2</v>
      </c>
      <c r="IH143" s="88">
        <f t="shared" si="308"/>
        <v>1.9601272738492347E-2</v>
      </c>
      <c r="II143" s="88">
        <f t="shared" si="309"/>
        <v>1.0185688388133138E-3</v>
      </c>
      <c r="IJ143" s="191">
        <f t="shared" si="310"/>
        <v>7.0321705005638429E-3</v>
      </c>
      <c r="IK143" s="297"/>
      <c r="IL143" s="294"/>
      <c r="IM143" s="294"/>
      <c r="IN143" s="294"/>
      <c r="IO143" s="294"/>
      <c r="IP143" s="294"/>
      <c r="IQ143" s="294"/>
      <c r="IR143" s="294"/>
      <c r="IS143" s="294"/>
      <c r="IT143" s="294"/>
      <c r="IU143" s="294"/>
      <c r="IV143" s="294"/>
      <c r="IW143" s="294"/>
      <c r="IX143" s="294"/>
      <c r="IY143" s="294"/>
      <c r="IZ143" s="294"/>
      <c r="JA143" s="294"/>
      <c r="JB143" s="294"/>
      <c r="JC143" s="294"/>
      <c r="JD143" s="298"/>
      <c r="JE143" s="486"/>
    </row>
    <row r="144" spans="1:265" ht="14.4">
      <c r="A144" s="411" t="s">
        <v>155</v>
      </c>
      <c r="B144" s="439">
        <v>36812</v>
      </c>
      <c r="C144" s="427">
        <f t="shared" si="288"/>
        <v>868</v>
      </c>
      <c r="D144" s="418">
        <f t="shared" si="289"/>
        <v>17</v>
      </c>
      <c r="E144" s="396">
        <f t="shared" si="317"/>
        <v>8.3462770882277767E-3</v>
      </c>
      <c r="F144" s="197">
        <f t="shared" si="262"/>
        <v>2.1650548734108443E-2</v>
      </c>
      <c r="G144" s="30">
        <f t="shared" si="151"/>
        <v>2.5556289621673347</v>
      </c>
      <c r="H144" s="29">
        <f t="shared" si="263"/>
        <v>5.5330769391702866E-2</v>
      </c>
      <c r="I144" s="33">
        <f t="shared" si="264"/>
        <v>6.0259859262230972E-2</v>
      </c>
      <c r="J144" s="324">
        <f t="shared" si="265"/>
        <v>6.0192812583765555E-2</v>
      </c>
      <c r="K144" s="482">
        <f t="shared" si="290"/>
        <v>7.6721108887431661E-3</v>
      </c>
      <c r="L144" s="325">
        <f t="shared" si="318"/>
        <v>2.7801980135929454</v>
      </c>
      <c r="M144" s="326">
        <f t="shared" si="266"/>
        <v>6.5555033027237766E-2</v>
      </c>
      <c r="N144" s="501"/>
      <c r="O144" s="332" t="s">
        <v>226</v>
      </c>
      <c r="P144" s="20" t="s">
        <v>234</v>
      </c>
      <c r="Q144" s="20"/>
      <c r="R144" s="20"/>
      <c r="S144" s="157">
        <f t="shared" si="267"/>
        <v>868</v>
      </c>
      <c r="T144" s="158">
        <f t="shared" si="268"/>
        <v>2357.9267630120612</v>
      </c>
      <c r="U144" s="157">
        <f t="shared" si="269"/>
        <v>21</v>
      </c>
      <c r="V144" s="159">
        <f t="shared" si="270"/>
        <v>2.4793388429752067E-2</v>
      </c>
      <c r="W144" s="158">
        <f t="shared" si="271"/>
        <v>57.046615234162772</v>
      </c>
      <c r="X144" s="157">
        <f t="shared" si="272"/>
        <v>71</v>
      </c>
      <c r="Y144" s="159">
        <f t="shared" si="273"/>
        <v>8.9084065244667499E-2</v>
      </c>
      <c r="Z144" s="158">
        <f t="shared" si="274"/>
        <v>192.87188960121699</v>
      </c>
      <c r="AA144" s="157">
        <f t="shared" si="275"/>
        <v>17</v>
      </c>
      <c r="AB144" s="158">
        <f t="shared" si="276"/>
        <v>461.80593284798437</v>
      </c>
      <c r="AC144" s="160">
        <f t="shared" si="277"/>
        <v>1.9585253456221197E-2</v>
      </c>
      <c r="AD144" s="157">
        <f t="shared" si="278"/>
        <v>1</v>
      </c>
      <c r="AE144" s="159">
        <f t="shared" si="279"/>
        <v>6.25E-2</v>
      </c>
      <c r="AF144" s="158">
        <f t="shared" si="280"/>
        <v>27.165054873410845</v>
      </c>
      <c r="AG144" s="157">
        <f t="shared" si="281"/>
        <v>4</v>
      </c>
      <c r="AH144" s="159">
        <f t="shared" si="282"/>
        <v>0.30769230769230771</v>
      </c>
      <c r="AI144" s="333">
        <f t="shared" si="283"/>
        <v>108.66021949364338</v>
      </c>
      <c r="AJ144" s="505"/>
      <c r="AK144" s="83">
        <v>3045.5701933014539</v>
      </c>
      <c r="AL144" s="61">
        <v>2941.9399441275409</v>
      </c>
      <c r="AM144" s="61">
        <v>2690.9358194010897</v>
      </c>
      <c r="AN144" s="61">
        <v>2638.6499151378202</v>
      </c>
      <c r="AO144" s="61">
        <v>2474.8805948480658</v>
      </c>
      <c r="AP144" s="61">
        <v>2292.3997412478338</v>
      </c>
      <c r="AQ144" s="61">
        <v>2413.9661053175669</v>
      </c>
      <c r="AR144" s="61">
        <v>2450.0790597554487</v>
      </c>
      <c r="AS144" s="61">
        <v>2390.9106222852893</v>
      </c>
      <c r="AT144" s="61">
        <v>2278.2120274095832</v>
      </c>
      <c r="AU144" s="61">
        <v>1910.2270200518612</v>
      </c>
      <c r="AV144" s="61">
        <v>1963.5775175270687</v>
      </c>
      <c r="AW144" s="61">
        <v>1576.6439607648376</v>
      </c>
      <c r="AX144" s="61">
        <v>1636.6541993794081</v>
      </c>
      <c r="AY144" s="61">
        <v>1124.679541230395</v>
      </c>
      <c r="AZ144" s="61">
        <v>1452.8835208288551</v>
      </c>
      <c r="BA144" s="61">
        <v>472.5552840470184</v>
      </c>
      <c r="BB144" s="61">
        <v>787.83731318836112</v>
      </c>
      <c r="BC144" s="61">
        <v>50.630923290751966</v>
      </c>
      <c r="BD144" s="84">
        <v>218.76697120767659</v>
      </c>
      <c r="BE144" s="229">
        <v>2.0000000000000002E-5</v>
      </c>
      <c r="BF144" s="42">
        <v>2.0000000000000002E-5</v>
      </c>
      <c r="BG144" s="52">
        <v>5.0000000000000002E-5</v>
      </c>
      <c r="BH144" s="52">
        <v>4.0000000000000003E-5</v>
      </c>
      <c r="BI144" s="52">
        <v>1.2518952302791728E-4</v>
      </c>
      <c r="BJ144" s="52">
        <v>1.2406223545552731E-4</v>
      </c>
      <c r="BK144" s="52">
        <v>3.4000000000000002E-4</v>
      </c>
      <c r="BL144" s="52">
        <v>1.8000000000000001E-4</v>
      </c>
      <c r="BM144" s="52">
        <v>8.9999999999999998E-4</v>
      </c>
      <c r="BN144" s="52">
        <v>5.0000000000000001E-4</v>
      </c>
      <c r="BO144" s="52">
        <v>3.8E-3</v>
      </c>
      <c r="BP144" s="52">
        <v>2E-3</v>
      </c>
      <c r="BQ144" s="52">
        <v>1.6199999999999999E-2</v>
      </c>
      <c r="BR144" s="52">
        <v>6.1999999999999998E-3</v>
      </c>
      <c r="BS144" s="52">
        <v>6.1100000000000002E-2</v>
      </c>
      <c r="BT144" s="52">
        <v>2.6800000000000001E-2</v>
      </c>
      <c r="BU144" s="52">
        <v>0.1421</v>
      </c>
      <c r="BV144" s="52">
        <v>5.4699999999999999E-2</v>
      </c>
      <c r="BW144" s="52">
        <v>0.27589999999999998</v>
      </c>
      <c r="BX144" s="53">
        <v>0.1051</v>
      </c>
      <c r="BY144" s="63">
        <f>+Fall_Hoy!B144</f>
        <v>0</v>
      </c>
      <c r="BZ144" s="60">
        <f>+Fall_Hoy!C144</f>
        <v>0</v>
      </c>
      <c r="CA144" s="60">
        <f>+Fall_Hoy!D144</f>
        <v>0</v>
      </c>
      <c r="CB144" s="60">
        <f>+Fall_Hoy!E144</f>
        <v>0</v>
      </c>
      <c r="CC144" s="60">
        <f>+Fall_Hoy!F144</f>
        <v>0</v>
      </c>
      <c r="CD144" s="60">
        <f>+Fall_Hoy!G144</f>
        <v>0</v>
      </c>
      <c r="CE144" s="60">
        <f>+Fall_Hoy!H144</f>
        <v>0</v>
      </c>
      <c r="CF144" s="60">
        <f>+Fall_Hoy!I144</f>
        <v>0</v>
      </c>
      <c r="CG144" s="60">
        <f>+Fall_Hoy!J144</f>
        <v>0</v>
      </c>
      <c r="CH144" s="60">
        <f>+Fall_Hoy!K144</f>
        <v>0</v>
      </c>
      <c r="CI144" s="60">
        <f>+Fall_Hoy!L144</f>
        <v>1</v>
      </c>
      <c r="CJ144" s="60">
        <f>+Fall_Hoy!M144</f>
        <v>1</v>
      </c>
      <c r="CK144" s="60">
        <f>+Fall_Hoy!N144</f>
        <v>3</v>
      </c>
      <c r="CL144" s="60">
        <f>+Fall_Hoy!O144</f>
        <v>0</v>
      </c>
      <c r="CM144" s="60">
        <f>+Fall_Hoy!P144</f>
        <v>0</v>
      </c>
      <c r="CN144" s="60">
        <f>+Fall_Hoy!Q144</f>
        <v>1</v>
      </c>
      <c r="CO144" s="60">
        <f>+Fall_Hoy!R144</f>
        <v>1</v>
      </c>
      <c r="CP144" s="60">
        <f>+Fall_Hoy!S144</f>
        <v>7</v>
      </c>
      <c r="CQ144" s="60">
        <f>+Fall_Hoy!T144</f>
        <v>1</v>
      </c>
      <c r="CR144" s="65">
        <f>+Fall_Hoy!U144</f>
        <v>2</v>
      </c>
      <c r="CS144" s="74">
        <f t="shared" si="284"/>
        <v>1.6893701097482467E-2</v>
      </c>
      <c r="CT144" s="75">
        <f t="shared" si="285"/>
        <v>2.5682329175661628E-2</v>
      </c>
      <c r="CU144" s="75">
        <f t="shared" si="286"/>
        <v>0.11745529732365889</v>
      </c>
      <c r="CV144" s="75">
        <f t="shared" si="287"/>
        <v>2.1385091617564307E-2</v>
      </c>
      <c r="CW144" s="75">
        <f t="shared" si="350"/>
        <v>3.6769450691655103E-2</v>
      </c>
      <c r="CX144" s="75">
        <f t="shared" si="351"/>
        <v>3.1408134761351819E-2</v>
      </c>
      <c r="CY144" s="75">
        <f t="shared" si="352"/>
        <v>5.1367746931843233E-2</v>
      </c>
      <c r="CZ144" s="75">
        <f t="shared" si="353"/>
        <v>3.3876457851235435E-2</v>
      </c>
      <c r="DA144" s="75">
        <f t="shared" si="354"/>
        <v>3.51330573452013E-2</v>
      </c>
      <c r="DB144" s="75">
        <f t="shared" si="355"/>
        <v>2.8531146011860697E-2</v>
      </c>
      <c r="DC144" s="75">
        <f t="shared" si="356"/>
        <v>0.13776262819782412</v>
      </c>
      <c r="DD144" s="75">
        <f t="shared" si="357"/>
        <v>0.25463726058021913</v>
      </c>
      <c r="DE144" s="75">
        <f t="shared" si="358"/>
        <v>0.11745529732365889</v>
      </c>
      <c r="DF144" s="75">
        <f t="shared" si="359"/>
        <v>2.1385091617564307E-2</v>
      </c>
      <c r="DG144" s="75">
        <f t="shared" si="360"/>
        <v>1.6893701097482467E-2</v>
      </c>
      <c r="DH144" s="75">
        <f t="shared" si="361"/>
        <v>2.5682329175661628E-2</v>
      </c>
      <c r="DI144" s="75">
        <f t="shared" si="362"/>
        <v>1.4892009284974089E-2</v>
      </c>
      <c r="DJ144" s="75">
        <f t="shared" si="363"/>
        <v>0.16243296350748693</v>
      </c>
      <c r="DK144" s="75">
        <f t="shared" si="364"/>
        <v>7.1586718065790644E-2</v>
      </c>
      <c r="DL144" s="287">
        <f t="shared" si="365"/>
        <v>8.6985231880815625E-2</v>
      </c>
      <c r="DM144" s="83">
        <f>+'Cas_-14'!B144</f>
        <v>6</v>
      </c>
      <c r="DN144" s="61">
        <f>+'Cas_-14'!C144</f>
        <v>10</v>
      </c>
      <c r="DO144" s="61">
        <f>+'Cas_-14'!D144</f>
        <v>12</v>
      </c>
      <c r="DP144" s="61">
        <f>+'Cas_-14'!E144</f>
        <v>14</v>
      </c>
      <c r="DQ144" s="61">
        <f>+'Cas_-14'!F144</f>
        <v>91</v>
      </c>
      <c r="DR144" s="61">
        <f>+'Cas_-14'!G144</f>
        <v>72</v>
      </c>
      <c r="DS144" s="61">
        <f>+'Cas_-14'!H144</f>
        <v>124</v>
      </c>
      <c r="DT144" s="61">
        <f>+'Cas_-14'!I144</f>
        <v>83</v>
      </c>
      <c r="DU144" s="61">
        <f>+'Cas_-14'!J144</f>
        <v>84</v>
      </c>
      <c r="DV144" s="61">
        <f>+'Cas_-14'!K144</f>
        <v>65</v>
      </c>
      <c r="DW144" s="61">
        <f>+'Cas_-14'!L144</f>
        <v>59</v>
      </c>
      <c r="DX144" s="61">
        <f>+'Cas_-14'!M144</f>
        <v>42</v>
      </c>
      <c r="DY144" s="61">
        <f>+'Cas_-14'!N144</f>
        <v>38</v>
      </c>
      <c r="DZ144" s="61">
        <f>+'Cas_-14'!O144</f>
        <v>35</v>
      </c>
      <c r="EA144" s="61">
        <f>+'Cas_-14'!P144</f>
        <v>19</v>
      </c>
      <c r="EB144" s="61">
        <f>+'Cas_-14'!Q144</f>
        <v>13</v>
      </c>
      <c r="EC144" s="61">
        <f>+'Cas_-14'!R144</f>
        <v>7</v>
      </c>
      <c r="ED144" s="61">
        <f>+'Cas_-14'!S144</f>
        <v>14</v>
      </c>
      <c r="EE144" s="61">
        <f>+'Cas_-14'!T144</f>
        <v>2</v>
      </c>
      <c r="EF144" s="84">
        <f>+'Cas_-14'!U144</f>
        <v>5</v>
      </c>
      <c r="EG144" s="190">
        <f t="shared" si="349"/>
        <v>1.9700744422823137E-3</v>
      </c>
      <c r="EH144" s="89">
        <f t="shared" si="349"/>
        <v>3.3991176536289189E-3</v>
      </c>
      <c r="EI144" s="89">
        <f t="shared" si="349"/>
        <v>4.4594151645990536E-3</v>
      </c>
      <c r="EJ144" s="89">
        <f t="shared" si="349"/>
        <v>5.3057436379424974E-3</v>
      </c>
      <c r="EK144" s="89">
        <f t="shared" si="349"/>
        <v>3.6769450691655103E-2</v>
      </c>
      <c r="EL144" s="89">
        <f t="shared" si="349"/>
        <v>3.1408134761351819E-2</v>
      </c>
      <c r="EM144" s="89">
        <f t="shared" si="349"/>
        <v>5.1367746931843233E-2</v>
      </c>
      <c r="EN144" s="89">
        <f t="shared" si="349"/>
        <v>3.3876457851235435E-2</v>
      </c>
      <c r="EO144" s="89">
        <f t="shared" si="349"/>
        <v>3.51330573452013E-2</v>
      </c>
      <c r="EP144" s="89">
        <f t="shared" si="327"/>
        <v>2.8531146011860697E-2</v>
      </c>
      <c r="EQ144" s="89">
        <f t="shared" si="328"/>
        <v>3.0886381241952171E-2</v>
      </c>
      <c r="ER144" s="89">
        <f t="shared" si="315"/>
        <v>2.1389529888738407E-2</v>
      </c>
      <c r="ES144" s="89">
        <f t="shared" si="315"/>
        <v>2.4101827010814803E-2</v>
      </c>
      <c r="ET144" s="89">
        <f t="shared" si="315"/>
        <v>2.1385091617564307E-2</v>
      </c>
      <c r="EU144" s="89">
        <f t="shared" si="315"/>
        <v>1.6893701097482467E-2</v>
      </c>
      <c r="EV144" s="89">
        <f t="shared" si="315"/>
        <v>8.9477234848005117E-3</v>
      </c>
      <c r="EW144" s="89">
        <f t="shared" si="315"/>
        <v>1.4813081635763727E-2</v>
      </c>
      <c r="EX144" s="89">
        <f t="shared" si="315"/>
        <v>1.7770166207719068E-2</v>
      </c>
      <c r="EY144" s="89">
        <f t="shared" si="315"/>
        <v>3.9501551028703279E-2</v>
      </c>
      <c r="EZ144" s="97">
        <f t="shared" si="315"/>
        <v>2.2855369676684306E-2</v>
      </c>
      <c r="FA144" s="110">
        <f t="shared" si="319"/>
        <v>1</v>
      </c>
      <c r="FB144" s="111">
        <f t="shared" si="320"/>
        <v>2.8702640642939148</v>
      </c>
      <c r="FC144" s="111">
        <f t="shared" si="321"/>
        <v>4.8732943469785575</v>
      </c>
      <c r="FD144" s="111">
        <f t="shared" si="322"/>
        <v>1</v>
      </c>
      <c r="FE144" s="111">
        <f t="shared" si="316"/>
        <v>1</v>
      </c>
      <c r="FF144" s="111">
        <f t="shared" si="316"/>
        <v>1</v>
      </c>
      <c r="FG144" s="111">
        <f t="shared" si="316"/>
        <v>1</v>
      </c>
      <c r="FH144" s="111">
        <f t="shared" si="316"/>
        <v>1</v>
      </c>
      <c r="FI144" s="111">
        <f t="shared" si="316"/>
        <v>1</v>
      </c>
      <c r="FJ144" s="111">
        <f t="shared" si="316"/>
        <v>1</v>
      </c>
      <c r="FK144" s="111">
        <f t="shared" si="316"/>
        <v>4.4603033006244415</v>
      </c>
      <c r="FL144" s="111">
        <f t="shared" si="316"/>
        <v>11.904761904761905</v>
      </c>
      <c r="FM144" s="111">
        <f t="shared" si="316"/>
        <v>4.8732943469785575</v>
      </c>
      <c r="FN144" s="111">
        <f t="shared" si="316"/>
        <v>1</v>
      </c>
      <c r="FO144" s="111">
        <f t="shared" si="316"/>
        <v>1</v>
      </c>
      <c r="FP144" s="111">
        <f t="shared" si="316"/>
        <v>2.8702640642939148</v>
      </c>
      <c r="FQ144" s="111">
        <f t="shared" si="323"/>
        <v>1.0053282396702523</v>
      </c>
      <c r="FR144" s="111">
        <f t="shared" si="324"/>
        <v>9.1407678244972583</v>
      </c>
      <c r="FS144" s="111">
        <f t="shared" si="325"/>
        <v>1.8122508155128669</v>
      </c>
      <c r="FT144" s="292">
        <f t="shared" si="326"/>
        <v>3.8058991436726926</v>
      </c>
      <c r="FU144" s="83">
        <f>+Cas_Hoy!B144</f>
        <v>7</v>
      </c>
      <c r="FV144" s="61">
        <f>+Cas_Hoy!C144</f>
        <v>10</v>
      </c>
      <c r="FW144" s="61">
        <f>+Cas_Hoy!D144</f>
        <v>13</v>
      </c>
      <c r="FX144" s="61">
        <f>+Cas_Hoy!E144</f>
        <v>14</v>
      </c>
      <c r="FY144" s="61">
        <f>+Cas_Hoy!F144</f>
        <v>98</v>
      </c>
      <c r="FZ144" s="61">
        <f>+Cas_Hoy!G144</f>
        <v>79</v>
      </c>
      <c r="GA144" s="61">
        <f>+Cas_Hoy!H144</f>
        <v>131</v>
      </c>
      <c r="GB144" s="61">
        <f>+Cas_Hoy!I144</f>
        <v>86</v>
      </c>
      <c r="GC144" s="61">
        <f>+Cas_Hoy!J144</f>
        <v>91</v>
      </c>
      <c r="GD144" s="61">
        <f>+Cas_Hoy!K144</f>
        <v>74</v>
      </c>
      <c r="GE144" s="61">
        <f>+Cas_Hoy!L144</f>
        <v>65</v>
      </c>
      <c r="GF144" s="61">
        <f>+Cas_Hoy!M144</f>
        <v>45</v>
      </c>
      <c r="GG144" s="61">
        <f>+Cas_Hoy!N144</f>
        <v>44</v>
      </c>
      <c r="GH144" s="61">
        <f>+Cas_Hoy!O144</f>
        <v>40</v>
      </c>
      <c r="GI144" s="61">
        <f>+Cas_Hoy!P144</f>
        <v>20</v>
      </c>
      <c r="GJ144" s="61">
        <f>+Cas_Hoy!Q144</f>
        <v>17</v>
      </c>
      <c r="GK144" s="61">
        <f>+Cas_Hoy!R144</f>
        <v>8</v>
      </c>
      <c r="GL144" s="61">
        <f>+Cas_Hoy!S144</f>
        <v>15</v>
      </c>
      <c r="GM144" s="61">
        <f>+Cas_Hoy!T144</f>
        <v>2</v>
      </c>
      <c r="GN144" s="84">
        <f>+Cas_Hoy!U144</f>
        <v>7</v>
      </c>
      <c r="GO144" s="297">
        <f t="shared" si="329"/>
        <v>2.2984201826626994E-3</v>
      </c>
      <c r="GP144" s="294">
        <f t="shared" si="330"/>
        <v>9.7563652515181357E-3</v>
      </c>
      <c r="GQ144" s="294">
        <f t="shared" si="331"/>
        <v>2.3543046271843605E-2</v>
      </c>
      <c r="GR144" s="294">
        <f t="shared" si="332"/>
        <v>5.3057436379424974E-3</v>
      </c>
      <c r="GS144" s="294">
        <f t="shared" si="333"/>
        <v>3.9597869975628572E-2</v>
      </c>
      <c r="GT144" s="294">
        <f t="shared" si="334"/>
        <v>3.4461703418705462E-2</v>
      </c>
      <c r="GU144" s="294">
        <f t="shared" si="335"/>
        <v>5.4267539097350513E-2</v>
      </c>
      <c r="GV144" s="294">
        <f t="shared" si="336"/>
        <v>3.5100908135015027E-2</v>
      </c>
      <c r="GW144" s="294">
        <f t="shared" si="337"/>
        <v>3.8060812123968078E-2</v>
      </c>
      <c r="GX144" s="294">
        <f t="shared" si="338"/>
        <v>3.2481612382733713E-2</v>
      </c>
      <c r="GY144" s="294">
        <f t="shared" si="339"/>
        <v>0.15177238699760282</v>
      </c>
      <c r="GZ144" s="294">
        <f t="shared" si="340"/>
        <v>0.27282563633594908</v>
      </c>
      <c r="HA144" s="294">
        <f t="shared" si="341"/>
        <v>0.13600087058528926</v>
      </c>
      <c r="HB144" s="294">
        <f t="shared" si="342"/>
        <v>2.444010470578778E-2</v>
      </c>
      <c r="HC144" s="294">
        <f t="shared" si="343"/>
        <v>1.7782843260507858E-2</v>
      </c>
      <c r="HD144" s="294">
        <f t="shared" si="344"/>
        <v>3.3584584306634434E-2</v>
      </c>
      <c r="HE144" s="294">
        <f t="shared" si="345"/>
        <v>1.7019439182827532E-2</v>
      </c>
      <c r="HF144" s="294">
        <f t="shared" si="346"/>
        <v>0.17403531804373601</v>
      </c>
      <c r="HG144" s="294">
        <f t="shared" si="347"/>
        <v>7.1586718065790644E-2</v>
      </c>
      <c r="HH144" s="298">
        <f t="shared" si="348"/>
        <v>0.12177932463314187</v>
      </c>
      <c r="HI144" s="213">
        <f>+CyF_Tot!B144</f>
        <v>716</v>
      </c>
      <c r="HJ144" s="140">
        <f>+CyF_Tot!C144</f>
        <v>797</v>
      </c>
      <c r="HK144" s="140">
        <f>+CyF_Tot!D144</f>
        <v>847</v>
      </c>
      <c r="HL144" s="140">
        <f>+CyF_Tot!E144</f>
        <v>868</v>
      </c>
      <c r="HM144" s="140">
        <f>+CyF_Tot!F144</f>
        <v>10</v>
      </c>
      <c r="HN144" s="140">
        <f>+CyF_Tot!G144</f>
        <v>13</v>
      </c>
      <c r="HO144" s="140">
        <f>+CyF_Tot!H144</f>
        <v>16</v>
      </c>
      <c r="HP144" s="451">
        <f>+CyF_Tot!I144</f>
        <v>17</v>
      </c>
      <c r="HQ144" s="91">
        <f t="shared" si="291"/>
        <v>8.2733081421858465E-2</v>
      </c>
      <c r="HR144" s="88">
        <f t="shared" si="292"/>
        <v>7.9917960016503878E-2</v>
      </c>
      <c r="HS144" s="88">
        <f t="shared" si="293"/>
        <v>7.3099419194857379E-2</v>
      </c>
      <c r="HT144" s="88">
        <f t="shared" si="294"/>
        <v>7.1679069736439754E-2</v>
      </c>
      <c r="HU144" s="88">
        <f t="shared" si="295"/>
        <v>6.7230267164187382E-2</v>
      </c>
      <c r="HV144" s="88">
        <f t="shared" si="296"/>
        <v>6.2273164762790226E-2</v>
      </c>
      <c r="HW144" s="88">
        <f t="shared" si="297"/>
        <v>6.5575521713505572E-2</v>
      </c>
      <c r="HX144" s="88">
        <f t="shared" si="298"/>
        <v>6.6556532102451618E-2</v>
      </c>
      <c r="HY144" s="88">
        <f t="shared" si="299"/>
        <v>6.494921825180075E-2</v>
      </c>
      <c r="HZ144" s="88">
        <f t="shared" si="300"/>
        <v>6.1887754737845899E-2</v>
      </c>
      <c r="IA144" s="88">
        <f t="shared" si="301"/>
        <v>5.1891421820380888E-2</v>
      </c>
      <c r="IB144" s="88">
        <f t="shared" si="302"/>
        <v>5.3340691011818667E-2</v>
      </c>
      <c r="IC144" s="88">
        <f t="shared" si="303"/>
        <v>4.2829619710008628E-2</v>
      </c>
      <c r="ID144" s="88">
        <f t="shared" si="304"/>
        <v>4.4459801134939914E-2</v>
      </c>
      <c r="IE144" s="88">
        <f t="shared" si="305"/>
        <v>3.0551981452526213E-2</v>
      </c>
      <c r="IF144" s="88">
        <f t="shared" si="306"/>
        <v>3.9467660567990198E-2</v>
      </c>
      <c r="IG144" s="88">
        <f t="shared" si="307"/>
        <v>1.2836990221857502E-2</v>
      </c>
      <c r="IH144" s="88">
        <f t="shared" si="308"/>
        <v>2.1401643844082396E-2</v>
      </c>
      <c r="II144" s="88">
        <f t="shared" si="309"/>
        <v>1.3753918094847324E-3</v>
      </c>
      <c r="IJ144" s="191">
        <f t="shared" si="310"/>
        <v>5.9428167773464251E-3</v>
      </c>
      <c r="IK144" s="297"/>
      <c r="IL144" s="294"/>
      <c r="IM144" s="294"/>
      <c r="IN144" s="294"/>
      <c r="IO144" s="294"/>
      <c r="IP144" s="294"/>
      <c r="IQ144" s="294"/>
      <c r="IR144" s="294"/>
      <c r="IS144" s="294"/>
      <c r="IT144" s="294"/>
      <c r="IU144" s="294"/>
      <c r="IV144" s="294"/>
      <c r="IW144" s="294"/>
      <c r="IX144" s="294"/>
      <c r="IY144" s="294"/>
      <c r="IZ144" s="294"/>
      <c r="JA144" s="294"/>
      <c r="JB144" s="294"/>
      <c r="JC144" s="294"/>
      <c r="JD144" s="298"/>
      <c r="JE144" s="486"/>
    </row>
    <row r="145" spans="1:265" ht="14.4">
      <c r="A145" s="411" t="s">
        <v>156</v>
      </c>
      <c r="B145" s="439">
        <v>25744</v>
      </c>
      <c r="C145" s="427">
        <f t="shared" si="288"/>
        <v>242</v>
      </c>
      <c r="D145" s="418">
        <f t="shared" si="289"/>
        <v>6</v>
      </c>
      <c r="E145" s="396">
        <f t="shared" si="317"/>
        <v>7.3785251319516514E-3</v>
      </c>
      <c r="F145" s="197">
        <f t="shared" si="262"/>
        <v>7.9630205096333125E-3</v>
      </c>
      <c r="G145" s="30">
        <f t="shared" si="151"/>
        <v>3.9666860462648099</v>
      </c>
      <c r="H145" s="29">
        <f t="shared" si="263"/>
        <v>3.1586802341682957E-2</v>
      </c>
      <c r="I145" s="33">
        <f t="shared" si="264"/>
        <v>3.7287834959450122E-2</v>
      </c>
      <c r="J145" s="324">
        <f t="shared" si="265"/>
        <v>9.6350877226745082E-2</v>
      </c>
      <c r="K145" s="482">
        <f t="shared" si="290"/>
        <v>2.4189091124476344E-3</v>
      </c>
      <c r="L145" s="325">
        <f t="shared" si="318"/>
        <v>12.099790162562563</v>
      </c>
      <c r="M145" s="326">
        <f t="shared" si="266"/>
        <v>0.11374103555547467</v>
      </c>
      <c r="N145" s="501"/>
      <c r="O145" s="332" t="s">
        <v>226</v>
      </c>
      <c r="P145" s="20" t="s">
        <v>234</v>
      </c>
      <c r="Q145" s="20"/>
      <c r="R145" s="20"/>
      <c r="S145" s="157">
        <f t="shared" si="267"/>
        <v>242</v>
      </c>
      <c r="T145" s="158">
        <f t="shared" si="268"/>
        <v>940.02486016159105</v>
      </c>
      <c r="U145" s="157">
        <f t="shared" si="269"/>
        <v>17</v>
      </c>
      <c r="V145" s="159">
        <f t="shared" si="270"/>
        <v>7.5555555555555556E-2</v>
      </c>
      <c r="W145" s="158">
        <f t="shared" si="271"/>
        <v>66.034804226227465</v>
      </c>
      <c r="X145" s="157">
        <f t="shared" si="272"/>
        <v>37</v>
      </c>
      <c r="Y145" s="159">
        <f t="shared" si="273"/>
        <v>0.18048780487804877</v>
      </c>
      <c r="Z145" s="158">
        <f t="shared" si="274"/>
        <v>143.7228091982598</v>
      </c>
      <c r="AA145" s="157">
        <f t="shared" si="275"/>
        <v>6</v>
      </c>
      <c r="AB145" s="158">
        <f t="shared" si="276"/>
        <v>233.06401491609697</v>
      </c>
      <c r="AC145" s="160">
        <f t="shared" si="277"/>
        <v>2.4793388429752067E-2</v>
      </c>
      <c r="AD145" s="157">
        <f t="shared" si="278"/>
        <v>0</v>
      </c>
      <c r="AE145" s="159">
        <f t="shared" si="279"/>
        <v>0</v>
      </c>
      <c r="AF145" s="158">
        <f t="shared" si="280"/>
        <v>0</v>
      </c>
      <c r="AG145" s="157">
        <f t="shared" si="281"/>
        <v>0</v>
      </c>
      <c r="AH145" s="159">
        <f t="shared" si="282"/>
        <v>0</v>
      </c>
      <c r="AI145" s="333">
        <f t="shared" si="283"/>
        <v>0</v>
      </c>
      <c r="AJ145" s="505"/>
      <c r="AK145" s="83">
        <v>2231.1095602179498</v>
      </c>
      <c r="AL145" s="61">
        <v>2078.3871204550846</v>
      </c>
      <c r="AM145" s="61">
        <v>2113.0265167693328</v>
      </c>
      <c r="AN145" s="61">
        <v>1934.5343754514779</v>
      </c>
      <c r="AO145" s="61">
        <v>1937.1433635249259</v>
      </c>
      <c r="AP145" s="61">
        <v>1841.3835359695731</v>
      </c>
      <c r="AQ145" s="61">
        <v>1734.6791570323808</v>
      </c>
      <c r="AR145" s="61">
        <v>1624.0357638801465</v>
      </c>
      <c r="AS145" s="61">
        <v>1699.5016995057283</v>
      </c>
      <c r="AT145" s="61">
        <v>1635.9465779706265</v>
      </c>
      <c r="AU145" s="61">
        <v>1284.1028904242478</v>
      </c>
      <c r="AV145" s="61">
        <v>1172.9141548381403</v>
      </c>
      <c r="AW145" s="61">
        <v>963.21135690452365</v>
      </c>
      <c r="AX145" s="61">
        <v>1021.5427623253136</v>
      </c>
      <c r="AY145" s="61">
        <v>638.91530190128719</v>
      </c>
      <c r="AZ145" s="61">
        <v>841.91095071473296</v>
      </c>
      <c r="BA145" s="61">
        <v>311.05380704694852</v>
      </c>
      <c r="BB145" s="61">
        <v>485.81609557677314</v>
      </c>
      <c r="BC145" s="61">
        <v>23.256359405379335</v>
      </c>
      <c r="BD145" s="84">
        <v>171.52870775734058</v>
      </c>
      <c r="BE145" s="229">
        <v>2.0000000000000002E-5</v>
      </c>
      <c r="BF145" s="42">
        <v>2.0000000000000002E-5</v>
      </c>
      <c r="BG145" s="52">
        <v>5.0000000000000002E-5</v>
      </c>
      <c r="BH145" s="52">
        <v>4.0000000000000003E-5</v>
      </c>
      <c r="BI145" s="52">
        <v>1.2518952302791728E-4</v>
      </c>
      <c r="BJ145" s="52">
        <v>1.2406223545552731E-4</v>
      </c>
      <c r="BK145" s="52">
        <v>3.4000000000000002E-4</v>
      </c>
      <c r="BL145" s="52">
        <v>1.8000000000000001E-4</v>
      </c>
      <c r="BM145" s="52">
        <v>8.9999999999999998E-4</v>
      </c>
      <c r="BN145" s="52">
        <v>5.0000000000000001E-4</v>
      </c>
      <c r="BO145" s="52">
        <v>3.8E-3</v>
      </c>
      <c r="BP145" s="52">
        <v>2E-3</v>
      </c>
      <c r="BQ145" s="52">
        <v>1.6199999999999999E-2</v>
      </c>
      <c r="BR145" s="52">
        <v>6.1999999999999998E-3</v>
      </c>
      <c r="BS145" s="52">
        <v>6.1100000000000002E-2</v>
      </c>
      <c r="BT145" s="52">
        <v>2.6800000000000001E-2</v>
      </c>
      <c r="BU145" s="52">
        <v>0.1421</v>
      </c>
      <c r="BV145" s="52">
        <v>5.4699999999999999E-2</v>
      </c>
      <c r="BW145" s="52">
        <v>0.27589999999999998</v>
      </c>
      <c r="BX145" s="53">
        <v>0.1051</v>
      </c>
      <c r="BY145" s="63">
        <f>+Fall_Hoy!B145</f>
        <v>0</v>
      </c>
      <c r="BZ145" s="60">
        <f>+Fall_Hoy!C145</f>
        <v>0</v>
      </c>
      <c r="CA145" s="60">
        <f>+Fall_Hoy!D145</f>
        <v>0</v>
      </c>
      <c r="CB145" s="60">
        <f>+Fall_Hoy!E145</f>
        <v>0</v>
      </c>
      <c r="CC145" s="60">
        <f>+Fall_Hoy!F145</f>
        <v>0</v>
      </c>
      <c r="CD145" s="60">
        <f>+Fall_Hoy!G145</f>
        <v>0</v>
      </c>
      <c r="CE145" s="60">
        <f>+Fall_Hoy!H145</f>
        <v>0</v>
      </c>
      <c r="CF145" s="60">
        <f>+Fall_Hoy!I145</f>
        <v>0</v>
      </c>
      <c r="CG145" s="60">
        <f>+Fall_Hoy!J145</f>
        <v>1</v>
      </c>
      <c r="CH145" s="60">
        <f>+Fall_Hoy!K145</f>
        <v>0</v>
      </c>
      <c r="CI145" s="60">
        <f>+Fall_Hoy!L145</f>
        <v>0</v>
      </c>
      <c r="CJ145" s="60">
        <f>+Fall_Hoy!M145</f>
        <v>0</v>
      </c>
      <c r="CK145" s="60">
        <f>+Fall_Hoy!N145</f>
        <v>1</v>
      </c>
      <c r="CL145" s="60">
        <f>+Fall_Hoy!O145</f>
        <v>2</v>
      </c>
      <c r="CM145" s="60">
        <f>+Fall_Hoy!P145</f>
        <v>1</v>
      </c>
      <c r="CN145" s="60">
        <f>+Fall_Hoy!Q145</f>
        <v>0</v>
      </c>
      <c r="CO145" s="60">
        <f>+Fall_Hoy!R145</f>
        <v>0</v>
      </c>
      <c r="CP145" s="60">
        <f>+Fall_Hoy!S145</f>
        <v>1</v>
      </c>
      <c r="CQ145" s="60">
        <f>+Fall_Hoy!T145</f>
        <v>0</v>
      </c>
      <c r="CR145" s="65">
        <f>+Fall_Hoy!U145</f>
        <v>0</v>
      </c>
      <c r="CS145" s="74">
        <f t="shared" si="284"/>
        <v>2.5616246883724835E-2</v>
      </c>
      <c r="CT145" s="75">
        <f t="shared" si="285"/>
        <v>2.3755481482953958E-3</v>
      </c>
      <c r="CU145" s="75">
        <f t="shared" si="286"/>
        <v>6.4086033266992609E-2</v>
      </c>
      <c r="CV145" s="75">
        <f t="shared" si="287"/>
        <v>0.31577791655731346</v>
      </c>
      <c r="CW145" s="75">
        <f t="shared" si="350"/>
        <v>7.7433608076922233E-3</v>
      </c>
      <c r="CX145" s="75">
        <f t="shared" si="351"/>
        <v>1.4662887699700897E-2</v>
      </c>
      <c r="CY145" s="75">
        <f t="shared" si="352"/>
        <v>1.2682460563852461E-2</v>
      </c>
      <c r="CZ145" s="75">
        <f t="shared" si="353"/>
        <v>1.6625249640741652E-2</v>
      </c>
      <c r="DA145" s="75">
        <f t="shared" si="354"/>
        <v>0.6537864077654405</v>
      </c>
      <c r="DB145" s="75">
        <f t="shared" si="355"/>
        <v>1.2836604986239994E-2</v>
      </c>
      <c r="DC145" s="75">
        <f t="shared" si="356"/>
        <v>1.4017568322779086E-2</v>
      </c>
      <c r="DD145" s="75">
        <f t="shared" si="357"/>
        <v>7.673195828421033E-3</v>
      </c>
      <c r="DE145" s="75">
        <f t="shared" si="358"/>
        <v>6.4086033266992609E-2</v>
      </c>
      <c r="DF145" s="75">
        <f t="shared" si="359"/>
        <v>0.31577791655731346</v>
      </c>
      <c r="DG145" s="75">
        <f t="shared" si="360"/>
        <v>2.5616246883724835E-2</v>
      </c>
      <c r="DH145" s="75">
        <f t="shared" si="361"/>
        <v>2.3755481482953958E-3</v>
      </c>
      <c r="DI145" s="75">
        <f t="shared" si="362"/>
        <v>3.2148778678959111E-3</v>
      </c>
      <c r="DJ145" s="75">
        <f t="shared" si="363"/>
        <v>3.7630568059483942E-2</v>
      </c>
      <c r="DK145" s="75">
        <f t="shared" si="364"/>
        <v>0</v>
      </c>
      <c r="DL145" s="287">
        <f t="shared" si="365"/>
        <v>0</v>
      </c>
      <c r="DM145" s="83">
        <f>+'Cas_-14'!B145</f>
        <v>3</v>
      </c>
      <c r="DN145" s="61">
        <f>+'Cas_-14'!C145</f>
        <v>3</v>
      </c>
      <c r="DO145" s="61">
        <f>+'Cas_-14'!D145</f>
        <v>5</v>
      </c>
      <c r="DP145" s="61">
        <f>+'Cas_-14'!E145</f>
        <v>8</v>
      </c>
      <c r="DQ145" s="61">
        <f>+'Cas_-14'!F145</f>
        <v>15</v>
      </c>
      <c r="DR145" s="61">
        <f>+'Cas_-14'!G145</f>
        <v>27</v>
      </c>
      <c r="DS145" s="61">
        <f>+'Cas_-14'!H145</f>
        <v>22</v>
      </c>
      <c r="DT145" s="61">
        <f>+'Cas_-14'!I145</f>
        <v>27</v>
      </c>
      <c r="DU145" s="61">
        <f>+'Cas_-14'!J145</f>
        <v>18</v>
      </c>
      <c r="DV145" s="61">
        <f>+'Cas_-14'!K145</f>
        <v>21</v>
      </c>
      <c r="DW145" s="61">
        <f>+'Cas_-14'!L145</f>
        <v>18</v>
      </c>
      <c r="DX145" s="61">
        <f>+'Cas_-14'!M145</f>
        <v>9</v>
      </c>
      <c r="DY145" s="61">
        <f>+'Cas_-14'!N145</f>
        <v>9</v>
      </c>
      <c r="DZ145" s="61">
        <f>+'Cas_-14'!O145</f>
        <v>11</v>
      </c>
      <c r="EA145" s="61">
        <f>+'Cas_-14'!P145</f>
        <v>3</v>
      </c>
      <c r="EB145" s="61">
        <f>+'Cas_-14'!Q145</f>
        <v>2</v>
      </c>
      <c r="EC145" s="61">
        <f>+'Cas_-14'!R145</f>
        <v>1</v>
      </c>
      <c r="ED145" s="61">
        <f>+'Cas_-14'!S145</f>
        <v>3</v>
      </c>
      <c r="EE145" s="61">
        <f>+'Cas_-14'!T145</f>
        <v>0</v>
      </c>
      <c r="EF145" s="84">
        <f>+'Cas_-14'!U145</f>
        <v>0</v>
      </c>
      <c r="EG145" s="190">
        <f t="shared" si="349"/>
        <v>1.3446224486201115E-3</v>
      </c>
      <c r="EH145" s="88">
        <f t="shared" si="349"/>
        <v>1.4434269585654085E-3</v>
      </c>
      <c r="EI145" s="88">
        <f t="shared" si="349"/>
        <v>2.366274138217936E-3</v>
      </c>
      <c r="EJ145" s="88">
        <f t="shared" si="349"/>
        <v>4.1353620289807337E-3</v>
      </c>
      <c r="EK145" s="88">
        <f t="shared" si="349"/>
        <v>7.7433608076922233E-3</v>
      </c>
      <c r="EL145" s="88">
        <f t="shared" si="349"/>
        <v>1.4662887699700897E-2</v>
      </c>
      <c r="EM145" s="88">
        <f t="shared" si="349"/>
        <v>1.2682460563852461E-2</v>
      </c>
      <c r="EN145" s="88">
        <f t="shared" si="349"/>
        <v>1.6625249640741652E-2</v>
      </c>
      <c r="EO145" s="88">
        <f t="shared" si="349"/>
        <v>1.0591339805800135E-2</v>
      </c>
      <c r="EP145" s="88">
        <f t="shared" si="327"/>
        <v>1.2836604986239994E-2</v>
      </c>
      <c r="EQ145" s="88">
        <f t="shared" si="328"/>
        <v>1.4017568322779086E-2</v>
      </c>
      <c r="ER145" s="88">
        <f t="shared" si="315"/>
        <v>7.673195828421033E-3</v>
      </c>
      <c r="ES145" s="88">
        <f t="shared" si="315"/>
        <v>9.3437436503275226E-3</v>
      </c>
      <c r="ET145" s="88">
        <f t="shared" si="315"/>
        <v>1.0768026954604387E-2</v>
      </c>
      <c r="EU145" s="88">
        <f t="shared" si="315"/>
        <v>4.6954580537867628E-3</v>
      </c>
      <c r="EV145" s="88">
        <f t="shared" si="315"/>
        <v>2.3755481482953958E-3</v>
      </c>
      <c r="EW145" s="88">
        <f t="shared" si="315"/>
        <v>3.2148778678959111E-3</v>
      </c>
      <c r="EX145" s="88">
        <f t="shared" si="315"/>
        <v>6.1751762185613141E-3</v>
      </c>
      <c r="EY145" s="88">
        <f t="shared" si="315"/>
        <v>0</v>
      </c>
      <c r="EZ145" s="96">
        <f t="shared" si="315"/>
        <v>0</v>
      </c>
      <c r="FA145" s="110">
        <f t="shared" si="319"/>
        <v>5.4555373704309869</v>
      </c>
      <c r="FB145" s="111">
        <f t="shared" si="320"/>
        <v>1</v>
      </c>
      <c r="FC145" s="111">
        <f t="shared" si="321"/>
        <v>6.8587105624142657</v>
      </c>
      <c r="FD145" s="111">
        <f t="shared" si="322"/>
        <v>29.325513196480944</v>
      </c>
      <c r="FE145" s="111">
        <f t="shared" si="316"/>
        <v>1</v>
      </c>
      <c r="FF145" s="111">
        <f t="shared" si="316"/>
        <v>1</v>
      </c>
      <c r="FG145" s="111">
        <f t="shared" si="316"/>
        <v>1</v>
      </c>
      <c r="FH145" s="111">
        <f t="shared" si="316"/>
        <v>1</v>
      </c>
      <c r="FI145" s="111">
        <f t="shared" si="316"/>
        <v>61.728395061728399</v>
      </c>
      <c r="FJ145" s="111">
        <f t="shared" si="316"/>
        <v>1</v>
      </c>
      <c r="FK145" s="111">
        <f t="shared" si="316"/>
        <v>1</v>
      </c>
      <c r="FL145" s="111">
        <f t="shared" si="316"/>
        <v>1</v>
      </c>
      <c r="FM145" s="111">
        <f t="shared" si="316"/>
        <v>6.8587105624142657</v>
      </c>
      <c r="FN145" s="111">
        <f t="shared" si="316"/>
        <v>29.325513196480944</v>
      </c>
      <c r="FO145" s="111">
        <f t="shared" si="316"/>
        <v>5.4555373704309869</v>
      </c>
      <c r="FP145" s="111">
        <f t="shared" si="316"/>
        <v>1</v>
      </c>
      <c r="FQ145" s="111">
        <f t="shared" si="323"/>
        <v>1</v>
      </c>
      <c r="FR145" s="111">
        <f t="shared" si="324"/>
        <v>6.0938452163315056</v>
      </c>
      <c r="FS145" s="111" t="e">
        <f t="shared" si="325"/>
        <v>#DIV/0!</v>
      </c>
      <c r="FT145" s="292" t="e">
        <f t="shared" si="326"/>
        <v>#DIV/0!</v>
      </c>
      <c r="FU145" s="83">
        <f>+Cas_Hoy!B145</f>
        <v>3</v>
      </c>
      <c r="FV145" s="61">
        <f>+Cas_Hoy!C145</f>
        <v>3</v>
      </c>
      <c r="FW145" s="61">
        <f>+Cas_Hoy!D145</f>
        <v>5</v>
      </c>
      <c r="FX145" s="61">
        <f>+Cas_Hoy!E145</f>
        <v>10</v>
      </c>
      <c r="FY145" s="61">
        <f>+Cas_Hoy!F145</f>
        <v>27</v>
      </c>
      <c r="FZ145" s="61">
        <f>+Cas_Hoy!G145</f>
        <v>30</v>
      </c>
      <c r="GA145" s="61">
        <f>+Cas_Hoy!H145</f>
        <v>27</v>
      </c>
      <c r="GB145" s="61">
        <f>+Cas_Hoy!I145</f>
        <v>30</v>
      </c>
      <c r="GC145" s="61">
        <f>+Cas_Hoy!J145</f>
        <v>22</v>
      </c>
      <c r="GD145" s="61">
        <f>+Cas_Hoy!K145</f>
        <v>22</v>
      </c>
      <c r="GE145" s="61">
        <f>+Cas_Hoy!L145</f>
        <v>19</v>
      </c>
      <c r="GF145" s="61">
        <f>+Cas_Hoy!M145</f>
        <v>12</v>
      </c>
      <c r="GG145" s="61">
        <f>+Cas_Hoy!N145</f>
        <v>10</v>
      </c>
      <c r="GH145" s="61">
        <f>+Cas_Hoy!O145</f>
        <v>11</v>
      </c>
      <c r="GI145" s="61">
        <f>+Cas_Hoy!P145</f>
        <v>4</v>
      </c>
      <c r="GJ145" s="61">
        <f>+Cas_Hoy!Q145</f>
        <v>2</v>
      </c>
      <c r="GK145" s="61">
        <f>+Cas_Hoy!R145</f>
        <v>1</v>
      </c>
      <c r="GL145" s="61">
        <f>+Cas_Hoy!S145</f>
        <v>4</v>
      </c>
      <c r="GM145" s="61">
        <f>+Cas_Hoy!T145</f>
        <v>0</v>
      </c>
      <c r="GN145" s="84">
        <f>+Cas_Hoy!U145</f>
        <v>0</v>
      </c>
      <c r="GO145" s="297">
        <f t="shared" si="329"/>
        <v>7.3356380175674373E-3</v>
      </c>
      <c r="GP145" s="294">
        <f t="shared" si="330"/>
        <v>1.4434269585654085E-3</v>
      </c>
      <c r="GQ145" s="294">
        <f t="shared" si="331"/>
        <v>1.622958942536307E-2</v>
      </c>
      <c r="GR145" s="294">
        <f t="shared" si="332"/>
        <v>0.15158951719137589</v>
      </c>
      <c r="GS145" s="294">
        <f t="shared" si="333"/>
        <v>1.3938049453846002E-2</v>
      </c>
      <c r="GT145" s="294">
        <f t="shared" si="334"/>
        <v>1.629209744411211E-2</v>
      </c>
      <c r="GU145" s="294">
        <f t="shared" si="335"/>
        <v>1.5564837964728021E-2</v>
      </c>
      <c r="GV145" s="294">
        <f t="shared" si="336"/>
        <v>1.8472499600824057E-2</v>
      </c>
      <c r="GW145" s="294">
        <f t="shared" si="337"/>
        <v>0.7</v>
      </c>
      <c r="GX145" s="294">
        <f t="shared" si="338"/>
        <v>1.3447871890346661E-2</v>
      </c>
      <c r="GY145" s="294">
        <f t="shared" si="339"/>
        <v>1.4796322118489035E-2</v>
      </c>
      <c r="GZ145" s="294">
        <f t="shared" si="340"/>
        <v>1.0230927771228044E-2</v>
      </c>
      <c r="HA145" s="294">
        <f t="shared" si="341"/>
        <v>7.1206703629991777E-2</v>
      </c>
      <c r="HB145" s="294">
        <f t="shared" si="342"/>
        <v>0.31577791655731346</v>
      </c>
      <c r="HC145" s="294">
        <f t="shared" si="343"/>
        <v>3.4154995844966445E-2</v>
      </c>
      <c r="HD145" s="294">
        <f t="shared" si="344"/>
        <v>2.3755481482953958E-3</v>
      </c>
      <c r="HE145" s="294">
        <f t="shared" si="345"/>
        <v>3.2148778678959111E-3</v>
      </c>
      <c r="HF145" s="294">
        <f t="shared" si="346"/>
        <v>5.0174090745978589E-2</v>
      </c>
      <c r="HG145" s="294" t="e">
        <f t="shared" si="347"/>
        <v>#DIV/0!</v>
      </c>
      <c r="HH145" s="298" t="e">
        <f t="shared" si="348"/>
        <v>#DIV/0!</v>
      </c>
      <c r="HI145" s="213">
        <f>+CyF_Tot!B145</f>
        <v>174</v>
      </c>
      <c r="HJ145" s="140">
        <f>+CyF_Tot!C145</f>
        <v>205</v>
      </c>
      <c r="HK145" s="140">
        <f>+CyF_Tot!D145</f>
        <v>225</v>
      </c>
      <c r="HL145" s="140">
        <f>+CyF_Tot!E145</f>
        <v>242</v>
      </c>
      <c r="HM145" s="140">
        <f>+CyF_Tot!F145</f>
        <v>5</v>
      </c>
      <c r="HN145" s="140">
        <f>+CyF_Tot!G145</f>
        <v>6</v>
      </c>
      <c r="HO145" s="140">
        <f>+CyF_Tot!H145</f>
        <v>6</v>
      </c>
      <c r="HP145" s="451">
        <f>+CyF_Tot!I145</f>
        <v>6</v>
      </c>
      <c r="HQ145" s="91">
        <f t="shared" si="291"/>
        <v>8.6665225303680468E-2</v>
      </c>
      <c r="HR145" s="88">
        <f t="shared" si="292"/>
        <v>8.073287447386128E-2</v>
      </c>
      <c r="HS145" s="88">
        <f t="shared" si="293"/>
        <v>8.2078407270406023E-2</v>
      </c>
      <c r="HT145" s="88">
        <f t="shared" si="294"/>
        <v>7.5145058089320926E-2</v>
      </c>
      <c r="HU145" s="88">
        <f t="shared" si="295"/>
        <v>7.5246401628531925E-2</v>
      </c>
      <c r="HV145" s="88">
        <f t="shared" si="296"/>
        <v>7.1526706648911323E-2</v>
      </c>
      <c r="HW145" s="88">
        <f t="shared" si="297"/>
        <v>6.7381881488206216E-2</v>
      </c>
      <c r="HX145" s="88">
        <f t="shared" si="298"/>
        <v>6.3084049249539559E-2</v>
      </c>
      <c r="HY145" s="88">
        <f t="shared" si="299"/>
        <v>6.6015448240589192E-2</v>
      </c>
      <c r="HZ145" s="88">
        <f t="shared" si="300"/>
        <v>6.3546712941680641E-2</v>
      </c>
      <c r="IA145" s="88">
        <f t="shared" si="301"/>
        <v>4.987969586794002E-2</v>
      </c>
      <c r="IB145" s="88">
        <f t="shared" si="302"/>
        <v>4.5560680346416263E-2</v>
      </c>
      <c r="IC145" s="88">
        <f t="shared" si="303"/>
        <v>3.7414984342158314E-2</v>
      </c>
      <c r="ID145" s="88">
        <f t="shared" si="304"/>
        <v>3.9680809599336293E-2</v>
      </c>
      <c r="IE145" s="88">
        <f t="shared" si="305"/>
        <v>2.4818027575407364E-2</v>
      </c>
      <c r="IF145" s="88">
        <f t="shared" si="306"/>
        <v>3.2703191062567312E-2</v>
      </c>
      <c r="IG145" s="88">
        <f t="shared" si="307"/>
        <v>1.2082574854216458E-2</v>
      </c>
      <c r="IH145" s="88">
        <f t="shared" si="308"/>
        <v>1.8871041624330839E-2</v>
      </c>
      <c r="II145" s="88">
        <f t="shared" si="309"/>
        <v>9.0337008255824021E-4</v>
      </c>
      <c r="IJ145" s="191">
        <f t="shared" si="310"/>
        <v>6.6628615505492771E-3</v>
      </c>
      <c r="IK145" s="297"/>
      <c r="IL145" s="294"/>
      <c r="IM145" s="294"/>
      <c r="IN145" s="294"/>
      <c r="IO145" s="294"/>
      <c r="IP145" s="294"/>
      <c r="IQ145" s="294"/>
      <c r="IR145" s="294"/>
      <c r="IS145" s="294"/>
      <c r="IT145" s="294"/>
      <c r="IU145" s="294"/>
      <c r="IV145" s="294"/>
      <c r="IW145" s="294"/>
      <c r="IX145" s="294"/>
      <c r="IY145" s="294"/>
      <c r="IZ145" s="294"/>
      <c r="JA145" s="294"/>
      <c r="JB145" s="294"/>
      <c r="JC145" s="294"/>
      <c r="JD145" s="298"/>
      <c r="JE145" s="486"/>
    </row>
    <row r="146" spans="1:265" ht="14.4">
      <c r="A146" s="411" t="s">
        <v>157</v>
      </c>
      <c r="B146" s="439">
        <v>25251</v>
      </c>
      <c r="C146" s="427">
        <f t="shared" si="288"/>
        <v>417</v>
      </c>
      <c r="D146" s="418">
        <f t="shared" si="289"/>
        <v>5</v>
      </c>
      <c r="E146" s="396">
        <f t="shared" si="317"/>
        <v>7.4546406636768975E-3</v>
      </c>
      <c r="F146" s="197">
        <f t="shared" si="262"/>
        <v>1.3464813274721793E-2</v>
      </c>
      <c r="G146" s="30">
        <f t="shared" si="151"/>
        <v>1.9727151202064388</v>
      </c>
      <c r="H146" s="29">
        <f t="shared" si="263"/>
        <v>2.6562240737800055E-2</v>
      </c>
      <c r="I146" s="33">
        <f t="shared" si="264"/>
        <v>3.2577807022537125E-2</v>
      </c>
      <c r="J146" s="324">
        <f t="shared" si="265"/>
        <v>3.613815590370488E-2</v>
      </c>
      <c r="K146" s="482">
        <f t="shared" si="290"/>
        <v>5.4793044905226927E-3</v>
      </c>
      <c r="L146" s="325">
        <f t="shared" si="318"/>
        <v>2.6838958080130939</v>
      </c>
      <c r="M146" s="326">
        <f t="shared" si="266"/>
        <v>4.4322385328955688E-2</v>
      </c>
      <c r="N146" s="501"/>
      <c r="O146" s="332" t="s">
        <v>226</v>
      </c>
      <c r="P146" s="20" t="s">
        <v>234</v>
      </c>
      <c r="Q146" s="20"/>
      <c r="R146" s="20"/>
      <c r="S146" s="157">
        <f t="shared" si="267"/>
        <v>417</v>
      </c>
      <c r="T146" s="158">
        <f t="shared" si="268"/>
        <v>1651.4197457526434</v>
      </c>
      <c r="U146" s="157">
        <f t="shared" si="269"/>
        <v>37</v>
      </c>
      <c r="V146" s="159">
        <f t="shared" si="270"/>
        <v>9.7368421052631576E-2</v>
      </c>
      <c r="W146" s="158">
        <f t="shared" si="271"/>
        <v>146.5288503425607</v>
      </c>
      <c r="X146" s="157">
        <f t="shared" si="272"/>
        <v>77</v>
      </c>
      <c r="Y146" s="159">
        <f t="shared" si="273"/>
        <v>0.22647058823529412</v>
      </c>
      <c r="Z146" s="158">
        <f t="shared" si="274"/>
        <v>304.93841828046413</v>
      </c>
      <c r="AA146" s="157">
        <f t="shared" si="275"/>
        <v>5</v>
      </c>
      <c r="AB146" s="158">
        <f t="shared" si="276"/>
        <v>198.0119599223793</v>
      </c>
      <c r="AC146" s="160">
        <f t="shared" si="277"/>
        <v>1.1990407673860911E-2</v>
      </c>
      <c r="AD146" s="157">
        <f t="shared" si="278"/>
        <v>0</v>
      </c>
      <c r="AE146" s="159">
        <f t="shared" si="279"/>
        <v>0</v>
      </c>
      <c r="AF146" s="158">
        <f t="shared" si="280"/>
        <v>0</v>
      </c>
      <c r="AG146" s="157">
        <f t="shared" si="281"/>
        <v>1</v>
      </c>
      <c r="AH146" s="159">
        <f t="shared" si="282"/>
        <v>0.25</v>
      </c>
      <c r="AI146" s="333">
        <f t="shared" si="283"/>
        <v>39.602391984475865</v>
      </c>
      <c r="AJ146" s="505"/>
      <c r="AK146" s="83">
        <v>1996.1576430299956</v>
      </c>
      <c r="AL146" s="61">
        <v>1972.807540547728</v>
      </c>
      <c r="AM146" s="61">
        <v>1980.9932792625266</v>
      </c>
      <c r="AN146" s="61">
        <v>1732.2973320500641</v>
      </c>
      <c r="AO146" s="61">
        <v>1757.5641367096359</v>
      </c>
      <c r="AP146" s="61">
        <v>1655.5765211340233</v>
      </c>
      <c r="AQ146" s="61">
        <v>1739.3043207360727</v>
      </c>
      <c r="AR146" s="61">
        <v>1687.8108502395417</v>
      </c>
      <c r="AS146" s="61">
        <v>1690.9579301493177</v>
      </c>
      <c r="AT146" s="61">
        <v>1679.4288001020454</v>
      </c>
      <c r="AU146" s="61">
        <v>1351.1856851862512</v>
      </c>
      <c r="AV146" s="61">
        <v>1335.2330205272278</v>
      </c>
      <c r="AW146" s="61">
        <v>1022.2486357504761</v>
      </c>
      <c r="AX146" s="61">
        <v>1149.0344433180699</v>
      </c>
      <c r="AY146" s="61">
        <v>646.07450037876981</v>
      </c>
      <c r="AZ146" s="61">
        <v>887.76436680260861</v>
      </c>
      <c r="BA146" s="61">
        <v>253.68594458049014</v>
      </c>
      <c r="BB146" s="61">
        <v>522.7218073540048</v>
      </c>
      <c r="BC146" s="61">
        <v>28.827948247782977</v>
      </c>
      <c r="BD146" s="84">
        <v>161.32545036636427</v>
      </c>
      <c r="BE146" s="229">
        <v>2.0000000000000002E-5</v>
      </c>
      <c r="BF146" s="42">
        <v>2.0000000000000002E-5</v>
      </c>
      <c r="BG146" s="52">
        <v>5.0000000000000002E-5</v>
      </c>
      <c r="BH146" s="52">
        <v>4.0000000000000003E-5</v>
      </c>
      <c r="BI146" s="52">
        <v>1.2518952302791728E-4</v>
      </c>
      <c r="BJ146" s="52">
        <v>1.2406223545552731E-4</v>
      </c>
      <c r="BK146" s="52">
        <v>3.4000000000000002E-4</v>
      </c>
      <c r="BL146" s="52">
        <v>1.8000000000000001E-4</v>
      </c>
      <c r="BM146" s="52">
        <v>8.9999999999999998E-4</v>
      </c>
      <c r="BN146" s="52">
        <v>5.0000000000000001E-4</v>
      </c>
      <c r="BO146" s="52">
        <v>3.8E-3</v>
      </c>
      <c r="BP146" s="52">
        <v>2E-3</v>
      </c>
      <c r="BQ146" s="52">
        <v>1.6199999999999999E-2</v>
      </c>
      <c r="BR146" s="52">
        <v>6.1999999999999998E-3</v>
      </c>
      <c r="BS146" s="52">
        <v>6.1100000000000002E-2</v>
      </c>
      <c r="BT146" s="52">
        <v>2.6800000000000001E-2</v>
      </c>
      <c r="BU146" s="52">
        <v>0.1421</v>
      </c>
      <c r="BV146" s="52">
        <v>5.4699999999999999E-2</v>
      </c>
      <c r="BW146" s="52">
        <v>0.27589999999999998</v>
      </c>
      <c r="BX146" s="53">
        <v>0.1051</v>
      </c>
      <c r="BY146" s="63">
        <f>+Fall_Hoy!B146</f>
        <v>0</v>
      </c>
      <c r="BZ146" s="60">
        <f>+Fall_Hoy!C146</f>
        <v>0</v>
      </c>
      <c r="CA146" s="60">
        <f>+Fall_Hoy!D146</f>
        <v>0</v>
      </c>
      <c r="CB146" s="60">
        <f>+Fall_Hoy!E146</f>
        <v>0</v>
      </c>
      <c r="CC146" s="60">
        <f>+Fall_Hoy!F146</f>
        <v>0</v>
      </c>
      <c r="CD146" s="60">
        <f>+Fall_Hoy!G146</f>
        <v>0</v>
      </c>
      <c r="CE146" s="60">
        <f>+Fall_Hoy!H146</f>
        <v>0</v>
      </c>
      <c r="CF146" s="60">
        <f>+Fall_Hoy!I146</f>
        <v>0</v>
      </c>
      <c r="CG146" s="60">
        <f>+Fall_Hoy!J146</f>
        <v>0</v>
      </c>
      <c r="CH146" s="60">
        <f>+Fall_Hoy!K146</f>
        <v>0</v>
      </c>
      <c r="CI146" s="60">
        <f>+Fall_Hoy!L146</f>
        <v>1</v>
      </c>
      <c r="CJ146" s="60">
        <f>+Fall_Hoy!M146</f>
        <v>0</v>
      </c>
      <c r="CK146" s="60">
        <f>+Fall_Hoy!N146</f>
        <v>1</v>
      </c>
      <c r="CL146" s="60">
        <f>+Fall_Hoy!O146</f>
        <v>0</v>
      </c>
      <c r="CM146" s="60">
        <f>+Fall_Hoy!P146</f>
        <v>1</v>
      </c>
      <c r="CN146" s="60">
        <f>+Fall_Hoy!Q146</f>
        <v>1</v>
      </c>
      <c r="CO146" s="60">
        <f>+Fall_Hoy!R146</f>
        <v>0</v>
      </c>
      <c r="CP146" s="60">
        <f>+Fall_Hoy!S146</f>
        <v>1</v>
      </c>
      <c r="CQ146" s="60">
        <f>+Fall_Hoy!T146</f>
        <v>0</v>
      </c>
      <c r="CR146" s="65">
        <f>+Fall_Hoy!U146</f>
        <v>0</v>
      </c>
      <c r="CS146" s="74">
        <f t="shared" si="284"/>
        <v>2.5332391390927543E-2</v>
      </c>
      <c r="CT146" s="75">
        <f t="shared" si="285"/>
        <v>4.2030784554025029E-2</v>
      </c>
      <c r="CU146" s="75">
        <f t="shared" si="286"/>
        <v>6.038491312479078E-2</v>
      </c>
      <c r="CV146" s="75">
        <f t="shared" si="287"/>
        <v>7.8326633743116322E-3</v>
      </c>
      <c r="CW146" s="75">
        <f t="shared" si="350"/>
        <v>2.1051863330158918E-2</v>
      </c>
      <c r="CX146" s="75">
        <f t="shared" si="351"/>
        <v>2.4160767859042316E-2</v>
      </c>
      <c r="CY146" s="75">
        <f t="shared" si="352"/>
        <v>2.5297470646987886E-2</v>
      </c>
      <c r="CZ146" s="75">
        <f t="shared" si="353"/>
        <v>1.8366987032699986E-2</v>
      </c>
      <c r="DA146" s="75">
        <f t="shared" si="354"/>
        <v>1.9515565355955354E-2</v>
      </c>
      <c r="DB146" s="75">
        <f t="shared" si="355"/>
        <v>1.4290573079693353E-2</v>
      </c>
      <c r="DC146" s="75">
        <f t="shared" si="356"/>
        <v>0.19476071839864681</v>
      </c>
      <c r="DD146" s="75">
        <f t="shared" si="357"/>
        <v>2.0221189548876514E-2</v>
      </c>
      <c r="DE146" s="75">
        <f t="shared" si="358"/>
        <v>6.038491312479078E-2</v>
      </c>
      <c r="DF146" s="75">
        <f t="shared" si="359"/>
        <v>7.8326633743116322E-3</v>
      </c>
      <c r="DG146" s="75">
        <f t="shared" si="360"/>
        <v>2.5332391390927543E-2</v>
      </c>
      <c r="DH146" s="75">
        <f t="shared" si="361"/>
        <v>4.2030784554025029E-2</v>
      </c>
      <c r="DI146" s="75">
        <f t="shared" si="362"/>
        <v>7.883763538052202E-3</v>
      </c>
      <c r="DJ146" s="75">
        <f t="shared" si="363"/>
        <v>3.4973738213706557E-2</v>
      </c>
      <c r="DK146" s="75">
        <f t="shared" si="364"/>
        <v>3.4688559567429687E-2</v>
      </c>
      <c r="DL146" s="287">
        <f t="shared" si="365"/>
        <v>6.1986499819404574E-3</v>
      </c>
      <c r="DM146" s="83">
        <f>+'Cas_-14'!B146</f>
        <v>4</v>
      </c>
      <c r="DN146" s="61">
        <f>+'Cas_-14'!C146</f>
        <v>3</v>
      </c>
      <c r="DO146" s="61">
        <f>+'Cas_-14'!D146</f>
        <v>9</v>
      </c>
      <c r="DP146" s="61">
        <f>+'Cas_-14'!E146</f>
        <v>13</v>
      </c>
      <c r="DQ146" s="61">
        <f>+'Cas_-14'!F146</f>
        <v>37</v>
      </c>
      <c r="DR146" s="61">
        <f>+'Cas_-14'!G146</f>
        <v>40</v>
      </c>
      <c r="DS146" s="61">
        <f>+'Cas_-14'!H146</f>
        <v>44</v>
      </c>
      <c r="DT146" s="61">
        <f>+'Cas_-14'!I146</f>
        <v>31</v>
      </c>
      <c r="DU146" s="61">
        <f>+'Cas_-14'!J146</f>
        <v>33</v>
      </c>
      <c r="DV146" s="61">
        <f>+'Cas_-14'!K146</f>
        <v>24</v>
      </c>
      <c r="DW146" s="61">
        <f>+'Cas_-14'!L146</f>
        <v>22</v>
      </c>
      <c r="DX146" s="61">
        <f>+'Cas_-14'!M146</f>
        <v>27</v>
      </c>
      <c r="DY146" s="61">
        <f>+'Cas_-14'!N146</f>
        <v>12</v>
      </c>
      <c r="DZ146" s="61">
        <f>+'Cas_-14'!O146</f>
        <v>9</v>
      </c>
      <c r="EA146" s="61">
        <f>+'Cas_-14'!P146</f>
        <v>14</v>
      </c>
      <c r="EB146" s="61">
        <f>+'Cas_-14'!Q146</f>
        <v>6</v>
      </c>
      <c r="EC146" s="61">
        <f>+'Cas_-14'!R146</f>
        <v>2</v>
      </c>
      <c r="ED146" s="61">
        <f>+'Cas_-14'!S146</f>
        <v>8</v>
      </c>
      <c r="EE146" s="61">
        <f>+'Cas_-14'!T146</f>
        <v>1</v>
      </c>
      <c r="EF146" s="84">
        <f>+'Cas_-14'!U146</f>
        <v>1</v>
      </c>
      <c r="EG146" s="190">
        <f t="shared" si="349"/>
        <v>2.0038497530327033E-3</v>
      </c>
      <c r="EH146" s="89">
        <f t="shared" si="349"/>
        <v>1.5206754527950981E-3</v>
      </c>
      <c r="EI146" s="89">
        <f t="shared" si="349"/>
        <v>4.543175433361627E-3</v>
      </c>
      <c r="EJ146" s="89">
        <f t="shared" si="349"/>
        <v>7.5044853787399899E-3</v>
      </c>
      <c r="EK146" s="89">
        <f t="shared" si="349"/>
        <v>2.1051863330158918E-2</v>
      </c>
      <c r="EL146" s="89">
        <f t="shared" si="349"/>
        <v>2.4160767859042316E-2</v>
      </c>
      <c r="EM146" s="89">
        <f t="shared" si="349"/>
        <v>2.5297470646987886E-2</v>
      </c>
      <c r="EN146" s="89">
        <f t="shared" si="349"/>
        <v>1.8366987032699986E-2</v>
      </c>
      <c r="EO146" s="89">
        <f t="shared" si="349"/>
        <v>1.9515565355955354E-2</v>
      </c>
      <c r="EP146" s="89">
        <f t="shared" si="327"/>
        <v>1.4290573079693353E-2</v>
      </c>
      <c r="EQ146" s="89">
        <f t="shared" si="328"/>
        <v>1.6281996058126871E-2</v>
      </c>
      <c r="ER146" s="89">
        <f t="shared" si="315"/>
        <v>2.0221189548876514E-2</v>
      </c>
      <c r="ES146" s="89">
        <f t="shared" si="315"/>
        <v>1.1738827111459328E-2</v>
      </c>
      <c r="ET146" s="89">
        <f t="shared" si="315"/>
        <v>7.8326633743116322E-3</v>
      </c>
      <c r="EU146" s="89">
        <f t="shared" si="315"/>
        <v>2.1669327595799422E-2</v>
      </c>
      <c r="EV146" s="89">
        <f t="shared" si="315"/>
        <v>6.7585501562872257E-3</v>
      </c>
      <c r="EW146" s="89">
        <f t="shared" si="315"/>
        <v>7.883763538052202E-3</v>
      </c>
      <c r="EX146" s="89">
        <f t="shared" si="315"/>
        <v>1.530450784231799E-2</v>
      </c>
      <c r="EY146" s="89">
        <f t="shared" si="315"/>
        <v>3.4688559567429687E-2</v>
      </c>
      <c r="EZ146" s="97">
        <f t="shared" si="315"/>
        <v>6.1986499819404574E-3</v>
      </c>
      <c r="FA146" s="110">
        <f t="shared" si="319"/>
        <v>1.1690437222352115</v>
      </c>
      <c r="FB146" s="111">
        <f t="shared" si="320"/>
        <v>6.2189054726368154</v>
      </c>
      <c r="FC146" s="111">
        <f t="shared" si="321"/>
        <v>5.144032921810699</v>
      </c>
      <c r="FD146" s="111">
        <f t="shared" si="322"/>
        <v>1</v>
      </c>
      <c r="FE146" s="111">
        <f t="shared" si="316"/>
        <v>1</v>
      </c>
      <c r="FF146" s="111">
        <f t="shared" si="316"/>
        <v>1</v>
      </c>
      <c r="FG146" s="111">
        <f t="shared" si="316"/>
        <v>1</v>
      </c>
      <c r="FH146" s="111">
        <f t="shared" si="316"/>
        <v>1</v>
      </c>
      <c r="FI146" s="111">
        <f t="shared" si="316"/>
        <v>1</v>
      </c>
      <c r="FJ146" s="111">
        <f t="shared" si="316"/>
        <v>1</v>
      </c>
      <c r="FK146" s="111">
        <f t="shared" si="316"/>
        <v>11.961722488038278</v>
      </c>
      <c r="FL146" s="111">
        <f t="shared" si="316"/>
        <v>1</v>
      </c>
      <c r="FM146" s="111">
        <f t="shared" si="316"/>
        <v>5.144032921810699</v>
      </c>
      <c r="FN146" s="111">
        <f t="shared" si="316"/>
        <v>1</v>
      </c>
      <c r="FO146" s="111">
        <f t="shared" si="316"/>
        <v>1.1690437222352115</v>
      </c>
      <c r="FP146" s="111">
        <f t="shared" si="316"/>
        <v>6.2189054726368154</v>
      </c>
      <c r="FQ146" s="111">
        <f t="shared" si="323"/>
        <v>1</v>
      </c>
      <c r="FR146" s="111">
        <f t="shared" si="324"/>
        <v>2.2851919561243141</v>
      </c>
      <c r="FS146" s="111">
        <f t="shared" si="325"/>
        <v>1</v>
      </c>
      <c r="FT146" s="292">
        <f t="shared" si="326"/>
        <v>1</v>
      </c>
      <c r="FU146" s="83">
        <f>+Cas_Hoy!B146</f>
        <v>4</v>
      </c>
      <c r="FV146" s="61">
        <f>+Cas_Hoy!C146</f>
        <v>3</v>
      </c>
      <c r="FW146" s="61">
        <f>+Cas_Hoy!D146</f>
        <v>12</v>
      </c>
      <c r="FX146" s="61">
        <f>+Cas_Hoy!E146</f>
        <v>15</v>
      </c>
      <c r="FY146" s="61">
        <f>+Cas_Hoy!F146</f>
        <v>43</v>
      </c>
      <c r="FZ146" s="61">
        <f>+Cas_Hoy!G146</f>
        <v>49</v>
      </c>
      <c r="GA146" s="61">
        <f>+Cas_Hoy!H146</f>
        <v>56</v>
      </c>
      <c r="GB146" s="61">
        <f>+Cas_Hoy!I146</f>
        <v>46</v>
      </c>
      <c r="GC146" s="61">
        <f>+Cas_Hoy!J146</f>
        <v>40</v>
      </c>
      <c r="GD146" s="61">
        <f>+Cas_Hoy!K146</f>
        <v>28</v>
      </c>
      <c r="GE146" s="61">
        <f>+Cas_Hoy!L146</f>
        <v>25</v>
      </c>
      <c r="GF146" s="61">
        <f>+Cas_Hoy!M146</f>
        <v>32</v>
      </c>
      <c r="GG146" s="61">
        <f>+Cas_Hoy!N146</f>
        <v>15</v>
      </c>
      <c r="GH146" s="61">
        <f>+Cas_Hoy!O146</f>
        <v>12</v>
      </c>
      <c r="GI146" s="61">
        <f>+Cas_Hoy!P146</f>
        <v>16</v>
      </c>
      <c r="GJ146" s="61">
        <f>+Cas_Hoy!Q146</f>
        <v>8</v>
      </c>
      <c r="GK146" s="61">
        <f>+Cas_Hoy!R146</f>
        <v>3</v>
      </c>
      <c r="GL146" s="61">
        <f>+Cas_Hoy!S146</f>
        <v>8</v>
      </c>
      <c r="GM146" s="61">
        <f>+Cas_Hoy!T146</f>
        <v>1</v>
      </c>
      <c r="GN146" s="84">
        <f>+Cas_Hoy!U146</f>
        <v>1</v>
      </c>
      <c r="GO146" s="297">
        <f t="shared" si="329"/>
        <v>2.3425879740854609E-3</v>
      </c>
      <c r="GP146" s="294">
        <f t="shared" si="330"/>
        <v>9.456936895491902E-3</v>
      </c>
      <c r="GQ146" s="294">
        <f t="shared" si="331"/>
        <v>3.1160325331698401E-2</v>
      </c>
      <c r="GR146" s="294">
        <f t="shared" si="332"/>
        <v>8.659021590853834E-3</v>
      </c>
      <c r="GS146" s="294">
        <f t="shared" si="333"/>
        <v>2.4465679005319825E-2</v>
      </c>
      <c r="GT146" s="294">
        <f t="shared" si="334"/>
        <v>2.9596940627326835E-2</v>
      </c>
      <c r="GU146" s="294">
        <f t="shared" si="335"/>
        <v>3.2196780823439124E-2</v>
      </c>
      <c r="GV146" s="294">
        <f t="shared" si="336"/>
        <v>2.7254238822716107E-2</v>
      </c>
      <c r="GW146" s="294">
        <f t="shared" si="337"/>
        <v>2.3655230734491339E-2</v>
      </c>
      <c r="GX146" s="294">
        <f t="shared" si="338"/>
        <v>1.6672335259642245E-2</v>
      </c>
      <c r="GY146" s="294">
        <f t="shared" si="339"/>
        <v>0.22131899818028047</v>
      </c>
      <c r="GZ146" s="294">
        <f t="shared" si="340"/>
        <v>2.3965854280149943E-2</v>
      </c>
      <c r="HA146" s="294">
        <f t="shared" si="341"/>
        <v>7.5481141405988467E-2</v>
      </c>
      <c r="HB146" s="294">
        <f t="shared" si="342"/>
        <v>1.0443551165748842E-2</v>
      </c>
      <c r="HC146" s="294">
        <f t="shared" si="343"/>
        <v>2.8951304446774333E-2</v>
      </c>
      <c r="HD146" s="294">
        <f t="shared" si="344"/>
        <v>5.6041046072033369E-2</v>
      </c>
      <c r="HE146" s="294">
        <f t="shared" si="345"/>
        <v>1.1825645307078305E-2</v>
      </c>
      <c r="HF146" s="294">
        <f t="shared" si="346"/>
        <v>3.4973738213706557E-2</v>
      </c>
      <c r="HG146" s="294">
        <f t="shared" si="347"/>
        <v>3.4688559567429687E-2</v>
      </c>
      <c r="HH146" s="298">
        <f t="shared" si="348"/>
        <v>6.1986499819404574E-3</v>
      </c>
      <c r="HI146" s="213">
        <f>+CyF_Tot!B146</f>
        <v>321</v>
      </c>
      <c r="HJ146" s="140">
        <f>+CyF_Tot!C146</f>
        <v>340</v>
      </c>
      <c r="HK146" s="140">
        <f>+CyF_Tot!D146</f>
        <v>380</v>
      </c>
      <c r="HL146" s="140">
        <f>+CyF_Tot!E146</f>
        <v>417</v>
      </c>
      <c r="HM146" s="140">
        <f>+CyF_Tot!F146</f>
        <v>3</v>
      </c>
      <c r="HN146" s="140">
        <f>+CyF_Tot!G146</f>
        <v>4</v>
      </c>
      <c r="HO146" s="140">
        <f>+CyF_Tot!H146</f>
        <v>5</v>
      </c>
      <c r="HP146" s="451">
        <f>+CyF_Tot!I146</f>
        <v>5</v>
      </c>
      <c r="HQ146" s="91">
        <f t="shared" si="291"/>
        <v>7.9052617442081322E-2</v>
      </c>
      <c r="HR146" s="88">
        <f t="shared" si="292"/>
        <v>7.8127897530700888E-2</v>
      </c>
      <c r="HS146" s="88">
        <f t="shared" si="293"/>
        <v>7.845207236396684E-2</v>
      </c>
      <c r="HT146" s="88">
        <f t="shared" si="294"/>
        <v>6.8603117977508385E-2</v>
      </c>
      <c r="HU146" s="88">
        <f t="shared" si="295"/>
        <v>6.9603743879831925E-2</v>
      </c>
      <c r="HV146" s="88">
        <f t="shared" si="296"/>
        <v>6.5564790350244484E-2</v>
      </c>
      <c r="HW146" s="88">
        <f t="shared" si="297"/>
        <v>6.8880611490082483E-2</v>
      </c>
      <c r="HX146" s="88">
        <f t="shared" si="298"/>
        <v>6.6841346886837807E-2</v>
      </c>
      <c r="HY146" s="88">
        <f t="shared" si="299"/>
        <v>6.6965978779031238E-2</v>
      </c>
      <c r="HZ146" s="88">
        <f t="shared" si="300"/>
        <v>6.6509397651659155E-2</v>
      </c>
      <c r="IA146" s="88">
        <f t="shared" si="301"/>
        <v>5.3510185148558521E-2</v>
      </c>
      <c r="IB146" s="88">
        <f t="shared" si="302"/>
        <v>5.2878421469534982E-2</v>
      </c>
      <c r="IC146" s="88">
        <f t="shared" si="303"/>
        <v>4.0483491178586038E-2</v>
      </c>
      <c r="ID146" s="88">
        <f t="shared" si="304"/>
        <v>4.5504512427946217E-2</v>
      </c>
      <c r="IE146" s="88">
        <f t="shared" si="305"/>
        <v>2.5586095615174442E-2</v>
      </c>
      <c r="IF146" s="88">
        <f t="shared" si="306"/>
        <v>3.5157592443966913E-2</v>
      </c>
      <c r="IG146" s="88">
        <f t="shared" si="307"/>
        <v>1.0046570218228591E-2</v>
      </c>
      <c r="IH146" s="88">
        <f t="shared" si="308"/>
        <v>2.0701033913666976E-2</v>
      </c>
      <c r="II146" s="88">
        <f t="shared" si="309"/>
        <v>1.1416557066168855E-3</v>
      </c>
      <c r="IJ146" s="191">
        <f t="shared" si="310"/>
        <v>6.3888737224808631E-3</v>
      </c>
      <c r="IK146" s="297"/>
      <c r="IL146" s="294"/>
      <c r="IM146" s="294"/>
      <c r="IN146" s="294"/>
      <c r="IO146" s="294"/>
      <c r="IP146" s="294"/>
      <c r="IQ146" s="294"/>
      <c r="IR146" s="294"/>
      <c r="IS146" s="294"/>
      <c r="IT146" s="294"/>
      <c r="IU146" s="294"/>
      <c r="IV146" s="294"/>
      <c r="IW146" s="294"/>
      <c r="IX146" s="294"/>
      <c r="IY146" s="294"/>
      <c r="IZ146" s="294"/>
      <c r="JA146" s="294"/>
      <c r="JB146" s="294"/>
      <c r="JC146" s="294"/>
      <c r="JD146" s="298"/>
      <c r="JE146" s="486"/>
    </row>
    <row r="147" spans="1:265" ht="14.4">
      <c r="A147" s="411" t="s">
        <v>158</v>
      </c>
      <c r="B147" s="439">
        <v>8797</v>
      </c>
      <c r="C147" s="427">
        <f t="shared" si="288"/>
        <v>224</v>
      </c>
      <c r="D147" s="418">
        <f t="shared" si="289"/>
        <v>4</v>
      </c>
      <c r="E147" s="396">
        <f t="shared" si="317"/>
        <v>9.397362312989507E-3</v>
      </c>
      <c r="F147" s="197">
        <f t="shared" si="262"/>
        <v>1.204956235080141E-2</v>
      </c>
      <c r="G147" s="30">
        <f t="shared" si="151"/>
        <v>4.0155788187972048</v>
      </c>
      <c r="H147" s="29">
        <f t="shared" si="263"/>
        <v>4.8385967351654395E-2</v>
      </c>
      <c r="I147" s="33">
        <f t="shared" si="264"/>
        <v>0.10224959138462815</v>
      </c>
      <c r="J147" s="324">
        <f t="shared" si="265"/>
        <v>2.8175077771796345E-2</v>
      </c>
      <c r="K147" s="482">
        <f t="shared" si="290"/>
        <v>1.6138392580521618E-2</v>
      </c>
      <c r="L147" s="325">
        <f t="shared" si="318"/>
        <v>2.3382656524386083</v>
      </c>
      <c r="M147" s="326">
        <f t="shared" si="266"/>
        <v>5.9539786989456424E-2</v>
      </c>
      <c r="N147" s="501"/>
      <c r="O147" s="332" t="s">
        <v>226</v>
      </c>
      <c r="P147" s="20" t="s">
        <v>236</v>
      </c>
      <c r="Q147" s="20"/>
      <c r="R147" s="20"/>
      <c r="S147" s="157">
        <f t="shared" si="267"/>
        <v>224</v>
      </c>
      <c r="T147" s="158">
        <f t="shared" si="268"/>
        <v>2546.3226099806752</v>
      </c>
      <c r="U147" s="157">
        <f t="shared" si="269"/>
        <v>39</v>
      </c>
      <c r="V147" s="159">
        <f t="shared" si="270"/>
        <v>0.21081081081081082</v>
      </c>
      <c r="W147" s="158">
        <f t="shared" si="271"/>
        <v>443.33295441627826</v>
      </c>
      <c r="X147" s="157">
        <f t="shared" si="272"/>
        <v>118</v>
      </c>
      <c r="Y147" s="159">
        <f t="shared" si="273"/>
        <v>1.1132075471698113</v>
      </c>
      <c r="Z147" s="158">
        <f t="shared" si="274"/>
        <v>1341.3663749005343</v>
      </c>
      <c r="AA147" s="157">
        <f t="shared" si="275"/>
        <v>4</v>
      </c>
      <c r="AB147" s="158">
        <f t="shared" si="276"/>
        <v>454.70046606797774</v>
      </c>
      <c r="AC147" s="160">
        <f t="shared" si="277"/>
        <v>1.7857142857142856E-2</v>
      </c>
      <c r="AD147" s="157">
        <f t="shared" si="278"/>
        <v>0</v>
      </c>
      <c r="AE147" s="159">
        <f t="shared" si="279"/>
        <v>0</v>
      </c>
      <c r="AF147" s="158">
        <f t="shared" si="280"/>
        <v>0</v>
      </c>
      <c r="AG147" s="157">
        <f t="shared" si="281"/>
        <v>3</v>
      </c>
      <c r="AH147" s="159">
        <f t="shared" si="282"/>
        <v>3</v>
      </c>
      <c r="AI147" s="333">
        <f t="shared" si="283"/>
        <v>341.02534955098326</v>
      </c>
      <c r="AJ147" s="505"/>
      <c r="AK147" s="83">
        <v>615.70444785372683</v>
      </c>
      <c r="AL147" s="61">
        <v>589.62982044078274</v>
      </c>
      <c r="AM147" s="61">
        <v>640.11283384104706</v>
      </c>
      <c r="AN147" s="61">
        <v>595.43210994048104</v>
      </c>
      <c r="AO147" s="61">
        <v>555.58664140511451</v>
      </c>
      <c r="AP147" s="61">
        <v>508.65116444467139</v>
      </c>
      <c r="AQ147" s="61">
        <v>566.70347735310554</v>
      </c>
      <c r="AR147" s="61">
        <v>585.57482887689071</v>
      </c>
      <c r="AS147" s="61">
        <v>615.53585146434091</v>
      </c>
      <c r="AT147" s="61">
        <v>562.25653994785444</v>
      </c>
      <c r="AU147" s="61">
        <v>482.89529988815963</v>
      </c>
      <c r="AV147" s="61">
        <v>506.23781806376894</v>
      </c>
      <c r="AW147" s="61">
        <v>452.92182249336327</v>
      </c>
      <c r="AX147" s="61">
        <v>440.7580220122336</v>
      </c>
      <c r="AY147" s="61">
        <v>307.43605096948374</v>
      </c>
      <c r="AZ147" s="61">
        <v>370.42356078566985</v>
      </c>
      <c r="BA147" s="61">
        <v>127.84065254497906</v>
      </c>
      <c r="BB147" s="61">
        <v>204.67463257895423</v>
      </c>
      <c r="BC147" s="61">
        <v>18.262950363568439</v>
      </c>
      <c r="BD147" s="84">
        <v>50.361590171988531</v>
      </c>
      <c r="BE147" s="229">
        <v>2.0000000000000002E-5</v>
      </c>
      <c r="BF147" s="42">
        <v>2.0000000000000002E-5</v>
      </c>
      <c r="BG147" s="52">
        <v>5.0000000000000002E-5</v>
      </c>
      <c r="BH147" s="52">
        <v>4.0000000000000003E-5</v>
      </c>
      <c r="BI147" s="52">
        <v>1.2518952302791728E-4</v>
      </c>
      <c r="BJ147" s="52">
        <v>1.2406223545552731E-4</v>
      </c>
      <c r="BK147" s="52">
        <v>3.4000000000000002E-4</v>
      </c>
      <c r="BL147" s="52">
        <v>1.8000000000000001E-4</v>
      </c>
      <c r="BM147" s="52">
        <v>8.9999999999999998E-4</v>
      </c>
      <c r="BN147" s="52">
        <v>5.0000000000000001E-4</v>
      </c>
      <c r="BO147" s="52">
        <v>3.8E-3</v>
      </c>
      <c r="BP147" s="52">
        <v>2E-3</v>
      </c>
      <c r="BQ147" s="52">
        <v>1.6199999999999999E-2</v>
      </c>
      <c r="BR147" s="52">
        <v>6.1999999999999998E-3</v>
      </c>
      <c r="BS147" s="52">
        <v>6.1100000000000002E-2</v>
      </c>
      <c r="BT147" s="52">
        <v>2.6800000000000001E-2</v>
      </c>
      <c r="BU147" s="52">
        <v>0.1421</v>
      </c>
      <c r="BV147" s="52">
        <v>5.4699999999999999E-2</v>
      </c>
      <c r="BW147" s="52">
        <v>0.27589999999999998</v>
      </c>
      <c r="BX147" s="53">
        <v>0.1051</v>
      </c>
      <c r="BY147" s="63">
        <f>+Fall_Hoy!B147</f>
        <v>0</v>
      </c>
      <c r="BZ147" s="60">
        <f>+Fall_Hoy!C147</f>
        <v>0</v>
      </c>
      <c r="CA147" s="60">
        <f>+Fall_Hoy!D147</f>
        <v>0</v>
      </c>
      <c r="CB147" s="60">
        <f>+Fall_Hoy!E147</f>
        <v>0</v>
      </c>
      <c r="CC147" s="60">
        <f>+Fall_Hoy!F147</f>
        <v>0</v>
      </c>
      <c r="CD147" s="60">
        <f>+Fall_Hoy!G147</f>
        <v>0</v>
      </c>
      <c r="CE147" s="60">
        <f>+Fall_Hoy!H147</f>
        <v>0</v>
      </c>
      <c r="CF147" s="60">
        <f>+Fall_Hoy!I147</f>
        <v>0</v>
      </c>
      <c r="CG147" s="60">
        <f>+Fall_Hoy!J147</f>
        <v>0</v>
      </c>
      <c r="CH147" s="60">
        <f>+Fall_Hoy!K147</f>
        <v>0</v>
      </c>
      <c r="CI147" s="60">
        <f>+Fall_Hoy!L147</f>
        <v>0</v>
      </c>
      <c r="CJ147" s="60">
        <f>+Fall_Hoy!M147</f>
        <v>0</v>
      </c>
      <c r="CK147" s="60">
        <f>+Fall_Hoy!N147</f>
        <v>0</v>
      </c>
      <c r="CL147" s="60">
        <f>+Fall_Hoy!O147</f>
        <v>0</v>
      </c>
      <c r="CM147" s="60">
        <f>+Fall_Hoy!P147</f>
        <v>0</v>
      </c>
      <c r="CN147" s="60">
        <f>+Fall_Hoy!Q147</f>
        <v>1</v>
      </c>
      <c r="CO147" s="60">
        <f>+Fall_Hoy!R147</f>
        <v>0</v>
      </c>
      <c r="CP147" s="60">
        <f>+Fall_Hoy!S147</f>
        <v>2</v>
      </c>
      <c r="CQ147" s="60">
        <f>+Fall_Hoy!T147</f>
        <v>0</v>
      </c>
      <c r="CR147" s="65">
        <f>+Fall_Hoy!U147</f>
        <v>1</v>
      </c>
      <c r="CS147" s="74">
        <f t="shared" si="284"/>
        <v>1.6263544838781129E-2</v>
      </c>
      <c r="CT147" s="75">
        <f t="shared" si="285"/>
        <v>0.10073180214746319</v>
      </c>
      <c r="CU147" s="75">
        <f t="shared" si="286"/>
        <v>8.83154619925299E-3</v>
      </c>
      <c r="CV147" s="75">
        <f t="shared" si="287"/>
        <v>9.0752744141523005E-3</v>
      </c>
      <c r="CW147" s="75">
        <f t="shared" si="350"/>
        <v>2.1598791449793008E-2</v>
      </c>
      <c r="CX147" s="75">
        <f t="shared" si="351"/>
        <v>2.1625822899686935E-2</v>
      </c>
      <c r="CY147" s="75">
        <f t="shared" si="352"/>
        <v>1.2352138781104376E-2</v>
      </c>
      <c r="CZ147" s="75">
        <f t="shared" si="353"/>
        <v>2.5615855156836925E-2</v>
      </c>
      <c r="DA147" s="75">
        <f t="shared" si="354"/>
        <v>1.6246007403484795E-3</v>
      </c>
      <c r="DB147" s="75">
        <f t="shared" si="355"/>
        <v>1.6006928084526487E-2</v>
      </c>
      <c r="DC147" s="75">
        <f t="shared" si="356"/>
        <v>1.4495895904601321E-2</v>
      </c>
      <c r="DD147" s="75">
        <f t="shared" si="357"/>
        <v>5.9260685254101282E-3</v>
      </c>
      <c r="DE147" s="75">
        <f t="shared" si="358"/>
        <v>8.83154619925299E-3</v>
      </c>
      <c r="DF147" s="75">
        <f t="shared" si="359"/>
        <v>9.0752744141523005E-3</v>
      </c>
      <c r="DG147" s="75">
        <f t="shared" si="360"/>
        <v>1.6263544838781129E-2</v>
      </c>
      <c r="DH147" s="75">
        <f t="shared" si="361"/>
        <v>0.10073180214746319</v>
      </c>
      <c r="DI147" s="75">
        <f t="shared" si="362"/>
        <v>3.128895167828287E-2</v>
      </c>
      <c r="DJ147" s="75">
        <f t="shared" si="363"/>
        <v>0.17863997524893394</v>
      </c>
      <c r="DK147" s="75">
        <f t="shared" si="364"/>
        <v>0.10951133087399004</v>
      </c>
      <c r="DL147" s="287">
        <f t="shared" si="365"/>
        <v>0.18892866223421795</v>
      </c>
      <c r="DM147" s="83">
        <f>+'Cas_-14'!B147</f>
        <v>2</v>
      </c>
      <c r="DN147" s="61">
        <f>+'Cas_-14'!C147</f>
        <v>0</v>
      </c>
      <c r="DO147" s="61">
        <f>+'Cas_-14'!D147</f>
        <v>0</v>
      </c>
      <c r="DP147" s="61">
        <f>+'Cas_-14'!E147</f>
        <v>5</v>
      </c>
      <c r="DQ147" s="61">
        <f>+'Cas_-14'!F147</f>
        <v>12</v>
      </c>
      <c r="DR147" s="61">
        <f>+'Cas_-14'!G147</f>
        <v>11</v>
      </c>
      <c r="DS147" s="61">
        <f>+'Cas_-14'!H147</f>
        <v>7</v>
      </c>
      <c r="DT147" s="61">
        <f>+'Cas_-14'!I147</f>
        <v>15</v>
      </c>
      <c r="DU147" s="61">
        <f>+'Cas_-14'!J147</f>
        <v>1</v>
      </c>
      <c r="DV147" s="61">
        <f>+'Cas_-14'!K147</f>
        <v>9</v>
      </c>
      <c r="DW147" s="61">
        <f>+'Cas_-14'!L147</f>
        <v>7</v>
      </c>
      <c r="DX147" s="61">
        <f>+'Cas_-14'!M147</f>
        <v>3</v>
      </c>
      <c r="DY147" s="61">
        <f>+'Cas_-14'!N147</f>
        <v>4</v>
      </c>
      <c r="DZ147" s="61">
        <f>+'Cas_-14'!O147</f>
        <v>4</v>
      </c>
      <c r="EA147" s="61">
        <f>+'Cas_-14'!P147</f>
        <v>5</v>
      </c>
      <c r="EB147" s="61">
        <f>+'Cas_-14'!Q147</f>
        <v>5</v>
      </c>
      <c r="EC147" s="61">
        <f>+'Cas_-14'!R147</f>
        <v>4</v>
      </c>
      <c r="ED147" s="61">
        <f>+'Cas_-14'!S147</f>
        <v>5</v>
      </c>
      <c r="EE147" s="61">
        <f>+'Cas_-14'!T147</f>
        <v>2</v>
      </c>
      <c r="EF147" s="84">
        <f>+'Cas_-14'!U147</f>
        <v>5</v>
      </c>
      <c r="EG147" s="190">
        <f t="shared" si="349"/>
        <v>3.2483117621965609E-3</v>
      </c>
      <c r="EH147" s="88">
        <f t="shared" si="349"/>
        <v>0</v>
      </c>
      <c r="EI147" s="88">
        <f t="shared" si="349"/>
        <v>0</v>
      </c>
      <c r="EJ147" s="88">
        <f t="shared" si="349"/>
        <v>8.397262956644707E-3</v>
      </c>
      <c r="EK147" s="88">
        <f t="shared" si="349"/>
        <v>2.1598791449793008E-2</v>
      </c>
      <c r="EL147" s="88">
        <f t="shared" si="349"/>
        <v>2.1625822899686935E-2</v>
      </c>
      <c r="EM147" s="88">
        <f t="shared" si="349"/>
        <v>1.2352138781104376E-2</v>
      </c>
      <c r="EN147" s="88">
        <f t="shared" si="349"/>
        <v>2.5615855156836925E-2</v>
      </c>
      <c r="EO147" s="88">
        <f t="shared" si="349"/>
        <v>1.6246007403484795E-3</v>
      </c>
      <c r="EP147" s="88">
        <f t="shared" si="327"/>
        <v>1.6006928084526487E-2</v>
      </c>
      <c r="EQ147" s="88">
        <f t="shared" si="328"/>
        <v>1.4495895904601321E-2</v>
      </c>
      <c r="ER147" s="88">
        <f t="shared" si="315"/>
        <v>5.9260685254101282E-3</v>
      </c>
      <c r="ES147" s="88">
        <f t="shared" si="315"/>
        <v>8.83154619925299E-3</v>
      </c>
      <c r="ET147" s="88">
        <f t="shared" si="315"/>
        <v>9.0752744141523005E-3</v>
      </c>
      <c r="EU147" s="88">
        <f t="shared" si="315"/>
        <v>1.6263544838781129E-2</v>
      </c>
      <c r="EV147" s="88">
        <f t="shared" si="315"/>
        <v>1.3498061487760065E-2</v>
      </c>
      <c r="EW147" s="88">
        <f t="shared" si="315"/>
        <v>3.128895167828287E-2</v>
      </c>
      <c r="EX147" s="88">
        <f t="shared" si="315"/>
        <v>2.4429016615291715E-2</v>
      </c>
      <c r="EY147" s="88">
        <f t="shared" si="315"/>
        <v>0.10951133087399004</v>
      </c>
      <c r="EZ147" s="96">
        <f t="shared" si="315"/>
        <v>9.928201200408153E-2</v>
      </c>
      <c r="FA147" s="110">
        <f t="shared" si="319"/>
        <v>1</v>
      </c>
      <c r="FB147" s="111">
        <f t="shared" si="320"/>
        <v>7.4626865671641802</v>
      </c>
      <c r="FC147" s="111">
        <f t="shared" si="321"/>
        <v>1</v>
      </c>
      <c r="FD147" s="111">
        <f t="shared" si="322"/>
        <v>1</v>
      </c>
      <c r="FE147" s="111">
        <f t="shared" si="316"/>
        <v>1</v>
      </c>
      <c r="FF147" s="111">
        <f t="shared" si="316"/>
        <v>1</v>
      </c>
      <c r="FG147" s="111">
        <f t="shared" si="316"/>
        <v>1</v>
      </c>
      <c r="FH147" s="111">
        <f t="shared" si="316"/>
        <v>1</v>
      </c>
      <c r="FI147" s="111">
        <f t="shared" si="316"/>
        <v>1</v>
      </c>
      <c r="FJ147" s="111">
        <f t="shared" si="316"/>
        <v>1</v>
      </c>
      <c r="FK147" s="111">
        <f t="shared" si="316"/>
        <v>1</v>
      </c>
      <c r="FL147" s="111">
        <f t="shared" si="316"/>
        <v>1</v>
      </c>
      <c r="FM147" s="111">
        <f t="shared" si="316"/>
        <v>1</v>
      </c>
      <c r="FN147" s="111">
        <f t="shared" si="316"/>
        <v>1</v>
      </c>
      <c r="FO147" s="111">
        <f t="shared" si="316"/>
        <v>1</v>
      </c>
      <c r="FP147" s="111">
        <f t="shared" si="316"/>
        <v>7.4626865671641802</v>
      </c>
      <c r="FQ147" s="111">
        <f t="shared" si="323"/>
        <v>1</v>
      </c>
      <c r="FR147" s="111">
        <f t="shared" si="324"/>
        <v>7.3126142595978063</v>
      </c>
      <c r="FS147" s="111">
        <f t="shared" si="325"/>
        <v>1</v>
      </c>
      <c r="FT147" s="292">
        <f t="shared" si="326"/>
        <v>1.9029495718363463</v>
      </c>
      <c r="FU147" s="83">
        <f>+Cas_Hoy!B147</f>
        <v>3</v>
      </c>
      <c r="FV147" s="61">
        <f>+Cas_Hoy!C147</f>
        <v>1</v>
      </c>
      <c r="FW147" s="61">
        <f>+Cas_Hoy!D147</f>
        <v>0</v>
      </c>
      <c r="FX147" s="61">
        <f>+Cas_Hoy!E147</f>
        <v>9</v>
      </c>
      <c r="FY147" s="61">
        <f>+Cas_Hoy!F147</f>
        <v>17</v>
      </c>
      <c r="FZ147" s="61">
        <f>+Cas_Hoy!G147</f>
        <v>24</v>
      </c>
      <c r="GA147" s="61">
        <f>+Cas_Hoy!H147</f>
        <v>21</v>
      </c>
      <c r="GB147" s="61">
        <f>+Cas_Hoy!I147</f>
        <v>32</v>
      </c>
      <c r="GC147" s="61">
        <f>+Cas_Hoy!J147</f>
        <v>15</v>
      </c>
      <c r="GD147" s="61">
        <f>+Cas_Hoy!K147</f>
        <v>21</v>
      </c>
      <c r="GE147" s="61">
        <f>+Cas_Hoy!L147</f>
        <v>11</v>
      </c>
      <c r="GF147" s="61">
        <f>+Cas_Hoy!M147</f>
        <v>16</v>
      </c>
      <c r="GG147" s="61">
        <f>+Cas_Hoy!N147</f>
        <v>9</v>
      </c>
      <c r="GH147" s="61">
        <f>+Cas_Hoy!O147</f>
        <v>9</v>
      </c>
      <c r="GI147" s="61">
        <f>+Cas_Hoy!P147</f>
        <v>6</v>
      </c>
      <c r="GJ147" s="61">
        <f>+Cas_Hoy!Q147</f>
        <v>8</v>
      </c>
      <c r="GK147" s="61">
        <f>+Cas_Hoy!R147</f>
        <v>5</v>
      </c>
      <c r="GL147" s="61">
        <f>+Cas_Hoy!S147</f>
        <v>9</v>
      </c>
      <c r="GM147" s="61">
        <f>+Cas_Hoy!T147</f>
        <v>2</v>
      </c>
      <c r="GN147" s="84">
        <f>+Cas_Hoy!U147</f>
        <v>6</v>
      </c>
      <c r="GO147" s="297">
        <f t="shared" si="329"/>
        <v>4.8724676432948411E-3</v>
      </c>
      <c r="GP147" s="294">
        <f t="shared" si="330"/>
        <v>1.2656562318346427E-2</v>
      </c>
      <c r="GQ147" s="294">
        <f t="shared" si="331"/>
        <v>0</v>
      </c>
      <c r="GR147" s="294">
        <f t="shared" si="332"/>
        <v>1.5115073321960472E-2</v>
      </c>
      <c r="GS147" s="294">
        <f t="shared" si="333"/>
        <v>3.0598287887206758E-2</v>
      </c>
      <c r="GT147" s="294">
        <f t="shared" si="334"/>
        <v>4.7183613599316949E-2</v>
      </c>
      <c r="GU147" s="294">
        <f t="shared" si="335"/>
        <v>3.7056416343313123E-2</v>
      </c>
      <c r="GV147" s="294">
        <f t="shared" si="336"/>
        <v>5.4647157667918771E-2</v>
      </c>
      <c r="GW147" s="294">
        <f t="shared" si="337"/>
        <v>2.4369011105227194E-2</v>
      </c>
      <c r="GX147" s="294">
        <f t="shared" si="338"/>
        <v>3.7349498863895138E-2</v>
      </c>
      <c r="GY147" s="294">
        <f t="shared" si="339"/>
        <v>2.2779264992944935E-2</v>
      </c>
      <c r="GZ147" s="294">
        <f t="shared" si="340"/>
        <v>3.1605698802187353E-2</v>
      </c>
      <c r="HA147" s="294">
        <f t="shared" si="341"/>
        <v>1.987097894831923E-2</v>
      </c>
      <c r="HB147" s="294">
        <f t="shared" si="342"/>
        <v>2.0419367431842677E-2</v>
      </c>
      <c r="HC147" s="294">
        <f t="shared" si="343"/>
        <v>1.9516253806537359E-2</v>
      </c>
      <c r="HD147" s="294">
        <f t="shared" si="344"/>
        <v>0.1611708834359411</v>
      </c>
      <c r="HE147" s="294">
        <f t="shared" si="345"/>
        <v>3.9111189597853591E-2</v>
      </c>
      <c r="HF147" s="294">
        <f t="shared" si="346"/>
        <v>0.32155195544808107</v>
      </c>
      <c r="HG147" s="294">
        <f t="shared" si="347"/>
        <v>0.10951133087399004</v>
      </c>
      <c r="HH147" s="298">
        <f t="shared" si="348"/>
        <v>0.22671439468106153</v>
      </c>
      <c r="HI147" s="213">
        <f>+CyF_Tot!B147</f>
        <v>47</v>
      </c>
      <c r="HJ147" s="140">
        <f>+CyF_Tot!C147</f>
        <v>106</v>
      </c>
      <c r="HK147" s="140">
        <f>+CyF_Tot!D147</f>
        <v>185</v>
      </c>
      <c r="HL147" s="140">
        <f>+CyF_Tot!E147</f>
        <v>224</v>
      </c>
      <c r="HM147" s="140">
        <f>+CyF_Tot!F147</f>
        <v>0</v>
      </c>
      <c r="HN147" s="140">
        <f>+CyF_Tot!G147</f>
        <v>1</v>
      </c>
      <c r="HO147" s="140">
        <f>+CyF_Tot!H147</f>
        <v>4</v>
      </c>
      <c r="HP147" s="451">
        <f>+CyF_Tot!I147</f>
        <v>4</v>
      </c>
      <c r="HQ147" s="91">
        <f t="shared" si="291"/>
        <v>6.9990274849804121E-2</v>
      </c>
      <c r="HR147" s="88">
        <f t="shared" si="292"/>
        <v>6.702623854050048E-2</v>
      </c>
      <c r="HS147" s="88">
        <f t="shared" si="293"/>
        <v>7.2764900970904517E-2</v>
      </c>
      <c r="HT147" s="88">
        <f t="shared" si="294"/>
        <v>6.7685814475444014E-2</v>
      </c>
      <c r="HU147" s="88">
        <f t="shared" si="295"/>
        <v>6.315637619701199E-2</v>
      </c>
      <c r="HV147" s="88">
        <f t="shared" si="296"/>
        <v>5.7820980384752918E-2</v>
      </c>
      <c r="HW147" s="88">
        <f t="shared" si="297"/>
        <v>6.442008381870018E-2</v>
      </c>
      <c r="HX147" s="88">
        <f t="shared" si="298"/>
        <v>6.6565286901999629E-2</v>
      </c>
      <c r="HY147" s="88">
        <f t="shared" si="299"/>
        <v>6.9971109635596329E-2</v>
      </c>
      <c r="HZ147" s="88">
        <f t="shared" si="300"/>
        <v>6.3914577691014482E-2</v>
      </c>
      <c r="IA147" s="88">
        <f t="shared" si="301"/>
        <v>5.4893179480295512E-2</v>
      </c>
      <c r="IB147" s="88">
        <f t="shared" si="302"/>
        <v>5.7546642953707962E-2</v>
      </c>
      <c r="IC147" s="88">
        <f t="shared" si="303"/>
        <v>5.148594094502254E-2</v>
      </c>
      <c r="ID147" s="88">
        <f t="shared" si="304"/>
        <v>5.0103219508040649E-2</v>
      </c>
      <c r="IE147" s="88">
        <f t="shared" si="305"/>
        <v>3.4947828915480705E-2</v>
      </c>
      <c r="IF147" s="88">
        <f t="shared" si="306"/>
        <v>4.210794143295099E-2</v>
      </c>
      <c r="IG147" s="88">
        <f t="shared" si="307"/>
        <v>1.4532301073659095E-2</v>
      </c>
      <c r="IH147" s="88">
        <f t="shared" si="308"/>
        <v>2.3266412706485648E-2</v>
      </c>
      <c r="II147" s="88">
        <f t="shared" si="309"/>
        <v>2.0760430105227282E-3</v>
      </c>
      <c r="IJ147" s="191">
        <f t="shared" si="310"/>
        <v>5.7248596307819177E-3</v>
      </c>
      <c r="IK147" s="297"/>
      <c r="IL147" s="294"/>
      <c r="IM147" s="294"/>
      <c r="IN147" s="294"/>
      <c r="IO147" s="294"/>
      <c r="IP147" s="294"/>
      <c r="IQ147" s="294"/>
      <c r="IR147" s="294"/>
      <c r="IS147" s="294"/>
      <c r="IT147" s="294"/>
      <c r="IU147" s="294"/>
      <c r="IV147" s="294"/>
      <c r="IW147" s="294"/>
      <c r="IX147" s="294"/>
      <c r="IY147" s="294"/>
      <c r="IZ147" s="294"/>
      <c r="JA147" s="294"/>
      <c r="JB147" s="294"/>
      <c r="JC147" s="294"/>
      <c r="JD147" s="298"/>
      <c r="JE147" s="486"/>
    </row>
    <row r="148" spans="1:265" ht="14.4">
      <c r="A148" s="412" t="s">
        <v>159</v>
      </c>
      <c r="B148" s="440">
        <v>174883</v>
      </c>
      <c r="C148" s="428">
        <f t="shared" si="288"/>
        <v>7026</v>
      </c>
      <c r="D148" s="419">
        <f t="shared" si="289"/>
        <v>292</v>
      </c>
      <c r="E148" s="397">
        <f t="shared" si="317"/>
        <v>6.5710347755558781E-3</v>
      </c>
      <c r="F148" s="198">
        <f t="shared" si="262"/>
        <v>3.836279112320809E-2</v>
      </c>
      <c r="G148" s="28">
        <f t="shared" si="151"/>
        <v>6.623557242958956</v>
      </c>
      <c r="H148" s="27">
        <f t="shared" si="263"/>
        <v>0.25409814300424649</v>
      </c>
      <c r="I148" s="34">
        <f t="shared" si="264"/>
        <v>0.26610427079264209</v>
      </c>
      <c r="J148" s="311">
        <f t="shared" si="265"/>
        <v>0.40168295156379669</v>
      </c>
      <c r="K148" s="483">
        <f t="shared" si="290"/>
        <v>4.1567303954145743E-3</v>
      </c>
      <c r="L148" s="312">
        <f t="shared" si="318"/>
        <v>10.470639382669765</v>
      </c>
      <c r="M148" s="313">
        <f t="shared" si="266"/>
        <v>0.42066245605712255</v>
      </c>
      <c r="N148" s="501"/>
      <c r="O148" s="334" t="s">
        <v>230</v>
      </c>
      <c r="P148" s="21" t="s">
        <v>240</v>
      </c>
      <c r="Q148" s="21" t="s">
        <v>232</v>
      </c>
      <c r="R148" s="21" t="s">
        <v>243</v>
      </c>
      <c r="S148" s="161">
        <f t="shared" si="267"/>
        <v>7026</v>
      </c>
      <c r="T148" s="162">
        <f t="shared" si="268"/>
        <v>4017.5431574252502</v>
      </c>
      <c r="U148" s="161">
        <f t="shared" si="269"/>
        <v>129</v>
      </c>
      <c r="V148" s="163">
        <f t="shared" si="270"/>
        <v>1.8703784254023487E-2</v>
      </c>
      <c r="W148" s="162">
        <f t="shared" si="271"/>
        <v>73.763601951018686</v>
      </c>
      <c r="X148" s="161">
        <f t="shared" si="272"/>
        <v>317</v>
      </c>
      <c r="Y148" s="163">
        <f t="shared" si="273"/>
        <v>4.724996273662245E-2</v>
      </c>
      <c r="Z148" s="162">
        <f t="shared" si="274"/>
        <v>181.26404510444127</v>
      </c>
      <c r="AA148" s="161">
        <f t="shared" si="275"/>
        <v>292</v>
      </c>
      <c r="AB148" s="162">
        <f t="shared" si="276"/>
        <v>1669.687734085074</v>
      </c>
      <c r="AC148" s="164">
        <f t="shared" si="277"/>
        <v>4.1559920296043266E-2</v>
      </c>
      <c r="AD148" s="161">
        <f t="shared" si="278"/>
        <v>1</v>
      </c>
      <c r="AE148" s="163">
        <f t="shared" si="279"/>
        <v>3.4364261168384879E-3</v>
      </c>
      <c r="AF148" s="162">
        <f t="shared" si="280"/>
        <v>5.7181086783735413</v>
      </c>
      <c r="AG148" s="161">
        <f t="shared" si="281"/>
        <v>9</v>
      </c>
      <c r="AH148" s="163">
        <f t="shared" si="282"/>
        <v>3.1802120141342753E-2</v>
      </c>
      <c r="AI148" s="335">
        <f t="shared" si="283"/>
        <v>51.46297810536187</v>
      </c>
      <c r="AJ148" s="505"/>
      <c r="AK148" s="83">
        <v>13826.284832833628</v>
      </c>
      <c r="AL148" s="61">
        <v>13309.537805788666</v>
      </c>
      <c r="AM148" s="61">
        <v>13156.023552436818</v>
      </c>
      <c r="AN148" s="61">
        <v>12463.109008389943</v>
      </c>
      <c r="AO148" s="61">
        <v>13912.843553714021</v>
      </c>
      <c r="AP148" s="61">
        <v>13135.463794148731</v>
      </c>
      <c r="AQ148" s="61">
        <v>12306.349205443439</v>
      </c>
      <c r="AR148" s="61">
        <v>12427.219623011992</v>
      </c>
      <c r="AS148" s="61">
        <v>11100.070963319873</v>
      </c>
      <c r="AT148" s="61">
        <v>11994.819668273201</v>
      </c>
      <c r="AU148" s="61">
        <v>8401.9720714657615</v>
      </c>
      <c r="AV148" s="61">
        <v>9331.0229951823021</v>
      </c>
      <c r="AW148" s="61">
        <v>6311.3081215060138</v>
      </c>
      <c r="AX148" s="61">
        <v>7847.0551028998971</v>
      </c>
      <c r="AY148" s="61">
        <v>3931.1939913507213</v>
      </c>
      <c r="AZ148" s="61">
        <v>5798.3666031236389</v>
      </c>
      <c r="BA148" s="61">
        <v>1601.4516200942353</v>
      </c>
      <c r="BB148" s="61">
        <v>3007.7613461665096</v>
      </c>
      <c r="BC148" s="61">
        <v>147.50212290341639</v>
      </c>
      <c r="BD148" s="84">
        <v>873.64449082670933</v>
      </c>
      <c r="BE148" s="229">
        <v>2.0000000000000002E-5</v>
      </c>
      <c r="BF148" s="42">
        <v>2.0000000000000002E-5</v>
      </c>
      <c r="BG148" s="52">
        <v>5.0000000000000002E-5</v>
      </c>
      <c r="BH148" s="52">
        <v>4.0000000000000003E-5</v>
      </c>
      <c r="BI148" s="52">
        <v>1.2518952302791728E-4</v>
      </c>
      <c r="BJ148" s="52">
        <v>1.2406223545552731E-4</v>
      </c>
      <c r="BK148" s="52">
        <v>3.4000000000000002E-4</v>
      </c>
      <c r="BL148" s="52">
        <v>1.8000000000000001E-4</v>
      </c>
      <c r="BM148" s="52">
        <v>8.9999999999999998E-4</v>
      </c>
      <c r="BN148" s="52">
        <v>5.0000000000000001E-4</v>
      </c>
      <c r="BO148" s="52">
        <v>3.8E-3</v>
      </c>
      <c r="BP148" s="52">
        <v>2E-3</v>
      </c>
      <c r="BQ148" s="52">
        <v>1.6199999999999999E-2</v>
      </c>
      <c r="BR148" s="52">
        <v>6.1999999999999998E-3</v>
      </c>
      <c r="BS148" s="52">
        <v>6.1100000000000002E-2</v>
      </c>
      <c r="BT148" s="52">
        <v>2.6800000000000001E-2</v>
      </c>
      <c r="BU148" s="52">
        <v>0.1421</v>
      </c>
      <c r="BV148" s="52">
        <v>5.4699999999999999E-2</v>
      </c>
      <c r="BW148" s="52">
        <v>0.27589999999999998</v>
      </c>
      <c r="BX148" s="53">
        <v>0.1051</v>
      </c>
      <c r="BY148" s="63">
        <f>+Fall_Hoy!B148</f>
        <v>0</v>
      </c>
      <c r="BZ148" s="60">
        <f>+Fall_Hoy!C148</f>
        <v>0</v>
      </c>
      <c r="CA148" s="60">
        <f>+Fall_Hoy!D148</f>
        <v>0</v>
      </c>
      <c r="CB148" s="60">
        <f>+Fall_Hoy!E148</f>
        <v>0</v>
      </c>
      <c r="CC148" s="60">
        <f>+Fall_Hoy!F148</f>
        <v>0</v>
      </c>
      <c r="CD148" s="60">
        <f>+Fall_Hoy!G148</f>
        <v>1</v>
      </c>
      <c r="CE148" s="60">
        <f>+Fall_Hoy!H148</f>
        <v>4</v>
      </c>
      <c r="CF148" s="60">
        <f>+Fall_Hoy!I148</f>
        <v>0</v>
      </c>
      <c r="CG148" s="60">
        <f>+Fall_Hoy!J148</f>
        <v>15</v>
      </c>
      <c r="CH148" s="60">
        <f>+Fall_Hoy!K148</f>
        <v>3</v>
      </c>
      <c r="CI148" s="60">
        <f>+Fall_Hoy!L148</f>
        <v>22</v>
      </c>
      <c r="CJ148" s="60">
        <f>+Fall_Hoy!M148</f>
        <v>8</v>
      </c>
      <c r="CK148" s="60">
        <f>+Fall_Hoy!N148</f>
        <v>44</v>
      </c>
      <c r="CL148" s="60">
        <f>+Fall_Hoy!O148</f>
        <v>28</v>
      </c>
      <c r="CM148" s="60">
        <f>+Fall_Hoy!P148</f>
        <v>43</v>
      </c>
      <c r="CN148" s="60">
        <f>+Fall_Hoy!Q148</f>
        <v>35</v>
      </c>
      <c r="CO148" s="60">
        <f>+Fall_Hoy!R148</f>
        <v>22</v>
      </c>
      <c r="CP148" s="60">
        <f>+Fall_Hoy!S148</f>
        <v>36</v>
      </c>
      <c r="CQ148" s="60">
        <f>+Fall_Hoy!T148</f>
        <v>18</v>
      </c>
      <c r="CR148" s="65">
        <f>+Fall_Hoy!U148</f>
        <v>11</v>
      </c>
      <c r="CS148" s="74">
        <f t="shared" si="284"/>
        <v>0.17902050174425266</v>
      </c>
      <c r="CT148" s="75">
        <f t="shared" si="285"/>
        <v>0.22523069661552478</v>
      </c>
      <c r="CU148" s="75">
        <f t="shared" si="286"/>
        <v>0.43034650351818693</v>
      </c>
      <c r="CV148" s="75">
        <f t="shared" si="287"/>
        <v>0.57551896514516876</v>
      </c>
      <c r="CW148" s="75">
        <f t="shared" si="350"/>
        <v>5.6494561802944876E-2</v>
      </c>
      <c r="CX148" s="75">
        <f t="shared" si="351"/>
        <v>0.61364187169591067</v>
      </c>
      <c r="CY148" s="75">
        <f t="shared" si="352"/>
        <v>0.7</v>
      </c>
      <c r="CZ148" s="75">
        <f t="shared" si="353"/>
        <v>5.5925623034217567E-2</v>
      </c>
      <c r="DA148" s="75">
        <f t="shared" si="354"/>
        <v>0.7</v>
      </c>
      <c r="DB148" s="75">
        <f t="shared" si="355"/>
        <v>0.50021594037551476</v>
      </c>
      <c r="DC148" s="75">
        <f t="shared" si="356"/>
        <v>0.68906128644159215</v>
      </c>
      <c r="DD148" s="75">
        <f t="shared" si="357"/>
        <v>0.42867754179421047</v>
      </c>
      <c r="DE148" s="75">
        <f t="shared" si="358"/>
        <v>0.43034650351818693</v>
      </c>
      <c r="DF148" s="75">
        <f t="shared" si="359"/>
        <v>0.57551896514516876</v>
      </c>
      <c r="DG148" s="75">
        <f t="shared" si="360"/>
        <v>0.17902050174425266</v>
      </c>
      <c r="DH148" s="75">
        <f t="shared" si="361"/>
        <v>0.22523069661552478</v>
      </c>
      <c r="DI148" s="75">
        <f t="shared" si="362"/>
        <v>9.6675133339406555E-2</v>
      </c>
      <c r="DJ148" s="75">
        <f t="shared" si="363"/>
        <v>0.21881233502871414</v>
      </c>
      <c r="DK148" s="75">
        <f t="shared" si="364"/>
        <v>0.44230569753347004</v>
      </c>
      <c r="DL148" s="287">
        <f t="shared" si="365"/>
        <v>0.11979956097698234</v>
      </c>
      <c r="DM148" s="83">
        <f>+'Cas_-14'!B148</f>
        <v>109</v>
      </c>
      <c r="DN148" s="61">
        <f>+'Cas_-14'!C148</f>
        <v>90</v>
      </c>
      <c r="DO148" s="61">
        <f>+'Cas_-14'!D148</f>
        <v>146</v>
      </c>
      <c r="DP148" s="61">
        <f>+'Cas_-14'!E148</f>
        <v>180</v>
      </c>
      <c r="DQ148" s="61">
        <f>+'Cas_-14'!F148</f>
        <v>786</v>
      </c>
      <c r="DR148" s="61">
        <f>+'Cas_-14'!G148</f>
        <v>766</v>
      </c>
      <c r="DS148" s="61">
        <f>+'Cas_-14'!H148</f>
        <v>774</v>
      </c>
      <c r="DT148" s="61">
        <f>+'Cas_-14'!I148</f>
        <v>695</v>
      </c>
      <c r="DU148" s="61">
        <f>+'Cas_-14'!J148</f>
        <v>654</v>
      </c>
      <c r="DV148" s="61">
        <f>+'Cas_-14'!K148</f>
        <v>580</v>
      </c>
      <c r="DW148" s="61">
        <f>+'Cas_-14'!L148</f>
        <v>487</v>
      </c>
      <c r="DX148" s="61">
        <f>+'Cas_-14'!M148</f>
        <v>447</v>
      </c>
      <c r="DY148" s="61">
        <f>+'Cas_-14'!N148</f>
        <v>263</v>
      </c>
      <c r="DZ148" s="61">
        <f>+'Cas_-14'!O148</f>
        <v>240</v>
      </c>
      <c r="EA148" s="61">
        <f>+'Cas_-14'!P148</f>
        <v>127</v>
      </c>
      <c r="EB148" s="61">
        <f>+'Cas_-14'!Q148</f>
        <v>132</v>
      </c>
      <c r="EC148" s="61">
        <f>+'Cas_-14'!R148</f>
        <v>53</v>
      </c>
      <c r="ED148" s="61">
        <f>+'Cas_-14'!S148</f>
        <v>104</v>
      </c>
      <c r="EE148" s="61">
        <f>+'Cas_-14'!T148</f>
        <v>22</v>
      </c>
      <c r="EF148" s="84">
        <f>+'Cas_-14'!U148</f>
        <v>42</v>
      </c>
      <c r="EG148" s="190">
        <f t="shared" si="349"/>
        <v>7.8835349710975836E-3</v>
      </c>
      <c r="EH148" s="89">
        <f t="shared" si="349"/>
        <v>6.7620680231928595E-3</v>
      </c>
      <c r="EI148" s="89">
        <f t="shared" si="349"/>
        <v>1.1097578186758203E-2</v>
      </c>
      <c r="EJ148" s="89">
        <f t="shared" si="349"/>
        <v>1.4442624218309188E-2</v>
      </c>
      <c r="EK148" s="89">
        <f t="shared" si="349"/>
        <v>5.6494561802944876E-2</v>
      </c>
      <c r="EL148" s="89">
        <f t="shared" si="349"/>
        <v>5.8315413296728749E-2</v>
      </c>
      <c r="EM148" s="89">
        <f t="shared" si="349"/>
        <v>6.2894363476833429E-2</v>
      </c>
      <c r="EN148" s="89">
        <f t="shared" si="349"/>
        <v>5.5925623034217567E-2</v>
      </c>
      <c r="EO148" s="89">
        <f t="shared" si="349"/>
        <v>5.8918542247264873E-2</v>
      </c>
      <c r="EP148" s="89">
        <f t="shared" si="327"/>
        <v>4.8354207569633101E-2</v>
      </c>
      <c r="EQ148" s="89">
        <f t="shared" si="328"/>
        <v>5.7962582576764107E-2</v>
      </c>
      <c r="ER148" s="89">
        <f t="shared" si="315"/>
        <v>4.7904715295503018E-2</v>
      </c>
      <c r="ES148" s="89">
        <f t="shared" si="315"/>
        <v>4.1671234383854255E-2</v>
      </c>
      <c r="ET148" s="89">
        <f t="shared" si="315"/>
        <v>3.0584722147714682E-2</v>
      </c>
      <c r="EU148" s="89">
        <f t="shared" si="315"/>
        <v>3.230570668336924E-2</v>
      </c>
      <c r="EV148" s="89">
        <f t="shared" si="315"/>
        <v>2.2765031781345157E-2</v>
      </c>
      <c r="EW148" s="89">
        <f t="shared" si="315"/>
        <v>3.3094974169048753E-2</v>
      </c>
      <c r="EX148" s="89">
        <f t="shared" si="315"/>
        <v>3.4577211430870808E-2</v>
      </c>
      <c r="EY148" s="89">
        <f t="shared" si="315"/>
        <v>0.14915039571603647</v>
      </c>
      <c r="EZ148" s="97">
        <f t="shared" si="315"/>
        <v>4.8074474733145037E-2</v>
      </c>
      <c r="FA148" s="110">
        <f t="shared" si="319"/>
        <v>5.5414513447684834</v>
      </c>
      <c r="FB148" s="111">
        <f t="shared" si="320"/>
        <v>9.8937132519222075</v>
      </c>
      <c r="FC148" s="111">
        <f t="shared" si="321"/>
        <v>10.327183964699808</v>
      </c>
      <c r="FD148" s="111">
        <f t="shared" si="322"/>
        <v>18.817204301075268</v>
      </c>
      <c r="FE148" s="111">
        <f t="shared" si="316"/>
        <v>1</v>
      </c>
      <c r="FF148" s="111">
        <f t="shared" si="316"/>
        <v>10.522807556442945</v>
      </c>
      <c r="FG148" s="111">
        <f t="shared" si="316"/>
        <v>11.129773183217582</v>
      </c>
      <c r="FH148" s="111">
        <f t="shared" si="316"/>
        <v>1</v>
      </c>
      <c r="FI148" s="111">
        <f t="shared" si="316"/>
        <v>11.880809899577844</v>
      </c>
      <c r="FJ148" s="111">
        <f t="shared" si="316"/>
        <v>10.344827586206895</v>
      </c>
      <c r="FK148" s="111">
        <f t="shared" si="316"/>
        <v>11.888036312547282</v>
      </c>
      <c r="FL148" s="111">
        <f t="shared" si="316"/>
        <v>8.9485458612975393</v>
      </c>
      <c r="FM148" s="111">
        <f t="shared" si="316"/>
        <v>10.327183964699808</v>
      </c>
      <c r="FN148" s="111">
        <f t="shared" si="316"/>
        <v>18.817204301075268</v>
      </c>
      <c r="FO148" s="111">
        <f t="shared" si="316"/>
        <v>5.5414513447684834</v>
      </c>
      <c r="FP148" s="111">
        <f t="shared" si="316"/>
        <v>9.8937132519222075</v>
      </c>
      <c r="FQ148" s="111">
        <f t="shared" si="323"/>
        <v>2.9211424322494124</v>
      </c>
      <c r="FR148" s="111">
        <f t="shared" si="324"/>
        <v>6.3282238784981013</v>
      </c>
      <c r="FS148" s="111">
        <f t="shared" si="325"/>
        <v>2.9655013344756007</v>
      </c>
      <c r="FT148" s="292">
        <f t="shared" si="326"/>
        <v>2.4919577726428348</v>
      </c>
      <c r="FU148" s="83">
        <f>+Cas_Hoy!B148</f>
        <v>112</v>
      </c>
      <c r="FV148" s="61">
        <f>+Cas_Hoy!C148</f>
        <v>93</v>
      </c>
      <c r="FW148" s="61">
        <f>+Cas_Hoy!D148</f>
        <v>155</v>
      </c>
      <c r="FX148" s="61">
        <f>+Cas_Hoy!E148</f>
        <v>193</v>
      </c>
      <c r="FY148" s="61">
        <f>+Cas_Hoy!F148</f>
        <v>826</v>
      </c>
      <c r="FZ148" s="61">
        <f>+Cas_Hoy!G148</f>
        <v>803</v>
      </c>
      <c r="GA148" s="61">
        <f>+Cas_Hoy!H148</f>
        <v>807</v>
      </c>
      <c r="GB148" s="61">
        <f>+Cas_Hoy!I148</f>
        <v>730</v>
      </c>
      <c r="GC148" s="61">
        <f>+Cas_Hoy!J148</f>
        <v>684</v>
      </c>
      <c r="GD148" s="61">
        <f>+Cas_Hoy!K148</f>
        <v>604</v>
      </c>
      <c r="GE148" s="61">
        <f>+Cas_Hoy!L148</f>
        <v>505</v>
      </c>
      <c r="GF148" s="61">
        <f>+Cas_Hoy!M148</f>
        <v>464</v>
      </c>
      <c r="GG148" s="61">
        <f>+Cas_Hoy!N148</f>
        <v>280</v>
      </c>
      <c r="GH148" s="61">
        <f>+Cas_Hoy!O148</f>
        <v>255</v>
      </c>
      <c r="GI148" s="61">
        <f>+Cas_Hoy!P148</f>
        <v>140</v>
      </c>
      <c r="GJ148" s="61">
        <f>+Cas_Hoy!Q148</f>
        <v>136</v>
      </c>
      <c r="GK148" s="61">
        <f>+Cas_Hoy!R148</f>
        <v>55</v>
      </c>
      <c r="GL148" s="61">
        <f>+Cas_Hoy!S148</f>
        <v>108</v>
      </c>
      <c r="GM148" s="61">
        <f>+Cas_Hoy!T148</f>
        <v>22</v>
      </c>
      <c r="GN148" s="84">
        <f>+Cas_Hoy!U148</f>
        <v>42</v>
      </c>
      <c r="GO148" s="297">
        <f t="shared" si="329"/>
        <v>4.4888598645112146E-2</v>
      </c>
      <c r="GP148" s="294">
        <f t="shared" si="330"/>
        <v>6.9132027411844696E-2</v>
      </c>
      <c r="GQ148" s="294">
        <f t="shared" si="331"/>
        <v>0.12167153001424802</v>
      </c>
      <c r="GR148" s="294">
        <f t="shared" si="332"/>
        <v>0.29139763021110682</v>
      </c>
      <c r="GS148" s="294">
        <f t="shared" si="333"/>
        <v>5.936960311607184E-2</v>
      </c>
      <c r="GT148" s="294">
        <f t="shared" si="334"/>
        <v>0.64328253651673151</v>
      </c>
      <c r="GU148" s="294">
        <f t="shared" si="335"/>
        <v>0.7</v>
      </c>
      <c r="GV148" s="294">
        <f t="shared" si="336"/>
        <v>5.8742021316516298E-2</v>
      </c>
      <c r="GW148" s="294">
        <f t="shared" si="337"/>
        <v>0.7</v>
      </c>
      <c r="GX148" s="294">
        <f t="shared" si="338"/>
        <v>0.5209145310117429</v>
      </c>
      <c r="GY148" s="294">
        <f t="shared" si="339"/>
        <v>0.7</v>
      </c>
      <c r="GZ148" s="294">
        <f t="shared" si="340"/>
        <v>0.44498071452463905</v>
      </c>
      <c r="HA148" s="294">
        <f t="shared" si="341"/>
        <v>0.45816357789008494</v>
      </c>
      <c r="HB148" s="294">
        <f t="shared" si="342"/>
        <v>0.61148890046674176</v>
      </c>
      <c r="HC148" s="294">
        <f t="shared" si="343"/>
        <v>0.19734543499366436</v>
      </c>
      <c r="HD148" s="294">
        <f t="shared" si="344"/>
        <v>0.23205586924023766</v>
      </c>
      <c r="HE148" s="294">
        <f t="shared" si="345"/>
        <v>0.10032325157862945</v>
      </c>
      <c r="HF148" s="294">
        <f t="shared" si="346"/>
        <v>0.22722819406828007</v>
      </c>
      <c r="HG148" s="294">
        <f t="shared" si="347"/>
        <v>0.44230569753346999</v>
      </c>
      <c r="HH148" s="298">
        <f t="shared" si="348"/>
        <v>0.11979956097698234</v>
      </c>
      <c r="HI148" s="213">
        <f>+CyF_Tot!B148</f>
        <v>6405</v>
      </c>
      <c r="HJ148" s="140">
        <f>+CyF_Tot!C148</f>
        <v>6709</v>
      </c>
      <c r="HK148" s="140">
        <f>+CyF_Tot!D148</f>
        <v>6897</v>
      </c>
      <c r="HL148" s="140">
        <f>+CyF_Tot!E148</f>
        <v>7026</v>
      </c>
      <c r="HM148" s="140">
        <f>+CyF_Tot!F148</f>
        <v>274</v>
      </c>
      <c r="HN148" s="140">
        <f>+CyF_Tot!G148</f>
        <v>283</v>
      </c>
      <c r="HO148" s="140">
        <f>+CyF_Tot!H148</f>
        <v>291</v>
      </c>
      <c r="HP148" s="451">
        <f>+CyF_Tot!I148</f>
        <v>292</v>
      </c>
      <c r="HQ148" s="91">
        <f t="shared" si="291"/>
        <v>7.9060199292290426E-2</v>
      </c>
      <c r="HR148" s="88">
        <f t="shared" si="292"/>
        <v>7.6105383632420906E-2</v>
      </c>
      <c r="HS148" s="88">
        <f t="shared" si="293"/>
        <v>7.522757244807568E-2</v>
      </c>
      <c r="HT148" s="88">
        <f t="shared" si="294"/>
        <v>7.1265411780389989E-2</v>
      </c>
      <c r="HU148" s="88">
        <f t="shared" si="295"/>
        <v>7.9555151465345531E-2</v>
      </c>
      <c r="HV148" s="88">
        <f t="shared" si="296"/>
        <v>7.5110009515783296E-2</v>
      </c>
      <c r="HW148" s="88">
        <f t="shared" si="297"/>
        <v>7.0369042190741457E-2</v>
      </c>
      <c r="HX148" s="88">
        <f t="shared" si="298"/>
        <v>7.106019237439884E-2</v>
      </c>
      <c r="HY148" s="88">
        <f t="shared" si="299"/>
        <v>6.3471412105921513E-2</v>
      </c>
      <c r="HZ148" s="88">
        <f t="shared" si="300"/>
        <v>6.858768244067863E-2</v>
      </c>
      <c r="IA148" s="88">
        <f t="shared" si="301"/>
        <v>4.8043389417300492E-2</v>
      </c>
      <c r="IB148" s="88">
        <f t="shared" si="302"/>
        <v>5.3355803566854994E-2</v>
      </c>
      <c r="IC148" s="88">
        <f t="shared" si="303"/>
        <v>3.6088745741472951E-2</v>
      </c>
      <c r="ID148" s="88">
        <f t="shared" si="304"/>
        <v>4.4870313883567284E-2</v>
      </c>
      <c r="IE148" s="88">
        <f t="shared" si="305"/>
        <v>2.2478994478312479E-2</v>
      </c>
      <c r="IF148" s="88">
        <f t="shared" si="306"/>
        <v>3.3155690393712592E-2</v>
      </c>
      <c r="IG148" s="88">
        <f t="shared" si="307"/>
        <v>9.1572744068562136E-3</v>
      </c>
      <c r="IH148" s="88">
        <f t="shared" si="308"/>
        <v>1.7198706255991205E-2</v>
      </c>
      <c r="II148" s="88">
        <f t="shared" si="309"/>
        <v>8.4343316905254593E-4</v>
      </c>
      <c r="IJ148" s="191">
        <f t="shared" si="310"/>
        <v>4.9955941448094404E-3</v>
      </c>
      <c r="IK148" s="297"/>
      <c r="IL148" s="294"/>
      <c r="IM148" s="294"/>
      <c r="IN148" s="294"/>
      <c r="IO148" s="294"/>
      <c r="IP148" s="294"/>
      <c r="IQ148" s="294"/>
      <c r="IR148" s="294"/>
      <c r="IS148" s="294"/>
      <c r="IT148" s="294"/>
      <c r="IU148" s="294"/>
      <c r="IV148" s="294"/>
      <c r="IW148" s="294"/>
      <c r="IX148" s="294"/>
      <c r="IY148" s="294"/>
      <c r="IZ148" s="294"/>
      <c r="JA148" s="294"/>
      <c r="JB148" s="294"/>
      <c r="JC148" s="294"/>
      <c r="JD148" s="298"/>
    </row>
    <row r="149" spans="1:265" ht="14.4">
      <c r="A149" s="412" t="s">
        <v>160</v>
      </c>
      <c r="B149" s="440">
        <v>292224</v>
      </c>
      <c r="C149" s="428">
        <f t="shared" si="288"/>
        <v>11958</v>
      </c>
      <c r="D149" s="419">
        <f t="shared" si="289"/>
        <v>415</v>
      </c>
      <c r="E149" s="397">
        <f t="shared" si="317"/>
        <v>8.8675410134902172E-3</v>
      </c>
      <c r="F149" s="198">
        <f t="shared" si="262"/>
        <v>3.8764783180026283E-2</v>
      </c>
      <c r="G149" s="28">
        <f t="shared" si="151"/>
        <v>4.1313467792161269</v>
      </c>
      <c r="H149" s="27">
        <f t="shared" si="263"/>
        <v>0.16015076213781307</v>
      </c>
      <c r="I149" s="34">
        <f t="shared" si="264"/>
        <v>0.16905745176941814</v>
      </c>
      <c r="J149" s="311">
        <f t="shared" si="265"/>
        <v>0.21472647689064811</v>
      </c>
      <c r="K149" s="483">
        <f t="shared" si="290"/>
        <v>6.6137323732182209E-3</v>
      </c>
      <c r="L149" s="312">
        <f t="shared" si="318"/>
        <v>5.5392152174163796</v>
      </c>
      <c r="M149" s="313">
        <f t="shared" si="266"/>
        <v>0.22664940714878881</v>
      </c>
      <c r="N149" s="501"/>
      <c r="O149" s="334" t="s">
        <v>230</v>
      </c>
      <c r="P149" s="21" t="s">
        <v>240</v>
      </c>
      <c r="Q149" s="21" t="s">
        <v>235</v>
      </c>
      <c r="R149" s="21" t="s">
        <v>243</v>
      </c>
      <c r="S149" s="161">
        <f t="shared" si="267"/>
        <v>11958</v>
      </c>
      <c r="T149" s="162">
        <f t="shared" si="268"/>
        <v>4092.0663600525622</v>
      </c>
      <c r="U149" s="161">
        <f t="shared" si="269"/>
        <v>279</v>
      </c>
      <c r="V149" s="163">
        <f t="shared" si="270"/>
        <v>2.388903159517082E-2</v>
      </c>
      <c r="W149" s="162">
        <f t="shared" si="271"/>
        <v>95.474704336399469</v>
      </c>
      <c r="X149" s="161">
        <f t="shared" si="272"/>
        <v>630</v>
      </c>
      <c r="Y149" s="163">
        <f t="shared" si="273"/>
        <v>5.5614406779661014E-2</v>
      </c>
      <c r="Z149" s="162">
        <f t="shared" si="274"/>
        <v>215.5880420499343</v>
      </c>
      <c r="AA149" s="161">
        <f t="shared" si="275"/>
        <v>415</v>
      </c>
      <c r="AB149" s="162">
        <f t="shared" si="276"/>
        <v>1420.1434515987735</v>
      </c>
      <c r="AC149" s="164">
        <f t="shared" si="277"/>
        <v>3.4704800133801637E-2</v>
      </c>
      <c r="AD149" s="161">
        <f t="shared" si="278"/>
        <v>2</v>
      </c>
      <c r="AE149" s="163">
        <f t="shared" si="279"/>
        <v>4.8426150121065378E-3</v>
      </c>
      <c r="AF149" s="162">
        <f t="shared" si="280"/>
        <v>6.8440648269820414</v>
      </c>
      <c r="AG149" s="161">
        <f t="shared" si="281"/>
        <v>13</v>
      </c>
      <c r="AH149" s="163">
        <f t="shared" si="282"/>
        <v>3.2338308457711441E-2</v>
      </c>
      <c r="AI149" s="335">
        <f t="shared" si="283"/>
        <v>44.486421375383266</v>
      </c>
      <c r="AJ149" s="505"/>
      <c r="AK149" s="83">
        <v>19402.280182063525</v>
      </c>
      <c r="AL149" s="61">
        <v>18061.633656535647</v>
      </c>
      <c r="AM149" s="61">
        <v>18531.193695508951</v>
      </c>
      <c r="AN149" s="61">
        <v>17560.908084472841</v>
      </c>
      <c r="AO149" s="61">
        <v>20139.035646592652</v>
      </c>
      <c r="AP149" s="61">
        <v>19842.174644549686</v>
      </c>
      <c r="AQ149" s="61">
        <v>19948.546667849489</v>
      </c>
      <c r="AR149" s="61">
        <v>20912.200038473566</v>
      </c>
      <c r="AS149" s="61">
        <v>18565.877953923333</v>
      </c>
      <c r="AT149" s="61">
        <v>20784.159771212115</v>
      </c>
      <c r="AU149" s="61">
        <v>15794.341353411</v>
      </c>
      <c r="AV149" s="61">
        <v>18204.395687700686</v>
      </c>
      <c r="AW149" s="61">
        <v>13073.09551800814</v>
      </c>
      <c r="AX149" s="61">
        <v>16489.94124184738</v>
      </c>
      <c r="AY149" s="61">
        <v>8858.0067349107303</v>
      </c>
      <c r="AZ149" s="61">
        <v>12522.027833306185</v>
      </c>
      <c r="BA149" s="61">
        <v>4145.2270125333671</v>
      </c>
      <c r="BB149" s="61">
        <v>7194.8985135210278</v>
      </c>
      <c r="BC149" s="61">
        <v>268.3959936172684</v>
      </c>
      <c r="BD149" s="84">
        <v>1925.6641984659429</v>
      </c>
      <c r="BE149" s="229">
        <v>2.0000000000000002E-5</v>
      </c>
      <c r="BF149" s="42">
        <v>2.0000000000000002E-5</v>
      </c>
      <c r="BG149" s="52">
        <v>5.0000000000000002E-5</v>
      </c>
      <c r="BH149" s="52">
        <v>4.0000000000000003E-5</v>
      </c>
      <c r="BI149" s="52">
        <v>1.2518952302791728E-4</v>
      </c>
      <c r="BJ149" s="52">
        <v>1.2406223545552731E-4</v>
      </c>
      <c r="BK149" s="52">
        <v>3.4000000000000002E-4</v>
      </c>
      <c r="BL149" s="52">
        <v>1.8000000000000001E-4</v>
      </c>
      <c r="BM149" s="52">
        <v>8.9999999999999998E-4</v>
      </c>
      <c r="BN149" s="52">
        <v>5.0000000000000001E-4</v>
      </c>
      <c r="BO149" s="52">
        <v>3.8E-3</v>
      </c>
      <c r="BP149" s="52">
        <v>2E-3</v>
      </c>
      <c r="BQ149" s="52">
        <v>1.6199999999999999E-2</v>
      </c>
      <c r="BR149" s="52">
        <v>6.1999999999999998E-3</v>
      </c>
      <c r="BS149" s="52">
        <v>6.1100000000000002E-2</v>
      </c>
      <c r="BT149" s="52">
        <v>2.6800000000000001E-2</v>
      </c>
      <c r="BU149" s="52">
        <v>0.1421</v>
      </c>
      <c r="BV149" s="52">
        <v>5.4699999999999999E-2</v>
      </c>
      <c r="BW149" s="52">
        <v>0.27589999999999998</v>
      </c>
      <c r="BX149" s="53">
        <v>0.1051</v>
      </c>
      <c r="BY149" s="63">
        <f>+Fall_Hoy!B149</f>
        <v>1</v>
      </c>
      <c r="BZ149" s="60">
        <f>+Fall_Hoy!C149</f>
        <v>0</v>
      </c>
      <c r="CA149" s="60">
        <f>+Fall_Hoy!D149</f>
        <v>1</v>
      </c>
      <c r="CB149" s="60">
        <f>+Fall_Hoy!E149</f>
        <v>0</v>
      </c>
      <c r="CC149" s="60">
        <f>+Fall_Hoy!F149</f>
        <v>1</v>
      </c>
      <c r="CD149" s="60">
        <f>+Fall_Hoy!G149</f>
        <v>0</v>
      </c>
      <c r="CE149" s="60">
        <f>+Fall_Hoy!H149</f>
        <v>1</v>
      </c>
      <c r="CF149" s="60">
        <f>+Fall_Hoy!I149</f>
        <v>2</v>
      </c>
      <c r="CG149" s="60">
        <f>+Fall_Hoy!J149</f>
        <v>9</v>
      </c>
      <c r="CH149" s="60">
        <f>+Fall_Hoy!K149</f>
        <v>0</v>
      </c>
      <c r="CI149" s="60">
        <f>+Fall_Hoy!L149</f>
        <v>20</v>
      </c>
      <c r="CJ149" s="60">
        <f>+Fall_Hoy!M149</f>
        <v>5</v>
      </c>
      <c r="CK149" s="60">
        <f>+Fall_Hoy!N149</f>
        <v>44</v>
      </c>
      <c r="CL149" s="60">
        <f>+Fall_Hoy!O149</f>
        <v>17</v>
      </c>
      <c r="CM149" s="60">
        <f>+Fall_Hoy!P149</f>
        <v>63</v>
      </c>
      <c r="CN149" s="60">
        <f>+Fall_Hoy!Q149</f>
        <v>32</v>
      </c>
      <c r="CO149" s="60">
        <f>+Fall_Hoy!R149</f>
        <v>67</v>
      </c>
      <c r="CP149" s="60">
        <f>+Fall_Hoy!S149</f>
        <v>76</v>
      </c>
      <c r="CQ149" s="60">
        <f>+Fall_Hoy!T149</f>
        <v>24</v>
      </c>
      <c r="CR149" s="65">
        <f>+Fall_Hoy!U149</f>
        <v>43</v>
      </c>
      <c r="CS149" s="74">
        <f t="shared" si="284"/>
        <v>0.11640277478540978</v>
      </c>
      <c r="CT149" s="75">
        <f t="shared" si="285"/>
        <v>9.5354352077894194E-2</v>
      </c>
      <c r="CU149" s="75">
        <f t="shared" si="286"/>
        <v>0.20775870404792052</v>
      </c>
      <c r="CV149" s="75">
        <f t="shared" si="287"/>
        <v>0.16627927556907335</v>
      </c>
      <c r="CW149" s="75">
        <f t="shared" si="350"/>
        <v>0.39663710959468751</v>
      </c>
      <c r="CX149" s="75">
        <f t="shared" si="351"/>
        <v>5.5135085725117508E-2</v>
      </c>
      <c r="CY149" s="75">
        <f t="shared" si="352"/>
        <v>0.1474381326900594</v>
      </c>
      <c r="CZ149" s="75">
        <f t="shared" si="353"/>
        <v>0.53132195994057341</v>
      </c>
      <c r="DA149" s="75">
        <f t="shared" si="354"/>
        <v>0.53862252163985624</v>
      </c>
      <c r="DB149" s="75">
        <f t="shared" si="355"/>
        <v>5.1000377771739082E-2</v>
      </c>
      <c r="DC149" s="75">
        <f t="shared" si="356"/>
        <v>0.33323060309825409</v>
      </c>
      <c r="DD149" s="75">
        <f t="shared" si="357"/>
        <v>0.13732946937035972</v>
      </c>
      <c r="DE149" s="75">
        <f t="shared" si="358"/>
        <v>0.20775870404792052</v>
      </c>
      <c r="DF149" s="75">
        <f t="shared" si="359"/>
        <v>0.16627927556907335</v>
      </c>
      <c r="DG149" s="75">
        <f t="shared" si="360"/>
        <v>0.11640277478540978</v>
      </c>
      <c r="DH149" s="75">
        <f t="shared" si="361"/>
        <v>9.5354352077894194E-2</v>
      </c>
      <c r="DI149" s="75">
        <f t="shared" si="362"/>
        <v>0.11374502360901832</v>
      </c>
      <c r="DJ149" s="75">
        <f t="shared" si="363"/>
        <v>0.1931085903036098</v>
      </c>
      <c r="DK149" s="75">
        <f t="shared" si="364"/>
        <v>0.32410334436162341</v>
      </c>
      <c r="DL149" s="287">
        <f t="shared" si="365"/>
        <v>0.21246391674661982</v>
      </c>
      <c r="DM149" s="83">
        <f>+'Cas_-14'!B149</f>
        <v>132</v>
      </c>
      <c r="DN149" s="61">
        <f>+'Cas_-14'!C149</f>
        <v>170</v>
      </c>
      <c r="DO149" s="61">
        <f>+'Cas_-14'!D149</f>
        <v>320</v>
      </c>
      <c r="DP149" s="61">
        <f>+'Cas_-14'!E149</f>
        <v>342</v>
      </c>
      <c r="DQ149" s="61">
        <f>+'Cas_-14'!F149</f>
        <v>1123</v>
      </c>
      <c r="DR149" s="61">
        <f>+'Cas_-14'!G149</f>
        <v>1094</v>
      </c>
      <c r="DS149" s="61">
        <f>+'Cas_-14'!H149</f>
        <v>1116</v>
      </c>
      <c r="DT149" s="61">
        <f>+'Cas_-14'!I149</f>
        <v>1172</v>
      </c>
      <c r="DU149" s="61">
        <f>+'Cas_-14'!J149</f>
        <v>1074</v>
      </c>
      <c r="DV149" s="61">
        <f>+'Cas_-14'!K149</f>
        <v>1060</v>
      </c>
      <c r="DW149" s="61">
        <f>+'Cas_-14'!L149</f>
        <v>807</v>
      </c>
      <c r="DX149" s="61">
        <f>+'Cas_-14'!M149</f>
        <v>796</v>
      </c>
      <c r="DY149" s="61">
        <f>+'Cas_-14'!N149</f>
        <v>540</v>
      </c>
      <c r="DZ149" s="61">
        <f>+'Cas_-14'!O149</f>
        <v>481</v>
      </c>
      <c r="EA149" s="61">
        <f>+'Cas_-14'!P149</f>
        <v>276</v>
      </c>
      <c r="EB149" s="61">
        <f>+'Cas_-14'!Q149</f>
        <v>263</v>
      </c>
      <c r="EC149" s="61">
        <f>+'Cas_-14'!R149</f>
        <v>146</v>
      </c>
      <c r="ED149" s="61">
        <f>+'Cas_-14'!S149</f>
        <v>207</v>
      </c>
      <c r="EE149" s="61">
        <f>+'Cas_-14'!T149</f>
        <v>43</v>
      </c>
      <c r="EF149" s="84">
        <f>+'Cas_-14'!U149</f>
        <v>110</v>
      </c>
      <c r="EG149" s="190">
        <f t="shared" si="349"/>
        <v>6.8033240815699413E-3</v>
      </c>
      <c r="EH149" s="88">
        <f t="shared" si="349"/>
        <v>9.4122161501423805E-3</v>
      </c>
      <c r="EI149" s="88">
        <f t="shared" si="349"/>
        <v>1.7268180628728317E-2</v>
      </c>
      <c r="EJ149" s="88">
        <f t="shared" si="349"/>
        <v>1.9475074885358153E-2</v>
      </c>
      <c r="EK149" s="88">
        <f t="shared" si="349"/>
        <v>5.5762352264866352E-2</v>
      </c>
      <c r="EL149" s="88">
        <f t="shared" si="349"/>
        <v>5.5135085725117508E-2</v>
      </c>
      <c r="EM149" s="88">
        <f t="shared" si="349"/>
        <v>5.5943925067916143E-2</v>
      </c>
      <c r="EN149" s="88">
        <f t="shared" si="349"/>
        <v>5.6043840334531692E-2</v>
      </c>
      <c r="EO149" s="88">
        <f t="shared" si="349"/>
        <v>5.7848058824120557E-2</v>
      </c>
      <c r="EP149" s="88">
        <f t="shared" si="327"/>
        <v>5.1000377771739082E-2</v>
      </c>
      <c r="EQ149" s="88">
        <f t="shared" si="328"/>
        <v>5.1094248373055297E-2</v>
      </c>
      <c r="ER149" s="88">
        <f t="shared" si="315"/>
        <v>4.3725703047522539E-2</v>
      </c>
      <c r="ES149" s="88">
        <f t="shared" si="315"/>
        <v>4.1306207795709288E-2</v>
      </c>
      <c r="ET149" s="88">
        <f t="shared" si="315"/>
        <v>2.9169297388358262E-2</v>
      </c>
      <c r="EU149" s="88">
        <f t="shared" si="315"/>
        <v>3.1158251315416444E-2</v>
      </c>
      <c r="EV149" s="88">
        <f t="shared" si="315"/>
        <v>2.1002987974557172E-2</v>
      </c>
      <c r="EW149" s="88">
        <f t="shared" si="315"/>
        <v>3.5221231444878501E-2</v>
      </c>
      <c r="EX149" s="88">
        <f t="shared" si="315"/>
        <v>2.8770384962483464E-2</v>
      </c>
      <c r="EY149" s="88">
        <f t="shared" si="315"/>
        <v>0.16021103527095798</v>
      </c>
      <c r="EZ149" s="96">
        <f t="shared" si="315"/>
        <v>5.7123147476922598E-2</v>
      </c>
      <c r="FA149" s="110">
        <f t="shared" si="319"/>
        <v>3.735857112360351</v>
      </c>
      <c r="FB149" s="111">
        <f t="shared" si="320"/>
        <v>4.5400374553090055</v>
      </c>
      <c r="FC149" s="111">
        <f t="shared" si="321"/>
        <v>5.029721079103795</v>
      </c>
      <c r="FD149" s="111">
        <f t="shared" si="322"/>
        <v>5.7004895714573145</v>
      </c>
      <c r="FE149" s="111">
        <f t="shared" si="316"/>
        <v>7.1129909963391702</v>
      </c>
      <c r="FF149" s="111">
        <f t="shared" si="316"/>
        <v>1</v>
      </c>
      <c r="FG149" s="111">
        <f t="shared" si="316"/>
        <v>2.6354627872654435</v>
      </c>
      <c r="FH149" s="111">
        <f t="shared" si="316"/>
        <v>9.4804702313234728</v>
      </c>
      <c r="FI149" s="111">
        <f t="shared" si="316"/>
        <v>9.3109869646182499</v>
      </c>
      <c r="FJ149" s="111">
        <f t="shared" si="316"/>
        <v>1</v>
      </c>
      <c r="FK149" s="111">
        <f t="shared" si="316"/>
        <v>6.5218809104545752</v>
      </c>
      <c r="FL149" s="111">
        <f t="shared" si="316"/>
        <v>3.1407035175879394</v>
      </c>
      <c r="FM149" s="111">
        <f t="shared" si="316"/>
        <v>5.029721079103795</v>
      </c>
      <c r="FN149" s="111">
        <f t="shared" si="316"/>
        <v>5.7004895714573145</v>
      </c>
      <c r="FO149" s="111">
        <f t="shared" si="316"/>
        <v>3.735857112360351</v>
      </c>
      <c r="FP149" s="111">
        <f t="shared" si="316"/>
        <v>4.5400374553090055</v>
      </c>
      <c r="FQ149" s="111">
        <f t="shared" si="323"/>
        <v>3.2294448246941667</v>
      </c>
      <c r="FR149" s="111">
        <f t="shared" si="324"/>
        <v>6.71206139769847</v>
      </c>
      <c r="FS149" s="111">
        <f t="shared" si="325"/>
        <v>2.0229776545259912</v>
      </c>
      <c r="FT149" s="292">
        <f t="shared" si="326"/>
        <v>3.7194014358619496</v>
      </c>
      <c r="FU149" s="83">
        <f>+Cas_Hoy!B149</f>
        <v>141</v>
      </c>
      <c r="FV149" s="61">
        <f>+Cas_Hoy!C149</f>
        <v>178</v>
      </c>
      <c r="FW149" s="61">
        <f>+Cas_Hoy!D149</f>
        <v>343</v>
      </c>
      <c r="FX149" s="61">
        <f>+Cas_Hoy!E149</f>
        <v>361</v>
      </c>
      <c r="FY149" s="61">
        <f>+Cas_Hoy!F149</f>
        <v>1182</v>
      </c>
      <c r="FZ149" s="61">
        <f>+Cas_Hoy!G149</f>
        <v>1179</v>
      </c>
      <c r="GA149" s="61">
        <f>+Cas_Hoy!H149</f>
        <v>1172</v>
      </c>
      <c r="GB149" s="61">
        <f>+Cas_Hoy!I149</f>
        <v>1230</v>
      </c>
      <c r="GC149" s="61">
        <f>+Cas_Hoy!J149</f>
        <v>1128</v>
      </c>
      <c r="GD149" s="61">
        <f>+Cas_Hoy!K149</f>
        <v>1121</v>
      </c>
      <c r="GE149" s="61">
        <f>+Cas_Hoy!L149</f>
        <v>848</v>
      </c>
      <c r="GF149" s="61">
        <f>+Cas_Hoy!M149</f>
        <v>844</v>
      </c>
      <c r="GG149" s="61">
        <f>+Cas_Hoy!N149</f>
        <v>567</v>
      </c>
      <c r="GH149" s="61">
        <f>+Cas_Hoy!O149</f>
        <v>512</v>
      </c>
      <c r="GI149" s="61">
        <f>+Cas_Hoy!P149</f>
        <v>287</v>
      </c>
      <c r="GJ149" s="61">
        <f>+Cas_Hoy!Q149</f>
        <v>276</v>
      </c>
      <c r="GK149" s="61">
        <f>+Cas_Hoy!R149</f>
        <v>152</v>
      </c>
      <c r="GL149" s="61">
        <f>+Cas_Hoy!S149</f>
        <v>218</v>
      </c>
      <c r="GM149" s="61">
        <f>+Cas_Hoy!T149</f>
        <v>44</v>
      </c>
      <c r="GN149" s="84">
        <f>+Cas_Hoy!U149</f>
        <v>118</v>
      </c>
      <c r="GO149" s="297">
        <f t="shared" si="329"/>
        <v>2.7149172566313624E-2</v>
      </c>
      <c r="GP149" s="294">
        <f t="shared" si="330"/>
        <v>4.4742722746598303E-2</v>
      </c>
      <c r="GQ149" s="294">
        <f t="shared" si="331"/>
        <v>9.3096772851211623E-2</v>
      </c>
      <c r="GR149" s="294">
        <f t="shared" si="332"/>
        <v>0.11718509802551964</v>
      </c>
      <c r="GS149" s="294">
        <f t="shared" si="333"/>
        <v>0.41747556860277885</v>
      </c>
      <c r="GT149" s="294">
        <f t="shared" si="334"/>
        <v>5.9418890374692453E-2</v>
      </c>
      <c r="GU149" s="294">
        <f t="shared" si="335"/>
        <v>0.15483646192898709</v>
      </c>
      <c r="GV149" s="294">
        <f t="shared" si="336"/>
        <v>0.55761605010828097</v>
      </c>
      <c r="GW149" s="294">
        <f t="shared" si="337"/>
        <v>0.56570410094018431</v>
      </c>
      <c r="GX149" s="294">
        <f t="shared" si="338"/>
        <v>5.393530517181086E-2</v>
      </c>
      <c r="GY149" s="294">
        <f t="shared" si="339"/>
        <v>0.35016053460634383</v>
      </c>
      <c r="GZ149" s="294">
        <f t="shared" si="340"/>
        <v>0.14561064340274321</v>
      </c>
      <c r="HA149" s="294">
        <f t="shared" si="341"/>
        <v>0.21814663925031655</v>
      </c>
      <c r="HB149" s="294">
        <f t="shared" si="342"/>
        <v>0.1769958193167683</v>
      </c>
      <c r="HC149" s="294">
        <f t="shared" si="343"/>
        <v>0.12104201580946597</v>
      </c>
      <c r="HD149" s="294">
        <f t="shared" si="344"/>
        <v>0.10006768507033763</v>
      </c>
      <c r="HE149" s="294">
        <f t="shared" si="345"/>
        <v>0.11841947663404648</v>
      </c>
      <c r="HF149" s="294">
        <f t="shared" si="346"/>
        <v>0.20337039945017843</v>
      </c>
      <c r="HG149" s="294">
        <f t="shared" si="347"/>
        <v>0.33164063143980071</v>
      </c>
      <c r="HH149" s="298">
        <f t="shared" si="348"/>
        <v>0.22791583796455581</v>
      </c>
      <c r="HI149" s="213">
        <f>+CyF_Tot!B149</f>
        <v>10933</v>
      </c>
      <c r="HJ149" s="140">
        <f>+CyF_Tot!C149</f>
        <v>11328</v>
      </c>
      <c r="HK149" s="140">
        <f>+CyF_Tot!D149</f>
        <v>11679</v>
      </c>
      <c r="HL149" s="140">
        <f>+CyF_Tot!E149</f>
        <v>11958</v>
      </c>
      <c r="HM149" s="140">
        <f>+CyF_Tot!F149</f>
        <v>387</v>
      </c>
      <c r="HN149" s="140">
        <f>+CyF_Tot!G149</f>
        <v>402</v>
      </c>
      <c r="HO149" s="140">
        <f>+CyF_Tot!H149</f>
        <v>413</v>
      </c>
      <c r="HP149" s="451">
        <f>+CyF_Tot!I149</f>
        <v>415</v>
      </c>
      <c r="HQ149" s="91">
        <f t="shared" si="291"/>
        <v>6.6395231678655839E-2</v>
      </c>
      <c r="HR149" s="88">
        <f t="shared" si="292"/>
        <v>6.1807495813265327E-2</v>
      </c>
      <c r="HS149" s="88">
        <f t="shared" si="293"/>
        <v>6.3414345486712084E-2</v>
      </c>
      <c r="HT149" s="88">
        <f t="shared" si="294"/>
        <v>6.0093996675402571E-2</v>
      </c>
      <c r="HU149" s="88">
        <f t="shared" si="295"/>
        <v>6.8916432759091151E-2</v>
      </c>
      <c r="HV149" s="88">
        <f t="shared" si="296"/>
        <v>6.7900564787798698E-2</v>
      </c>
      <c r="HW149" s="88">
        <f t="shared" si="297"/>
        <v>6.8264573299419248E-2</v>
      </c>
      <c r="HX149" s="88">
        <f t="shared" si="298"/>
        <v>7.1562226369064716E-2</v>
      </c>
      <c r="HY149" s="88">
        <f t="shared" si="299"/>
        <v>6.3533036143243987E-2</v>
      </c>
      <c r="HZ149" s="88">
        <f t="shared" si="300"/>
        <v>7.112406842426397E-2</v>
      </c>
      <c r="IA149" s="88">
        <f t="shared" si="301"/>
        <v>5.404874806111408E-2</v>
      </c>
      <c r="IB149" s="88">
        <f t="shared" si="302"/>
        <v>6.2296032111327906E-2</v>
      </c>
      <c r="IC149" s="88">
        <f t="shared" si="303"/>
        <v>4.4736556607288036E-2</v>
      </c>
      <c r="ID149" s="88">
        <f t="shared" si="304"/>
        <v>5.6429113426164107E-2</v>
      </c>
      <c r="IE149" s="88">
        <f t="shared" si="305"/>
        <v>3.0312386165786281E-2</v>
      </c>
      <c r="IF149" s="88">
        <f t="shared" si="306"/>
        <v>4.28507851282105E-2</v>
      </c>
      <c r="IG149" s="88">
        <f t="shared" si="307"/>
        <v>1.4185101198167731E-2</v>
      </c>
      <c r="IH149" s="88">
        <f t="shared" si="308"/>
        <v>2.4621175925047319E-2</v>
      </c>
      <c r="II149" s="88">
        <f t="shared" si="309"/>
        <v>9.1845978980942158E-4</v>
      </c>
      <c r="IJ149" s="191">
        <f t="shared" si="310"/>
        <v>6.5896853046496628E-3</v>
      </c>
      <c r="IK149" s="297"/>
      <c r="IL149" s="294"/>
      <c r="IM149" s="294"/>
      <c r="IN149" s="294"/>
      <c r="IO149" s="294"/>
      <c r="IP149" s="294"/>
      <c r="IQ149" s="294"/>
      <c r="IR149" s="294"/>
      <c r="IS149" s="294"/>
      <c r="IT149" s="294"/>
      <c r="IU149" s="294"/>
      <c r="IV149" s="294"/>
      <c r="IW149" s="294"/>
      <c r="IX149" s="294"/>
      <c r="IY149" s="294"/>
      <c r="IZ149" s="294"/>
      <c r="JA149" s="294"/>
      <c r="JB149" s="294"/>
      <c r="JC149" s="294"/>
      <c r="JD149" s="298"/>
    </row>
    <row r="150" spans="1:265" ht="14.4">
      <c r="A150" s="412" t="s">
        <v>161</v>
      </c>
      <c r="B150" s="440">
        <v>304122</v>
      </c>
      <c r="C150" s="428">
        <f t="shared" si="288"/>
        <v>12181</v>
      </c>
      <c r="D150" s="419">
        <f t="shared" si="289"/>
        <v>363</v>
      </c>
      <c r="E150" s="397">
        <f t="shared" si="317"/>
        <v>5.1477253288296498E-3</v>
      </c>
      <c r="F150" s="198">
        <f t="shared" si="262"/>
        <v>3.6896377111816966E-2</v>
      </c>
      <c r="G150" s="28">
        <f t="shared" si="151"/>
        <v>6.2843403368718302</v>
      </c>
      <c r="H150" s="27">
        <f t="shared" si="263"/>
        <v>0.23186939096822592</v>
      </c>
      <c r="I150" s="34">
        <f t="shared" si="264"/>
        <v>0.25170671521111843</v>
      </c>
      <c r="J150" s="311">
        <f t="shared" si="265"/>
        <v>0.41666898419737275</v>
      </c>
      <c r="K150" s="483">
        <f t="shared" si="290"/>
        <v>2.8646239152325353E-3</v>
      </c>
      <c r="L150" s="312">
        <f t="shared" si="318"/>
        <v>11.292951146250191</v>
      </c>
      <c r="M150" s="313">
        <f t="shared" si="266"/>
        <v>0.45231662922272498</v>
      </c>
      <c r="N150" s="501"/>
      <c r="O150" s="334" t="s">
        <v>230</v>
      </c>
      <c r="P150" s="21" t="s">
        <v>240</v>
      </c>
      <c r="Q150" s="21" t="s">
        <v>232</v>
      </c>
      <c r="R150" s="21" t="s">
        <v>243</v>
      </c>
      <c r="S150" s="161">
        <f t="shared" si="267"/>
        <v>12181</v>
      </c>
      <c r="T150" s="162">
        <f t="shared" si="268"/>
        <v>4005.3005044028382</v>
      </c>
      <c r="U150" s="161">
        <f t="shared" si="269"/>
        <v>369</v>
      </c>
      <c r="V150" s="163">
        <f t="shared" si="270"/>
        <v>3.1239417541483239E-2</v>
      </c>
      <c r="W150" s="162">
        <f t="shared" si="271"/>
        <v>121.33288614437627</v>
      </c>
      <c r="X150" s="161">
        <f t="shared" si="272"/>
        <v>960</v>
      </c>
      <c r="Y150" s="163">
        <f t="shared" si="273"/>
        <v>8.5553872203903397E-2</v>
      </c>
      <c r="Z150" s="162">
        <f t="shared" si="274"/>
        <v>315.6627932211415</v>
      </c>
      <c r="AA150" s="161">
        <f t="shared" si="275"/>
        <v>363</v>
      </c>
      <c r="AB150" s="162">
        <f t="shared" si="276"/>
        <v>1193.5999368674413</v>
      </c>
      <c r="AC150" s="164">
        <f t="shared" si="277"/>
        <v>2.9800508989409738E-2</v>
      </c>
      <c r="AD150" s="161">
        <f t="shared" si="278"/>
        <v>7</v>
      </c>
      <c r="AE150" s="163">
        <f t="shared" si="279"/>
        <v>1.9662921348314606E-2</v>
      </c>
      <c r="AF150" s="162">
        <f t="shared" si="280"/>
        <v>23.017078672374904</v>
      </c>
      <c r="AG150" s="161">
        <f t="shared" si="281"/>
        <v>17</v>
      </c>
      <c r="AH150" s="163">
        <f t="shared" si="282"/>
        <v>4.9132947976878616E-2</v>
      </c>
      <c r="AI150" s="335">
        <f t="shared" si="283"/>
        <v>55.898619632910474</v>
      </c>
      <c r="AJ150" s="505"/>
      <c r="AK150" s="83">
        <v>25984.98502736121</v>
      </c>
      <c r="AL150" s="61">
        <v>24402.897011101559</v>
      </c>
      <c r="AM150" s="61">
        <v>24541.350426304318</v>
      </c>
      <c r="AN150" s="61">
        <v>23793.72434927</v>
      </c>
      <c r="AO150" s="61">
        <v>24630.645696892789</v>
      </c>
      <c r="AP150" s="61">
        <v>24239.717145522765</v>
      </c>
      <c r="AQ150" s="61">
        <v>22062.737606304832</v>
      </c>
      <c r="AR150" s="61">
        <v>21850.619397128194</v>
      </c>
      <c r="AS150" s="61">
        <v>18822.290799253791</v>
      </c>
      <c r="AT150" s="61">
        <v>20307.807792724383</v>
      </c>
      <c r="AU150" s="61">
        <v>14311.408933667746</v>
      </c>
      <c r="AV150" s="61">
        <v>15785.34541682971</v>
      </c>
      <c r="AW150" s="61">
        <v>10541.663736689588</v>
      </c>
      <c r="AX150" s="61">
        <v>12469.596698917172</v>
      </c>
      <c r="AY150" s="61">
        <v>5732.0108504705131</v>
      </c>
      <c r="AZ150" s="61">
        <v>7970.6282037438732</v>
      </c>
      <c r="BA150" s="61">
        <v>1907.3044118659361</v>
      </c>
      <c r="BB150" s="61">
        <v>3618.6426728204196</v>
      </c>
      <c r="BC150" s="61">
        <v>176.60226035795708</v>
      </c>
      <c r="BD150" s="84">
        <v>972.02033974201822</v>
      </c>
      <c r="BE150" s="229">
        <v>2.0000000000000002E-5</v>
      </c>
      <c r="BF150" s="42">
        <v>2.0000000000000002E-5</v>
      </c>
      <c r="BG150" s="52">
        <v>5.0000000000000002E-5</v>
      </c>
      <c r="BH150" s="52">
        <v>4.0000000000000003E-5</v>
      </c>
      <c r="BI150" s="52">
        <v>1.2518952302791728E-4</v>
      </c>
      <c r="BJ150" s="52">
        <v>1.2406223545552731E-4</v>
      </c>
      <c r="BK150" s="52">
        <v>3.4000000000000002E-4</v>
      </c>
      <c r="BL150" s="52">
        <v>1.8000000000000001E-4</v>
      </c>
      <c r="BM150" s="52">
        <v>8.9999999999999998E-4</v>
      </c>
      <c r="BN150" s="52">
        <v>5.0000000000000001E-4</v>
      </c>
      <c r="BO150" s="52">
        <v>3.8E-3</v>
      </c>
      <c r="BP150" s="52">
        <v>2E-3</v>
      </c>
      <c r="BQ150" s="52">
        <v>1.6199999999999999E-2</v>
      </c>
      <c r="BR150" s="52">
        <v>6.1999999999999998E-3</v>
      </c>
      <c r="BS150" s="52">
        <v>6.1100000000000002E-2</v>
      </c>
      <c r="BT150" s="52">
        <v>2.6800000000000001E-2</v>
      </c>
      <c r="BU150" s="52">
        <v>0.1421</v>
      </c>
      <c r="BV150" s="52">
        <v>5.4699999999999999E-2</v>
      </c>
      <c r="BW150" s="52">
        <v>0.27589999999999998</v>
      </c>
      <c r="BX150" s="53">
        <v>0.1051</v>
      </c>
      <c r="BY150" s="63">
        <f>+Fall_Hoy!B150</f>
        <v>0</v>
      </c>
      <c r="BZ150" s="60">
        <f>+Fall_Hoy!C150</f>
        <v>0</v>
      </c>
      <c r="CA150" s="60">
        <f>+Fall_Hoy!D150</f>
        <v>0</v>
      </c>
      <c r="CB150" s="60">
        <f>+Fall_Hoy!E150</f>
        <v>0</v>
      </c>
      <c r="CC150" s="60">
        <f>+Fall_Hoy!F150</f>
        <v>4</v>
      </c>
      <c r="CD150" s="60">
        <f>+Fall_Hoy!G150</f>
        <v>4</v>
      </c>
      <c r="CE150" s="60">
        <f>+Fall_Hoy!H150</f>
        <v>2</v>
      </c>
      <c r="CF150" s="60">
        <f>+Fall_Hoy!I150</f>
        <v>4</v>
      </c>
      <c r="CG150" s="60">
        <f>+Fall_Hoy!J150</f>
        <v>9</v>
      </c>
      <c r="CH150" s="60">
        <f>+Fall_Hoy!K150</f>
        <v>6</v>
      </c>
      <c r="CI150" s="60">
        <f>+Fall_Hoy!L150</f>
        <v>21</v>
      </c>
      <c r="CJ150" s="60">
        <f>+Fall_Hoy!M150</f>
        <v>16</v>
      </c>
      <c r="CK150" s="60">
        <f>+Fall_Hoy!N150</f>
        <v>50</v>
      </c>
      <c r="CL150" s="60">
        <f>+Fall_Hoy!O150</f>
        <v>25</v>
      </c>
      <c r="CM150" s="60">
        <f>+Fall_Hoy!P150</f>
        <v>58</v>
      </c>
      <c r="CN150" s="60">
        <f>+Fall_Hoy!Q150</f>
        <v>47</v>
      </c>
      <c r="CO150" s="60">
        <f>+Fall_Hoy!R150</f>
        <v>34</v>
      </c>
      <c r="CP150" s="60">
        <f>+Fall_Hoy!S150</f>
        <v>51</v>
      </c>
      <c r="CQ150" s="60">
        <f>+Fall_Hoy!T150</f>
        <v>6</v>
      </c>
      <c r="CR150" s="65">
        <f>+Fall_Hoy!U150</f>
        <v>25</v>
      </c>
      <c r="CS150" s="74">
        <f t="shared" si="284"/>
        <v>0.16560741548091651</v>
      </c>
      <c r="CT150" s="75">
        <f t="shared" si="285"/>
        <v>0.22002423127198922</v>
      </c>
      <c r="CU150" s="75">
        <f t="shared" si="286"/>
        <v>0.29278298285538484</v>
      </c>
      <c r="CV150" s="75">
        <f t="shared" si="287"/>
        <v>0.32336715949011247</v>
      </c>
      <c r="CW150" s="75">
        <f t="shared" si="350"/>
        <v>0.7</v>
      </c>
      <c r="CX150" s="75">
        <f t="shared" si="351"/>
        <v>0.7</v>
      </c>
      <c r="CY150" s="75">
        <f t="shared" si="352"/>
        <v>0.26661935822032712</v>
      </c>
      <c r="CZ150" s="75">
        <f t="shared" si="353"/>
        <v>0.7</v>
      </c>
      <c r="DA150" s="75">
        <f t="shared" si="354"/>
        <v>0.53128495923548524</v>
      </c>
      <c r="DB150" s="75">
        <f t="shared" si="355"/>
        <v>0.59090573056827944</v>
      </c>
      <c r="DC150" s="75">
        <f t="shared" si="356"/>
        <v>0.38614757045149939</v>
      </c>
      <c r="DD150" s="75">
        <f t="shared" si="357"/>
        <v>0.50679917282460707</v>
      </c>
      <c r="DE150" s="75">
        <f t="shared" si="358"/>
        <v>0.29278298285538484</v>
      </c>
      <c r="DF150" s="75">
        <f t="shared" si="359"/>
        <v>0.32336715949011247</v>
      </c>
      <c r="DG150" s="75">
        <f t="shared" si="360"/>
        <v>0.16560741548091651</v>
      </c>
      <c r="DH150" s="75">
        <f t="shared" si="361"/>
        <v>0.22002423127198922</v>
      </c>
      <c r="DI150" s="75">
        <f t="shared" si="362"/>
        <v>0.1254483131024908</v>
      </c>
      <c r="DJ150" s="75">
        <f t="shared" si="363"/>
        <v>0.25765415444350231</v>
      </c>
      <c r="DK150" s="75">
        <f t="shared" si="364"/>
        <v>0.1231411746490399</v>
      </c>
      <c r="DL150" s="287">
        <f t="shared" si="365"/>
        <v>0.24471576031287112</v>
      </c>
      <c r="DM150" s="83">
        <f>+'Cas_-14'!B150</f>
        <v>144</v>
      </c>
      <c r="DN150" s="61">
        <f>+'Cas_-14'!C150</f>
        <v>142</v>
      </c>
      <c r="DO150" s="61">
        <f>+'Cas_-14'!D150</f>
        <v>275</v>
      </c>
      <c r="DP150" s="61">
        <f>+'Cas_-14'!E150</f>
        <v>304</v>
      </c>
      <c r="DQ150" s="61">
        <f>+'Cas_-14'!F150</f>
        <v>1234</v>
      </c>
      <c r="DR150" s="61">
        <f>+'Cas_-14'!G150</f>
        <v>1261</v>
      </c>
      <c r="DS150" s="61">
        <f>+'Cas_-14'!H150</f>
        <v>1517</v>
      </c>
      <c r="DT150" s="61">
        <f>+'Cas_-14'!I150</f>
        <v>1365</v>
      </c>
      <c r="DU150" s="61">
        <f>+'Cas_-14'!J150</f>
        <v>1123</v>
      </c>
      <c r="DV150" s="61">
        <f>+'Cas_-14'!K150</f>
        <v>917</v>
      </c>
      <c r="DW150" s="61">
        <f>+'Cas_-14'!L150</f>
        <v>754</v>
      </c>
      <c r="DX150" s="61">
        <f>+'Cas_-14'!M150</f>
        <v>731</v>
      </c>
      <c r="DY150" s="61">
        <f>+'Cas_-14'!N150</f>
        <v>400</v>
      </c>
      <c r="DZ150" s="61">
        <f>+'Cas_-14'!O150</f>
        <v>361</v>
      </c>
      <c r="EA150" s="61">
        <f>+'Cas_-14'!P150</f>
        <v>191</v>
      </c>
      <c r="EB150" s="61">
        <f>+'Cas_-14'!Q150</f>
        <v>178</v>
      </c>
      <c r="EC150" s="61">
        <f>+'Cas_-14'!R150</f>
        <v>76</v>
      </c>
      <c r="ED150" s="61">
        <f>+'Cas_-14'!S150</f>
        <v>145</v>
      </c>
      <c r="EE150" s="61">
        <f>+'Cas_-14'!T150</f>
        <v>12</v>
      </c>
      <c r="EF150" s="84">
        <f>+'Cas_-14'!U150</f>
        <v>55</v>
      </c>
      <c r="EG150" s="190">
        <f t="shared" si="349"/>
        <v>5.5416618423437007E-3</v>
      </c>
      <c r="EH150" s="89">
        <f t="shared" si="349"/>
        <v>5.818981243718737E-3</v>
      </c>
      <c r="EI150" s="89">
        <f t="shared" si="349"/>
        <v>1.1205577330628266E-2</v>
      </c>
      <c r="EJ150" s="89">
        <f t="shared" si="349"/>
        <v>1.2776478181286775E-2</v>
      </c>
      <c r="EK150" s="89">
        <f t="shared" si="349"/>
        <v>5.0100188812982352E-2</v>
      </c>
      <c r="EL150" s="89">
        <f t="shared" si="349"/>
        <v>5.202205918615329E-2</v>
      </c>
      <c r="EM150" s="89">
        <f t="shared" si="349"/>
        <v>6.8758466291440168E-2</v>
      </c>
      <c r="EN150" s="89">
        <f t="shared" si="349"/>
        <v>6.2469625011151886E-2</v>
      </c>
      <c r="EO150" s="89">
        <f t="shared" si="349"/>
        <v>5.9663300922144995E-2</v>
      </c>
      <c r="EP150" s="89">
        <f t="shared" si="327"/>
        <v>4.5155046244259353E-2</v>
      </c>
      <c r="EQ150" s="89">
        <f t="shared" si="328"/>
        <v>5.2685238993220772E-2</v>
      </c>
      <c r="ER150" s="89">
        <f t="shared" si="315"/>
        <v>4.6308774416848476E-2</v>
      </c>
      <c r="ES150" s="89">
        <f t="shared" si="315"/>
        <v>3.7944674578057877E-2</v>
      </c>
      <c r="ET150" s="89">
        <f t="shared" si="315"/>
        <v>2.8950415054830789E-2</v>
      </c>
      <c r="EU150" s="89">
        <f t="shared" si="315"/>
        <v>3.3321639644893854E-2</v>
      </c>
      <c r="EV150" s="89">
        <f t="shared" si="315"/>
        <v>2.2331991337444627E-2</v>
      </c>
      <c r="EW150" s="89">
        <f t="shared" si="315"/>
        <v>3.9846811828872349E-2</v>
      </c>
      <c r="EX150" s="89">
        <f t="shared" si="315"/>
        <v>4.0070273058208594E-2</v>
      </c>
      <c r="EY150" s="89">
        <f t="shared" si="315"/>
        <v>6.7949300171340196E-2</v>
      </c>
      <c r="EZ150" s="97">
        <f t="shared" si="315"/>
        <v>5.658317809954206E-2</v>
      </c>
      <c r="FA150" s="110">
        <f t="shared" si="319"/>
        <v>4.9699659814397483</v>
      </c>
      <c r="FB150" s="111">
        <f t="shared" si="320"/>
        <v>9.8524232768740561</v>
      </c>
      <c r="FC150" s="111">
        <f t="shared" si="321"/>
        <v>7.716049382716049</v>
      </c>
      <c r="FD150" s="111">
        <f t="shared" si="322"/>
        <v>11.169689929407559</v>
      </c>
      <c r="FE150" s="111">
        <f t="shared" si="316"/>
        <v>13.972003231624758</v>
      </c>
      <c r="FF150" s="111">
        <f t="shared" si="316"/>
        <v>13.455830294897648</v>
      </c>
      <c r="FG150" s="111">
        <f t="shared" si="316"/>
        <v>3.8776222420411801</v>
      </c>
      <c r="FH150" s="111">
        <f t="shared" si="316"/>
        <v>11.205445844681124</v>
      </c>
      <c r="FI150" s="111">
        <f t="shared" si="316"/>
        <v>8.9047195013357072</v>
      </c>
      <c r="FJ150" s="111">
        <f t="shared" si="316"/>
        <v>13.086150490730644</v>
      </c>
      <c r="FK150" s="111">
        <f t="shared" si="316"/>
        <v>7.3293312857741162</v>
      </c>
      <c r="FL150" s="111">
        <f t="shared" si="316"/>
        <v>10.943912448700409</v>
      </c>
      <c r="FM150" s="111">
        <f t="shared" si="316"/>
        <v>7.716049382716049</v>
      </c>
      <c r="FN150" s="111">
        <f t="shared" si="316"/>
        <v>11.169689929407559</v>
      </c>
      <c r="FO150" s="111">
        <f t="shared" si="316"/>
        <v>4.9699659814397483</v>
      </c>
      <c r="FP150" s="111">
        <f t="shared" si="316"/>
        <v>9.8524232768740561</v>
      </c>
      <c r="FQ150" s="111">
        <f t="shared" si="323"/>
        <v>3.1482647505463159</v>
      </c>
      <c r="FR150" s="111">
        <f t="shared" si="324"/>
        <v>6.4300573661980716</v>
      </c>
      <c r="FS150" s="111">
        <f t="shared" si="325"/>
        <v>1.8122508155128676</v>
      </c>
      <c r="FT150" s="292">
        <f t="shared" si="326"/>
        <v>4.3248853905371512</v>
      </c>
      <c r="FU150" s="83">
        <f>+Cas_Hoy!B150</f>
        <v>162</v>
      </c>
      <c r="FV150" s="61">
        <f>+Cas_Hoy!C150</f>
        <v>158</v>
      </c>
      <c r="FW150" s="61">
        <f>+Cas_Hoy!D150</f>
        <v>306</v>
      </c>
      <c r="FX150" s="61">
        <f>+Cas_Hoy!E150</f>
        <v>352</v>
      </c>
      <c r="FY150" s="61">
        <f>+Cas_Hoy!F150</f>
        <v>1381</v>
      </c>
      <c r="FZ150" s="61">
        <f>+Cas_Hoy!G150</f>
        <v>1370</v>
      </c>
      <c r="GA150" s="61">
        <f>+Cas_Hoy!H150</f>
        <v>1618</v>
      </c>
      <c r="GB150" s="61">
        <f>+Cas_Hoy!I150</f>
        <v>1468</v>
      </c>
      <c r="GC150" s="61">
        <f>+Cas_Hoy!J150</f>
        <v>1208</v>
      </c>
      <c r="GD150" s="61">
        <f>+Cas_Hoy!K150</f>
        <v>1002</v>
      </c>
      <c r="GE150" s="61">
        <f>+Cas_Hoy!L150</f>
        <v>811</v>
      </c>
      <c r="GF150" s="61">
        <f>+Cas_Hoy!M150</f>
        <v>801</v>
      </c>
      <c r="GG150" s="61">
        <f>+Cas_Hoy!N150</f>
        <v>434</v>
      </c>
      <c r="GH150" s="61">
        <f>+Cas_Hoy!O150</f>
        <v>393</v>
      </c>
      <c r="GI150" s="61">
        <f>+Cas_Hoy!P150</f>
        <v>199</v>
      </c>
      <c r="GJ150" s="61">
        <f>+Cas_Hoy!Q150</f>
        <v>186</v>
      </c>
      <c r="GK150" s="61">
        <f>+Cas_Hoy!R150</f>
        <v>77</v>
      </c>
      <c r="GL150" s="61">
        <f>+Cas_Hoy!S150</f>
        <v>150</v>
      </c>
      <c r="GM150" s="61">
        <f>+Cas_Hoy!T150</f>
        <v>12</v>
      </c>
      <c r="GN150" s="84">
        <f>+Cas_Hoy!U150</f>
        <v>57</v>
      </c>
      <c r="GO150" s="297">
        <f t="shared" si="329"/>
        <v>3.0984604691727275E-2</v>
      </c>
      <c r="GP150" s="294">
        <f t="shared" si="330"/>
        <v>6.379090470438499E-2</v>
      </c>
      <c r="GQ150" s="294">
        <f t="shared" si="331"/>
        <v>9.6209502333677019E-2</v>
      </c>
      <c r="GR150" s="294">
        <f t="shared" si="332"/>
        <v>0.16524234699189022</v>
      </c>
      <c r="GS150" s="294">
        <f t="shared" si="333"/>
        <v>0.7</v>
      </c>
      <c r="GT150" s="294">
        <f t="shared" si="334"/>
        <v>0.7</v>
      </c>
      <c r="GU150" s="294">
        <f t="shared" si="335"/>
        <v>0.2843705481875341</v>
      </c>
      <c r="GV150" s="294">
        <f t="shared" si="336"/>
        <v>0.7</v>
      </c>
      <c r="GW150" s="294">
        <f t="shared" si="337"/>
        <v>0.57149797930228508</v>
      </c>
      <c r="GX150" s="294">
        <f t="shared" si="338"/>
        <v>0.64567888989031197</v>
      </c>
      <c r="GY150" s="294">
        <f t="shared" si="339"/>
        <v>0.4153390976606976</v>
      </c>
      <c r="GZ150" s="294">
        <f t="shared" si="340"/>
        <v>0.555329873368687</v>
      </c>
      <c r="HA150" s="294">
        <f t="shared" si="341"/>
        <v>0.31766953639809253</v>
      </c>
      <c r="HB150" s="294">
        <f t="shared" si="342"/>
        <v>0.35203128443106424</v>
      </c>
      <c r="HC150" s="294">
        <f t="shared" si="343"/>
        <v>0.17254385173142611</v>
      </c>
      <c r="HD150" s="294">
        <f t="shared" si="344"/>
        <v>0.22991296076735951</v>
      </c>
      <c r="HE150" s="294">
        <f t="shared" si="345"/>
        <v>0.12709894880120778</v>
      </c>
      <c r="HF150" s="294">
        <f t="shared" si="346"/>
        <v>0.26653878045879548</v>
      </c>
      <c r="HG150" s="294">
        <f t="shared" si="347"/>
        <v>0.12314117464903991</v>
      </c>
      <c r="HH150" s="298">
        <f t="shared" si="348"/>
        <v>0.25361451523333922</v>
      </c>
      <c r="HI150" s="213">
        <f>+CyF_Tot!B150</f>
        <v>10571</v>
      </c>
      <c r="HJ150" s="140">
        <f>+CyF_Tot!C150</f>
        <v>11221</v>
      </c>
      <c r="HK150" s="140">
        <f>+CyF_Tot!D150</f>
        <v>11812</v>
      </c>
      <c r="HL150" s="140">
        <f>+CyF_Tot!E150</f>
        <v>12181</v>
      </c>
      <c r="HM150" s="140">
        <f>+CyF_Tot!F150</f>
        <v>327</v>
      </c>
      <c r="HN150" s="140">
        <f>+CyF_Tot!G150</f>
        <v>346</v>
      </c>
      <c r="HO150" s="140">
        <f>+CyF_Tot!H150</f>
        <v>356</v>
      </c>
      <c r="HP150" s="451">
        <f>+CyF_Tot!I150</f>
        <v>363</v>
      </c>
      <c r="HQ150" s="91">
        <f t="shared" si="291"/>
        <v>8.5442634953608126E-2</v>
      </c>
      <c r="HR150" s="88">
        <f t="shared" si="292"/>
        <v>8.0240485762626698E-2</v>
      </c>
      <c r="HS150" s="88">
        <f t="shared" si="293"/>
        <v>8.0695741926938264E-2</v>
      </c>
      <c r="HT150" s="88">
        <f t="shared" si="294"/>
        <v>7.8237432179421418E-2</v>
      </c>
      <c r="HU150" s="88">
        <f t="shared" si="295"/>
        <v>8.0989358536681946E-2</v>
      </c>
      <c r="HV150" s="88">
        <f t="shared" si="296"/>
        <v>7.9703925219230323E-2</v>
      </c>
      <c r="HW150" s="88">
        <f t="shared" si="297"/>
        <v>7.254568103032609E-2</v>
      </c>
      <c r="HX150" s="88">
        <f t="shared" si="298"/>
        <v>7.1848203671974378E-2</v>
      </c>
      <c r="HY150" s="88">
        <f t="shared" si="299"/>
        <v>6.1890592588677538E-2</v>
      </c>
      <c r="HZ150" s="88">
        <f t="shared" si="300"/>
        <v>6.6775201375515028E-2</v>
      </c>
      <c r="IA150" s="88">
        <f t="shared" si="301"/>
        <v>4.7058117905537072E-2</v>
      </c>
      <c r="IB150" s="88">
        <f t="shared" si="302"/>
        <v>5.1904648189968865E-2</v>
      </c>
      <c r="IC150" s="88">
        <f t="shared" si="303"/>
        <v>3.4662614795015118E-2</v>
      </c>
      <c r="ID150" s="88">
        <f t="shared" si="304"/>
        <v>4.1001955461680416E-2</v>
      </c>
      <c r="IE150" s="88">
        <f t="shared" si="305"/>
        <v>1.8847734956598052E-2</v>
      </c>
      <c r="IF150" s="88">
        <f t="shared" si="306"/>
        <v>2.6208653776260426E-2</v>
      </c>
      <c r="IG150" s="88">
        <f t="shared" si="307"/>
        <v>6.2715108142979989E-3</v>
      </c>
      <c r="IH150" s="88">
        <f t="shared" si="308"/>
        <v>1.1898654726788657E-2</v>
      </c>
      <c r="II150" s="88">
        <f t="shared" si="309"/>
        <v>5.8069544576833337E-4</v>
      </c>
      <c r="IJ150" s="191">
        <f t="shared" si="310"/>
        <v>3.1961526615700876E-3</v>
      </c>
      <c r="IK150" s="297"/>
      <c r="IL150" s="294"/>
      <c r="IM150" s="294"/>
      <c r="IN150" s="294"/>
      <c r="IO150" s="294"/>
      <c r="IP150" s="294"/>
      <c r="IQ150" s="294"/>
      <c r="IR150" s="294"/>
      <c r="IS150" s="294"/>
      <c r="IT150" s="294"/>
      <c r="IU150" s="294"/>
      <c r="IV150" s="294"/>
      <c r="IW150" s="294"/>
      <c r="IX150" s="294"/>
      <c r="IY150" s="294"/>
      <c r="IZ150" s="294"/>
      <c r="JA150" s="294"/>
      <c r="JB150" s="294"/>
      <c r="JC150" s="294"/>
      <c r="JD150" s="298"/>
    </row>
    <row r="151" spans="1:265" ht="14.4">
      <c r="A151" s="411" t="s">
        <v>162</v>
      </c>
      <c r="B151" s="439">
        <v>155301</v>
      </c>
      <c r="C151" s="427">
        <f t="shared" si="288"/>
        <v>4442</v>
      </c>
      <c r="D151" s="418">
        <f t="shared" si="289"/>
        <v>119</v>
      </c>
      <c r="E151" s="396">
        <f t="shared" si="317"/>
        <v>6.6826650363048263E-3</v>
      </c>
      <c r="F151" s="197">
        <f t="shared" si="262"/>
        <v>2.2543319102903393E-2</v>
      </c>
      <c r="G151" s="30">
        <f t="shared" si="151"/>
        <v>5.0863373076975353</v>
      </c>
      <c r="H151" s="29">
        <f t="shared" si="263"/>
        <v>0.11466292499242806</v>
      </c>
      <c r="I151" s="33">
        <f t="shared" si="264"/>
        <v>0.14548206592869622</v>
      </c>
      <c r="J151" s="324">
        <f t="shared" si="265"/>
        <v>0.19989431611950967</v>
      </c>
      <c r="K151" s="482">
        <f t="shared" si="290"/>
        <v>3.8332951865886274E-3</v>
      </c>
      <c r="L151" s="325">
        <f t="shared" si="318"/>
        <v>8.8671200193304696</v>
      </c>
      <c r="M151" s="326">
        <f t="shared" si="266"/>
        <v>0.25362198006365666</v>
      </c>
      <c r="N151" s="501"/>
      <c r="O151" s="332" t="s">
        <v>226</v>
      </c>
      <c r="P151" s="20" t="s">
        <v>234</v>
      </c>
      <c r="Q151" s="20"/>
      <c r="R151" s="20"/>
      <c r="S151" s="157">
        <f t="shared" si="267"/>
        <v>4442</v>
      </c>
      <c r="T151" s="158">
        <f t="shared" si="268"/>
        <v>2860.2520267094224</v>
      </c>
      <c r="U151" s="157">
        <f t="shared" si="269"/>
        <v>397</v>
      </c>
      <c r="V151" s="159">
        <f t="shared" si="270"/>
        <v>9.8145859085290485E-2</v>
      </c>
      <c r="W151" s="158">
        <f t="shared" si="271"/>
        <v>255.63261022144096</v>
      </c>
      <c r="X151" s="157">
        <f t="shared" si="272"/>
        <v>941</v>
      </c>
      <c r="Y151" s="159">
        <f t="shared" si="273"/>
        <v>0.26878034847186516</v>
      </c>
      <c r="Z151" s="158">
        <f t="shared" si="274"/>
        <v>605.92011641908289</v>
      </c>
      <c r="AA151" s="157">
        <f t="shared" si="275"/>
        <v>119</v>
      </c>
      <c r="AB151" s="158">
        <f t="shared" si="276"/>
        <v>766.25391980734184</v>
      </c>
      <c r="AC151" s="160">
        <f t="shared" si="277"/>
        <v>2.6789734353894642E-2</v>
      </c>
      <c r="AD151" s="157">
        <f t="shared" si="278"/>
        <v>0</v>
      </c>
      <c r="AE151" s="159">
        <f t="shared" si="279"/>
        <v>0</v>
      </c>
      <c r="AF151" s="158">
        <f t="shared" si="280"/>
        <v>0</v>
      </c>
      <c r="AG151" s="157">
        <f t="shared" si="281"/>
        <v>12</v>
      </c>
      <c r="AH151" s="159">
        <f t="shared" si="282"/>
        <v>0.11214953271028037</v>
      </c>
      <c r="AI151" s="333">
        <f t="shared" si="283"/>
        <v>77.269302837715145</v>
      </c>
      <c r="AJ151" s="505"/>
      <c r="AK151" s="83">
        <v>12538.522855288185</v>
      </c>
      <c r="AL151" s="61">
        <v>11473.185338364088</v>
      </c>
      <c r="AM151" s="61">
        <v>11662.317979075298</v>
      </c>
      <c r="AN151" s="61">
        <v>11145.377933968413</v>
      </c>
      <c r="AO151" s="61">
        <v>11373.03505498869</v>
      </c>
      <c r="AP151" s="61">
        <v>10859.290390162183</v>
      </c>
      <c r="AQ151" s="61">
        <v>10962.432834136402</v>
      </c>
      <c r="AR151" s="61">
        <v>10988.611502011154</v>
      </c>
      <c r="AS151" s="61">
        <v>10151.290336795517</v>
      </c>
      <c r="AT151" s="61">
        <v>10412.692966159975</v>
      </c>
      <c r="AU151" s="61">
        <v>7842.9655128148061</v>
      </c>
      <c r="AV151" s="61">
        <v>8573.4122062323477</v>
      </c>
      <c r="AW151" s="61">
        <v>6285.8043952186581</v>
      </c>
      <c r="AX151" s="61">
        <v>7196.6317748523725</v>
      </c>
      <c r="AY151" s="61">
        <v>4135.6270737091172</v>
      </c>
      <c r="AZ151" s="61">
        <v>5206.644162133407</v>
      </c>
      <c r="BA151" s="61">
        <v>1318.827170979466</v>
      </c>
      <c r="BB151" s="61">
        <v>2377.5786948075483</v>
      </c>
      <c r="BC151" s="61">
        <v>156.17690182651569</v>
      </c>
      <c r="BD151" s="84">
        <v>640.57543097018868</v>
      </c>
      <c r="BE151" s="229">
        <v>2.0000000000000002E-5</v>
      </c>
      <c r="BF151" s="42">
        <v>2.0000000000000002E-5</v>
      </c>
      <c r="BG151" s="52">
        <v>5.0000000000000002E-5</v>
      </c>
      <c r="BH151" s="52">
        <v>4.0000000000000003E-5</v>
      </c>
      <c r="BI151" s="52">
        <v>1.2518952302791728E-4</v>
      </c>
      <c r="BJ151" s="52">
        <v>1.2406223545552731E-4</v>
      </c>
      <c r="BK151" s="52">
        <v>3.4000000000000002E-4</v>
      </c>
      <c r="BL151" s="52">
        <v>1.8000000000000001E-4</v>
      </c>
      <c r="BM151" s="52">
        <v>8.9999999999999998E-4</v>
      </c>
      <c r="BN151" s="52">
        <v>5.0000000000000001E-4</v>
      </c>
      <c r="BO151" s="52">
        <v>3.8E-3</v>
      </c>
      <c r="BP151" s="52">
        <v>2E-3</v>
      </c>
      <c r="BQ151" s="52">
        <v>1.6199999999999999E-2</v>
      </c>
      <c r="BR151" s="52">
        <v>6.1999999999999998E-3</v>
      </c>
      <c r="BS151" s="52">
        <v>6.1100000000000002E-2</v>
      </c>
      <c r="BT151" s="52">
        <v>2.6800000000000001E-2</v>
      </c>
      <c r="BU151" s="52">
        <v>0.1421</v>
      </c>
      <c r="BV151" s="52">
        <v>5.4699999999999999E-2</v>
      </c>
      <c r="BW151" s="52">
        <v>0.27589999999999998</v>
      </c>
      <c r="BX151" s="53">
        <v>0.1051</v>
      </c>
      <c r="BY151" s="63">
        <f>+Fall_Hoy!B151</f>
        <v>0</v>
      </c>
      <c r="BZ151" s="60">
        <f>+Fall_Hoy!C151</f>
        <v>0</v>
      </c>
      <c r="CA151" s="60">
        <f>+Fall_Hoy!D151</f>
        <v>0</v>
      </c>
      <c r="CB151" s="60">
        <f>+Fall_Hoy!E151</f>
        <v>0</v>
      </c>
      <c r="CC151" s="60">
        <f>+Fall_Hoy!F151</f>
        <v>0</v>
      </c>
      <c r="CD151" s="60">
        <f>+Fall_Hoy!G151</f>
        <v>0</v>
      </c>
      <c r="CE151" s="60">
        <f>+Fall_Hoy!H151</f>
        <v>0</v>
      </c>
      <c r="CF151" s="60">
        <f>+Fall_Hoy!I151</f>
        <v>1</v>
      </c>
      <c r="CG151" s="60">
        <f>+Fall_Hoy!J151</f>
        <v>2</v>
      </c>
      <c r="CH151" s="60">
        <f>+Fall_Hoy!K151</f>
        <v>3</v>
      </c>
      <c r="CI151" s="60">
        <f>+Fall_Hoy!L151</f>
        <v>10</v>
      </c>
      <c r="CJ151" s="60">
        <f>+Fall_Hoy!M151</f>
        <v>6</v>
      </c>
      <c r="CK151" s="60">
        <f>+Fall_Hoy!N151</f>
        <v>34</v>
      </c>
      <c r="CL151" s="60">
        <f>+Fall_Hoy!O151</f>
        <v>4</v>
      </c>
      <c r="CM151" s="60">
        <f>+Fall_Hoy!P151</f>
        <v>21</v>
      </c>
      <c r="CN151" s="60">
        <f>+Fall_Hoy!Q151</f>
        <v>9</v>
      </c>
      <c r="CO151" s="60">
        <f>+Fall_Hoy!R151</f>
        <v>8</v>
      </c>
      <c r="CP151" s="60">
        <f>+Fall_Hoy!S151</f>
        <v>12</v>
      </c>
      <c r="CQ151" s="60">
        <f>+Fall_Hoy!T151</f>
        <v>5</v>
      </c>
      <c r="CR151" s="65">
        <f>+Fall_Hoy!U151</f>
        <v>4</v>
      </c>
      <c r="CS151" s="74">
        <f t="shared" si="284"/>
        <v>8.3106829559682516E-2</v>
      </c>
      <c r="CT151" s="75">
        <f t="shared" si="285"/>
        <v>6.4498530159738526E-2</v>
      </c>
      <c r="CU151" s="75">
        <f t="shared" si="286"/>
        <v>0.33388971405079138</v>
      </c>
      <c r="CV151" s="75">
        <f t="shared" si="287"/>
        <v>8.9647672759499378E-2</v>
      </c>
      <c r="CW151" s="75">
        <f t="shared" si="350"/>
        <v>3.1126255945612403E-2</v>
      </c>
      <c r="CX151" s="75">
        <f t="shared" si="351"/>
        <v>2.6705244042715841E-2</v>
      </c>
      <c r="CY151" s="75">
        <f t="shared" si="352"/>
        <v>5.1083551294945351E-2</v>
      </c>
      <c r="CZ151" s="75">
        <f t="shared" si="353"/>
        <v>0.5055739348450683</v>
      </c>
      <c r="DA151" s="75">
        <f t="shared" si="354"/>
        <v>0.21891032060892829</v>
      </c>
      <c r="DB151" s="75">
        <f t="shared" si="355"/>
        <v>0.57621981359666452</v>
      </c>
      <c r="DC151" s="75">
        <f t="shared" si="356"/>
        <v>0.33553366300905213</v>
      </c>
      <c r="DD151" s="75">
        <f t="shared" si="357"/>
        <v>0.34991902031949229</v>
      </c>
      <c r="DE151" s="75">
        <f t="shared" si="358"/>
        <v>0.33388971405079138</v>
      </c>
      <c r="DF151" s="75">
        <f t="shared" si="359"/>
        <v>8.9647672759499378E-2</v>
      </c>
      <c r="DG151" s="75">
        <f t="shared" si="360"/>
        <v>8.3106829559682516E-2</v>
      </c>
      <c r="DH151" s="75">
        <f t="shared" si="361"/>
        <v>6.4498530159738526E-2</v>
      </c>
      <c r="DI151" s="75">
        <f t="shared" si="362"/>
        <v>4.2688217728879874E-2</v>
      </c>
      <c r="DJ151" s="75">
        <f t="shared" si="363"/>
        <v>9.226968102761017E-2</v>
      </c>
      <c r="DK151" s="75">
        <f t="shared" si="364"/>
        <v>0.11603833821251944</v>
      </c>
      <c r="DL151" s="287">
        <f t="shared" si="365"/>
        <v>5.9413754566085025E-2</v>
      </c>
      <c r="DM151" s="83">
        <f>+'Cas_-14'!B151</f>
        <v>7</v>
      </c>
      <c r="DN151" s="61">
        <f>+'Cas_-14'!C151</f>
        <v>9</v>
      </c>
      <c r="DO151" s="61">
        <f>+'Cas_-14'!D151</f>
        <v>30</v>
      </c>
      <c r="DP151" s="61">
        <f>+'Cas_-14'!E151</f>
        <v>36</v>
      </c>
      <c r="DQ151" s="61">
        <f>+'Cas_-14'!F151</f>
        <v>354</v>
      </c>
      <c r="DR151" s="61">
        <f>+'Cas_-14'!G151</f>
        <v>290</v>
      </c>
      <c r="DS151" s="61">
        <f>+'Cas_-14'!H151</f>
        <v>560</v>
      </c>
      <c r="DT151" s="61">
        <f>+'Cas_-14'!I151</f>
        <v>397</v>
      </c>
      <c r="DU151" s="61">
        <f>+'Cas_-14'!J151</f>
        <v>470</v>
      </c>
      <c r="DV151" s="61">
        <f>+'Cas_-14'!K151</f>
        <v>333</v>
      </c>
      <c r="DW151" s="61">
        <f>+'Cas_-14'!L151</f>
        <v>326</v>
      </c>
      <c r="DX151" s="61">
        <f>+'Cas_-14'!M151</f>
        <v>195</v>
      </c>
      <c r="DY151" s="61">
        <f>+'Cas_-14'!N151</f>
        <v>147</v>
      </c>
      <c r="DZ151" s="61">
        <f>+'Cas_-14'!O151</f>
        <v>119</v>
      </c>
      <c r="EA151" s="61">
        <f>+'Cas_-14'!P151</f>
        <v>89</v>
      </c>
      <c r="EB151" s="61">
        <f>+'Cas_-14'!Q151</f>
        <v>69</v>
      </c>
      <c r="EC151" s="61">
        <f>+'Cas_-14'!R151</f>
        <v>22</v>
      </c>
      <c r="ED151" s="61">
        <f>+'Cas_-14'!S151</f>
        <v>31</v>
      </c>
      <c r="EE151" s="61">
        <f>+'Cas_-14'!T151</f>
        <v>6</v>
      </c>
      <c r="EF151" s="84">
        <f>+'Cas_-14'!U151</f>
        <v>7</v>
      </c>
      <c r="EG151" s="190">
        <f t="shared" si="349"/>
        <v>5.5827947843534967E-4</v>
      </c>
      <c r="EH151" s="88">
        <f t="shared" si="349"/>
        <v>7.8443777683131816E-4</v>
      </c>
      <c r="EI151" s="88">
        <f t="shared" si="349"/>
        <v>2.5723874150770402E-3</v>
      </c>
      <c r="EJ151" s="88">
        <f t="shared" si="349"/>
        <v>3.2300385158120764E-3</v>
      </c>
      <c r="EK151" s="88">
        <f t="shared" si="349"/>
        <v>3.1126255945612403E-2</v>
      </c>
      <c r="EL151" s="88">
        <f t="shared" si="349"/>
        <v>2.6705244042715841E-2</v>
      </c>
      <c r="EM151" s="88">
        <f t="shared" si="349"/>
        <v>5.1083551294945351E-2</v>
      </c>
      <c r="EN151" s="88">
        <f t="shared" si="349"/>
        <v>3.6128313384028582E-2</v>
      </c>
      <c r="EO151" s="88">
        <f t="shared" si="349"/>
        <v>4.6299532808788332E-2</v>
      </c>
      <c r="EP151" s="88">
        <f t="shared" si="327"/>
        <v>3.1980199654614877E-2</v>
      </c>
      <c r="EQ151" s="88">
        <f t="shared" si="328"/>
        <v>4.1565910173561378E-2</v>
      </c>
      <c r="ER151" s="88">
        <f t="shared" si="315"/>
        <v>2.2744736320766998E-2</v>
      </c>
      <c r="ES151" s="88">
        <f t="shared" si="315"/>
        <v>2.3386028383545723E-2</v>
      </c>
      <c r="ET151" s="88">
        <f t="shared" si="315"/>
        <v>1.6535513240489658E-2</v>
      </c>
      <c r="EU151" s="88">
        <f t="shared" si="315"/>
        <v>2.1520315641076076E-2</v>
      </c>
      <c r="EV151" s="88">
        <f t="shared" si="315"/>
        <v>1.3252297996820941E-2</v>
      </c>
      <c r="EW151" s="88">
        <f t="shared" si="315"/>
        <v>1.6681488283003032E-2</v>
      </c>
      <c r="EX151" s="88">
        <f t="shared" si="315"/>
        <v>1.303847484320988E-2</v>
      </c>
      <c r="EY151" s="88">
        <f t="shared" si="315"/>
        <v>3.8417973015400932E-2</v>
      </c>
      <c r="EZ151" s="96">
        <f t="shared" si="315"/>
        <v>1.0927674808567187E-2</v>
      </c>
      <c r="FA151" s="110">
        <f t="shared" si="319"/>
        <v>3.861784880192721</v>
      </c>
      <c r="FB151" s="111">
        <f t="shared" si="320"/>
        <v>4.8669695003244646</v>
      </c>
      <c r="FC151" s="111">
        <f t="shared" si="321"/>
        <v>14.277315864617453</v>
      </c>
      <c r="FD151" s="111">
        <f t="shared" si="322"/>
        <v>5.4215234480889141</v>
      </c>
      <c r="FE151" s="111">
        <f t="shared" si="316"/>
        <v>1</v>
      </c>
      <c r="FF151" s="111">
        <f t="shared" si="316"/>
        <v>1</v>
      </c>
      <c r="FG151" s="111">
        <f t="shared" si="316"/>
        <v>1</v>
      </c>
      <c r="FH151" s="111">
        <f t="shared" si="316"/>
        <v>13.993842709207948</v>
      </c>
      <c r="FI151" s="111">
        <f t="shared" si="316"/>
        <v>4.7281323877068555</v>
      </c>
      <c r="FJ151" s="111">
        <f t="shared" si="316"/>
        <v>18.018018018018019</v>
      </c>
      <c r="FK151" s="111">
        <f t="shared" si="316"/>
        <v>8.0723280594123352</v>
      </c>
      <c r="FL151" s="111">
        <f t="shared" si="316"/>
        <v>15.384615384615385</v>
      </c>
      <c r="FM151" s="111">
        <f t="shared" si="316"/>
        <v>14.277315864617453</v>
      </c>
      <c r="FN151" s="111">
        <f t="shared" si="316"/>
        <v>5.4215234480889141</v>
      </c>
      <c r="FO151" s="111">
        <f t="shared" si="316"/>
        <v>3.861784880192721</v>
      </c>
      <c r="FP151" s="111">
        <f t="shared" si="316"/>
        <v>4.8669695003244646</v>
      </c>
      <c r="FQ151" s="111">
        <f t="shared" si="323"/>
        <v>2.5590173373424605</v>
      </c>
      <c r="FR151" s="111">
        <f t="shared" si="324"/>
        <v>7.0767234770301357</v>
      </c>
      <c r="FS151" s="111">
        <f t="shared" si="325"/>
        <v>3.0204180258547786</v>
      </c>
      <c r="FT151" s="292">
        <f t="shared" si="326"/>
        <v>5.4369987766752761</v>
      </c>
      <c r="FU151" s="83">
        <f>+Cas_Hoy!B151</f>
        <v>11</v>
      </c>
      <c r="FV151" s="61">
        <f>+Cas_Hoy!C151</f>
        <v>10</v>
      </c>
      <c r="FW151" s="61">
        <f>+Cas_Hoy!D151</f>
        <v>46</v>
      </c>
      <c r="FX151" s="61">
        <f>+Cas_Hoy!E151</f>
        <v>49</v>
      </c>
      <c r="FY151" s="61">
        <f>+Cas_Hoy!F151</f>
        <v>481</v>
      </c>
      <c r="FZ151" s="61">
        <f>+Cas_Hoy!G151</f>
        <v>360</v>
      </c>
      <c r="GA151" s="61">
        <f>+Cas_Hoy!H151</f>
        <v>704</v>
      </c>
      <c r="GB151" s="61">
        <f>+Cas_Hoy!I151</f>
        <v>482</v>
      </c>
      <c r="GC151" s="61">
        <f>+Cas_Hoy!J151</f>
        <v>601</v>
      </c>
      <c r="GD151" s="61">
        <f>+Cas_Hoy!K151</f>
        <v>404</v>
      </c>
      <c r="GE151" s="61">
        <f>+Cas_Hoy!L151</f>
        <v>419</v>
      </c>
      <c r="GF151" s="61">
        <f>+Cas_Hoy!M151</f>
        <v>248</v>
      </c>
      <c r="GG151" s="61">
        <f>+Cas_Hoy!N151</f>
        <v>184</v>
      </c>
      <c r="GH151" s="61">
        <f>+Cas_Hoy!O151</f>
        <v>152</v>
      </c>
      <c r="GI151" s="61">
        <f>+Cas_Hoy!P151</f>
        <v>111</v>
      </c>
      <c r="GJ151" s="61">
        <f>+Cas_Hoy!Q151</f>
        <v>88</v>
      </c>
      <c r="GK151" s="61">
        <f>+Cas_Hoy!R151</f>
        <v>35</v>
      </c>
      <c r="GL151" s="61">
        <f>+Cas_Hoy!S151</f>
        <v>38</v>
      </c>
      <c r="GM151" s="61">
        <f>+Cas_Hoy!T151</f>
        <v>6</v>
      </c>
      <c r="GN151" s="84">
        <f>+Cas_Hoy!U151</f>
        <v>9</v>
      </c>
      <c r="GO151" s="297">
        <f t="shared" si="329"/>
        <v>3.3879296765969469E-3</v>
      </c>
      <c r="GP151" s="294">
        <f t="shared" si="330"/>
        <v>4.2420385941559493E-3</v>
      </c>
      <c r="GQ151" s="294">
        <f t="shared" si="331"/>
        <v>5.6314407731873288E-2</v>
      </c>
      <c r="GR151" s="294">
        <f t="shared" si="332"/>
        <v>2.3835409667599134E-2</v>
      </c>
      <c r="GS151" s="294">
        <f t="shared" si="333"/>
        <v>4.229302008429256E-2</v>
      </c>
      <c r="GT151" s="294">
        <f t="shared" si="334"/>
        <v>3.3151337432336905E-2</v>
      </c>
      <c r="GU151" s="294">
        <f t="shared" si="335"/>
        <v>6.42193216279313E-2</v>
      </c>
      <c r="GV151" s="294">
        <f t="shared" si="336"/>
        <v>0.61382024331315599</v>
      </c>
      <c r="GW151" s="294">
        <f t="shared" si="337"/>
        <v>0.27992575039567208</v>
      </c>
      <c r="GX151" s="294">
        <f t="shared" si="338"/>
        <v>0.69907749157072807</v>
      </c>
      <c r="GY151" s="294">
        <f t="shared" si="339"/>
        <v>0.43125338895948734</v>
      </c>
      <c r="GZ151" s="294">
        <f t="shared" si="340"/>
        <v>0.44502521558581587</v>
      </c>
      <c r="HA151" s="294">
        <f t="shared" si="341"/>
        <v>0.41792998221323552</v>
      </c>
      <c r="HB151" s="294">
        <f t="shared" si="342"/>
        <v>0.11450795176003284</v>
      </c>
      <c r="HC151" s="294">
        <f t="shared" si="343"/>
        <v>0.10365009079915459</v>
      </c>
      <c r="HD151" s="294">
        <f t="shared" si="344"/>
        <v>8.2258994986333198E-2</v>
      </c>
      <c r="HE151" s="294">
        <f t="shared" si="345"/>
        <v>6.791307365958163E-2</v>
      </c>
      <c r="HF151" s="294">
        <f t="shared" si="346"/>
        <v>0.11310477029190925</v>
      </c>
      <c r="HG151" s="294">
        <f t="shared" si="347"/>
        <v>0.11603833821251942</v>
      </c>
      <c r="HH151" s="298">
        <f t="shared" si="348"/>
        <v>7.6389113013537888E-2</v>
      </c>
      <c r="HI151" s="213">
        <f>+CyF_Tot!B151</f>
        <v>2810</v>
      </c>
      <c r="HJ151" s="140">
        <f>+CyF_Tot!C151</f>
        <v>3501</v>
      </c>
      <c r="HK151" s="140">
        <f>+CyF_Tot!D151</f>
        <v>4045</v>
      </c>
      <c r="HL151" s="140">
        <f>+CyF_Tot!E151</f>
        <v>4442</v>
      </c>
      <c r="HM151" s="140">
        <f>+CyF_Tot!F151</f>
        <v>86</v>
      </c>
      <c r="HN151" s="140">
        <f>+CyF_Tot!G151</f>
        <v>107</v>
      </c>
      <c r="HO151" s="140">
        <f>+CyF_Tot!H151</f>
        <v>119</v>
      </c>
      <c r="HP151" s="451">
        <f>+CyF_Tot!I151</f>
        <v>119</v>
      </c>
      <c r="HQ151" s="91">
        <f t="shared" si="291"/>
        <v>8.0736909970239634E-2</v>
      </c>
      <c r="HR151" s="88">
        <f t="shared" si="292"/>
        <v>7.3877086035274001E-2</v>
      </c>
      <c r="HS151" s="88">
        <f t="shared" si="293"/>
        <v>7.5094931642908272E-2</v>
      </c>
      <c r="HT151" s="88">
        <f t="shared" si="294"/>
        <v>7.1766298568382778E-2</v>
      </c>
      <c r="HU151" s="88">
        <f t="shared" si="295"/>
        <v>7.323220748732262E-2</v>
      </c>
      <c r="HV151" s="88">
        <f t="shared" si="296"/>
        <v>6.99241498133443E-2</v>
      </c>
      <c r="HW151" s="88">
        <f t="shared" si="297"/>
        <v>7.0588295208249802E-2</v>
      </c>
      <c r="HX151" s="88">
        <f t="shared" si="298"/>
        <v>7.0756862492908315E-2</v>
      </c>
      <c r="HY151" s="88">
        <f t="shared" si="299"/>
        <v>6.5365260602285355E-2</v>
      </c>
      <c r="HZ151" s="88">
        <f t="shared" si="300"/>
        <v>6.7048460513196795E-2</v>
      </c>
      <c r="IA151" s="88">
        <f t="shared" si="301"/>
        <v>5.0501706446286924E-2</v>
      </c>
      <c r="IB151" s="88">
        <f t="shared" si="302"/>
        <v>5.5205132009660901E-2</v>
      </c>
      <c r="IC151" s="88">
        <f t="shared" si="303"/>
        <v>4.0474976949399284E-2</v>
      </c>
      <c r="ID151" s="88">
        <f t="shared" si="304"/>
        <v>4.6339893335215952E-2</v>
      </c>
      <c r="IE151" s="88">
        <f t="shared" si="305"/>
        <v>2.6629751731856957E-2</v>
      </c>
      <c r="IF151" s="88">
        <f t="shared" si="306"/>
        <v>3.3526147044342321E-2</v>
      </c>
      <c r="IG151" s="88">
        <f t="shared" si="307"/>
        <v>8.4920713387516243E-3</v>
      </c>
      <c r="IH151" s="88">
        <f t="shared" si="308"/>
        <v>1.5309487349131998E-2</v>
      </c>
      <c r="II151" s="88">
        <f t="shared" si="309"/>
        <v>1.005640026957429E-3</v>
      </c>
      <c r="IJ151" s="191">
        <f t="shared" si="310"/>
        <v>4.1247347471696167E-3</v>
      </c>
      <c r="IK151" s="297"/>
      <c r="IL151" s="294"/>
      <c r="IM151" s="294"/>
      <c r="IN151" s="294"/>
      <c r="IO151" s="294"/>
      <c r="IP151" s="294"/>
      <c r="IQ151" s="294"/>
      <c r="IR151" s="294"/>
      <c r="IS151" s="294"/>
      <c r="IT151" s="294"/>
      <c r="IU151" s="294"/>
      <c r="IV151" s="294"/>
      <c r="IW151" s="294"/>
      <c r="IX151" s="294"/>
      <c r="IY151" s="294"/>
      <c r="IZ151" s="294"/>
      <c r="JA151" s="294"/>
      <c r="JB151" s="294"/>
      <c r="JC151" s="294"/>
      <c r="JD151" s="298"/>
      <c r="JE151" s="486"/>
    </row>
    <row r="152" spans="1:265" ht="14.4">
      <c r="A152" s="411" t="s">
        <v>163</v>
      </c>
      <c r="B152" s="439">
        <v>63677</v>
      </c>
      <c r="C152" s="427">
        <f t="shared" si="288"/>
        <v>1590</v>
      </c>
      <c r="D152" s="418">
        <f t="shared" si="289"/>
        <v>51</v>
      </c>
      <c r="E152" s="396">
        <f t="shared" si="317"/>
        <v>6.3195254806689416E-3</v>
      </c>
      <c r="F152" s="197">
        <f t="shared" si="262"/>
        <v>2.2409975344315845E-2</v>
      </c>
      <c r="G152" s="30">
        <f t="shared" si="151"/>
        <v>5.6553792454660545</v>
      </c>
      <c r="H152" s="29">
        <f t="shared" si="263"/>
        <v>0.12673690945364982</v>
      </c>
      <c r="I152" s="33">
        <f t="shared" si="264"/>
        <v>0.14121351508850963</v>
      </c>
      <c r="J152" s="324">
        <f t="shared" si="265"/>
        <v>0.23815573637658963</v>
      </c>
      <c r="K152" s="482">
        <f t="shared" si="290"/>
        <v>3.3629974268900354E-3</v>
      </c>
      <c r="L152" s="325">
        <f t="shared" si="318"/>
        <v>10.627219919588015</v>
      </c>
      <c r="M152" s="326">
        <f t="shared" si="266"/>
        <v>0.26519233714253743</v>
      </c>
      <c r="N152" s="501"/>
      <c r="O152" s="332" t="s">
        <v>226</v>
      </c>
      <c r="P152" s="20" t="s">
        <v>234</v>
      </c>
      <c r="Q152" s="20"/>
      <c r="R152" s="20"/>
      <c r="S152" s="157">
        <f t="shared" si="267"/>
        <v>1590</v>
      </c>
      <c r="T152" s="158">
        <f t="shared" si="268"/>
        <v>2496.9769304458437</v>
      </c>
      <c r="U152" s="157">
        <f t="shared" si="269"/>
        <v>65</v>
      </c>
      <c r="V152" s="159">
        <f t="shared" si="270"/>
        <v>4.2622950819672129E-2</v>
      </c>
      <c r="W152" s="158">
        <f t="shared" si="271"/>
        <v>102.07767325722003</v>
      </c>
      <c r="X152" s="157">
        <f t="shared" si="272"/>
        <v>163</v>
      </c>
      <c r="Y152" s="159">
        <f t="shared" si="273"/>
        <v>0.11422564821303434</v>
      </c>
      <c r="Z152" s="158">
        <f t="shared" si="274"/>
        <v>255.97939601425946</v>
      </c>
      <c r="AA152" s="157">
        <f t="shared" si="275"/>
        <v>51</v>
      </c>
      <c r="AB152" s="158">
        <f t="shared" si="276"/>
        <v>800.91712863357259</v>
      </c>
      <c r="AC152" s="160">
        <f t="shared" si="277"/>
        <v>3.2075471698113207E-2</v>
      </c>
      <c r="AD152" s="157">
        <f t="shared" si="278"/>
        <v>2</v>
      </c>
      <c r="AE152" s="159">
        <f t="shared" si="279"/>
        <v>4.0816326530612242E-2</v>
      </c>
      <c r="AF152" s="158">
        <f t="shared" si="280"/>
        <v>31.408514848375393</v>
      </c>
      <c r="AG152" s="157">
        <f t="shared" si="281"/>
        <v>6</v>
      </c>
      <c r="AH152" s="159">
        <f t="shared" si="282"/>
        <v>0.13333333333333333</v>
      </c>
      <c r="AI152" s="333">
        <f t="shared" si="283"/>
        <v>94.225544545126183</v>
      </c>
      <c r="AJ152" s="505"/>
      <c r="AK152" s="83">
        <v>5743.2498888647342</v>
      </c>
      <c r="AL152" s="61">
        <v>5699.6237588526765</v>
      </c>
      <c r="AM152" s="61">
        <v>5358.9727276940048</v>
      </c>
      <c r="AN152" s="61">
        <v>5224.7948990947516</v>
      </c>
      <c r="AO152" s="61">
        <v>4452.5347744130249</v>
      </c>
      <c r="AP152" s="61">
        <v>4398.834269078794</v>
      </c>
      <c r="AQ152" s="61">
        <v>4257.7357426559329</v>
      </c>
      <c r="AR152" s="61">
        <v>4326.4244609359894</v>
      </c>
      <c r="AS152" s="61">
        <v>3730.0761070848621</v>
      </c>
      <c r="AT152" s="61">
        <v>3989.0007463906959</v>
      </c>
      <c r="AU152" s="61">
        <v>3242.7051979627117</v>
      </c>
      <c r="AV152" s="61">
        <v>3218.7274795986204</v>
      </c>
      <c r="AW152" s="61">
        <v>2341.8870814806173</v>
      </c>
      <c r="AX152" s="61">
        <v>2503.0097388762574</v>
      </c>
      <c r="AY152" s="61">
        <v>1420.2511120902225</v>
      </c>
      <c r="AZ152" s="61">
        <v>1837.7873029679502</v>
      </c>
      <c r="BA152" s="61">
        <v>561.64628483641843</v>
      </c>
      <c r="BB152" s="61">
        <v>1020.8977115087912</v>
      </c>
      <c r="BC152" s="61">
        <v>72.941075952781631</v>
      </c>
      <c r="BD152" s="84">
        <v>275.89950098791098</v>
      </c>
      <c r="BE152" s="229">
        <v>2.0000000000000002E-5</v>
      </c>
      <c r="BF152" s="42">
        <v>2.0000000000000002E-5</v>
      </c>
      <c r="BG152" s="52">
        <v>5.0000000000000002E-5</v>
      </c>
      <c r="BH152" s="52">
        <v>4.0000000000000003E-5</v>
      </c>
      <c r="BI152" s="52">
        <v>1.2518952302791728E-4</v>
      </c>
      <c r="BJ152" s="52">
        <v>1.2406223545552731E-4</v>
      </c>
      <c r="BK152" s="52">
        <v>3.4000000000000002E-4</v>
      </c>
      <c r="BL152" s="52">
        <v>1.8000000000000001E-4</v>
      </c>
      <c r="BM152" s="52">
        <v>8.9999999999999998E-4</v>
      </c>
      <c r="BN152" s="52">
        <v>5.0000000000000001E-4</v>
      </c>
      <c r="BO152" s="52">
        <v>3.8E-3</v>
      </c>
      <c r="BP152" s="52">
        <v>2E-3</v>
      </c>
      <c r="BQ152" s="52">
        <v>1.6199999999999999E-2</v>
      </c>
      <c r="BR152" s="52">
        <v>6.1999999999999998E-3</v>
      </c>
      <c r="BS152" s="52">
        <v>6.1100000000000002E-2</v>
      </c>
      <c r="BT152" s="52">
        <v>2.6800000000000001E-2</v>
      </c>
      <c r="BU152" s="52">
        <v>0.1421</v>
      </c>
      <c r="BV152" s="52">
        <v>5.4699999999999999E-2</v>
      </c>
      <c r="BW152" s="52">
        <v>0.27589999999999998</v>
      </c>
      <c r="BX152" s="53">
        <v>0.1051</v>
      </c>
      <c r="BY152" s="63">
        <f>+Fall_Hoy!B152</f>
        <v>0</v>
      </c>
      <c r="BZ152" s="60">
        <f>+Fall_Hoy!C152</f>
        <v>0</v>
      </c>
      <c r="CA152" s="60">
        <f>+Fall_Hoy!D152</f>
        <v>0</v>
      </c>
      <c r="CB152" s="60">
        <f>+Fall_Hoy!E152</f>
        <v>0</v>
      </c>
      <c r="CC152" s="60">
        <f>+Fall_Hoy!F152</f>
        <v>1</v>
      </c>
      <c r="CD152" s="60">
        <f>+Fall_Hoy!G152</f>
        <v>0</v>
      </c>
      <c r="CE152" s="60">
        <f>+Fall_Hoy!H152</f>
        <v>1</v>
      </c>
      <c r="CF152" s="60">
        <f>+Fall_Hoy!I152</f>
        <v>0</v>
      </c>
      <c r="CG152" s="60">
        <f>+Fall_Hoy!J152</f>
        <v>2</v>
      </c>
      <c r="CH152" s="60">
        <f>+Fall_Hoy!K152</f>
        <v>0</v>
      </c>
      <c r="CI152" s="60">
        <f>+Fall_Hoy!L152</f>
        <v>4</v>
      </c>
      <c r="CJ152" s="60">
        <f>+Fall_Hoy!M152</f>
        <v>0</v>
      </c>
      <c r="CK152" s="60">
        <f>+Fall_Hoy!N152</f>
        <v>10</v>
      </c>
      <c r="CL152" s="60">
        <f>+Fall_Hoy!O152</f>
        <v>3</v>
      </c>
      <c r="CM152" s="60">
        <f>+Fall_Hoy!P152</f>
        <v>12</v>
      </c>
      <c r="CN152" s="60">
        <f>+Fall_Hoy!Q152</f>
        <v>4</v>
      </c>
      <c r="CO152" s="60">
        <f>+Fall_Hoy!R152</f>
        <v>5</v>
      </c>
      <c r="CP152" s="60">
        <f>+Fall_Hoy!S152</f>
        <v>5</v>
      </c>
      <c r="CQ152" s="60">
        <f>+Fall_Hoy!T152</f>
        <v>1</v>
      </c>
      <c r="CR152" s="65">
        <f>+Fall_Hoy!U152</f>
        <v>3</v>
      </c>
      <c r="CS152" s="74">
        <f t="shared" si="284"/>
        <v>0.13828494388324697</v>
      </c>
      <c r="CT152" s="75">
        <f t="shared" si="285"/>
        <v>8.1213822242783493E-2</v>
      </c>
      <c r="CU152" s="75">
        <f t="shared" si="286"/>
        <v>0.2635839940784066</v>
      </c>
      <c r="CV152" s="75">
        <f t="shared" si="287"/>
        <v>0.19331565523958869</v>
      </c>
      <c r="CW152" s="75">
        <f t="shared" si="350"/>
        <v>0.7</v>
      </c>
      <c r="CX152" s="75">
        <f t="shared" si="351"/>
        <v>3.3872610533973051E-2</v>
      </c>
      <c r="CY152" s="75">
        <f t="shared" si="352"/>
        <v>0.69078417458420249</v>
      </c>
      <c r="CZ152" s="75">
        <f t="shared" si="353"/>
        <v>3.6057488443066582E-2</v>
      </c>
      <c r="DA152" s="75">
        <f t="shared" si="354"/>
        <v>0.59575787689729975</v>
      </c>
      <c r="DB152" s="75">
        <f t="shared" si="355"/>
        <v>3.5848576897206254E-2</v>
      </c>
      <c r="DC152" s="75">
        <f t="shared" si="356"/>
        <v>0.32461525630165305</v>
      </c>
      <c r="DD152" s="75">
        <f t="shared" si="357"/>
        <v>3.0757496752208867E-2</v>
      </c>
      <c r="DE152" s="75">
        <f t="shared" si="358"/>
        <v>0.2635839940784066</v>
      </c>
      <c r="DF152" s="75">
        <f t="shared" si="359"/>
        <v>0.19331565523958869</v>
      </c>
      <c r="DG152" s="75">
        <f t="shared" si="360"/>
        <v>0.13828494388324697</v>
      </c>
      <c r="DH152" s="75">
        <f t="shared" si="361"/>
        <v>8.1213822242783493E-2</v>
      </c>
      <c r="DI152" s="75">
        <f t="shared" si="362"/>
        <v>6.2648840272676296E-2</v>
      </c>
      <c r="DJ152" s="75">
        <f t="shared" si="363"/>
        <v>8.9536568859460555E-2</v>
      </c>
      <c r="DK152" s="75">
        <f t="shared" si="364"/>
        <v>4.9690816644548177E-2</v>
      </c>
      <c r="DL152" s="287">
        <f t="shared" si="365"/>
        <v>0.10345884452613023</v>
      </c>
      <c r="DM152" s="83">
        <f>+'Cas_-14'!B152</f>
        <v>6</v>
      </c>
      <c r="DN152" s="61">
        <f>+'Cas_-14'!C152</f>
        <v>1</v>
      </c>
      <c r="DO152" s="61">
        <f>+'Cas_-14'!D152</f>
        <v>23</v>
      </c>
      <c r="DP152" s="61">
        <f>+'Cas_-14'!E152</f>
        <v>35</v>
      </c>
      <c r="DQ152" s="61">
        <f>+'Cas_-14'!F152</f>
        <v>154</v>
      </c>
      <c r="DR152" s="61">
        <f>+'Cas_-14'!G152</f>
        <v>149</v>
      </c>
      <c r="DS152" s="61">
        <f>+'Cas_-14'!H152</f>
        <v>151</v>
      </c>
      <c r="DT152" s="61">
        <f>+'Cas_-14'!I152</f>
        <v>156</v>
      </c>
      <c r="DU152" s="61">
        <f>+'Cas_-14'!J152</f>
        <v>175</v>
      </c>
      <c r="DV152" s="61">
        <f>+'Cas_-14'!K152</f>
        <v>143</v>
      </c>
      <c r="DW152" s="61">
        <f>+'Cas_-14'!L152</f>
        <v>93</v>
      </c>
      <c r="DX152" s="61">
        <f>+'Cas_-14'!M152</f>
        <v>99</v>
      </c>
      <c r="DY152" s="61">
        <f>+'Cas_-14'!N152</f>
        <v>77</v>
      </c>
      <c r="DZ152" s="61">
        <f>+'Cas_-14'!O152</f>
        <v>57</v>
      </c>
      <c r="EA152" s="61">
        <f>+'Cas_-14'!P152</f>
        <v>37</v>
      </c>
      <c r="EB152" s="61">
        <f>+'Cas_-14'!Q152</f>
        <v>36</v>
      </c>
      <c r="EC152" s="61">
        <f>+'Cas_-14'!R152</f>
        <v>14</v>
      </c>
      <c r="ED152" s="61">
        <f>+'Cas_-14'!S152</f>
        <v>13</v>
      </c>
      <c r="EE152" s="61">
        <f>+'Cas_-14'!T152</f>
        <v>1</v>
      </c>
      <c r="EF152" s="84">
        <f>+'Cas_-14'!U152</f>
        <v>5</v>
      </c>
      <c r="EG152" s="190">
        <f t="shared" si="349"/>
        <v>1.0447046735042932E-3</v>
      </c>
      <c r="EH152" s="89">
        <f t="shared" si="349"/>
        <v>1.7545017746948584E-4</v>
      </c>
      <c r="EI152" s="89">
        <f t="shared" si="349"/>
        <v>4.2918673351594059E-3</v>
      </c>
      <c r="EJ152" s="89">
        <f t="shared" si="349"/>
        <v>6.6988275474821231E-3</v>
      </c>
      <c r="EK152" s="89">
        <f t="shared" si="349"/>
        <v>3.4587040371919772E-2</v>
      </c>
      <c r="EL152" s="89">
        <f t="shared" si="349"/>
        <v>3.3872610533973051E-2</v>
      </c>
      <c r="EM152" s="89">
        <f t="shared" si="349"/>
        <v>3.546485952315296E-2</v>
      </c>
      <c r="EN152" s="89">
        <f t="shared" si="349"/>
        <v>3.6057488443066582E-2</v>
      </c>
      <c r="EO152" s="89">
        <f t="shared" si="349"/>
        <v>4.691593280566235E-2</v>
      </c>
      <c r="EP152" s="89">
        <f t="shared" si="327"/>
        <v>3.5848576897206254E-2</v>
      </c>
      <c r="EQ152" s="89">
        <f t="shared" si="328"/>
        <v>2.8679757894251052E-2</v>
      </c>
      <c r="ER152" s="89">
        <f t="shared" si="315"/>
        <v>3.0757496752208867E-2</v>
      </c>
      <c r="ES152" s="89">
        <f t="shared" si="315"/>
        <v>3.2879467421340437E-2</v>
      </c>
      <c r="ET152" s="89">
        <f t="shared" si="315"/>
        <v>2.2772584187223548E-2</v>
      </c>
      <c r="EU152" s="89">
        <f t="shared" si="315"/>
        <v>2.6051731053071372E-2</v>
      </c>
      <c r="EV152" s="89">
        <f t="shared" si="315"/>
        <v>1.9588773924959377E-2</v>
      </c>
      <c r="EW152" s="89">
        <f t="shared" si="315"/>
        <v>2.4926720567692445E-2</v>
      </c>
      <c r="EX152" s="89">
        <f t="shared" si="315"/>
        <v>1.2733890823192481E-2</v>
      </c>
      <c r="EY152" s="89">
        <f t="shared" si="315"/>
        <v>1.3709696312230841E-2</v>
      </c>
      <c r="EZ152" s="97">
        <f t="shared" si="315"/>
        <v>1.8122540932827145E-2</v>
      </c>
      <c r="FA152" s="110">
        <f t="shared" si="319"/>
        <v>5.3080904144733925</v>
      </c>
      <c r="FB152" s="111">
        <f t="shared" si="320"/>
        <v>4.1459369817578775</v>
      </c>
      <c r="FC152" s="111">
        <f t="shared" si="321"/>
        <v>8.0166746833413498</v>
      </c>
      <c r="FD152" s="111">
        <f t="shared" si="322"/>
        <v>8.4889643463497446</v>
      </c>
      <c r="FE152" s="111">
        <f t="shared" si="316"/>
        <v>20.238794429150115</v>
      </c>
      <c r="FF152" s="111">
        <f t="shared" si="316"/>
        <v>1</v>
      </c>
      <c r="FG152" s="111">
        <f t="shared" si="316"/>
        <v>19.477989871445264</v>
      </c>
      <c r="FH152" s="111">
        <f t="shared" si="316"/>
        <v>1</v>
      </c>
      <c r="FI152" s="111">
        <f t="shared" si="316"/>
        <v>12.698412698412699</v>
      </c>
      <c r="FJ152" s="111">
        <f t="shared" si="316"/>
        <v>1</v>
      </c>
      <c r="FK152" s="111">
        <f t="shared" si="316"/>
        <v>11.318619128466326</v>
      </c>
      <c r="FL152" s="111">
        <f t="shared" si="316"/>
        <v>1</v>
      </c>
      <c r="FM152" s="111">
        <f t="shared" si="316"/>
        <v>8.0166746833413498</v>
      </c>
      <c r="FN152" s="111">
        <f t="shared" si="316"/>
        <v>8.4889643463497446</v>
      </c>
      <c r="FO152" s="111">
        <f t="shared" si="316"/>
        <v>5.3080904144733925</v>
      </c>
      <c r="FP152" s="111">
        <f t="shared" si="316"/>
        <v>4.1459369817578775</v>
      </c>
      <c r="FQ152" s="111">
        <f t="shared" si="323"/>
        <v>2.5133205991756307</v>
      </c>
      <c r="FR152" s="111">
        <f t="shared" si="324"/>
        <v>7.0313598649978903</v>
      </c>
      <c r="FS152" s="111">
        <f t="shared" si="325"/>
        <v>3.6245016310257343</v>
      </c>
      <c r="FT152" s="292">
        <f t="shared" si="326"/>
        <v>5.7088487155090393</v>
      </c>
      <c r="FU152" s="83">
        <f>+Cas_Hoy!B152</f>
        <v>6</v>
      </c>
      <c r="FV152" s="61">
        <f>+Cas_Hoy!C152</f>
        <v>1</v>
      </c>
      <c r="FW152" s="61">
        <f>+Cas_Hoy!D152</f>
        <v>26</v>
      </c>
      <c r="FX152" s="61">
        <f>+Cas_Hoy!E152</f>
        <v>39</v>
      </c>
      <c r="FY152" s="61">
        <f>+Cas_Hoy!F152</f>
        <v>171</v>
      </c>
      <c r="FZ152" s="61">
        <f>+Cas_Hoy!G152</f>
        <v>162</v>
      </c>
      <c r="GA152" s="61">
        <f>+Cas_Hoy!H152</f>
        <v>174</v>
      </c>
      <c r="GB152" s="61">
        <f>+Cas_Hoy!I152</f>
        <v>175</v>
      </c>
      <c r="GC152" s="61">
        <f>+Cas_Hoy!J152</f>
        <v>187</v>
      </c>
      <c r="GD152" s="61">
        <f>+Cas_Hoy!K152</f>
        <v>156</v>
      </c>
      <c r="GE152" s="61">
        <f>+Cas_Hoy!L152</f>
        <v>104</v>
      </c>
      <c r="GF152" s="61">
        <f>+Cas_Hoy!M152</f>
        <v>112</v>
      </c>
      <c r="GG152" s="61">
        <f>+Cas_Hoy!N152</f>
        <v>89</v>
      </c>
      <c r="GH152" s="61">
        <f>+Cas_Hoy!O152</f>
        <v>63</v>
      </c>
      <c r="GI152" s="61">
        <f>+Cas_Hoy!P152</f>
        <v>40</v>
      </c>
      <c r="GJ152" s="61">
        <f>+Cas_Hoy!Q152</f>
        <v>38</v>
      </c>
      <c r="GK152" s="61">
        <f>+Cas_Hoy!R152</f>
        <v>18</v>
      </c>
      <c r="GL152" s="61">
        <f>+Cas_Hoy!S152</f>
        <v>18</v>
      </c>
      <c r="GM152" s="61">
        <f>+Cas_Hoy!T152</f>
        <v>1</v>
      </c>
      <c r="GN152" s="84">
        <f>+Cas_Hoy!U152</f>
        <v>7</v>
      </c>
      <c r="GO152" s="297">
        <f t="shared" si="329"/>
        <v>5.5453868633836938E-3</v>
      </c>
      <c r="GP152" s="294">
        <f t="shared" si="330"/>
        <v>7.27405379226724E-4</v>
      </c>
      <c r="GQ152" s="294">
        <f t="shared" si="331"/>
        <v>3.8894309106992819E-2</v>
      </c>
      <c r="GR152" s="294">
        <f t="shared" si="332"/>
        <v>6.3365092008683677E-2</v>
      </c>
      <c r="GS152" s="294">
        <f t="shared" si="333"/>
        <v>0.7</v>
      </c>
      <c r="GT152" s="294">
        <f t="shared" si="334"/>
        <v>3.6827938969823046E-2</v>
      </c>
      <c r="GU152" s="294">
        <f t="shared" si="335"/>
        <v>0.7</v>
      </c>
      <c r="GV152" s="294">
        <f t="shared" si="336"/>
        <v>4.0449105625234946E-2</v>
      </c>
      <c r="GW152" s="294">
        <f t="shared" si="337"/>
        <v>0.63660984559882894</v>
      </c>
      <c r="GX152" s="294">
        <f t="shared" si="338"/>
        <v>3.9107538433315915E-2</v>
      </c>
      <c r="GY152" s="294">
        <f t="shared" si="339"/>
        <v>0.36301060919754746</v>
      </c>
      <c r="GZ152" s="294">
        <f t="shared" si="340"/>
        <v>3.4796359962094882E-2</v>
      </c>
      <c r="HA152" s="294">
        <f t="shared" si="341"/>
        <v>0.30466201912958685</v>
      </c>
      <c r="HB152" s="294">
        <f t="shared" si="342"/>
        <v>0.21366467158059801</v>
      </c>
      <c r="HC152" s="294">
        <f t="shared" si="343"/>
        <v>0.14949723663053727</v>
      </c>
      <c r="HD152" s="294">
        <f t="shared" si="344"/>
        <v>8.5725701256271464E-2</v>
      </c>
      <c r="HE152" s="294">
        <f t="shared" si="345"/>
        <v>8.0548508922012374E-2</v>
      </c>
      <c r="HF152" s="294">
        <f t="shared" si="346"/>
        <v>0.12397371072848383</v>
      </c>
      <c r="HG152" s="294">
        <f t="shared" si="347"/>
        <v>4.9690816644548177E-2</v>
      </c>
      <c r="HH152" s="298">
        <f t="shared" si="348"/>
        <v>0.14484238233658231</v>
      </c>
      <c r="HI152" s="213">
        <f>+CyF_Tot!B152</f>
        <v>1306</v>
      </c>
      <c r="HJ152" s="140">
        <f>+CyF_Tot!C152</f>
        <v>1427</v>
      </c>
      <c r="HK152" s="140">
        <f>+CyF_Tot!D152</f>
        <v>1525</v>
      </c>
      <c r="HL152" s="140">
        <f>+CyF_Tot!E152</f>
        <v>1590</v>
      </c>
      <c r="HM152" s="140">
        <f>+CyF_Tot!F152</f>
        <v>38</v>
      </c>
      <c r="HN152" s="140">
        <f>+CyF_Tot!G152</f>
        <v>45</v>
      </c>
      <c r="HO152" s="140">
        <f>+CyF_Tot!H152</f>
        <v>49</v>
      </c>
      <c r="HP152" s="451">
        <f>+CyF_Tot!I152</f>
        <v>51</v>
      </c>
      <c r="HQ152" s="91">
        <f t="shared" si="291"/>
        <v>9.0193474706169174E-2</v>
      </c>
      <c r="HR152" s="88">
        <f t="shared" si="292"/>
        <v>8.9508358730038734E-2</v>
      </c>
      <c r="HS152" s="88">
        <f t="shared" si="293"/>
        <v>8.4158687244907965E-2</v>
      </c>
      <c r="HT152" s="88">
        <f t="shared" si="294"/>
        <v>8.2051524083966765E-2</v>
      </c>
      <c r="HU152" s="88">
        <f t="shared" si="295"/>
        <v>6.9923752287529645E-2</v>
      </c>
      <c r="HV152" s="88">
        <f t="shared" si="296"/>
        <v>6.9080425727951908E-2</v>
      </c>
      <c r="HW152" s="88">
        <f t="shared" si="297"/>
        <v>6.6864578146833747E-2</v>
      </c>
      <c r="HX152" s="88">
        <f t="shared" si="298"/>
        <v>6.7943283460841261E-2</v>
      </c>
      <c r="HY152" s="88">
        <f t="shared" si="299"/>
        <v>5.857807539747259E-2</v>
      </c>
      <c r="HZ152" s="88">
        <f t="shared" si="300"/>
        <v>6.2644294586596358E-2</v>
      </c>
      <c r="IA152" s="88">
        <f t="shared" si="301"/>
        <v>5.0924277179557956E-2</v>
      </c>
      <c r="IB152" s="88">
        <f t="shared" si="302"/>
        <v>5.0547724917923594E-2</v>
      </c>
      <c r="IC152" s="88">
        <f t="shared" si="303"/>
        <v>3.6777597585951241E-2</v>
      </c>
      <c r="ID152" s="88">
        <f t="shared" si="304"/>
        <v>3.9307909274561577E-2</v>
      </c>
      <c r="IE152" s="88">
        <f t="shared" si="305"/>
        <v>2.2303989071253711E-2</v>
      </c>
      <c r="IF152" s="88">
        <f t="shared" si="306"/>
        <v>2.8861084896712318E-2</v>
      </c>
      <c r="IG152" s="88">
        <f t="shared" si="307"/>
        <v>8.8202378384097616E-3</v>
      </c>
      <c r="IH152" s="88">
        <f t="shared" si="308"/>
        <v>1.6032440465298163E-2</v>
      </c>
      <c r="II152" s="88">
        <f t="shared" si="309"/>
        <v>1.1454854335597097E-3</v>
      </c>
      <c r="IJ152" s="191">
        <f t="shared" si="310"/>
        <v>4.3327967867190821E-3</v>
      </c>
      <c r="IK152" s="297"/>
      <c r="IL152" s="294"/>
      <c r="IM152" s="294"/>
      <c r="IN152" s="294"/>
      <c r="IO152" s="294"/>
      <c r="IP152" s="294"/>
      <c r="IQ152" s="294"/>
      <c r="IR152" s="294"/>
      <c r="IS152" s="294"/>
      <c r="IT152" s="294"/>
      <c r="IU152" s="294"/>
      <c r="IV152" s="294"/>
      <c r="IW152" s="294"/>
      <c r="IX152" s="294"/>
      <c r="IY152" s="294"/>
      <c r="IZ152" s="294"/>
      <c r="JA152" s="294"/>
      <c r="JB152" s="294"/>
      <c r="JC152" s="294"/>
      <c r="JD152" s="298"/>
      <c r="JE152" s="486"/>
    </row>
    <row r="153" spans="1:265" ht="14.4">
      <c r="A153" s="412" t="s">
        <v>164</v>
      </c>
      <c r="B153" s="440">
        <v>77161</v>
      </c>
      <c r="C153" s="428">
        <f t="shared" si="288"/>
        <v>2237</v>
      </c>
      <c r="D153" s="419">
        <f t="shared" si="289"/>
        <v>69</v>
      </c>
      <c r="E153" s="397">
        <f t="shared" si="317"/>
        <v>4.530992568301551E-3</v>
      </c>
      <c r="F153" s="198">
        <f t="shared" si="262"/>
        <v>2.7267661124143024E-2</v>
      </c>
      <c r="G153" s="28">
        <f t="shared" si="151"/>
        <v>7.237857116675162</v>
      </c>
      <c r="H153" s="27">
        <f t="shared" si="263"/>
        <v>0.19735943512246523</v>
      </c>
      <c r="I153" s="34">
        <f t="shared" si="264"/>
        <v>0.20983510283695567</v>
      </c>
      <c r="J153" s="311">
        <f t="shared" si="265"/>
        <v>0.30685658957110901</v>
      </c>
      <c r="K153" s="483">
        <f t="shared" si="290"/>
        <v>2.9141760816476059E-3</v>
      </c>
      <c r="L153" s="312">
        <f t="shared" si="318"/>
        <v>11.253498720483053</v>
      </c>
      <c r="M153" s="313">
        <f t="shared" si="266"/>
        <v>0.32610804861264248</v>
      </c>
      <c r="N153" s="501"/>
      <c r="O153" s="334" t="s">
        <v>230</v>
      </c>
      <c r="P153" s="21" t="s">
        <v>238</v>
      </c>
      <c r="Q153" s="21" t="s">
        <v>242</v>
      </c>
      <c r="R153" s="21" t="s">
        <v>233</v>
      </c>
      <c r="S153" s="161">
        <f t="shared" si="267"/>
        <v>2237</v>
      </c>
      <c r="T153" s="162">
        <f t="shared" si="268"/>
        <v>2899.13298168764</v>
      </c>
      <c r="U153" s="161">
        <f t="shared" si="269"/>
        <v>56</v>
      </c>
      <c r="V153" s="163">
        <f t="shared" si="270"/>
        <v>2.5676295277395692E-2</v>
      </c>
      <c r="W153" s="162">
        <f t="shared" si="271"/>
        <v>72.575523904563184</v>
      </c>
      <c r="X153" s="161">
        <f t="shared" si="272"/>
        <v>133</v>
      </c>
      <c r="Y153" s="163">
        <f t="shared" si="273"/>
        <v>6.3212927756653992E-2</v>
      </c>
      <c r="Z153" s="162">
        <f t="shared" si="274"/>
        <v>172.36686927333756</v>
      </c>
      <c r="AA153" s="161">
        <f t="shared" si="275"/>
        <v>69</v>
      </c>
      <c r="AB153" s="162">
        <f t="shared" si="276"/>
        <v>894.23413382408216</v>
      </c>
      <c r="AC153" s="164">
        <f t="shared" si="277"/>
        <v>3.0844881537773806E-2</v>
      </c>
      <c r="AD153" s="161">
        <f t="shared" si="278"/>
        <v>1</v>
      </c>
      <c r="AE153" s="163">
        <f t="shared" si="279"/>
        <v>1.4705882352941176E-2</v>
      </c>
      <c r="AF153" s="162">
        <f t="shared" si="280"/>
        <v>12.959914982957711</v>
      </c>
      <c r="AG153" s="161">
        <f t="shared" si="281"/>
        <v>3</v>
      </c>
      <c r="AH153" s="163">
        <f t="shared" si="282"/>
        <v>4.5454545454545456E-2</v>
      </c>
      <c r="AI153" s="335">
        <f t="shared" si="283"/>
        <v>38.879744948873139</v>
      </c>
      <c r="AJ153" s="505"/>
      <c r="AK153" s="83">
        <v>8013.7534937348601</v>
      </c>
      <c r="AL153" s="61">
        <v>7617.3592317006533</v>
      </c>
      <c r="AM153" s="61">
        <v>7058.0990867452074</v>
      </c>
      <c r="AN153" s="61">
        <v>6651.6507030798602</v>
      </c>
      <c r="AO153" s="61">
        <v>5733.4496730452156</v>
      </c>
      <c r="AP153" s="61">
        <v>5669.1076370516203</v>
      </c>
      <c r="AQ153" s="61">
        <v>5649.6827218032367</v>
      </c>
      <c r="AR153" s="61">
        <v>5687.3719358075032</v>
      </c>
      <c r="AS153" s="61">
        <v>4618.1302413774429</v>
      </c>
      <c r="AT153" s="61">
        <v>4618.7817621993345</v>
      </c>
      <c r="AU153" s="61">
        <v>3429.8203062315974</v>
      </c>
      <c r="AV153" s="61">
        <v>3355.8451564336037</v>
      </c>
      <c r="AW153" s="61">
        <v>2295.2255912085493</v>
      </c>
      <c r="AX153" s="61">
        <v>2411.4535866987044</v>
      </c>
      <c r="AY153" s="61">
        <v>1248.5627922679864</v>
      </c>
      <c r="AZ153" s="61">
        <v>1599.217440686936</v>
      </c>
      <c r="BA153" s="61">
        <v>408.92579277561259</v>
      </c>
      <c r="BB153" s="61">
        <v>774.16277050938243</v>
      </c>
      <c r="BC153" s="61">
        <v>74.350144141020479</v>
      </c>
      <c r="BD153" s="84">
        <v>246.04905212900385</v>
      </c>
      <c r="BE153" s="229">
        <v>2.0000000000000002E-5</v>
      </c>
      <c r="BF153" s="42">
        <v>2.0000000000000002E-5</v>
      </c>
      <c r="BG153" s="52">
        <v>5.0000000000000002E-5</v>
      </c>
      <c r="BH153" s="52">
        <v>4.0000000000000003E-5</v>
      </c>
      <c r="BI153" s="52">
        <v>1.2518952302791728E-4</v>
      </c>
      <c r="BJ153" s="52">
        <v>1.2406223545552731E-4</v>
      </c>
      <c r="BK153" s="52">
        <v>3.4000000000000002E-4</v>
      </c>
      <c r="BL153" s="52">
        <v>1.8000000000000001E-4</v>
      </c>
      <c r="BM153" s="52">
        <v>8.9999999999999998E-4</v>
      </c>
      <c r="BN153" s="52">
        <v>5.0000000000000001E-4</v>
      </c>
      <c r="BO153" s="52">
        <v>3.8E-3</v>
      </c>
      <c r="BP153" s="52">
        <v>2E-3</v>
      </c>
      <c r="BQ153" s="52">
        <v>1.6199999999999999E-2</v>
      </c>
      <c r="BR153" s="52">
        <v>6.1999999999999998E-3</v>
      </c>
      <c r="BS153" s="52">
        <v>6.1100000000000002E-2</v>
      </c>
      <c r="BT153" s="52">
        <v>2.6800000000000001E-2</v>
      </c>
      <c r="BU153" s="52">
        <v>0.1421</v>
      </c>
      <c r="BV153" s="52">
        <v>5.4699999999999999E-2</v>
      </c>
      <c r="BW153" s="52">
        <v>0.27589999999999998</v>
      </c>
      <c r="BX153" s="53">
        <v>0.1051</v>
      </c>
      <c r="BY153" s="63">
        <f>+Fall_Hoy!B153</f>
        <v>1</v>
      </c>
      <c r="BZ153" s="60">
        <f>+Fall_Hoy!C153</f>
        <v>1</v>
      </c>
      <c r="CA153" s="60">
        <f>+Fall_Hoy!D153</f>
        <v>0</v>
      </c>
      <c r="CB153" s="60">
        <f>+Fall_Hoy!E153</f>
        <v>0</v>
      </c>
      <c r="CC153" s="60">
        <f>+Fall_Hoy!F153</f>
        <v>0</v>
      </c>
      <c r="CD153" s="60">
        <f>+Fall_Hoy!G153</f>
        <v>0</v>
      </c>
      <c r="CE153" s="60">
        <f>+Fall_Hoy!H153</f>
        <v>1</v>
      </c>
      <c r="CF153" s="60">
        <f>+Fall_Hoy!I153</f>
        <v>0</v>
      </c>
      <c r="CG153" s="60">
        <f>+Fall_Hoy!J153</f>
        <v>4</v>
      </c>
      <c r="CH153" s="60">
        <f>+Fall_Hoy!K153</f>
        <v>3</v>
      </c>
      <c r="CI153" s="60">
        <f>+Fall_Hoy!L153</f>
        <v>7</v>
      </c>
      <c r="CJ153" s="60">
        <f>+Fall_Hoy!M153</f>
        <v>3</v>
      </c>
      <c r="CK153" s="60">
        <f>+Fall_Hoy!N153</f>
        <v>11</v>
      </c>
      <c r="CL153" s="60">
        <f>+Fall_Hoy!O153</f>
        <v>8</v>
      </c>
      <c r="CM153" s="60">
        <f>+Fall_Hoy!P153</f>
        <v>9</v>
      </c>
      <c r="CN153" s="60">
        <f>+Fall_Hoy!Q153</f>
        <v>6</v>
      </c>
      <c r="CO153" s="60">
        <f>+Fall_Hoy!R153</f>
        <v>5</v>
      </c>
      <c r="CP153" s="60">
        <f>+Fall_Hoy!S153</f>
        <v>7</v>
      </c>
      <c r="CQ153" s="60">
        <f>+Fall_Hoy!T153</f>
        <v>0</v>
      </c>
      <c r="CR153" s="65">
        <f>+Fall_Hoy!U153</f>
        <v>3</v>
      </c>
      <c r="CS153" s="74">
        <f t="shared" si="284"/>
        <v>0.11797525115582724</v>
      </c>
      <c r="CT153" s="75">
        <f t="shared" si="285"/>
        <v>0.13999384406335549</v>
      </c>
      <c r="CU153" s="75">
        <f t="shared" si="286"/>
        <v>0.29583686600561077</v>
      </c>
      <c r="CV153" s="75">
        <f t="shared" si="287"/>
        <v>0.53508082749857999</v>
      </c>
      <c r="CW153" s="75">
        <f t="shared" si="350"/>
        <v>4.4824671821615418E-2</v>
      </c>
      <c r="CX153" s="75">
        <f t="shared" si="351"/>
        <v>3.7924839986248141E-2</v>
      </c>
      <c r="CY153" s="75">
        <f t="shared" si="352"/>
        <v>0.52059144122158518</v>
      </c>
      <c r="CZ153" s="75">
        <f t="shared" si="353"/>
        <v>4.6066971345843727E-2</v>
      </c>
      <c r="DA153" s="75">
        <f t="shared" si="354"/>
        <v>0.7</v>
      </c>
      <c r="DB153" s="75">
        <f t="shared" si="355"/>
        <v>0.7</v>
      </c>
      <c r="DC153" s="75">
        <f t="shared" si="356"/>
        <v>0.53708506530531552</v>
      </c>
      <c r="DD153" s="75">
        <f t="shared" si="357"/>
        <v>0.44698129087520605</v>
      </c>
      <c r="DE153" s="75">
        <f t="shared" si="358"/>
        <v>0.29583686600561077</v>
      </c>
      <c r="DF153" s="75">
        <f t="shared" si="359"/>
        <v>0.53508082749857999</v>
      </c>
      <c r="DG153" s="75">
        <f t="shared" si="360"/>
        <v>0.11797525115582724</v>
      </c>
      <c r="DH153" s="75">
        <f t="shared" si="361"/>
        <v>0.13999384406335549</v>
      </c>
      <c r="DI153" s="75">
        <f t="shared" si="362"/>
        <v>8.6046145804665602E-2</v>
      </c>
      <c r="DJ153" s="75">
        <f t="shared" si="363"/>
        <v>0.16530212303900846</v>
      </c>
      <c r="DK153" s="75">
        <f t="shared" si="364"/>
        <v>4.0349619152181833E-2</v>
      </c>
      <c r="DL153" s="287">
        <f t="shared" si="365"/>
        <v>0.11601037813622386</v>
      </c>
      <c r="DM153" s="83">
        <f>+'Cas_-14'!B153</f>
        <v>30</v>
      </c>
      <c r="DN153" s="61">
        <f>+'Cas_-14'!C153</f>
        <v>23</v>
      </c>
      <c r="DO153" s="61">
        <f>+'Cas_-14'!D153</f>
        <v>46</v>
      </c>
      <c r="DP153" s="61">
        <f>+'Cas_-14'!E153</f>
        <v>59</v>
      </c>
      <c r="DQ153" s="61">
        <f>+'Cas_-14'!F153</f>
        <v>257</v>
      </c>
      <c r="DR153" s="61">
        <f>+'Cas_-14'!G153</f>
        <v>215</v>
      </c>
      <c r="DS153" s="61">
        <f>+'Cas_-14'!H153</f>
        <v>306</v>
      </c>
      <c r="DT153" s="61">
        <f>+'Cas_-14'!I153</f>
        <v>262</v>
      </c>
      <c r="DU153" s="61">
        <f>+'Cas_-14'!J153</f>
        <v>209</v>
      </c>
      <c r="DV153" s="61">
        <f>+'Cas_-14'!K153</f>
        <v>220</v>
      </c>
      <c r="DW153" s="61">
        <f>+'Cas_-14'!L153</f>
        <v>136</v>
      </c>
      <c r="DX153" s="61">
        <f>+'Cas_-14'!M153</f>
        <v>109</v>
      </c>
      <c r="DY153" s="61">
        <f>+'Cas_-14'!N153</f>
        <v>75</v>
      </c>
      <c r="DZ153" s="61">
        <f>+'Cas_-14'!O153</f>
        <v>61</v>
      </c>
      <c r="EA153" s="61">
        <f>+'Cas_-14'!P153</f>
        <v>36</v>
      </c>
      <c r="EB153" s="61">
        <f>+'Cas_-14'!Q153</f>
        <v>24</v>
      </c>
      <c r="EC153" s="61">
        <f>+'Cas_-14'!R153</f>
        <v>15</v>
      </c>
      <c r="ED153" s="61">
        <f>+'Cas_-14'!S153</f>
        <v>13</v>
      </c>
      <c r="EE153" s="61">
        <f>+'Cas_-14'!T153</f>
        <v>3</v>
      </c>
      <c r="EF153" s="84">
        <f>+'Cas_-14'!U153</f>
        <v>3</v>
      </c>
      <c r="EG153" s="190">
        <f t="shared" si="349"/>
        <v>3.7435641143009893E-3</v>
      </c>
      <c r="EH153" s="88">
        <f t="shared" si="349"/>
        <v>3.0194191058080131E-3</v>
      </c>
      <c r="EI153" s="88">
        <f t="shared" si="349"/>
        <v>6.5173355367574718E-3</v>
      </c>
      <c r="EJ153" s="88">
        <f t="shared" si="349"/>
        <v>8.8699786915572253E-3</v>
      </c>
      <c r="EK153" s="88">
        <f t="shared" si="349"/>
        <v>4.4824671821615418E-2</v>
      </c>
      <c r="EL153" s="88">
        <f t="shared" si="349"/>
        <v>3.7924839986248141E-2</v>
      </c>
      <c r="EM153" s="88">
        <f t="shared" si="349"/>
        <v>5.4162333544693728E-2</v>
      </c>
      <c r="EN153" s="88">
        <f t="shared" si="349"/>
        <v>4.6066971345843727E-2</v>
      </c>
      <c r="EO153" s="88">
        <f t="shared" si="349"/>
        <v>4.525641094471642E-2</v>
      </c>
      <c r="EP153" s="88">
        <f t="shared" si="327"/>
        <v>4.7631607494535995E-2</v>
      </c>
      <c r="EQ153" s="88">
        <f t="shared" si="328"/>
        <v>3.9652223107112437E-2</v>
      </c>
      <c r="ER153" s="88">
        <f t="shared" si="315"/>
        <v>3.2480640470264971E-2</v>
      </c>
      <c r="ES153" s="88">
        <f t="shared" si="315"/>
        <v>3.2676526563347005E-2</v>
      </c>
      <c r="ET153" s="88">
        <f t="shared" si="315"/>
        <v>2.5295946119995368E-2</v>
      </c>
      <c r="EU153" s="88">
        <f t="shared" si="315"/>
        <v>2.8833151382484181E-2</v>
      </c>
      <c r="EV153" s="88">
        <f t="shared" si="315"/>
        <v>1.5007340083591707E-2</v>
      </c>
      <c r="EW153" s="88">
        <f t="shared" si="315"/>
        <v>3.6681471956528947E-2</v>
      </c>
      <c r="EX153" s="88">
        <f t="shared" si="315"/>
        <v>1.6792334241862703E-2</v>
      </c>
      <c r="EY153" s="88">
        <f t="shared" si="315"/>
        <v>4.0349619152181833E-2</v>
      </c>
      <c r="EZ153" s="96">
        <f t="shared" si="315"/>
        <v>1.2192690742117129E-2</v>
      </c>
      <c r="FA153" s="110">
        <f t="shared" si="319"/>
        <v>4.0916530278232406</v>
      </c>
      <c r="FB153" s="111">
        <f t="shared" si="320"/>
        <v>9.3283582089552244</v>
      </c>
      <c r="FC153" s="111">
        <f t="shared" si="321"/>
        <v>9.0534979423868318</v>
      </c>
      <c r="FD153" s="111">
        <f t="shared" si="322"/>
        <v>21.152829190904285</v>
      </c>
      <c r="FE153" s="111">
        <f t="shared" si="316"/>
        <v>1</v>
      </c>
      <c r="FF153" s="111">
        <f t="shared" si="316"/>
        <v>1</v>
      </c>
      <c r="FG153" s="111">
        <f t="shared" si="316"/>
        <v>9.6116878123798521</v>
      </c>
      <c r="FH153" s="111">
        <f t="shared" si="316"/>
        <v>1</v>
      </c>
      <c r="FI153" s="111">
        <f t="shared" si="316"/>
        <v>15.467421861072776</v>
      </c>
      <c r="FJ153" s="111">
        <f t="shared" si="316"/>
        <v>14.696123788816063</v>
      </c>
      <c r="FK153" s="111">
        <f t="shared" si="316"/>
        <v>13.544891640866872</v>
      </c>
      <c r="FL153" s="111">
        <f t="shared" si="316"/>
        <v>13.761467889908257</v>
      </c>
      <c r="FM153" s="111">
        <f t="shared" si="316"/>
        <v>9.0534979423868318</v>
      </c>
      <c r="FN153" s="111">
        <f t="shared" ref="FE153:FP169" si="366">+DF153/ET153</f>
        <v>21.152829190904285</v>
      </c>
      <c r="FO153" s="111">
        <f t="shared" si="366"/>
        <v>4.0916530278232406</v>
      </c>
      <c r="FP153" s="111">
        <f t="shared" si="366"/>
        <v>9.3283582089552244</v>
      </c>
      <c r="FQ153" s="111">
        <f t="shared" si="323"/>
        <v>2.345765892563922</v>
      </c>
      <c r="FR153" s="111">
        <f t="shared" si="324"/>
        <v>9.8439038109970465</v>
      </c>
      <c r="FS153" s="111">
        <f t="shared" si="325"/>
        <v>1</v>
      </c>
      <c r="FT153" s="292">
        <f t="shared" si="326"/>
        <v>9.51474785918173</v>
      </c>
      <c r="FU153" s="83">
        <f>+Cas_Hoy!B153</f>
        <v>31</v>
      </c>
      <c r="FV153" s="61">
        <f>+Cas_Hoy!C153</f>
        <v>25</v>
      </c>
      <c r="FW153" s="61">
        <f>+Cas_Hoy!D153</f>
        <v>49</v>
      </c>
      <c r="FX153" s="61">
        <f>+Cas_Hoy!E153</f>
        <v>62</v>
      </c>
      <c r="FY153" s="61">
        <f>+Cas_Hoy!F153</f>
        <v>273</v>
      </c>
      <c r="FZ153" s="61">
        <f>+Cas_Hoy!G153</f>
        <v>228</v>
      </c>
      <c r="GA153" s="61">
        <f>+Cas_Hoy!H153</f>
        <v>327</v>
      </c>
      <c r="GB153" s="61">
        <f>+Cas_Hoy!I153</f>
        <v>277</v>
      </c>
      <c r="GC153" s="61">
        <f>+Cas_Hoy!J153</f>
        <v>228</v>
      </c>
      <c r="GD153" s="61">
        <f>+Cas_Hoy!K153</f>
        <v>232</v>
      </c>
      <c r="GE153" s="61">
        <f>+Cas_Hoy!L153</f>
        <v>144</v>
      </c>
      <c r="GF153" s="61">
        <f>+Cas_Hoy!M153</f>
        <v>115</v>
      </c>
      <c r="GG153" s="61">
        <f>+Cas_Hoy!N153</f>
        <v>78</v>
      </c>
      <c r="GH153" s="61">
        <f>+Cas_Hoy!O153</f>
        <v>65</v>
      </c>
      <c r="GI153" s="61">
        <f>+Cas_Hoy!P153</f>
        <v>38</v>
      </c>
      <c r="GJ153" s="61">
        <f>+Cas_Hoy!Q153</f>
        <v>26</v>
      </c>
      <c r="GK153" s="61">
        <f>+Cas_Hoy!R153</f>
        <v>16</v>
      </c>
      <c r="GL153" s="61">
        <f>+Cas_Hoy!S153</f>
        <v>13</v>
      </c>
      <c r="GM153" s="61">
        <f>+Cas_Hoy!T153</f>
        <v>3</v>
      </c>
      <c r="GN153" s="84">
        <f>+Cas_Hoy!U153</f>
        <v>4</v>
      </c>
      <c r="GO153" s="297">
        <f t="shared" si="329"/>
        <v>1.5827944291234405E-2</v>
      </c>
      <c r="GP153" s="294">
        <f t="shared" si="330"/>
        <v>3.0615459784717851E-2</v>
      </c>
      <c r="GQ153" s="294">
        <f t="shared" si="331"/>
        <v>6.285281542873998E-2</v>
      </c>
      <c r="GR153" s="294">
        <f t="shared" si="332"/>
        <v>0.19716540575842681</v>
      </c>
      <c r="GS153" s="294">
        <f t="shared" si="333"/>
        <v>4.761531286887552E-2</v>
      </c>
      <c r="GT153" s="294">
        <f t="shared" si="334"/>
        <v>4.0217969845881746E-2</v>
      </c>
      <c r="GU153" s="294">
        <f t="shared" si="335"/>
        <v>0.55631830483483113</v>
      </c>
      <c r="GV153" s="294">
        <f t="shared" si="336"/>
        <v>4.8704393369460731E-2</v>
      </c>
      <c r="GW153" s="294">
        <f t="shared" si="337"/>
        <v>0.7</v>
      </c>
      <c r="GX153" s="294">
        <f t="shared" si="338"/>
        <v>0.7</v>
      </c>
      <c r="GY153" s="294">
        <f t="shared" si="339"/>
        <v>0.56867830444092227</v>
      </c>
      <c r="GZ153" s="294">
        <f t="shared" si="340"/>
        <v>0.4715857656022816</v>
      </c>
      <c r="HA153" s="294">
        <f t="shared" si="341"/>
        <v>0.30767034064583521</v>
      </c>
      <c r="HB153" s="294">
        <f t="shared" si="342"/>
        <v>0.57016809487553599</v>
      </c>
      <c r="HC153" s="294">
        <f t="shared" si="343"/>
        <v>0.12452943177559543</v>
      </c>
      <c r="HD153" s="294">
        <f t="shared" si="344"/>
        <v>0.15165999773530178</v>
      </c>
      <c r="HE153" s="294">
        <f t="shared" si="345"/>
        <v>9.1782555524976633E-2</v>
      </c>
      <c r="HF153" s="294">
        <f t="shared" si="346"/>
        <v>0.16530212303900846</v>
      </c>
      <c r="HG153" s="294">
        <f t="shared" si="347"/>
        <v>4.0349619152181833E-2</v>
      </c>
      <c r="HH153" s="298">
        <f t="shared" si="348"/>
        <v>0.15468050418163179</v>
      </c>
      <c r="HI153" s="213">
        <f>+CyF_Tot!B153</f>
        <v>2023</v>
      </c>
      <c r="HJ153" s="140">
        <f>+CyF_Tot!C153</f>
        <v>2104</v>
      </c>
      <c r="HK153" s="140">
        <f>+CyF_Tot!D153</f>
        <v>2181</v>
      </c>
      <c r="HL153" s="140">
        <f>+CyF_Tot!E153</f>
        <v>2237</v>
      </c>
      <c r="HM153" s="140">
        <f>+CyF_Tot!F153</f>
        <v>64</v>
      </c>
      <c r="HN153" s="140">
        <f>+CyF_Tot!G153</f>
        <v>66</v>
      </c>
      <c r="HO153" s="140">
        <f>+CyF_Tot!H153</f>
        <v>68</v>
      </c>
      <c r="HP153" s="451">
        <f>+CyF_Tot!I153</f>
        <v>69</v>
      </c>
      <c r="HQ153" s="91">
        <f t="shared" si="291"/>
        <v>0.10385756397318412</v>
      </c>
      <c r="HR153" s="88">
        <f t="shared" si="292"/>
        <v>9.8720328037488536E-2</v>
      </c>
      <c r="HS153" s="88">
        <f t="shared" si="293"/>
        <v>9.1472364105509352E-2</v>
      </c>
      <c r="HT153" s="88">
        <f t="shared" si="294"/>
        <v>8.6204827608245882E-2</v>
      </c>
      <c r="HU153" s="88">
        <f t="shared" si="295"/>
        <v>7.4305020321732682E-2</v>
      </c>
      <c r="HV153" s="88">
        <f t="shared" si="296"/>
        <v>7.3471153005425283E-2</v>
      </c>
      <c r="HW153" s="88">
        <f t="shared" si="297"/>
        <v>7.3219407755255067E-2</v>
      </c>
      <c r="HX153" s="88">
        <f t="shared" si="298"/>
        <v>7.3707856764524862E-2</v>
      </c>
      <c r="HY153" s="88">
        <f t="shared" si="299"/>
        <v>5.9850575308477635E-2</v>
      </c>
      <c r="HZ153" s="88">
        <f t="shared" si="300"/>
        <v>5.9859018962938979E-2</v>
      </c>
      <c r="IA153" s="88">
        <f t="shared" si="301"/>
        <v>4.445017957558349E-2</v>
      </c>
      <c r="IB153" s="88">
        <f t="shared" si="302"/>
        <v>4.349146792334993E-2</v>
      </c>
      <c r="IC153" s="88">
        <f t="shared" si="303"/>
        <v>2.9745928528771649E-2</v>
      </c>
      <c r="ID153" s="88">
        <f t="shared" si="304"/>
        <v>3.125223346896365E-2</v>
      </c>
      <c r="IE153" s="88">
        <f t="shared" si="305"/>
        <v>1.6181267638677395E-2</v>
      </c>
      <c r="IF153" s="88">
        <f t="shared" si="306"/>
        <v>2.0725722070565909E-2</v>
      </c>
      <c r="IG153" s="88">
        <f t="shared" si="307"/>
        <v>5.2996435087105222E-3</v>
      </c>
      <c r="IH153" s="88">
        <f t="shared" si="308"/>
        <v>1.0033083688772598E-2</v>
      </c>
      <c r="II153" s="88">
        <f t="shared" si="309"/>
        <v>9.6357154703827685E-4</v>
      </c>
      <c r="IJ153" s="191">
        <f t="shared" si="310"/>
        <v>3.1887747972292203E-3</v>
      </c>
      <c r="IK153" s="297"/>
      <c r="IL153" s="294"/>
      <c r="IM153" s="294"/>
      <c r="IN153" s="294"/>
      <c r="IO153" s="294"/>
      <c r="IP153" s="294"/>
      <c r="IQ153" s="294"/>
      <c r="IR153" s="294"/>
      <c r="IS153" s="294"/>
      <c r="IT153" s="294"/>
      <c r="IU153" s="294"/>
      <c r="IV153" s="294"/>
      <c r="IW153" s="294"/>
      <c r="IX153" s="294"/>
      <c r="IY153" s="294"/>
      <c r="IZ153" s="294"/>
      <c r="JA153" s="294"/>
      <c r="JB153" s="294"/>
      <c r="JC153" s="294"/>
      <c r="JD153" s="298"/>
    </row>
    <row r="154" spans="1:265" ht="15" hidden="1" customHeight="1">
      <c r="A154" s="414" t="s">
        <v>46</v>
      </c>
      <c r="B154" s="441"/>
      <c r="C154" s="427">
        <f t="shared" si="288"/>
        <v>2490</v>
      </c>
      <c r="D154" s="418">
        <f t="shared" si="289"/>
        <v>71</v>
      </c>
      <c r="E154" s="398"/>
      <c r="F154" s="368"/>
      <c r="G154" s="369"/>
      <c r="H154" s="370"/>
      <c r="I154" s="371"/>
      <c r="J154" s="372"/>
      <c r="K154" s="482" t="e">
        <f t="shared" si="290"/>
        <v>#DIV/0!</v>
      </c>
      <c r="L154" s="325">
        <f t="shared" si="318"/>
        <v>0</v>
      </c>
      <c r="M154" s="373"/>
      <c r="N154" s="501"/>
      <c r="O154" s="383"/>
      <c r="P154" s="384"/>
      <c r="Q154" s="384"/>
      <c r="R154" s="384"/>
      <c r="S154" s="385">
        <f t="shared" si="267"/>
        <v>2490</v>
      </c>
      <c r="T154" s="386" t="e">
        <f t="shared" si="268"/>
        <v>#DIV/0!</v>
      </c>
      <c r="U154" s="385">
        <f t="shared" si="269"/>
        <v>64</v>
      </c>
      <c r="V154" s="387">
        <f t="shared" si="270"/>
        <v>2.6380873866446827E-2</v>
      </c>
      <c r="W154" s="386" t="e">
        <f t="shared" si="271"/>
        <v>#DIV/0!</v>
      </c>
      <c r="X154" s="385">
        <f t="shared" si="272"/>
        <v>132</v>
      </c>
      <c r="Y154" s="387">
        <f t="shared" si="273"/>
        <v>5.5979643765903309E-2</v>
      </c>
      <c r="Z154" s="386" t="e">
        <f t="shared" si="274"/>
        <v>#DIV/0!</v>
      </c>
      <c r="AA154" s="385">
        <f t="shared" si="275"/>
        <v>71</v>
      </c>
      <c r="AB154" s="386" t="e">
        <f t="shared" si="276"/>
        <v>#DIV/0!</v>
      </c>
      <c r="AC154" s="388">
        <f t="shared" si="277"/>
        <v>2.8514056224899598E-2</v>
      </c>
      <c r="AD154" s="385">
        <f t="shared" si="278"/>
        <v>1</v>
      </c>
      <c r="AE154" s="387">
        <f t="shared" si="279"/>
        <v>1.4285714285714285E-2</v>
      </c>
      <c r="AF154" s="386" t="e">
        <f t="shared" si="280"/>
        <v>#DIV/0!</v>
      </c>
      <c r="AG154" s="385">
        <f t="shared" si="281"/>
        <v>4</v>
      </c>
      <c r="AH154" s="387">
        <f t="shared" si="282"/>
        <v>5.9701492537313432E-2</v>
      </c>
      <c r="AI154" s="389" t="e">
        <f t="shared" si="283"/>
        <v>#DIV/0!</v>
      </c>
      <c r="AJ154" s="505"/>
      <c r="AK154" s="83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>
        <v>0</v>
      </c>
      <c r="BB154" s="61"/>
      <c r="BC154" s="61">
        <v>0</v>
      </c>
      <c r="BD154" s="84"/>
      <c r="BE154" s="234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54"/>
      <c r="BY154" s="63">
        <f>+Fall_Hoy!B154</f>
        <v>0</v>
      </c>
      <c r="BZ154" s="60">
        <f>+Fall_Hoy!C154</f>
        <v>0</v>
      </c>
      <c r="CA154" s="60">
        <f>+Fall_Hoy!D154</f>
        <v>0</v>
      </c>
      <c r="CB154" s="60">
        <f>+Fall_Hoy!E154</f>
        <v>0</v>
      </c>
      <c r="CC154" s="60">
        <f>+Fall_Hoy!F154</f>
        <v>1</v>
      </c>
      <c r="CD154" s="60">
        <f>+Fall_Hoy!G154</f>
        <v>0</v>
      </c>
      <c r="CE154" s="60">
        <f>+Fall_Hoy!H154</f>
        <v>5</v>
      </c>
      <c r="CF154" s="60">
        <f>+Fall_Hoy!I154</f>
        <v>3</v>
      </c>
      <c r="CG154" s="60">
        <f>+Fall_Hoy!J154</f>
        <v>3</v>
      </c>
      <c r="CH154" s="60">
        <f>+Fall_Hoy!K154</f>
        <v>0</v>
      </c>
      <c r="CI154" s="60">
        <f>+Fall_Hoy!L154</f>
        <v>6</v>
      </c>
      <c r="CJ154" s="60">
        <f>+Fall_Hoy!M154</f>
        <v>2</v>
      </c>
      <c r="CK154" s="60">
        <f>+Fall_Hoy!N154</f>
        <v>18</v>
      </c>
      <c r="CL154" s="60">
        <f>+Fall_Hoy!O154</f>
        <v>1</v>
      </c>
      <c r="CM154" s="60">
        <f>+Fall_Hoy!P154</f>
        <v>11</v>
      </c>
      <c r="CN154" s="60">
        <f>+Fall_Hoy!Q154</f>
        <v>7</v>
      </c>
      <c r="CO154" s="60">
        <f>+Fall_Hoy!R154</f>
        <v>8</v>
      </c>
      <c r="CP154" s="60">
        <f>+Fall_Hoy!S154</f>
        <v>5</v>
      </c>
      <c r="CQ154" s="60">
        <f>+Fall_Hoy!T154</f>
        <v>0</v>
      </c>
      <c r="CR154" s="65">
        <f>+Fall_Hoy!U154</f>
        <v>1</v>
      </c>
      <c r="CS154" s="74" t="e">
        <f t="shared" si="284"/>
        <v>#DIV/0!</v>
      </c>
      <c r="CT154" s="75" t="e">
        <f t="shared" si="285"/>
        <v>#DIV/0!</v>
      </c>
      <c r="CU154" s="75" t="e">
        <f t="shared" si="286"/>
        <v>#DIV/0!</v>
      </c>
      <c r="CV154" s="75" t="e">
        <f t="shared" si="287"/>
        <v>#DIV/0!</v>
      </c>
      <c r="CW154" s="75" t="e">
        <f t="shared" si="350"/>
        <v>#DIV/0!</v>
      </c>
      <c r="CX154" s="75" t="e">
        <f t="shared" si="351"/>
        <v>#DIV/0!</v>
      </c>
      <c r="CY154" s="75" t="e">
        <f t="shared" si="352"/>
        <v>#DIV/0!</v>
      </c>
      <c r="CZ154" s="75" t="e">
        <f t="shared" si="353"/>
        <v>#DIV/0!</v>
      </c>
      <c r="DA154" s="75" t="e">
        <f t="shared" si="354"/>
        <v>#DIV/0!</v>
      </c>
      <c r="DB154" s="75" t="e">
        <f t="shared" si="355"/>
        <v>#DIV/0!</v>
      </c>
      <c r="DC154" s="75" t="e">
        <f t="shared" si="356"/>
        <v>#DIV/0!</v>
      </c>
      <c r="DD154" s="75" t="e">
        <f t="shared" si="357"/>
        <v>#DIV/0!</v>
      </c>
      <c r="DE154" s="75" t="e">
        <f t="shared" si="358"/>
        <v>#DIV/0!</v>
      </c>
      <c r="DF154" s="75" t="e">
        <f t="shared" si="359"/>
        <v>#DIV/0!</v>
      </c>
      <c r="DG154" s="75" t="e">
        <f t="shared" si="360"/>
        <v>#DIV/0!</v>
      </c>
      <c r="DH154" s="75" t="e">
        <f t="shared" si="361"/>
        <v>#DIV/0!</v>
      </c>
      <c r="DI154" s="75" t="e">
        <f t="shared" si="362"/>
        <v>#DIV/0!</v>
      </c>
      <c r="DJ154" s="75" t="e">
        <f t="shared" si="363"/>
        <v>#DIV/0!</v>
      </c>
      <c r="DK154" s="75" t="e">
        <f t="shared" si="364"/>
        <v>#DIV/0!</v>
      </c>
      <c r="DL154" s="287" t="e">
        <f t="shared" si="365"/>
        <v>#DIV/0!</v>
      </c>
      <c r="DM154" s="83">
        <f>+'Cas_-14'!B154</f>
        <v>43</v>
      </c>
      <c r="DN154" s="61">
        <f>+'Cas_-14'!C154</f>
        <v>57</v>
      </c>
      <c r="DO154" s="61">
        <f>+'Cas_-14'!D154</f>
        <v>53</v>
      </c>
      <c r="DP154" s="61">
        <f>+'Cas_-14'!E154</f>
        <v>59</v>
      </c>
      <c r="DQ154" s="61">
        <f>+'Cas_-14'!F154</f>
        <v>241</v>
      </c>
      <c r="DR154" s="61">
        <f>+'Cas_-14'!G154</f>
        <v>311</v>
      </c>
      <c r="DS154" s="61">
        <f>+'Cas_-14'!H154</f>
        <v>322</v>
      </c>
      <c r="DT154" s="61">
        <f>+'Cas_-14'!I154</f>
        <v>362</v>
      </c>
      <c r="DU154" s="61">
        <f>+'Cas_-14'!J154</f>
        <v>204</v>
      </c>
      <c r="DV154" s="61">
        <f>+'Cas_-14'!K154</f>
        <v>207</v>
      </c>
      <c r="DW154" s="61">
        <f>+'Cas_-14'!L154</f>
        <v>132</v>
      </c>
      <c r="DX154" s="61">
        <f>+'Cas_-14'!M154</f>
        <v>109</v>
      </c>
      <c r="DY154" s="61">
        <f>+'Cas_-14'!N154</f>
        <v>94</v>
      </c>
      <c r="DZ154" s="61">
        <f>+'Cas_-14'!O154</f>
        <v>46</v>
      </c>
      <c r="EA154" s="61">
        <f>+'Cas_-14'!P154</f>
        <v>42</v>
      </c>
      <c r="EB154" s="61">
        <f>+'Cas_-14'!Q154</f>
        <v>24</v>
      </c>
      <c r="EC154" s="61">
        <f>+'Cas_-14'!R154</f>
        <v>13</v>
      </c>
      <c r="ED154" s="61">
        <f>+'Cas_-14'!S154</f>
        <v>14</v>
      </c>
      <c r="EE154" s="61">
        <f>+'Cas_-14'!T154</f>
        <v>4</v>
      </c>
      <c r="EF154" s="84">
        <f>+'Cas_-14'!U154</f>
        <v>3</v>
      </c>
      <c r="EG154" s="190"/>
      <c r="EH154" s="89"/>
      <c r="EI154" s="89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97"/>
      <c r="FA154" s="110" t="e">
        <f t="shared" si="319"/>
        <v>#DIV/0!</v>
      </c>
      <c r="FB154" s="111" t="e">
        <f t="shared" si="320"/>
        <v>#DIV/0!</v>
      </c>
      <c r="FC154" s="111" t="e">
        <f t="shared" si="321"/>
        <v>#DIV/0!</v>
      </c>
      <c r="FD154" s="111" t="e">
        <f t="shared" si="322"/>
        <v>#DIV/0!</v>
      </c>
      <c r="FE154" s="111" t="e">
        <f t="shared" si="366"/>
        <v>#DIV/0!</v>
      </c>
      <c r="FF154" s="111" t="e">
        <f t="shared" si="366"/>
        <v>#DIV/0!</v>
      </c>
      <c r="FG154" s="111" t="e">
        <f t="shared" si="366"/>
        <v>#DIV/0!</v>
      </c>
      <c r="FH154" s="111" t="e">
        <f t="shared" si="366"/>
        <v>#DIV/0!</v>
      </c>
      <c r="FI154" s="111" t="e">
        <f t="shared" si="366"/>
        <v>#DIV/0!</v>
      </c>
      <c r="FJ154" s="111" t="e">
        <f t="shared" si="366"/>
        <v>#DIV/0!</v>
      </c>
      <c r="FK154" s="111" t="e">
        <f t="shared" si="366"/>
        <v>#DIV/0!</v>
      </c>
      <c r="FL154" s="111" t="e">
        <f t="shared" si="366"/>
        <v>#DIV/0!</v>
      </c>
      <c r="FM154" s="111" t="e">
        <f t="shared" si="366"/>
        <v>#DIV/0!</v>
      </c>
      <c r="FN154" s="111" t="e">
        <f t="shared" si="366"/>
        <v>#DIV/0!</v>
      </c>
      <c r="FO154" s="111" t="e">
        <f t="shared" si="366"/>
        <v>#DIV/0!</v>
      </c>
      <c r="FP154" s="111" t="e">
        <f t="shared" si="366"/>
        <v>#DIV/0!</v>
      </c>
      <c r="FQ154" s="111" t="e">
        <f t="shared" si="323"/>
        <v>#DIV/0!</v>
      </c>
      <c r="FR154" s="111" t="e">
        <f t="shared" si="324"/>
        <v>#DIV/0!</v>
      </c>
      <c r="FS154" s="111" t="e">
        <f t="shared" si="325"/>
        <v>#DIV/0!</v>
      </c>
      <c r="FT154" s="292" t="e">
        <f t="shared" si="326"/>
        <v>#DIV/0!</v>
      </c>
      <c r="FU154" s="83">
        <f>+Cas_Hoy!B154</f>
        <v>44</v>
      </c>
      <c r="FV154" s="61">
        <f>+Cas_Hoy!C154</f>
        <v>64</v>
      </c>
      <c r="FW154" s="61">
        <f>+Cas_Hoy!D154</f>
        <v>58</v>
      </c>
      <c r="FX154" s="61">
        <f>+Cas_Hoy!E154</f>
        <v>63</v>
      </c>
      <c r="FY154" s="61">
        <f>+Cas_Hoy!F154</f>
        <v>259</v>
      </c>
      <c r="FZ154" s="61">
        <f>+Cas_Hoy!G154</f>
        <v>323</v>
      </c>
      <c r="GA154" s="61">
        <f>+Cas_Hoy!H154</f>
        <v>339</v>
      </c>
      <c r="GB154" s="61">
        <f>+Cas_Hoy!I154</f>
        <v>380</v>
      </c>
      <c r="GC154" s="61">
        <f>+Cas_Hoy!J154</f>
        <v>209</v>
      </c>
      <c r="GD154" s="61">
        <f>+Cas_Hoy!K154</f>
        <v>214</v>
      </c>
      <c r="GE154" s="61">
        <f>+Cas_Hoy!L154</f>
        <v>144</v>
      </c>
      <c r="GF154" s="61">
        <f>+Cas_Hoy!M154</f>
        <v>118</v>
      </c>
      <c r="GG154" s="61">
        <f>+Cas_Hoy!N154</f>
        <v>98</v>
      </c>
      <c r="GH154" s="61">
        <f>+Cas_Hoy!O154</f>
        <v>51</v>
      </c>
      <c r="GI154" s="61">
        <f>+Cas_Hoy!P154</f>
        <v>43</v>
      </c>
      <c r="GJ154" s="61">
        <f>+Cas_Hoy!Q154</f>
        <v>29</v>
      </c>
      <c r="GK154" s="61">
        <f>+Cas_Hoy!R154</f>
        <v>14</v>
      </c>
      <c r="GL154" s="61">
        <f>+Cas_Hoy!S154</f>
        <v>14</v>
      </c>
      <c r="GM154" s="61">
        <f>+Cas_Hoy!T154</f>
        <v>4</v>
      </c>
      <c r="GN154" s="84">
        <f>+Cas_Hoy!U154</f>
        <v>3</v>
      </c>
      <c r="GO154" s="297" t="e">
        <f t="shared" si="329"/>
        <v>#DIV/0!</v>
      </c>
      <c r="GP154" s="294" t="e">
        <f t="shared" si="330"/>
        <v>#DIV/0!</v>
      </c>
      <c r="GQ154" s="294" t="e">
        <f t="shared" si="331"/>
        <v>#DIV/0!</v>
      </c>
      <c r="GR154" s="294" t="e">
        <f t="shared" si="332"/>
        <v>#DIV/0!</v>
      </c>
      <c r="GS154" s="294" t="e">
        <f t="shared" si="333"/>
        <v>#DIV/0!</v>
      </c>
      <c r="GT154" s="294" t="e">
        <f t="shared" si="334"/>
        <v>#DIV/0!</v>
      </c>
      <c r="GU154" s="294" t="e">
        <f t="shared" si="335"/>
        <v>#DIV/0!</v>
      </c>
      <c r="GV154" s="294" t="e">
        <f t="shared" si="336"/>
        <v>#DIV/0!</v>
      </c>
      <c r="GW154" s="294" t="e">
        <f t="shared" si="337"/>
        <v>#DIV/0!</v>
      </c>
      <c r="GX154" s="294" t="e">
        <f t="shared" si="338"/>
        <v>#DIV/0!</v>
      </c>
      <c r="GY154" s="294" t="e">
        <f t="shared" si="339"/>
        <v>#DIV/0!</v>
      </c>
      <c r="GZ154" s="294" t="e">
        <f t="shared" si="340"/>
        <v>#DIV/0!</v>
      </c>
      <c r="HA154" s="294" t="e">
        <f t="shared" si="341"/>
        <v>#DIV/0!</v>
      </c>
      <c r="HB154" s="294" t="e">
        <f t="shared" si="342"/>
        <v>#DIV/0!</v>
      </c>
      <c r="HC154" s="294" t="e">
        <f t="shared" si="343"/>
        <v>#DIV/0!</v>
      </c>
      <c r="HD154" s="294" t="e">
        <f t="shared" si="344"/>
        <v>#DIV/0!</v>
      </c>
      <c r="HE154" s="294" t="e">
        <f t="shared" si="345"/>
        <v>#DIV/0!</v>
      </c>
      <c r="HF154" s="294" t="e">
        <f t="shared" si="346"/>
        <v>#DIV/0!</v>
      </c>
      <c r="HG154" s="294" t="e">
        <f t="shared" si="347"/>
        <v>#DIV/0!</v>
      </c>
      <c r="HH154" s="298" t="e">
        <f t="shared" si="348"/>
        <v>#DIV/0!</v>
      </c>
      <c r="HI154" s="213">
        <f>+CyF_Tot!B154</f>
        <v>2284</v>
      </c>
      <c r="HJ154" s="140">
        <f>+CyF_Tot!C154</f>
        <v>2358</v>
      </c>
      <c r="HK154" s="140">
        <f>+CyF_Tot!D154</f>
        <v>2426</v>
      </c>
      <c r="HL154" s="140">
        <f>+CyF_Tot!E154</f>
        <v>2490</v>
      </c>
      <c r="HM154" s="140">
        <f>+CyF_Tot!F154</f>
        <v>62</v>
      </c>
      <c r="HN154" s="140">
        <f>+CyF_Tot!G154</f>
        <v>67</v>
      </c>
      <c r="HO154" s="140">
        <f>+CyF_Tot!H154</f>
        <v>70</v>
      </c>
      <c r="HP154" s="451">
        <f>+CyF_Tot!I154</f>
        <v>71</v>
      </c>
      <c r="HQ154" s="91" t="e">
        <f t="shared" si="291"/>
        <v>#DIV/0!</v>
      </c>
      <c r="HR154" s="88" t="e">
        <f t="shared" si="292"/>
        <v>#DIV/0!</v>
      </c>
      <c r="HS154" s="88" t="e">
        <f t="shared" si="293"/>
        <v>#DIV/0!</v>
      </c>
      <c r="HT154" s="88" t="e">
        <f t="shared" si="294"/>
        <v>#DIV/0!</v>
      </c>
      <c r="HU154" s="88" t="e">
        <f t="shared" si="295"/>
        <v>#DIV/0!</v>
      </c>
      <c r="HV154" s="88" t="e">
        <f t="shared" si="296"/>
        <v>#DIV/0!</v>
      </c>
      <c r="HW154" s="88" t="e">
        <f t="shared" si="297"/>
        <v>#DIV/0!</v>
      </c>
      <c r="HX154" s="88" t="e">
        <f t="shared" si="298"/>
        <v>#DIV/0!</v>
      </c>
      <c r="HY154" s="88" t="e">
        <f t="shared" si="299"/>
        <v>#DIV/0!</v>
      </c>
      <c r="HZ154" s="88" t="e">
        <f t="shared" si="300"/>
        <v>#DIV/0!</v>
      </c>
      <c r="IA154" s="88" t="e">
        <f t="shared" si="301"/>
        <v>#DIV/0!</v>
      </c>
      <c r="IB154" s="88" t="e">
        <f t="shared" si="302"/>
        <v>#DIV/0!</v>
      </c>
      <c r="IC154" s="88" t="e">
        <f t="shared" si="303"/>
        <v>#DIV/0!</v>
      </c>
      <c r="ID154" s="88" t="e">
        <f t="shared" si="304"/>
        <v>#DIV/0!</v>
      </c>
      <c r="IE154" s="88" t="e">
        <f t="shared" si="305"/>
        <v>#DIV/0!</v>
      </c>
      <c r="IF154" s="88" t="e">
        <f t="shared" si="306"/>
        <v>#DIV/0!</v>
      </c>
      <c r="IG154" s="88" t="e">
        <f t="shared" si="307"/>
        <v>#DIV/0!</v>
      </c>
      <c r="IH154" s="88" t="e">
        <f t="shared" si="308"/>
        <v>#DIV/0!</v>
      </c>
      <c r="II154" s="88" t="e">
        <f t="shared" si="309"/>
        <v>#DIV/0!</v>
      </c>
      <c r="IJ154" s="191" t="e">
        <f t="shared" si="310"/>
        <v>#DIV/0!</v>
      </c>
      <c r="IK154" s="297"/>
      <c r="IL154" s="294"/>
      <c r="IM154" s="294"/>
      <c r="IN154" s="294"/>
      <c r="IO154" s="294"/>
      <c r="IP154" s="294"/>
      <c r="IQ154" s="294"/>
      <c r="IR154" s="294"/>
      <c r="IS154" s="294"/>
      <c r="IT154" s="294"/>
      <c r="IU154" s="294"/>
      <c r="IV154" s="294"/>
      <c r="IW154" s="294"/>
      <c r="IX154" s="294"/>
      <c r="IY154" s="294"/>
      <c r="IZ154" s="294"/>
      <c r="JA154" s="294"/>
      <c r="JB154" s="294"/>
      <c r="JC154" s="294"/>
      <c r="JD154" s="298"/>
    </row>
    <row r="155" spans="1:265" ht="14.4">
      <c r="A155" s="411" t="s">
        <v>165</v>
      </c>
      <c r="B155" s="439">
        <v>11510</v>
      </c>
      <c r="C155" s="427">
        <f t="shared" si="288"/>
        <v>186</v>
      </c>
      <c r="D155" s="418">
        <f t="shared" si="289"/>
        <v>3</v>
      </c>
      <c r="E155" s="396">
        <f t="shared" si="317"/>
        <v>7.3743155799873136E-3</v>
      </c>
      <c r="F155" s="197">
        <f t="shared" si="262"/>
        <v>1.5725456125108603E-2</v>
      </c>
      <c r="G155" s="30">
        <f t="shared" ref="G155:G169" si="367">H155/F155</f>
        <v>2.2476100263921208</v>
      </c>
      <c r="H155" s="29">
        <f t="shared" ref="H155:H169" si="368">HP155/(E155*B155)</f>
        <v>3.5344692856383482E-2</v>
      </c>
      <c r="I155" s="33">
        <f t="shared" ref="I155:I169" si="369">(G155*HL155)/B155</f>
        <v>3.6321065587222805E-2</v>
      </c>
      <c r="J155" s="324">
        <f t="shared" si="265"/>
        <v>5.2863693457726318E-2</v>
      </c>
      <c r="K155" s="482">
        <f t="shared" si="290"/>
        <v>4.9304712204629479E-3</v>
      </c>
      <c r="L155" s="325">
        <f t="shared" si="318"/>
        <v>3.3616636005438116</v>
      </c>
      <c r="M155" s="326">
        <f t="shared" si="266"/>
        <v>5.4324016481420413E-2</v>
      </c>
      <c r="N155" s="501"/>
      <c r="O155" s="332" t="s">
        <v>226</v>
      </c>
      <c r="P155" s="20" t="s">
        <v>227</v>
      </c>
      <c r="Q155" s="20"/>
      <c r="R155" s="20"/>
      <c r="S155" s="157">
        <f t="shared" si="267"/>
        <v>186</v>
      </c>
      <c r="T155" s="158">
        <f t="shared" si="268"/>
        <v>1615.9860990443092</v>
      </c>
      <c r="U155" s="157">
        <f t="shared" si="269"/>
        <v>2</v>
      </c>
      <c r="V155" s="159">
        <f t="shared" si="270"/>
        <v>1.0869565217391304E-2</v>
      </c>
      <c r="W155" s="158">
        <f t="shared" si="271"/>
        <v>17.376194613379671</v>
      </c>
      <c r="X155" s="157">
        <f t="shared" si="272"/>
        <v>5</v>
      </c>
      <c r="Y155" s="159">
        <f t="shared" si="273"/>
        <v>2.7624309392265192E-2</v>
      </c>
      <c r="Z155" s="158">
        <f t="shared" si="274"/>
        <v>43.440486533449175</v>
      </c>
      <c r="AA155" s="157">
        <f t="shared" si="275"/>
        <v>3</v>
      </c>
      <c r="AB155" s="158">
        <f t="shared" si="276"/>
        <v>260.64291920069508</v>
      </c>
      <c r="AC155" s="160">
        <f t="shared" si="277"/>
        <v>1.6129032258064516E-2</v>
      </c>
      <c r="AD155" s="157">
        <f t="shared" si="278"/>
        <v>0</v>
      </c>
      <c r="AE155" s="159">
        <f t="shared" si="279"/>
        <v>0</v>
      </c>
      <c r="AF155" s="158">
        <f t="shared" si="280"/>
        <v>0</v>
      </c>
      <c r="AG155" s="157">
        <f t="shared" si="281"/>
        <v>0</v>
      </c>
      <c r="AH155" s="159">
        <f t="shared" si="282"/>
        <v>0</v>
      </c>
      <c r="AI155" s="333">
        <f t="shared" si="283"/>
        <v>0</v>
      </c>
      <c r="AJ155" s="505"/>
      <c r="AK155" s="83">
        <v>1001.9995838496432</v>
      </c>
      <c r="AL155" s="61">
        <v>1003.2859529602852</v>
      </c>
      <c r="AM155" s="61">
        <v>898.11139396790963</v>
      </c>
      <c r="AN155" s="61">
        <v>866.1220093531789</v>
      </c>
      <c r="AO155" s="61">
        <v>791.22644912543967</v>
      </c>
      <c r="AP155" s="61">
        <v>742.05619563036589</v>
      </c>
      <c r="AQ155" s="61">
        <v>736.65022931250371</v>
      </c>
      <c r="AR155" s="61">
        <v>757.919919650927</v>
      </c>
      <c r="AS155" s="61">
        <v>672.55190154055686</v>
      </c>
      <c r="AT155" s="61">
        <v>710.41330736080977</v>
      </c>
      <c r="AU155" s="61">
        <v>603.5179284918795</v>
      </c>
      <c r="AV155" s="61">
        <v>582.80172533325162</v>
      </c>
      <c r="AW155" s="61">
        <v>466.64142810391206</v>
      </c>
      <c r="AX155" s="61">
        <v>556.89435389121445</v>
      </c>
      <c r="AY155" s="61">
        <v>324.47233864022428</v>
      </c>
      <c r="AZ155" s="61">
        <v>408.6245805753054</v>
      </c>
      <c r="BA155" s="61">
        <v>122.76830016577999</v>
      </c>
      <c r="BB155" s="61">
        <v>187.37989105283887</v>
      </c>
      <c r="BC155" s="61">
        <v>13.060457464444681</v>
      </c>
      <c r="BD155" s="84">
        <v>63.502089978781896</v>
      </c>
      <c r="BE155" s="229">
        <v>2.0000000000000002E-5</v>
      </c>
      <c r="BF155" s="42">
        <v>2.0000000000000002E-5</v>
      </c>
      <c r="BG155" s="52">
        <v>5.0000000000000002E-5</v>
      </c>
      <c r="BH155" s="52">
        <v>4.0000000000000003E-5</v>
      </c>
      <c r="BI155" s="52">
        <v>1.2518952302791728E-4</v>
      </c>
      <c r="BJ155" s="52">
        <v>1.2406223545552731E-4</v>
      </c>
      <c r="BK155" s="52">
        <v>3.4000000000000002E-4</v>
      </c>
      <c r="BL155" s="52">
        <v>1.8000000000000001E-4</v>
      </c>
      <c r="BM155" s="52">
        <v>8.9999999999999998E-4</v>
      </c>
      <c r="BN155" s="52">
        <v>5.0000000000000001E-4</v>
      </c>
      <c r="BO155" s="52">
        <v>3.8E-3</v>
      </c>
      <c r="BP155" s="52">
        <v>2E-3</v>
      </c>
      <c r="BQ155" s="52">
        <v>1.6199999999999999E-2</v>
      </c>
      <c r="BR155" s="52">
        <v>6.1999999999999998E-3</v>
      </c>
      <c r="BS155" s="52">
        <v>6.1100000000000002E-2</v>
      </c>
      <c r="BT155" s="52">
        <v>2.6800000000000001E-2</v>
      </c>
      <c r="BU155" s="52">
        <v>0.1421</v>
      </c>
      <c r="BV155" s="52">
        <v>5.4699999999999999E-2</v>
      </c>
      <c r="BW155" s="52">
        <v>0.27589999999999998</v>
      </c>
      <c r="BX155" s="53">
        <v>0.1051</v>
      </c>
      <c r="BY155" s="63">
        <f>+Fall_Hoy!B155</f>
        <v>0</v>
      </c>
      <c r="BZ155" s="60">
        <f>+Fall_Hoy!C155</f>
        <v>0</v>
      </c>
      <c r="CA155" s="60">
        <f>+Fall_Hoy!D155</f>
        <v>0</v>
      </c>
      <c r="CB155" s="60">
        <f>+Fall_Hoy!E155</f>
        <v>0</v>
      </c>
      <c r="CC155" s="60">
        <f>+Fall_Hoy!F155</f>
        <v>0</v>
      </c>
      <c r="CD155" s="60">
        <f>+Fall_Hoy!G155</f>
        <v>0</v>
      </c>
      <c r="CE155" s="60">
        <f>+Fall_Hoy!H155</f>
        <v>0</v>
      </c>
      <c r="CF155" s="60">
        <f>+Fall_Hoy!I155</f>
        <v>0</v>
      </c>
      <c r="CG155" s="60">
        <f>+Fall_Hoy!J155</f>
        <v>0</v>
      </c>
      <c r="CH155" s="60">
        <f>+Fall_Hoy!K155</f>
        <v>0</v>
      </c>
      <c r="CI155" s="60">
        <f>+Fall_Hoy!L155</f>
        <v>0</v>
      </c>
      <c r="CJ155" s="60">
        <f>+Fall_Hoy!M155</f>
        <v>0</v>
      </c>
      <c r="CK155" s="60">
        <f>+Fall_Hoy!N155</f>
        <v>0</v>
      </c>
      <c r="CL155" s="60">
        <f>+Fall_Hoy!O155</f>
        <v>1</v>
      </c>
      <c r="CM155" s="60">
        <f>+Fall_Hoy!P155</f>
        <v>0</v>
      </c>
      <c r="CN155" s="60">
        <f>+Fall_Hoy!Q155</f>
        <v>0</v>
      </c>
      <c r="CO155" s="60">
        <f>+Fall_Hoy!R155</f>
        <v>1</v>
      </c>
      <c r="CP155" s="60">
        <f>+Fall_Hoy!S155</f>
        <v>1</v>
      </c>
      <c r="CQ155" s="60">
        <f>+Fall_Hoy!T155</f>
        <v>0</v>
      </c>
      <c r="CR155" s="65">
        <f>+Fall_Hoy!U155</f>
        <v>0</v>
      </c>
      <c r="CS155" s="74">
        <f t="shared" si="284"/>
        <v>3.0819268113600352E-3</v>
      </c>
      <c r="CT155" s="75">
        <f t="shared" si="285"/>
        <v>7.3417022436004196E-3</v>
      </c>
      <c r="CU155" s="75">
        <f t="shared" si="286"/>
        <v>1.2857838242908676E-2</v>
      </c>
      <c r="CV155" s="75">
        <f t="shared" si="287"/>
        <v>0.28962463248846682</v>
      </c>
      <c r="CW155" s="75">
        <f t="shared" si="350"/>
        <v>1.8957910237429293E-2</v>
      </c>
      <c r="CX155" s="75">
        <f t="shared" si="351"/>
        <v>3.7732991335264587E-2</v>
      </c>
      <c r="CY155" s="75">
        <f t="shared" si="352"/>
        <v>2.4434934360638056E-2</v>
      </c>
      <c r="CZ155" s="75">
        <f t="shared" si="353"/>
        <v>2.3749210877437036E-2</v>
      </c>
      <c r="DA155" s="75">
        <f t="shared" si="354"/>
        <v>3.4198104186927251E-2</v>
      </c>
      <c r="DB155" s="75">
        <f t="shared" si="355"/>
        <v>3.0967888371531423E-2</v>
      </c>
      <c r="DC155" s="75">
        <f t="shared" si="356"/>
        <v>9.9417096274062571E-3</v>
      </c>
      <c r="DD155" s="75">
        <f t="shared" si="357"/>
        <v>1.3726795327219602E-2</v>
      </c>
      <c r="DE155" s="75">
        <f t="shared" si="358"/>
        <v>1.2857838242908676E-2</v>
      </c>
      <c r="DF155" s="75">
        <f t="shared" si="359"/>
        <v>0.28962463248846682</v>
      </c>
      <c r="DG155" s="75">
        <f t="shared" si="360"/>
        <v>3.0819268113600352E-3</v>
      </c>
      <c r="DH155" s="75">
        <f t="shared" si="361"/>
        <v>7.3417022436004196E-3</v>
      </c>
      <c r="DI155" s="75">
        <f t="shared" si="362"/>
        <v>5.7321781503767356E-2</v>
      </c>
      <c r="DJ155" s="75">
        <f t="shared" si="363"/>
        <v>9.7564021124547151E-2</v>
      </c>
      <c r="DK155" s="75">
        <f t="shared" si="364"/>
        <v>7.6566996425842193E-2</v>
      </c>
      <c r="DL155" s="287">
        <f t="shared" si="365"/>
        <v>0</v>
      </c>
      <c r="DM155" s="83">
        <f>+'Cas_-14'!B155</f>
        <v>2</v>
      </c>
      <c r="DN155" s="61">
        <f>+'Cas_-14'!C155</f>
        <v>1</v>
      </c>
      <c r="DO155" s="61">
        <f>+'Cas_-14'!D155</f>
        <v>7</v>
      </c>
      <c r="DP155" s="61">
        <f>+'Cas_-14'!E155</f>
        <v>9</v>
      </c>
      <c r="DQ155" s="61">
        <f>+'Cas_-14'!F155</f>
        <v>15</v>
      </c>
      <c r="DR155" s="61">
        <f>+'Cas_-14'!G155</f>
        <v>28</v>
      </c>
      <c r="DS155" s="61">
        <f>+'Cas_-14'!H155</f>
        <v>18</v>
      </c>
      <c r="DT155" s="61">
        <f>+'Cas_-14'!I155</f>
        <v>18</v>
      </c>
      <c r="DU155" s="61">
        <f>+'Cas_-14'!J155</f>
        <v>23</v>
      </c>
      <c r="DV155" s="61">
        <f>+'Cas_-14'!K155</f>
        <v>22</v>
      </c>
      <c r="DW155" s="61">
        <f>+'Cas_-14'!L155</f>
        <v>6</v>
      </c>
      <c r="DX155" s="61">
        <f>+'Cas_-14'!M155</f>
        <v>8</v>
      </c>
      <c r="DY155" s="61">
        <f>+'Cas_-14'!N155</f>
        <v>6</v>
      </c>
      <c r="DZ155" s="61">
        <f>+'Cas_-14'!O155</f>
        <v>6</v>
      </c>
      <c r="EA155" s="61">
        <f>+'Cas_-14'!P155</f>
        <v>1</v>
      </c>
      <c r="EB155" s="61">
        <f>+'Cas_-14'!Q155</f>
        <v>3</v>
      </c>
      <c r="EC155" s="61">
        <f>+'Cas_-14'!R155</f>
        <v>3</v>
      </c>
      <c r="ED155" s="61">
        <f>+'Cas_-14'!S155</f>
        <v>3</v>
      </c>
      <c r="EE155" s="61">
        <f>+'Cas_-14'!T155</f>
        <v>1</v>
      </c>
      <c r="EF155" s="84">
        <f>+'Cas_-14'!U155</f>
        <v>0</v>
      </c>
      <c r="EG155" s="190">
        <f t="shared" si="349"/>
        <v>1.9960088130137523E-3</v>
      </c>
      <c r="EH155" s="88">
        <f t="shared" si="349"/>
        <v>9.9672480916274207E-4</v>
      </c>
      <c r="EI155" s="88">
        <f t="shared" si="349"/>
        <v>7.7941333859195159E-3</v>
      </c>
      <c r="EJ155" s="88">
        <f t="shared" si="349"/>
        <v>1.0391145707890754E-2</v>
      </c>
      <c r="EK155" s="88">
        <f t="shared" si="349"/>
        <v>1.8957910237429293E-2</v>
      </c>
      <c r="EL155" s="88">
        <f t="shared" si="349"/>
        <v>3.7732991335264587E-2</v>
      </c>
      <c r="EM155" s="88">
        <f t="shared" si="349"/>
        <v>2.4434934360638056E-2</v>
      </c>
      <c r="EN155" s="88">
        <f t="shared" si="349"/>
        <v>2.3749210877437036E-2</v>
      </c>
      <c r="EO155" s="88">
        <f t="shared" si="349"/>
        <v>3.4198104186927251E-2</v>
      </c>
      <c r="EP155" s="88">
        <f t="shared" ref="EP155:EP165" si="370">+DV155/AT155</f>
        <v>3.0967888371531423E-2</v>
      </c>
      <c r="EQ155" s="88">
        <f t="shared" ref="EQ155:EQ165" si="371">+DW155/AU155</f>
        <v>9.9417096274062571E-3</v>
      </c>
      <c r="ER155" s="88">
        <f t="shared" si="315"/>
        <v>1.3726795327219602E-2</v>
      </c>
      <c r="ES155" s="88">
        <f t="shared" si="315"/>
        <v>1.2857838242908676E-2</v>
      </c>
      <c r="ET155" s="88">
        <f t="shared" si="315"/>
        <v>1.0774036328570965E-2</v>
      </c>
      <c r="EU155" s="88">
        <f t="shared" si="315"/>
        <v>3.0819268113600352E-3</v>
      </c>
      <c r="EV155" s="88">
        <f t="shared" si="315"/>
        <v>7.3417022436004196E-3</v>
      </c>
      <c r="EW155" s="88">
        <f t="shared" si="315"/>
        <v>2.4436275455056024E-2</v>
      </c>
      <c r="EX155" s="88">
        <f t="shared" si="315"/>
        <v>1.6010255866538186E-2</v>
      </c>
      <c r="EY155" s="88">
        <f t="shared" si="315"/>
        <v>7.6566996425842193E-2</v>
      </c>
      <c r="EZ155" s="96">
        <f t="shared" si="315"/>
        <v>0</v>
      </c>
      <c r="FA155" s="110">
        <f t="shared" si="319"/>
        <v>1</v>
      </c>
      <c r="FB155" s="111">
        <f t="shared" si="320"/>
        <v>1</v>
      </c>
      <c r="FC155" s="111">
        <f t="shared" si="321"/>
        <v>1</v>
      </c>
      <c r="FD155" s="111">
        <f t="shared" si="322"/>
        <v>26.881720430107528</v>
      </c>
      <c r="FE155" s="111">
        <f t="shared" si="366"/>
        <v>1</v>
      </c>
      <c r="FF155" s="111">
        <f t="shared" si="366"/>
        <v>1</v>
      </c>
      <c r="FG155" s="111">
        <f t="shared" si="366"/>
        <v>1</v>
      </c>
      <c r="FH155" s="111">
        <f t="shared" si="366"/>
        <v>1</v>
      </c>
      <c r="FI155" s="111">
        <f t="shared" si="366"/>
        <v>1</v>
      </c>
      <c r="FJ155" s="111">
        <f t="shared" si="366"/>
        <v>1</v>
      </c>
      <c r="FK155" s="111">
        <f t="shared" si="366"/>
        <v>1</v>
      </c>
      <c r="FL155" s="111">
        <f t="shared" si="366"/>
        <v>1</v>
      </c>
      <c r="FM155" s="111">
        <f t="shared" si="366"/>
        <v>1</v>
      </c>
      <c r="FN155" s="111">
        <f t="shared" si="366"/>
        <v>26.881720430107528</v>
      </c>
      <c r="FO155" s="111">
        <f t="shared" si="366"/>
        <v>1</v>
      </c>
      <c r="FP155" s="111">
        <f t="shared" si="366"/>
        <v>1</v>
      </c>
      <c r="FQ155" s="111">
        <f t="shared" si="323"/>
        <v>2.345765892563922</v>
      </c>
      <c r="FR155" s="111">
        <f t="shared" si="324"/>
        <v>6.0938452163315056</v>
      </c>
      <c r="FS155" s="111">
        <f t="shared" si="325"/>
        <v>1</v>
      </c>
      <c r="FT155" s="292" t="e">
        <f t="shared" si="326"/>
        <v>#DIV/0!</v>
      </c>
      <c r="FU155" s="83">
        <f>+Cas_Hoy!B155</f>
        <v>2</v>
      </c>
      <c r="FV155" s="61">
        <f>+Cas_Hoy!C155</f>
        <v>1</v>
      </c>
      <c r="FW155" s="61">
        <f>+Cas_Hoy!D155</f>
        <v>7</v>
      </c>
      <c r="FX155" s="61">
        <f>+Cas_Hoy!E155</f>
        <v>10</v>
      </c>
      <c r="FY155" s="61">
        <f>+Cas_Hoy!F155</f>
        <v>16</v>
      </c>
      <c r="FZ155" s="61">
        <f>+Cas_Hoy!G155</f>
        <v>28</v>
      </c>
      <c r="GA155" s="61">
        <f>+Cas_Hoy!H155</f>
        <v>19</v>
      </c>
      <c r="GB155" s="61">
        <f>+Cas_Hoy!I155</f>
        <v>18</v>
      </c>
      <c r="GC155" s="61">
        <f>+Cas_Hoy!J155</f>
        <v>23</v>
      </c>
      <c r="GD155" s="61">
        <f>+Cas_Hoy!K155</f>
        <v>22</v>
      </c>
      <c r="GE155" s="61">
        <f>+Cas_Hoy!L155</f>
        <v>6</v>
      </c>
      <c r="GF155" s="61">
        <f>+Cas_Hoy!M155</f>
        <v>8</v>
      </c>
      <c r="GG155" s="61">
        <f>+Cas_Hoy!N155</f>
        <v>6</v>
      </c>
      <c r="GH155" s="61">
        <f>+Cas_Hoy!O155</f>
        <v>6</v>
      </c>
      <c r="GI155" s="61">
        <f>+Cas_Hoy!P155</f>
        <v>3</v>
      </c>
      <c r="GJ155" s="61">
        <f>+Cas_Hoy!Q155</f>
        <v>3</v>
      </c>
      <c r="GK155" s="61">
        <f>+Cas_Hoy!R155</f>
        <v>3</v>
      </c>
      <c r="GL155" s="61">
        <f>+Cas_Hoy!S155</f>
        <v>3</v>
      </c>
      <c r="GM155" s="61">
        <f>+Cas_Hoy!T155</f>
        <v>1</v>
      </c>
      <c r="GN155" s="84">
        <f>+Cas_Hoy!U155</f>
        <v>0</v>
      </c>
      <c r="GO155" s="297">
        <f t="shared" si="329"/>
        <v>1.9960088130137523E-3</v>
      </c>
      <c r="GP155" s="294">
        <f t="shared" si="330"/>
        <v>9.9672480916274207E-4</v>
      </c>
      <c r="GQ155" s="294">
        <f t="shared" si="331"/>
        <v>7.7941333859195159E-3</v>
      </c>
      <c r="GR155" s="294">
        <f t="shared" si="332"/>
        <v>0.31036874874225667</v>
      </c>
      <c r="GS155" s="294">
        <f t="shared" si="333"/>
        <v>2.0221770919924578E-2</v>
      </c>
      <c r="GT155" s="294">
        <f t="shared" si="334"/>
        <v>3.7732991335264587E-2</v>
      </c>
      <c r="GU155" s="294">
        <f t="shared" si="335"/>
        <v>2.5792430714006838E-2</v>
      </c>
      <c r="GV155" s="294">
        <f t="shared" si="336"/>
        <v>2.3749210877437036E-2</v>
      </c>
      <c r="GW155" s="294">
        <f t="shared" si="337"/>
        <v>3.4198104186927251E-2</v>
      </c>
      <c r="GX155" s="294">
        <f t="shared" si="338"/>
        <v>3.0967888371531423E-2</v>
      </c>
      <c r="GY155" s="294">
        <f t="shared" si="339"/>
        <v>9.9417096274062571E-3</v>
      </c>
      <c r="GZ155" s="294">
        <f t="shared" si="340"/>
        <v>1.3726795327219602E-2</v>
      </c>
      <c r="HA155" s="294">
        <f t="shared" si="341"/>
        <v>1.2857838242908676E-2</v>
      </c>
      <c r="HB155" s="294">
        <f t="shared" si="342"/>
        <v>0.28962463248846687</v>
      </c>
      <c r="HC155" s="294">
        <f t="shared" si="343"/>
        <v>9.2457804340801055E-3</v>
      </c>
      <c r="HD155" s="294">
        <f t="shared" si="344"/>
        <v>7.3417022436004196E-3</v>
      </c>
      <c r="HE155" s="294">
        <f t="shared" si="345"/>
        <v>5.7321781503767356E-2</v>
      </c>
      <c r="HF155" s="294">
        <f t="shared" si="346"/>
        <v>9.7564021124547151E-2</v>
      </c>
      <c r="HG155" s="294">
        <f t="shared" si="347"/>
        <v>7.6566996425842193E-2</v>
      </c>
      <c r="HH155" s="298" t="e">
        <f t="shared" si="348"/>
        <v>#DIV/0!</v>
      </c>
      <c r="HI155" s="213">
        <f>+CyF_Tot!B155</f>
        <v>175</v>
      </c>
      <c r="HJ155" s="140">
        <f>+CyF_Tot!C155</f>
        <v>181</v>
      </c>
      <c r="HK155" s="140">
        <f>+CyF_Tot!D155</f>
        <v>184</v>
      </c>
      <c r="HL155" s="140">
        <f>+CyF_Tot!E155</f>
        <v>186</v>
      </c>
      <c r="HM155" s="140">
        <f>+CyF_Tot!F155</f>
        <v>3</v>
      </c>
      <c r="HN155" s="140">
        <f>+CyF_Tot!G155</f>
        <v>3</v>
      </c>
      <c r="HO155" s="140">
        <f>+CyF_Tot!H155</f>
        <v>3</v>
      </c>
      <c r="HP155" s="451">
        <f>+CyF_Tot!I155</f>
        <v>3</v>
      </c>
      <c r="HQ155" s="91">
        <f t="shared" si="291"/>
        <v>8.7054698857484195E-2</v>
      </c>
      <c r="HR155" s="88">
        <f t="shared" si="292"/>
        <v>8.7166459857539985E-2</v>
      </c>
      <c r="HS155" s="88">
        <f t="shared" si="293"/>
        <v>7.8028791830400485E-2</v>
      </c>
      <c r="HT155" s="88">
        <f t="shared" si="294"/>
        <v>7.5249522967261409E-2</v>
      </c>
      <c r="HU155" s="88">
        <f t="shared" si="295"/>
        <v>6.8742523816284942E-2</v>
      </c>
      <c r="HV155" s="88">
        <f t="shared" si="296"/>
        <v>6.4470564346686868E-2</v>
      </c>
      <c r="HW155" s="88">
        <f t="shared" si="297"/>
        <v>6.4000888732624134E-2</v>
      </c>
      <c r="HX155" s="88">
        <f t="shared" si="298"/>
        <v>6.5848820126057944E-2</v>
      </c>
      <c r="HY155" s="88">
        <f t="shared" si="299"/>
        <v>5.843196364383639E-2</v>
      </c>
      <c r="HZ155" s="88">
        <f t="shared" si="300"/>
        <v>6.1721399423180695E-2</v>
      </c>
      <c r="IA155" s="88">
        <f t="shared" si="301"/>
        <v>5.2434224890693264E-2</v>
      </c>
      <c r="IB155" s="88">
        <f t="shared" si="302"/>
        <v>5.0634381002020126E-2</v>
      </c>
      <c r="IC155" s="88">
        <f t="shared" si="303"/>
        <v>4.0542261346994964E-2</v>
      </c>
      <c r="ID155" s="88">
        <f t="shared" si="304"/>
        <v>4.8383523361530359E-2</v>
      </c>
      <c r="IE155" s="88">
        <f t="shared" si="305"/>
        <v>2.8190472514354845E-2</v>
      </c>
      <c r="IF155" s="88">
        <f t="shared" si="306"/>
        <v>3.5501701179435741E-2</v>
      </c>
      <c r="IG155" s="88">
        <f t="shared" si="307"/>
        <v>1.0666229380172023E-2</v>
      </c>
      <c r="IH155" s="88">
        <f t="shared" si="308"/>
        <v>1.6279747267840042E-2</v>
      </c>
      <c r="II155" s="88">
        <f t="shared" si="309"/>
        <v>1.1347052532097899E-3</v>
      </c>
      <c r="IJ155" s="191">
        <f t="shared" si="310"/>
        <v>5.5171233691383055E-3</v>
      </c>
      <c r="IK155" s="297"/>
      <c r="IL155" s="294"/>
      <c r="IM155" s="294"/>
      <c r="IN155" s="294"/>
      <c r="IO155" s="294"/>
      <c r="IP155" s="294"/>
      <c r="IQ155" s="294"/>
      <c r="IR155" s="294"/>
      <c r="IS155" s="294"/>
      <c r="IT155" s="294"/>
      <c r="IU155" s="294"/>
      <c r="IV155" s="294"/>
      <c r="IW155" s="294"/>
      <c r="IX155" s="294"/>
      <c r="IY155" s="294"/>
      <c r="IZ155" s="294"/>
      <c r="JA155" s="294"/>
      <c r="JB155" s="294"/>
      <c r="JC155" s="294"/>
      <c r="JD155" s="298"/>
      <c r="JE155" s="486"/>
    </row>
    <row r="156" spans="1:265" ht="14.4">
      <c r="A156" s="411" t="s">
        <v>166</v>
      </c>
      <c r="B156" s="439">
        <v>139300</v>
      </c>
      <c r="C156" s="427">
        <f t="shared" si="288"/>
        <v>3859</v>
      </c>
      <c r="D156" s="418">
        <f t="shared" si="289"/>
        <v>43</v>
      </c>
      <c r="E156" s="396">
        <f t="shared" si="317"/>
        <v>7.6398313803555931E-3</v>
      </c>
      <c r="F156" s="197">
        <f t="shared" si="262"/>
        <v>1.7343862167982772E-2</v>
      </c>
      <c r="G156" s="30">
        <f t="shared" si="367"/>
        <v>2.3296343019817685</v>
      </c>
      <c r="H156" s="29">
        <f t="shared" si="368"/>
        <v>4.0404856235376548E-2</v>
      </c>
      <c r="I156" s="33">
        <f t="shared" si="369"/>
        <v>6.4537392471985963E-2</v>
      </c>
      <c r="J156" s="324">
        <f t="shared" si="265"/>
        <v>4.1480527272014338E-2</v>
      </c>
      <c r="K156" s="482">
        <f t="shared" si="290"/>
        <v>7.4417156407278221E-3</v>
      </c>
      <c r="L156" s="325">
        <f t="shared" si="318"/>
        <v>2.3916545732581116</v>
      </c>
      <c r="M156" s="326">
        <f t="shared" si="266"/>
        <v>6.6255527625291105E-2</v>
      </c>
      <c r="N156" s="501"/>
      <c r="O156" s="332" t="s">
        <v>226</v>
      </c>
      <c r="P156" s="20" t="s">
        <v>236</v>
      </c>
      <c r="Q156" s="20"/>
      <c r="R156" s="20"/>
      <c r="S156" s="157">
        <f t="shared" si="267"/>
        <v>3859</v>
      </c>
      <c r="T156" s="158">
        <f t="shared" si="268"/>
        <v>2770.2799712849965</v>
      </c>
      <c r="U156" s="157">
        <f t="shared" si="269"/>
        <v>655</v>
      </c>
      <c r="V156" s="159">
        <f t="shared" si="270"/>
        <v>0.20443196004993758</v>
      </c>
      <c r="W156" s="158">
        <f t="shared" si="271"/>
        <v>470.20818377602296</v>
      </c>
      <c r="X156" s="157">
        <f t="shared" si="272"/>
        <v>1443</v>
      </c>
      <c r="Y156" s="159">
        <f t="shared" si="273"/>
        <v>0.59726821192052981</v>
      </c>
      <c r="Z156" s="158">
        <f t="shared" si="274"/>
        <v>1035.8937544867192</v>
      </c>
      <c r="AA156" s="157">
        <f t="shared" si="275"/>
        <v>43</v>
      </c>
      <c r="AB156" s="158">
        <f t="shared" si="276"/>
        <v>308.68628858578609</v>
      </c>
      <c r="AC156" s="160">
        <f t="shared" si="277"/>
        <v>1.11427831044312E-2</v>
      </c>
      <c r="AD156" s="157">
        <f t="shared" si="278"/>
        <v>4</v>
      </c>
      <c r="AE156" s="159">
        <f t="shared" si="279"/>
        <v>0.10256410256410256</v>
      </c>
      <c r="AF156" s="158">
        <f t="shared" si="280"/>
        <v>28.715003589375449</v>
      </c>
      <c r="AG156" s="157">
        <f t="shared" si="281"/>
        <v>12</v>
      </c>
      <c r="AH156" s="159">
        <f t="shared" si="282"/>
        <v>0.38709677419354838</v>
      </c>
      <c r="AI156" s="333">
        <f t="shared" si="283"/>
        <v>86.14501076812634</v>
      </c>
      <c r="AJ156" s="505"/>
      <c r="AK156" s="83">
        <v>10464.28880422473</v>
      </c>
      <c r="AL156" s="61">
        <v>9747.6061524926081</v>
      </c>
      <c r="AM156" s="61">
        <v>10088.768415000191</v>
      </c>
      <c r="AN156" s="61">
        <v>9296.6304437634262</v>
      </c>
      <c r="AO156" s="61">
        <v>10157.334122288252</v>
      </c>
      <c r="AP156" s="61">
        <v>10018.493454483894</v>
      </c>
      <c r="AQ156" s="61">
        <v>9966.2970386929028</v>
      </c>
      <c r="AR156" s="61">
        <v>9938.1373186761812</v>
      </c>
      <c r="AS156" s="61">
        <v>8884.3409899576673</v>
      </c>
      <c r="AT156" s="61">
        <v>9192.2675141897325</v>
      </c>
      <c r="AU156" s="61">
        <v>6950.0939089302337</v>
      </c>
      <c r="AV156" s="61">
        <v>7435.3345474620855</v>
      </c>
      <c r="AW156" s="61">
        <v>5904.3001471648658</v>
      </c>
      <c r="AX156" s="61">
        <v>6894.4461654848183</v>
      </c>
      <c r="AY156" s="61">
        <v>3886.667254658174</v>
      </c>
      <c r="AZ156" s="61">
        <v>5166.6370407574614</v>
      </c>
      <c r="BA156" s="61">
        <v>1522.4151629172659</v>
      </c>
      <c r="BB156" s="61">
        <v>2867.5888729824392</v>
      </c>
      <c r="BC156" s="61">
        <v>101.49434419448443</v>
      </c>
      <c r="BD156" s="84">
        <v>816.85939869333367</v>
      </c>
      <c r="BE156" s="229">
        <v>2.0000000000000002E-5</v>
      </c>
      <c r="BF156" s="42">
        <v>2.0000000000000002E-5</v>
      </c>
      <c r="BG156" s="52">
        <v>5.0000000000000002E-5</v>
      </c>
      <c r="BH156" s="52">
        <v>4.0000000000000003E-5</v>
      </c>
      <c r="BI156" s="52">
        <v>1.2518952302791728E-4</v>
      </c>
      <c r="BJ156" s="52">
        <v>1.2406223545552731E-4</v>
      </c>
      <c r="BK156" s="52">
        <v>3.4000000000000002E-4</v>
      </c>
      <c r="BL156" s="52">
        <v>1.8000000000000001E-4</v>
      </c>
      <c r="BM156" s="52">
        <v>8.9999999999999998E-4</v>
      </c>
      <c r="BN156" s="52">
        <v>5.0000000000000001E-4</v>
      </c>
      <c r="BO156" s="52">
        <v>3.8E-3</v>
      </c>
      <c r="BP156" s="52">
        <v>2E-3</v>
      </c>
      <c r="BQ156" s="52">
        <v>1.6199999999999999E-2</v>
      </c>
      <c r="BR156" s="52">
        <v>6.1999999999999998E-3</v>
      </c>
      <c r="BS156" s="52">
        <v>6.1100000000000002E-2</v>
      </c>
      <c r="BT156" s="52">
        <v>2.6800000000000001E-2</v>
      </c>
      <c r="BU156" s="52">
        <v>0.1421</v>
      </c>
      <c r="BV156" s="52">
        <v>5.4699999999999999E-2</v>
      </c>
      <c r="BW156" s="52">
        <v>0.27589999999999998</v>
      </c>
      <c r="BX156" s="53">
        <v>0.1051</v>
      </c>
      <c r="BY156" s="63">
        <f>+Fall_Hoy!B156</f>
        <v>0</v>
      </c>
      <c r="BZ156" s="60">
        <f>+Fall_Hoy!C156</f>
        <v>0</v>
      </c>
      <c r="CA156" s="60">
        <f>+Fall_Hoy!D156</f>
        <v>0</v>
      </c>
      <c r="CB156" s="60">
        <f>+Fall_Hoy!E156</f>
        <v>0</v>
      </c>
      <c r="CC156" s="60">
        <f>+Fall_Hoy!F156</f>
        <v>0</v>
      </c>
      <c r="CD156" s="60">
        <f>+Fall_Hoy!G156</f>
        <v>0</v>
      </c>
      <c r="CE156" s="60">
        <f>+Fall_Hoy!H156</f>
        <v>0</v>
      </c>
      <c r="CF156" s="60">
        <f>+Fall_Hoy!I156</f>
        <v>0</v>
      </c>
      <c r="CG156" s="60">
        <f>+Fall_Hoy!J156</f>
        <v>1</v>
      </c>
      <c r="CH156" s="60">
        <f>+Fall_Hoy!K156</f>
        <v>0</v>
      </c>
      <c r="CI156" s="60">
        <f>+Fall_Hoy!L156</f>
        <v>2</v>
      </c>
      <c r="CJ156" s="60">
        <f>+Fall_Hoy!M156</f>
        <v>0</v>
      </c>
      <c r="CK156" s="60">
        <f>+Fall_Hoy!N156</f>
        <v>4</v>
      </c>
      <c r="CL156" s="60">
        <f>+Fall_Hoy!O156</f>
        <v>3</v>
      </c>
      <c r="CM156" s="60">
        <f>+Fall_Hoy!P156</f>
        <v>8</v>
      </c>
      <c r="CN156" s="60">
        <f>+Fall_Hoy!Q156</f>
        <v>2</v>
      </c>
      <c r="CO156" s="60">
        <f>+Fall_Hoy!R156</f>
        <v>9</v>
      </c>
      <c r="CP156" s="60">
        <f>+Fall_Hoy!S156</f>
        <v>8</v>
      </c>
      <c r="CQ156" s="60">
        <f>+Fall_Hoy!T156</f>
        <v>1</v>
      </c>
      <c r="CR156" s="65">
        <f>+Fall_Hoy!U156</f>
        <v>5</v>
      </c>
      <c r="CS156" s="74">
        <f t="shared" si="284"/>
        <v>3.3687704223565963E-2</v>
      </c>
      <c r="CT156" s="75">
        <f t="shared" si="285"/>
        <v>1.4443992307363828E-2</v>
      </c>
      <c r="CU156" s="75">
        <f t="shared" si="286"/>
        <v>4.1819279862572174E-2</v>
      </c>
      <c r="CV156" s="75">
        <f t="shared" si="287"/>
        <v>7.0182717527668109E-2</v>
      </c>
      <c r="CW156" s="75">
        <f t="shared" si="350"/>
        <v>2.0674716167817766E-2</v>
      </c>
      <c r="CX156" s="75">
        <f t="shared" si="351"/>
        <v>2.4454774673765681E-2</v>
      </c>
      <c r="CY156" s="75">
        <f t="shared" si="352"/>
        <v>2.1472368239595082E-2</v>
      </c>
      <c r="CZ156" s="75">
        <f t="shared" si="353"/>
        <v>3.0086120810396345E-2</v>
      </c>
      <c r="DA156" s="75">
        <f t="shared" si="354"/>
        <v>0.12506398756723153</v>
      </c>
      <c r="DB156" s="75">
        <f t="shared" si="355"/>
        <v>2.7523132851546596E-2</v>
      </c>
      <c r="DC156" s="75">
        <f t="shared" si="356"/>
        <v>7.5727867331032261E-2</v>
      </c>
      <c r="DD156" s="75">
        <f t="shared" si="357"/>
        <v>2.0846405633880509E-2</v>
      </c>
      <c r="DE156" s="75">
        <f t="shared" si="358"/>
        <v>4.1819279862572174E-2</v>
      </c>
      <c r="DF156" s="75">
        <f t="shared" si="359"/>
        <v>7.0182717527668109E-2</v>
      </c>
      <c r="DG156" s="75">
        <f t="shared" si="360"/>
        <v>3.3687704223565963E-2</v>
      </c>
      <c r="DH156" s="75">
        <f t="shared" si="361"/>
        <v>1.4443992307363828E-2</v>
      </c>
      <c r="DI156" s="75">
        <f t="shared" si="362"/>
        <v>4.1602107389591081E-2</v>
      </c>
      <c r="DJ156" s="75">
        <f t="shared" si="363"/>
        <v>5.1001831737422759E-2</v>
      </c>
      <c r="DK156" s="75">
        <f t="shared" si="364"/>
        <v>3.571136559176568E-2</v>
      </c>
      <c r="DL156" s="287">
        <f t="shared" si="365"/>
        <v>5.8239813818643286E-2</v>
      </c>
      <c r="DM156" s="83">
        <f>+'Cas_-14'!B156</f>
        <v>72</v>
      </c>
      <c r="DN156" s="61">
        <f>+'Cas_-14'!C156</f>
        <v>64</v>
      </c>
      <c r="DO156" s="61">
        <f>+'Cas_-14'!D156</f>
        <v>66</v>
      </c>
      <c r="DP156" s="61">
        <f>+'Cas_-14'!E156</f>
        <v>80</v>
      </c>
      <c r="DQ156" s="61">
        <f>+'Cas_-14'!F156</f>
        <v>210</v>
      </c>
      <c r="DR156" s="61">
        <f>+'Cas_-14'!G156</f>
        <v>245</v>
      </c>
      <c r="DS156" s="61">
        <f>+'Cas_-14'!H156</f>
        <v>214</v>
      </c>
      <c r="DT156" s="61">
        <f>+'Cas_-14'!I156</f>
        <v>299</v>
      </c>
      <c r="DU156" s="61">
        <f>+'Cas_-14'!J156</f>
        <v>229</v>
      </c>
      <c r="DV156" s="61">
        <f>+'Cas_-14'!K156</f>
        <v>253</v>
      </c>
      <c r="DW156" s="61">
        <f>+'Cas_-14'!L156</f>
        <v>144</v>
      </c>
      <c r="DX156" s="61">
        <f>+'Cas_-14'!M156</f>
        <v>155</v>
      </c>
      <c r="DY156" s="61">
        <f>+'Cas_-14'!N156</f>
        <v>102</v>
      </c>
      <c r="DZ156" s="61">
        <f>+'Cas_-14'!O156</f>
        <v>90</v>
      </c>
      <c r="EA156" s="61">
        <f>+'Cas_-14'!P156</f>
        <v>57</v>
      </c>
      <c r="EB156" s="61">
        <f>+'Cas_-14'!Q156</f>
        <v>49</v>
      </c>
      <c r="EC156" s="61">
        <f>+'Cas_-14'!R156</f>
        <v>21</v>
      </c>
      <c r="ED156" s="61">
        <f>+'Cas_-14'!S156</f>
        <v>35</v>
      </c>
      <c r="EE156" s="61">
        <f>+'Cas_-14'!T156</f>
        <v>6</v>
      </c>
      <c r="EF156" s="84">
        <f>+'Cas_-14'!U156</f>
        <v>24</v>
      </c>
      <c r="EG156" s="190">
        <f t="shared" si="349"/>
        <v>6.8805440433688672E-3</v>
      </c>
      <c r="EH156" s="89">
        <f t="shared" si="349"/>
        <v>6.5657145968740487E-3</v>
      </c>
      <c r="EI156" s="89">
        <f t="shared" si="349"/>
        <v>6.541928339029948E-3</v>
      </c>
      <c r="EJ156" s="89">
        <f t="shared" si="349"/>
        <v>8.6052683801868656E-3</v>
      </c>
      <c r="EK156" s="89">
        <f t="shared" si="349"/>
        <v>2.0674716167817766E-2</v>
      </c>
      <c r="EL156" s="89">
        <f t="shared" si="349"/>
        <v>2.4454774673765681E-2</v>
      </c>
      <c r="EM156" s="89">
        <f t="shared" si="349"/>
        <v>2.1472368239595082E-2</v>
      </c>
      <c r="EN156" s="89">
        <f t="shared" si="349"/>
        <v>3.0086120810396345E-2</v>
      </c>
      <c r="EO156" s="89">
        <f t="shared" si="349"/>
        <v>2.5775687837606417E-2</v>
      </c>
      <c r="EP156" s="89">
        <f t="shared" si="370"/>
        <v>2.7523132851546596E-2</v>
      </c>
      <c r="EQ156" s="89">
        <f t="shared" si="371"/>
        <v>2.0719144501770429E-2</v>
      </c>
      <c r="ER156" s="89">
        <f t="shared" si="315"/>
        <v>2.0846405633880509E-2</v>
      </c>
      <c r="ES156" s="89">
        <f t="shared" si="315"/>
        <v>1.7275544511228563E-2</v>
      </c>
      <c r="ET156" s="89">
        <f t="shared" si="315"/>
        <v>1.3053985460146267E-2</v>
      </c>
      <c r="EU156" s="89">
        <f t="shared" si="315"/>
        <v>1.4665520937426648E-2</v>
      </c>
      <c r="EV156" s="89">
        <f t="shared" si="315"/>
        <v>9.4839253490150901E-3</v>
      </c>
      <c r="EW156" s="89">
        <f t="shared" si="315"/>
        <v>1.3793872073475415E-2</v>
      </c>
      <c r="EX156" s="89">
        <f t="shared" si="315"/>
        <v>1.2205375857661984E-2</v>
      </c>
      <c r="EY156" s="89">
        <f t="shared" si="315"/>
        <v>5.9116594600608904E-2</v>
      </c>
      <c r="EZ156" s="97">
        <f t="shared" si="315"/>
        <v>2.9380821275229164E-2</v>
      </c>
      <c r="FA156" s="110">
        <f t="shared" si="319"/>
        <v>2.2970683664972578</v>
      </c>
      <c r="FB156" s="111">
        <f t="shared" si="320"/>
        <v>1.5229972586049345</v>
      </c>
      <c r="FC156" s="111">
        <f t="shared" si="321"/>
        <v>2.4207213749697414</v>
      </c>
      <c r="FD156" s="111">
        <f t="shared" si="322"/>
        <v>5.3763440860215059</v>
      </c>
      <c r="FE156" s="111">
        <f t="shared" si="366"/>
        <v>1</v>
      </c>
      <c r="FF156" s="111">
        <f t="shared" si="366"/>
        <v>1</v>
      </c>
      <c r="FG156" s="111">
        <f t="shared" si="366"/>
        <v>1</v>
      </c>
      <c r="FH156" s="111">
        <f t="shared" si="366"/>
        <v>1</v>
      </c>
      <c r="FI156" s="111">
        <f t="shared" si="366"/>
        <v>4.8520135856380397</v>
      </c>
      <c r="FJ156" s="111">
        <f t="shared" si="366"/>
        <v>1</v>
      </c>
      <c r="FK156" s="111">
        <f t="shared" si="366"/>
        <v>3.6549707602339176</v>
      </c>
      <c r="FL156" s="111">
        <f t="shared" si="366"/>
        <v>1</v>
      </c>
      <c r="FM156" s="111">
        <f t="shared" si="366"/>
        <v>2.4207213749697414</v>
      </c>
      <c r="FN156" s="111">
        <f t="shared" si="366"/>
        <v>5.3763440860215059</v>
      </c>
      <c r="FO156" s="111">
        <f t="shared" si="366"/>
        <v>2.2970683664972578</v>
      </c>
      <c r="FP156" s="111">
        <f t="shared" si="366"/>
        <v>1.5229972586049345</v>
      </c>
      <c r="FQ156" s="111">
        <f t="shared" si="323"/>
        <v>3.0159847190107572</v>
      </c>
      <c r="FR156" s="111">
        <f t="shared" si="324"/>
        <v>4.178636719770175</v>
      </c>
      <c r="FS156" s="111">
        <f t="shared" si="325"/>
        <v>0.60408360517095572</v>
      </c>
      <c r="FT156" s="292">
        <f t="shared" si="326"/>
        <v>1.9822391373295276</v>
      </c>
      <c r="FU156" s="83">
        <f>+Cas_Hoy!B156</f>
        <v>113</v>
      </c>
      <c r="FV156" s="61">
        <f>+Cas_Hoy!C156</f>
        <v>96</v>
      </c>
      <c r="FW156" s="61">
        <f>+Cas_Hoy!D156</f>
        <v>114</v>
      </c>
      <c r="FX156" s="61">
        <f>+Cas_Hoy!E156</f>
        <v>161</v>
      </c>
      <c r="FY156" s="61">
        <f>+Cas_Hoy!F156</f>
        <v>345</v>
      </c>
      <c r="FZ156" s="61">
        <f>+Cas_Hoy!G156</f>
        <v>415</v>
      </c>
      <c r="GA156" s="61">
        <f>+Cas_Hoy!H156</f>
        <v>360</v>
      </c>
      <c r="GB156" s="61">
        <f>+Cas_Hoy!I156</f>
        <v>471</v>
      </c>
      <c r="GC156" s="61">
        <f>+Cas_Hoy!J156</f>
        <v>345</v>
      </c>
      <c r="GD156" s="61">
        <f>+Cas_Hoy!K156</f>
        <v>391</v>
      </c>
      <c r="GE156" s="61">
        <f>+Cas_Hoy!L156</f>
        <v>214</v>
      </c>
      <c r="GF156" s="61">
        <f>+Cas_Hoy!M156</f>
        <v>247</v>
      </c>
      <c r="GG156" s="61">
        <f>+Cas_Hoy!N156</f>
        <v>149</v>
      </c>
      <c r="GH156" s="61">
        <f>+Cas_Hoy!O156</f>
        <v>151</v>
      </c>
      <c r="GI156" s="61">
        <f>+Cas_Hoy!P156</f>
        <v>85</v>
      </c>
      <c r="GJ156" s="61">
        <f>+Cas_Hoy!Q156</f>
        <v>72</v>
      </c>
      <c r="GK156" s="61">
        <f>+Cas_Hoy!R156</f>
        <v>40</v>
      </c>
      <c r="GL156" s="61">
        <f>+Cas_Hoy!S156</f>
        <v>47</v>
      </c>
      <c r="GM156" s="61">
        <f>+Cas_Hoy!T156</f>
        <v>8</v>
      </c>
      <c r="GN156" s="84">
        <f>+Cas_Hoy!U156</f>
        <v>34</v>
      </c>
      <c r="GO156" s="297">
        <f t="shared" si="329"/>
        <v>2.4805195104075764E-2</v>
      </c>
      <c r="GP156" s="294">
        <f t="shared" si="330"/>
        <v>1.4999347997732367E-2</v>
      </c>
      <c r="GQ156" s="294">
        <f t="shared" si="331"/>
        <v>2.7353411773853791E-2</v>
      </c>
      <c r="GR156" s="294">
        <f t="shared" si="332"/>
        <v>9.3108078575946607E-2</v>
      </c>
      <c r="GS156" s="294">
        <f t="shared" si="333"/>
        <v>3.3965605132843475E-2</v>
      </c>
      <c r="GT156" s="294">
        <f t="shared" si="334"/>
        <v>4.1423393835154115E-2</v>
      </c>
      <c r="GU156" s="294">
        <f t="shared" si="335"/>
        <v>3.6121740963804813E-2</v>
      </c>
      <c r="GV156" s="294">
        <f t="shared" si="336"/>
        <v>4.739318696219625E-2</v>
      </c>
      <c r="GW156" s="294">
        <f t="shared" si="337"/>
        <v>0.18841517777596015</v>
      </c>
      <c r="GX156" s="294">
        <f t="shared" si="338"/>
        <v>4.2535750770572013E-2</v>
      </c>
      <c r="GY156" s="294">
        <f t="shared" si="339"/>
        <v>0.11254002506139517</v>
      </c>
      <c r="GZ156" s="294">
        <f t="shared" si="340"/>
        <v>3.3219756074635391E-2</v>
      </c>
      <c r="HA156" s="294">
        <f t="shared" si="341"/>
        <v>6.1088948034541707E-2</v>
      </c>
      <c r="HB156" s="294">
        <f t="shared" si="342"/>
        <v>0.11775100385197648</v>
      </c>
      <c r="HC156" s="294">
        <f t="shared" si="343"/>
        <v>5.0236050157949248E-2</v>
      </c>
      <c r="HD156" s="294">
        <f t="shared" si="344"/>
        <v>2.1223825431228485E-2</v>
      </c>
      <c r="HE156" s="294">
        <f t="shared" si="345"/>
        <v>7.9242109313506823E-2</v>
      </c>
      <c r="HF156" s="294">
        <f t="shared" si="346"/>
        <v>6.848817404739628E-2</v>
      </c>
      <c r="HG156" s="294">
        <f t="shared" si="347"/>
        <v>4.7615154122354245E-2</v>
      </c>
      <c r="HH156" s="298">
        <f t="shared" si="348"/>
        <v>8.2506402909744661E-2</v>
      </c>
      <c r="HI156" s="213">
        <f>+CyF_Tot!B156</f>
        <v>1687</v>
      </c>
      <c r="HJ156" s="140">
        <f>+CyF_Tot!C156</f>
        <v>2416</v>
      </c>
      <c r="HK156" s="140">
        <f>+CyF_Tot!D156</f>
        <v>3204</v>
      </c>
      <c r="HL156" s="140">
        <f>+CyF_Tot!E156</f>
        <v>3859</v>
      </c>
      <c r="HM156" s="140">
        <f>+CyF_Tot!F156</f>
        <v>24</v>
      </c>
      <c r="HN156" s="140">
        <f>+CyF_Tot!G156</f>
        <v>31</v>
      </c>
      <c r="HO156" s="140">
        <f>+CyF_Tot!H156</f>
        <v>39</v>
      </c>
      <c r="HP156" s="451">
        <f>+CyF_Tot!I156</f>
        <v>43</v>
      </c>
      <c r="HQ156" s="91">
        <f t="shared" si="291"/>
        <v>7.5120522643393611E-2</v>
      </c>
      <c r="HR156" s="88">
        <f t="shared" si="292"/>
        <v>6.9975636414160866E-2</v>
      </c>
      <c r="HS156" s="88">
        <f t="shared" si="293"/>
        <v>7.2424755312277045E-2</v>
      </c>
      <c r="HT156" s="88">
        <f t="shared" si="294"/>
        <v>6.6738194140440965E-2</v>
      </c>
      <c r="HU156" s="88">
        <f t="shared" si="295"/>
        <v>7.2916971444998216E-2</v>
      </c>
      <c r="HV156" s="88">
        <f t="shared" si="296"/>
        <v>7.1920268876409871E-2</v>
      </c>
      <c r="HW156" s="88">
        <f t="shared" si="297"/>
        <v>7.1545563809712151E-2</v>
      </c>
      <c r="HX156" s="88">
        <f t="shared" si="298"/>
        <v>7.1343412194373165E-2</v>
      </c>
      <c r="HY156" s="88">
        <f t="shared" si="299"/>
        <v>6.3778470853967456E-2</v>
      </c>
      <c r="HZ156" s="88">
        <f t="shared" si="300"/>
        <v>6.5988998666114379E-2</v>
      </c>
      <c r="IA156" s="88">
        <f t="shared" si="301"/>
        <v>4.9892992885357028E-2</v>
      </c>
      <c r="IB156" s="88">
        <f t="shared" si="302"/>
        <v>5.3376414554645264E-2</v>
      </c>
      <c r="IC156" s="88">
        <f t="shared" si="303"/>
        <v>4.238549997964728E-2</v>
      </c>
      <c r="ID156" s="88">
        <f t="shared" si="304"/>
        <v>4.9493511597163087E-2</v>
      </c>
      <c r="IE156" s="88">
        <f t="shared" si="305"/>
        <v>2.7901416042054372E-2</v>
      </c>
      <c r="IF156" s="88">
        <f t="shared" si="306"/>
        <v>3.709000029258766E-2</v>
      </c>
      <c r="IG156" s="88">
        <f t="shared" si="307"/>
        <v>1.0929039216922225E-2</v>
      </c>
      <c r="IH156" s="88">
        <f t="shared" si="308"/>
        <v>2.0585706195135958E-2</v>
      </c>
      <c r="II156" s="88">
        <f t="shared" si="309"/>
        <v>7.2860261446148187E-4</v>
      </c>
      <c r="IJ156" s="191">
        <f t="shared" si="310"/>
        <v>5.8640301413735371E-3</v>
      </c>
      <c r="IK156" s="297"/>
      <c r="IL156" s="294"/>
      <c r="IM156" s="294"/>
      <c r="IN156" s="294"/>
      <c r="IO156" s="294"/>
      <c r="IP156" s="294"/>
      <c r="IQ156" s="294"/>
      <c r="IR156" s="294"/>
      <c r="IS156" s="294"/>
      <c r="IT156" s="294"/>
      <c r="IU156" s="294"/>
      <c r="IV156" s="294"/>
      <c r="IW156" s="294"/>
      <c r="IX156" s="294"/>
      <c r="IY156" s="294"/>
      <c r="IZ156" s="294"/>
      <c r="JA156" s="294"/>
      <c r="JB156" s="294"/>
      <c r="JC156" s="294"/>
      <c r="JD156" s="298"/>
      <c r="JE156" s="486"/>
    </row>
    <row r="157" spans="1:265" ht="14.4">
      <c r="A157" s="411" t="s">
        <v>167</v>
      </c>
      <c r="B157" s="439">
        <v>10103</v>
      </c>
      <c r="C157" s="427">
        <f t="shared" si="288"/>
        <v>319</v>
      </c>
      <c r="D157" s="418">
        <f t="shared" si="289"/>
        <v>12</v>
      </c>
      <c r="E157" s="396">
        <f t="shared" si="317"/>
        <v>8.1384540981438297E-3</v>
      </c>
      <c r="F157" s="197">
        <f t="shared" si="262"/>
        <v>2.4052261704444224E-2</v>
      </c>
      <c r="G157" s="30">
        <f t="shared" si="367"/>
        <v>6.0678250996888501</v>
      </c>
      <c r="H157" s="29">
        <f t="shared" si="368"/>
        <v>0.14594491727451159</v>
      </c>
      <c r="I157" s="33">
        <f t="shared" si="369"/>
        <v>0.19159024119575802</v>
      </c>
      <c r="J157" s="324">
        <f t="shared" si="265"/>
        <v>0.11566567302826923</v>
      </c>
      <c r="K157" s="482">
        <f t="shared" si="290"/>
        <v>1.0268958620123324E-2</v>
      </c>
      <c r="L157" s="325">
        <f t="shared" si="318"/>
        <v>4.8089312535168887</v>
      </c>
      <c r="M157" s="326">
        <f t="shared" si="266"/>
        <v>0.15184094525110239</v>
      </c>
      <c r="N157" s="501"/>
      <c r="O157" s="332" t="s">
        <v>226</v>
      </c>
      <c r="P157" s="20" t="s">
        <v>237</v>
      </c>
      <c r="Q157" s="20"/>
      <c r="R157" s="20"/>
      <c r="S157" s="157">
        <f t="shared" si="267"/>
        <v>319</v>
      </c>
      <c r="T157" s="158">
        <f t="shared" si="268"/>
        <v>3157.4779768385629</v>
      </c>
      <c r="U157" s="157">
        <f t="shared" si="269"/>
        <v>32</v>
      </c>
      <c r="V157" s="159">
        <f t="shared" si="270"/>
        <v>0.11149825783972125</v>
      </c>
      <c r="W157" s="158">
        <f t="shared" si="271"/>
        <v>316.7376026922696</v>
      </c>
      <c r="X157" s="157">
        <f t="shared" si="272"/>
        <v>76</v>
      </c>
      <c r="Y157" s="159">
        <f t="shared" si="273"/>
        <v>0.31275720164609055</v>
      </c>
      <c r="Z157" s="158">
        <f t="shared" si="274"/>
        <v>752.25180639414032</v>
      </c>
      <c r="AA157" s="157">
        <f t="shared" si="275"/>
        <v>12</v>
      </c>
      <c r="AB157" s="158">
        <f t="shared" si="276"/>
        <v>1187.7660100960111</v>
      </c>
      <c r="AC157" s="160">
        <f t="shared" si="277"/>
        <v>3.7617554858934171E-2</v>
      </c>
      <c r="AD157" s="157">
        <f t="shared" si="278"/>
        <v>0</v>
      </c>
      <c r="AE157" s="159">
        <f t="shared" si="279"/>
        <v>0</v>
      </c>
      <c r="AF157" s="158">
        <f t="shared" si="280"/>
        <v>0</v>
      </c>
      <c r="AG157" s="157">
        <f t="shared" si="281"/>
        <v>2</v>
      </c>
      <c r="AH157" s="159">
        <f t="shared" si="282"/>
        <v>0.2</v>
      </c>
      <c r="AI157" s="333">
        <f t="shared" si="283"/>
        <v>197.96100168266852</v>
      </c>
      <c r="AJ157" s="505"/>
      <c r="AK157" s="83">
        <v>883.81566877760531</v>
      </c>
      <c r="AL157" s="61">
        <v>811.30935293137111</v>
      </c>
      <c r="AM157" s="61">
        <v>805.48080006402415</v>
      </c>
      <c r="AN157" s="61">
        <v>722.78378913208599</v>
      </c>
      <c r="AO157" s="61">
        <v>610.13460322116919</v>
      </c>
      <c r="AP157" s="61">
        <v>630.80950731573603</v>
      </c>
      <c r="AQ157" s="61">
        <v>627.3414631734563</v>
      </c>
      <c r="AR157" s="61">
        <v>675.0489468303806</v>
      </c>
      <c r="AS157" s="61">
        <v>629.03453230142759</v>
      </c>
      <c r="AT157" s="61">
        <v>619.86346415025014</v>
      </c>
      <c r="AU157" s="61">
        <v>538.79686044551624</v>
      </c>
      <c r="AV157" s="61">
        <v>554.68404430684632</v>
      </c>
      <c r="AW157" s="61">
        <v>451.14381630170197</v>
      </c>
      <c r="AX157" s="61">
        <v>472.67015151562487</v>
      </c>
      <c r="AY157" s="61">
        <v>313.2477968805531</v>
      </c>
      <c r="AZ157" s="61">
        <v>341.64379330726194</v>
      </c>
      <c r="BA157" s="61">
        <v>123.43263321428113</v>
      </c>
      <c r="BB157" s="61">
        <v>223.96970258202617</v>
      </c>
      <c r="BC157" s="61">
        <v>12.571842271824931</v>
      </c>
      <c r="BD157" s="84">
        <v>55.217296663131563</v>
      </c>
      <c r="BE157" s="229">
        <v>2.0000000000000002E-5</v>
      </c>
      <c r="BF157" s="42">
        <v>2.0000000000000002E-5</v>
      </c>
      <c r="BG157" s="52">
        <v>5.0000000000000002E-5</v>
      </c>
      <c r="BH157" s="52">
        <v>4.0000000000000003E-5</v>
      </c>
      <c r="BI157" s="52">
        <v>1.2518952302791728E-4</v>
      </c>
      <c r="BJ157" s="52">
        <v>1.2406223545552731E-4</v>
      </c>
      <c r="BK157" s="52">
        <v>3.4000000000000002E-4</v>
      </c>
      <c r="BL157" s="52">
        <v>1.8000000000000001E-4</v>
      </c>
      <c r="BM157" s="52">
        <v>8.9999999999999998E-4</v>
      </c>
      <c r="BN157" s="52">
        <v>5.0000000000000001E-4</v>
      </c>
      <c r="BO157" s="52">
        <v>3.8E-3</v>
      </c>
      <c r="BP157" s="52">
        <v>2E-3</v>
      </c>
      <c r="BQ157" s="52">
        <v>1.6199999999999999E-2</v>
      </c>
      <c r="BR157" s="52">
        <v>6.1999999999999998E-3</v>
      </c>
      <c r="BS157" s="52">
        <v>6.1100000000000002E-2</v>
      </c>
      <c r="BT157" s="52">
        <v>2.6800000000000001E-2</v>
      </c>
      <c r="BU157" s="52">
        <v>0.1421</v>
      </c>
      <c r="BV157" s="52">
        <v>5.4699999999999999E-2</v>
      </c>
      <c r="BW157" s="52">
        <v>0.27589999999999998</v>
      </c>
      <c r="BX157" s="53">
        <v>0.1051</v>
      </c>
      <c r="BY157" s="63">
        <f>+Fall_Hoy!B157</f>
        <v>0</v>
      </c>
      <c r="BZ157" s="60">
        <f>+Fall_Hoy!C157</f>
        <v>0</v>
      </c>
      <c r="CA157" s="60">
        <f>+Fall_Hoy!D157</f>
        <v>0</v>
      </c>
      <c r="CB157" s="60">
        <f>+Fall_Hoy!E157</f>
        <v>0</v>
      </c>
      <c r="CC157" s="60">
        <f>+Fall_Hoy!F157</f>
        <v>0</v>
      </c>
      <c r="CD157" s="60">
        <f>+Fall_Hoy!G157</f>
        <v>0</v>
      </c>
      <c r="CE157" s="60">
        <f>+Fall_Hoy!H157</f>
        <v>0</v>
      </c>
      <c r="CF157" s="60">
        <f>+Fall_Hoy!I157</f>
        <v>0</v>
      </c>
      <c r="CG157" s="60">
        <f>+Fall_Hoy!J157</f>
        <v>0</v>
      </c>
      <c r="CH157" s="60">
        <f>+Fall_Hoy!K157</f>
        <v>0</v>
      </c>
      <c r="CI157" s="60">
        <f>+Fall_Hoy!L157</f>
        <v>1</v>
      </c>
      <c r="CJ157" s="60">
        <f>+Fall_Hoy!M157</f>
        <v>0</v>
      </c>
      <c r="CK157" s="60">
        <f>+Fall_Hoy!N157</f>
        <v>1</v>
      </c>
      <c r="CL157" s="60">
        <f>+Fall_Hoy!O157</f>
        <v>1</v>
      </c>
      <c r="CM157" s="60">
        <f>+Fall_Hoy!P157</f>
        <v>1</v>
      </c>
      <c r="CN157" s="60">
        <f>+Fall_Hoy!Q157</f>
        <v>0</v>
      </c>
      <c r="CO157" s="60">
        <f>+Fall_Hoy!R157</f>
        <v>3</v>
      </c>
      <c r="CP157" s="60">
        <f>+Fall_Hoy!S157</f>
        <v>4</v>
      </c>
      <c r="CQ157" s="60">
        <f>+Fall_Hoy!T157</f>
        <v>0</v>
      </c>
      <c r="CR157" s="65">
        <f>+Fall_Hoy!U157</f>
        <v>1</v>
      </c>
      <c r="CS157" s="74">
        <f t="shared" si="284"/>
        <v>5.2248131588723795E-2</v>
      </c>
      <c r="CT157" s="75">
        <f t="shared" si="285"/>
        <v>1.7562151332876166E-2</v>
      </c>
      <c r="CU157" s="75">
        <f t="shared" si="286"/>
        <v>0.13682642392785807</v>
      </c>
      <c r="CV157" s="75">
        <f t="shared" si="287"/>
        <v>0.34123229923333431</v>
      </c>
      <c r="CW157" s="75">
        <f t="shared" si="350"/>
        <v>4.0974565068124302E-2</v>
      </c>
      <c r="CX157" s="75">
        <f t="shared" si="351"/>
        <v>5.0728468149074987E-2</v>
      </c>
      <c r="CY157" s="75">
        <f t="shared" si="352"/>
        <v>2.7098479851792607E-2</v>
      </c>
      <c r="CZ157" s="75">
        <f t="shared" si="353"/>
        <v>2.6664733104935657E-2</v>
      </c>
      <c r="DA157" s="75">
        <f t="shared" si="354"/>
        <v>2.8615281158164724E-2</v>
      </c>
      <c r="DB157" s="75">
        <f t="shared" si="355"/>
        <v>2.2585618946249924E-2</v>
      </c>
      <c r="DC157" s="75">
        <f t="shared" si="356"/>
        <v>0.48841764690173606</v>
      </c>
      <c r="DD157" s="75">
        <f t="shared" si="357"/>
        <v>2.5239593861934351E-2</v>
      </c>
      <c r="DE157" s="75">
        <f t="shared" si="358"/>
        <v>0.13682642392785807</v>
      </c>
      <c r="DF157" s="75">
        <f t="shared" si="359"/>
        <v>0.34123229923333431</v>
      </c>
      <c r="DG157" s="75">
        <f t="shared" si="360"/>
        <v>5.2248131588723795E-2</v>
      </c>
      <c r="DH157" s="75">
        <f t="shared" si="361"/>
        <v>1.7562151332876166E-2</v>
      </c>
      <c r="DI157" s="75">
        <f t="shared" si="362"/>
        <v>0.17103980109072695</v>
      </c>
      <c r="DJ157" s="75">
        <f t="shared" si="363"/>
        <v>0.32650015494482565</v>
      </c>
      <c r="DK157" s="75">
        <f t="shared" si="364"/>
        <v>7.9542836950883877E-2</v>
      </c>
      <c r="DL157" s="287">
        <f t="shared" si="365"/>
        <v>0.17231462665094038</v>
      </c>
      <c r="DM157" s="83">
        <f>+'Cas_-14'!B157</f>
        <v>4</v>
      </c>
      <c r="DN157" s="61">
        <f>+'Cas_-14'!C157</f>
        <v>1</v>
      </c>
      <c r="DO157" s="61">
        <f>+'Cas_-14'!D157</f>
        <v>7</v>
      </c>
      <c r="DP157" s="61">
        <f>+'Cas_-14'!E157</f>
        <v>10</v>
      </c>
      <c r="DQ157" s="61">
        <f>+'Cas_-14'!F157</f>
        <v>25</v>
      </c>
      <c r="DR157" s="61">
        <f>+'Cas_-14'!G157</f>
        <v>32</v>
      </c>
      <c r="DS157" s="61">
        <f>+'Cas_-14'!H157</f>
        <v>17</v>
      </c>
      <c r="DT157" s="61">
        <f>+'Cas_-14'!I157</f>
        <v>18</v>
      </c>
      <c r="DU157" s="61">
        <f>+'Cas_-14'!J157</f>
        <v>18</v>
      </c>
      <c r="DV157" s="61">
        <f>+'Cas_-14'!K157</f>
        <v>14</v>
      </c>
      <c r="DW157" s="61">
        <f>+'Cas_-14'!L157</f>
        <v>17</v>
      </c>
      <c r="DX157" s="61">
        <f>+'Cas_-14'!M157</f>
        <v>14</v>
      </c>
      <c r="DY157" s="61">
        <f>+'Cas_-14'!N157</f>
        <v>14</v>
      </c>
      <c r="DZ157" s="61">
        <f>+'Cas_-14'!O157</f>
        <v>14</v>
      </c>
      <c r="EA157" s="61">
        <f>+'Cas_-14'!P157</f>
        <v>6</v>
      </c>
      <c r="EB157" s="61">
        <f>+'Cas_-14'!Q157</f>
        <v>6</v>
      </c>
      <c r="EC157" s="61">
        <f>+'Cas_-14'!R157</f>
        <v>7</v>
      </c>
      <c r="ED157" s="61">
        <f>+'Cas_-14'!S157</f>
        <v>15</v>
      </c>
      <c r="EE157" s="61">
        <f>+'Cas_-14'!T157</f>
        <v>1</v>
      </c>
      <c r="EF157" s="84">
        <f>+'Cas_-14'!U157</f>
        <v>3</v>
      </c>
      <c r="EG157" s="190">
        <f t="shared" si="349"/>
        <v>4.5258306016823071E-3</v>
      </c>
      <c r="EH157" s="88">
        <f t="shared" si="349"/>
        <v>1.2325754613660793E-3</v>
      </c>
      <c r="EI157" s="88">
        <f t="shared" si="349"/>
        <v>8.690461646563891E-3</v>
      </c>
      <c r="EJ157" s="88">
        <f t="shared" si="349"/>
        <v>1.3835396076062987E-2</v>
      </c>
      <c r="EK157" s="88">
        <f t="shared" si="349"/>
        <v>4.0974565068124302E-2</v>
      </c>
      <c r="EL157" s="88">
        <f t="shared" si="349"/>
        <v>5.0728468149074987E-2</v>
      </c>
      <c r="EM157" s="88">
        <f t="shared" si="349"/>
        <v>2.7098479851792607E-2</v>
      </c>
      <c r="EN157" s="88">
        <f t="shared" si="349"/>
        <v>2.6664733104935657E-2</v>
      </c>
      <c r="EO157" s="88">
        <f t="shared" si="349"/>
        <v>2.8615281158164724E-2</v>
      </c>
      <c r="EP157" s="88">
        <f t="shared" si="370"/>
        <v>2.2585618946249924E-2</v>
      </c>
      <c r="EQ157" s="88">
        <f t="shared" si="371"/>
        <v>3.1551779989852147E-2</v>
      </c>
      <c r="ER157" s="88">
        <f t="shared" si="315"/>
        <v>2.5239593861934351E-2</v>
      </c>
      <c r="ES157" s="88">
        <f t="shared" si="315"/>
        <v>3.1032232946838208E-2</v>
      </c>
      <c r="ET157" s="88">
        <f t="shared" si="315"/>
        <v>2.9618963573453415E-2</v>
      </c>
      <c r="EU157" s="88">
        <f t="shared" si="315"/>
        <v>1.9154165040426146E-2</v>
      </c>
      <c r="EV157" s="88">
        <f t="shared" si="315"/>
        <v>1.7562151332876166E-2</v>
      </c>
      <c r="EW157" s="88">
        <f t="shared" si="315"/>
        <v>5.6711096714982027E-2</v>
      </c>
      <c r="EX157" s="88">
        <f t="shared" si="315"/>
        <v>6.6973344283057359E-2</v>
      </c>
      <c r="EY157" s="88">
        <f t="shared" si="315"/>
        <v>7.9542836950883877E-2</v>
      </c>
      <c r="EZ157" s="96">
        <f t="shared" si="315"/>
        <v>5.4330801783041505E-2</v>
      </c>
      <c r="FA157" s="110">
        <f t="shared" si="319"/>
        <v>2.7277686852154934</v>
      </c>
      <c r="FB157" s="111">
        <f t="shared" si="320"/>
        <v>1</v>
      </c>
      <c r="FC157" s="111">
        <f t="shared" si="321"/>
        <v>4.4091710758377429</v>
      </c>
      <c r="FD157" s="111">
        <f t="shared" si="322"/>
        <v>11.520737327188941</v>
      </c>
      <c r="FE157" s="111">
        <f t="shared" si="366"/>
        <v>1</v>
      </c>
      <c r="FF157" s="111">
        <f t="shared" si="366"/>
        <v>1</v>
      </c>
      <c r="FG157" s="111">
        <f t="shared" si="366"/>
        <v>1</v>
      </c>
      <c r="FH157" s="111">
        <f t="shared" si="366"/>
        <v>1</v>
      </c>
      <c r="FI157" s="111">
        <f t="shared" si="366"/>
        <v>1</v>
      </c>
      <c r="FJ157" s="111">
        <f t="shared" si="366"/>
        <v>1</v>
      </c>
      <c r="FK157" s="111">
        <f t="shared" si="366"/>
        <v>15.479876160990713</v>
      </c>
      <c r="FL157" s="111">
        <f t="shared" si="366"/>
        <v>1</v>
      </c>
      <c r="FM157" s="111">
        <f t="shared" si="366"/>
        <v>4.4091710758377429</v>
      </c>
      <c r="FN157" s="111">
        <f t="shared" si="366"/>
        <v>11.520737327188941</v>
      </c>
      <c r="FO157" s="111">
        <f t="shared" si="366"/>
        <v>2.7277686852154934</v>
      </c>
      <c r="FP157" s="111">
        <f t="shared" si="366"/>
        <v>1</v>
      </c>
      <c r="FQ157" s="111">
        <f t="shared" si="323"/>
        <v>3.0159847190107572</v>
      </c>
      <c r="FR157" s="111">
        <f t="shared" si="324"/>
        <v>4.8750761730652039</v>
      </c>
      <c r="FS157" s="111">
        <f t="shared" si="325"/>
        <v>1</v>
      </c>
      <c r="FT157" s="292">
        <f t="shared" si="326"/>
        <v>3.1715826197272436</v>
      </c>
      <c r="FU157" s="83">
        <f>+Cas_Hoy!B157</f>
        <v>4</v>
      </c>
      <c r="FV157" s="61">
        <f>+Cas_Hoy!C157</f>
        <v>1</v>
      </c>
      <c r="FW157" s="61">
        <f>+Cas_Hoy!D157</f>
        <v>9</v>
      </c>
      <c r="FX157" s="61">
        <f>+Cas_Hoy!E157</f>
        <v>13</v>
      </c>
      <c r="FY157" s="61">
        <f>+Cas_Hoy!F157</f>
        <v>30</v>
      </c>
      <c r="FZ157" s="61">
        <f>+Cas_Hoy!G157</f>
        <v>42</v>
      </c>
      <c r="GA157" s="61">
        <f>+Cas_Hoy!H157</f>
        <v>23</v>
      </c>
      <c r="GB157" s="61">
        <f>+Cas_Hoy!I157</f>
        <v>31</v>
      </c>
      <c r="GC157" s="61">
        <f>+Cas_Hoy!J157</f>
        <v>23</v>
      </c>
      <c r="GD157" s="61">
        <f>+Cas_Hoy!K157</f>
        <v>18</v>
      </c>
      <c r="GE157" s="61">
        <f>+Cas_Hoy!L157</f>
        <v>19</v>
      </c>
      <c r="GF157" s="61">
        <f>+Cas_Hoy!M157</f>
        <v>24</v>
      </c>
      <c r="GG157" s="61">
        <f>+Cas_Hoy!N157</f>
        <v>19</v>
      </c>
      <c r="GH157" s="61">
        <f>+Cas_Hoy!O157</f>
        <v>17</v>
      </c>
      <c r="GI157" s="61">
        <f>+Cas_Hoy!P157</f>
        <v>8</v>
      </c>
      <c r="GJ157" s="61">
        <f>+Cas_Hoy!Q157</f>
        <v>7</v>
      </c>
      <c r="GK157" s="61">
        <f>+Cas_Hoy!R157</f>
        <v>7</v>
      </c>
      <c r="GL157" s="61">
        <f>+Cas_Hoy!S157</f>
        <v>19</v>
      </c>
      <c r="GM157" s="61">
        <f>+Cas_Hoy!T157</f>
        <v>1</v>
      </c>
      <c r="GN157" s="84">
        <f>+Cas_Hoy!U157</f>
        <v>4</v>
      </c>
      <c r="GO157" s="297">
        <f t="shared" si="329"/>
        <v>1.2345418989858992E-2</v>
      </c>
      <c r="GP157" s="294">
        <f t="shared" si="330"/>
        <v>1.2325754613660793E-3</v>
      </c>
      <c r="GQ157" s="294">
        <f t="shared" si="331"/>
        <v>4.9265655592765828E-2</v>
      </c>
      <c r="GR157" s="294">
        <f t="shared" si="332"/>
        <v>0.20721215321292494</v>
      </c>
      <c r="GS157" s="294">
        <f t="shared" si="333"/>
        <v>4.9169478081749159E-2</v>
      </c>
      <c r="GT157" s="294">
        <f t="shared" si="334"/>
        <v>6.6581114445660922E-2</v>
      </c>
      <c r="GU157" s="294">
        <f t="shared" si="335"/>
        <v>3.6662649211248823E-2</v>
      </c>
      <c r="GV157" s="294">
        <f t="shared" si="336"/>
        <v>4.5922595902944743E-2</v>
      </c>
      <c r="GW157" s="294">
        <f t="shared" si="337"/>
        <v>3.6563970368766033E-2</v>
      </c>
      <c r="GX157" s="294">
        <f t="shared" si="338"/>
        <v>2.903865293089276E-2</v>
      </c>
      <c r="GY157" s="294">
        <f t="shared" si="339"/>
        <v>0.54587854653723444</v>
      </c>
      <c r="GZ157" s="294">
        <f t="shared" si="340"/>
        <v>4.3267875191887462E-2</v>
      </c>
      <c r="HA157" s="294">
        <f t="shared" si="341"/>
        <v>0.18569300390209309</v>
      </c>
      <c r="HB157" s="294">
        <f t="shared" si="342"/>
        <v>0.41435350621190598</v>
      </c>
      <c r="HC157" s="294">
        <f t="shared" si="343"/>
        <v>6.9664175451631727E-2</v>
      </c>
      <c r="HD157" s="294">
        <f t="shared" si="344"/>
        <v>2.0489176555022196E-2</v>
      </c>
      <c r="HE157" s="294">
        <f t="shared" si="345"/>
        <v>0.17103980109072695</v>
      </c>
      <c r="HF157" s="294">
        <f t="shared" si="346"/>
        <v>0.41356686293011247</v>
      </c>
      <c r="HG157" s="294">
        <f t="shared" si="347"/>
        <v>7.9542836950883877E-2</v>
      </c>
      <c r="HH157" s="298">
        <f t="shared" si="348"/>
        <v>0.22975283553458717</v>
      </c>
      <c r="HI157" s="213">
        <f>+CyF_Tot!B157</f>
        <v>199</v>
      </c>
      <c r="HJ157" s="140">
        <f>+CyF_Tot!C157</f>
        <v>243</v>
      </c>
      <c r="HK157" s="140">
        <f>+CyF_Tot!D157</f>
        <v>287</v>
      </c>
      <c r="HL157" s="140">
        <f>+CyF_Tot!E157</f>
        <v>319</v>
      </c>
      <c r="HM157" s="140">
        <f>+CyF_Tot!F157</f>
        <v>10</v>
      </c>
      <c r="HN157" s="140">
        <f>+CyF_Tot!G157</f>
        <v>10</v>
      </c>
      <c r="HO157" s="140">
        <f>+CyF_Tot!H157</f>
        <v>12</v>
      </c>
      <c r="HP157" s="451">
        <f>+CyF_Tot!I157</f>
        <v>12</v>
      </c>
      <c r="HQ157" s="91">
        <f t="shared" si="291"/>
        <v>8.7480517547026168E-2</v>
      </c>
      <c r="HR157" s="88">
        <f t="shared" si="292"/>
        <v>8.0303806090405924E-2</v>
      </c>
      <c r="HS157" s="88">
        <f t="shared" si="293"/>
        <v>7.9726893008415733E-2</v>
      </c>
      <c r="HT157" s="88">
        <f t="shared" si="294"/>
        <v>7.1541501448291203E-2</v>
      </c>
      <c r="HU157" s="88">
        <f t="shared" si="295"/>
        <v>6.0391428607460079E-2</v>
      </c>
      <c r="HV157" s="88">
        <f t="shared" si="296"/>
        <v>6.2437840969586857E-2</v>
      </c>
      <c r="HW157" s="88">
        <f t="shared" si="297"/>
        <v>6.2094572223444153E-2</v>
      </c>
      <c r="HX157" s="88">
        <f t="shared" si="298"/>
        <v>6.6816682849686296E-2</v>
      </c>
      <c r="HY157" s="88">
        <f t="shared" si="299"/>
        <v>6.2262153053689755E-2</v>
      </c>
      <c r="HZ157" s="88">
        <f t="shared" si="300"/>
        <v>6.1354396134836203E-2</v>
      </c>
      <c r="IA157" s="88">
        <f t="shared" si="301"/>
        <v>5.3330383098635678E-2</v>
      </c>
      <c r="IB157" s="88">
        <f t="shared" si="302"/>
        <v>5.4902904514188493E-2</v>
      </c>
      <c r="IC157" s="88">
        <f t="shared" si="303"/>
        <v>4.465444088901336E-2</v>
      </c>
      <c r="ID157" s="88">
        <f t="shared" si="304"/>
        <v>4.6785128329765897E-2</v>
      </c>
      <c r="IE157" s="88">
        <f t="shared" si="305"/>
        <v>3.1005423822681687E-2</v>
      </c>
      <c r="IF157" s="88">
        <f t="shared" si="306"/>
        <v>3.3816073770886065E-2</v>
      </c>
      <c r="IG157" s="88">
        <f t="shared" si="307"/>
        <v>1.2217423855714256E-2</v>
      </c>
      <c r="IH157" s="88">
        <f t="shared" si="308"/>
        <v>2.2168633334853624E-2</v>
      </c>
      <c r="II157" s="88">
        <f t="shared" si="309"/>
        <v>1.2443672445634892E-3</v>
      </c>
      <c r="IJ157" s="191">
        <f t="shared" si="310"/>
        <v>5.4654356788212972E-3</v>
      </c>
      <c r="IK157" s="297"/>
      <c r="IL157" s="294"/>
      <c r="IM157" s="294"/>
      <c r="IN157" s="294"/>
      <c r="IO157" s="294"/>
      <c r="IP157" s="294"/>
      <c r="IQ157" s="294"/>
      <c r="IR157" s="294"/>
      <c r="IS157" s="294"/>
      <c r="IT157" s="294"/>
      <c r="IU157" s="294"/>
      <c r="IV157" s="294"/>
      <c r="IW157" s="294"/>
      <c r="IX157" s="294"/>
      <c r="IY157" s="294"/>
      <c r="IZ157" s="294"/>
      <c r="JA157" s="294"/>
      <c r="JB157" s="294"/>
      <c r="JC157" s="294"/>
      <c r="JD157" s="298"/>
      <c r="JE157" s="486"/>
    </row>
    <row r="158" spans="1:265" ht="14.4">
      <c r="A158" s="412" t="s">
        <v>168</v>
      </c>
      <c r="B158" s="440">
        <v>462998</v>
      </c>
      <c r="C158" s="428">
        <f t="shared" si="288"/>
        <v>14005</v>
      </c>
      <c r="D158" s="419">
        <f t="shared" si="289"/>
        <v>395</v>
      </c>
      <c r="E158" s="397">
        <f t="shared" si="317"/>
        <v>4.654323785993294E-3</v>
      </c>
      <c r="F158" s="198">
        <f t="shared" si="262"/>
        <v>2.8483924336606205E-2</v>
      </c>
      <c r="G158" s="28">
        <f t="shared" si="367"/>
        <v>6.4351928253056725</v>
      </c>
      <c r="H158" s="27">
        <f t="shared" si="368"/>
        <v>0.1832995455274779</v>
      </c>
      <c r="I158" s="34">
        <f t="shared" si="369"/>
        <v>0.19465499962938487</v>
      </c>
      <c r="J158" s="311">
        <f t="shared" si="265"/>
        <v>0.22649605943469978</v>
      </c>
      <c r="K158" s="483">
        <f t="shared" si="290"/>
        <v>3.7666678918812065E-3</v>
      </c>
      <c r="L158" s="312">
        <f t="shared" si="318"/>
        <v>7.9517153871813111</v>
      </c>
      <c r="M158" s="313">
        <f t="shared" si="266"/>
        <v>0.24051037430418076</v>
      </c>
      <c r="N158" s="501"/>
      <c r="O158" s="334" t="s">
        <v>230</v>
      </c>
      <c r="P158" s="21" t="s">
        <v>240</v>
      </c>
      <c r="Q158" s="21" t="s">
        <v>232</v>
      </c>
      <c r="R158" s="21" t="s">
        <v>243</v>
      </c>
      <c r="S158" s="161">
        <f t="shared" si="267"/>
        <v>14005</v>
      </c>
      <c r="T158" s="162">
        <f t="shared" si="268"/>
        <v>3024.851079270321</v>
      </c>
      <c r="U158" s="161">
        <f t="shared" si="269"/>
        <v>326</v>
      </c>
      <c r="V158" s="163">
        <f t="shared" si="270"/>
        <v>2.3832151473060895E-2</v>
      </c>
      <c r="W158" s="162">
        <f t="shared" si="271"/>
        <v>70.410671320394471</v>
      </c>
      <c r="X158" s="161">
        <f t="shared" si="272"/>
        <v>817</v>
      </c>
      <c r="Y158" s="163">
        <f t="shared" si="273"/>
        <v>6.1950257810130423E-2</v>
      </c>
      <c r="Z158" s="162">
        <f t="shared" si="274"/>
        <v>176.45864560970026</v>
      </c>
      <c r="AA158" s="161">
        <f t="shared" si="275"/>
        <v>395</v>
      </c>
      <c r="AB158" s="162">
        <f t="shared" si="276"/>
        <v>853.13543471030107</v>
      </c>
      <c r="AC158" s="164">
        <f t="shared" si="277"/>
        <v>2.8204212781149589E-2</v>
      </c>
      <c r="AD158" s="161">
        <f t="shared" si="278"/>
        <v>4</v>
      </c>
      <c r="AE158" s="163">
        <f t="shared" si="279"/>
        <v>1.0230179028132993E-2</v>
      </c>
      <c r="AF158" s="162">
        <f t="shared" si="280"/>
        <v>8.6393461742815312</v>
      </c>
      <c r="AG158" s="161">
        <f t="shared" si="281"/>
        <v>18</v>
      </c>
      <c r="AH158" s="163">
        <f t="shared" si="282"/>
        <v>4.7745358090185673E-2</v>
      </c>
      <c r="AI158" s="335">
        <f t="shared" si="283"/>
        <v>38.877057784266889</v>
      </c>
      <c r="AJ158" s="505"/>
      <c r="AK158" s="83">
        <v>43526.511009704074</v>
      </c>
      <c r="AL158" s="61">
        <v>40713.392405682775</v>
      </c>
      <c r="AM158" s="61">
        <v>38346.97875667191</v>
      </c>
      <c r="AN158" s="61">
        <v>36436.01485364874</v>
      </c>
      <c r="AO158" s="61">
        <v>33778.440127347567</v>
      </c>
      <c r="AP158" s="61">
        <v>33647.686471213012</v>
      </c>
      <c r="AQ158" s="61">
        <v>34129.857508778085</v>
      </c>
      <c r="AR158" s="61">
        <v>35647.837007334863</v>
      </c>
      <c r="AS158" s="61">
        <v>32215.504300540928</v>
      </c>
      <c r="AT158" s="61">
        <v>32191.896729772277</v>
      </c>
      <c r="AU158" s="61">
        <v>20818.230121758221</v>
      </c>
      <c r="AV158" s="61">
        <v>21588.972002721261</v>
      </c>
      <c r="AW158" s="61">
        <v>15264.323144602309</v>
      </c>
      <c r="AX158" s="61">
        <v>17205.482965163261</v>
      </c>
      <c r="AY158" s="61">
        <v>8403.9398418186429</v>
      </c>
      <c r="AZ158" s="61">
        <v>10829.013269181018</v>
      </c>
      <c r="BA158" s="61">
        <v>2506.3052459254768</v>
      </c>
      <c r="BB158" s="61">
        <v>4318.0213454747673</v>
      </c>
      <c r="BC158" s="61">
        <v>326.9093799033231</v>
      </c>
      <c r="BD158" s="84">
        <v>1102.6800143196208</v>
      </c>
      <c r="BE158" s="229">
        <v>2.0000000000000002E-5</v>
      </c>
      <c r="BF158" s="42">
        <v>2.0000000000000002E-5</v>
      </c>
      <c r="BG158" s="52">
        <v>5.0000000000000002E-5</v>
      </c>
      <c r="BH158" s="52">
        <v>4.0000000000000003E-5</v>
      </c>
      <c r="BI158" s="52">
        <v>1.2518952302791728E-4</v>
      </c>
      <c r="BJ158" s="52">
        <v>1.2406223545552731E-4</v>
      </c>
      <c r="BK158" s="52">
        <v>3.4000000000000002E-4</v>
      </c>
      <c r="BL158" s="52">
        <v>1.8000000000000001E-4</v>
      </c>
      <c r="BM158" s="52">
        <v>8.9999999999999998E-4</v>
      </c>
      <c r="BN158" s="52">
        <v>5.0000000000000001E-4</v>
      </c>
      <c r="BO158" s="52">
        <v>3.8E-3</v>
      </c>
      <c r="BP158" s="52">
        <v>2E-3</v>
      </c>
      <c r="BQ158" s="52">
        <v>1.6199999999999999E-2</v>
      </c>
      <c r="BR158" s="52">
        <v>6.1999999999999998E-3</v>
      </c>
      <c r="BS158" s="52">
        <v>6.1100000000000002E-2</v>
      </c>
      <c r="BT158" s="52">
        <v>2.6800000000000001E-2</v>
      </c>
      <c r="BU158" s="52">
        <v>0.1421</v>
      </c>
      <c r="BV158" s="52">
        <v>5.4699999999999999E-2</v>
      </c>
      <c r="BW158" s="52">
        <v>0.27589999999999998</v>
      </c>
      <c r="BX158" s="53">
        <v>0.1051</v>
      </c>
      <c r="BY158" s="63">
        <f>+Fall_Hoy!B158</f>
        <v>0</v>
      </c>
      <c r="BZ158" s="60">
        <f>+Fall_Hoy!C158</f>
        <v>0</v>
      </c>
      <c r="CA158" s="60">
        <f>+Fall_Hoy!D158</f>
        <v>0</v>
      </c>
      <c r="CB158" s="60">
        <f>+Fall_Hoy!E158</f>
        <v>1</v>
      </c>
      <c r="CC158" s="60">
        <f>+Fall_Hoy!F158</f>
        <v>0</v>
      </c>
      <c r="CD158" s="60">
        <f>+Fall_Hoy!G158</f>
        <v>2</v>
      </c>
      <c r="CE158" s="60">
        <f>+Fall_Hoy!H158</f>
        <v>0</v>
      </c>
      <c r="CF158" s="60">
        <f>+Fall_Hoy!I158</f>
        <v>0</v>
      </c>
      <c r="CG158" s="60">
        <f>+Fall_Hoy!J158</f>
        <v>5</v>
      </c>
      <c r="CH158" s="60">
        <f>+Fall_Hoy!K158</f>
        <v>7</v>
      </c>
      <c r="CI158" s="60">
        <f>+Fall_Hoy!L158</f>
        <v>22</v>
      </c>
      <c r="CJ158" s="60">
        <f>+Fall_Hoy!M158</f>
        <v>18</v>
      </c>
      <c r="CK158" s="60">
        <f>+Fall_Hoy!N158</f>
        <v>65</v>
      </c>
      <c r="CL158" s="60">
        <f>+Fall_Hoy!O158</f>
        <v>38</v>
      </c>
      <c r="CM158" s="60">
        <f>+Fall_Hoy!P158</f>
        <v>70</v>
      </c>
      <c r="CN158" s="60">
        <f>+Fall_Hoy!Q158</f>
        <v>47</v>
      </c>
      <c r="CO158" s="60">
        <f>+Fall_Hoy!R158</f>
        <v>50</v>
      </c>
      <c r="CP158" s="60">
        <f>+Fall_Hoy!S158</f>
        <v>47</v>
      </c>
      <c r="CQ158" s="60">
        <f>+Fall_Hoy!T158</f>
        <v>6</v>
      </c>
      <c r="CR158" s="65">
        <f>+Fall_Hoy!U158</f>
        <v>16</v>
      </c>
      <c r="CS158" s="74">
        <f t="shared" si="284"/>
        <v>0.13632449414851852</v>
      </c>
      <c r="CT158" s="75">
        <f t="shared" si="285"/>
        <v>0.16194747385476371</v>
      </c>
      <c r="CU158" s="75">
        <f t="shared" si="286"/>
        <v>0.26285775274818984</v>
      </c>
      <c r="CV158" s="75">
        <f t="shared" si="287"/>
        <v>0.35622552825016607</v>
      </c>
      <c r="CW158" s="75">
        <f t="shared" si="350"/>
        <v>4.1505765059438558E-2</v>
      </c>
      <c r="CX158" s="75">
        <f t="shared" si="351"/>
        <v>0.47910994386680117</v>
      </c>
      <c r="CY158" s="75">
        <f t="shared" si="352"/>
        <v>4.6117977480426703E-2</v>
      </c>
      <c r="CZ158" s="75">
        <f t="shared" si="353"/>
        <v>3.96377485598709E-2</v>
      </c>
      <c r="DA158" s="75">
        <f t="shared" si="354"/>
        <v>0.17244974667251362</v>
      </c>
      <c r="DB158" s="75">
        <f t="shared" si="355"/>
        <v>0.43489205117424073</v>
      </c>
      <c r="DC158" s="75">
        <f t="shared" si="356"/>
        <v>0.27809634394230487</v>
      </c>
      <c r="DD158" s="75">
        <f t="shared" si="357"/>
        <v>0.41687950676232116</v>
      </c>
      <c r="DE158" s="75">
        <f t="shared" si="358"/>
        <v>0.26285775274818984</v>
      </c>
      <c r="DF158" s="75">
        <f t="shared" si="359"/>
        <v>0.35622552825016607</v>
      </c>
      <c r="DG158" s="75">
        <f t="shared" si="360"/>
        <v>0.13632449414851852</v>
      </c>
      <c r="DH158" s="75">
        <f t="shared" si="361"/>
        <v>0.16194747385476371</v>
      </c>
      <c r="DI158" s="75">
        <f t="shared" si="362"/>
        <v>0.14039187144367921</v>
      </c>
      <c r="DJ158" s="75">
        <f t="shared" si="363"/>
        <v>0.19898747754065804</v>
      </c>
      <c r="DK158" s="75">
        <f t="shared" si="364"/>
        <v>6.6523052329014384E-2</v>
      </c>
      <c r="DL158" s="287">
        <f t="shared" si="365"/>
        <v>0.13805996641812796</v>
      </c>
      <c r="DM158" s="83">
        <f>+'Cas_-14'!B158</f>
        <v>164</v>
      </c>
      <c r="DN158" s="61">
        <f>+'Cas_-14'!C158</f>
        <v>155</v>
      </c>
      <c r="DO158" s="61">
        <f>+'Cas_-14'!D158</f>
        <v>387</v>
      </c>
      <c r="DP158" s="61">
        <f>+'Cas_-14'!E158</f>
        <v>439</v>
      </c>
      <c r="DQ158" s="61">
        <f>+'Cas_-14'!F158</f>
        <v>1402</v>
      </c>
      <c r="DR158" s="61">
        <f>+'Cas_-14'!G158</f>
        <v>1400</v>
      </c>
      <c r="DS158" s="61">
        <f>+'Cas_-14'!H158</f>
        <v>1574</v>
      </c>
      <c r="DT158" s="61">
        <f>+'Cas_-14'!I158</f>
        <v>1413</v>
      </c>
      <c r="DU158" s="61">
        <f>+'Cas_-14'!J158</f>
        <v>1440</v>
      </c>
      <c r="DV158" s="61">
        <f>+'Cas_-14'!K158</f>
        <v>1347</v>
      </c>
      <c r="DW158" s="61">
        <f>+'Cas_-14'!L158</f>
        <v>1022</v>
      </c>
      <c r="DX158" s="61">
        <f>+'Cas_-14'!M158</f>
        <v>851</v>
      </c>
      <c r="DY158" s="61">
        <f>+'Cas_-14'!N158</f>
        <v>463</v>
      </c>
      <c r="DZ158" s="61">
        <f>+'Cas_-14'!O158</f>
        <v>403</v>
      </c>
      <c r="EA158" s="61">
        <f>+'Cas_-14'!P158</f>
        <v>238</v>
      </c>
      <c r="EB158" s="61">
        <f>+'Cas_-14'!Q158</f>
        <v>180</v>
      </c>
      <c r="EC158" s="61">
        <f>+'Cas_-14'!R158</f>
        <v>92</v>
      </c>
      <c r="ED158" s="61">
        <f>+'Cas_-14'!S158</f>
        <v>118</v>
      </c>
      <c r="EE158" s="61">
        <f>+'Cas_-14'!T158</f>
        <v>9</v>
      </c>
      <c r="EF158" s="84">
        <f>+'Cas_-14'!U158</f>
        <v>37</v>
      </c>
      <c r="EG158" s="190">
        <f t="shared" si="349"/>
        <v>3.7678186511075243E-3</v>
      </c>
      <c r="EH158" s="89">
        <f t="shared" si="349"/>
        <v>3.807101075133329E-3</v>
      </c>
      <c r="EI158" s="89">
        <f t="shared" si="349"/>
        <v>1.0092059727982265E-2</v>
      </c>
      <c r="EJ158" s="89">
        <f t="shared" si="349"/>
        <v>1.2048518526609342E-2</v>
      </c>
      <c r="EK158" s="89">
        <f t="shared" si="349"/>
        <v>4.1505765059438558E-2</v>
      </c>
      <c r="EL158" s="89">
        <f t="shared" si="349"/>
        <v>4.1607615465561291E-2</v>
      </c>
      <c r="EM158" s="89">
        <f t="shared" si="349"/>
        <v>4.6117977480426703E-2</v>
      </c>
      <c r="EN158" s="89">
        <f t="shared" si="349"/>
        <v>3.96377485598709E-2</v>
      </c>
      <c r="EO158" s="89">
        <f t="shared" si="349"/>
        <v>4.4698974337515525E-2</v>
      </c>
      <c r="EP158" s="89">
        <f t="shared" si="370"/>
        <v>4.1842828066550167E-2</v>
      </c>
      <c r="EQ158" s="89">
        <f t="shared" si="371"/>
        <v>4.9091589151560699E-2</v>
      </c>
      <c r="ER158" s="89">
        <f t="shared" si="315"/>
        <v>3.9418273361637259E-2</v>
      </c>
      <c r="ES158" s="89">
        <f t="shared" si="315"/>
        <v>3.0332167080970352E-2</v>
      </c>
      <c r="ET158" s="89">
        <f t="shared" si="315"/>
        <v>2.3422765918049076E-2</v>
      </c>
      <c r="EU158" s="89">
        <f t="shared" si="315"/>
        <v>2.8320050414413239E-2</v>
      </c>
      <c r="EV158" s="89">
        <f t="shared" si="315"/>
        <v>1.66220130611783E-2</v>
      </c>
      <c r="EW158" s="89">
        <f t="shared" si="315"/>
        <v>3.6707420275150136E-2</v>
      </c>
      <c r="EX158" s="89">
        <f t="shared" si="315"/>
        <v>2.7327331330509179E-2</v>
      </c>
      <c r="EY158" s="89">
        <f t="shared" si="315"/>
        <v>2.7530565206362601E-2</v>
      </c>
      <c r="EZ158" s="97">
        <f t="shared" si="315"/>
        <v>3.3554611963135889E-2</v>
      </c>
      <c r="FA158" s="110">
        <f t="shared" si="319"/>
        <v>4.8137094444979303</v>
      </c>
      <c r="FB158" s="111">
        <f t="shared" si="320"/>
        <v>9.7429519071310118</v>
      </c>
      <c r="FC158" s="111">
        <f t="shared" si="321"/>
        <v>8.6659733887955621</v>
      </c>
      <c r="FD158" s="111">
        <f t="shared" si="322"/>
        <v>15.20851676939086</v>
      </c>
      <c r="FE158" s="111">
        <f t="shared" si="366"/>
        <v>1</v>
      </c>
      <c r="FF158" s="111">
        <f t="shared" si="366"/>
        <v>11.51495798319328</v>
      </c>
      <c r="FG158" s="111">
        <f t="shared" si="366"/>
        <v>1</v>
      </c>
      <c r="FH158" s="111">
        <f t="shared" si="366"/>
        <v>1</v>
      </c>
      <c r="FI158" s="111">
        <f t="shared" si="366"/>
        <v>3.8580246913580249</v>
      </c>
      <c r="FJ158" s="111">
        <f t="shared" si="366"/>
        <v>10.393466963622865</v>
      </c>
      <c r="FK158" s="111">
        <f t="shared" si="366"/>
        <v>5.6648470491296727</v>
      </c>
      <c r="FL158" s="111">
        <f t="shared" si="366"/>
        <v>10.575793184488836</v>
      </c>
      <c r="FM158" s="111">
        <f t="shared" si="366"/>
        <v>8.6659733887955621</v>
      </c>
      <c r="FN158" s="111">
        <f t="shared" si="366"/>
        <v>15.20851676939086</v>
      </c>
      <c r="FO158" s="111">
        <f t="shared" si="366"/>
        <v>4.8137094444979303</v>
      </c>
      <c r="FP158" s="111">
        <f t="shared" si="366"/>
        <v>9.7429519071310118</v>
      </c>
      <c r="FQ158" s="111">
        <f t="shared" si="323"/>
        <v>3.8246183030933518</v>
      </c>
      <c r="FR158" s="111">
        <f t="shared" si="324"/>
        <v>7.2816286059554427</v>
      </c>
      <c r="FS158" s="111">
        <f t="shared" si="325"/>
        <v>2.4163344206838229</v>
      </c>
      <c r="FT158" s="292">
        <f t="shared" si="326"/>
        <v>4.1144855607272346</v>
      </c>
      <c r="FU158" s="83">
        <f>+Cas_Hoy!B158</f>
        <v>175</v>
      </c>
      <c r="FV158" s="61">
        <f>+Cas_Hoy!C158</f>
        <v>159</v>
      </c>
      <c r="FW158" s="61">
        <f>+Cas_Hoy!D158</f>
        <v>407</v>
      </c>
      <c r="FX158" s="61">
        <f>+Cas_Hoy!E158</f>
        <v>472</v>
      </c>
      <c r="FY158" s="61">
        <f>+Cas_Hoy!F158</f>
        <v>1502</v>
      </c>
      <c r="FZ158" s="61">
        <f>+Cas_Hoy!G158</f>
        <v>1497</v>
      </c>
      <c r="GA158" s="61">
        <f>+Cas_Hoy!H158</f>
        <v>1668</v>
      </c>
      <c r="GB158" s="61">
        <f>+Cas_Hoy!I158</f>
        <v>1510</v>
      </c>
      <c r="GC158" s="61">
        <f>+Cas_Hoy!J158</f>
        <v>1529</v>
      </c>
      <c r="GD158" s="61">
        <f>+Cas_Hoy!K158</f>
        <v>1434</v>
      </c>
      <c r="GE158" s="61">
        <f>+Cas_Hoy!L158</f>
        <v>1072</v>
      </c>
      <c r="GF158" s="61">
        <f>+Cas_Hoy!M158</f>
        <v>900</v>
      </c>
      <c r="GG158" s="61">
        <f>+Cas_Hoy!N158</f>
        <v>491</v>
      </c>
      <c r="GH158" s="61">
        <f>+Cas_Hoy!O158</f>
        <v>425</v>
      </c>
      <c r="GI158" s="61">
        <f>+Cas_Hoy!P158</f>
        <v>248</v>
      </c>
      <c r="GJ158" s="61">
        <f>+Cas_Hoy!Q158</f>
        <v>194</v>
      </c>
      <c r="GK158" s="61">
        <f>+Cas_Hoy!R158</f>
        <v>98</v>
      </c>
      <c r="GL158" s="61">
        <f>+Cas_Hoy!S158</f>
        <v>120</v>
      </c>
      <c r="GM158" s="61">
        <f>+Cas_Hoy!T158</f>
        <v>10</v>
      </c>
      <c r="GN158" s="84">
        <f>+Cas_Hoy!U158</f>
        <v>39</v>
      </c>
      <c r="GO158" s="297">
        <f t="shared" si="329"/>
        <v>1.9353702680174115E-2</v>
      </c>
      <c r="GP158" s="294">
        <f t="shared" si="330"/>
        <v>3.8049625975594296E-2</v>
      </c>
      <c r="GQ158" s="294">
        <f t="shared" si="331"/>
        <v>9.1977289570071522E-2</v>
      </c>
      <c r="GR158" s="294">
        <f t="shared" si="332"/>
        <v>0.19701440851821456</v>
      </c>
      <c r="GS158" s="294">
        <f t="shared" si="333"/>
        <v>4.4466233323307215E-2</v>
      </c>
      <c r="GT158" s="294">
        <f t="shared" si="334"/>
        <v>0.51230541854900102</v>
      </c>
      <c r="GU158" s="294">
        <f t="shared" si="335"/>
        <v>4.8872164191456E-2</v>
      </c>
      <c r="GV158" s="294">
        <f t="shared" si="336"/>
        <v>4.2358811270633442E-2</v>
      </c>
      <c r="GW158" s="294">
        <f t="shared" si="337"/>
        <v>0.18310809907102313</v>
      </c>
      <c r="GX158" s="294">
        <f t="shared" si="338"/>
        <v>0.46298084735253253</v>
      </c>
      <c r="GY158" s="294">
        <f t="shared" si="339"/>
        <v>0.29170184022128265</v>
      </c>
      <c r="GZ158" s="294">
        <f t="shared" si="340"/>
        <v>0.4408831446370024</v>
      </c>
      <c r="HA158" s="294">
        <f t="shared" si="341"/>
        <v>0.27875411792518623</v>
      </c>
      <c r="HB158" s="294">
        <f t="shared" si="342"/>
        <v>0.37567208314223471</v>
      </c>
      <c r="HC158" s="294">
        <f t="shared" si="343"/>
        <v>0.14205241407072519</v>
      </c>
      <c r="HD158" s="294">
        <f t="shared" si="344"/>
        <v>0.17454338848791198</v>
      </c>
      <c r="HE158" s="294">
        <f t="shared" si="345"/>
        <v>0.14954786305957135</v>
      </c>
      <c r="HF158" s="294">
        <f t="shared" si="346"/>
        <v>0.20236014665151664</v>
      </c>
      <c r="HG158" s="294">
        <f t="shared" si="347"/>
        <v>7.3914502587793765E-2</v>
      </c>
      <c r="HH158" s="298">
        <f t="shared" si="348"/>
        <v>0.14552266730559429</v>
      </c>
      <c r="HI158" s="213">
        <f>+CyF_Tot!B158</f>
        <v>12586</v>
      </c>
      <c r="HJ158" s="140">
        <f>+CyF_Tot!C158</f>
        <v>13188</v>
      </c>
      <c r="HK158" s="140">
        <f>+CyF_Tot!D158</f>
        <v>13679</v>
      </c>
      <c r="HL158" s="140">
        <f>+CyF_Tot!E158</f>
        <v>14005</v>
      </c>
      <c r="HM158" s="140">
        <f>+CyF_Tot!F158</f>
        <v>360</v>
      </c>
      <c r="HN158" s="140">
        <f>+CyF_Tot!G158</f>
        <v>377</v>
      </c>
      <c r="HO158" s="140">
        <f>+CyF_Tot!H158</f>
        <v>391</v>
      </c>
      <c r="HP158" s="451">
        <f>+CyF_Tot!I158</f>
        <v>395</v>
      </c>
      <c r="HQ158" s="91">
        <f t="shared" si="291"/>
        <v>9.4010149092877457E-2</v>
      </c>
      <c r="HR158" s="88">
        <f t="shared" si="292"/>
        <v>8.7934272730514546E-2</v>
      </c>
      <c r="HS158" s="88">
        <f t="shared" si="293"/>
        <v>8.2823206054177145E-2</v>
      </c>
      <c r="HT158" s="88">
        <f t="shared" si="294"/>
        <v>7.8695836382983816E-2</v>
      </c>
      <c r="HU158" s="88">
        <f t="shared" si="295"/>
        <v>7.2955909371849481E-2</v>
      </c>
      <c r="HV158" s="88">
        <f t="shared" si="296"/>
        <v>7.2673502847124635E-2</v>
      </c>
      <c r="HW158" s="88">
        <f t="shared" si="297"/>
        <v>7.3714913474308932E-2</v>
      </c>
      <c r="HX158" s="88">
        <f t="shared" si="298"/>
        <v>7.6993501067682504E-2</v>
      </c>
      <c r="HY158" s="88">
        <f t="shared" si="299"/>
        <v>6.958022345785711E-2</v>
      </c>
      <c r="HZ158" s="88">
        <f t="shared" si="300"/>
        <v>6.9529234963806058E-2</v>
      </c>
      <c r="IA158" s="88">
        <f t="shared" si="301"/>
        <v>4.49639741894311E-2</v>
      </c>
      <c r="IB158" s="88">
        <f t="shared" si="302"/>
        <v>4.6628650669595248E-2</v>
      </c>
      <c r="IC158" s="88">
        <f t="shared" si="303"/>
        <v>3.2968442940579247E-2</v>
      </c>
      <c r="ID158" s="88">
        <f t="shared" si="304"/>
        <v>3.7161030857937316E-2</v>
      </c>
      <c r="IE158" s="88">
        <f t="shared" si="305"/>
        <v>1.8151136380327004E-2</v>
      </c>
      <c r="IF158" s="88">
        <f t="shared" si="306"/>
        <v>2.338889858958574E-2</v>
      </c>
      <c r="IG158" s="88">
        <f t="shared" si="307"/>
        <v>5.4132096594919996E-3</v>
      </c>
      <c r="IH158" s="88">
        <f t="shared" si="308"/>
        <v>9.3262202978733541E-3</v>
      </c>
      <c r="II158" s="88">
        <f t="shared" si="309"/>
        <v>7.0607082515113041E-4</v>
      </c>
      <c r="IJ158" s="191">
        <f t="shared" si="310"/>
        <v>2.3816085907922297E-3</v>
      </c>
      <c r="IK158" s="297"/>
      <c r="IL158" s="294"/>
      <c r="IM158" s="294"/>
      <c r="IN158" s="294"/>
      <c r="IO158" s="294"/>
      <c r="IP158" s="294"/>
      <c r="IQ158" s="294"/>
      <c r="IR158" s="294"/>
      <c r="IS158" s="294"/>
      <c r="IT158" s="294"/>
      <c r="IU158" s="294"/>
      <c r="IV158" s="294"/>
      <c r="IW158" s="294"/>
      <c r="IX158" s="294"/>
      <c r="IY158" s="294"/>
      <c r="IZ158" s="294"/>
      <c r="JA158" s="294"/>
      <c r="JB158" s="294"/>
      <c r="JC158" s="294"/>
      <c r="JD158" s="298"/>
    </row>
    <row r="159" spans="1:265" ht="14.4">
      <c r="A159" s="411" t="s">
        <v>169</v>
      </c>
      <c r="B159" s="439">
        <v>1807</v>
      </c>
      <c r="C159" s="427">
        <f t="shared" si="288"/>
        <v>69</v>
      </c>
      <c r="D159" s="418">
        <f t="shared" si="289"/>
        <v>0</v>
      </c>
      <c r="E159" s="396">
        <f t="shared" si="317"/>
        <v>7.4899437781394762E-3</v>
      </c>
      <c r="F159" s="197">
        <f t="shared" si="262"/>
        <v>2.7116768123962368E-2</v>
      </c>
      <c r="G159" s="30">
        <f t="shared" si="367"/>
        <v>0</v>
      </c>
      <c r="H159" s="29">
        <f t="shared" si="368"/>
        <v>0</v>
      </c>
      <c r="I159" s="33">
        <f t="shared" si="369"/>
        <v>0</v>
      </c>
      <c r="J159" s="324">
        <f t="shared" si="265"/>
        <v>2.7973484778032964E-2</v>
      </c>
      <c r="K159" s="482">
        <f t="shared" si="290"/>
        <v>0</v>
      </c>
      <c r="L159" s="325">
        <f t="shared" si="318"/>
        <v>1.0315936121205218</v>
      </c>
      <c r="M159" s="326">
        <f t="shared" si="266"/>
        <v>3.9391233667026009E-2</v>
      </c>
      <c r="N159" s="501"/>
      <c r="O159" s="332" t="s">
        <v>226</v>
      </c>
      <c r="P159" s="20" t="s">
        <v>238</v>
      </c>
      <c r="Q159" s="20"/>
      <c r="R159" s="20"/>
      <c r="S159" s="157">
        <f t="shared" si="267"/>
        <v>69</v>
      </c>
      <c r="T159" s="158">
        <f t="shared" si="268"/>
        <v>3818.4836745987827</v>
      </c>
      <c r="U159" s="157">
        <f t="shared" si="269"/>
        <v>15</v>
      </c>
      <c r="V159" s="159">
        <f t="shared" si="270"/>
        <v>0.27777777777777779</v>
      </c>
      <c r="W159" s="158">
        <f t="shared" si="271"/>
        <v>830.10514665190919</v>
      </c>
      <c r="X159" s="157">
        <f t="shared" si="272"/>
        <v>20</v>
      </c>
      <c r="Y159" s="159">
        <f t="shared" si="273"/>
        <v>0.40816326530612246</v>
      </c>
      <c r="Z159" s="158">
        <f t="shared" si="274"/>
        <v>1106.8068622025457</v>
      </c>
      <c r="AA159" s="157">
        <f t="shared" si="275"/>
        <v>0</v>
      </c>
      <c r="AB159" s="158">
        <f t="shared" si="276"/>
        <v>0</v>
      </c>
      <c r="AC159" s="160">
        <f t="shared" si="277"/>
        <v>0</v>
      </c>
      <c r="AD159" s="157">
        <f t="shared" si="278"/>
        <v>0</v>
      </c>
      <c r="AE159" s="159" t="e">
        <f t="shared" si="279"/>
        <v>#DIV/0!</v>
      </c>
      <c r="AF159" s="158">
        <f t="shared" si="280"/>
        <v>0</v>
      </c>
      <c r="AG159" s="157">
        <f t="shared" si="281"/>
        <v>0</v>
      </c>
      <c r="AH159" s="159" t="e">
        <f t="shared" si="282"/>
        <v>#DIV/0!</v>
      </c>
      <c r="AI159" s="333">
        <f t="shared" si="283"/>
        <v>0</v>
      </c>
      <c r="AJ159" s="505"/>
      <c r="AK159" s="83">
        <v>163.40539475702056</v>
      </c>
      <c r="AL159" s="61">
        <v>117.2969526502625</v>
      </c>
      <c r="AM159" s="61">
        <v>173.09910774040364</v>
      </c>
      <c r="AN159" s="61">
        <v>138.65157387372093</v>
      </c>
      <c r="AO159" s="61">
        <v>115.33117941366176</v>
      </c>
      <c r="AP159" s="61">
        <v>119.10277958779164</v>
      </c>
      <c r="AQ159" s="61">
        <v>117.61664843416789</v>
      </c>
      <c r="AR159" s="61">
        <v>112.7153104769211</v>
      </c>
      <c r="AS159" s="61">
        <v>127.11097215949992</v>
      </c>
      <c r="AT159" s="61">
        <v>131.03085329033865</v>
      </c>
      <c r="AU159" s="61">
        <v>101.45102548895693</v>
      </c>
      <c r="AV159" s="61">
        <v>85.416157943366898</v>
      </c>
      <c r="AW159" s="61">
        <v>91.324847085530536</v>
      </c>
      <c r="AX159" s="61">
        <v>71.036123811391576</v>
      </c>
      <c r="AY159" s="61">
        <v>50.32737695183441</v>
      </c>
      <c r="AZ159" s="61">
        <v>49.926514605593383</v>
      </c>
      <c r="BA159" s="61">
        <v>0.25933718973003045</v>
      </c>
      <c r="BB159" s="61">
        <v>19.855843082266702</v>
      </c>
      <c r="BC159" s="61">
        <v>17.074112228850879</v>
      </c>
      <c r="BD159" s="84">
        <v>4.967889532745037</v>
      </c>
      <c r="BE159" s="229">
        <v>2.0000000000000002E-5</v>
      </c>
      <c r="BF159" s="42">
        <v>2.0000000000000002E-5</v>
      </c>
      <c r="BG159" s="52">
        <v>5.0000000000000002E-5</v>
      </c>
      <c r="BH159" s="52">
        <v>4.0000000000000003E-5</v>
      </c>
      <c r="BI159" s="52">
        <v>1.2518952302791728E-4</v>
      </c>
      <c r="BJ159" s="52">
        <v>1.2406223545552731E-4</v>
      </c>
      <c r="BK159" s="52">
        <v>3.4000000000000002E-4</v>
      </c>
      <c r="BL159" s="52">
        <v>1.8000000000000001E-4</v>
      </c>
      <c r="BM159" s="52">
        <v>8.9999999999999998E-4</v>
      </c>
      <c r="BN159" s="52">
        <v>5.0000000000000001E-4</v>
      </c>
      <c r="BO159" s="52">
        <v>3.8E-3</v>
      </c>
      <c r="BP159" s="52">
        <v>2E-3</v>
      </c>
      <c r="BQ159" s="52">
        <v>1.6199999999999999E-2</v>
      </c>
      <c r="BR159" s="52">
        <v>6.1999999999999998E-3</v>
      </c>
      <c r="BS159" s="52">
        <v>6.1100000000000002E-2</v>
      </c>
      <c r="BT159" s="52">
        <v>2.6800000000000001E-2</v>
      </c>
      <c r="BU159" s="52">
        <v>0.1421</v>
      </c>
      <c r="BV159" s="52">
        <v>5.4699999999999999E-2</v>
      </c>
      <c r="BW159" s="52">
        <v>0.27589999999999998</v>
      </c>
      <c r="BX159" s="53">
        <v>0.1051</v>
      </c>
      <c r="BY159" s="63">
        <f>+Fall_Hoy!B159</f>
        <v>0</v>
      </c>
      <c r="BZ159" s="60">
        <f>+Fall_Hoy!C159</f>
        <v>0</v>
      </c>
      <c r="CA159" s="60">
        <f>+Fall_Hoy!D159</f>
        <v>0</v>
      </c>
      <c r="CB159" s="60">
        <f>+Fall_Hoy!E159</f>
        <v>0</v>
      </c>
      <c r="CC159" s="60">
        <f>+Fall_Hoy!F159</f>
        <v>0</v>
      </c>
      <c r="CD159" s="60">
        <f>+Fall_Hoy!G159</f>
        <v>0</v>
      </c>
      <c r="CE159" s="60">
        <f>+Fall_Hoy!H159</f>
        <v>0</v>
      </c>
      <c r="CF159" s="60">
        <f>+Fall_Hoy!I159</f>
        <v>0</v>
      </c>
      <c r="CG159" s="60">
        <f>+Fall_Hoy!J159</f>
        <v>0</v>
      </c>
      <c r="CH159" s="60">
        <f>+Fall_Hoy!K159</f>
        <v>0</v>
      </c>
      <c r="CI159" s="60">
        <f>+Fall_Hoy!L159</f>
        <v>0</v>
      </c>
      <c r="CJ159" s="60">
        <f>+Fall_Hoy!M159</f>
        <v>0</v>
      </c>
      <c r="CK159" s="60">
        <f>+Fall_Hoy!N159</f>
        <v>0</v>
      </c>
      <c r="CL159" s="60">
        <f>+Fall_Hoy!O159</f>
        <v>0</v>
      </c>
      <c r="CM159" s="60">
        <f>+Fall_Hoy!P159</f>
        <v>0</v>
      </c>
      <c r="CN159" s="60">
        <f>+Fall_Hoy!Q159</f>
        <v>0</v>
      </c>
      <c r="CO159" s="60">
        <f>+Fall_Hoy!R159</f>
        <v>0</v>
      </c>
      <c r="CP159" s="60">
        <f>+Fall_Hoy!S159</f>
        <v>0</v>
      </c>
      <c r="CQ159" s="60">
        <f>+Fall_Hoy!T159</f>
        <v>0</v>
      </c>
      <c r="CR159" s="65">
        <f>+Fall_Hoy!U159</f>
        <v>0</v>
      </c>
      <c r="CS159" s="74">
        <f t="shared" si="284"/>
        <v>1.9869901047238077E-2</v>
      </c>
      <c r="CT159" s="75">
        <f t="shared" si="285"/>
        <v>2.0029437422174223E-2</v>
      </c>
      <c r="CU159" s="75">
        <f t="shared" si="286"/>
        <v>0</v>
      </c>
      <c r="CV159" s="75">
        <f t="shared" si="287"/>
        <v>1.407734468529147E-2</v>
      </c>
      <c r="CW159" s="75">
        <f t="shared" si="350"/>
        <v>1.7341364322882198E-2</v>
      </c>
      <c r="CX159" s="75">
        <f t="shared" si="351"/>
        <v>5.0376658049171304E-2</v>
      </c>
      <c r="CY159" s="75">
        <f t="shared" si="352"/>
        <v>5.951538403101176E-2</v>
      </c>
      <c r="CZ159" s="75">
        <f t="shared" si="353"/>
        <v>7.0975273599925282E-2</v>
      </c>
      <c r="DA159" s="75">
        <f t="shared" si="354"/>
        <v>3.933570733552378E-2</v>
      </c>
      <c r="DB159" s="75">
        <f t="shared" si="355"/>
        <v>4.5790742022454645E-2</v>
      </c>
      <c r="DC159" s="75">
        <f t="shared" si="356"/>
        <v>1.9713945624114982E-2</v>
      </c>
      <c r="DD159" s="75">
        <f t="shared" si="357"/>
        <v>4.6829547199396422E-2</v>
      </c>
      <c r="DE159" s="75">
        <f t="shared" si="358"/>
        <v>0</v>
      </c>
      <c r="DF159" s="75">
        <f t="shared" si="359"/>
        <v>1.407734468529147E-2</v>
      </c>
      <c r="DG159" s="75">
        <f t="shared" si="360"/>
        <v>1.9869901047238077E-2</v>
      </c>
      <c r="DH159" s="75">
        <f t="shared" si="361"/>
        <v>2.0029437422174223E-2</v>
      </c>
      <c r="DI159" s="75">
        <f t="shared" si="362"/>
        <v>0</v>
      </c>
      <c r="DJ159" s="75">
        <f t="shared" si="363"/>
        <v>0</v>
      </c>
      <c r="DK159" s="75">
        <f t="shared" si="364"/>
        <v>0</v>
      </c>
      <c r="DL159" s="287">
        <f t="shared" si="365"/>
        <v>0</v>
      </c>
      <c r="DM159" s="83">
        <f>+'Cas_-14'!B159</f>
        <v>1</v>
      </c>
      <c r="DN159" s="61">
        <f>+'Cas_-14'!C159</f>
        <v>0</v>
      </c>
      <c r="DO159" s="61">
        <f>+'Cas_-14'!D159</f>
        <v>3</v>
      </c>
      <c r="DP159" s="61">
        <f>+'Cas_-14'!E159</f>
        <v>2</v>
      </c>
      <c r="DQ159" s="61">
        <f>+'Cas_-14'!F159</f>
        <v>2</v>
      </c>
      <c r="DR159" s="61">
        <f>+'Cas_-14'!G159</f>
        <v>6</v>
      </c>
      <c r="DS159" s="61">
        <f>+'Cas_-14'!H159</f>
        <v>7</v>
      </c>
      <c r="DT159" s="61">
        <f>+'Cas_-14'!I159</f>
        <v>8</v>
      </c>
      <c r="DU159" s="61">
        <f>+'Cas_-14'!J159</f>
        <v>5</v>
      </c>
      <c r="DV159" s="61">
        <f>+'Cas_-14'!K159</f>
        <v>6</v>
      </c>
      <c r="DW159" s="61">
        <f>+'Cas_-14'!L159</f>
        <v>2</v>
      </c>
      <c r="DX159" s="61">
        <f>+'Cas_-14'!M159</f>
        <v>4</v>
      </c>
      <c r="DY159" s="61">
        <f>+'Cas_-14'!N159</f>
        <v>0</v>
      </c>
      <c r="DZ159" s="61">
        <f>+'Cas_-14'!O159</f>
        <v>1</v>
      </c>
      <c r="EA159" s="61">
        <f>+'Cas_-14'!P159</f>
        <v>1</v>
      </c>
      <c r="EB159" s="61">
        <f>+'Cas_-14'!Q159</f>
        <v>1</v>
      </c>
      <c r="EC159" s="61">
        <f>+'Cas_-14'!R159</f>
        <v>0</v>
      </c>
      <c r="ED159" s="61">
        <f>+'Cas_-14'!S159</f>
        <v>0</v>
      </c>
      <c r="EE159" s="61">
        <f>+'Cas_-14'!T159</f>
        <v>0</v>
      </c>
      <c r="EF159" s="84">
        <f>+'Cas_-14'!U159</f>
        <v>0</v>
      </c>
      <c r="EG159" s="190">
        <f t="shared" si="349"/>
        <v>6.1197489929079342E-3</v>
      </c>
      <c r="EH159" s="88">
        <f t="shared" si="349"/>
        <v>0</v>
      </c>
      <c r="EI159" s="88">
        <f t="shared" si="349"/>
        <v>1.7331111865111944E-2</v>
      </c>
      <c r="EJ159" s="88">
        <f t="shared" si="349"/>
        <v>1.4424646934203075E-2</v>
      </c>
      <c r="EK159" s="88">
        <f t="shared" si="349"/>
        <v>1.7341364322882198E-2</v>
      </c>
      <c r="EL159" s="88">
        <f t="shared" si="349"/>
        <v>5.0376658049171304E-2</v>
      </c>
      <c r="EM159" s="88">
        <f t="shared" si="349"/>
        <v>5.951538403101176E-2</v>
      </c>
      <c r="EN159" s="88">
        <f t="shared" si="349"/>
        <v>7.0975273599925282E-2</v>
      </c>
      <c r="EO159" s="88">
        <f t="shared" si="349"/>
        <v>3.933570733552378E-2</v>
      </c>
      <c r="EP159" s="88">
        <f t="shared" si="370"/>
        <v>4.5790742022454645E-2</v>
      </c>
      <c r="EQ159" s="88">
        <f t="shared" si="371"/>
        <v>1.9713945624114982E-2</v>
      </c>
      <c r="ER159" s="88">
        <f t="shared" si="315"/>
        <v>4.6829547199396422E-2</v>
      </c>
      <c r="ES159" s="88">
        <f t="shared" si="315"/>
        <v>0</v>
      </c>
      <c r="ET159" s="88">
        <f t="shared" si="315"/>
        <v>1.407734468529147E-2</v>
      </c>
      <c r="EU159" s="88">
        <f t="shared" si="315"/>
        <v>1.9869901047238077E-2</v>
      </c>
      <c r="EV159" s="88">
        <f t="shared" si="315"/>
        <v>2.0029437422174223E-2</v>
      </c>
      <c r="EW159" s="88">
        <f t="shared" si="315"/>
        <v>0</v>
      </c>
      <c r="EX159" s="88">
        <f t="shared" si="315"/>
        <v>0</v>
      </c>
      <c r="EY159" s="88">
        <f t="shared" si="315"/>
        <v>0</v>
      </c>
      <c r="EZ159" s="96">
        <f t="shared" si="315"/>
        <v>0</v>
      </c>
      <c r="FA159" s="110">
        <f t="shared" si="319"/>
        <v>1</v>
      </c>
      <c r="FB159" s="111">
        <f t="shared" si="320"/>
        <v>1</v>
      </c>
      <c r="FC159" s="111" t="e">
        <f t="shared" si="321"/>
        <v>#DIV/0!</v>
      </c>
      <c r="FD159" s="111">
        <f t="shared" si="322"/>
        <v>1</v>
      </c>
      <c r="FE159" s="111">
        <f t="shared" si="366"/>
        <v>1</v>
      </c>
      <c r="FF159" s="111">
        <f t="shared" si="366"/>
        <v>1</v>
      </c>
      <c r="FG159" s="111">
        <f t="shared" si="366"/>
        <v>1</v>
      </c>
      <c r="FH159" s="111">
        <f t="shared" si="366"/>
        <v>1</v>
      </c>
      <c r="FI159" s="111">
        <f t="shared" si="366"/>
        <v>1</v>
      </c>
      <c r="FJ159" s="111">
        <f t="shared" si="366"/>
        <v>1</v>
      </c>
      <c r="FK159" s="111">
        <f t="shared" si="366"/>
        <v>1</v>
      </c>
      <c r="FL159" s="111">
        <f t="shared" si="366"/>
        <v>1</v>
      </c>
      <c r="FM159" s="111" t="e">
        <f t="shared" si="366"/>
        <v>#DIV/0!</v>
      </c>
      <c r="FN159" s="111">
        <f t="shared" si="366"/>
        <v>1</v>
      </c>
      <c r="FO159" s="111">
        <f t="shared" si="366"/>
        <v>1</v>
      </c>
      <c r="FP159" s="111">
        <f t="shared" si="366"/>
        <v>1</v>
      </c>
      <c r="FQ159" s="111" t="e">
        <f t="shared" si="323"/>
        <v>#DIV/0!</v>
      </c>
      <c r="FR159" s="111" t="e">
        <f t="shared" si="324"/>
        <v>#DIV/0!</v>
      </c>
      <c r="FS159" s="111" t="e">
        <f t="shared" si="325"/>
        <v>#DIV/0!</v>
      </c>
      <c r="FT159" s="292" t="e">
        <f t="shared" si="326"/>
        <v>#DIV/0!</v>
      </c>
      <c r="FU159" s="83">
        <f>+Cas_Hoy!B159</f>
        <v>3</v>
      </c>
      <c r="FV159" s="61">
        <f>+Cas_Hoy!C159</f>
        <v>0</v>
      </c>
      <c r="FW159" s="61">
        <f>+Cas_Hoy!D159</f>
        <v>4</v>
      </c>
      <c r="FX159" s="61">
        <f>+Cas_Hoy!E159</f>
        <v>5</v>
      </c>
      <c r="FY159" s="61">
        <f>+Cas_Hoy!F159</f>
        <v>3</v>
      </c>
      <c r="FZ159" s="61">
        <f>+Cas_Hoy!G159</f>
        <v>10</v>
      </c>
      <c r="GA159" s="61">
        <f>+Cas_Hoy!H159</f>
        <v>9</v>
      </c>
      <c r="GB159" s="61">
        <f>+Cas_Hoy!I159</f>
        <v>11</v>
      </c>
      <c r="GC159" s="61">
        <f>+Cas_Hoy!J159</f>
        <v>6</v>
      </c>
      <c r="GD159" s="61">
        <f>+Cas_Hoy!K159</f>
        <v>7</v>
      </c>
      <c r="GE159" s="61">
        <f>+Cas_Hoy!L159</f>
        <v>3</v>
      </c>
      <c r="GF159" s="61">
        <f>+Cas_Hoy!M159</f>
        <v>5</v>
      </c>
      <c r="GG159" s="61">
        <f>+Cas_Hoy!N159</f>
        <v>0</v>
      </c>
      <c r="GH159" s="61">
        <f>+Cas_Hoy!O159</f>
        <v>1</v>
      </c>
      <c r="GI159" s="61">
        <f>+Cas_Hoy!P159</f>
        <v>1</v>
      </c>
      <c r="GJ159" s="61">
        <f>+Cas_Hoy!Q159</f>
        <v>1</v>
      </c>
      <c r="GK159" s="61">
        <f>+Cas_Hoy!R159</f>
        <v>0</v>
      </c>
      <c r="GL159" s="61">
        <f>+Cas_Hoy!S159</f>
        <v>0</v>
      </c>
      <c r="GM159" s="61">
        <f>+Cas_Hoy!T159</f>
        <v>0</v>
      </c>
      <c r="GN159" s="84">
        <f>+Cas_Hoy!U159</f>
        <v>0</v>
      </c>
      <c r="GO159" s="297">
        <f t="shared" si="329"/>
        <v>1.8359246978723803E-2</v>
      </c>
      <c r="GP159" s="294">
        <f t="shared" si="330"/>
        <v>0</v>
      </c>
      <c r="GQ159" s="294" t="e">
        <f t="shared" si="331"/>
        <v>#DIV/0!</v>
      </c>
      <c r="GR159" s="294">
        <f t="shared" si="332"/>
        <v>3.6061617335507688E-2</v>
      </c>
      <c r="GS159" s="294">
        <f t="shared" si="333"/>
        <v>2.6012046484323301E-2</v>
      </c>
      <c r="GT159" s="294">
        <f t="shared" si="334"/>
        <v>8.3961096748618846E-2</v>
      </c>
      <c r="GU159" s="294">
        <f t="shared" si="335"/>
        <v>7.6519779468443697E-2</v>
      </c>
      <c r="GV159" s="294">
        <f t="shared" si="336"/>
        <v>9.7591001199897262E-2</v>
      </c>
      <c r="GW159" s="294">
        <f t="shared" si="337"/>
        <v>4.7202848802628532E-2</v>
      </c>
      <c r="GX159" s="294">
        <f t="shared" si="338"/>
        <v>5.3422532359530421E-2</v>
      </c>
      <c r="GY159" s="294">
        <f t="shared" si="339"/>
        <v>2.9570918436172475E-2</v>
      </c>
      <c r="GZ159" s="294">
        <f t="shared" si="340"/>
        <v>5.8536933999245533E-2</v>
      </c>
      <c r="HA159" s="294" t="e">
        <f t="shared" si="341"/>
        <v>#DIV/0!</v>
      </c>
      <c r="HB159" s="294">
        <f t="shared" si="342"/>
        <v>1.407734468529147E-2</v>
      </c>
      <c r="HC159" s="294">
        <f t="shared" si="343"/>
        <v>1.9869901047238077E-2</v>
      </c>
      <c r="HD159" s="294">
        <f t="shared" si="344"/>
        <v>2.0029437422174223E-2</v>
      </c>
      <c r="HE159" s="294" t="e">
        <f t="shared" si="345"/>
        <v>#DIV/0!</v>
      </c>
      <c r="HF159" s="294" t="e">
        <f t="shared" si="346"/>
        <v>#DIV/0!</v>
      </c>
      <c r="HG159" s="294" t="e">
        <f t="shared" si="347"/>
        <v>#DIV/0!</v>
      </c>
      <c r="HH159" s="298" t="e">
        <f t="shared" si="348"/>
        <v>#DIV/0!</v>
      </c>
      <c r="HI159" s="213">
        <f>+CyF_Tot!B159</f>
        <v>36</v>
      </c>
      <c r="HJ159" s="140">
        <f>+CyF_Tot!C159</f>
        <v>49</v>
      </c>
      <c r="HK159" s="140">
        <f>+CyF_Tot!D159</f>
        <v>54</v>
      </c>
      <c r="HL159" s="140">
        <f>+CyF_Tot!E159</f>
        <v>69</v>
      </c>
      <c r="HM159" s="140">
        <f>+CyF_Tot!F159</f>
        <v>0</v>
      </c>
      <c r="HN159" s="140">
        <f>+CyF_Tot!G159</f>
        <v>0</v>
      </c>
      <c r="HO159" s="140">
        <f>+CyF_Tot!H159</f>
        <v>0</v>
      </c>
      <c r="HP159" s="451">
        <f>+CyF_Tot!I159</f>
        <v>0</v>
      </c>
      <c r="HQ159" s="91">
        <f t="shared" si="291"/>
        <v>9.0429106118993116E-2</v>
      </c>
      <c r="HR159" s="88">
        <f t="shared" si="292"/>
        <v>6.49125360543788E-2</v>
      </c>
      <c r="HS159" s="88">
        <f t="shared" si="293"/>
        <v>9.5793640144108266E-2</v>
      </c>
      <c r="HT159" s="88">
        <f t="shared" si="294"/>
        <v>7.6730256709308761E-2</v>
      </c>
      <c r="HU159" s="88">
        <f t="shared" si="295"/>
        <v>6.3824670400476902E-2</v>
      </c>
      <c r="HV159" s="88">
        <f t="shared" si="296"/>
        <v>6.5911886877582537E-2</v>
      </c>
      <c r="HW159" s="88">
        <f t="shared" si="297"/>
        <v>6.5089456798100659E-2</v>
      </c>
      <c r="HX159" s="88">
        <f t="shared" si="298"/>
        <v>6.2377039555573381E-2</v>
      </c>
      <c r="HY159" s="88">
        <f t="shared" si="299"/>
        <v>7.0343648123685626E-2</v>
      </c>
      <c r="HZ159" s="88">
        <f t="shared" si="300"/>
        <v>7.2512923791000911E-2</v>
      </c>
      <c r="IA159" s="88">
        <f t="shared" si="301"/>
        <v>5.6143345594331449E-2</v>
      </c>
      <c r="IB159" s="88">
        <f t="shared" si="302"/>
        <v>4.7269594877347478E-2</v>
      </c>
      <c r="IC159" s="88">
        <f t="shared" si="303"/>
        <v>5.0539483721931677E-2</v>
      </c>
      <c r="ID159" s="88">
        <f t="shared" si="304"/>
        <v>3.9311634649358926E-2</v>
      </c>
      <c r="IE159" s="88">
        <f t="shared" si="305"/>
        <v>2.7851343083472278E-2</v>
      </c>
      <c r="IF159" s="88">
        <f t="shared" si="306"/>
        <v>2.7629504485663189E-2</v>
      </c>
      <c r="IG159" s="88">
        <f t="shared" si="307"/>
        <v>1.4351809060876062E-4</v>
      </c>
      <c r="IH159" s="88">
        <f t="shared" si="308"/>
        <v>1.0988291689134866E-2</v>
      </c>
      <c r="II159" s="88">
        <f t="shared" si="309"/>
        <v>9.4488722904542775E-3</v>
      </c>
      <c r="IJ159" s="191">
        <f t="shared" si="310"/>
        <v>2.7492471127532024E-3</v>
      </c>
      <c r="IK159" s="297"/>
      <c r="IL159" s="294"/>
      <c r="IM159" s="294"/>
      <c r="IN159" s="294"/>
      <c r="IO159" s="294"/>
      <c r="IP159" s="294"/>
      <c r="IQ159" s="294"/>
      <c r="IR159" s="294"/>
      <c r="IS159" s="294"/>
      <c r="IT159" s="294"/>
      <c r="IU159" s="294"/>
      <c r="IV159" s="294"/>
      <c r="IW159" s="294"/>
      <c r="IX159" s="294"/>
      <c r="IY159" s="294"/>
      <c r="IZ159" s="294"/>
      <c r="JA159" s="294"/>
      <c r="JB159" s="294"/>
      <c r="JC159" s="294"/>
      <c r="JD159" s="298"/>
      <c r="JE159" s="486"/>
    </row>
    <row r="160" spans="1:265" ht="14.4">
      <c r="A160" s="411" t="s">
        <v>170</v>
      </c>
      <c r="B160" s="439">
        <v>13942</v>
      </c>
      <c r="C160" s="427">
        <f t="shared" si="288"/>
        <v>280</v>
      </c>
      <c r="D160" s="418">
        <f t="shared" si="289"/>
        <v>5</v>
      </c>
      <c r="E160" s="396">
        <f t="shared" si="317"/>
        <v>8.9386733404219678E-3</v>
      </c>
      <c r="F160" s="197">
        <f t="shared" si="262"/>
        <v>1.4990675656290345E-2</v>
      </c>
      <c r="G160" s="30">
        <f t="shared" si="367"/>
        <v>2.6763977231264615</v>
      </c>
      <c r="H160" s="29">
        <f t="shared" si="368"/>
        <v>4.0121010194622754E-2</v>
      </c>
      <c r="I160" s="33">
        <f t="shared" si="369"/>
        <v>5.375063566743718E-2</v>
      </c>
      <c r="J160" s="324">
        <f t="shared" si="265"/>
        <v>2.8476635718661474E-2</v>
      </c>
      <c r="K160" s="482">
        <f t="shared" si="290"/>
        <v>1.2593784173123155E-2</v>
      </c>
      <c r="L160" s="325">
        <f t="shared" si="318"/>
        <v>1.8996232305721448</v>
      </c>
      <c r="M160" s="326">
        <f t="shared" si="266"/>
        <v>3.8150516752273746E-2</v>
      </c>
      <c r="N160" s="501"/>
      <c r="O160" s="332" t="s">
        <v>226</v>
      </c>
      <c r="P160" s="20" t="s">
        <v>229</v>
      </c>
      <c r="Q160" s="20"/>
      <c r="R160" s="20"/>
      <c r="S160" s="157">
        <f t="shared" si="267"/>
        <v>280</v>
      </c>
      <c r="T160" s="158">
        <f t="shared" si="268"/>
        <v>2008.3201836178453</v>
      </c>
      <c r="U160" s="157">
        <f t="shared" si="269"/>
        <v>53</v>
      </c>
      <c r="V160" s="159">
        <f t="shared" si="270"/>
        <v>0.23348017621145375</v>
      </c>
      <c r="W160" s="158">
        <f t="shared" si="271"/>
        <v>380.14632047052072</v>
      </c>
      <c r="X160" s="157">
        <f t="shared" si="272"/>
        <v>71</v>
      </c>
      <c r="Y160" s="159">
        <f t="shared" si="273"/>
        <v>0.33971291866028708</v>
      </c>
      <c r="Z160" s="158">
        <f t="shared" si="274"/>
        <v>509.25261798881081</v>
      </c>
      <c r="AA160" s="157">
        <f t="shared" si="275"/>
        <v>5</v>
      </c>
      <c r="AB160" s="158">
        <f t="shared" si="276"/>
        <v>358.6286042174724</v>
      </c>
      <c r="AC160" s="160">
        <f t="shared" si="277"/>
        <v>1.7857142857142856E-2</v>
      </c>
      <c r="AD160" s="157">
        <f t="shared" si="278"/>
        <v>0</v>
      </c>
      <c r="AE160" s="159">
        <f t="shared" si="279"/>
        <v>0</v>
      </c>
      <c r="AF160" s="158">
        <f t="shared" si="280"/>
        <v>0</v>
      </c>
      <c r="AG160" s="157">
        <f t="shared" si="281"/>
        <v>0</v>
      </c>
      <c r="AH160" s="159">
        <f t="shared" si="282"/>
        <v>0</v>
      </c>
      <c r="AI160" s="333">
        <f t="shared" si="283"/>
        <v>0</v>
      </c>
      <c r="AJ160" s="505"/>
      <c r="AK160" s="83">
        <v>1001.722678712074</v>
      </c>
      <c r="AL160" s="61">
        <v>931.22846030679955</v>
      </c>
      <c r="AM160" s="61">
        <v>965.71265769953914</v>
      </c>
      <c r="AN160" s="61">
        <v>918.90566274675234</v>
      </c>
      <c r="AO160" s="61">
        <v>858.28978255168863</v>
      </c>
      <c r="AP160" s="61">
        <v>767.08957964971125</v>
      </c>
      <c r="AQ160" s="61">
        <v>893.99691374670579</v>
      </c>
      <c r="AR160" s="61">
        <v>881.46903313997143</v>
      </c>
      <c r="AS160" s="61">
        <v>988.15953050334383</v>
      </c>
      <c r="AT160" s="61">
        <v>995.23843640931364</v>
      </c>
      <c r="AU160" s="61">
        <v>826.18394503744412</v>
      </c>
      <c r="AV160" s="61">
        <v>800.39431357316789</v>
      </c>
      <c r="AW160" s="61">
        <v>751.66959124443304</v>
      </c>
      <c r="AX160" s="61">
        <v>760.39968608884442</v>
      </c>
      <c r="AY160" s="61">
        <v>473.69910829468955</v>
      </c>
      <c r="AZ160" s="61">
        <v>525.27371294365298</v>
      </c>
      <c r="BA160" s="61">
        <v>194.9683682375879</v>
      </c>
      <c r="BB160" s="61">
        <v>305.8087650594295</v>
      </c>
      <c r="BC160" s="61">
        <v>15.59746945900703</v>
      </c>
      <c r="BD160" s="84">
        <v>86.192487613710071</v>
      </c>
      <c r="BE160" s="229">
        <v>2.0000000000000002E-5</v>
      </c>
      <c r="BF160" s="42">
        <v>2.0000000000000002E-5</v>
      </c>
      <c r="BG160" s="52">
        <v>5.0000000000000002E-5</v>
      </c>
      <c r="BH160" s="52">
        <v>4.0000000000000003E-5</v>
      </c>
      <c r="BI160" s="52">
        <v>1.2518952302791728E-4</v>
      </c>
      <c r="BJ160" s="52">
        <v>1.2406223545552731E-4</v>
      </c>
      <c r="BK160" s="52">
        <v>3.4000000000000002E-4</v>
      </c>
      <c r="BL160" s="52">
        <v>1.8000000000000001E-4</v>
      </c>
      <c r="BM160" s="52">
        <v>8.9999999999999998E-4</v>
      </c>
      <c r="BN160" s="52">
        <v>5.0000000000000001E-4</v>
      </c>
      <c r="BO160" s="52">
        <v>3.8E-3</v>
      </c>
      <c r="BP160" s="52">
        <v>2E-3</v>
      </c>
      <c r="BQ160" s="52">
        <v>1.6199999999999999E-2</v>
      </c>
      <c r="BR160" s="52">
        <v>6.1999999999999998E-3</v>
      </c>
      <c r="BS160" s="52">
        <v>6.1100000000000002E-2</v>
      </c>
      <c r="BT160" s="52">
        <v>2.6800000000000001E-2</v>
      </c>
      <c r="BU160" s="52">
        <v>0.1421</v>
      </c>
      <c r="BV160" s="52">
        <v>5.4699999999999999E-2</v>
      </c>
      <c r="BW160" s="52">
        <v>0.27589999999999998</v>
      </c>
      <c r="BX160" s="53">
        <v>0.1051</v>
      </c>
      <c r="BY160" s="63">
        <f>+Fall_Hoy!B160</f>
        <v>0</v>
      </c>
      <c r="BZ160" s="60">
        <f>+Fall_Hoy!C160</f>
        <v>0</v>
      </c>
      <c r="CA160" s="60">
        <f>+Fall_Hoy!D160</f>
        <v>0</v>
      </c>
      <c r="CB160" s="60">
        <f>+Fall_Hoy!E160</f>
        <v>0</v>
      </c>
      <c r="CC160" s="60">
        <f>+Fall_Hoy!F160</f>
        <v>0</v>
      </c>
      <c r="CD160" s="60">
        <f>+Fall_Hoy!G160</f>
        <v>0</v>
      </c>
      <c r="CE160" s="60">
        <f>+Fall_Hoy!H160</f>
        <v>0</v>
      </c>
      <c r="CF160" s="60">
        <f>+Fall_Hoy!I160</f>
        <v>0</v>
      </c>
      <c r="CG160" s="60">
        <f>+Fall_Hoy!J160</f>
        <v>0</v>
      </c>
      <c r="CH160" s="60">
        <f>+Fall_Hoy!K160</f>
        <v>0</v>
      </c>
      <c r="CI160" s="60">
        <f>+Fall_Hoy!L160</f>
        <v>0</v>
      </c>
      <c r="CJ160" s="60">
        <f>+Fall_Hoy!M160</f>
        <v>0</v>
      </c>
      <c r="CK160" s="60">
        <f>+Fall_Hoy!N160</f>
        <v>0</v>
      </c>
      <c r="CL160" s="60">
        <f>+Fall_Hoy!O160</f>
        <v>0</v>
      </c>
      <c r="CM160" s="60">
        <f>+Fall_Hoy!P160</f>
        <v>2</v>
      </c>
      <c r="CN160" s="60">
        <f>+Fall_Hoy!Q160</f>
        <v>1</v>
      </c>
      <c r="CO160" s="60">
        <f>+Fall_Hoy!R160</f>
        <v>2</v>
      </c>
      <c r="CP160" s="60">
        <f>+Fall_Hoy!S160</f>
        <v>0</v>
      </c>
      <c r="CQ160" s="60">
        <f>+Fall_Hoy!T160</f>
        <v>0</v>
      </c>
      <c r="CR160" s="65">
        <f>+Fall_Hoy!U160</f>
        <v>0</v>
      </c>
      <c r="CS160" s="74">
        <f t="shared" si="284"/>
        <v>6.9101300064560167E-2</v>
      </c>
      <c r="CT160" s="75">
        <f t="shared" si="285"/>
        <v>7.1036170126837411E-2</v>
      </c>
      <c r="CU160" s="75">
        <f t="shared" si="286"/>
        <v>1.0642974111478331E-2</v>
      </c>
      <c r="CV160" s="75">
        <f t="shared" si="287"/>
        <v>7.8905871606303711E-3</v>
      </c>
      <c r="CW160" s="75">
        <f t="shared" si="350"/>
        <v>1.2816184258068514E-2</v>
      </c>
      <c r="CX160" s="75">
        <f t="shared" si="351"/>
        <v>3.1287089065868308E-2</v>
      </c>
      <c r="CY160" s="75">
        <f t="shared" si="352"/>
        <v>2.2371441883597548E-2</v>
      </c>
      <c r="CZ160" s="75">
        <f t="shared" si="353"/>
        <v>2.9496214866882763E-2</v>
      </c>
      <c r="DA160" s="75">
        <f t="shared" si="354"/>
        <v>1.9227664575902914E-2</v>
      </c>
      <c r="DB160" s="75">
        <f t="shared" si="355"/>
        <v>1.6076549512824129E-2</v>
      </c>
      <c r="DC160" s="75">
        <f t="shared" si="356"/>
        <v>1.5734994704370366E-2</v>
      </c>
      <c r="DD160" s="75">
        <f t="shared" si="357"/>
        <v>1.499261026284518E-2</v>
      </c>
      <c r="DE160" s="75">
        <f t="shared" si="358"/>
        <v>1.0642974111478331E-2</v>
      </c>
      <c r="DF160" s="75">
        <f t="shared" si="359"/>
        <v>7.8905871606303711E-3</v>
      </c>
      <c r="DG160" s="75">
        <f t="shared" si="360"/>
        <v>6.9101300064560167E-2</v>
      </c>
      <c r="DH160" s="75">
        <f t="shared" si="361"/>
        <v>7.1036170126837411E-2</v>
      </c>
      <c r="DI160" s="75">
        <f t="shared" si="362"/>
        <v>7.2189122177153744E-2</v>
      </c>
      <c r="DJ160" s="75">
        <f t="shared" si="363"/>
        <v>1.6350087280946061E-2</v>
      </c>
      <c r="DK160" s="75">
        <f t="shared" si="364"/>
        <v>0</v>
      </c>
      <c r="DL160" s="287">
        <f t="shared" si="365"/>
        <v>0</v>
      </c>
      <c r="DM160" s="83">
        <f>+'Cas_-14'!B160</f>
        <v>4</v>
      </c>
      <c r="DN160" s="61">
        <f>+'Cas_-14'!C160</f>
        <v>7</v>
      </c>
      <c r="DO160" s="61">
        <f>+'Cas_-14'!D160</f>
        <v>8</v>
      </c>
      <c r="DP160" s="61">
        <f>+'Cas_-14'!E160</f>
        <v>13</v>
      </c>
      <c r="DQ160" s="61">
        <f>+'Cas_-14'!F160</f>
        <v>11</v>
      </c>
      <c r="DR160" s="61">
        <f>+'Cas_-14'!G160</f>
        <v>24</v>
      </c>
      <c r="DS160" s="61">
        <f>+'Cas_-14'!H160</f>
        <v>20</v>
      </c>
      <c r="DT160" s="61">
        <f>+'Cas_-14'!I160</f>
        <v>26</v>
      </c>
      <c r="DU160" s="61">
        <f>+'Cas_-14'!J160</f>
        <v>19</v>
      </c>
      <c r="DV160" s="61">
        <f>+'Cas_-14'!K160</f>
        <v>16</v>
      </c>
      <c r="DW160" s="61">
        <f>+'Cas_-14'!L160</f>
        <v>13</v>
      </c>
      <c r="DX160" s="61">
        <f>+'Cas_-14'!M160</f>
        <v>12</v>
      </c>
      <c r="DY160" s="61">
        <f>+'Cas_-14'!N160</f>
        <v>8</v>
      </c>
      <c r="DZ160" s="61">
        <f>+'Cas_-14'!O160</f>
        <v>6</v>
      </c>
      <c r="EA160" s="61">
        <f>+'Cas_-14'!P160</f>
        <v>5</v>
      </c>
      <c r="EB160" s="61">
        <f>+'Cas_-14'!Q160</f>
        <v>5</v>
      </c>
      <c r="EC160" s="61">
        <f>+'Cas_-14'!R160</f>
        <v>7</v>
      </c>
      <c r="ED160" s="61">
        <f>+'Cas_-14'!S160</f>
        <v>5</v>
      </c>
      <c r="EE160" s="61">
        <f>+'Cas_-14'!T160</f>
        <v>0</v>
      </c>
      <c r="EF160" s="84">
        <f>+'Cas_-14'!U160</f>
        <v>0</v>
      </c>
      <c r="EG160" s="190">
        <f t="shared" si="349"/>
        <v>3.9931211352256142E-3</v>
      </c>
      <c r="EH160" s="89">
        <f t="shared" si="349"/>
        <v>7.516952389635732E-3</v>
      </c>
      <c r="EI160" s="89">
        <f t="shared" si="349"/>
        <v>8.2840376339863905E-3</v>
      </c>
      <c r="EJ160" s="89">
        <f t="shared" si="349"/>
        <v>1.4147262909601593E-2</v>
      </c>
      <c r="EK160" s="89">
        <f t="shared" si="349"/>
        <v>1.2816184258068514E-2</v>
      </c>
      <c r="EL160" s="89">
        <f t="shared" si="349"/>
        <v>3.1287089065868308E-2</v>
      </c>
      <c r="EM160" s="89">
        <f t="shared" si="349"/>
        <v>2.2371441883597548E-2</v>
      </c>
      <c r="EN160" s="89">
        <f t="shared" si="349"/>
        <v>2.9496214866882763E-2</v>
      </c>
      <c r="EO160" s="89">
        <f t="shared" si="349"/>
        <v>1.9227664575902914E-2</v>
      </c>
      <c r="EP160" s="89">
        <f t="shared" si="370"/>
        <v>1.6076549512824129E-2</v>
      </c>
      <c r="EQ160" s="89">
        <f t="shared" si="371"/>
        <v>1.5734994704370366E-2</v>
      </c>
      <c r="ER160" s="89">
        <f t="shared" si="315"/>
        <v>1.499261026284518E-2</v>
      </c>
      <c r="ES160" s="89">
        <f t="shared" si="315"/>
        <v>1.0642974111478331E-2</v>
      </c>
      <c r="ET160" s="89">
        <f t="shared" si="315"/>
        <v>7.8905871606303711E-3</v>
      </c>
      <c r="EU160" s="89">
        <f t="shared" ref="EU160:EZ169" si="372">+EA160/AY160</f>
        <v>1.0555223584861566E-2</v>
      </c>
      <c r="EV160" s="89">
        <f t="shared" si="372"/>
        <v>9.5188467969962148E-3</v>
      </c>
      <c r="EW160" s="89">
        <f t="shared" si="372"/>
        <v>3.590325991480741E-2</v>
      </c>
      <c r="EX160" s="89">
        <f t="shared" si="372"/>
        <v>1.6350087280946061E-2</v>
      </c>
      <c r="EY160" s="89">
        <f t="shared" si="372"/>
        <v>0</v>
      </c>
      <c r="EZ160" s="97">
        <f t="shared" si="372"/>
        <v>0</v>
      </c>
      <c r="FA160" s="110">
        <f t="shared" si="319"/>
        <v>6.5466448445171848</v>
      </c>
      <c r="FB160" s="111">
        <f t="shared" si="320"/>
        <v>7.4626865671641776</v>
      </c>
      <c r="FC160" s="111">
        <f t="shared" si="321"/>
        <v>1</v>
      </c>
      <c r="FD160" s="111">
        <f t="shared" si="322"/>
        <v>1</v>
      </c>
      <c r="FE160" s="111">
        <f t="shared" si="366"/>
        <v>1</v>
      </c>
      <c r="FF160" s="111">
        <f t="shared" si="366"/>
        <v>1</v>
      </c>
      <c r="FG160" s="111">
        <f t="shared" si="366"/>
        <v>1</v>
      </c>
      <c r="FH160" s="111">
        <f t="shared" si="366"/>
        <v>1</v>
      </c>
      <c r="FI160" s="111">
        <f t="shared" si="366"/>
        <v>1</v>
      </c>
      <c r="FJ160" s="111">
        <f t="shared" si="366"/>
        <v>1</v>
      </c>
      <c r="FK160" s="111">
        <f t="shared" si="366"/>
        <v>1</v>
      </c>
      <c r="FL160" s="111">
        <f t="shared" si="366"/>
        <v>1</v>
      </c>
      <c r="FM160" s="111">
        <f t="shared" si="366"/>
        <v>1</v>
      </c>
      <c r="FN160" s="111">
        <f t="shared" si="366"/>
        <v>1</v>
      </c>
      <c r="FO160" s="111">
        <f t="shared" si="366"/>
        <v>6.5466448445171848</v>
      </c>
      <c r="FP160" s="111">
        <f t="shared" si="366"/>
        <v>7.4626865671641776</v>
      </c>
      <c r="FQ160" s="111">
        <f t="shared" si="323"/>
        <v>2.0106564793405051</v>
      </c>
      <c r="FR160" s="111">
        <f t="shared" si="324"/>
        <v>1</v>
      </c>
      <c r="FS160" s="111" t="e">
        <f t="shared" si="325"/>
        <v>#DIV/0!</v>
      </c>
      <c r="FT160" s="292" t="e">
        <f t="shared" si="326"/>
        <v>#DIV/0!</v>
      </c>
      <c r="FU160" s="83">
        <f>+Cas_Hoy!B160</f>
        <v>8</v>
      </c>
      <c r="FV160" s="61">
        <f>+Cas_Hoy!C160</f>
        <v>14</v>
      </c>
      <c r="FW160" s="61">
        <f>+Cas_Hoy!D160</f>
        <v>14</v>
      </c>
      <c r="FX160" s="61">
        <f>+Cas_Hoy!E160</f>
        <v>18</v>
      </c>
      <c r="FY160" s="61">
        <f>+Cas_Hoy!F160</f>
        <v>12</v>
      </c>
      <c r="FZ160" s="61">
        <f>+Cas_Hoy!G160</f>
        <v>26</v>
      </c>
      <c r="GA160" s="61">
        <f>+Cas_Hoy!H160</f>
        <v>27</v>
      </c>
      <c r="GB160" s="61">
        <f>+Cas_Hoy!I160</f>
        <v>37</v>
      </c>
      <c r="GC160" s="61">
        <f>+Cas_Hoy!J160</f>
        <v>27</v>
      </c>
      <c r="GD160" s="61">
        <f>+Cas_Hoy!K160</f>
        <v>20</v>
      </c>
      <c r="GE160" s="61">
        <f>+Cas_Hoy!L160</f>
        <v>15</v>
      </c>
      <c r="GF160" s="61">
        <f>+Cas_Hoy!M160</f>
        <v>19</v>
      </c>
      <c r="GG160" s="61">
        <f>+Cas_Hoy!N160</f>
        <v>9</v>
      </c>
      <c r="GH160" s="61">
        <f>+Cas_Hoy!O160</f>
        <v>10</v>
      </c>
      <c r="GI160" s="61">
        <f>+Cas_Hoy!P160</f>
        <v>6</v>
      </c>
      <c r="GJ160" s="61">
        <f>+Cas_Hoy!Q160</f>
        <v>6</v>
      </c>
      <c r="GK160" s="61">
        <f>+Cas_Hoy!R160</f>
        <v>7</v>
      </c>
      <c r="GL160" s="61">
        <f>+Cas_Hoy!S160</f>
        <v>5</v>
      </c>
      <c r="GM160" s="61">
        <f>+Cas_Hoy!T160</f>
        <v>0</v>
      </c>
      <c r="GN160" s="84">
        <f>+Cas_Hoy!U160</f>
        <v>0</v>
      </c>
      <c r="GO160" s="297">
        <f t="shared" si="329"/>
        <v>5.2283091786914752E-2</v>
      </c>
      <c r="GP160" s="294">
        <f t="shared" si="330"/>
        <v>0.11219331924829448</v>
      </c>
      <c r="GQ160" s="294">
        <f t="shared" si="331"/>
        <v>1.4497065859476185E-2</v>
      </c>
      <c r="GR160" s="294">
        <f t="shared" si="332"/>
        <v>1.9588517874832977E-2</v>
      </c>
      <c r="GS160" s="294">
        <f t="shared" si="333"/>
        <v>1.3981291917892925E-2</v>
      </c>
      <c r="GT160" s="294">
        <f t="shared" si="334"/>
        <v>3.3894346488024002E-2</v>
      </c>
      <c r="GU160" s="294">
        <f t="shared" si="335"/>
        <v>3.0201446542856693E-2</v>
      </c>
      <c r="GV160" s="294">
        <f t="shared" si="336"/>
        <v>4.1975382695179315E-2</v>
      </c>
      <c r="GW160" s="294">
        <f t="shared" si="337"/>
        <v>2.7323523344704143E-2</v>
      </c>
      <c r="GX160" s="294">
        <f t="shared" si="338"/>
        <v>2.0095686891030161E-2</v>
      </c>
      <c r="GY160" s="294">
        <f t="shared" si="339"/>
        <v>1.8155763120427344E-2</v>
      </c>
      <c r="GZ160" s="294">
        <f t="shared" si="340"/>
        <v>2.3738299582838202E-2</v>
      </c>
      <c r="HA160" s="294">
        <f t="shared" si="341"/>
        <v>1.1973345875413122E-2</v>
      </c>
      <c r="HB160" s="294">
        <f t="shared" si="342"/>
        <v>1.3150978601050618E-2</v>
      </c>
      <c r="HC160" s="294">
        <f t="shared" si="343"/>
        <v>8.2921560077472201E-2</v>
      </c>
      <c r="HD160" s="294">
        <f t="shared" si="344"/>
        <v>8.5243404152204882E-2</v>
      </c>
      <c r="HE160" s="294">
        <f t="shared" si="345"/>
        <v>7.2189122177153758E-2</v>
      </c>
      <c r="HF160" s="294">
        <f t="shared" si="346"/>
        <v>1.6350087280946061E-2</v>
      </c>
      <c r="HG160" s="294" t="e">
        <f t="shared" si="347"/>
        <v>#DIV/0!</v>
      </c>
      <c r="HH160" s="298" t="e">
        <f t="shared" si="348"/>
        <v>#DIV/0!</v>
      </c>
      <c r="HI160" s="213">
        <f>+CyF_Tot!B160</f>
        <v>186</v>
      </c>
      <c r="HJ160" s="140">
        <f>+CyF_Tot!C160</f>
        <v>209</v>
      </c>
      <c r="HK160" s="140">
        <f>+CyF_Tot!D160</f>
        <v>227</v>
      </c>
      <c r="HL160" s="140">
        <f>+CyF_Tot!E160</f>
        <v>280</v>
      </c>
      <c r="HM160" s="140">
        <f>+CyF_Tot!F160</f>
        <v>4</v>
      </c>
      <c r="HN160" s="140">
        <f>+CyF_Tot!G160</f>
        <v>5</v>
      </c>
      <c r="HO160" s="140">
        <f>+CyF_Tot!H160</f>
        <v>5</v>
      </c>
      <c r="HP160" s="451">
        <f>+CyF_Tot!I160</f>
        <v>5</v>
      </c>
      <c r="HQ160" s="91">
        <f t="shared" si="291"/>
        <v>7.184928121589973E-2</v>
      </c>
      <c r="HR160" s="88">
        <f t="shared" si="292"/>
        <v>6.6793032585482678E-2</v>
      </c>
      <c r="HS160" s="88">
        <f t="shared" si="293"/>
        <v>6.9266436501186288E-2</v>
      </c>
      <c r="HT160" s="88">
        <f t="shared" si="294"/>
        <v>6.5909171047679835E-2</v>
      </c>
      <c r="HU160" s="88">
        <f t="shared" si="295"/>
        <v>6.1561453346125998E-2</v>
      </c>
      <c r="HV160" s="88">
        <f t="shared" si="296"/>
        <v>5.5020053051908713E-2</v>
      </c>
      <c r="HW160" s="88">
        <f t="shared" si="297"/>
        <v>6.4122573070341832E-2</v>
      </c>
      <c r="HX160" s="88">
        <f t="shared" si="298"/>
        <v>6.3224001803182578E-2</v>
      </c>
      <c r="HY160" s="88">
        <f t="shared" si="299"/>
        <v>7.08764546337214E-2</v>
      </c>
      <c r="HZ160" s="88">
        <f t="shared" si="300"/>
        <v>7.1384194262610362E-2</v>
      </c>
      <c r="IA160" s="88">
        <f t="shared" si="301"/>
        <v>5.9258639007132699E-2</v>
      </c>
      <c r="IB160" s="88">
        <f t="shared" si="302"/>
        <v>5.7408859100069425E-2</v>
      </c>
      <c r="IC160" s="88">
        <f t="shared" si="303"/>
        <v>5.3914043268141802E-2</v>
      </c>
      <c r="ID160" s="88">
        <f t="shared" si="304"/>
        <v>5.4540215613889283E-2</v>
      </c>
      <c r="IE160" s="88">
        <f t="shared" si="305"/>
        <v>3.3976410005357165E-2</v>
      </c>
      <c r="IF160" s="88">
        <f t="shared" si="306"/>
        <v>3.7675635701022309E-2</v>
      </c>
      <c r="IG160" s="88">
        <f t="shared" si="307"/>
        <v>1.3984246753520864E-2</v>
      </c>
      <c r="IH160" s="88">
        <f t="shared" si="308"/>
        <v>2.1934354114146428E-2</v>
      </c>
      <c r="II160" s="88">
        <f t="shared" si="309"/>
        <v>1.118739740281669E-3</v>
      </c>
      <c r="IJ160" s="191">
        <f t="shared" si="310"/>
        <v>6.1822183053873237E-3</v>
      </c>
      <c r="IK160" s="297"/>
      <c r="IL160" s="294"/>
      <c r="IM160" s="294"/>
      <c r="IN160" s="294"/>
      <c r="IO160" s="294"/>
      <c r="IP160" s="294"/>
      <c r="IQ160" s="294"/>
      <c r="IR160" s="294"/>
      <c r="IS160" s="294"/>
      <c r="IT160" s="294"/>
      <c r="IU160" s="294"/>
      <c r="IV160" s="294"/>
      <c r="IW160" s="294"/>
      <c r="IX160" s="294"/>
      <c r="IY160" s="294"/>
      <c r="IZ160" s="294"/>
      <c r="JA160" s="294"/>
      <c r="JB160" s="294"/>
      <c r="JC160" s="294"/>
      <c r="JD160" s="298"/>
      <c r="JE160" s="486"/>
    </row>
    <row r="161" spans="1:265" ht="14.4">
      <c r="A161" s="411" t="s">
        <v>171</v>
      </c>
      <c r="B161" s="439">
        <v>46648</v>
      </c>
      <c r="C161" s="427">
        <f t="shared" si="288"/>
        <v>356</v>
      </c>
      <c r="D161" s="418">
        <f t="shared" si="289"/>
        <v>16</v>
      </c>
      <c r="E161" s="396">
        <f t="shared" si="317"/>
        <v>7.0919768293471169E-3</v>
      </c>
      <c r="F161" s="197">
        <f t="shared" si="262"/>
        <v>6.7955753730063453E-3</v>
      </c>
      <c r="G161" s="30">
        <f t="shared" si="367"/>
        <v>7.1169417687621461</v>
      </c>
      <c r="H161" s="29">
        <f t="shared" si="368"/>
        <v>4.8363714214920257E-2</v>
      </c>
      <c r="I161" s="33">
        <f t="shared" si="369"/>
        <v>5.4313824165651774E-2</v>
      </c>
      <c r="J161" s="324">
        <f t="shared" si="265"/>
        <v>8.3281093079449114E-2</v>
      </c>
      <c r="K161" s="482">
        <f t="shared" si="290"/>
        <v>4.1185139136702721E-3</v>
      </c>
      <c r="L161" s="325">
        <f t="shared" si="318"/>
        <v>12.255193785394772</v>
      </c>
      <c r="M161" s="326">
        <f t="shared" si="266"/>
        <v>9.3527031975658953E-2</v>
      </c>
      <c r="N161" s="501"/>
      <c r="O161" s="332" t="s">
        <v>226</v>
      </c>
      <c r="P161" s="20" t="s">
        <v>228</v>
      </c>
      <c r="Q161" s="20"/>
      <c r="R161" s="20"/>
      <c r="S161" s="157">
        <f t="shared" si="267"/>
        <v>356</v>
      </c>
      <c r="T161" s="158">
        <f t="shared" si="268"/>
        <v>763.16240782027091</v>
      </c>
      <c r="U161" s="157">
        <f t="shared" si="269"/>
        <v>12</v>
      </c>
      <c r="V161" s="159">
        <f t="shared" si="270"/>
        <v>3.4883720930232558E-2</v>
      </c>
      <c r="W161" s="158">
        <f t="shared" si="271"/>
        <v>25.724575544503516</v>
      </c>
      <c r="X161" s="157">
        <f t="shared" si="272"/>
        <v>39</v>
      </c>
      <c r="Y161" s="159">
        <f t="shared" si="273"/>
        <v>0.12302839116719243</v>
      </c>
      <c r="Z161" s="158">
        <f t="shared" si="274"/>
        <v>83.604870519636421</v>
      </c>
      <c r="AA161" s="157">
        <f t="shared" si="275"/>
        <v>16</v>
      </c>
      <c r="AB161" s="158">
        <f t="shared" si="276"/>
        <v>342.99434059338023</v>
      </c>
      <c r="AC161" s="160">
        <f t="shared" si="277"/>
        <v>4.49438202247191E-2</v>
      </c>
      <c r="AD161" s="157">
        <f t="shared" si="278"/>
        <v>0</v>
      </c>
      <c r="AE161" s="159">
        <f t="shared" si="279"/>
        <v>0</v>
      </c>
      <c r="AF161" s="158">
        <f t="shared" si="280"/>
        <v>0</v>
      </c>
      <c r="AG161" s="157">
        <f t="shared" si="281"/>
        <v>2</v>
      </c>
      <c r="AH161" s="159">
        <f t="shared" si="282"/>
        <v>0.14285714285714285</v>
      </c>
      <c r="AI161" s="333">
        <f t="shared" si="283"/>
        <v>42.874292574172529</v>
      </c>
      <c r="AJ161" s="505"/>
      <c r="AK161" s="83">
        <v>3845.2046829902733</v>
      </c>
      <c r="AL161" s="61">
        <v>3794.0287596943117</v>
      </c>
      <c r="AM161" s="61">
        <v>3599.8680085013107</v>
      </c>
      <c r="AN161" s="61">
        <v>3556.7882538039103</v>
      </c>
      <c r="AO161" s="61">
        <v>2982.092711092228</v>
      </c>
      <c r="AP161" s="61">
        <v>2901.1809702629143</v>
      </c>
      <c r="AQ161" s="61">
        <v>3302.9590838522436</v>
      </c>
      <c r="AR161" s="61">
        <v>3313.8672763154027</v>
      </c>
      <c r="AS161" s="61">
        <v>3104.8452003162356</v>
      </c>
      <c r="AT161" s="61">
        <v>3075.2814261898852</v>
      </c>
      <c r="AU161" s="61">
        <v>2315.0997190303578</v>
      </c>
      <c r="AV161" s="61">
        <v>2358.2210531383416</v>
      </c>
      <c r="AW161" s="61">
        <v>1900.0426056808028</v>
      </c>
      <c r="AX161" s="61">
        <v>2199.9603307157026</v>
      </c>
      <c r="AY161" s="61">
        <v>1171.1621291092351</v>
      </c>
      <c r="AZ161" s="61">
        <v>1632.5600761553205</v>
      </c>
      <c r="BA161" s="61">
        <v>499.41308269208594</v>
      </c>
      <c r="BB161" s="61">
        <v>870.137470447243</v>
      </c>
      <c r="BC161" s="61">
        <v>47.31281836030287</v>
      </c>
      <c r="BD161" s="84">
        <v>177.97451458949868</v>
      </c>
      <c r="BE161" s="229">
        <v>2.0000000000000002E-5</v>
      </c>
      <c r="BF161" s="42">
        <v>2.0000000000000002E-5</v>
      </c>
      <c r="BG161" s="52">
        <v>5.0000000000000002E-5</v>
      </c>
      <c r="BH161" s="52">
        <v>4.0000000000000003E-5</v>
      </c>
      <c r="BI161" s="52">
        <v>1.2518952302791728E-4</v>
      </c>
      <c r="BJ161" s="52">
        <v>1.2406223545552731E-4</v>
      </c>
      <c r="BK161" s="52">
        <v>3.4000000000000002E-4</v>
      </c>
      <c r="BL161" s="52">
        <v>1.8000000000000001E-4</v>
      </c>
      <c r="BM161" s="52">
        <v>8.9999999999999998E-4</v>
      </c>
      <c r="BN161" s="52">
        <v>5.0000000000000001E-4</v>
      </c>
      <c r="BO161" s="52">
        <v>3.8E-3</v>
      </c>
      <c r="BP161" s="52">
        <v>2E-3</v>
      </c>
      <c r="BQ161" s="52">
        <v>1.6199999999999999E-2</v>
      </c>
      <c r="BR161" s="52">
        <v>6.1999999999999998E-3</v>
      </c>
      <c r="BS161" s="52">
        <v>6.1100000000000002E-2</v>
      </c>
      <c r="BT161" s="52">
        <v>2.6800000000000001E-2</v>
      </c>
      <c r="BU161" s="52">
        <v>0.1421</v>
      </c>
      <c r="BV161" s="52">
        <v>5.4699999999999999E-2</v>
      </c>
      <c r="BW161" s="52">
        <v>0.27589999999999998</v>
      </c>
      <c r="BX161" s="53">
        <v>0.1051</v>
      </c>
      <c r="BY161" s="63">
        <f>+Fall_Hoy!B161</f>
        <v>0</v>
      </c>
      <c r="BZ161" s="60">
        <f>+Fall_Hoy!C161</f>
        <v>0</v>
      </c>
      <c r="CA161" s="60">
        <f>+Fall_Hoy!D161</f>
        <v>0</v>
      </c>
      <c r="CB161" s="60">
        <f>+Fall_Hoy!E161</f>
        <v>0</v>
      </c>
      <c r="CC161" s="60">
        <f>+Fall_Hoy!F161</f>
        <v>1</v>
      </c>
      <c r="CD161" s="60">
        <f>+Fall_Hoy!G161</f>
        <v>0</v>
      </c>
      <c r="CE161" s="60">
        <f>+Fall_Hoy!H161</f>
        <v>0</v>
      </c>
      <c r="CF161" s="60">
        <f>+Fall_Hoy!I161</f>
        <v>0</v>
      </c>
      <c r="CG161" s="60">
        <f>+Fall_Hoy!J161</f>
        <v>0</v>
      </c>
      <c r="CH161" s="60">
        <f>+Fall_Hoy!K161</f>
        <v>0</v>
      </c>
      <c r="CI161" s="60">
        <f>+Fall_Hoy!L161</f>
        <v>2</v>
      </c>
      <c r="CJ161" s="60">
        <f>+Fall_Hoy!M161</f>
        <v>0</v>
      </c>
      <c r="CK161" s="60">
        <f>+Fall_Hoy!N161</f>
        <v>1</v>
      </c>
      <c r="CL161" s="60">
        <f>+Fall_Hoy!O161</f>
        <v>1</v>
      </c>
      <c r="CM161" s="60">
        <f>+Fall_Hoy!P161</f>
        <v>1</v>
      </c>
      <c r="CN161" s="60">
        <f>+Fall_Hoy!Q161</f>
        <v>3</v>
      </c>
      <c r="CO161" s="60">
        <f>+Fall_Hoy!R161</f>
        <v>3</v>
      </c>
      <c r="CP161" s="60">
        <f>+Fall_Hoy!S161</f>
        <v>2</v>
      </c>
      <c r="CQ161" s="60">
        <f>+Fall_Hoy!T161</f>
        <v>0</v>
      </c>
      <c r="CR161" s="65">
        <f>+Fall_Hoy!U161</f>
        <v>1</v>
      </c>
      <c r="CS161" s="74">
        <f t="shared" si="284"/>
        <v>1.3974676694627337E-2</v>
      </c>
      <c r="CT161" s="75">
        <f t="shared" si="285"/>
        <v>6.8567337975752846E-2</v>
      </c>
      <c r="CU161" s="75">
        <f t="shared" si="286"/>
        <v>3.2487900469795279E-2</v>
      </c>
      <c r="CV161" s="75">
        <f t="shared" si="287"/>
        <v>7.3315104971994366E-2</v>
      </c>
      <c r="CW161" s="75">
        <f t="shared" si="350"/>
        <v>0.7</v>
      </c>
      <c r="CX161" s="75">
        <f t="shared" si="351"/>
        <v>8.9618676899165632E-3</v>
      </c>
      <c r="CY161" s="75">
        <f t="shared" si="352"/>
        <v>8.7800058262233385E-3</v>
      </c>
      <c r="CZ161" s="75">
        <f t="shared" si="353"/>
        <v>9.9581537968810221E-3</v>
      </c>
      <c r="DA161" s="75">
        <f t="shared" si="354"/>
        <v>1.0628549209680043E-2</v>
      </c>
      <c r="DB161" s="75">
        <f t="shared" si="355"/>
        <v>7.1538168223052234E-3</v>
      </c>
      <c r="DC161" s="75">
        <f t="shared" si="356"/>
        <v>0.22734044030471531</v>
      </c>
      <c r="DD161" s="75">
        <f t="shared" si="357"/>
        <v>7.6328722347913224E-3</v>
      </c>
      <c r="DE161" s="75">
        <f t="shared" si="358"/>
        <v>3.2487900469795279E-2</v>
      </c>
      <c r="DF161" s="75">
        <f t="shared" si="359"/>
        <v>7.3315104971994366E-2</v>
      </c>
      <c r="DG161" s="75">
        <f t="shared" si="360"/>
        <v>1.3974676694627337E-2</v>
      </c>
      <c r="DH161" s="75">
        <f t="shared" si="361"/>
        <v>6.8567337975752846E-2</v>
      </c>
      <c r="DI161" s="75">
        <f t="shared" si="362"/>
        <v>4.2273408055855589E-2</v>
      </c>
      <c r="DJ161" s="75">
        <f t="shared" si="363"/>
        <v>4.201987908783647E-2</v>
      </c>
      <c r="DK161" s="75">
        <f t="shared" si="364"/>
        <v>0</v>
      </c>
      <c r="DL161" s="287">
        <f t="shared" si="365"/>
        <v>5.3461294057341097E-2</v>
      </c>
      <c r="DM161" s="83">
        <f>+'Cas_-14'!B161</f>
        <v>8</v>
      </c>
      <c r="DN161" s="61">
        <f>+'Cas_-14'!C161</f>
        <v>4</v>
      </c>
      <c r="DO161" s="61">
        <f>+'Cas_-14'!D161</f>
        <v>8</v>
      </c>
      <c r="DP161" s="61">
        <f>+'Cas_-14'!E161</f>
        <v>8</v>
      </c>
      <c r="DQ161" s="61">
        <f>+'Cas_-14'!F161</f>
        <v>27</v>
      </c>
      <c r="DR161" s="61">
        <f>+'Cas_-14'!G161</f>
        <v>26</v>
      </c>
      <c r="DS161" s="61">
        <f>+'Cas_-14'!H161</f>
        <v>29</v>
      </c>
      <c r="DT161" s="61">
        <f>+'Cas_-14'!I161</f>
        <v>33</v>
      </c>
      <c r="DU161" s="61">
        <f>+'Cas_-14'!J161</f>
        <v>33</v>
      </c>
      <c r="DV161" s="61">
        <f>+'Cas_-14'!K161</f>
        <v>22</v>
      </c>
      <c r="DW161" s="61">
        <f>+'Cas_-14'!L161</f>
        <v>18</v>
      </c>
      <c r="DX161" s="61">
        <f>+'Cas_-14'!M161</f>
        <v>18</v>
      </c>
      <c r="DY161" s="61">
        <f>+'Cas_-14'!N161</f>
        <v>23</v>
      </c>
      <c r="DZ161" s="61">
        <f>+'Cas_-14'!O161</f>
        <v>15</v>
      </c>
      <c r="EA161" s="61">
        <f>+'Cas_-14'!P161</f>
        <v>2</v>
      </c>
      <c r="EB161" s="61">
        <f>+'Cas_-14'!Q161</f>
        <v>12</v>
      </c>
      <c r="EC161" s="61">
        <f>+'Cas_-14'!R161</f>
        <v>5</v>
      </c>
      <c r="ED161" s="61">
        <f>+'Cas_-14'!S161</f>
        <v>13</v>
      </c>
      <c r="EE161" s="61">
        <f>+'Cas_-14'!T161</f>
        <v>0</v>
      </c>
      <c r="EF161" s="84">
        <f>+'Cas_-14'!U161</f>
        <v>5</v>
      </c>
      <c r="EG161" s="190">
        <f t="shared" si="349"/>
        <v>2.0805134341453824E-3</v>
      </c>
      <c r="EH161" s="88">
        <f t="shared" si="349"/>
        <v>1.0542882654169135E-3</v>
      </c>
      <c r="EI161" s="88">
        <f t="shared" si="349"/>
        <v>2.2223037014433601E-3</v>
      </c>
      <c r="EJ161" s="88">
        <f t="shared" si="349"/>
        <v>2.2492202034923412E-3</v>
      </c>
      <c r="EK161" s="88">
        <f t="shared" si="349"/>
        <v>9.0540444633295525E-3</v>
      </c>
      <c r="EL161" s="88">
        <f t="shared" si="349"/>
        <v>8.9618676899165632E-3</v>
      </c>
      <c r="EM161" s="88">
        <f t="shared" si="349"/>
        <v>8.7800058262233385E-3</v>
      </c>
      <c r="EN161" s="88">
        <f t="shared" si="349"/>
        <v>9.9581537968810221E-3</v>
      </c>
      <c r="EO161" s="88">
        <f t="shared" si="349"/>
        <v>1.0628549209680043E-2</v>
      </c>
      <c r="EP161" s="88">
        <f t="shared" si="370"/>
        <v>7.1538168223052234E-3</v>
      </c>
      <c r="EQ161" s="88">
        <f t="shared" si="371"/>
        <v>7.7750430584212632E-3</v>
      </c>
      <c r="ER161" s="88">
        <f t="shared" ref="ER161:ET165" si="373">+DX161/AV161</f>
        <v>7.6328722347913224E-3</v>
      </c>
      <c r="ES161" s="88">
        <f t="shared" si="373"/>
        <v>1.210499171504572E-2</v>
      </c>
      <c r="ET161" s="88">
        <f t="shared" si="373"/>
        <v>6.8183047623954756E-3</v>
      </c>
      <c r="EU161" s="88">
        <f t="shared" si="372"/>
        <v>1.7077054920834607E-3</v>
      </c>
      <c r="EV161" s="88">
        <f t="shared" si="372"/>
        <v>7.3504186310007066E-3</v>
      </c>
      <c r="EW161" s="88">
        <f t="shared" si="372"/>
        <v>1.0011752141228465E-2</v>
      </c>
      <c r="EX161" s="88">
        <f t="shared" si="372"/>
        <v>1.4940168009680257E-2</v>
      </c>
      <c r="EY161" s="88">
        <f t="shared" si="372"/>
        <v>0</v>
      </c>
      <c r="EZ161" s="96">
        <f t="shared" si="372"/>
        <v>2.8093910027132744E-2</v>
      </c>
      <c r="FA161" s="110">
        <f t="shared" si="319"/>
        <v>8.1833060556464812</v>
      </c>
      <c r="FB161" s="111">
        <f t="shared" si="320"/>
        <v>9.3283582089552226</v>
      </c>
      <c r="FC161" s="111">
        <f t="shared" si="321"/>
        <v>2.6838432635534089</v>
      </c>
      <c r="FD161" s="111">
        <f t="shared" si="322"/>
        <v>10.752688172043012</v>
      </c>
      <c r="FE161" s="111">
        <f t="shared" si="366"/>
        <v>77.313514732020721</v>
      </c>
      <c r="FF161" s="111">
        <f t="shared" si="366"/>
        <v>1</v>
      </c>
      <c r="FG161" s="111">
        <f t="shared" si="366"/>
        <v>1</v>
      </c>
      <c r="FH161" s="111">
        <f t="shared" si="366"/>
        <v>1</v>
      </c>
      <c r="FI161" s="111">
        <f t="shared" si="366"/>
        <v>1</v>
      </c>
      <c r="FJ161" s="111">
        <f t="shared" si="366"/>
        <v>1</v>
      </c>
      <c r="FK161" s="111">
        <f t="shared" si="366"/>
        <v>29.239766081871348</v>
      </c>
      <c r="FL161" s="111">
        <f t="shared" si="366"/>
        <v>1</v>
      </c>
      <c r="FM161" s="111">
        <f t="shared" si="366"/>
        <v>2.6838432635534089</v>
      </c>
      <c r="FN161" s="111">
        <f t="shared" si="366"/>
        <v>10.752688172043012</v>
      </c>
      <c r="FO161" s="111">
        <f t="shared" si="366"/>
        <v>8.1833060556464812</v>
      </c>
      <c r="FP161" s="111">
        <f t="shared" si="366"/>
        <v>9.3283582089552226</v>
      </c>
      <c r="FQ161" s="111">
        <f t="shared" si="323"/>
        <v>4.2223786066150595</v>
      </c>
      <c r="FR161" s="111">
        <f t="shared" si="324"/>
        <v>2.8125439459991561</v>
      </c>
      <c r="FS161" s="111" t="e">
        <f t="shared" si="325"/>
        <v>#DIV/0!</v>
      </c>
      <c r="FT161" s="292">
        <f t="shared" si="326"/>
        <v>1.9029495718363465</v>
      </c>
      <c r="FU161" s="83">
        <f>+Cas_Hoy!B161</f>
        <v>8</v>
      </c>
      <c r="FV161" s="61">
        <f>+Cas_Hoy!C161</f>
        <v>4</v>
      </c>
      <c r="FW161" s="61">
        <f>+Cas_Hoy!D161</f>
        <v>9</v>
      </c>
      <c r="FX161" s="61">
        <f>+Cas_Hoy!E161</f>
        <v>8</v>
      </c>
      <c r="FY161" s="61">
        <f>+Cas_Hoy!F161</f>
        <v>28</v>
      </c>
      <c r="FZ161" s="61">
        <f>+Cas_Hoy!G161</f>
        <v>31</v>
      </c>
      <c r="GA161" s="61">
        <f>+Cas_Hoy!H161</f>
        <v>33</v>
      </c>
      <c r="GB161" s="61">
        <f>+Cas_Hoy!I161</f>
        <v>40</v>
      </c>
      <c r="GC161" s="61">
        <f>+Cas_Hoy!J161</f>
        <v>38</v>
      </c>
      <c r="GD161" s="61">
        <f>+Cas_Hoy!K161</f>
        <v>26</v>
      </c>
      <c r="GE161" s="61">
        <f>+Cas_Hoy!L161</f>
        <v>19</v>
      </c>
      <c r="GF161" s="61">
        <f>+Cas_Hoy!M161</f>
        <v>23</v>
      </c>
      <c r="GG161" s="61">
        <f>+Cas_Hoy!N161</f>
        <v>24</v>
      </c>
      <c r="GH161" s="61">
        <f>+Cas_Hoy!O161</f>
        <v>16</v>
      </c>
      <c r="GI161" s="61">
        <f>+Cas_Hoy!P161</f>
        <v>3</v>
      </c>
      <c r="GJ161" s="61">
        <f>+Cas_Hoy!Q161</f>
        <v>13</v>
      </c>
      <c r="GK161" s="61">
        <f>+Cas_Hoy!R161</f>
        <v>6</v>
      </c>
      <c r="GL161" s="61">
        <f>+Cas_Hoy!S161</f>
        <v>14</v>
      </c>
      <c r="GM161" s="61">
        <f>+Cas_Hoy!T161</f>
        <v>0</v>
      </c>
      <c r="GN161" s="84">
        <f>+Cas_Hoy!U161</f>
        <v>5</v>
      </c>
      <c r="GO161" s="297">
        <f t="shared" si="329"/>
        <v>1.7025478184495763E-2</v>
      </c>
      <c r="GP161" s="294">
        <f t="shared" si="330"/>
        <v>9.8347785953070282E-3</v>
      </c>
      <c r="GQ161" s="294">
        <f t="shared" si="331"/>
        <v>6.7098541710246392E-3</v>
      </c>
      <c r="GR161" s="294">
        <f t="shared" si="332"/>
        <v>2.4185163478412274E-2</v>
      </c>
      <c r="GS161" s="294">
        <f t="shared" si="333"/>
        <v>0.7</v>
      </c>
      <c r="GT161" s="294">
        <f t="shared" si="334"/>
        <v>1.0685303784131288E-2</v>
      </c>
      <c r="GU161" s="294">
        <f t="shared" si="335"/>
        <v>9.9910411125989709E-3</v>
      </c>
      <c r="GV161" s="294">
        <f t="shared" si="336"/>
        <v>1.2070489450764875E-2</v>
      </c>
      <c r="GW161" s="294">
        <f t="shared" si="337"/>
        <v>1.2238935453570958E-2</v>
      </c>
      <c r="GX161" s="294">
        <f t="shared" si="338"/>
        <v>8.4545107899970818E-3</v>
      </c>
      <c r="GY161" s="294">
        <f t="shared" si="339"/>
        <v>0.23997046476608841</v>
      </c>
      <c r="GZ161" s="294">
        <f t="shared" si="340"/>
        <v>9.7531145222333575E-3</v>
      </c>
      <c r="HA161" s="294">
        <f t="shared" si="341"/>
        <v>3.3900417881525508E-2</v>
      </c>
      <c r="HB161" s="294">
        <f t="shared" si="342"/>
        <v>7.8202778636793993E-2</v>
      </c>
      <c r="HC161" s="294">
        <f t="shared" si="343"/>
        <v>2.0962015041941007E-2</v>
      </c>
      <c r="HD161" s="294">
        <f t="shared" si="344"/>
        <v>7.4281282807065585E-2</v>
      </c>
      <c r="HE161" s="294">
        <f t="shared" si="345"/>
        <v>5.0728089667026702E-2</v>
      </c>
      <c r="HF161" s="294">
        <f t="shared" si="346"/>
        <v>4.5252177479208504E-2</v>
      </c>
      <c r="HG161" s="294" t="e">
        <f t="shared" si="347"/>
        <v>#DIV/0!</v>
      </c>
      <c r="HH161" s="298">
        <f t="shared" si="348"/>
        <v>5.3461294057341097E-2</v>
      </c>
      <c r="HI161" s="213">
        <f>+CyF_Tot!B161</f>
        <v>302</v>
      </c>
      <c r="HJ161" s="140">
        <f>+CyF_Tot!C161</f>
        <v>317</v>
      </c>
      <c r="HK161" s="140">
        <f>+CyF_Tot!D161</f>
        <v>344</v>
      </c>
      <c r="HL161" s="140">
        <f>+CyF_Tot!E161</f>
        <v>356</v>
      </c>
      <c r="HM161" s="140">
        <f>+CyF_Tot!F161</f>
        <v>13</v>
      </c>
      <c r="HN161" s="140">
        <f>+CyF_Tot!G161</f>
        <v>14</v>
      </c>
      <c r="HO161" s="140">
        <f>+CyF_Tot!H161</f>
        <v>16</v>
      </c>
      <c r="HP161" s="451">
        <f>+CyF_Tot!I161</f>
        <v>16</v>
      </c>
      <c r="HQ161" s="91">
        <f t="shared" si="291"/>
        <v>8.2430215293051654E-2</v>
      </c>
      <c r="HR161" s="88">
        <f t="shared" si="292"/>
        <v>8.133314953897941E-2</v>
      </c>
      <c r="HS161" s="88">
        <f t="shared" si="293"/>
        <v>7.7170897112444486E-2</v>
      </c>
      <c r="HT161" s="88">
        <f t="shared" si="294"/>
        <v>7.6247390108984528E-2</v>
      </c>
      <c r="HU161" s="88">
        <f t="shared" si="295"/>
        <v>6.3927557689337763E-2</v>
      </c>
      <c r="HV161" s="88">
        <f t="shared" si="296"/>
        <v>6.2193040864836957E-2</v>
      </c>
      <c r="HW161" s="88">
        <f t="shared" si="297"/>
        <v>7.0806017060800974E-2</v>
      </c>
      <c r="HX161" s="88">
        <f t="shared" si="298"/>
        <v>7.1039857578361398E-2</v>
      </c>
      <c r="HY161" s="88">
        <f t="shared" si="299"/>
        <v>6.6559020757936793E-2</v>
      </c>
      <c r="HZ161" s="88">
        <f t="shared" si="300"/>
        <v>6.5925257807191842E-2</v>
      </c>
      <c r="IA161" s="88">
        <f t="shared" si="301"/>
        <v>4.9629131346046088E-2</v>
      </c>
      <c r="IB161" s="88">
        <f t="shared" si="302"/>
        <v>5.0553529693413257E-2</v>
      </c>
      <c r="IC161" s="88">
        <f t="shared" si="303"/>
        <v>4.0731491289675931E-2</v>
      </c>
      <c r="ID161" s="88">
        <f t="shared" si="304"/>
        <v>4.7160871435339195E-2</v>
      </c>
      <c r="IE161" s="88">
        <f t="shared" si="305"/>
        <v>2.5106373887610084E-2</v>
      </c>
      <c r="IF161" s="88">
        <f t="shared" si="306"/>
        <v>3.4997429174998297E-2</v>
      </c>
      <c r="IG161" s="88">
        <f t="shared" si="307"/>
        <v>1.0705991311354955E-2</v>
      </c>
      <c r="IH161" s="88">
        <f t="shared" si="308"/>
        <v>1.865326424385275E-2</v>
      </c>
      <c r="II161" s="88">
        <f t="shared" si="309"/>
        <v>1.0142518084441535E-3</v>
      </c>
      <c r="IJ161" s="191">
        <f t="shared" si="310"/>
        <v>3.8152657046282516E-3</v>
      </c>
      <c r="IK161" s="297"/>
      <c r="IL161" s="294"/>
      <c r="IM161" s="294"/>
      <c r="IN161" s="294"/>
      <c r="IO161" s="294"/>
      <c r="IP161" s="294"/>
      <c r="IQ161" s="294"/>
      <c r="IR161" s="294"/>
      <c r="IS161" s="294"/>
      <c r="IT161" s="294"/>
      <c r="IU161" s="294"/>
      <c r="IV161" s="294"/>
      <c r="IW161" s="294"/>
      <c r="IX161" s="294"/>
      <c r="IY161" s="294"/>
      <c r="IZ161" s="294"/>
      <c r="JA161" s="294"/>
      <c r="JB161" s="294"/>
      <c r="JC161" s="294"/>
      <c r="JD161" s="298"/>
      <c r="JE161" s="486"/>
    </row>
    <row r="162" spans="1:265" ht="14.4">
      <c r="A162" s="411" t="s">
        <v>172</v>
      </c>
      <c r="B162" s="439">
        <v>57634</v>
      </c>
      <c r="C162" s="427">
        <f t="shared" si="288"/>
        <v>316</v>
      </c>
      <c r="D162" s="418">
        <f t="shared" si="289"/>
        <v>1</v>
      </c>
      <c r="E162" s="396">
        <f t="shared" si="317"/>
        <v>9.6021290532621976E-3</v>
      </c>
      <c r="F162" s="197">
        <f t="shared" ref="F162:F169" si="374">HJ162/B162</f>
        <v>3.9212964569524935E-3</v>
      </c>
      <c r="G162" s="30">
        <f t="shared" si="367"/>
        <v>0.46081225700238698</v>
      </c>
      <c r="H162" s="29">
        <f t="shared" si="368"/>
        <v>1.8069814707037419E-3</v>
      </c>
      <c r="I162" s="33">
        <f t="shared" si="369"/>
        <v>2.5265758616919575E-3</v>
      </c>
      <c r="J162" s="324">
        <f t="shared" ref="J162:J168" si="375">+((CS162*AK162)+(CT162*AL162)+(CU162*AM162)+(CV162*AN162)+(CW162*AO162)+(CX162*AP162)+(CY162*AQ162)+(CZ162*AR162)+(DA162*AS162)+(DB162*AT162)+(DC162*AU162)+(DD162*AV162)+(DE162*AW162)+(DF162*AX162)+(DG162*AY162)+(DH162*AZ162)+(DI162*BA162)+(DJ162*BB162)+(DK162*BC162)+(DL162*BD162))/B162</f>
        <v>5.8682047502449722E-3</v>
      </c>
      <c r="K162" s="482">
        <f t="shared" si="290"/>
        <v>2.9567593526498089E-3</v>
      </c>
      <c r="L162" s="325">
        <f t="shared" si="318"/>
        <v>1.4964960733434456</v>
      </c>
      <c r="M162" s="326">
        <f t="shared" ref="M162:M169" si="376">((J162*B162)+((FU162+FV162+FW162+FX162+FY162+FZ162+GA162+GB162+GC162+GD162+GE162+GF162+GG162+GH162+GI162+GJ162+GK162+GL162+GM162+GN162)-(DM162+DN162+DO162+DP162+DQ162+DR162+DS162+DT162+DU162+DV162+DW162+DX162+DY162+DZ162+EA162+EB162+EC162+ED162+EE162+EF162))*L162)/B162</f>
        <v>8.2051004472451818E-3</v>
      </c>
      <c r="N162" s="501"/>
      <c r="O162" s="332" t="s">
        <v>226</v>
      </c>
      <c r="P162" s="20" t="s">
        <v>229</v>
      </c>
      <c r="Q162" s="20"/>
      <c r="R162" s="20"/>
      <c r="S162" s="157">
        <f t="shared" ref="S162:S169" si="377">+HL162</f>
        <v>316</v>
      </c>
      <c r="T162" s="158">
        <f t="shared" ref="T162:T169" si="378">+(S162*100000)/B162</f>
        <v>548.28746920220703</v>
      </c>
      <c r="U162" s="157">
        <f t="shared" ref="U162:U169" si="379">+HL162-HK162</f>
        <v>46</v>
      </c>
      <c r="V162" s="159">
        <f t="shared" ref="V162:V169" si="380">+(HL162-HK162)/HK162</f>
        <v>0.17037037037037037</v>
      </c>
      <c r="W162" s="158">
        <f t="shared" ref="W162:W169" si="381">+(U162*100000)/B162</f>
        <v>79.813998681333942</v>
      </c>
      <c r="X162" s="157">
        <f t="shared" ref="X162:X169" si="382">+HL162-HJ162</f>
        <v>90</v>
      </c>
      <c r="Y162" s="159">
        <f t="shared" ref="Y162:Y169" si="383">+(HL162-HJ162)/HJ162</f>
        <v>0.39823008849557523</v>
      </c>
      <c r="Z162" s="158">
        <f t="shared" ref="Z162:Z169" si="384">+(X162*100000)/B162</f>
        <v>156.1578235069577</v>
      </c>
      <c r="AA162" s="157">
        <f t="shared" ref="AA162:AA169" si="385">+HP162</f>
        <v>1</v>
      </c>
      <c r="AB162" s="158">
        <f t="shared" ref="AB162:AB169" si="386">+(AA162*1000000)/B162</f>
        <v>17.350869278550856</v>
      </c>
      <c r="AC162" s="160">
        <f t="shared" ref="AC162:AC169" si="387">+AA162/S162</f>
        <v>3.1645569620253164E-3</v>
      </c>
      <c r="AD162" s="157">
        <f t="shared" ref="AD162:AD169" si="388">+HP162-HO162</f>
        <v>0</v>
      </c>
      <c r="AE162" s="159">
        <f t="shared" ref="AE162:AE169" si="389">+(HP162-HO162)/HO162</f>
        <v>0</v>
      </c>
      <c r="AF162" s="158">
        <f t="shared" ref="AF162:AF169" si="390">+(AD162*1000000)/B162</f>
        <v>0</v>
      </c>
      <c r="AG162" s="157">
        <f t="shared" ref="AG162:AG169" si="391">+HP162-HN162</f>
        <v>0</v>
      </c>
      <c r="AH162" s="159">
        <f t="shared" ref="AH162:AH169" si="392">+(HP162-HN162)/HN162</f>
        <v>0</v>
      </c>
      <c r="AI162" s="333">
        <f t="shared" ref="AI162:AI169" si="393">+(AG162*1000000)/B162</f>
        <v>0</v>
      </c>
      <c r="AJ162" s="505"/>
      <c r="AK162" s="83">
        <v>4200.8369285133267</v>
      </c>
      <c r="AL162" s="61">
        <v>3919.5713689566301</v>
      </c>
      <c r="AM162" s="61">
        <v>4173.4405083223819</v>
      </c>
      <c r="AN162" s="61">
        <v>3809.9535030606289</v>
      </c>
      <c r="AO162" s="61">
        <v>3370.3029901963291</v>
      </c>
      <c r="AP162" s="61">
        <v>3236.5429915014474</v>
      </c>
      <c r="AQ162" s="61">
        <v>3649.8396758457957</v>
      </c>
      <c r="AR162" s="61">
        <v>3758.9617408355007</v>
      </c>
      <c r="AS162" s="61">
        <v>3818.8647794028129</v>
      </c>
      <c r="AT162" s="61">
        <v>3962.9182344010387</v>
      </c>
      <c r="AU162" s="61">
        <v>3096.156203048462</v>
      </c>
      <c r="AV162" s="61">
        <v>3155.5432804985226</v>
      </c>
      <c r="AW162" s="61">
        <v>2838.0271435556106</v>
      </c>
      <c r="AX162" s="61">
        <v>3237.0499693585903</v>
      </c>
      <c r="AY162" s="61">
        <v>1991.0182839300878</v>
      </c>
      <c r="AZ162" s="61">
        <v>2637.2230531313826</v>
      </c>
      <c r="BA162" s="61">
        <v>873.39920438818092</v>
      </c>
      <c r="BB162" s="61">
        <v>1389.0341457664931</v>
      </c>
      <c r="BC162" s="61">
        <v>82.114455113418742</v>
      </c>
      <c r="BD162" s="84">
        <v>433.20242242544242</v>
      </c>
      <c r="BE162" s="229">
        <v>2.0000000000000002E-5</v>
      </c>
      <c r="BF162" s="42">
        <v>2.0000000000000002E-5</v>
      </c>
      <c r="BG162" s="52">
        <v>5.0000000000000002E-5</v>
      </c>
      <c r="BH162" s="52">
        <v>4.0000000000000003E-5</v>
      </c>
      <c r="BI162" s="52">
        <v>1.2518952302791728E-4</v>
      </c>
      <c r="BJ162" s="52">
        <v>1.2406223545552731E-4</v>
      </c>
      <c r="BK162" s="52">
        <v>3.4000000000000002E-4</v>
      </c>
      <c r="BL162" s="52">
        <v>1.8000000000000001E-4</v>
      </c>
      <c r="BM162" s="52">
        <v>8.9999999999999998E-4</v>
      </c>
      <c r="BN162" s="52">
        <v>5.0000000000000001E-4</v>
      </c>
      <c r="BO162" s="52">
        <v>3.8E-3</v>
      </c>
      <c r="BP162" s="52">
        <v>2E-3</v>
      </c>
      <c r="BQ162" s="52">
        <v>1.6199999999999999E-2</v>
      </c>
      <c r="BR162" s="52">
        <v>6.1999999999999998E-3</v>
      </c>
      <c r="BS162" s="52">
        <v>6.1100000000000002E-2</v>
      </c>
      <c r="BT162" s="52">
        <v>2.6800000000000001E-2</v>
      </c>
      <c r="BU162" s="52">
        <v>0.1421</v>
      </c>
      <c r="BV162" s="52">
        <v>5.4699999999999999E-2</v>
      </c>
      <c r="BW162" s="52">
        <v>0.27589999999999998</v>
      </c>
      <c r="BX162" s="53">
        <v>0.1051</v>
      </c>
      <c r="BY162" s="63">
        <f>+Fall_Hoy!B162</f>
        <v>0</v>
      </c>
      <c r="BZ162" s="60">
        <f>+Fall_Hoy!C162</f>
        <v>0</v>
      </c>
      <c r="CA162" s="60">
        <f>+Fall_Hoy!D162</f>
        <v>0</v>
      </c>
      <c r="CB162" s="60">
        <f>+Fall_Hoy!E162</f>
        <v>0</v>
      </c>
      <c r="CC162" s="60">
        <f>+Fall_Hoy!F162</f>
        <v>0</v>
      </c>
      <c r="CD162" s="60">
        <f>+Fall_Hoy!G162</f>
        <v>0</v>
      </c>
      <c r="CE162" s="60">
        <f>+Fall_Hoy!H162</f>
        <v>0</v>
      </c>
      <c r="CF162" s="60">
        <f>+Fall_Hoy!I162</f>
        <v>0</v>
      </c>
      <c r="CG162" s="60">
        <f>+Fall_Hoy!J162</f>
        <v>0</v>
      </c>
      <c r="CH162" s="60">
        <f>+Fall_Hoy!K162</f>
        <v>0</v>
      </c>
      <c r="CI162" s="60">
        <f>+Fall_Hoy!L162</f>
        <v>0</v>
      </c>
      <c r="CJ162" s="60">
        <f>+Fall_Hoy!M162</f>
        <v>0</v>
      </c>
      <c r="CK162" s="60">
        <f>+Fall_Hoy!N162</f>
        <v>0</v>
      </c>
      <c r="CL162" s="60">
        <f>+Fall_Hoy!O162</f>
        <v>0</v>
      </c>
      <c r="CM162" s="60">
        <f>+Fall_Hoy!P162</f>
        <v>0</v>
      </c>
      <c r="CN162" s="60">
        <f>+Fall_Hoy!Q162</f>
        <v>1</v>
      </c>
      <c r="CO162" s="60">
        <f>+Fall_Hoy!R162</f>
        <v>0</v>
      </c>
      <c r="CP162" s="60">
        <f>+Fall_Hoy!S162</f>
        <v>0</v>
      </c>
      <c r="CQ162" s="60">
        <f>+Fall_Hoy!T162</f>
        <v>0</v>
      </c>
      <c r="CR162" s="65">
        <f>+Fall_Hoy!U162</f>
        <v>0</v>
      </c>
      <c r="CS162" s="74">
        <f t="shared" ref="CS162:CS169" si="394">+DG162</f>
        <v>2.5112777920504366E-3</v>
      </c>
      <c r="CT162" s="75">
        <f t="shared" ref="CT162:CT169" si="395">+DH162</f>
        <v>1.4148758783037224E-2</v>
      </c>
      <c r="CU162" s="75">
        <f t="shared" ref="CU162:CU169" si="396">+DE162</f>
        <v>2.8188595793263741E-3</v>
      </c>
      <c r="CV162" s="75">
        <f t="shared" ref="CV162:CV169" si="397">+DF162</f>
        <v>3.7070790113189868E-3</v>
      </c>
      <c r="CW162" s="75">
        <f t="shared" si="350"/>
        <v>4.7473476558462053E-3</v>
      </c>
      <c r="CX162" s="75">
        <f t="shared" si="351"/>
        <v>8.3422343132462367E-3</v>
      </c>
      <c r="CY162" s="75">
        <f t="shared" si="352"/>
        <v>3.8357849230064357E-3</v>
      </c>
      <c r="CZ162" s="75">
        <f t="shared" si="353"/>
        <v>9.5771126396190231E-3</v>
      </c>
      <c r="DA162" s="75">
        <f t="shared" si="354"/>
        <v>6.2845901560706942E-3</v>
      </c>
      <c r="DB162" s="75">
        <f t="shared" si="355"/>
        <v>7.8225181965394207E-3</v>
      </c>
      <c r="DC162" s="75">
        <f t="shared" si="356"/>
        <v>5.1676979295316137E-3</v>
      </c>
      <c r="DD162" s="75">
        <f t="shared" si="357"/>
        <v>4.7535396179482136E-3</v>
      </c>
      <c r="DE162" s="75">
        <f t="shared" si="358"/>
        <v>2.8188595793263741E-3</v>
      </c>
      <c r="DF162" s="75">
        <f t="shared" si="359"/>
        <v>3.7070790113189868E-3</v>
      </c>
      <c r="DG162" s="75">
        <f t="shared" si="360"/>
        <v>2.5112777920504366E-3</v>
      </c>
      <c r="DH162" s="75">
        <f t="shared" si="361"/>
        <v>1.4148758783037224E-2</v>
      </c>
      <c r="DI162" s="75">
        <f t="shared" si="362"/>
        <v>1.1449518100952513E-3</v>
      </c>
      <c r="DJ162" s="75">
        <f t="shared" si="363"/>
        <v>1.4398494134183904E-3</v>
      </c>
      <c r="DK162" s="75">
        <f t="shared" si="364"/>
        <v>1.217812379828585E-2</v>
      </c>
      <c r="DL162" s="287">
        <f t="shared" si="365"/>
        <v>2.3083896770501274E-3</v>
      </c>
      <c r="DM162" s="83">
        <f>+'Cas_-14'!B162</f>
        <v>1</v>
      </c>
      <c r="DN162" s="61">
        <f>+'Cas_-14'!C162</f>
        <v>1</v>
      </c>
      <c r="DO162" s="61">
        <f>+'Cas_-14'!D162</f>
        <v>1</v>
      </c>
      <c r="DP162" s="61">
        <f>+'Cas_-14'!E162</f>
        <v>5</v>
      </c>
      <c r="DQ162" s="61">
        <f>+'Cas_-14'!F162</f>
        <v>16</v>
      </c>
      <c r="DR162" s="61">
        <f>+'Cas_-14'!G162</f>
        <v>27</v>
      </c>
      <c r="DS162" s="61">
        <f>+'Cas_-14'!H162</f>
        <v>14</v>
      </c>
      <c r="DT162" s="61">
        <f>+'Cas_-14'!I162</f>
        <v>36</v>
      </c>
      <c r="DU162" s="61">
        <f>+'Cas_-14'!J162</f>
        <v>24</v>
      </c>
      <c r="DV162" s="61">
        <f>+'Cas_-14'!K162</f>
        <v>31</v>
      </c>
      <c r="DW162" s="61">
        <f>+'Cas_-14'!L162</f>
        <v>16</v>
      </c>
      <c r="DX162" s="61">
        <f>+'Cas_-14'!M162</f>
        <v>15</v>
      </c>
      <c r="DY162" s="61">
        <f>+'Cas_-14'!N162</f>
        <v>8</v>
      </c>
      <c r="DZ162" s="61">
        <f>+'Cas_-14'!O162</f>
        <v>12</v>
      </c>
      <c r="EA162" s="61">
        <f>+'Cas_-14'!P162</f>
        <v>5</v>
      </c>
      <c r="EB162" s="61">
        <f>+'Cas_-14'!Q162</f>
        <v>9</v>
      </c>
      <c r="EC162" s="61">
        <f>+'Cas_-14'!R162</f>
        <v>1</v>
      </c>
      <c r="ED162" s="61">
        <f>+'Cas_-14'!S162</f>
        <v>2</v>
      </c>
      <c r="EE162" s="61">
        <f>+'Cas_-14'!T162</f>
        <v>1</v>
      </c>
      <c r="EF162" s="84">
        <f>+'Cas_-14'!U162</f>
        <v>1</v>
      </c>
      <c r="EG162" s="190">
        <f t="shared" si="349"/>
        <v>2.3804780262058381E-4</v>
      </c>
      <c r="EH162" s="89">
        <f t="shared" si="349"/>
        <v>2.5512993791109226E-4</v>
      </c>
      <c r="EI162" s="89">
        <f t="shared" si="349"/>
        <v>2.3961046000437055E-4</v>
      </c>
      <c r="EJ162" s="89">
        <f t="shared" si="349"/>
        <v>1.3123519738451868E-3</v>
      </c>
      <c r="EK162" s="89">
        <f t="shared" si="349"/>
        <v>4.7473476558462053E-3</v>
      </c>
      <c r="EL162" s="89">
        <f t="shared" si="349"/>
        <v>8.3422343132462367E-3</v>
      </c>
      <c r="EM162" s="89">
        <f t="shared" si="349"/>
        <v>3.8357849230064357E-3</v>
      </c>
      <c r="EN162" s="89">
        <f t="shared" si="349"/>
        <v>9.5771126396190231E-3</v>
      </c>
      <c r="EO162" s="89">
        <f t="shared" si="349"/>
        <v>6.2845901560706942E-3</v>
      </c>
      <c r="EP162" s="89">
        <f t="shared" si="370"/>
        <v>7.8225181965394207E-3</v>
      </c>
      <c r="EQ162" s="89">
        <f t="shared" si="371"/>
        <v>5.1676979295316137E-3</v>
      </c>
      <c r="ER162" s="89">
        <f t="shared" si="373"/>
        <v>4.7535396179482136E-3</v>
      </c>
      <c r="ES162" s="89">
        <f t="shared" si="373"/>
        <v>2.8188595793263741E-3</v>
      </c>
      <c r="ET162" s="89">
        <f t="shared" si="373"/>
        <v>3.7070790113189868E-3</v>
      </c>
      <c r="EU162" s="89">
        <f t="shared" si="372"/>
        <v>2.5112777920504366E-3</v>
      </c>
      <c r="EV162" s="89">
        <f t="shared" si="372"/>
        <v>3.4126806184685788E-3</v>
      </c>
      <c r="EW162" s="89">
        <f t="shared" si="372"/>
        <v>1.1449518100952513E-3</v>
      </c>
      <c r="EX162" s="89">
        <f t="shared" si="372"/>
        <v>1.4398494134183904E-3</v>
      </c>
      <c r="EY162" s="89">
        <f t="shared" si="372"/>
        <v>1.217812379828585E-2</v>
      </c>
      <c r="EZ162" s="97">
        <f t="shared" si="372"/>
        <v>2.3083896770501274E-3</v>
      </c>
      <c r="FA162" s="110">
        <f t="shared" si="319"/>
        <v>1</v>
      </c>
      <c r="FB162" s="111">
        <f t="shared" si="320"/>
        <v>4.1459369817578766</v>
      </c>
      <c r="FC162" s="111">
        <f t="shared" si="321"/>
        <v>1</v>
      </c>
      <c r="FD162" s="111">
        <f t="shared" si="322"/>
        <v>1</v>
      </c>
      <c r="FE162" s="111">
        <f t="shared" si="366"/>
        <v>1</v>
      </c>
      <c r="FF162" s="111">
        <f t="shared" si="366"/>
        <v>1</v>
      </c>
      <c r="FG162" s="111">
        <f t="shared" si="366"/>
        <v>1</v>
      </c>
      <c r="FH162" s="111">
        <f t="shared" si="366"/>
        <v>1</v>
      </c>
      <c r="FI162" s="111">
        <f t="shared" si="366"/>
        <v>1</v>
      </c>
      <c r="FJ162" s="111">
        <f t="shared" si="366"/>
        <v>1</v>
      </c>
      <c r="FK162" s="111">
        <f t="shared" si="366"/>
        <v>1</v>
      </c>
      <c r="FL162" s="111">
        <f t="shared" si="366"/>
        <v>1</v>
      </c>
      <c r="FM162" s="111">
        <f t="shared" si="366"/>
        <v>1</v>
      </c>
      <c r="FN162" s="111">
        <f t="shared" si="366"/>
        <v>1</v>
      </c>
      <c r="FO162" s="111">
        <f t="shared" si="366"/>
        <v>1</v>
      </c>
      <c r="FP162" s="111">
        <f t="shared" si="366"/>
        <v>4.1459369817578766</v>
      </c>
      <c r="FQ162" s="111">
        <f t="shared" si="323"/>
        <v>1</v>
      </c>
      <c r="FR162" s="111">
        <f t="shared" si="324"/>
        <v>1</v>
      </c>
      <c r="FS162" s="111">
        <f t="shared" si="325"/>
        <v>1</v>
      </c>
      <c r="FT162" s="292">
        <f t="shared" si="326"/>
        <v>1</v>
      </c>
      <c r="FU162" s="83">
        <f>+Cas_Hoy!B162</f>
        <v>1</v>
      </c>
      <c r="FV162" s="61">
        <f>+Cas_Hoy!C162</f>
        <v>1</v>
      </c>
      <c r="FW162" s="61">
        <f>+Cas_Hoy!D162</f>
        <v>2</v>
      </c>
      <c r="FX162" s="61">
        <f>+Cas_Hoy!E162</f>
        <v>9</v>
      </c>
      <c r="FY162" s="61">
        <f>+Cas_Hoy!F162</f>
        <v>23</v>
      </c>
      <c r="FZ162" s="61">
        <f>+Cas_Hoy!G162</f>
        <v>35</v>
      </c>
      <c r="GA162" s="61">
        <f>+Cas_Hoy!H162</f>
        <v>21</v>
      </c>
      <c r="GB162" s="61">
        <f>+Cas_Hoy!I162</f>
        <v>43</v>
      </c>
      <c r="GC162" s="61">
        <f>+Cas_Hoy!J162</f>
        <v>35</v>
      </c>
      <c r="GD162" s="61">
        <f>+Cas_Hoy!K162</f>
        <v>50</v>
      </c>
      <c r="GE162" s="61">
        <f>+Cas_Hoy!L162</f>
        <v>23</v>
      </c>
      <c r="GF162" s="61">
        <f>+Cas_Hoy!M162</f>
        <v>24</v>
      </c>
      <c r="GG162" s="61">
        <f>+Cas_Hoy!N162</f>
        <v>9</v>
      </c>
      <c r="GH162" s="61">
        <f>+Cas_Hoy!O162</f>
        <v>14</v>
      </c>
      <c r="GI162" s="61">
        <f>+Cas_Hoy!P162</f>
        <v>6</v>
      </c>
      <c r="GJ162" s="61">
        <f>+Cas_Hoy!Q162</f>
        <v>13</v>
      </c>
      <c r="GK162" s="61">
        <f>+Cas_Hoy!R162</f>
        <v>1</v>
      </c>
      <c r="GL162" s="61">
        <f>+Cas_Hoy!S162</f>
        <v>3</v>
      </c>
      <c r="GM162" s="61">
        <f>+Cas_Hoy!T162</f>
        <v>2</v>
      </c>
      <c r="GN162" s="84">
        <f>+Cas_Hoy!U162</f>
        <v>1</v>
      </c>
      <c r="GO162" s="297">
        <f t="shared" si="329"/>
        <v>2.3804780262058381E-4</v>
      </c>
      <c r="GP162" s="294">
        <f t="shared" si="330"/>
        <v>1.0577526447391884E-3</v>
      </c>
      <c r="GQ162" s="294">
        <f t="shared" si="331"/>
        <v>4.792209200087411E-4</v>
      </c>
      <c r="GR162" s="294">
        <f t="shared" si="332"/>
        <v>2.3622335529213359E-3</v>
      </c>
      <c r="GS162" s="294">
        <f t="shared" si="333"/>
        <v>6.8243122552789203E-3</v>
      </c>
      <c r="GT162" s="294">
        <f t="shared" si="334"/>
        <v>1.0814007443096975E-2</v>
      </c>
      <c r="GU162" s="294">
        <f t="shared" si="335"/>
        <v>5.7536773845096537E-3</v>
      </c>
      <c r="GV162" s="294">
        <f t="shared" si="336"/>
        <v>1.1439328986211611E-2</v>
      </c>
      <c r="GW162" s="294">
        <f t="shared" si="337"/>
        <v>9.1650273109364286E-3</v>
      </c>
      <c r="GX162" s="294">
        <f t="shared" si="338"/>
        <v>1.2616964833128099E-2</v>
      </c>
      <c r="GY162" s="294">
        <f t="shared" si="339"/>
        <v>7.4285657737016945E-3</v>
      </c>
      <c r="GZ162" s="294">
        <f t="shared" si="340"/>
        <v>7.6056633887171422E-3</v>
      </c>
      <c r="HA162" s="294">
        <f t="shared" si="341"/>
        <v>3.171217026742171E-3</v>
      </c>
      <c r="HB162" s="294">
        <f t="shared" si="342"/>
        <v>4.3249255132054845E-3</v>
      </c>
      <c r="HC162" s="294">
        <f t="shared" si="343"/>
        <v>3.013533350460524E-3</v>
      </c>
      <c r="HD162" s="294">
        <f t="shared" si="344"/>
        <v>2.0437096019942654E-2</v>
      </c>
      <c r="HE162" s="294">
        <f t="shared" si="345"/>
        <v>1.1449518100952513E-3</v>
      </c>
      <c r="HF162" s="294">
        <f t="shared" si="346"/>
        <v>2.1597741201275856E-3</v>
      </c>
      <c r="HG162" s="294">
        <f t="shared" si="347"/>
        <v>2.4356247596571699E-2</v>
      </c>
      <c r="HH162" s="298">
        <f t="shared" si="348"/>
        <v>2.3083896770501274E-3</v>
      </c>
      <c r="HI162" s="213">
        <f>+CyF_Tot!B162</f>
        <v>158</v>
      </c>
      <c r="HJ162" s="140">
        <f>+CyF_Tot!C162</f>
        <v>226</v>
      </c>
      <c r="HK162" s="140">
        <f>+CyF_Tot!D162</f>
        <v>270</v>
      </c>
      <c r="HL162" s="140">
        <f>+CyF_Tot!E162</f>
        <v>316</v>
      </c>
      <c r="HM162" s="140">
        <f>+CyF_Tot!F162</f>
        <v>1</v>
      </c>
      <c r="HN162" s="140">
        <f>+CyF_Tot!G162</f>
        <v>1</v>
      </c>
      <c r="HO162" s="140">
        <f>+CyF_Tot!H162</f>
        <v>1</v>
      </c>
      <c r="HP162" s="451">
        <f>+CyF_Tot!I162</f>
        <v>1</v>
      </c>
      <c r="HQ162" s="91">
        <f t="shared" si="291"/>
        <v>7.288817240714382E-2</v>
      </c>
      <c r="HR162" s="88">
        <f t="shared" si="292"/>
        <v>6.8007970450717117E-2</v>
      </c>
      <c r="HS162" s="88">
        <f t="shared" si="293"/>
        <v>7.2412820701710484E-2</v>
      </c>
      <c r="HT162" s="88">
        <f t="shared" si="294"/>
        <v>6.6106005188961883E-2</v>
      </c>
      <c r="HU162" s="88">
        <f t="shared" si="295"/>
        <v>5.8477686612005572E-2</v>
      </c>
      <c r="HV162" s="88">
        <f t="shared" si="296"/>
        <v>5.6156834359951543E-2</v>
      </c>
      <c r="HW162" s="88">
        <f t="shared" si="297"/>
        <v>6.3327891103268835E-2</v>
      </c>
      <c r="HX162" s="88">
        <f t="shared" si="298"/>
        <v>6.5221253788310729E-2</v>
      </c>
      <c r="HY162" s="88">
        <f t="shared" si="299"/>
        <v>6.6260623579880162E-2</v>
      </c>
      <c r="HZ162" s="88">
        <f t="shared" si="300"/>
        <v>6.8760076246677987E-2</v>
      </c>
      <c r="IA162" s="88">
        <f t="shared" si="301"/>
        <v>5.3721001545068224E-2</v>
      </c>
      <c r="IB162" s="88">
        <f t="shared" si="302"/>
        <v>5.4751418962739398E-2</v>
      </c>
      <c r="IC162" s="88">
        <f t="shared" si="303"/>
        <v>4.9242237976812479E-2</v>
      </c>
      <c r="ID162" s="88">
        <f t="shared" si="304"/>
        <v>5.6165630866477953E-2</v>
      </c>
      <c r="IE162" s="88">
        <f t="shared" si="305"/>
        <v>3.4545897975675602E-2</v>
      </c>
      <c r="IF162" s="88">
        <f t="shared" si="306"/>
        <v>4.5758112453263396E-2</v>
      </c>
      <c r="IG162" s="88">
        <f t="shared" si="307"/>
        <v>1.5154235423329648E-2</v>
      </c>
      <c r="IH162" s="88">
        <f t="shared" si="308"/>
        <v>2.4100949886637975E-2</v>
      </c>
      <c r="II162" s="88">
        <f t="shared" si="309"/>
        <v>1.4247571765523604E-3</v>
      </c>
      <c r="IJ162" s="191">
        <f t="shared" si="310"/>
        <v>7.5164386026554189E-3</v>
      </c>
      <c r="IK162" s="297"/>
      <c r="IL162" s="294"/>
      <c r="IM162" s="294"/>
      <c r="IN162" s="294"/>
      <c r="IO162" s="294"/>
      <c r="IP162" s="294"/>
      <c r="IQ162" s="294"/>
      <c r="IR162" s="294"/>
      <c r="IS162" s="294"/>
      <c r="IT162" s="294"/>
      <c r="IU162" s="294"/>
      <c r="IV162" s="294"/>
      <c r="IW162" s="294"/>
      <c r="IX162" s="294"/>
      <c r="IY162" s="294"/>
      <c r="IZ162" s="294"/>
      <c r="JA162" s="294"/>
      <c r="JB162" s="294"/>
      <c r="JC162" s="294"/>
      <c r="JD162" s="298"/>
      <c r="JE162" s="486"/>
    </row>
    <row r="163" spans="1:265" ht="14.4">
      <c r="A163" s="412" t="s">
        <v>173</v>
      </c>
      <c r="B163" s="440">
        <v>344067</v>
      </c>
      <c r="C163" s="428">
        <f t="shared" ref="C163:C169" si="398">+S163</f>
        <v>14865</v>
      </c>
      <c r="D163" s="419">
        <f t="shared" ref="D163:D169" si="399">+AA163</f>
        <v>560</v>
      </c>
      <c r="E163" s="397">
        <f t="shared" si="317"/>
        <v>8.2944521168419414E-3</v>
      </c>
      <c r="F163" s="198">
        <f t="shared" si="374"/>
        <v>4.1067582767309853E-2</v>
      </c>
      <c r="G163" s="28">
        <f t="shared" si="367"/>
        <v>4.778132192251932</v>
      </c>
      <c r="H163" s="27">
        <f t="shared" si="368"/>
        <v>0.1962263392784539</v>
      </c>
      <c r="I163" s="34">
        <f t="shared" si="369"/>
        <v>0.20643344185238621</v>
      </c>
      <c r="J163" s="311">
        <f t="shared" si="375"/>
        <v>0.37955302800743801</v>
      </c>
      <c r="K163" s="483">
        <f t="shared" si="290"/>
        <v>4.2881754461366632E-3</v>
      </c>
      <c r="L163" s="312">
        <f t="shared" si="318"/>
        <v>9.2421565242346198</v>
      </c>
      <c r="M163" s="313">
        <f t="shared" si="376"/>
        <v>0.39926937072204943</v>
      </c>
      <c r="N163" s="501"/>
      <c r="O163" s="334" t="s">
        <v>230</v>
      </c>
      <c r="P163" s="21" t="s">
        <v>244</v>
      </c>
      <c r="Q163" s="21" t="s">
        <v>235</v>
      </c>
      <c r="R163" s="21" t="s">
        <v>245</v>
      </c>
      <c r="S163" s="161">
        <f t="shared" si="377"/>
        <v>14865</v>
      </c>
      <c r="T163" s="162">
        <f t="shared" si="378"/>
        <v>4320.3794609770775</v>
      </c>
      <c r="U163" s="161">
        <f t="shared" si="379"/>
        <v>305</v>
      </c>
      <c r="V163" s="163">
        <f t="shared" si="380"/>
        <v>2.0947802197802196E-2</v>
      </c>
      <c r="W163" s="162">
        <f t="shared" si="381"/>
        <v>88.645525435452981</v>
      </c>
      <c r="X163" s="161">
        <f t="shared" si="382"/>
        <v>735</v>
      </c>
      <c r="Y163" s="163">
        <f t="shared" si="383"/>
        <v>5.2016985138004249E-2</v>
      </c>
      <c r="Z163" s="162">
        <f t="shared" si="384"/>
        <v>213.62118424609162</v>
      </c>
      <c r="AA163" s="161">
        <f t="shared" si="385"/>
        <v>560</v>
      </c>
      <c r="AB163" s="162">
        <f t="shared" si="386"/>
        <v>1627.5899752083169</v>
      </c>
      <c r="AC163" s="164">
        <f t="shared" si="387"/>
        <v>3.7672384796501847E-2</v>
      </c>
      <c r="AD163" s="161">
        <f t="shared" si="388"/>
        <v>4</v>
      </c>
      <c r="AE163" s="163">
        <f t="shared" si="389"/>
        <v>7.1942446043165471E-3</v>
      </c>
      <c r="AF163" s="162">
        <f t="shared" si="390"/>
        <v>11.625642680059407</v>
      </c>
      <c r="AG163" s="161">
        <f t="shared" si="391"/>
        <v>20</v>
      </c>
      <c r="AH163" s="163">
        <f t="shared" si="392"/>
        <v>3.7037037037037035E-2</v>
      </c>
      <c r="AI163" s="335">
        <f t="shared" si="393"/>
        <v>58.128213400297035</v>
      </c>
      <c r="AJ163" s="505"/>
      <c r="AK163" s="83">
        <v>23343.230163905919</v>
      </c>
      <c r="AL163" s="61">
        <v>22307.473259455332</v>
      </c>
      <c r="AM163" s="61">
        <v>22374.721716061977</v>
      </c>
      <c r="AN163" s="61">
        <v>21112.2123912967</v>
      </c>
      <c r="AO163" s="61">
        <v>24552.80216887371</v>
      </c>
      <c r="AP163" s="61">
        <v>24124.422485960349</v>
      </c>
      <c r="AQ163" s="61">
        <v>24684.38347121</v>
      </c>
      <c r="AR163" s="61">
        <v>24741.011695566747</v>
      </c>
      <c r="AS163" s="61">
        <v>21993.065196976335</v>
      </c>
      <c r="AT163" s="61">
        <v>23396.242374260502</v>
      </c>
      <c r="AU163" s="61">
        <v>18241.289321940953</v>
      </c>
      <c r="AV163" s="61">
        <v>20838.490351571658</v>
      </c>
      <c r="AW163" s="61">
        <v>14728.57249565428</v>
      </c>
      <c r="AX163" s="61">
        <v>18464.121741333929</v>
      </c>
      <c r="AY163" s="61">
        <v>9857.4681650706534</v>
      </c>
      <c r="AZ163" s="61">
        <v>14947.434291242615</v>
      </c>
      <c r="BA163" s="61">
        <v>4352.3654009215816</v>
      </c>
      <c r="BB163" s="61">
        <v>7886.7648493962743</v>
      </c>
      <c r="BC163" s="61">
        <v>356.10262371176572</v>
      </c>
      <c r="BD163" s="84">
        <v>1764.830202207354</v>
      </c>
      <c r="BE163" s="229">
        <v>2.0000000000000002E-5</v>
      </c>
      <c r="BF163" s="42">
        <v>2.0000000000000002E-5</v>
      </c>
      <c r="BG163" s="52">
        <v>5.0000000000000002E-5</v>
      </c>
      <c r="BH163" s="52">
        <v>4.0000000000000003E-5</v>
      </c>
      <c r="BI163" s="52">
        <v>1.2518952302791728E-4</v>
      </c>
      <c r="BJ163" s="52">
        <v>1.2406223545552731E-4</v>
      </c>
      <c r="BK163" s="52">
        <v>3.4000000000000002E-4</v>
      </c>
      <c r="BL163" s="52">
        <v>1.8000000000000001E-4</v>
      </c>
      <c r="BM163" s="52">
        <v>8.9999999999999998E-4</v>
      </c>
      <c r="BN163" s="52">
        <v>5.0000000000000001E-4</v>
      </c>
      <c r="BO163" s="52">
        <v>3.8E-3</v>
      </c>
      <c r="BP163" s="52">
        <v>2E-3</v>
      </c>
      <c r="BQ163" s="52">
        <v>1.6199999999999999E-2</v>
      </c>
      <c r="BR163" s="52">
        <v>6.1999999999999998E-3</v>
      </c>
      <c r="BS163" s="52">
        <v>6.1100000000000002E-2</v>
      </c>
      <c r="BT163" s="52">
        <v>2.6800000000000001E-2</v>
      </c>
      <c r="BU163" s="52">
        <v>0.1421</v>
      </c>
      <c r="BV163" s="52">
        <v>5.4699999999999999E-2</v>
      </c>
      <c r="BW163" s="52">
        <v>0.27589999999999998</v>
      </c>
      <c r="BX163" s="53">
        <v>0.1051</v>
      </c>
      <c r="BY163" s="63">
        <f>+Fall_Hoy!B163</f>
        <v>0</v>
      </c>
      <c r="BZ163" s="60">
        <f>+Fall_Hoy!C163</f>
        <v>0</v>
      </c>
      <c r="CA163" s="60">
        <f>+Fall_Hoy!D163</f>
        <v>0</v>
      </c>
      <c r="CB163" s="60">
        <f>+Fall_Hoy!E163</f>
        <v>0</v>
      </c>
      <c r="CC163" s="60">
        <f>+Fall_Hoy!F163</f>
        <v>2</v>
      </c>
      <c r="CD163" s="60">
        <f>+Fall_Hoy!G163</f>
        <v>1</v>
      </c>
      <c r="CE163" s="60">
        <f>+Fall_Hoy!H163</f>
        <v>2</v>
      </c>
      <c r="CF163" s="60">
        <f>+Fall_Hoy!I163</f>
        <v>5</v>
      </c>
      <c r="CG163" s="60">
        <f>+Fall_Hoy!J163</f>
        <v>11</v>
      </c>
      <c r="CH163" s="60">
        <f>+Fall_Hoy!K163</f>
        <v>9</v>
      </c>
      <c r="CI163" s="60">
        <f>+Fall_Hoy!L163</f>
        <v>28</v>
      </c>
      <c r="CJ163" s="60">
        <f>+Fall_Hoy!M163</f>
        <v>10</v>
      </c>
      <c r="CK163" s="60">
        <f>+Fall_Hoy!N163</f>
        <v>71</v>
      </c>
      <c r="CL163" s="60">
        <f>+Fall_Hoy!O163</f>
        <v>52</v>
      </c>
      <c r="CM163" s="60">
        <f>+Fall_Hoy!P163</f>
        <v>90</v>
      </c>
      <c r="CN163" s="60">
        <f>+Fall_Hoy!Q163</f>
        <v>66</v>
      </c>
      <c r="CO163" s="60">
        <f>+Fall_Hoy!R163</f>
        <v>70</v>
      </c>
      <c r="CP163" s="60">
        <f>+Fall_Hoy!S163</f>
        <v>68</v>
      </c>
      <c r="CQ163" s="60">
        <f>+Fall_Hoy!T163</f>
        <v>16</v>
      </c>
      <c r="CR163" s="65">
        <f>+Fall_Hoy!U163</f>
        <v>50</v>
      </c>
      <c r="CS163" s="74">
        <f t="shared" si="394"/>
        <v>0.14942935298901966</v>
      </c>
      <c r="CT163" s="75">
        <f t="shared" si="395"/>
        <v>0.16475647386568643</v>
      </c>
      <c r="CU163" s="75">
        <f t="shared" si="396"/>
        <v>0.29756556860319305</v>
      </c>
      <c r="CV163" s="75">
        <f t="shared" si="397"/>
        <v>0.45423751487828029</v>
      </c>
      <c r="CW163" s="75">
        <f t="shared" si="350"/>
        <v>0.65067024398668138</v>
      </c>
      <c r="CX163" s="75">
        <f t="shared" si="351"/>
        <v>0.33412076881534608</v>
      </c>
      <c r="CY163" s="75">
        <f t="shared" si="352"/>
        <v>0.23830260731596567</v>
      </c>
      <c r="CZ163" s="75">
        <f t="shared" si="353"/>
        <v>0.7</v>
      </c>
      <c r="DA163" s="75">
        <f t="shared" si="354"/>
        <v>0.55573073206287626</v>
      </c>
      <c r="DB163" s="75">
        <f t="shared" si="355"/>
        <v>0.7</v>
      </c>
      <c r="DC163" s="75">
        <f t="shared" si="356"/>
        <v>0.40394189920384133</v>
      </c>
      <c r="DD163" s="75">
        <f t="shared" si="357"/>
        <v>0.23994060585213628</v>
      </c>
      <c r="DE163" s="75">
        <f t="shared" si="358"/>
        <v>0.29756556860319305</v>
      </c>
      <c r="DF163" s="75">
        <f t="shared" si="359"/>
        <v>0.45423751487828029</v>
      </c>
      <c r="DG163" s="75">
        <f t="shared" si="360"/>
        <v>0.14942935298901966</v>
      </c>
      <c r="DH163" s="75">
        <f t="shared" si="361"/>
        <v>0.16475647386568643</v>
      </c>
      <c r="DI163" s="75">
        <f t="shared" si="362"/>
        <v>0.11318232548538247</v>
      </c>
      <c r="DJ163" s="75">
        <f t="shared" si="363"/>
        <v>0.15762412698621145</v>
      </c>
      <c r="DK163" s="75">
        <f t="shared" si="364"/>
        <v>0.16285200454841714</v>
      </c>
      <c r="DL163" s="287">
        <f t="shared" si="365"/>
        <v>0.26956553234643199</v>
      </c>
      <c r="DM163" s="83">
        <f>+'Cas_-14'!B163</f>
        <v>203</v>
      </c>
      <c r="DN163" s="61">
        <f>+'Cas_-14'!C163</f>
        <v>195</v>
      </c>
      <c r="DO163" s="61">
        <f>+'Cas_-14'!D163</f>
        <v>357</v>
      </c>
      <c r="DP163" s="61">
        <f>+'Cas_-14'!E163</f>
        <v>412</v>
      </c>
      <c r="DQ163" s="61">
        <f>+'Cas_-14'!F163</f>
        <v>1433</v>
      </c>
      <c r="DR163" s="61">
        <f>+'Cas_-14'!G163</f>
        <v>1384</v>
      </c>
      <c r="DS163" s="61">
        <f>+'Cas_-14'!H163</f>
        <v>1604</v>
      </c>
      <c r="DT163" s="61">
        <f>+'Cas_-14'!I163</f>
        <v>1527</v>
      </c>
      <c r="DU163" s="61">
        <f>+'Cas_-14'!J163</f>
        <v>1455</v>
      </c>
      <c r="DV163" s="61">
        <f>+'Cas_-14'!K163</f>
        <v>1373</v>
      </c>
      <c r="DW163" s="61">
        <f>+'Cas_-14'!L163</f>
        <v>966</v>
      </c>
      <c r="DX163" s="61">
        <f>+'Cas_-14'!M163</f>
        <v>1020</v>
      </c>
      <c r="DY163" s="61">
        <f>+'Cas_-14'!N163</f>
        <v>607</v>
      </c>
      <c r="DZ163" s="61">
        <f>+'Cas_-14'!O163</f>
        <v>487</v>
      </c>
      <c r="EA163" s="61">
        <f>+'Cas_-14'!P163</f>
        <v>290</v>
      </c>
      <c r="EB163" s="61">
        <f>+'Cas_-14'!Q163</f>
        <v>288</v>
      </c>
      <c r="EC163" s="61">
        <f>+'Cas_-14'!R163</f>
        <v>124</v>
      </c>
      <c r="ED163" s="61">
        <f>+'Cas_-14'!S163</f>
        <v>216</v>
      </c>
      <c r="EE163" s="61">
        <f>+'Cas_-14'!T163</f>
        <v>31</v>
      </c>
      <c r="EF163" s="84">
        <f>+'Cas_-14'!U163</f>
        <v>116</v>
      </c>
      <c r="EG163" s="190">
        <f t="shared" si="349"/>
        <v>8.6963114605229479E-3</v>
      </c>
      <c r="EH163" s="88">
        <f t="shared" si="349"/>
        <v>8.7414651463202601E-3</v>
      </c>
      <c r="EI163" s="88">
        <f t="shared" si="349"/>
        <v>1.5955505705517806E-2</v>
      </c>
      <c r="EJ163" s="88">
        <f t="shared" si="349"/>
        <v>1.9514771467998442E-2</v>
      </c>
      <c r="EK163" s="88">
        <f t="shared" si="349"/>
        <v>5.8364010353842831E-2</v>
      </c>
      <c r="EL163" s="88">
        <f t="shared" si="349"/>
        <v>5.7369248976030171E-2</v>
      </c>
      <c r="EM163" s="88">
        <f t="shared" si="349"/>
        <v>6.4980354962917528E-2</v>
      </c>
      <c r="EN163" s="88">
        <f t="shared" si="349"/>
        <v>6.1719383943932157E-2</v>
      </c>
      <c r="EO163" s="88">
        <f t="shared" si="349"/>
        <v>6.61572176033033E-2</v>
      </c>
      <c r="EP163" s="88">
        <f t="shared" si="370"/>
        <v>5.8684637389058388E-2</v>
      </c>
      <c r="EQ163" s="88">
        <f t="shared" si="371"/>
        <v>5.2956782985623597E-2</v>
      </c>
      <c r="ER163" s="88">
        <f t="shared" si="373"/>
        <v>4.8947883593835805E-2</v>
      </c>
      <c r="ES163" s="88">
        <f t="shared" si="373"/>
        <v>4.1212412145107589E-2</v>
      </c>
      <c r="ET163" s="88">
        <f t="shared" si="373"/>
        <v>2.6375476008143835E-2</v>
      </c>
      <c r="EU163" s="88">
        <f t="shared" si="372"/>
        <v>2.9419318951249326E-2</v>
      </c>
      <c r="EV163" s="88">
        <f t="shared" si="372"/>
        <v>1.9267520725529005E-2</v>
      </c>
      <c r="EW163" s="88">
        <f t="shared" si="372"/>
        <v>2.8490254971180476E-2</v>
      </c>
      <c r="EX163" s="88">
        <f t="shared" si="372"/>
        <v>2.7387655664227725E-2</v>
      </c>
      <c r="EY163" s="88">
        <f t="shared" si="372"/>
        <v>8.7053556856384801E-2</v>
      </c>
      <c r="EZ163" s="96">
        <f t="shared" si="372"/>
        <v>6.5728702883095208E-2</v>
      </c>
      <c r="FA163" s="110">
        <f t="shared" si="319"/>
        <v>5.0792934138495403</v>
      </c>
      <c r="FB163" s="111">
        <f t="shared" si="320"/>
        <v>8.5509950248756201</v>
      </c>
      <c r="FC163" s="111">
        <f t="shared" si="321"/>
        <v>7.2202900319319863</v>
      </c>
      <c r="FD163" s="111">
        <f t="shared" si="322"/>
        <v>17.221964628734188</v>
      </c>
      <c r="FE163" s="111">
        <f t="shared" si="366"/>
        <v>11.148484143599287</v>
      </c>
      <c r="FF163" s="111">
        <f t="shared" si="366"/>
        <v>5.8240394423665425</v>
      </c>
      <c r="FG163" s="111">
        <f t="shared" si="366"/>
        <v>3.667302332404283</v>
      </c>
      <c r="FH163" s="111">
        <f t="shared" si="366"/>
        <v>11.34165565612097</v>
      </c>
      <c r="FI163" s="111">
        <f t="shared" si="366"/>
        <v>8.4001527300496388</v>
      </c>
      <c r="FJ163" s="111">
        <f t="shared" si="366"/>
        <v>11.928164356869884</v>
      </c>
      <c r="FK163" s="111">
        <f t="shared" si="366"/>
        <v>7.6277650648360034</v>
      </c>
      <c r="FL163" s="111">
        <f t="shared" si="366"/>
        <v>4.901960784313725</v>
      </c>
      <c r="FM163" s="111">
        <f t="shared" si="366"/>
        <v>7.2202900319319863</v>
      </c>
      <c r="FN163" s="111">
        <f t="shared" si="366"/>
        <v>17.221964628734188</v>
      </c>
      <c r="FO163" s="111">
        <f t="shared" si="366"/>
        <v>5.0792934138495403</v>
      </c>
      <c r="FP163" s="111">
        <f t="shared" si="366"/>
        <v>8.5509950248756201</v>
      </c>
      <c r="FQ163" s="111">
        <f t="shared" si="323"/>
        <v>3.9726680438582553</v>
      </c>
      <c r="FR163" s="111">
        <f t="shared" si="324"/>
        <v>5.7552982598686446</v>
      </c>
      <c r="FS163" s="111">
        <f t="shared" si="325"/>
        <v>1.8707105192390887</v>
      </c>
      <c r="FT163" s="292">
        <f t="shared" si="326"/>
        <v>4.1011844220610909</v>
      </c>
      <c r="FU163" s="83">
        <f>+Cas_Hoy!B163</f>
        <v>215</v>
      </c>
      <c r="FV163" s="61">
        <f>+Cas_Hoy!C163</f>
        <v>208</v>
      </c>
      <c r="FW163" s="61">
        <f>+Cas_Hoy!D163</f>
        <v>383</v>
      </c>
      <c r="FX163" s="61">
        <f>+Cas_Hoy!E163</f>
        <v>443</v>
      </c>
      <c r="FY163" s="61">
        <f>+Cas_Hoy!F163</f>
        <v>1503</v>
      </c>
      <c r="FZ163" s="61">
        <f>+Cas_Hoy!G163</f>
        <v>1465</v>
      </c>
      <c r="GA163" s="61">
        <f>+Cas_Hoy!H163</f>
        <v>1679</v>
      </c>
      <c r="GB163" s="61">
        <f>+Cas_Hoy!I163</f>
        <v>1612</v>
      </c>
      <c r="GC163" s="61">
        <f>+Cas_Hoy!J163</f>
        <v>1524</v>
      </c>
      <c r="GD163" s="61">
        <f>+Cas_Hoy!K163</f>
        <v>1445</v>
      </c>
      <c r="GE163" s="61">
        <f>+Cas_Hoy!L163</f>
        <v>1016</v>
      </c>
      <c r="GF163" s="61">
        <f>+Cas_Hoy!M163</f>
        <v>1072</v>
      </c>
      <c r="GG163" s="61">
        <f>+Cas_Hoy!N163</f>
        <v>627</v>
      </c>
      <c r="GH163" s="61">
        <f>+Cas_Hoy!O163</f>
        <v>512</v>
      </c>
      <c r="GI163" s="61">
        <f>+Cas_Hoy!P163</f>
        <v>307</v>
      </c>
      <c r="GJ163" s="61">
        <f>+Cas_Hoy!Q163</f>
        <v>299</v>
      </c>
      <c r="GK163" s="61">
        <f>+Cas_Hoy!R163</f>
        <v>134</v>
      </c>
      <c r="GL163" s="61">
        <f>+Cas_Hoy!S163</f>
        <v>225</v>
      </c>
      <c r="GM163" s="61">
        <f>+Cas_Hoy!T163</f>
        <v>32</v>
      </c>
      <c r="GN163" s="84">
        <f>+Cas_Hoy!U163</f>
        <v>121</v>
      </c>
      <c r="GO163" s="297">
        <f t="shared" si="329"/>
        <v>4.6782218069640266E-2</v>
      </c>
      <c r="GP163" s="294">
        <f t="shared" si="330"/>
        <v>7.9731439974728729E-2</v>
      </c>
      <c r="GQ163" s="294">
        <f t="shared" si="331"/>
        <v>0.12359354084143957</v>
      </c>
      <c r="GR163" s="294">
        <f t="shared" si="332"/>
        <v>0.36137048022851276</v>
      </c>
      <c r="GS163" s="294">
        <f t="shared" si="333"/>
        <v>0.68245455457919202</v>
      </c>
      <c r="GT163" s="294">
        <f t="shared" si="334"/>
        <v>0.3536755247937009</v>
      </c>
      <c r="GU163" s="294">
        <f t="shared" si="335"/>
        <v>0.2494451855882209</v>
      </c>
      <c r="GV163" s="294">
        <f t="shared" si="336"/>
        <v>0.7</v>
      </c>
      <c r="GW163" s="294">
        <f t="shared" si="337"/>
        <v>0.58208497296482709</v>
      </c>
      <c r="GX163" s="294">
        <f t="shared" si="338"/>
        <v>0.7</v>
      </c>
      <c r="GY163" s="294">
        <f t="shared" si="339"/>
        <v>0.42484986500114158</v>
      </c>
      <c r="GZ163" s="294">
        <f t="shared" si="340"/>
        <v>0.2521728720328334</v>
      </c>
      <c r="HA163" s="294">
        <f t="shared" si="341"/>
        <v>0.30737003544349595</v>
      </c>
      <c r="HB163" s="294">
        <f t="shared" si="342"/>
        <v>0.47755566245930087</v>
      </c>
      <c r="HC163" s="294">
        <f t="shared" si="343"/>
        <v>0.1581890047159622</v>
      </c>
      <c r="HD163" s="294">
        <f t="shared" si="344"/>
        <v>0.17104925585361191</v>
      </c>
      <c r="HE163" s="294">
        <f t="shared" si="345"/>
        <v>0.12230993237936494</v>
      </c>
      <c r="HF163" s="294">
        <f t="shared" si="346"/>
        <v>0.16419179894397026</v>
      </c>
      <c r="HG163" s="294">
        <f t="shared" si="347"/>
        <v>0.16810529501772092</v>
      </c>
      <c r="HH163" s="298">
        <f t="shared" si="348"/>
        <v>0.28118473632688162</v>
      </c>
      <c r="HI163" s="213">
        <f>+CyF_Tot!B163</f>
        <v>13492</v>
      </c>
      <c r="HJ163" s="140">
        <f>+CyF_Tot!C163</f>
        <v>14130</v>
      </c>
      <c r="HK163" s="140">
        <f>+CyF_Tot!D163</f>
        <v>14560</v>
      </c>
      <c r="HL163" s="140">
        <f>+CyF_Tot!E163</f>
        <v>14865</v>
      </c>
      <c r="HM163" s="140">
        <f>+CyF_Tot!F163</f>
        <v>519</v>
      </c>
      <c r="HN163" s="140">
        <f>+CyF_Tot!G163</f>
        <v>540</v>
      </c>
      <c r="HO163" s="140">
        <f>+CyF_Tot!H163</f>
        <v>556</v>
      </c>
      <c r="HP163" s="451">
        <f>+CyF_Tot!I163</f>
        <v>560</v>
      </c>
      <c r="HQ163" s="91">
        <f t="shared" si="291"/>
        <v>6.7845013220988695E-2</v>
      </c>
      <c r="HR163" s="88">
        <f t="shared" si="292"/>
        <v>6.4834678302351956E-2</v>
      </c>
      <c r="HS163" s="88">
        <f t="shared" si="293"/>
        <v>6.5030129934175548E-2</v>
      </c>
      <c r="HT163" s="88">
        <f t="shared" si="294"/>
        <v>6.1360759361684496E-2</v>
      </c>
      <c r="HU163" s="88">
        <f t="shared" si="295"/>
        <v>7.1360526202378344E-2</v>
      </c>
      <c r="HV163" s="88">
        <f t="shared" si="296"/>
        <v>7.011547892114138E-2</v>
      </c>
      <c r="HW163" s="88">
        <f t="shared" si="297"/>
        <v>7.1742955503462991E-2</v>
      </c>
      <c r="HX163" s="88">
        <f t="shared" si="298"/>
        <v>7.1907540378957427E-2</v>
      </c>
      <c r="HY163" s="88">
        <f t="shared" si="299"/>
        <v>6.3920879354824309E-2</v>
      </c>
      <c r="HZ163" s="88">
        <f t="shared" si="300"/>
        <v>6.7999088474804334E-2</v>
      </c>
      <c r="IA163" s="88">
        <f t="shared" si="301"/>
        <v>5.3016677920117168E-2</v>
      </c>
      <c r="IB163" s="88">
        <f t="shared" si="302"/>
        <v>6.0565210704809407E-2</v>
      </c>
      <c r="IC163" s="88">
        <f t="shared" si="303"/>
        <v>4.2807280255456874E-2</v>
      </c>
      <c r="ID163" s="88">
        <f t="shared" si="304"/>
        <v>5.3664320441466136E-2</v>
      </c>
      <c r="IE163" s="88">
        <f t="shared" si="305"/>
        <v>2.8649850654293069E-2</v>
      </c>
      <c r="IF163" s="88">
        <f t="shared" si="306"/>
        <v>4.3443382513413419E-2</v>
      </c>
      <c r="IG163" s="88">
        <f t="shared" si="307"/>
        <v>1.2649761241041953E-2</v>
      </c>
      <c r="IH163" s="88">
        <f t="shared" si="308"/>
        <v>2.2922177510183408E-2</v>
      </c>
      <c r="II163" s="88">
        <f t="shared" si="309"/>
        <v>1.0349804651761595E-3</v>
      </c>
      <c r="IJ163" s="191">
        <f t="shared" si="310"/>
        <v>5.1293213304599216E-3</v>
      </c>
      <c r="IK163" s="297"/>
      <c r="IL163" s="294"/>
      <c r="IM163" s="294"/>
      <c r="IN163" s="294"/>
      <c r="IO163" s="294"/>
      <c r="IP163" s="294"/>
      <c r="IQ163" s="294"/>
      <c r="IR163" s="294"/>
      <c r="IS163" s="294"/>
      <c r="IT163" s="294"/>
      <c r="IU163" s="294"/>
      <c r="IV163" s="294"/>
      <c r="IW163" s="294"/>
      <c r="IX163" s="294"/>
      <c r="IY163" s="294"/>
      <c r="IZ163" s="294"/>
      <c r="JA163" s="294"/>
      <c r="JB163" s="294"/>
      <c r="JC163" s="294"/>
      <c r="JD163" s="298"/>
    </row>
    <row r="164" spans="1:265" ht="14.4">
      <c r="A164" s="411" t="s">
        <v>174</v>
      </c>
      <c r="B164" s="439">
        <v>8837</v>
      </c>
      <c r="C164" s="427">
        <f t="shared" si="398"/>
        <v>10</v>
      </c>
      <c r="D164" s="418">
        <f t="shared" si="399"/>
        <v>0</v>
      </c>
      <c r="E164" s="396">
        <f t="shared" si="317"/>
        <v>9.2541446911247223E-3</v>
      </c>
      <c r="F164" s="197">
        <f t="shared" si="374"/>
        <v>7.9212402399004189E-4</v>
      </c>
      <c r="G164" s="30">
        <f t="shared" si="367"/>
        <v>0</v>
      </c>
      <c r="H164" s="29">
        <f t="shared" si="368"/>
        <v>0</v>
      </c>
      <c r="I164" s="33">
        <f t="shared" si="369"/>
        <v>0</v>
      </c>
      <c r="J164" s="324">
        <f t="shared" si="375"/>
        <v>6.7896344913432162E-4</v>
      </c>
      <c r="K164" s="482">
        <f t="shared" ref="K164:K169" si="400">HP164/(B164*J164)</f>
        <v>0</v>
      </c>
      <c r="L164" s="325">
        <f t="shared" si="318"/>
        <v>0.8571428571428571</v>
      </c>
      <c r="M164" s="326">
        <f t="shared" si="376"/>
        <v>9.6994778447760221E-4</v>
      </c>
      <c r="N164" s="501"/>
      <c r="O164" s="332" t="s">
        <v>226</v>
      </c>
      <c r="P164" s="20" t="s">
        <v>228</v>
      </c>
      <c r="Q164" s="20"/>
      <c r="R164" s="20"/>
      <c r="S164" s="157">
        <f t="shared" si="377"/>
        <v>10</v>
      </c>
      <c r="T164" s="158">
        <f t="shared" si="378"/>
        <v>113.16057485572027</v>
      </c>
      <c r="U164" s="157">
        <f t="shared" si="379"/>
        <v>2</v>
      </c>
      <c r="V164" s="159">
        <f t="shared" si="380"/>
        <v>0.25</v>
      </c>
      <c r="W164" s="158">
        <f t="shared" si="381"/>
        <v>22.632114971144052</v>
      </c>
      <c r="X164" s="157">
        <f t="shared" si="382"/>
        <v>3</v>
      </c>
      <c r="Y164" s="159">
        <f t="shared" si="383"/>
        <v>0.42857142857142855</v>
      </c>
      <c r="Z164" s="158">
        <f t="shared" si="384"/>
        <v>33.94817245671608</v>
      </c>
      <c r="AA164" s="157">
        <f t="shared" si="385"/>
        <v>0</v>
      </c>
      <c r="AB164" s="158">
        <f t="shared" si="386"/>
        <v>0</v>
      </c>
      <c r="AC164" s="160">
        <f t="shared" si="387"/>
        <v>0</v>
      </c>
      <c r="AD164" s="157">
        <f t="shared" si="388"/>
        <v>0</v>
      </c>
      <c r="AE164" s="159" t="e">
        <f t="shared" si="389"/>
        <v>#DIV/0!</v>
      </c>
      <c r="AF164" s="158">
        <f t="shared" si="390"/>
        <v>0</v>
      </c>
      <c r="AG164" s="157">
        <f t="shared" si="391"/>
        <v>0</v>
      </c>
      <c r="AH164" s="159" t="e">
        <f t="shared" si="392"/>
        <v>#DIV/0!</v>
      </c>
      <c r="AI164" s="333">
        <f t="shared" si="393"/>
        <v>0</v>
      </c>
      <c r="AJ164" s="505"/>
      <c r="AK164" s="83">
        <v>719.91062761820638</v>
      </c>
      <c r="AL164" s="61">
        <v>670.52550936299815</v>
      </c>
      <c r="AM164" s="61">
        <v>676.66289640420871</v>
      </c>
      <c r="AN164" s="61">
        <v>646.10962639492686</v>
      </c>
      <c r="AO164" s="61">
        <v>521.98655311434027</v>
      </c>
      <c r="AP164" s="61">
        <v>496.58264949153789</v>
      </c>
      <c r="AQ164" s="61">
        <v>604.10792399497359</v>
      </c>
      <c r="AR164" s="61">
        <v>559.81101873870932</v>
      </c>
      <c r="AS164" s="61">
        <v>512.09165645923395</v>
      </c>
      <c r="AT164" s="61">
        <v>554.99024088396482</v>
      </c>
      <c r="AU164" s="61">
        <v>441.41074426698594</v>
      </c>
      <c r="AV164" s="61">
        <v>445.55505898358297</v>
      </c>
      <c r="AW164" s="61">
        <v>465.11597678342491</v>
      </c>
      <c r="AX164" s="61">
        <v>487.94729677228867</v>
      </c>
      <c r="AY164" s="61">
        <v>295.65625945261468</v>
      </c>
      <c r="AZ164" s="61">
        <v>344.46785962295422</v>
      </c>
      <c r="BA164" s="61">
        <v>133.82264991923725</v>
      </c>
      <c r="BB164" s="61">
        <v>182.87224629598569</v>
      </c>
      <c r="BC164" s="61">
        <v>17.234735216871467</v>
      </c>
      <c r="BD164" s="84">
        <v>60.138560610000816</v>
      </c>
      <c r="BE164" s="229">
        <v>2.0000000000000002E-5</v>
      </c>
      <c r="BF164" s="42">
        <v>2.0000000000000002E-5</v>
      </c>
      <c r="BG164" s="52">
        <v>5.0000000000000002E-5</v>
      </c>
      <c r="BH164" s="52">
        <v>4.0000000000000003E-5</v>
      </c>
      <c r="BI164" s="52">
        <v>1.2518952302791728E-4</v>
      </c>
      <c r="BJ164" s="52">
        <v>1.2406223545552731E-4</v>
      </c>
      <c r="BK164" s="52">
        <v>3.4000000000000002E-4</v>
      </c>
      <c r="BL164" s="52">
        <v>1.8000000000000001E-4</v>
      </c>
      <c r="BM164" s="52">
        <v>8.9999999999999998E-4</v>
      </c>
      <c r="BN164" s="52">
        <v>5.0000000000000001E-4</v>
      </c>
      <c r="BO164" s="52">
        <v>3.8E-3</v>
      </c>
      <c r="BP164" s="52">
        <v>2E-3</v>
      </c>
      <c r="BQ164" s="52">
        <v>1.6199999999999999E-2</v>
      </c>
      <c r="BR164" s="52">
        <v>6.1999999999999998E-3</v>
      </c>
      <c r="BS164" s="52">
        <v>6.1100000000000002E-2</v>
      </c>
      <c r="BT164" s="52">
        <v>2.6800000000000001E-2</v>
      </c>
      <c r="BU164" s="52">
        <v>0.1421</v>
      </c>
      <c r="BV164" s="52">
        <v>5.4699999999999999E-2</v>
      </c>
      <c r="BW164" s="52">
        <v>0.27589999999999998</v>
      </c>
      <c r="BX164" s="53">
        <v>0.1051</v>
      </c>
      <c r="BY164" s="63">
        <f>+Fall_Hoy!B164</f>
        <v>0</v>
      </c>
      <c r="BZ164" s="60">
        <f>+Fall_Hoy!C164</f>
        <v>0</v>
      </c>
      <c r="CA164" s="60">
        <f>+Fall_Hoy!D164</f>
        <v>0</v>
      </c>
      <c r="CB164" s="60">
        <f>+Fall_Hoy!E164</f>
        <v>0</v>
      </c>
      <c r="CC164" s="60">
        <f>+Fall_Hoy!F164</f>
        <v>0</v>
      </c>
      <c r="CD164" s="60">
        <f>+Fall_Hoy!G164</f>
        <v>0</v>
      </c>
      <c r="CE164" s="60">
        <f>+Fall_Hoy!H164</f>
        <v>0</v>
      </c>
      <c r="CF164" s="60">
        <f>+Fall_Hoy!I164</f>
        <v>0</v>
      </c>
      <c r="CG164" s="60">
        <f>+Fall_Hoy!J164</f>
        <v>0</v>
      </c>
      <c r="CH164" s="60">
        <f>+Fall_Hoy!K164</f>
        <v>0</v>
      </c>
      <c r="CI164" s="60">
        <f>+Fall_Hoy!L164</f>
        <v>0</v>
      </c>
      <c r="CJ164" s="60">
        <f>+Fall_Hoy!M164</f>
        <v>0</v>
      </c>
      <c r="CK164" s="60">
        <f>+Fall_Hoy!N164</f>
        <v>0</v>
      </c>
      <c r="CL164" s="60">
        <f>+Fall_Hoy!O164</f>
        <v>0</v>
      </c>
      <c r="CM164" s="60">
        <f>+Fall_Hoy!P164</f>
        <v>0</v>
      </c>
      <c r="CN164" s="60">
        <f>+Fall_Hoy!Q164</f>
        <v>0</v>
      </c>
      <c r="CO164" s="60">
        <f>+Fall_Hoy!R164</f>
        <v>0</v>
      </c>
      <c r="CP164" s="60">
        <f>+Fall_Hoy!S164</f>
        <v>0</v>
      </c>
      <c r="CQ164" s="60">
        <f>+Fall_Hoy!T164</f>
        <v>0</v>
      </c>
      <c r="CR164" s="65">
        <f>+Fall_Hoy!U164</f>
        <v>0</v>
      </c>
      <c r="CS164" s="74">
        <f t="shared" si="394"/>
        <v>0</v>
      </c>
      <c r="CT164" s="75">
        <f t="shared" si="395"/>
        <v>0</v>
      </c>
      <c r="CU164" s="75">
        <f t="shared" si="396"/>
        <v>0</v>
      </c>
      <c r="CV164" s="75">
        <f t="shared" si="397"/>
        <v>0</v>
      </c>
      <c r="CW164" s="75">
        <f t="shared" si="350"/>
        <v>1.9157581627987871E-3</v>
      </c>
      <c r="CX164" s="75">
        <f t="shared" si="351"/>
        <v>0</v>
      </c>
      <c r="CY164" s="75">
        <f t="shared" si="352"/>
        <v>3.3106667212275151E-3</v>
      </c>
      <c r="CZ164" s="75">
        <f t="shared" si="353"/>
        <v>0</v>
      </c>
      <c r="DA164" s="75">
        <f t="shared" si="354"/>
        <v>1.9527754209360117E-3</v>
      </c>
      <c r="DB164" s="75">
        <f t="shared" si="355"/>
        <v>0</v>
      </c>
      <c r="DC164" s="75">
        <f t="shared" si="356"/>
        <v>4.5309273187747919E-3</v>
      </c>
      <c r="DD164" s="75">
        <f t="shared" si="357"/>
        <v>0</v>
      </c>
      <c r="DE164" s="75">
        <f t="shared" si="358"/>
        <v>0</v>
      </c>
      <c r="DF164" s="75">
        <f t="shared" si="359"/>
        <v>0</v>
      </c>
      <c r="DG164" s="75">
        <f t="shared" si="360"/>
        <v>0</v>
      </c>
      <c r="DH164" s="75">
        <f t="shared" si="361"/>
        <v>0</v>
      </c>
      <c r="DI164" s="75">
        <f t="shared" si="362"/>
        <v>0</v>
      </c>
      <c r="DJ164" s="75">
        <f t="shared" si="363"/>
        <v>0</v>
      </c>
      <c r="DK164" s="75">
        <f t="shared" si="364"/>
        <v>0</v>
      </c>
      <c r="DL164" s="287">
        <f t="shared" si="365"/>
        <v>0</v>
      </c>
      <c r="DM164" s="83">
        <f>+'Cas_-14'!B164</f>
        <v>0</v>
      </c>
      <c r="DN164" s="61">
        <f>+'Cas_-14'!C164</f>
        <v>0</v>
      </c>
      <c r="DO164" s="61">
        <f>+'Cas_-14'!D164</f>
        <v>0</v>
      </c>
      <c r="DP164" s="61">
        <f>+'Cas_-14'!E164</f>
        <v>1</v>
      </c>
      <c r="DQ164" s="61">
        <f>+'Cas_-14'!F164</f>
        <v>1</v>
      </c>
      <c r="DR164" s="61">
        <f>+'Cas_-14'!G164</f>
        <v>0</v>
      </c>
      <c r="DS164" s="61">
        <f>+'Cas_-14'!H164</f>
        <v>2</v>
      </c>
      <c r="DT164" s="61">
        <f>+'Cas_-14'!I164</f>
        <v>0</v>
      </c>
      <c r="DU164" s="61">
        <f>+'Cas_-14'!J164</f>
        <v>1</v>
      </c>
      <c r="DV164" s="61">
        <f>+'Cas_-14'!K164</f>
        <v>0</v>
      </c>
      <c r="DW164" s="61">
        <f>+'Cas_-14'!L164</f>
        <v>2</v>
      </c>
      <c r="DX164" s="61">
        <f>+'Cas_-14'!M164</f>
        <v>0</v>
      </c>
      <c r="DY164" s="61">
        <f>+'Cas_-14'!N164</f>
        <v>0</v>
      </c>
      <c r="DZ164" s="61">
        <f>+'Cas_-14'!O164</f>
        <v>0</v>
      </c>
      <c r="EA164" s="61">
        <f>+'Cas_-14'!P164</f>
        <v>0</v>
      </c>
      <c r="EB164" s="61">
        <f>+'Cas_-14'!Q164</f>
        <v>0</v>
      </c>
      <c r="EC164" s="61">
        <f>+'Cas_-14'!R164</f>
        <v>0</v>
      </c>
      <c r="ED164" s="61">
        <f>+'Cas_-14'!S164</f>
        <v>0</v>
      </c>
      <c r="EE164" s="61">
        <f>+'Cas_-14'!T164</f>
        <v>0</v>
      </c>
      <c r="EF164" s="84">
        <f>+'Cas_-14'!U164</f>
        <v>0</v>
      </c>
      <c r="EG164" s="190">
        <f t="shared" si="349"/>
        <v>0</v>
      </c>
      <c r="EH164" s="89">
        <f t="shared" si="349"/>
        <v>0</v>
      </c>
      <c r="EI164" s="89">
        <f t="shared" si="349"/>
        <v>0</v>
      </c>
      <c r="EJ164" s="89">
        <f t="shared" ref="EJ164:ET169" si="401">+DP164/AN164</f>
        <v>1.5477249667052041E-3</v>
      </c>
      <c r="EK164" s="89">
        <f t="shared" si="401"/>
        <v>1.9157581627987871E-3</v>
      </c>
      <c r="EL164" s="89">
        <f t="shared" si="401"/>
        <v>0</v>
      </c>
      <c r="EM164" s="89">
        <f t="shared" si="401"/>
        <v>3.3106667212275151E-3</v>
      </c>
      <c r="EN164" s="89">
        <f t="shared" si="401"/>
        <v>0</v>
      </c>
      <c r="EO164" s="89">
        <f t="shared" si="401"/>
        <v>1.9527754209360117E-3</v>
      </c>
      <c r="EP164" s="89">
        <f t="shared" si="370"/>
        <v>0</v>
      </c>
      <c r="EQ164" s="89">
        <f t="shared" si="371"/>
        <v>4.5309273187747919E-3</v>
      </c>
      <c r="ER164" s="89">
        <f t="shared" si="373"/>
        <v>0</v>
      </c>
      <c r="ES164" s="89">
        <f t="shared" si="373"/>
        <v>0</v>
      </c>
      <c r="ET164" s="89">
        <f t="shared" si="373"/>
        <v>0</v>
      </c>
      <c r="EU164" s="89">
        <f t="shared" si="372"/>
        <v>0</v>
      </c>
      <c r="EV164" s="89">
        <f t="shared" si="372"/>
        <v>0</v>
      </c>
      <c r="EW164" s="89">
        <f t="shared" si="372"/>
        <v>0</v>
      </c>
      <c r="EX164" s="89">
        <f t="shared" si="372"/>
        <v>0</v>
      </c>
      <c r="EY164" s="89">
        <f t="shared" si="372"/>
        <v>0</v>
      </c>
      <c r="EZ164" s="97">
        <f t="shared" si="372"/>
        <v>0</v>
      </c>
      <c r="FA164" s="110" t="e">
        <f t="shared" si="319"/>
        <v>#DIV/0!</v>
      </c>
      <c r="FB164" s="111" t="e">
        <f t="shared" si="320"/>
        <v>#DIV/0!</v>
      </c>
      <c r="FC164" s="111" t="e">
        <f t="shared" si="321"/>
        <v>#DIV/0!</v>
      </c>
      <c r="FD164" s="111" t="e">
        <f t="shared" si="322"/>
        <v>#DIV/0!</v>
      </c>
      <c r="FE164" s="111">
        <f t="shared" si="366"/>
        <v>1</v>
      </c>
      <c r="FF164" s="111" t="e">
        <f t="shared" si="366"/>
        <v>#DIV/0!</v>
      </c>
      <c r="FG164" s="111">
        <f t="shared" si="366"/>
        <v>1</v>
      </c>
      <c r="FH164" s="111" t="e">
        <f t="shared" si="366"/>
        <v>#DIV/0!</v>
      </c>
      <c r="FI164" s="111">
        <f t="shared" si="366"/>
        <v>1</v>
      </c>
      <c r="FJ164" s="111" t="e">
        <f t="shared" si="366"/>
        <v>#DIV/0!</v>
      </c>
      <c r="FK164" s="111">
        <f t="shared" si="366"/>
        <v>1</v>
      </c>
      <c r="FL164" s="111" t="e">
        <f t="shared" si="366"/>
        <v>#DIV/0!</v>
      </c>
      <c r="FM164" s="111" t="e">
        <f t="shared" si="366"/>
        <v>#DIV/0!</v>
      </c>
      <c r="FN164" s="111" t="e">
        <f t="shared" si="366"/>
        <v>#DIV/0!</v>
      </c>
      <c r="FO164" s="111" t="e">
        <f t="shared" si="366"/>
        <v>#DIV/0!</v>
      </c>
      <c r="FP164" s="111" t="e">
        <f t="shared" si="366"/>
        <v>#DIV/0!</v>
      </c>
      <c r="FQ164" s="111" t="e">
        <f t="shared" si="323"/>
        <v>#DIV/0!</v>
      </c>
      <c r="FR164" s="111" t="e">
        <f t="shared" si="324"/>
        <v>#DIV/0!</v>
      </c>
      <c r="FS164" s="111" t="e">
        <f t="shared" si="325"/>
        <v>#DIV/0!</v>
      </c>
      <c r="FT164" s="292" t="e">
        <f t="shared" si="326"/>
        <v>#DIV/0!</v>
      </c>
      <c r="FU164" s="83">
        <f>+Cas_Hoy!B164</f>
        <v>0</v>
      </c>
      <c r="FV164" s="61">
        <f>+Cas_Hoy!C164</f>
        <v>1</v>
      </c>
      <c r="FW164" s="61">
        <f>+Cas_Hoy!D164</f>
        <v>0</v>
      </c>
      <c r="FX164" s="61">
        <f>+Cas_Hoy!E164</f>
        <v>1</v>
      </c>
      <c r="FY164" s="61">
        <f>+Cas_Hoy!F164</f>
        <v>1</v>
      </c>
      <c r="FZ164" s="61">
        <f>+Cas_Hoy!G164</f>
        <v>0</v>
      </c>
      <c r="GA164" s="61">
        <f>+Cas_Hoy!H164</f>
        <v>2</v>
      </c>
      <c r="GB164" s="61">
        <f>+Cas_Hoy!I164</f>
        <v>2</v>
      </c>
      <c r="GC164" s="61">
        <f>+Cas_Hoy!J164</f>
        <v>1</v>
      </c>
      <c r="GD164" s="61">
        <f>+Cas_Hoy!K164</f>
        <v>0</v>
      </c>
      <c r="GE164" s="61">
        <f>+Cas_Hoy!L164</f>
        <v>2</v>
      </c>
      <c r="GF164" s="61">
        <f>+Cas_Hoy!M164</f>
        <v>0</v>
      </c>
      <c r="GG164" s="61">
        <f>+Cas_Hoy!N164</f>
        <v>0</v>
      </c>
      <c r="GH164" s="61">
        <f>+Cas_Hoy!O164</f>
        <v>0</v>
      </c>
      <c r="GI164" s="61">
        <f>+Cas_Hoy!P164</f>
        <v>0</v>
      </c>
      <c r="GJ164" s="61">
        <f>+Cas_Hoy!Q164</f>
        <v>0</v>
      </c>
      <c r="GK164" s="61">
        <f>+Cas_Hoy!R164</f>
        <v>0</v>
      </c>
      <c r="GL164" s="61">
        <f>+Cas_Hoy!S164</f>
        <v>0</v>
      </c>
      <c r="GM164" s="61">
        <f>+Cas_Hoy!T164</f>
        <v>0</v>
      </c>
      <c r="GN164" s="84">
        <f>+Cas_Hoy!U164</f>
        <v>0</v>
      </c>
      <c r="GO164" s="297" t="e">
        <f t="shared" si="329"/>
        <v>#DIV/0!</v>
      </c>
      <c r="GP164" s="294" t="e">
        <f t="shared" si="330"/>
        <v>#DIV/0!</v>
      </c>
      <c r="GQ164" s="294" t="e">
        <f t="shared" si="331"/>
        <v>#DIV/0!</v>
      </c>
      <c r="GR164" s="294" t="e">
        <f t="shared" si="332"/>
        <v>#DIV/0!</v>
      </c>
      <c r="GS164" s="294">
        <f t="shared" si="333"/>
        <v>1.9157581627987871E-3</v>
      </c>
      <c r="GT164" s="294" t="e">
        <f t="shared" si="334"/>
        <v>#DIV/0!</v>
      </c>
      <c r="GU164" s="294">
        <f t="shared" si="335"/>
        <v>3.3106667212275151E-3</v>
      </c>
      <c r="GV164" s="294" t="e">
        <f t="shared" si="336"/>
        <v>#DIV/0!</v>
      </c>
      <c r="GW164" s="294">
        <f t="shared" si="337"/>
        <v>1.9527754209360117E-3</v>
      </c>
      <c r="GX164" s="294" t="e">
        <f t="shared" si="338"/>
        <v>#DIV/0!</v>
      </c>
      <c r="GY164" s="294">
        <f t="shared" si="339"/>
        <v>4.5309273187747919E-3</v>
      </c>
      <c r="GZ164" s="294" t="e">
        <f t="shared" si="340"/>
        <v>#DIV/0!</v>
      </c>
      <c r="HA164" s="294" t="e">
        <f t="shared" si="341"/>
        <v>#DIV/0!</v>
      </c>
      <c r="HB164" s="294" t="e">
        <f t="shared" si="342"/>
        <v>#DIV/0!</v>
      </c>
      <c r="HC164" s="294" t="e">
        <f t="shared" si="343"/>
        <v>#DIV/0!</v>
      </c>
      <c r="HD164" s="294" t="e">
        <f t="shared" si="344"/>
        <v>#DIV/0!</v>
      </c>
      <c r="HE164" s="294" t="e">
        <f t="shared" si="345"/>
        <v>#DIV/0!</v>
      </c>
      <c r="HF164" s="294" t="e">
        <f t="shared" si="346"/>
        <v>#DIV/0!</v>
      </c>
      <c r="HG164" s="294" t="e">
        <f t="shared" si="347"/>
        <v>#DIV/0!</v>
      </c>
      <c r="HH164" s="298" t="e">
        <f t="shared" si="348"/>
        <v>#DIV/0!</v>
      </c>
      <c r="HI164" s="213">
        <f>+CyF_Tot!B164</f>
        <v>7</v>
      </c>
      <c r="HJ164" s="140">
        <f>+CyF_Tot!C164</f>
        <v>7</v>
      </c>
      <c r="HK164" s="140">
        <f>+CyF_Tot!D164</f>
        <v>8</v>
      </c>
      <c r="HL164" s="140">
        <f>+CyF_Tot!E164</f>
        <v>10</v>
      </c>
      <c r="HM164" s="140">
        <f>+CyF_Tot!F164</f>
        <v>0</v>
      </c>
      <c r="HN164" s="140">
        <f>+CyF_Tot!G164</f>
        <v>0</v>
      </c>
      <c r="HO164" s="140">
        <f>+CyF_Tot!H164</f>
        <v>0</v>
      </c>
      <c r="HP164" s="451">
        <f>+CyF_Tot!I164</f>
        <v>0</v>
      </c>
      <c r="HQ164" s="91">
        <f t="shared" ref="HQ164:HQ169" si="402">+AK164/$B164</f>
        <v>8.1465500466018595E-2</v>
      </c>
      <c r="HR164" s="88">
        <f t="shared" si="292"/>
        <v>7.5877052094941513E-2</v>
      </c>
      <c r="HS164" s="88">
        <f t="shared" si="293"/>
        <v>7.6571562340636945E-2</v>
      </c>
      <c r="HT164" s="88">
        <f t="shared" si="294"/>
        <v>7.3114136742664579E-2</v>
      </c>
      <c r="HU164" s="88">
        <f t="shared" si="295"/>
        <v>5.9068298417374702E-2</v>
      </c>
      <c r="HV164" s="88">
        <f t="shared" si="296"/>
        <v>5.6193578079839074E-2</v>
      </c>
      <c r="HW164" s="88">
        <f t="shared" si="297"/>
        <v>6.8361199954166979E-2</v>
      </c>
      <c r="HX164" s="88">
        <f t="shared" si="298"/>
        <v>6.3348536691038737E-2</v>
      </c>
      <c r="HY164" s="88">
        <f t="shared" si="299"/>
        <v>5.7948586223744929E-2</v>
      </c>
      <c r="HZ164" s="88">
        <f t="shared" si="300"/>
        <v>6.2803014697744117E-2</v>
      </c>
      <c r="IA164" s="88">
        <f t="shared" si="301"/>
        <v>4.9950293568743462E-2</v>
      </c>
      <c r="IB164" s="88">
        <f t="shared" si="302"/>
        <v>5.04192666044566E-2</v>
      </c>
      <c r="IC164" s="88">
        <f t="shared" si="303"/>
        <v>5.2632791307392207E-2</v>
      </c>
      <c r="ID164" s="88">
        <f t="shared" si="304"/>
        <v>5.5216396602046927E-2</v>
      </c>
      <c r="IE164" s="88">
        <f t="shared" si="305"/>
        <v>3.3456632279349856E-2</v>
      </c>
      <c r="IF164" s="88">
        <f t="shared" si="306"/>
        <v>3.8980181014253053E-2</v>
      </c>
      <c r="IG164" s="88">
        <f t="shared" si="307"/>
        <v>1.5143447993576694E-2</v>
      </c>
      <c r="IH164" s="88">
        <f t="shared" si="308"/>
        <v>2.0693928516010603E-2</v>
      </c>
      <c r="II164" s="88">
        <f t="shared" si="309"/>
        <v>1.950292544627302E-3</v>
      </c>
      <c r="IJ164" s="191">
        <f t="shared" si="310"/>
        <v>6.8053140896232678E-3</v>
      </c>
      <c r="IK164" s="297"/>
      <c r="IL164" s="294"/>
      <c r="IM164" s="294"/>
      <c r="IN164" s="294"/>
      <c r="IO164" s="294"/>
      <c r="IP164" s="294"/>
      <c r="IQ164" s="294"/>
      <c r="IR164" s="294"/>
      <c r="IS164" s="294"/>
      <c r="IT164" s="294"/>
      <c r="IU164" s="294"/>
      <c r="IV164" s="294"/>
      <c r="IW164" s="294"/>
      <c r="IX164" s="294"/>
      <c r="IY164" s="294"/>
      <c r="IZ164" s="294"/>
      <c r="JA164" s="294"/>
      <c r="JB164" s="294"/>
      <c r="JC164" s="294"/>
      <c r="JD164" s="298"/>
      <c r="JE164" s="486"/>
    </row>
    <row r="165" spans="1:265" ht="14.4">
      <c r="A165" s="412" t="s">
        <v>175</v>
      </c>
      <c r="B165" s="440">
        <v>267655</v>
      </c>
      <c r="C165" s="428">
        <f t="shared" si="398"/>
        <v>7908</v>
      </c>
      <c r="D165" s="419">
        <f t="shared" si="399"/>
        <v>379</v>
      </c>
      <c r="E165" s="397">
        <f t="shared" si="317"/>
        <v>1.0492350713153563E-2</v>
      </c>
      <c r="F165" s="198">
        <f t="shared" si="374"/>
        <v>2.7965104332069269E-2</v>
      </c>
      <c r="G165" s="28">
        <f t="shared" si="367"/>
        <v>4.8258587539332733</v>
      </c>
      <c r="H165" s="27">
        <f t="shared" si="368"/>
        <v>0.13495564354557379</v>
      </c>
      <c r="I165" s="34">
        <f t="shared" si="369"/>
        <v>0.1425823953451433</v>
      </c>
      <c r="J165" s="311">
        <f t="shared" si="375"/>
        <v>0.21126333256365473</v>
      </c>
      <c r="K165" s="483">
        <f t="shared" si="400"/>
        <v>6.70254476068558E-3</v>
      </c>
      <c r="L165" s="312">
        <f t="shared" si="318"/>
        <v>7.5545340383867741</v>
      </c>
      <c r="M165" s="313">
        <f t="shared" si="376"/>
        <v>0.2232024627806789</v>
      </c>
      <c r="N165" s="501"/>
      <c r="O165" s="334" t="s">
        <v>230</v>
      </c>
      <c r="P165" s="21" t="s">
        <v>240</v>
      </c>
      <c r="Q165" s="21" t="s">
        <v>235</v>
      </c>
      <c r="R165" s="21" t="s">
        <v>243</v>
      </c>
      <c r="S165" s="161">
        <f t="shared" si="377"/>
        <v>7908</v>
      </c>
      <c r="T165" s="162">
        <f t="shared" si="378"/>
        <v>2954.5497001737313</v>
      </c>
      <c r="U165" s="161">
        <f t="shared" si="379"/>
        <v>175</v>
      </c>
      <c r="V165" s="163">
        <f t="shared" si="380"/>
        <v>2.2630285788180524E-2</v>
      </c>
      <c r="W165" s="162">
        <f t="shared" si="381"/>
        <v>65.382675459079792</v>
      </c>
      <c r="X165" s="161">
        <f t="shared" si="382"/>
        <v>423</v>
      </c>
      <c r="Y165" s="163">
        <f t="shared" si="383"/>
        <v>5.6513026052104211E-2</v>
      </c>
      <c r="Z165" s="162">
        <f t="shared" si="384"/>
        <v>158.03926696680429</v>
      </c>
      <c r="AA165" s="161">
        <f t="shared" si="385"/>
        <v>379</v>
      </c>
      <c r="AB165" s="162">
        <f t="shared" si="386"/>
        <v>1416.0019427994994</v>
      </c>
      <c r="AC165" s="164">
        <f t="shared" si="387"/>
        <v>4.7926150733434494E-2</v>
      </c>
      <c r="AD165" s="161">
        <f t="shared" si="388"/>
        <v>1</v>
      </c>
      <c r="AE165" s="163">
        <f t="shared" si="389"/>
        <v>2.6455026455026454E-3</v>
      </c>
      <c r="AF165" s="162">
        <f t="shared" si="390"/>
        <v>3.7361528833759876</v>
      </c>
      <c r="AG165" s="161">
        <f t="shared" si="391"/>
        <v>15</v>
      </c>
      <c r="AH165" s="163">
        <f t="shared" si="392"/>
        <v>4.1208791208791208E-2</v>
      </c>
      <c r="AI165" s="335">
        <f t="shared" si="393"/>
        <v>56.042293250639815</v>
      </c>
      <c r="AJ165" s="505"/>
      <c r="AK165" s="83">
        <v>15072.474336166311</v>
      </c>
      <c r="AL165" s="61">
        <v>13879.031475966685</v>
      </c>
      <c r="AM165" s="61">
        <v>14673.908451478417</v>
      </c>
      <c r="AN165" s="61">
        <v>13494.408483792364</v>
      </c>
      <c r="AO165" s="61">
        <v>18249.457763149629</v>
      </c>
      <c r="AP165" s="61">
        <v>17477.36791805895</v>
      </c>
      <c r="AQ165" s="61">
        <v>18785.953087714464</v>
      </c>
      <c r="AR165" s="61">
        <v>19351.958072760637</v>
      </c>
      <c r="AS165" s="61">
        <v>17661.321183087886</v>
      </c>
      <c r="AT165" s="61">
        <v>19578.694333745065</v>
      </c>
      <c r="AU165" s="61">
        <v>14947.974688754219</v>
      </c>
      <c r="AV165" s="61">
        <v>17386.181395608844</v>
      </c>
      <c r="AW165" s="61">
        <v>13055.605811431502</v>
      </c>
      <c r="AX165" s="61">
        <v>16778.048030572656</v>
      </c>
      <c r="AY165" s="61">
        <v>8784.173168593883</v>
      </c>
      <c r="AZ165" s="61">
        <v>12953.590037458189</v>
      </c>
      <c r="BA165" s="61">
        <v>4339.1929972688522</v>
      </c>
      <c r="BB165" s="61">
        <v>8161.2017457876063</v>
      </c>
      <c r="BC165" s="61">
        <v>553.93953156623638</v>
      </c>
      <c r="BD165" s="84">
        <v>2470.5237293615278</v>
      </c>
      <c r="BE165" s="229">
        <v>2.0000000000000002E-5</v>
      </c>
      <c r="BF165" s="42">
        <v>2.0000000000000002E-5</v>
      </c>
      <c r="BG165" s="52">
        <v>5.0000000000000002E-5</v>
      </c>
      <c r="BH165" s="52">
        <v>4.0000000000000003E-5</v>
      </c>
      <c r="BI165" s="52">
        <v>1.2518952302791728E-4</v>
      </c>
      <c r="BJ165" s="52">
        <v>1.2406223545552731E-4</v>
      </c>
      <c r="BK165" s="52">
        <v>3.4000000000000002E-4</v>
      </c>
      <c r="BL165" s="52">
        <v>1.8000000000000001E-4</v>
      </c>
      <c r="BM165" s="52">
        <v>8.9999999999999998E-4</v>
      </c>
      <c r="BN165" s="52">
        <v>5.0000000000000001E-4</v>
      </c>
      <c r="BO165" s="52">
        <v>3.8E-3</v>
      </c>
      <c r="BP165" s="52">
        <v>2E-3</v>
      </c>
      <c r="BQ165" s="52">
        <v>1.6199999999999999E-2</v>
      </c>
      <c r="BR165" s="52">
        <v>6.1999999999999998E-3</v>
      </c>
      <c r="BS165" s="52">
        <v>6.1100000000000002E-2</v>
      </c>
      <c r="BT165" s="52">
        <v>2.6800000000000001E-2</v>
      </c>
      <c r="BU165" s="52">
        <v>0.1421</v>
      </c>
      <c r="BV165" s="52">
        <v>5.4699999999999999E-2</v>
      </c>
      <c r="BW165" s="52">
        <v>0.27589999999999998</v>
      </c>
      <c r="BX165" s="53">
        <v>0.1051</v>
      </c>
      <c r="BY165" s="63">
        <f>+Fall_Hoy!B165</f>
        <v>0</v>
      </c>
      <c r="BZ165" s="60">
        <f>+Fall_Hoy!C165</f>
        <v>0</v>
      </c>
      <c r="CA165" s="60">
        <f>+Fall_Hoy!D165</f>
        <v>0</v>
      </c>
      <c r="CB165" s="60">
        <f>+Fall_Hoy!E165</f>
        <v>0</v>
      </c>
      <c r="CC165" s="60">
        <f>+Fall_Hoy!F165</f>
        <v>3</v>
      </c>
      <c r="CD165" s="60">
        <f>+Fall_Hoy!G165</f>
        <v>0</v>
      </c>
      <c r="CE165" s="60">
        <f>+Fall_Hoy!H165</f>
        <v>2</v>
      </c>
      <c r="CF165" s="60">
        <f>+Fall_Hoy!I165</f>
        <v>1</v>
      </c>
      <c r="CG165" s="60">
        <f>+Fall_Hoy!J165</f>
        <v>2</v>
      </c>
      <c r="CH165" s="60">
        <f>+Fall_Hoy!K165</f>
        <v>2</v>
      </c>
      <c r="CI165" s="60">
        <f>+Fall_Hoy!L165</f>
        <v>19</v>
      </c>
      <c r="CJ165" s="60">
        <f>+Fall_Hoy!M165</f>
        <v>5</v>
      </c>
      <c r="CK165" s="60">
        <f>+Fall_Hoy!N165</f>
        <v>39</v>
      </c>
      <c r="CL165" s="60">
        <f>+Fall_Hoy!O165</f>
        <v>18</v>
      </c>
      <c r="CM165" s="60">
        <f>+Fall_Hoy!P165</f>
        <v>61</v>
      </c>
      <c r="CN165" s="60">
        <f>+Fall_Hoy!Q165</f>
        <v>37</v>
      </c>
      <c r="CO165" s="60">
        <f>+Fall_Hoy!R165</f>
        <v>47</v>
      </c>
      <c r="CP165" s="60">
        <f>+Fall_Hoy!S165</f>
        <v>67</v>
      </c>
      <c r="CQ165" s="60">
        <f>+Fall_Hoy!T165</f>
        <v>23</v>
      </c>
      <c r="CR165" s="65">
        <f>+Fall_Hoy!U165</f>
        <v>49</v>
      </c>
      <c r="CS165" s="74">
        <f t="shared" si="394"/>
        <v>0.11365478794957345</v>
      </c>
      <c r="CT165" s="75">
        <f t="shared" si="395"/>
        <v>0.10658026160570695</v>
      </c>
      <c r="CU165" s="75">
        <f t="shared" si="396"/>
        <v>0.18439645330739682</v>
      </c>
      <c r="CV165" s="75">
        <f t="shared" si="397"/>
        <v>0.1730371614839466</v>
      </c>
      <c r="CW165" s="75">
        <f t="shared" si="350"/>
        <v>0.7</v>
      </c>
      <c r="CX165" s="75">
        <f t="shared" si="351"/>
        <v>3.3357425599400463E-2</v>
      </c>
      <c r="CY165" s="75">
        <f t="shared" si="352"/>
        <v>0.31312507349032931</v>
      </c>
      <c r="CZ165" s="75">
        <f t="shared" si="353"/>
        <v>0.28707976395295237</v>
      </c>
      <c r="DA165" s="75">
        <f t="shared" si="354"/>
        <v>0.12582423473223373</v>
      </c>
      <c r="DB165" s="75">
        <f t="shared" si="355"/>
        <v>0.20430371565205743</v>
      </c>
      <c r="DC165" s="75">
        <f t="shared" si="356"/>
        <v>0.33449347514360195</v>
      </c>
      <c r="DD165" s="75">
        <f t="shared" si="357"/>
        <v>0.14379235687897601</v>
      </c>
      <c r="DE165" s="75">
        <f t="shared" si="358"/>
        <v>0.18439645330739682</v>
      </c>
      <c r="DF165" s="75">
        <f t="shared" si="359"/>
        <v>0.1730371614839466</v>
      </c>
      <c r="DG165" s="75">
        <f t="shared" si="360"/>
        <v>0.11365478794957345</v>
      </c>
      <c r="DH165" s="75">
        <f t="shared" si="361"/>
        <v>0.10658026160570695</v>
      </c>
      <c r="DI165" s="75">
        <f t="shared" si="362"/>
        <v>7.6224540152902517E-2</v>
      </c>
      <c r="DJ165" s="75">
        <f t="shared" si="363"/>
        <v>0.15008364290404216</v>
      </c>
      <c r="DK165" s="75">
        <f t="shared" si="364"/>
        <v>0.15049212551753735</v>
      </c>
      <c r="DL165" s="287">
        <f t="shared" si="365"/>
        <v>0.18871409311271567</v>
      </c>
      <c r="DM165" s="83">
        <f>+'Cas_-14'!B165</f>
        <v>125</v>
      </c>
      <c r="DN165" s="61">
        <f>+'Cas_-14'!C165</f>
        <v>98</v>
      </c>
      <c r="DO165" s="61">
        <f>+'Cas_-14'!D165</f>
        <v>192</v>
      </c>
      <c r="DP165" s="61">
        <f>+'Cas_-14'!E165</f>
        <v>193</v>
      </c>
      <c r="DQ165" s="61">
        <f>+'Cas_-14'!F165</f>
        <v>598</v>
      </c>
      <c r="DR165" s="61">
        <f>+'Cas_-14'!G165</f>
        <v>583</v>
      </c>
      <c r="DS165" s="61">
        <f>+'Cas_-14'!H165</f>
        <v>789</v>
      </c>
      <c r="DT165" s="61">
        <f>+'Cas_-14'!I165</f>
        <v>706</v>
      </c>
      <c r="DU165" s="61">
        <f>+'Cas_-14'!J165</f>
        <v>755</v>
      </c>
      <c r="DV165" s="61">
        <f>+'Cas_-14'!K165</f>
        <v>669</v>
      </c>
      <c r="DW165" s="61">
        <f>+'Cas_-14'!L165</f>
        <v>552</v>
      </c>
      <c r="DX165" s="61">
        <f>+'Cas_-14'!M165</f>
        <v>533</v>
      </c>
      <c r="DY165" s="61">
        <f>+'Cas_-14'!N165</f>
        <v>364</v>
      </c>
      <c r="DZ165" s="61">
        <f>+'Cas_-14'!O165</f>
        <v>285</v>
      </c>
      <c r="EA165" s="61">
        <f>+'Cas_-14'!P165</f>
        <v>229</v>
      </c>
      <c r="EB165" s="61">
        <f>+'Cas_-14'!Q165</f>
        <v>197</v>
      </c>
      <c r="EC165" s="61">
        <f>+'Cas_-14'!R165</f>
        <v>155</v>
      </c>
      <c r="ED165" s="61">
        <f>+'Cas_-14'!S165</f>
        <v>253</v>
      </c>
      <c r="EE165" s="61">
        <f>+'Cas_-14'!T165</f>
        <v>40</v>
      </c>
      <c r="EF165" s="84">
        <f>+'Cas_-14'!U165</f>
        <v>151</v>
      </c>
      <c r="EG165" s="190">
        <f t="shared" ref="EG165:EI169" si="403">+DM165/AK165</f>
        <v>8.2932634159517699E-3</v>
      </c>
      <c r="EH165" s="88">
        <f t="shared" si="403"/>
        <v>7.0610114379882714E-3</v>
      </c>
      <c r="EI165" s="88">
        <f t="shared" si="403"/>
        <v>1.308444853904317E-2</v>
      </c>
      <c r="EJ165" s="88">
        <f t="shared" si="401"/>
        <v>1.4302220081139917E-2</v>
      </c>
      <c r="EK165" s="88">
        <f t="shared" si="401"/>
        <v>3.2768096880528501E-2</v>
      </c>
      <c r="EL165" s="88">
        <f t="shared" si="401"/>
        <v>3.3357425599400463E-2</v>
      </c>
      <c r="EM165" s="88">
        <f t="shared" si="401"/>
        <v>4.1999466107257868E-2</v>
      </c>
      <c r="EN165" s="88">
        <f t="shared" si="401"/>
        <v>3.6482096403141193E-2</v>
      </c>
      <c r="EO165" s="88">
        <f t="shared" si="401"/>
        <v>4.2748783750276409E-2</v>
      </c>
      <c r="EP165" s="88">
        <f t="shared" si="370"/>
        <v>3.4169796442806606E-2</v>
      </c>
      <c r="EQ165" s="88">
        <f t="shared" si="371"/>
        <v>3.6928079655853652E-2</v>
      </c>
      <c r="ER165" s="88">
        <f t="shared" si="373"/>
        <v>3.0656530486597684E-2</v>
      </c>
      <c r="ES165" s="88">
        <f t="shared" si="373"/>
        <v>2.7880743740078397E-2</v>
      </c>
      <c r="ET165" s="88">
        <f t="shared" si="373"/>
        <v>1.6986481352340758E-2</v>
      </c>
      <c r="EU165" s="88">
        <f t="shared" si="372"/>
        <v>2.6069613565764541E-2</v>
      </c>
      <c r="EV165" s="88">
        <f t="shared" si="372"/>
        <v>1.5208139166851093E-2</v>
      </c>
      <c r="EW165" s="88">
        <f t="shared" si="372"/>
        <v>3.572092785399477E-2</v>
      </c>
      <c r="EX165" s="88">
        <f t="shared" si="372"/>
        <v>3.1000336455422831E-2</v>
      </c>
      <c r="EY165" s="88">
        <f t="shared" si="372"/>
        <v>7.221004770484965E-2</v>
      </c>
      <c r="EZ165" s="96">
        <f t="shared" si="372"/>
        <v>6.112064345118589E-2</v>
      </c>
      <c r="FA165" s="110">
        <f t="shared" si="319"/>
        <v>4.359665234885898</v>
      </c>
      <c r="FB165" s="111">
        <f t="shared" si="320"/>
        <v>7.0081066747480874</v>
      </c>
      <c r="FC165" s="111">
        <f t="shared" si="321"/>
        <v>6.6137566137566139</v>
      </c>
      <c r="FD165" s="111">
        <f t="shared" si="322"/>
        <v>10.186757215619695</v>
      </c>
      <c r="FE165" s="111">
        <f t="shared" si="366"/>
        <v>21.362241528770468</v>
      </c>
      <c r="FF165" s="111">
        <f t="shared" si="366"/>
        <v>1</v>
      </c>
      <c r="FG165" s="111">
        <f t="shared" si="366"/>
        <v>7.4554536643554767</v>
      </c>
      <c r="FH165" s="111">
        <f t="shared" si="366"/>
        <v>7.8690588605602763</v>
      </c>
      <c r="FI165" s="111">
        <f t="shared" si="366"/>
        <v>2.9433406916850626</v>
      </c>
      <c r="FJ165" s="111">
        <f t="shared" si="366"/>
        <v>5.9790732436472345</v>
      </c>
      <c r="FK165" s="111">
        <f t="shared" si="366"/>
        <v>9.0579710144927539</v>
      </c>
      <c r="FL165" s="111">
        <f t="shared" si="366"/>
        <v>4.6904315196998123</v>
      </c>
      <c r="FM165" s="111">
        <f t="shared" si="366"/>
        <v>6.6137566137566139</v>
      </c>
      <c r="FN165" s="111">
        <f t="shared" si="366"/>
        <v>10.186757215619695</v>
      </c>
      <c r="FO165" s="111">
        <f t="shared" si="366"/>
        <v>4.359665234885898</v>
      </c>
      <c r="FP165" s="111">
        <f t="shared" si="366"/>
        <v>7.0081066747480874</v>
      </c>
      <c r="FQ165" s="111">
        <f t="shared" si="323"/>
        <v>2.1338902635581487</v>
      </c>
      <c r="FR165" s="111">
        <f t="shared" si="324"/>
        <v>4.841355290445188</v>
      </c>
      <c r="FS165" s="111">
        <f t="shared" si="325"/>
        <v>2.0840884378397972</v>
      </c>
      <c r="FT165" s="292">
        <f t="shared" si="326"/>
        <v>3.0875671860920857</v>
      </c>
      <c r="FU165" s="83">
        <f>+Cas_Hoy!B165</f>
        <v>132</v>
      </c>
      <c r="FV165" s="61">
        <f>+Cas_Hoy!C165</f>
        <v>101</v>
      </c>
      <c r="FW165" s="61">
        <f>+Cas_Hoy!D165</f>
        <v>208</v>
      </c>
      <c r="FX165" s="61">
        <f>+Cas_Hoy!E165</f>
        <v>205</v>
      </c>
      <c r="FY165" s="61">
        <f>+Cas_Hoy!F165</f>
        <v>631</v>
      </c>
      <c r="FZ165" s="61">
        <f>+Cas_Hoy!G165</f>
        <v>619</v>
      </c>
      <c r="GA165" s="61">
        <f>+Cas_Hoy!H165</f>
        <v>832</v>
      </c>
      <c r="GB165" s="61">
        <f>+Cas_Hoy!I165</f>
        <v>753</v>
      </c>
      <c r="GC165" s="61">
        <f>+Cas_Hoy!J165</f>
        <v>792</v>
      </c>
      <c r="GD165" s="61">
        <f>+Cas_Hoy!K165</f>
        <v>708</v>
      </c>
      <c r="GE165" s="61">
        <f>+Cas_Hoy!L165</f>
        <v>589</v>
      </c>
      <c r="GF165" s="61">
        <f>+Cas_Hoy!M165</f>
        <v>557</v>
      </c>
      <c r="GG165" s="61">
        <f>+Cas_Hoy!N165</f>
        <v>386</v>
      </c>
      <c r="GH165" s="61">
        <f>+Cas_Hoy!O165</f>
        <v>304</v>
      </c>
      <c r="GI165" s="61">
        <f>+Cas_Hoy!P165</f>
        <v>243</v>
      </c>
      <c r="GJ165" s="61">
        <f>+Cas_Hoy!Q165</f>
        <v>204</v>
      </c>
      <c r="GK165" s="61">
        <f>+Cas_Hoy!R165</f>
        <v>162</v>
      </c>
      <c r="GL165" s="61">
        <f>+Cas_Hoy!S165</f>
        <v>263</v>
      </c>
      <c r="GM165" s="61">
        <f>+Cas_Hoy!T165</f>
        <v>41</v>
      </c>
      <c r="GN165" s="84">
        <f>+Cas_Hoy!U165</f>
        <v>160</v>
      </c>
      <c r="GO165" s="297">
        <f t="shared" si="329"/>
        <v>3.8180579921379451E-2</v>
      </c>
      <c r="GP165" s="294">
        <f t="shared" si="330"/>
        <v>5.099914755400875E-2</v>
      </c>
      <c r="GQ165" s="294">
        <f t="shared" si="331"/>
        <v>9.3748804567659397E-2</v>
      </c>
      <c r="GR165" s="294">
        <f t="shared" si="332"/>
        <v>0.15475189088207902</v>
      </c>
      <c r="GS165" s="294">
        <f t="shared" si="333"/>
        <v>0.7</v>
      </c>
      <c r="GT165" s="294">
        <f t="shared" si="334"/>
        <v>3.5417232325950065E-2</v>
      </c>
      <c r="GU165" s="294">
        <f t="shared" si="335"/>
        <v>0.33019019156394674</v>
      </c>
      <c r="GV165" s="294">
        <f t="shared" si="336"/>
        <v>0.30619130631242653</v>
      </c>
      <c r="GW165" s="294">
        <f t="shared" si="337"/>
        <v>0.13199045550719088</v>
      </c>
      <c r="GX165" s="294">
        <f t="shared" si="338"/>
        <v>0.21621379773042848</v>
      </c>
      <c r="GY165" s="294">
        <f t="shared" si="339"/>
        <v>0.35691423344127088</v>
      </c>
      <c r="GZ165" s="294">
        <f t="shared" si="340"/>
        <v>0.15026705962774792</v>
      </c>
      <c r="HA165" s="294">
        <f t="shared" si="341"/>
        <v>0.1955412938919098</v>
      </c>
      <c r="HB165" s="294">
        <f t="shared" si="342"/>
        <v>0.18457297224954305</v>
      </c>
      <c r="HC165" s="294">
        <f t="shared" si="343"/>
        <v>0.12060311559714565</v>
      </c>
      <c r="HD165" s="294">
        <f t="shared" si="344"/>
        <v>0.11036737750032599</v>
      </c>
      <c r="HE165" s="294">
        <f t="shared" si="345"/>
        <v>7.9666938740452956E-2</v>
      </c>
      <c r="HF165" s="294">
        <f t="shared" si="346"/>
        <v>0.15601580270262089</v>
      </c>
      <c r="HG165" s="294">
        <f t="shared" si="347"/>
        <v>0.15425442865547578</v>
      </c>
      <c r="HH165" s="298">
        <f t="shared" si="348"/>
        <v>0.19996195296711594</v>
      </c>
      <c r="HI165" s="213">
        <f>+CyF_Tot!B165</f>
        <v>7099</v>
      </c>
      <c r="HJ165" s="140">
        <f>+CyF_Tot!C165</f>
        <v>7485</v>
      </c>
      <c r="HK165" s="140">
        <f>+CyF_Tot!D165</f>
        <v>7733</v>
      </c>
      <c r="HL165" s="140">
        <f>+CyF_Tot!E165</f>
        <v>7908</v>
      </c>
      <c r="HM165" s="140">
        <f>+CyF_Tot!F165</f>
        <v>351</v>
      </c>
      <c r="HN165" s="140">
        <f>+CyF_Tot!G165</f>
        <v>364</v>
      </c>
      <c r="HO165" s="140">
        <f>+CyF_Tot!H165</f>
        <v>378</v>
      </c>
      <c r="HP165" s="451">
        <f>+CyF_Tot!I165</f>
        <v>379</v>
      </c>
      <c r="HQ165" s="91">
        <f t="shared" si="402"/>
        <v>5.6313068450678343E-2</v>
      </c>
      <c r="HR165" s="88">
        <f t="shared" ref="HR165:IA169" si="404">+AL165/$B165</f>
        <v>5.185418346739902E-2</v>
      </c>
      <c r="HS165" s="88">
        <f t="shared" si="404"/>
        <v>5.4823965371386361E-2</v>
      </c>
      <c r="HT165" s="88">
        <f t="shared" si="404"/>
        <v>5.041717316617423E-2</v>
      </c>
      <c r="HU165" s="88">
        <f t="shared" si="404"/>
        <v>6.8182764241839791E-2</v>
      </c>
      <c r="HV165" s="88">
        <f t="shared" si="404"/>
        <v>6.5298118540878927E-2</v>
      </c>
      <c r="HW165" s="88">
        <f t="shared" si="404"/>
        <v>7.0187192795630432E-2</v>
      </c>
      <c r="HX165" s="88">
        <f t="shared" si="404"/>
        <v>7.2301873952515874E-2</v>
      </c>
      <c r="HY165" s="88">
        <f t="shared" si="404"/>
        <v>6.5985396062423221E-2</v>
      </c>
      <c r="HZ165" s="88">
        <f t="shared" si="404"/>
        <v>7.3148995287758742E-2</v>
      </c>
      <c r="IA165" s="88">
        <f t="shared" si="404"/>
        <v>5.5847918734020355E-2</v>
      </c>
      <c r="IB165" s="88">
        <f t="shared" ref="IB165:IJ169" si="405">+AV165/$B165</f>
        <v>6.4957431752101932E-2</v>
      </c>
      <c r="IC165" s="88">
        <f t="shared" si="405"/>
        <v>4.8777739296600106E-2</v>
      </c>
      <c r="ID165" s="88">
        <f t="shared" si="405"/>
        <v>6.2685352526844845E-2</v>
      </c>
      <c r="IE165" s="88">
        <f t="shared" si="405"/>
        <v>3.2819013911916023E-2</v>
      </c>
      <c r="IF165" s="88">
        <f t="shared" si="405"/>
        <v>4.8396592768519882E-2</v>
      </c>
      <c r="IG165" s="88">
        <f t="shared" si="405"/>
        <v>1.6211888428270916E-2</v>
      </c>
      <c r="IH165" s="88">
        <f t="shared" si="405"/>
        <v>3.049149743433751E-2</v>
      </c>
      <c r="II165" s="88">
        <f t="shared" si="405"/>
        <v>2.0696027780771381E-3</v>
      </c>
      <c r="IJ165" s="191">
        <f t="shared" si="405"/>
        <v>9.2302543549028712E-3</v>
      </c>
      <c r="IK165" s="297"/>
      <c r="IL165" s="294"/>
      <c r="IM165" s="294"/>
      <c r="IN165" s="294"/>
      <c r="IO165" s="294"/>
      <c r="IP165" s="294"/>
      <c r="IQ165" s="294"/>
      <c r="IR165" s="294"/>
      <c r="IS165" s="294"/>
      <c r="IT165" s="294"/>
      <c r="IU165" s="294"/>
      <c r="IV165" s="294"/>
      <c r="IW165" s="294"/>
      <c r="IX165" s="294"/>
      <c r="IY165" s="294"/>
      <c r="IZ165" s="294"/>
      <c r="JA165" s="294"/>
      <c r="JB165" s="294"/>
      <c r="JC165" s="294"/>
      <c r="JD165" s="298"/>
    </row>
    <row r="166" spans="1:265" ht="14.4">
      <c r="A166" s="411" t="s">
        <v>176</v>
      </c>
      <c r="B166" s="439">
        <v>38034</v>
      </c>
      <c r="C166" s="427">
        <f t="shared" si="398"/>
        <v>352</v>
      </c>
      <c r="D166" s="418">
        <f t="shared" si="399"/>
        <v>5</v>
      </c>
      <c r="E166" s="396">
        <f t="shared" si="317"/>
        <v>5.6215563264681977E-3</v>
      </c>
      <c r="F166" s="197">
        <f t="shared" si="374"/>
        <v>7.6773413261818375E-3</v>
      </c>
      <c r="G166" s="30">
        <f t="shared" si="367"/>
        <v>3.0460048208732902</v>
      </c>
      <c r="H166" s="29">
        <f t="shared" si="368"/>
        <v>2.3385218691039617E-2</v>
      </c>
      <c r="I166" s="33">
        <f t="shared" si="369"/>
        <v>2.8190400613855974E-2</v>
      </c>
      <c r="J166" s="324">
        <f t="shared" si="375"/>
        <v>2.1758776762571184E-2</v>
      </c>
      <c r="K166" s="482">
        <f t="shared" si="400"/>
        <v>6.0417607806240317E-3</v>
      </c>
      <c r="L166" s="325">
        <f t="shared" si="318"/>
        <v>2.8341551896836727</v>
      </c>
      <c r="M166" s="326">
        <f t="shared" si="376"/>
        <v>2.6229758289126909E-2</v>
      </c>
      <c r="N166" s="501"/>
      <c r="O166" s="332" t="s">
        <v>226</v>
      </c>
      <c r="P166" s="20" t="s">
        <v>236</v>
      </c>
      <c r="Q166" s="20"/>
      <c r="R166" s="20"/>
      <c r="S166" s="157">
        <f t="shared" si="377"/>
        <v>352</v>
      </c>
      <c r="T166" s="158">
        <f t="shared" si="378"/>
        <v>925.48772151233106</v>
      </c>
      <c r="U166" s="157">
        <f t="shared" si="379"/>
        <v>21</v>
      </c>
      <c r="V166" s="159">
        <f t="shared" si="380"/>
        <v>6.3444108761329304E-2</v>
      </c>
      <c r="W166" s="158">
        <f t="shared" si="381"/>
        <v>55.213756112951572</v>
      </c>
      <c r="X166" s="157">
        <f t="shared" si="382"/>
        <v>60</v>
      </c>
      <c r="Y166" s="159">
        <f t="shared" si="383"/>
        <v>0.20547945205479451</v>
      </c>
      <c r="Z166" s="158">
        <f t="shared" si="384"/>
        <v>157.75358889414736</v>
      </c>
      <c r="AA166" s="157">
        <f t="shared" si="385"/>
        <v>5</v>
      </c>
      <c r="AB166" s="158">
        <f t="shared" si="386"/>
        <v>131.46132407845613</v>
      </c>
      <c r="AC166" s="160">
        <f t="shared" si="387"/>
        <v>1.4204545454545454E-2</v>
      </c>
      <c r="AD166" s="157">
        <f t="shared" si="388"/>
        <v>0</v>
      </c>
      <c r="AE166" s="159">
        <f t="shared" si="389"/>
        <v>0</v>
      </c>
      <c r="AF166" s="158">
        <f t="shared" si="390"/>
        <v>0</v>
      </c>
      <c r="AG166" s="157">
        <f t="shared" si="391"/>
        <v>0</v>
      </c>
      <c r="AH166" s="159">
        <f t="shared" si="392"/>
        <v>0</v>
      </c>
      <c r="AI166" s="333">
        <f t="shared" si="393"/>
        <v>0</v>
      </c>
      <c r="AJ166" s="505"/>
      <c r="AK166" s="83">
        <v>3415.9844424425628</v>
      </c>
      <c r="AL166" s="61">
        <v>3025.9677148005153</v>
      </c>
      <c r="AM166" s="61">
        <v>3095.2100553187511</v>
      </c>
      <c r="AN166" s="61">
        <v>2732.5881762437175</v>
      </c>
      <c r="AO166" s="61">
        <v>2688.1815998890656</v>
      </c>
      <c r="AP166" s="61">
        <v>2364.3085659261806</v>
      </c>
      <c r="AQ166" s="61">
        <v>2832.216497740299</v>
      </c>
      <c r="AR166" s="61">
        <v>2720.7156632153033</v>
      </c>
      <c r="AS166" s="61">
        <v>2665.6233913402584</v>
      </c>
      <c r="AT166" s="61">
        <v>2441.0086254319376</v>
      </c>
      <c r="AU166" s="61">
        <v>1993.8030707095836</v>
      </c>
      <c r="AV166" s="61">
        <v>2011.3063668692591</v>
      </c>
      <c r="AW166" s="61">
        <v>1671.3145664607255</v>
      </c>
      <c r="AX166" s="61">
        <v>1704.585624689872</v>
      </c>
      <c r="AY166" s="61">
        <v>887.01845088336427</v>
      </c>
      <c r="AZ166" s="61">
        <v>970.14697904216746</v>
      </c>
      <c r="BA166" s="61">
        <v>287.23947861810996</v>
      </c>
      <c r="BB166" s="61">
        <v>414.26649817143584</v>
      </c>
      <c r="BC166" s="61">
        <v>17.408453249582422</v>
      </c>
      <c r="BD166" s="84">
        <v>95.105724295432097</v>
      </c>
      <c r="BE166" s="229">
        <v>2.0000000000000002E-5</v>
      </c>
      <c r="BF166" s="42">
        <v>2.0000000000000002E-5</v>
      </c>
      <c r="BG166" s="52">
        <v>5.0000000000000002E-5</v>
      </c>
      <c r="BH166" s="52">
        <v>4.0000000000000003E-5</v>
      </c>
      <c r="BI166" s="52">
        <v>1.2518952302791728E-4</v>
      </c>
      <c r="BJ166" s="52">
        <v>1.2406223545552731E-4</v>
      </c>
      <c r="BK166" s="52">
        <v>3.4000000000000002E-4</v>
      </c>
      <c r="BL166" s="52">
        <v>1.8000000000000001E-4</v>
      </c>
      <c r="BM166" s="52">
        <v>8.9999999999999998E-4</v>
      </c>
      <c r="BN166" s="52">
        <v>5.0000000000000001E-4</v>
      </c>
      <c r="BO166" s="52">
        <v>3.8E-3</v>
      </c>
      <c r="BP166" s="52">
        <v>2E-3</v>
      </c>
      <c r="BQ166" s="52">
        <v>1.6199999999999999E-2</v>
      </c>
      <c r="BR166" s="52">
        <v>6.1999999999999998E-3</v>
      </c>
      <c r="BS166" s="52">
        <v>6.1100000000000002E-2</v>
      </c>
      <c r="BT166" s="52">
        <v>2.6800000000000001E-2</v>
      </c>
      <c r="BU166" s="52">
        <v>0.1421</v>
      </c>
      <c r="BV166" s="52">
        <v>5.4699999999999999E-2</v>
      </c>
      <c r="BW166" s="52">
        <v>0.27589999999999998</v>
      </c>
      <c r="BX166" s="53">
        <v>0.1051</v>
      </c>
      <c r="BY166" s="63">
        <f>+Fall_Hoy!B166</f>
        <v>0</v>
      </c>
      <c r="BZ166" s="60">
        <f>+Fall_Hoy!C166</f>
        <v>0</v>
      </c>
      <c r="CA166" s="60">
        <f>+Fall_Hoy!D166</f>
        <v>0</v>
      </c>
      <c r="CB166" s="60">
        <f>+Fall_Hoy!E166</f>
        <v>0</v>
      </c>
      <c r="CC166" s="60">
        <f>+Fall_Hoy!F166</f>
        <v>0</v>
      </c>
      <c r="CD166" s="60">
        <f>+Fall_Hoy!G166</f>
        <v>0</v>
      </c>
      <c r="CE166" s="60">
        <f>+Fall_Hoy!H166</f>
        <v>0</v>
      </c>
      <c r="CF166" s="60">
        <f>+Fall_Hoy!I166</f>
        <v>0</v>
      </c>
      <c r="CG166" s="60">
        <f>+Fall_Hoy!J166</f>
        <v>0</v>
      </c>
      <c r="CH166" s="60">
        <f>+Fall_Hoy!K166</f>
        <v>0</v>
      </c>
      <c r="CI166" s="60">
        <f>+Fall_Hoy!L166</f>
        <v>0</v>
      </c>
      <c r="CJ166" s="60">
        <f>+Fall_Hoy!M166</f>
        <v>0</v>
      </c>
      <c r="CK166" s="60">
        <f>+Fall_Hoy!N166</f>
        <v>1</v>
      </c>
      <c r="CL166" s="60">
        <f>+Fall_Hoy!O166</f>
        <v>0</v>
      </c>
      <c r="CM166" s="60">
        <f>+Fall_Hoy!P166</f>
        <v>1</v>
      </c>
      <c r="CN166" s="60">
        <f>+Fall_Hoy!Q166</f>
        <v>2</v>
      </c>
      <c r="CO166" s="60">
        <f>+Fall_Hoy!R166</f>
        <v>0</v>
      </c>
      <c r="CP166" s="60">
        <f>+Fall_Hoy!S166</f>
        <v>0</v>
      </c>
      <c r="CQ166" s="60">
        <f>+Fall_Hoy!T166</f>
        <v>0</v>
      </c>
      <c r="CR166" s="65">
        <f>+Fall_Hoy!U166</f>
        <v>1</v>
      </c>
      <c r="CS166" s="74">
        <f t="shared" si="394"/>
        <v>1.8451264565008511E-2</v>
      </c>
      <c r="CT166" s="75">
        <f t="shared" si="395"/>
        <v>7.6923257283469965E-2</v>
      </c>
      <c r="CU166" s="75">
        <f t="shared" si="396"/>
        <v>3.6934037613546383E-2</v>
      </c>
      <c r="CV166" s="75">
        <f t="shared" si="397"/>
        <v>4.1065698892500998E-3</v>
      </c>
      <c r="CW166" s="75">
        <f t="shared" si="350"/>
        <v>1.3391952389483519E-2</v>
      </c>
      <c r="CX166" s="75">
        <f t="shared" si="351"/>
        <v>1.2688699111593319E-2</v>
      </c>
      <c r="CY166" s="75">
        <f t="shared" si="352"/>
        <v>4.5900445853528952E-3</v>
      </c>
      <c r="CZ166" s="75">
        <f t="shared" si="353"/>
        <v>1.6539765844851145E-2</v>
      </c>
      <c r="DA166" s="75">
        <f t="shared" si="354"/>
        <v>1.1254403040377055E-2</v>
      </c>
      <c r="DB166" s="75">
        <f t="shared" si="355"/>
        <v>1.3519001799578089E-2</v>
      </c>
      <c r="DC166" s="75">
        <f t="shared" si="356"/>
        <v>9.0279728547082126E-3</v>
      </c>
      <c r="DD166" s="75">
        <f t="shared" si="357"/>
        <v>1.3424111037856163E-2</v>
      </c>
      <c r="DE166" s="75">
        <f t="shared" si="358"/>
        <v>3.6934037613546383E-2</v>
      </c>
      <c r="DF166" s="75">
        <f t="shared" si="359"/>
        <v>4.1065698892500998E-3</v>
      </c>
      <c r="DG166" s="75">
        <f t="shared" si="360"/>
        <v>1.8451264565008511E-2</v>
      </c>
      <c r="DH166" s="75">
        <f t="shared" si="361"/>
        <v>7.6923257283469965E-2</v>
      </c>
      <c r="DI166" s="75">
        <f t="shared" si="362"/>
        <v>6.9628311874881093E-3</v>
      </c>
      <c r="DJ166" s="75">
        <f t="shared" si="363"/>
        <v>7.2417152080651971E-3</v>
      </c>
      <c r="DK166" s="75">
        <f t="shared" si="364"/>
        <v>0</v>
      </c>
      <c r="DL166" s="287">
        <f t="shared" si="365"/>
        <v>0.10004390303180438</v>
      </c>
      <c r="DM166" s="83">
        <f>+'Cas_-14'!B166</f>
        <v>4</v>
      </c>
      <c r="DN166" s="61">
        <f>+'Cas_-14'!C166</f>
        <v>7</v>
      </c>
      <c r="DO166" s="61">
        <f>+'Cas_-14'!D166</f>
        <v>3</v>
      </c>
      <c r="DP166" s="61">
        <f>+'Cas_-14'!E166</f>
        <v>9</v>
      </c>
      <c r="DQ166" s="61">
        <f>+'Cas_-14'!F166</f>
        <v>36</v>
      </c>
      <c r="DR166" s="61">
        <f>+'Cas_-14'!G166</f>
        <v>30</v>
      </c>
      <c r="DS166" s="61">
        <f>+'Cas_-14'!H166</f>
        <v>13</v>
      </c>
      <c r="DT166" s="61">
        <f>+'Cas_-14'!I166</f>
        <v>45</v>
      </c>
      <c r="DU166" s="61">
        <f>+'Cas_-14'!J166</f>
        <v>30</v>
      </c>
      <c r="DV166" s="61">
        <f>+'Cas_-14'!K166</f>
        <v>33</v>
      </c>
      <c r="DW166" s="61">
        <f>+'Cas_-14'!L166</f>
        <v>18</v>
      </c>
      <c r="DX166" s="61">
        <f>+'Cas_-14'!M166</f>
        <v>27</v>
      </c>
      <c r="DY166" s="61">
        <f>+'Cas_-14'!N166</f>
        <v>10</v>
      </c>
      <c r="DZ166" s="61">
        <f>+'Cas_-14'!O166</f>
        <v>7</v>
      </c>
      <c r="EA166" s="61">
        <f>+'Cas_-14'!P166</f>
        <v>7</v>
      </c>
      <c r="EB166" s="61">
        <f>+'Cas_-14'!Q166</f>
        <v>6</v>
      </c>
      <c r="EC166" s="61">
        <f>+'Cas_-14'!R166</f>
        <v>2</v>
      </c>
      <c r="ED166" s="61">
        <f>+'Cas_-14'!S166</f>
        <v>3</v>
      </c>
      <c r="EE166" s="61">
        <f>+'Cas_-14'!T166</f>
        <v>0</v>
      </c>
      <c r="EF166" s="84">
        <f>+'Cas_-14'!U166</f>
        <v>2</v>
      </c>
      <c r="EG166" s="190">
        <f t="shared" si="403"/>
        <v>1.1709655203054272E-3</v>
      </c>
      <c r="EH166" s="89">
        <f t="shared" si="403"/>
        <v>2.3133095458229202E-3</v>
      </c>
      <c r="EI166" s="89">
        <f t="shared" si="403"/>
        <v>9.6923954962114969E-4</v>
      </c>
      <c r="EJ166" s="89">
        <f t="shared" si="401"/>
        <v>3.2935808177182485E-3</v>
      </c>
      <c r="EK166" s="89">
        <f t="shared" si="401"/>
        <v>1.3391952389483519E-2</v>
      </c>
      <c r="EL166" s="89">
        <f t="shared" si="401"/>
        <v>1.2688699111593319E-2</v>
      </c>
      <c r="EM166" s="89">
        <f t="shared" si="401"/>
        <v>4.5900445853528952E-3</v>
      </c>
      <c r="EN166" s="89">
        <f t="shared" si="401"/>
        <v>1.6539765844851145E-2</v>
      </c>
      <c r="EO166" s="89">
        <f t="shared" si="401"/>
        <v>1.1254403040377055E-2</v>
      </c>
      <c r="EP166" s="89">
        <f t="shared" si="401"/>
        <v>1.3519001799578089E-2</v>
      </c>
      <c r="EQ166" s="89">
        <f t="shared" si="401"/>
        <v>9.0279728547082126E-3</v>
      </c>
      <c r="ER166" s="89">
        <f t="shared" si="401"/>
        <v>1.3424111037856163E-2</v>
      </c>
      <c r="ES166" s="89">
        <f t="shared" si="401"/>
        <v>5.9833140933945135E-3</v>
      </c>
      <c r="ET166" s="89">
        <f t="shared" si="401"/>
        <v>4.1065698892500998E-3</v>
      </c>
      <c r="EU166" s="89">
        <f t="shared" si="372"/>
        <v>7.8916058544541406E-3</v>
      </c>
      <c r="EV166" s="89">
        <f t="shared" si="372"/>
        <v>6.1846298855909847E-3</v>
      </c>
      <c r="EW166" s="89">
        <f t="shared" si="372"/>
        <v>6.9628311874881093E-3</v>
      </c>
      <c r="EX166" s="89">
        <f t="shared" si="372"/>
        <v>7.2417152080651971E-3</v>
      </c>
      <c r="EY166" s="89">
        <f t="shared" si="372"/>
        <v>0</v>
      </c>
      <c r="EZ166" s="97">
        <f t="shared" si="372"/>
        <v>2.1029228417285283E-2</v>
      </c>
      <c r="FA166" s="110">
        <f t="shared" si="319"/>
        <v>2.3380874444704229</v>
      </c>
      <c r="FB166" s="111">
        <f t="shared" si="320"/>
        <v>12.437810945273633</v>
      </c>
      <c r="FC166" s="111">
        <f t="shared" si="321"/>
        <v>6.1728395061728403</v>
      </c>
      <c r="FD166" s="111">
        <f t="shared" si="322"/>
        <v>1</v>
      </c>
      <c r="FE166" s="111">
        <f t="shared" si="366"/>
        <v>1</v>
      </c>
      <c r="FF166" s="111">
        <f t="shared" si="366"/>
        <v>1</v>
      </c>
      <c r="FG166" s="111">
        <f t="shared" si="366"/>
        <v>1</v>
      </c>
      <c r="FH166" s="111">
        <f t="shared" si="366"/>
        <v>1</v>
      </c>
      <c r="FI166" s="111">
        <f t="shared" si="366"/>
        <v>1</v>
      </c>
      <c r="FJ166" s="111">
        <f t="shared" si="366"/>
        <v>1</v>
      </c>
      <c r="FK166" s="111">
        <f t="shared" si="366"/>
        <v>1</v>
      </c>
      <c r="FL166" s="111">
        <f t="shared" si="366"/>
        <v>1</v>
      </c>
      <c r="FM166" s="111">
        <f t="shared" si="366"/>
        <v>6.1728395061728403</v>
      </c>
      <c r="FN166" s="111">
        <f t="shared" si="366"/>
        <v>1</v>
      </c>
      <c r="FO166" s="111">
        <f t="shared" si="366"/>
        <v>2.3380874444704229</v>
      </c>
      <c r="FP166" s="111">
        <f t="shared" si="366"/>
        <v>12.437810945273633</v>
      </c>
      <c r="FQ166" s="111">
        <f t="shared" si="323"/>
        <v>1</v>
      </c>
      <c r="FR166" s="111">
        <f t="shared" si="324"/>
        <v>1</v>
      </c>
      <c r="FS166" s="111" t="e">
        <f t="shared" si="325"/>
        <v>#DIV/0!</v>
      </c>
      <c r="FT166" s="292">
        <f t="shared" si="326"/>
        <v>4.757373929590865</v>
      </c>
      <c r="FU166" s="83">
        <f>+Cas_Hoy!B166</f>
        <v>5</v>
      </c>
      <c r="FV166" s="61">
        <f>+Cas_Hoy!C166</f>
        <v>7</v>
      </c>
      <c r="FW166" s="61">
        <f>+Cas_Hoy!D166</f>
        <v>4</v>
      </c>
      <c r="FX166" s="61">
        <f>+Cas_Hoy!E166</f>
        <v>11</v>
      </c>
      <c r="FY166" s="61">
        <f>+Cas_Hoy!F166</f>
        <v>44</v>
      </c>
      <c r="FZ166" s="61">
        <f>+Cas_Hoy!G166</f>
        <v>36</v>
      </c>
      <c r="GA166" s="61">
        <f>+Cas_Hoy!H166</f>
        <v>22</v>
      </c>
      <c r="GB166" s="61">
        <f>+Cas_Hoy!I166</f>
        <v>51</v>
      </c>
      <c r="GC166" s="61">
        <f>+Cas_Hoy!J166</f>
        <v>34</v>
      </c>
      <c r="GD166" s="61">
        <f>+Cas_Hoy!K166</f>
        <v>36</v>
      </c>
      <c r="GE166" s="61">
        <f>+Cas_Hoy!L166</f>
        <v>21</v>
      </c>
      <c r="GF166" s="61">
        <f>+Cas_Hoy!M166</f>
        <v>34</v>
      </c>
      <c r="GG166" s="61">
        <f>+Cas_Hoy!N166</f>
        <v>13</v>
      </c>
      <c r="GH166" s="61">
        <f>+Cas_Hoy!O166</f>
        <v>10</v>
      </c>
      <c r="GI166" s="61">
        <f>+Cas_Hoy!P166</f>
        <v>9</v>
      </c>
      <c r="GJ166" s="61">
        <f>+Cas_Hoy!Q166</f>
        <v>7</v>
      </c>
      <c r="GK166" s="61">
        <f>+Cas_Hoy!R166</f>
        <v>2</v>
      </c>
      <c r="GL166" s="61">
        <f>+Cas_Hoy!S166</f>
        <v>4</v>
      </c>
      <c r="GM166" s="61">
        <f>+Cas_Hoy!T166</f>
        <v>0</v>
      </c>
      <c r="GN166" s="84">
        <f>+Cas_Hoy!U166</f>
        <v>2</v>
      </c>
      <c r="GO166" s="297">
        <f t="shared" si="329"/>
        <v>3.4222747261673692E-3</v>
      </c>
      <c r="GP166" s="294">
        <f t="shared" si="330"/>
        <v>2.877250678884229E-2</v>
      </c>
      <c r="GQ166" s="294">
        <f t="shared" si="331"/>
        <v>7.9772802437954714E-3</v>
      </c>
      <c r="GR166" s="294">
        <f t="shared" si="332"/>
        <v>4.0254876661000817E-3</v>
      </c>
      <c r="GS166" s="294">
        <f t="shared" si="333"/>
        <v>1.6367941809368746E-2</v>
      </c>
      <c r="GT166" s="294">
        <f t="shared" si="334"/>
        <v>1.5226438933911983E-2</v>
      </c>
      <c r="GU166" s="294">
        <f t="shared" si="335"/>
        <v>7.7677677598279767E-3</v>
      </c>
      <c r="GV166" s="294">
        <f t="shared" si="336"/>
        <v>1.8745067957497964E-2</v>
      </c>
      <c r="GW166" s="294">
        <f t="shared" si="337"/>
        <v>1.2754990112427329E-2</v>
      </c>
      <c r="GX166" s="294">
        <f t="shared" si="338"/>
        <v>1.4748001963176096E-2</v>
      </c>
      <c r="GY166" s="294">
        <f t="shared" si="339"/>
        <v>1.0532634997159581E-2</v>
      </c>
      <c r="GZ166" s="294">
        <f t="shared" si="340"/>
        <v>1.69044361217448E-2</v>
      </c>
      <c r="HA166" s="294">
        <f t="shared" si="341"/>
        <v>4.8014248897610301E-2</v>
      </c>
      <c r="HB166" s="294">
        <f t="shared" si="342"/>
        <v>5.8665284132144281E-3</v>
      </c>
      <c r="HC166" s="294">
        <f t="shared" si="343"/>
        <v>2.3723054440725228E-2</v>
      </c>
      <c r="HD166" s="294">
        <f t="shared" si="344"/>
        <v>8.9743800164048287E-2</v>
      </c>
      <c r="HE166" s="294">
        <f t="shared" si="345"/>
        <v>6.9628311874881093E-3</v>
      </c>
      <c r="HF166" s="294">
        <f t="shared" si="346"/>
        <v>9.6556202774202623E-3</v>
      </c>
      <c r="HG166" s="294" t="e">
        <f t="shared" si="347"/>
        <v>#DIV/0!</v>
      </c>
      <c r="HH166" s="298">
        <f t="shared" si="348"/>
        <v>0.10004390303180437</v>
      </c>
      <c r="HI166" s="213">
        <f>+CyF_Tot!B166</f>
        <v>264</v>
      </c>
      <c r="HJ166" s="140">
        <f>+CyF_Tot!C166</f>
        <v>292</v>
      </c>
      <c r="HK166" s="140">
        <f>+CyF_Tot!D166</f>
        <v>331</v>
      </c>
      <c r="HL166" s="140">
        <f>+CyF_Tot!E166</f>
        <v>352</v>
      </c>
      <c r="HM166" s="140">
        <f>+CyF_Tot!F166</f>
        <v>4</v>
      </c>
      <c r="HN166" s="140">
        <f>+CyF_Tot!G166</f>
        <v>5</v>
      </c>
      <c r="HO166" s="140">
        <f>+CyF_Tot!H166</f>
        <v>5</v>
      </c>
      <c r="HP166" s="451">
        <f>+CyF_Tot!I166</f>
        <v>5</v>
      </c>
      <c r="HQ166" s="91">
        <f t="shared" si="402"/>
        <v>8.9813967566981193E-2</v>
      </c>
      <c r="HR166" s="88">
        <f t="shared" si="404"/>
        <v>7.9559544481267161E-2</v>
      </c>
      <c r="HS166" s="88">
        <f t="shared" si="404"/>
        <v>8.1380082434630879E-2</v>
      </c>
      <c r="HT166" s="88">
        <f t="shared" si="404"/>
        <v>7.1845931962026544E-2</v>
      </c>
      <c r="HU166" s="88">
        <f t="shared" si="404"/>
        <v>7.0678382496951825E-2</v>
      </c>
      <c r="HV166" s="88">
        <f t="shared" si="404"/>
        <v>6.2163026921338294E-2</v>
      </c>
      <c r="HW166" s="88">
        <f t="shared" si="404"/>
        <v>7.4465386173957482E-2</v>
      </c>
      <c r="HX166" s="88">
        <f t="shared" si="404"/>
        <v>7.1533776705455729E-2</v>
      </c>
      <c r="HY166" s="88">
        <f t="shared" si="404"/>
        <v>7.008527610401899E-2</v>
      </c>
      <c r="HZ166" s="88">
        <f t="shared" si="404"/>
        <v>6.4179645197242924E-2</v>
      </c>
      <c r="IA166" s="88">
        <f t="shared" si="404"/>
        <v>5.2421598325434707E-2</v>
      </c>
      <c r="IB166" s="88">
        <f t="shared" si="405"/>
        <v>5.2881799623212364E-2</v>
      </c>
      <c r="IC166" s="88">
        <f t="shared" si="405"/>
        <v>4.394264517170756E-2</v>
      </c>
      <c r="ID166" s="88">
        <f t="shared" si="405"/>
        <v>4.4817416645366565E-2</v>
      </c>
      <c r="IE166" s="88">
        <f t="shared" si="405"/>
        <v>2.3321724007029612E-2</v>
      </c>
      <c r="IF166" s="88">
        <f t="shared" si="405"/>
        <v>2.550736128311951E-2</v>
      </c>
      <c r="IG166" s="88">
        <f t="shared" si="405"/>
        <v>7.5521764373484238E-3</v>
      </c>
      <c r="IH166" s="88">
        <f t="shared" si="405"/>
        <v>1.0892004474192455E-2</v>
      </c>
      <c r="II166" s="88">
        <f t="shared" si="405"/>
        <v>4.5770766286960145E-4</v>
      </c>
      <c r="IJ166" s="191">
        <f t="shared" si="405"/>
        <v>2.5005448886636192E-3</v>
      </c>
      <c r="IK166" s="297"/>
      <c r="IL166" s="294"/>
      <c r="IM166" s="294"/>
      <c r="IN166" s="294"/>
      <c r="IO166" s="294"/>
      <c r="IP166" s="294"/>
      <c r="IQ166" s="294"/>
      <c r="IR166" s="294"/>
      <c r="IS166" s="294"/>
      <c r="IT166" s="294"/>
      <c r="IU166" s="294"/>
      <c r="IV166" s="294"/>
      <c r="IW166" s="294"/>
      <c r="IX166" s="294"/>
      <c r="IY166" s="294"/>
      <c r="IZ166" s="294"/>
      <c r="JA166" s="294"/>
      <c r="JB166" s="294"/>
      <c r="JC166" s="294"/>
      <c r="JD166" s="298"/>
      <c r="JE166" s="486"/>
    </row>
    <row r="167" spans="1:265" ht="14.4">
      <c r="A167" s="411" t="s">
        <v>177</v>
      </c>
      <c r="B167" s="439">
        <v>36315</v>
      </c>
      <c r="C167" s="427">
        <f t="shared" si="398"/>
        <v>360</v>
      </c>
      <c r="D167" s="418">
        <f t="shared" si="399"/>
        <v>22</v>
      </c>
      <c r="E167" s="396">
        <f t="shared" si="317"/>
        <v>6.3886644494261704E-3</v>
      </c>
      <c r="F167" s="197">
        <f t="shared" si="374"/>
        <v>8.6465647803937763E-3</v>
      </c>
      <c r="G167" s="30">
        <f t="shared" si="367"/>
        <v>10.966876539244293</v>
      </c>
      <c r="H167" s="29">
        <f t="shared" si="368"/>
        <v>9.4825808435156492E-2</v>
      </c>
      <c r="I167" s="33">
        <f t="shared" si="369"/>
        <v>0.10871748737788642</v>
      </c>
      <c r="J167" s="324">
        <f t="shared" si="375"/>
        <v>6.3510892536714769E-2</v>
      </c>
      <c r="K167" s="482">
        <f t="shared" si="400"/>
        <v>9.5386830044558099E-3</v>
      </c>
      <c r="L167" s="325">
        <f t="shared" si="318"/>
        <v>7.3452167594611364</v>
      </c>
      <c r="M167" s="326">
        <f t="shared" si="376"/>
        <v>7.2815036029354518E-2</v>
      </c>
      <c r="N167" s="501"/>
      <c r="O167" s="332" t="s">
        <v>226</v>
      </c>
      <c r="P167" s="20" t="s">
        <v>229</v>
      </c>
      <c r="Q167" s="20"/>
      <c r="R167" s="20"/>
      <c r="S167" s="157">
        <f t="shared" si="377"/>
        <v>360</v>
      </c>
      <c r="T167" s="158">
        <f t="shared" si="378"/>
        <v>991.32589838909541</v>
      </c>
      <c r="U167" s="157">
        <f t="shared" si="379"/>
        <v>25</v>
      </c>
      <c r="V167" s="159">
        <f t="shared" si="380"/>
        <v>7.4626865671641784E-2</v>
      </c>
      <c r="W167" s="158">
        <f t="shared" si="381"/>
        <v>68.84207627702051</v>
      </c>
      <c r="X167" s="157">
        <f t="shared" si="382"/>
        <v>46</v>
      </c>
      <c r="Y167" s="159">
        <f t="shared" si="383"/>
        <v>0.1464968152866242</v>
      </c>
      <c r="Z167" s="158">
        <f t="shared" si="384"/>
        <v>126.66942034971775</v>
      </c>
      <c r="AA167" s="157">
        <f t="shared" si="385"/>
        <v>22</v>
      </c>
      <c r="AB167" s="158">
        <f t="shared" si="386"/>
        <v>605.81027123778051</v>
      </c>
      <c r="AC167" s="160">
        <f t="shared" si="387"/>
        <v>6.1111111111111109E-2</v>
      </c>
      <c r="AD167" s="157">
        <f t="shared" si="388"/>
        <v>0</v>
      </c>
      <c r="AE167" s="159">
        <f t="shared" si="389"/>
        <v>0</v>
      </c>
      <c r="AF167" s="158">
        <f t="shared" si="390"/>
        <v>0</v>
      </c>
      <c r="AG167" s="157">
        <f t="shared" si="391"/>
        <v>3</v>
      </c>
      <c r="AH167" s="159">
        <f t="shared" si="392"/>
        <v>0.15789473684210525</v>
      </c>
      <c r="AI167" s="333">
        <f t="shared" si="393"/>
        <v>82.610491532424618</v>
      </c>
      <c r="AJ167" s="505"/>
      <c r="AK167" s="83">
        <v>3249.9761942432365</v>
      </c>
      <c r="AL167" s="61">
        <v>3167.4726051222897</v>
      </c>
      <c r="AM167" s="61">
        <v>3221.3864385021107</v>
      </c>
      <c r="AN167" s="61">
        <v>3204.9197999837897</v>
      </c>
      <c r="AO167" s="61">
        <v>2629.3437435544847</v>
      </c>
      <c r="AP167" s="61">
        <v>2579.7391748750865</v>
      </c>
      <c r="AQ167" s="61">
        <v>2539.4046878794925</v>
      </c>
      <c r="AR167" s="61">
        <v>2441.1874859958948</v>
      </c>
      <c r="AS167" s="61">
        <v>2190.0432333492272</v>
      </c>
      <c r="AT167" s="61">
        <v>2102.2453335231858</v>
      </c>
      <c r="AU167" s="61">
        <v>1677.3245692144719</v>
      </c>
      <c r="AV167" s="61">
        <v>1569.7041471031357</v>
      </c>
      <c r="AW167" s="61">
        <v>1471.714346445161</v>
      </c>
      <c r="AX167" s="61">
        <v>1362.9329712277881</v>
      </c>
      <c r="AY167" s="61">
        <v>957.84614069896531</v>
      </c>
      <c r="AZ167" s="61">
        <v>959.34107513751235</v>
      </c>
      <c r="BA167" s="61">
        <v>378.52419605341129</v>
      </c>
      <c r="BB167" s="61">
        <v>474.60025071062182</v>
      </c>
      <c r="BC167" s="61">
        <v>37.436458950337389</v>
      </c>
      <c r="BD167" s="84">
        <v>99.856969321694578</v>
      </c>
      <c r="BE167" s="229">
        <v>2.0000000000000002E-5</v>
      </c>
      <c r="BF167" s="42">
        <v>2.0000000000000002E-5</v>
      </c>
      <c r="BG167" s="52">
        <v>5.0000000000000002E-5</v>
      </c>
      <c r="BH167" s="52">
        <v>4.0000000000000003E-5</v>
      </c>
      <c r="BI167" s="52">
        <v>1.2518952302791728E-4</v>
      </c>
      <c r="BJ167" s="52">
        <v>1.2406223545552731E-4</v>
      </c>
      <c r="BK167" s="52">
        <v>3.4000000000000002E-4</v>
      </c>
      <c r="BL167" s="52">
        <v>1.8000000000000001E-4</v>
      </c>
      <c r="BM167" s="52">
        <v>8.9999999999999998E-4</v>
      </c>
      <c r="BN167" s="52">
        <v>5.0000000000000001E-4</v>
      </c>
      <c r="BO167" s="52">
        <v>3.8E-3</v>
      </c>
      <c r="BP167" s="52">
        <v>2E-3</v>
      </c>
      <c r="BQ167" s="52">
        <v>1.6199999999999999E-2</v>
      </c>
      <c r="BR167" s="52">
        <v>6.1999999999999998E-3</v>
      </c>
      <c r="BS167" s="52">
        <v>6.1100000000000002E-2</v>
      </c>
      <c r="BT167" s="52">
        <v>2.6800000000000001E-2</v>
      </c>
      <c r="BU167" s="52">
        <v>0.1421</v>
      </c>
      <c r="BV167" s="52">
        <v>5.4699999999999999E-2</v>
      </c>
      <c r="BW167" s="52">
        <v>0.27589999999999998</v>
      </c>
      <c r="BX167" s="53">
        <v>0.1051</v>
      </c>
      <c r="BY167" s="63">
        <f>+Fall_Hoy!B167</f>
        <v>0</v>
      </c>
      <c r="BZ167" s="60">
        <f>+Fall_Hoy!C167</f>
        <v>0</v>
      </c>
      <c r="CA167" s="60">
        <f>+Fall_Hoy!D167</f>
        <v>0</v>
      </c>
      <c r="CB167" s="60">
        <f>+Fall_Hoy!E167</f>
        <v>0</v>
      </c>
      <c r="CC167" s="60">
        <f>+Fall_Hoy!F167</f>
        <v>0</v>
      </c>
      <c r="CD167" s="60">
        <f>+Fall_Hoy!G167</f>
        <v>0</v>
      </c>
      <c r="CE167" s="60">
        <f>+Fall_Hoy!H167</f>
        <v>0</v>
      </c>
      <c r="CF167" s="60">
        <f>+Fall_Hoy!I167</f>
        <v>0</v>
      </c>
      <c r="CG167" s="60">
        <f>+Fall_Hoy!J167</f>
        <v>1</v>
      </c>
      <c r="CH167" s="60">
        <f>+Fall_Hoy!K167</f>
        <v>0</v>
      </c>
      <c r="CI167" s="60">
        <f>+Fall_Hoy!L167</f>
        <v>1</v>
      </c>
      <c r="CJ167" s="60">
        <f>+Fall_Hoy!M167</f>
        <v>0</v>
      </c>
      <c r="CK167" s="60">
        <f>+Fall_Hoy!N167</f>
        <v>0</v>
      </c>
      <c r="CL167" s="60">
        <f>+Fall_Hoy!O167</f>
        <v>0</v>
      </c>
      <c r="CM167" s="60">
        <f>+Fall_Hoy!P167</f>
        <v>5</v>
      </c>
      <c r="CN167" s="60">
        <f>+Fall_Hoy!Q167</f>
        <v>1</v>
      </c>
      <c r="CO167" s="60">
        <f>+Fall_Hoy!R167</f>
        <v>4</v>
      </c>
      <c r="CP167" s="60">
        <f>+Fall_Hoy!S167</f>
        <v>7</v>
      </c>
      <c r="CQ167" s="60">
        <f>+Fall_Hoy!T167</f>
        <v>3</v>
      </c>
      <c r="CR167" s="65">
        <f>+Fall_Hoy!U167</f>
        <v>0</v>
      </c>
      <c r="CS167" s="74">
        <f t="shared" si="394"/>
        <v>8.5434452444261136E-2</v>
      </c>
      <c r="CT167" s="75">
        <f t="shared" si="395"/>
        <v>3.8894855857675409E-2</v>
      </c>
      <c r="CU167" s="75">
        <f t="shared" si="396"/>
        <v>1.087167495421041E-2</v>
      </c>
      <c r="CV167" s="75">
        <f t="shared" si="397"/>
        <v>4.4022707841567177E-3</v>
      </c>
      <c r="CW167" s="75">
        <f t="shared" si="350"/>
        <v>9.8883989831058897E-3</v>
      </c>
      <c r="CX167" s="75">
        <f t="shared" si="351"/>
        <v>7.7527217459758971E-3</v>
      </c>
      <c r="CY167" s="75">
        <f t="shared" si="352"/>
        <v>1.5751723303858923E-2</v>
      </c>
      <c r="CZ167" s="75">
        <f t="shared" si="353"/>
        <v>1.4746921408747766E-2</v>
      </c>
      <c r="DA167" s="75">
        <f t="shared" si="354"/>
        <v>0.50734665608034224</v>
      </c>
      <c r="DB167" s="75">
        <f t="shared" si="355"/>
        <v>1.4746138096093007E-2</v>
      </c>
      <c r="DC167" s="75">
        <f t="shared" si="356"/>
        <v>0.15689145652954023</v>
      </c>
      <c r="DD167" s="75">
        <f t="shared" si="357"/>
        <v>1.337831720630615E-2</v>
      </c>
      <c r="DE167" s="75">
        <f t="shared" si="358"/>
        <v>1.087167495421041E-2</v>
      </c>
      <c r="DF167" s="75">
        <f t="shared" si="359"/>
        <v>4.4022707841567177E-3</v>
      </c>
      <c r="DG167" s="75">
        <f t="shared" si="360"/>
        <v>8.5434452444261136E-2</v>
      </c>
      <c r="DH167" s="75">
        <f t="shared" si="361"/>
        <v>3.8894855857675409E-2</v>
      </c>
      <c r="DI167" s="75">
        <f t="shared" si="362"/>
        <v>7.4365631059408147E-2</v>
      </c>
      <c r="DJ167" s="75">
        <f t="shared" si="363"/>
        <v>0.26963902642560816</v>
      </c>
      <c r="DK167" s="75">
        <f t="shared" si="364"/>
        <v>0.29045228095696285</v>
      </c>
      <c r="DL167" s="287">
        <f t="shared" si="365"/>
        <v>0</v>
      </c>
      <c r="DM167" s="83">
        <f>+'Cas_-14'!B167</f>
        <v>3</v>
      </c>
      <c r="DN167" s="61">
        <f>+'Cas_-14'!C167</f>
        <v>0</v>
      </c>
      <c r="DO167" s="61">
        <f>+'Cas_-14'!D167</f>
        <v>7</v>
      </c>
      <c r="DP167" s="61">
        <f>+'Cas_-14'!E167</f>
        <v>1</v>
      </c>
      <c r="DQ167" s="61">
        <f>+'Cas_-14'!F167</f>
        <v>26</v>
      </c>
      <c r="DR167" s="61">
        <f>+'Cas_-14'!G167</f>
        <v>20</v>
      </c>
      <c r="DS167" s="61">
        <f>+'Cas_-14'!H167</f>
        <v>40</v>
      </c>
      <c r="DT167" s="61">
        <f>+'Cas_-14'!I167</f>
        <v>36</v>
      </c>
      <c r="DU167" s="61">
        <f>+'Cas_-14'!J167</f>
        <v>28</v>
      </c>
      <c r="DV167" s="61">
        <f>+'Cas_-14'!K167</f>
        <v>31</v>
      </c>
      <c r="DW167" s="61">
        <f>+'Cas_-14'!L167</f>
        <v>28</v>
      </c>
      <c r="DX167" s="61">
        <f>+'Cas_-14'!M167</f>
        <v>21</v>
      </c>
      <c r="DY167" s="61">
        <f>+'Cas_-14'!N167</f>
        <v>16</v>
      </c>
      <c r="DZ167" s="61">
        <f>+'Cas_-14'!O167</f>
        <v>6</v>
      </c>
      <c r="EA167" s="61">
        <f>+'Cas_-14'!P167</f>
        <v>12</v>
      </c>
      <c r="EB167" s="61">
        <f>+'Cas_-14'!Q167</f>
        <v>11</v>
      </c>
      <c r="EC167" s="61">
        <f>+'Cas_-14'!R167</f>
        <v>8</v>
      </c>
      <c r="ED167" s="61">
        <f>+'Cas_-14'!S167</f>
        <v>16</v>
      </c>
      <c r="EE167" s="61">
        <f>+'Cas_-14'!T167</f>
        <v>4</v>
      </c>
      <c r="EF167" s="84">
        <f>+'Cas_-14'!U167</f>
        <v>0</v>
      </c>
      <c r="EG167" s="190">
        <f t="shared" si="403"/>
        <v>9.230836845248204E-4</v>
      </c>
      <c r="EH167" s="88">
        <f t="shared" si="403"/>
        <v>0</v>
      </c>
      <c r="EI167" s="88">
        <f t="shared" si="403"/>
        <v>2.1729774224960355E-3</v>
      </c>
      <c r="EJ167" s="88">
        <f t="shared" si="401"/>
        <v>3.1202028830957265E-4</v>
      </c>
      <c r="EK167" s="88">
        <f t="shared" si="401"/>
        <v>9.8883989831058897E-3</v>
      </c>
      <c r="EL167" s="88">
        <f t="shared" si="401"/>
        <v>7.7527217459758971E-3</v>
      </c>
      <c r="EM167" s="88">
        <f t="shared" si="401"/>
        <v>1.5751723303858923E-2</v>
      </c>
      <c r="EN167" s="88">
        <f t="shared" si="401"/>
        <v>1.4746921408747766E-2</v>
      </c>
      <c r="EO167" s="88">
        <f t="shared" si="401"/>
        <v>1.2785135733224625E-2</v>
      </c>
      <c r="EP167" s="88">
        <f t="shared" si="401"/>
        <v>1.4746138096093007E-2</v>
      </c>
      <c r="EQ167" s="88">
        <f t="shared" si="401"/>
        <v>1.6693250974743081E-2</v>
      </c>
      <c r="ER167" s="88">
        <f t="shared" si="401"/>
        <v>1.337831720630615E-2</v>
      </c>
      <c r="ES167" s="88">
        <f t="shared" si="401"/>
        <v>1.087167495421041E-2</v>
      </c>
      <c r="ET167" s="88">
        <f t="shared" si="401"/>
        <v>4.4022707841567177E-3</v>
      </c>
      <c r="EU167" s="88">
        <f t="shared" si="372"/>
        <v>1.2528108106426452E-2</v>
      </c>
      <c r="EV167" s="88">
        <f t="shared" si="372"/>
        <v>1.146620350684271E-2</v>
      </c>
      <c r="EW167" s="88">
        <f t="shared" si="372"/>
        <v>2.1134712347083799E-2</v>
      </c>
      <c r="EX167" s="88">
        <f t="shared" si="372"/>
        <v>3.3712582275384609E-2</v>
      </c>
      <c r="EY167" s="88">
        <f t="shared" si="372"/>
        <v>0.10684771242136806</v>
      </c>
      <c r="EZ167" s="96">
        <f t="shared" si="372"/>
        <v>0</v>
      </c>
      <c r="FA167" s="110">
        <f t="shared" si="319"/>
        <v>6.8194217130387349</v>
      </c>
      <c r="FB167" s="111">
        <f t="shared" si="320"/>
        <v>3.3921302578018997</v>
      </c>
      <c r="FC167" s="111">
        <f t="shared" si="321"/>
        <v>1</v>
      </c>
      <c r="FD167" s="111">
        <f t="shared" si="322"/>
        <v>1</v>
      </c>
      <c r="FE167" s="111">
        <f t="shared" si="366"/>
        <v>1</v>
      </c>
      <c r="FF167" s="111">
        <f t="shared" si="366"/>
        <v>1</v>
      </c>
      <c r="FG167" s="111">
        <f t="shared" si="366"/>
        <v>1</v>
      </c>
      <c r="FH167" s="111">
        <f t="shared" si="366"/>
        <v>1</v>
      </c>
      <c r="FI167" s="111">
        <f t="shared" si="366"/>
        <v>39.682539682539684</v>
      </c>
      <c r="FJ167" s="111">
        <f t="shared" si="366"/>
        <v>1</v>
      </c>
      <c r="FK167" s="111">
        <f t="shared" si="366"/>
        <v>9.3984962406015029</v>
      </c>
      <c r="FL167" s="111">
        <f t="shared" si="366"/>
        <v>1</v>
      </c>
      <c r="FM167" s="111">
        <f t="shared" si="366"/>
        <v>1</v>
      </c>
      <c r="FN167" s="111">
        <f t="shared" si="366"/>
        <v>1</v>
      </c>
      <c r="FO167" s="111">
        <f t="shared" si="366"/>
        <v>6.8194217130387349</v>
      </c>
      <c r="FP167" s="111">
        <f t="shared" si="366"/>
        <v>3.3921302578018997</v>
      </c>
      <c r="FQ167" s="111">
        <f t="shared" si="323"/>
        <v>3.5186488388458828</v>
      </c>
      <c r="FR167" s="111">
        <f t="shared" si="324"/>
        <v>7.9981718464351008</v>
      </c>
      <c r="FS167" s="111">
        <f t="shared" si="325"/>
        <v>2.7183762232693005</v>
      </c>
      <c r="FT167" s="292" t="e">
        <f t="shared" si="326"/>
        <v>#DIV/0!</v>
      </c>
      <c r="FU167" s="83">
        <f>+Cas_Hoy!B167</f>
        <v>4</v>
      </c>
      <c r="FV167" s="61">
        <f>+Cas_Hoy!C167</f>
        <v>0</v>
      </c>
      <c r="FW167" s="61">
        <f>+Cas_Hoy!D167</f>
        <v>8</v>
      </c>
      <c r="FX167" s="61">
        <f>+Cas_Hoy!E167</f>
        <v>2</v>
      </c>
      <c r="FY167" s="61">
        <f>+Cas_Hoy!F167</f>
        <v>29</v>
      </c>
      <c r="FZ167" s="61">
        <f>+Cas_Hoy!G167</f>
        <v>21</v>
      </c>
      <c r="GA167" s="61">
        <f>+Cas_Hoy!H167</f>
        <v>45</v>
      </c>
      <c r="GB167" s="61">
        <f>+Cas_Hoy!I167</f>
        <v>39</v>
      </c>
      <c r="GC167" s="61">
        <f>+Cas_Hoy!J167</f>
        <v>32</v>
      </c>
      <c r="GD167" s="61">
        <f>+Cas_Hoy!K167</f>
        <v>35</v>
      </c>
      <c r="GE167" s="61">
        <f>+Cas_Hoy!L167</f>
        <v>32</v>
      </c>
      <c r="GF167" s="61">
        <f>+Cas_Hoy!M167</f>
        <v>26</v>
      </c>
      <c r="GG167" s="61">
        <f>+Cas_Hoy!N167</f>
        <v>20</v>
      </c>
      <c r="GH167" s="61">
        <f>+Cas_Hoy!O167</f>
        <v>9</v>
      </c>
      <c r="GI167" s="61">
        <f>+Cas_Hoy!P167</f>
        <v>13</v>
      </c>
      <c r="GJ167" s="61">
        <f>+Cas_Hoy!Q167</f>
        <v>12</v>
      </c>
      <c r="GK167" s="61">
        <f>+Cas_Hoy!R167</f>
        <v>10</v>
      </c>
      <c r="GL167" s="61">
        <f>+Cas_Hoy!S167</f>
        <v>19</v>
      </c>
      <c r="GM167" s="61">
        <f>+Cas_Hoy!T167</f>
        <v>4</v>
      </c>
      <c r="GN167" s="84">
        <f>+Cas_Hoy!U167</f>
        <v>0</v>
      </c>
      <c r="GO167" s="297">
        <f t="shared" si="329"/>
        <v>8.3931958949338102E-3</v>
      </c>
      <c r="GP167" s="294">
        <f t="shared" si="330"/>
        <v>0</v>
      </c>
      <c r="GQ167" s="294">
        <f t="shared" si="331"/>
        <v>2.4834027685668976E-3</v>
      </c>
      <c r="GR167" s="294">
        <f t="shared" si="332"/>
        <v>6.240405766191453E-4</v>
      </c>
      <c r="GS167" s="294">
        <f t="shared" si="333"/>
        <v>1.1029368096541184E-2</v>
      </c>
      <c r="GT167" s="294">
        <f t="shared" si="334"/>
        <v>8.1403578332746914E-3</v>
      </c>
      <c r="GU167" s="294">
        <f t="shared" si="335"/>
        <v>1.772068871684129E-2</v>
      </c>
      <c r="GV167" s="294">
        <f t="shared" si="336"/>
        <v>1.5975831526143413E-2</v>
      </c>
      <c r="GW167" s="294">
        <f t="shared" si="337"/>
        <v>0.57982474980610543</v>
      </c>
      <c r="GX167" s="294">
        <f t="shared" si="338"/>
        <v>1.6648865592363074E-2</v>
      </c>
      <c r="GY167" s="294">
        <f t="shared" si="339"/>
        <v>0.17930452174804595</v>
      </c>
      <c r="GZ167" s="294">
        <f t="shared" si="340"/>
        <v>1.6563630826855233E-2</v>
      </c>
      <c r="HA167" s="294">
        <f t="shared" si="341"/>
        <v>1.3589593692763012E-2</v>
      </c>
      <c r="HB167" s="294">
        <f t="shared" si="342"/>
        <v>6.6034061762350769E-3</v>
      </c>
      <c r="HC167" s="294">
        <f t="shared" si="343"/>
        <v>9.2553990147949572E-2</v>
      </c>
      <c r="HD167" s="294">
        <f t="shared" si="344"/>
        <v>4.2430751844736811E-2</v>
      </c>
      <c r="HE167" s="294">
        <f t="shared" si="345"/>
        <v>9.295703882426018E-2</v>
      </c>
      <c r="HF167" s="294">
        <f t="shared" si="346"/>
        <v>0.32019634388040968</v>
      </c>
      <c r="HG167" s="294">
        <f t="shared" si="347"/>
        <v>0.29045228095696285</v>
      </c>
      <c r="HH167" s="298" t="e">
        <f t="shared" si="348"/>
        <v>#DIV/0!</v>
      </c>
      <c r="HI167" s="213">
        <f>+CyF_Tot!B167</f>
        <v>275</v>
      </c>
      <c r="HJ167" s="140">
        <f>+CyF_Tot!C167</f>
        <v>314</v>
      </c>
      <c r="HK167" s="140">
        <f>+CyF_Tot!D167</f>
        <v>335</v>
      </c>
      <c r="HL167" s="140">
        <f>+CyF_Tot!E167</f>
        <v>360</v>
      </c>
      <c r="HM167" s="140">
        <f>+CyF_Tot!F167</f>
        <v>14</v>
      </c>
      <c r="HN167" s="140">
        <f>+CyF_Tot!G167</f>
        <v>19</v>
      </c>
      <c r="HO167" s="140">
        <f>+CyF_Tot!H167</f>
        <v>22</v>
      </c>
      <c r="HP167" s="451">
        <f>+CyF_Tot!I167</f>
        <v>22</v>
      </c>
      <c r="HQ167" s="91">
        <f t="shared" si="402"/>
        <v>8.9494043625037489E-2</v>
      </c>
      <c r="HR167" s="88">
        <f t="shared" si="404"/>
        <v>8.7222156274880613E-2</v>
      </c>
      <c r="HS167" s="88">
        <f t="shared" si="404"/>
        <v>8.8706772366848707E-2</v>
      </c>
      <c r="HT167" s="88">
        <f t="shared" si="404"/>
        <v>8.8253333332886957E-2</v>
      </c>
      <c r="HU167" s="88">
        <f t="shared" si="404"/>
        <v>7.2403793020913806E-2</v>
      </c>
      <c r="HV167" s="88">
        <f t="shared" si="404"/>
        <v>7.1037840420627468E-2</v>
      </c>
      <c r="HW167" s="88">
        <f t="shared" si="404"/>
        <v>6.9927156488489392E-2</v>
      </c>
      <c r="HX167" s="88">
        <f t="shared" si="404"/>
        <v>6.7222566046974935E-2</v>
      </c>
      <c r="HY167" s="88">
        <f t="shared" si="404"/>
        <v>6.0306849328080052E-2</v>
      </c>
      <c r="HZ167" s="88">
        <f t="shared" si="404"/>
        <v>5.7889173441365432E-2</v>
      </c>
      <c r="IA167" s="88">
        <f t="shared" si="404"/>
        <v>4.6188202374073298E-2</v>
      </c>
      <c r="IB167" s="88">
        <f t="shared" si="405"/>
        <v>4.3224677050891801E-2</v>
      </c>
      <c r="IC167" s="88">
        <f t="shared" si="405"/>
        <v>4.0526348518385269E-2</v>
      </c>
      <c r="ID167" s="88">
        <f t="shared" si="405"/>
        <v>3.7530854226291842E-2</v>
      </c>
      <c r="IE167" s="88">
        <f t="shared" si="405"/>
        <v>2.6376046831859158E-2</v>
      </c>
      <c r="IF167" s="88">
        <f t="shared" si="405"/>
        <v>2.6417212588118199E-2</v>
      </c>
      <c r="IG167" s="88">
        <f t="shared" si="405"/>
        <v>1.0423356630962723E-2</v>
      </c>
      <c r="IH167" s="88">
        <f t="shared" si="405"/>
        <v>1.3068986664205475E-2</v>
      </c>
      <c r="II167" s="88">
        <f t="shared" si="405"/>
        <v>1.0308814250402695E-3</v>
      </c>
      <c r="IJ167" s="191">
        <f t="shared" si="405"/>
        <v>2.7497444395344784E-3</v>
      </c>
      <c r="IK167" s="297"/>
      <c r="IL167" s="294"/>
      <c r="IM167" s="294"/>
      <c r="IN167" s="294"/>
      <c r="IO167" s="294"/>
      <c r="IP167" s="294"/>
      <c r="IQ167" s="294"/>
      <c r="IR167" s="294"/>
      <c r="IS167" s="294"/>
      <c r="IT167" s="294"/>
      <c r="IU167" s="294"/>
      <c r="IV167" s="294"/>
      <c r="IW167" s="294"/>
      <c r="IX167" s="294"/>
      <c r="IY167" s="294"/>
      <c r="IZ167" s="294"/>
      <c r="JA167" s="294"/>
      <c r="JB167" s="294"/>
      <c r="JC167" s="294"/>
      <c r="JD167" s="298"/>
      <c r="JE167" s="486"/>
    </row>
    <row r="168" spans="1:265" ht="14.4">
      <c r="A168" s="415" t="s">
        <v>178</v>
      </c>
      <c r="B168" s="442">
        <v>128096</v>
      </c>
      <c r="C168" s="428">
        <f t="shared" si="398"/>
        <v>2974</v>
      </c>
      <c r="D168" s="419">
        <f t="shared" si="399"/>
        <v>90</v>
      </c>
      <c r="E168" s="397">
        <f t="shared" si="317"/>
        <v>5.889581096673431E-3</v>
      </c>
      <c r="F168" s="275">
        <f t="shared" si="374"/>
        <v>2.067980264801399E-2</v>
      </c>
      <c r="G168" s="276">
        <f t="shared" si="367"/>
        <v>5.7686759686359093</v>
      </c>
      <c r="H168" s="277">
        <f t="shared" si="368"/>
        <v>0.11929508057173155</v>
      </c>
      <c r="I168" s="278">
        <f t="shared" si="369"/>
        <v>0.13393113235950532</v>
      </c>
      <c r="J168" s="311">
        <f t="shared" si="375"/>
        <v>0.25310705226529762</v>
      </c>
      <c r="K168" s="483">
        <f t="shared" si="400"/>
        <v>2.7758928294300002E-3</v>
      </c>
      <c r="L168" s="312">
        <f t="shared" si="318"/>
        <v>12.239335963373184</v>
      </c>
      <c r="M168" s="313">
        <f t="shared" si="376"/>
        <v>0.28406465322186858</v>
      </c>
      <c r="N168" s="501"/>
      <c r="O168" s="334" t="s">
        <v>230</v>
      </c>
      <c r="P168" s="21" t="s">
        <v>240</v>
      </c>
      <c r="Q168" s="21"/>
      <c r="R168" s="21"/>
      <c r="S168" s="161">
        <f t="shared" si="377"/>
        <v>2974</v>
      </c>
      <c r="T168" s="162">
        <f t="shared" si="378"/>
        <v>2321.696227829128</v>
      </c>
      <c r="U168" s="161">
        <f t="shared" si="379"/>
        <v>134</v>
      </c>
      <c r="V168" s="163">
        <f t="shared" si="380"/>
        <v>4.7183098591549295E-2</v>
      </c>
      <c r="W168" s="162">
        <f t="shared" si="381"/>
        <v>104.60904321758682</v>
      </c>
      <c r="X168" s="161">
        <f t="shared" si="382"/>
        <v>325</v>
      </c>
      <c r="Y168" s="163">
        <f t="shared" si="383"/>
        <v>0.1226878067195168</v>
      </c>
      <c r="Z168" s="162">
        <f t="shared" si="384"/>
        <v>253.7159630277292</v>
      </c>
      <c r="AA168" s="161">
        <f t="shared" si="385"/>
        <v>90</v>
      </c>
      <c r="AB168" s="162">
        <f t="shared" si="386"/>
        <v>702.598051461404</v>
      </c>
      <c r="AC168" s="164">
        <f t="shared" si="387"/>
        <v>3.0262273032952251E-2</v>
      </c>
      <c r="AD168" s="161">
        <f t="shared" si="388"/>
        <v>5</v>
      </c>
      <c r="AE168" s="163">
        <f t="shared" si="389"/>
        <v>5.8823529411764705E-2</v>
      </c>
      <c r="AF168" s="162">
        <f t="shared" si="390"/>
        <v>39.033225081189109</v>
      </c>
      <c r="AG168" s="161">
        <f t="shared" si="391"/>
        <v>9</v>
      </c>
      <c r="AH168" s="163">
        <f t="shared" si="392"/>
        <v>0.1111111111111111</v>
      </c>
      <c r="AI168" s="335">
        <f t="shared" si="393"/>
        <v>70.259805146140394</v>
      </c>
      <c r="AJ168" s="505"/>
      <c r="AK168" s="83">
        <v>11731.508689462726</v>
      </c>
      <c r="AL168" s="61">
        <v>10773.220410460925</v>
      </c>
      <c r="AM168" s="61">
        <v>10473.045070859829</v>
      </c>
      <c r="AN168" s="61">
        <v>9723.692681448676</v>
      </c>
      <c r="AO168" s="61">
        <v>10339.139771306631</v>
      </c>
      <c r="AP168" s="61">
        <v>8942.7024969397753</v>
      </c>
      <c r="AQ168" s="61">
        <v>9463.210782104532</v>
      </c>
      <c r="AR168" s="61">
        <v>8916.7232115182214</v>
      </c>
      <c r="AS168" s="61">
        <v>8080.1217500973835</v>
      </c>
      <c r="AT168" s="61">
        <v>7864.0729104171169</v>
      </c>
      <c r="AU168" s="61">
        <v>6303.2868807670666</v>
      </c>
      <c r="AV168" s="61">
        <v>6023.5268401687636</v>
      </c>
      <c r="AW168" s="61">
        <v>4690.8220730238045</v>
      </c>
      <c r="AX168" s="61">
        <v>5037.1773215803851</v>
      </c>
      <c r="AY168" s="61">
        <v>2709.7331444496522</v>
      </c>
      <c r="AZ168" s="61">
        <v>3540.2545979839597</v>
      </c>
      <c r="BA168" s="61">
        <v>1122.4659756649044</v>
      </c>
      <c r="BB168" s="61">
        <v>1842.6525610224458</v>
      </c>
      <c r="BC168" s="61">
        <v>94.665805176558209</v>
      </c>
      <c r="BD168" s="84">
        <v>423.97668001064733</v>
      </c>
      <c r="BE168" s="229">
        <v>2.0000000000000002E-5</v>
      </c>
      <c r="BF168" s="42">
        <v>2.0000000000000002E-5</v>
      </c>
      <c r="BG168" s="52">
        <v>5.0000000000000002E-5</v>
      </c>
      <c r="BH168" s="52">
        <v>4.0000000000000003E-5</v>
      </c>
      <c r="BI168" s="52">
        <v>1.2518952302791728E-4</v>
      </c>
      <c r="BJ168" s="52">
        <v>1.2406223545552731E-4</v>
      </c>
      <c r="BK168" s="52">
        <v>3.4000000000000002E-4</v>
      </c>
      <c r="BL168" s="52">
        <v>1.8000000000000001E-4</v>
      </c>
      <c r="BM168" s="52">
        <v>8.9999999999999998E-4</v>
      </c>
      <c r="BN168" s="52">
        <v>5.0000000000000001E-4</v>
      </c>
      <c r="BO168" s="52">
        <v>3.8E-3</v>
      </c>
      <c r="BP168" s="52">
        <v>2E-3</v>
      </c>
      <c r="BQ168" s="52">
        <v>1.6199999999999999E-2</v>
      </c>
      <c r="BR168" s="52">
        <v>6.1999999999999998E-3</v>
      </c>
      <c r="BS168" s="52">
        <v>6.1100000000000002E-2</v>
      </c>
      <c r="BT168" s="52">
        <v>2.6800000000000001E-2</v>
      </c>
      <c r="BU168" s="52">
        <v>0.1421</v>
      </c>
      <c r="BV168" s="52">
        <v>5.4699999999999999E-2</v>
      </c>
      <c r="BW168" s="52">
        <v>0.27589999999999998</v>
      </c>
      <c r="BX168" s="53">
        <v>0.1051</v>
      </c>
      <c r="BY168" s="63">
        <f>+Fall_Hoy!B168</f>
        <v>0</v>
      </c>
      <c r="BZ168" s="60">
        <f>+Fall_Hoy!C168</f>
        <v>0</v>
      </c>
      <c r="CA168" s="60">
        <f>+Fall_Hoy!D168</f>
        <v>0</v>
      </c>
      <c r="CB168" s="60">
        <f>+Fall_Hoy!E168</f>
        <v>0</v>
      </c>
      <c r="CC168" s="60">
        <f>+Fall_Hoy!F168</f>
        <v>1</v>
      </c>
      <c r="CD168" s="60">
        <f>+Fall_Hoy!G168</f>
        <v>0</v>
      </c>
      <c r="CE168" s="60">
        <f>+Fall_Hoy!H168</f>
        <v>1</v>
      </c>
      <c r="CF168" s="60">
        <f>+Fall_Hoy!I168</f>
        <v>0</v>
      </c>
      <c r="CG168" s="60">
        <f>+Fall_Hoy!J168</f>
        <v>4</v>
      </c>
      <c r="CH168" s="60">
        <f>+Fall_Hoy!K168</f>
        <v>3</v>
      </c>
      <c r="CI168" s="60">
        <f>+Fall_Hoy!L168</f>
        <v>6</v>
      </c>
      <c r="CJ168" s="60">
        <f>+Fall_Hoy!M168</f>
        <v>3</v>
      </c>
      <c r="CK168" s="60">
        <f>+Fall_Hoy!N168</f>
        <v>11</v>
      </c>
      <c r="CL168" s="60">
        <f>+Fall_Hoy!O168</f>
        <v>8</v>
      </c>
      <c r="CM168" s="60">
        <f>+Fall_Hoy!P168</f>
        <v>11</v>
      </c>
      <c r="CN168" s="60">
        <f>+Fall_Hoy!Q168</f>
        <v>9</v>
      </c>
      <c r="CO168" s="60">
        <f>+Fall_Hoy!R168</f>
        <v>13</v>
      </c>
      <c r="CP168" s="60">
        <f>+Fall_Hoy!S168</f>
        <v>11</v>
      </c>
      <c r="CQ168" s="60">
        <f>+Fall_Hoy!T168</f>
        <v>1</v>
      </c>
      <c r="CR168" s="65">
        <f>+Fall_Hoy!U168</f>
        <v>7</v>
      </c>
      <c r="CS168" s="74">
        <f t="shared" si="394"/>
        <v>6.6439285208945292E-2</v>
      </c>
      <c r="CT168" s="75">
        <f t="shared" si="395"/>
        <v>9.4857837544685422E-2</v>
      </c>
      <c r="CU168" s="75">
        <f t="shared" si="396"/>
        <v>0.1447533790684383</v>
      </c>
      <c r="CV168" s="75">
        <f t="shared" si="397"/>
        <v>0.25615984871470243</v>
      </c>
      <c r="CW168" s="75">
        <f t="shared" si="350"/>
        <v>0.7</v>
      </c>
      <c r="CX168" s="75">
        <f t="shared" si="351"/>
        <v>2.9409454255019615E-2</v>
      </c>
      <c r="CY168" s="75">
        <f t="shared" si="352"/>
        <v>0.31080111584856235</v>
      </c>
      <c r="CZ168" s="75">
        <f t="shared" si="353"/>
        <v>3.3196051170192267E-2</v>
      </c>
      <c r="DA168" s="75">
        <f t="shared" si="354"/>
        <v>0.55004671735186161</v>
      </c>
      <c r="DB168" s="75">
        <f t="shared" si="355"/>
        <v>0.7</v>
      </c>
      <c r="DC168" s="75">
        <f t="shared" si="356"/>
        <v>0.2504958759276566</v>
      </c>
      <c r="DD168" s="75">
        <f t="shared" si="357"/>
        <v>0.24902354381440325</v>
      </c>
      <c r="DE168" s="75">
        <f t="shared" si="358"/>
        <v>0.1447533790684383</v>
      </c>
      <c r="DF168" s="75">
        <f t="shared" si="359"/>
        <v>0.25615984871470243</v>
      </c>
      <c r="DG168" s="75">
        <f t="shared" si="360"/>
        <v>6.6439285208945292E-2</v>
      </c>
      <c r="DH168" s="75">
        <f t="shared" si="361"/>
        <v>9.4857837544685422E-2</v>
      </c>
      <c r="DI168" s="75">
        <f t="shared" si="362"/>
        <v>8.1503468072429502E-2</v>
      </c>
      <c r="DJ168" s="75">
        <f t="shared" si="363"/>
        <v>0.10913445995883</v>
      </c>
      <c r="DK168" s="75">
        <f t="shared" si="364"/>
        <v>3.828733748438299E-2</v>
      </c>
      <c r="DL168" s="287">
        <f t="shared" si="365"/>
        <v>0.15709174149059216</v>
      </c>
      <c r="DM168" s="83">
        <f>+'Cas_-14'!B168</f>
        <v>37</v>
      </c>
      <c r="DN168" s="61">
        <f>+'Cas_-14'!C168</f>
        <v>39</v>
      </c>
      <c r="DO168" s="61">
        <f>+'Cas_-14'!D168</f>
        <v>58</v>
      </c>
      <c r="DP168" s="61">
        <f>+'Cas_-14'!E168</f>
        <v>65</v>
      </c>
      <c r="DQ168" s="61">
        <f>+'Cas_-14'!F168</f>
        <v>361</v>
      </c>
      <c r="DR168" s="61">
        <f>+'Cas_-14'!G168</f>
        <v>263</v>
      </c>
      <c r="DS168" s="61">
        <f>+'Cas_-14'!H168</f>
        <v>369</v>
      </c>
      <c r="DT168" s="61">
        <f>+'Cas_-14'!I168</f>
        <v>296</v>
      </c>
      <c r="DU168" s="61">
        <f>+'Cas_-14'!J168</f>
        <v>292</v>
      </c>
      <c r="DV168" s="61">
        <f>+'Cas_-14'!K168</f>
        <v>258</v>
      </c>
      <c r="DW168" s="61">
        <f>+'Cas_-14'!L168</f>
        <v>163</v>
      </c>
      <c r="DX168" s="61">
        <f>+'Cas_-14'!M168</f>
        <v>151</v>
      </c>
      <c r="DY168" s="61">
        <f>+'Cas_-14'!N168</f>
        <v>83</v>
      </c>
      <c r="DZ168" s="61">
        <f>+'Cas_-14'!O168</f>
        <v>64</v>
      </c>
      <c r="EA168" s="61">
        <f>+'Cas_-14'!P168</f>
        <v>29</v>
      </c>
      <c r="EB168" s="61">
        <f>+'Cas_-14'!Q168</f>
        <v>45</v>
      </c>
      <c r="EC168" s="61">
        <f>+'Cas_-14'!R168</f>
        <v>24</v>
      </c>
      <c r="ED168" s="61">
        <f>+'Cas_-14'!S168</f>
        <v>26</v>
      </c>
      <c r="EE168" s="61">
        <f>+'Cas_-14'!T168</f>
        <v>4</v>
      </c>
      <c r="EF168" s="84">
        <f>+'Cas_-14'!U168</f>
        <v>13</v>
      </c>
      <c r="EG168" s="187">
        <f t="shared" si="403"/>
        <v>3.153899552001654E-3</v>
      </c>
      <c r="EH168" s="89">
        <f t="shared" si="403"/>
        <v>3.6200874496293179E-3</v>
      </c>
      <c r="EI168" s="89">
        <f t="shared" si="403"/>
        <v>5.5380263913290158E-3</v>
      </c>
      <c r="EJ168" s="89">
        <f t="shared" si="401"/>
        <v>6.6847032428338764E-3</v>
      </c>
      <c r="EK168" s="89">
        <f t="shared" si="401"/>
        <v>3.4915864180679108E-2</v>
      </c>
      <c r="EL168" s="89">
        <f t="shared" si="401"/>
        <v>2.9409454255019615E-2</v>
      </c>
      <c r="EM168" s="89">
        <f t="shared" si="401"/>
        <v>3.8993107994360635E-2</v>
      </c>
      <c r="EN168" s="89">
        <f t="shared" si="401"/>
        <v>3.3196051170192267E-2</v>
      </c>
      <c r="EO168" s="89">
        <f t="shared" si="401"/>
        <v>3.6138069330017307E-2</v>
      </c>
      <c r="EP168" s="89">
        <f t="shared" si="401"/>
        <v>3.2807427263071426E-2</v>
      </c>
      <c r="EQ168" s="89">
        <f t="shared" si="401"/>
        <v>2.5859524258265081E-2</v>
      </c>
      <c r="ER168" s="89">
        <f t="shared" si="401"/>
        <v>2.5068370077316594E-2</v>
      </c>
      <c r="ES168" s="89">
        <f t="shared" si="401"/>
        <v>1.7694126681402012E-2</v>
      </c>
      <c r="ET168" s="89">
        <f t="shared" si="401"/>
        <v>1.2705528496249239E-2</v>
      </c>
      <c r="EU168" s="89">
        <f t="shared" si="372"/>
        <v>1.0702160860157288E-2</v>
      </c>
      <c r="EV168" s="89">
        <f t="shared" si="372"/>
        <v>1.2710950230987847E-2</v>
      </c>
      <c r="EW168" s="89">
        <f t="shared" si="372"/>
        <v>2.1381494424170276E-2</v>
      </c>
      <c r="EX168" s="89">
        <f t="shared" si="372"/>
        <v>1.4110093541222548E-2</v>
      </c>
      <c r="EY168" s="89">
        <f t="shared" si="372"/>
        <v>4.2253905647765065E-2</v>
      </c>
      <c r="EZ168" s="97">
        <f t="shared" si="372"/>
        <v>3.0662063771228008E-2</v>
      </c>
      <c r="FA168" s="110">
        <f t="shared" si="319"/>
        <v>6.2080252835938818</v>
      </c>
      <c r="FB168" s="111">
        <f t="shared" si="320"/>
        <v>7.4626865671641784</v>
      </c>
      <c r="FC168" s="111">
        <f t="shared" si="321"/>
        <v>8.1808716346868966</v>
      </c>
      <c r="FD168" s="111">
        <f t="shared" si="322"/>
        <v>20.161290322580648</v>
      </c>
      <c r="FE168" s="111">
        <f t="shared" si="366"/>
        <v>20.048193462367429</v>
      </c>
      <c r="FF168" s="111">
        <f t="shared" si="366"/>
        <v>1</v>
      </c>
      <c r="FG168" s="111">
        <f t="shared" si="366"/>
        <v>7.9706679419735371</v>
      </c>
      <c r="FH168" s="111">
        <f t="shared" si="366"/>
        <v>1</v>
      </c>
      <c r="FI168" s="111">
        <f t="shared" si="366"/>
        <v>15.220700152207002</v>
      </c>
      <c r="FJ168" s="111">
        <f t="shared" si="366"/>
        <v>21.336631927488302</v>
      </c>
      <c r="FK168" s="111">
        <f t="shared" si="366"/>
        <v>9.6867936712948026</v>
      </c>
      <c r="FL168" s="111">
        <f t="shared" si="366"/>
        <v>9.9337748344370862</v>
      </c>
      <c r="FM168" s="111">
        <f t="shared" si="366"/>
        <v>8.1808716346868966</v>
      </c>
      <c r="FN168" s="111">
        <f t="shared" si="366"/>
        <v>20.161290322580648</v>
      </c>
      <c r="FO168" s="111">
        <f t="shared" si="366"/>
        <v>6.2080252835938818</v>
      </c>
      <c r="FP168" s="111">
        <f t="shared" si="366"/>
        <v>7.4626865671641784</v>
      </c>
      <c r="FQ168" s="111">
        <f t="shared" si="323"/>
        <v>3.8118695754163734</v>
      </c>
      <c r="FR168" s="111">
        <f t="shared" si="324"/>
        <v>7.7344958514976794</v>
      </c>
      <c r="FS168" s="111">
        <f t="shared" si="325"/>
        <v>0.90612540775643358</v>
      </c>
      <c r="FT168" s="292">
        <f t="shared" si="326"/>
        <v>5.1233257703286252</v>
      </c>
      <c r="FU168" s="83">
        <f>+Cas_Hoy!B168</f>
        <v>38</v>
      </c>
      <c r="FV168" s="61">
        <f>+Cas_Hoy!C168</f>
        <v>39</v>
      </c>
      <c r="FW168" s="61">
        <f>+Cas_Hoy!D168</f>
        <v>65</v>
      </c>
      <c r="FX168" s="61">
        <f>+Cas_Hoy!E168</f>
        <v>72</v>
      </c>
      <c r="FY168" s="61">
        <f>+Cas_Hoy!F168</f>
        <v>396</v>
      </c>
      <c r="FZ168" s="61">
        <f>+Cas_Hoy!G168</f>
        <v>296</v>
      </c>
      <c r="GA168" s="61">
        <f>+Cas_Hoy!H168</f>
        <v>414</v>
      </c>
      <c r="GB168" s="61">
        <f>+Cas_Hoy!I168</f>
        <v>341</v>
      </c>
      <c r="GC168" s="61">
        <f>+Cas_Hoy!J168</f>
        <v>328</v>
      </c>
      <c r="GD168" s="61">
        <f>+Cas_Hoy!K168</f>
        <v>290</v>
      </c>
      <c r="GE168" s="61">
        <f>+Cas_Hoy!L168</f>
        <v>190</v>
      </c>
      <c r="GF168" s="61">
        <f>+Cas_Hoy!M168</f>
        <v>166</v>
      </c>
      <c r="GG168" s="61">
        <f>+Cas_Hoy!N168</f>
        <v>97</v>
      </c>
      <c r="GH168" s="61">
        <f>+Cas_Hoy!O168</f>
        <v>76</v>
      </c>
      <c r="GI168" s="61">
        <f>+Cas_Hoy!P168</f>
        <v>32</v>
      </c>
      <c r="GJ168" s="61">
        <f>+Cas_Hoy!Q168</f>
        <v>51</v>
      </c>
      <c r="GK168" s="61">
        <f>+Cas_Hoy!R168</f>
        <v>25</v>
      </c>
      <c r="GL168" s="61">
        <f>+Cas_Hoy!S168</f>
        <v>29</v>
      </c>
      <c r="GM168" s="61">
        <f>+Cas_Hoy!T168</f>
        <v>4</v>
      </c>
      <c r="GN168" s="84">
        <f>+Cas_Hoy!U168</f>
        <v>15</v>
      </c>
      <c r="GO168" s="297">
        <f t="shared" si="329"/>
        <v>2.0108663516437406E-2</v>
      </c>
      <c r="GP168" s="294">
        <f t="shared" si="330"/>
        <v>2.7015577982308341E-2</v>
      </c>
      <c r="GQ168" s="294">
        <f t="shared" si="331"/>
        <v>5.0773834415570936E-2</v>
      </c>
      <c r="GR168" s="294">
        <f t="shared" si="332"/>
        <v>0.14928617663896998</v>
      </c>
      <c r="GS168" s="294">
        <f t="shared" si="333"/>
        <v>0.7</v>
      </c>
      <c r="GT168" s="294">
        <f t="shared" si="334"/>
        <v>3.3099613914394699E-2</v>
      </c>
      <c r="GU168" s="294">
        <f t="shared" si="335"/>
        <v>0.34870369095204556</v>
      </c>
      <c r="GV168" s="294">
        <f t="shared" si="336"/>
        <v>3.824274813863366E-2</v>
      </c>
      <c r="GW168" s="294">
        <f t="shared" si="337"/>
        <v>0.61786069620346096</v>
      </c>
      <c r="GX168" s="294">
        <f t="shared" si="338"/>
        <v>0.7</v>
      </c>
      <c r="GY168" s="294">
        <f t="shared" si="339"/>
        <v>0.29198905782978379</v>
      </c>
      <c r="GZ168" s="294">
        <f t="shared" si="340"/>
        <v>0.27376098194166182</v>
      </c>
      <c r="HA168" s="294">
        <f t="shared" si="341"/>
        <v>0.16916961168239175</v>
      </c>
      <c r="HB168" s="294">
        <f t="shared" si="342"/>
        <v>0.30418982034870917</v>
      </c>
      <c r="HC168" s="294">
        <f t="shared" si="343"/>
        <v>7.3312314713318935E-2</v>
      </c>
      <c r="HD168" s="294">
        <f t="shared" si="344"/>
        <v>0.10750554921731015</v>
      </c>
      <c r="HE168" s="294">
        <f t="shared" si="345"/>
        <v>8.4899445908780735E-2</v>
      </c>
      <c r="HF168" s="294">
        <f t="shared" si="346"/>
        <v>0.12172689764638731</v>
      </c>
      <c r="HG168" s="294">
        <f t="shared" si="347"/>
        <v>3.828733748438299E-2</v>
      </c>
      <c r="HH168" s="298">
        <f t="shared" si="348"/>
        <v>0.18125970171991407</v>
      </c>
      <c r="HI168" s="213">
        <f>+CyF_Tot!B168</f>
        <v>2387</v>
      </c>
      <c r="HJ168" s="140">
        <f>+CyF_Tot!C168</f>
        <v>2649</v>
      </c>
      <c r="HK168" s="140">
        <f>+CyF_Tot!D168</f>
        <v>2840</v>
      </c>
      <c r="HL168" s="140">
        <f>+CyF_Tot!E168</f>
        <v>2974</v>
      </c>
      <c r="HM168" s="140">
        <f>+CyF_Tot!F168</f>
        <v>76</v>
      </c>
      <c r="HN168" s="140">
        <f>+CyF_Tot!G168</f>
        <v>81</v>
      </c>
      <c r="HO168" s="140">
        <f>+CyF_Tot!H168</f>
        <v>85</v>
      </c>
      <c r="HP168" s="451">
        <f>+CyF_Tot!I168</f>
        <v>90</v>
      </c>
      <c r="HQ168" s="91">
        <f t="shared" si="402"/>
        <v>9.1583723843544892E-2</v>
      </c>
      <c r="HR168" s="88">
        <f t="shared" si="404"/>
        <v>8.4102707426156359E-2</v>
      </c>
      <c r="HS168" s="88">
        <f t="shared" si="404"/>
        <v>8.1759345107261974E-2</v>
      </c>
      <c r="HT168" s="88">
        <f t="shared" si="404"/>
        <v>7.5909417011059493E-2</v>
      </c>
      <c r="HU168" s="88">
        <f t="shared" si="404"/>
        <v>8.0713993967857153E-2</v>
      </c>
      <c r="HV168" s="88">
        <f t="shared" si="404"/>
        <v>6.9812503879432414E-2</v>
      </c>
      <c r="HW168" s="88">
        <f t="shared" si="404"/>
        <v>7.3875927289724364E-2</v>
      </c>
      <c r="HX168" s="88">
        <f t="shared" si="404"/>
        <v>6.9609692820370828E-2</v>
      </c>
      <c r="HY168" s="88">
        <f t="shared" si="404"/>
        <v>6.3078642190992559E-2</v>
      </c>
      <c r="HZ168" s="88">
        <f t="shared" si="404"/>
        <v>6.1392025593438648E-2</v>
      </c>
      <c r="IA168" s="88">
        <f t="shared" si="404"/>
        <v>4.9207523113657461E-2</v>
      </c>
      <c r="IB168" s="88">
        <f t="shared" si="405"/>
        <v>4.7023535786978231E-2</v>
      </c>
      <c r="IC168" s="88">
        <f t="shared" si="405"/>
        <v>3.661958275842965E-2</v>
      </c>
      <c r="ID168" s="88">
        <f t="shared" si="405"/>
        <v>3.9323455233421692E-2</v>
      </c>
      <c r="IE168" s="88">
        <f t="shared" si="405"/>
        <v>2.115392474745232E-2</v>
      </c>
      <c r="IF168" s="88">
        <f t="shared" si="405"/>
        <v>2.7637510913564513E-2</v>
      </c>
      <c r="IG168" s="88">
        <f t="shared" si="405"/>
        <v>8.7626934148209504E-3</v>
      </c>
      <c r="IH168" s="88">
        <f t="shared" si="405"/>
        <v>1.4384934432163734E-2</v>
      </c>
      <c r="II168" s="88">
        <f t="shared" si="405"/>
        <v>7.3902233618971874E-4</v>
      </c>
      <c r="IJ168" s="191">
        <f t="shared" si="405"/>
        <v>3.3098354360061775E-3</v>
      </c>
      <c r="IK168" s="297"/>
      <c r="IL168" s="294"/>
      <c r="IM168" s="294"/>
      <c r="IN168" s="294"/>
      <c r="IO168" s="294"/>
      <c r="IP168" s="294"/>
      <c r="IQ168" s="294"/>
      <c r="IR168" s="294"/>
      <c r="IS168" s="294"/>
      <c r="IT168" s="294"/>
      <c r="IU168" s="294"/>
      <c r="IV168" s="294"/>
      <c r="IW168" s="294"/>
      <c r="IX168" s="294"/>
      <c r="IY168" s="294"/>
      <c r="IZ168" s="294"/>
      <c r="JA168" s="294"/>
      <c r="JB168" s="294"/>
      <c r="JC168" s="294"/>
      <c r="JD168" s="298"/>
    </row>
    <row r="169" spans="1:265" ht="15" thickBot="1">
      <c r="A169" s="416" t="s">
        <v>283</v>
      </c>
      <c r="B169" s="443">
        <v>6320</v>
      </c>
      <c r="C169" s="429">
        <f t="shared" si="398"/>
        <v>139</v>
      </c>
      <c r="D169" s="420">
        <f t="shared" si="399"/>
        <v>4</v>
      </c>
      <c r="E169" s="399">
        <f t="shared" si="317"/>
        <v>8.4582996782019554E-3</v>
      </c>
      <c r="F169" s="361">
        <f t="shared" si="374"/>
        <v>2.1518987341772152E-2</v>
      </c>
      <c r="G169" s="362">
        <f t="shared" si="367"/>
        <v>3.4772668059610101</v>
      </c>
      <c r="H169" s="363">
        <f t="shared" si="368"/>
        <v>7.4827260381439456E-2</v>
      </c>
      <c r="I169" s="364">
        <f t="shared" si="369"/>
        <v>7.6477861713382972E-2</v>
      </c>
      <c r="J169" s="365">
        <f>+((CS169*AK169)+(CT169*AL169)+(CU169*AM169)+(CV169*AN169)+(CW169*AO169)+(CX169*AP169)+(CY169*AQ169)+(CZ169*AR169)+(DA169*AS169)+(DB169*AT169)+(DC169*AU169)+(DD169*AV169)+(DE169*AW169)+(DF169*AX169)+(DG169*AY169)+(DH169*AZ169)+(DI169*BA169)+(DJ169*BB169)+(DK169*BC169)+(DL169*BD169))/B169</f>
        <v>6.5382724030000131E-2</v>
      </c>
      <c r="K169" s="485">
        <f t="shared" si="400"/>
        <v>9.6801013080253275E-3</v>
      </c>
      <c r="L169" s="366">
        <f t="shared" si="318"/>
        <v>3.0383736461000059</v>
      </c>
      <c r="M169" s="367">
        <f t="shared" si="376"/>
        <v>6.682499000125014E-2</v>
      </c>
      <c r="N169" s="502"/>
      <c r="O169" s="354" t="s">
        <v>226</v>
      </c>
      <c r="P169" s="355" t="s">
        <v>240</v>
      </c>
      <c r="Q169" s="355"/>
      <c r="R169" s="355"/>
      <c r="S169" s="356">
        <f t="shared" si="377"/>
        <v>139</v>
      </c>
      <c r="T169" s="357">
        <f t="shared" si="378"/>
        <v>2199.3670886075947</v>
      </c>
      <c r="U169" s="356">
        <f t="shared" si="379"/>
        <v>0</v>
      </c>
      <c r="V169" s="358">
        <f t="shared" si="380"/>
        <v>0</v>
      </c>
      <c r="W169" s="357">
        <f t="shared" si="381"/>
        <v>0</v>
      </c>
      <c r="X169" s="356">
        <f t="shared" si="382"/>
        <v>3</v>
      </c>
      <c r="Y169" s="358">
        <f t="shared" si="383"/>
        <v>2.2058823529411766E-2</v>
      </c>
      <c r="Z169" s="357">
        <f t="shared" si="384"/>
        <v>47.468354430379748</v>
      </c>
      <c r="AA169" s="356">
        <f t="shared" si="385"/>
        <v>4</v>
      </c>
      <c r="AB169" s="357">
        <f t="shared" si="386"/>
        <v>632.91139240506334</v>
      </c>
      <c r="AC169" s="359">
        <f t="shared" si="387"/>
        <v>2.8776978417266189E-2</v>
      </c>
      <c r="AD169" s="356">
        <f t="shared" si="388"/>
        <v>0</v>
      </c>
      <c r="AE169" s="358">
        <f t="shared" si="389"/>
        <v>0</v>
      </c>
      <c r="AF169" s="357">
        <f t="shared" si="390"/>
        <v>0</v>
      </c>
      <c r="AG169" s="356">
        <f t="shared" si="391"/>
        <v>1</v>
      </c>
      <c r="AH169" s="358">
        <f t="shared" si="392"/>
        <v>0.33333333333333331</v>
      </c>
      <c r="AI169" s="360">
        <f t="shared" si="393"/>
        <v>158.22784810126583</v>
      </c>
      <c r="AJ169" s="505"/>
      <c r="AK169" s="268">
        <v>477.98301066714816</v>
      </c>
      <c r="AL169" s="228">
        <v>414.66440453515605</v>
      </c>
      <c r="AM169" s="228">
        <v>497.27709245065535</v>
      </c>
      <c r="AN169" s="228">
        <v>456.84818138550634</v>
      </c>
      <c r="AO169" s="228">
        <v>429.03552363003109</v>
      </c>
      <c r="AP169" s="228">
        <v>402.8553402242278</v>
      </c>
      <c r="AQ169" s="228">
        <v>430.1585448661358</v>
      </c>
      <c r="AR169" s="228">
        <v>411.07478627642831</v>
      </c>
      <c r="AS169" s="228">
        <v>382.89380277143403</v>
      </c>
      <c r="AT169" s="228">
        <v>410.36212073929192</v>
      </c>
      <c r="AU169" s="228">
        <v>379.3982194420455</v>
      </c>
      <c r="AV169" s="228">
        <v>299.46848658202543</v>
      </c>
      <c r="AW169" s="228">
        <v>301.05585655104312</v>
      </c>
      <c r="AX169" s="228">
        <v>305.64347511491644</v>
      </c>
      <c r="AY169" s="228">
        <v>198.94218609033538</v>
      </c>
      <c r="AZ169" s="228">
        <v>263.14635511298161</v>
      </c>
      <c r="BA169" s="228">
        <v>81.68401482765708</v>
      </c>
      <c r="BB169" s="228">
        <v>151.41878385240966</v>
      </c>
      <c r="BC169" s="228">
        <v>11</v>
      </c>
      <c r="BD169" s="267">
        <v>15</v>
      </c>
      <c r="BE169" s="235">
        <v>2.0000000000000002E-5</v>
      </c>
      <c r="BF169" s="236">
        <v>2.0000000000000002E-5</v>
      </c>
      <c r="BG169" s="236">
        <v>5.0000000000000002E-5</v>
      </c>
      <c r="BH169" s="236">
        <v>4.0000000000000003E-5</v>
      </c>
      <c r="BI169" s="236">
        <v>1.2518952302791728E-4</v>
      </c>
      <c r="BJ169" s="236">
        <v>1.2406223545552731E-4</v>
      </c>
      <c r="BK169" s="236">
        <v>3.4000000000000002E-4</v>
      </c>
      <c r="BL169" s="236">
        <v>1.8000000000000001E-4</v>
      </c>
      <c r="BM169" s="236">
        <v>8.9999999999999998E-4</v>
      </c>
      <c r="BN169" s="236">
        <v>5.0000000000000001E-4</v>
      </c>
      <c r="BO169" s="236">
        <v>3.8E-3</v>
      </c>
      <c r="BP169" s="236">
        <v>2E-3</v>
      </c>
      <c r="BQ169" s="236">
        <v>1.6199999999999999E-2</v>
      </c>
      <c r="BR169" s="236">
        <v>6.1999999999999998E-3</v>
      </c>
      <c r="BS169" s="236">
        <v>6.1100000000000002E-2</v>
      </c>
      <c r="BT169" s="236">
        <v>2.6800000000000001E-2</v>
      </c>
      <c r="BU169" s="236">
        <v>0.1421</v>
      </c>
      <c r="BV169" s="236">
        <v>5.4699999999999999E-2</v>
      </c>
      <c r="BW169" s="236">
        <v>0.27589999999999998</v>
      </c>
      <c r="BX169" s="237">
        <v>0.1051</v>
      </c>
      <c r="BY169" s="66">
        <f>+Fall_Hoy!B169</f>
        <v>0</v>
      </c>
      <c r="BZ169" s="228">
        <f>+Fall_Hoy!C169</f>
        <v>0</v>
      </c>
      <c r="CA169" s="228">
        <f>+Fall_Hoy!D169</f>
        <v>0</v>
      </c>
      <c r="CB169" s="228">
        <f>+Fall_Hoy!E169</f>
        <v>0</v>
      </c>
      <c r="CC169" s="228">
        <f>+Fall_Hoy!F169</f>
        <v>0</v>
      </c>
      <c r="CD169" s="228">
        <f>+Fall_Hoy!G169</f>
        <v>0</v>
      </c>
      <c r="CE169" s="228">
        <f>+Fall_Hoy!H169</f>
        <v>0</v>
      </c>
      <c r="CF169" s="228">
        <f>+Fall_Hoy!I169</f>
        <v>0</v>
      </c>
      <c r="CG169" s="228">
        <f>+Fall_Hoy!J169</f>
        <v>0</v>
      </c>
      <c r="CH169" s="228">
        <f>+Fall_Hoy!K169</f>
        <v>0</v>
      </c>
      <c r="CI169" s="228">
        <f>+Fall_Hoy!L169</f>
        <v>0</v>
      </c>
      <c r="CJ169" s="228">
        <f>+Fall_Hoy!M169</f>
        <v>1</v>
      </c>
      <c r="CK169" s="228">
        <f>+Fall_Hoy!N169</f>
        <v>0</v>
      </c>
      <c r="CL169" s="228">
        <f>+Fall_Hoy!O169</f>
        <v>0</v>
      </c>
      <c r="CM169" s="228">
        <f>+Fall_Hoy!P169</f>
        <v>1</v>
      </c>
      <c r="CN169" s="228">
        <f>+Fall_Hoy!Q169</f>
        <v>0</v>
      </c>
      <c r="CO169" s="228">
        <f>+Fall_Hoy!R169</f>
        <v>1</v>
      </c>
      <c r="CP169" s="228">
        <f>+Fall_Hoy!S169</f>
        <v>0</v>
      </c>
      <c r="CQ169" s="228">
        <f>+Fall_Hoy!T169</f>
        <v>1</v>
      </c>
      <c r="CR169" s="67">
        <f>+Fall_Hoy!U169</f>
        <v>0</v>
      </c>
      <c r="CS169" s="76">
        <f t="shared" si="394"/>
        <v>8.2268182696360007E-2</v>
      </c>
      <c r="CT169" s="77">
        <f t="shared" si="395"/>
        <v>1.900083319737891E-2</v>
      </c>
      <c r="CU169" s="77">
        <f t="shared" si="396"/>
        <v>2.9894784652608399E-2</v>
      </c>
      <c r="CV169" s="77">
        <f t="shared" si="397"/>
        <v>3.2717858597309103E-3</v>
      </c>
      <c r="CW169" s="77">
        <f t="shared" si="350"/>
        <v>1.6315665287511924E-2</v>
      </c>
      <c r="CX169" s="77">
        <f t="shared" si="351"/>
        <v>4.4681050994585962E-2</v>
      </c>
      <c r="CY169" s="77">
        <f t="shared" si="352"/>
        <v>4.6494484972334903E-2</v>
      </c>
      <c r="CZ169" s="77">
        <f t="shared" si="353"/>
        <v>4.6220300135906174E-2</v>
      </c>
      <c r="DA169" s="77">
        <f t="shared" si="354"/>
        <v>2.3505211980076084E-2</v>
      </c>
      <c r="DB169" s="77">
        <f t="shared" si="355"/>
        <v>4.8737441857374171E-2</v>
      </c>
      <c r="DC169" s="77">
        <f t="shared" si="356"/>
        <v>1.3178765064720523E-2</v>
      </c>
      <c r="DD169" s="77">
        <f t="shared" si="357"/>
        <v>0.7</v>
      </c>
      <c r="DE169" s="77">
        <f t="shared" si="358"/>
        <v>2.9894784652608399E-2</v>
      </c>
      <c r="DF169" s="77">
        <f t="shared" si="359"/>
        <v>3.2717858597309103E-3</v>
      </c>
      <c r="DG169" s="77">
        <f t="shared" si="360"/>
        <v>8.2268182696360007E-2</v>
      </c>
      <c r="DH169" s="77">
        <f t="shared" si="361"/>
        <v>1.900083319737891E-2</v>
      </c>
      <c r="DI169" s="77">
        <f t="shared" si="362"/>
        <v>8.6152690860501563E-2</v>
      </c>
      <c r="DJ169" s="77">
        <f t="shared" si="363"/>
        <v>0</v>
      </c>
      <c r="DK169" s="77">
        <f t="shared" si="364"/>
        <v>0.32950014827506674</v>
      </c>
      <c r="DL169" s="272">
        <f t="shared" si="365"/>
        <v>0</v>
      </c>
      <c r="DM169" s="268">
        <f>+'Cas_-14'!B169</f>
        <v>2</v>
      </c>
      <c r="DN169" s="228">
        <f>+'Cas_-14'!C169</f>
        <v>3</v>
      </c>
      <c r="DO169" s="228">
        <f>+'Cas_-14'!D169</f>
        <v>2</v>
      </c>
      <c r="DP169" s="228">
        <f>+'Cas_-14'!E169</f>
        <v>4</v>
      </c>
      <c r="DQ169" s="228">
        <f>+'Cas_-14'!F169</f>
        <v>7</v>
      </c>
      <c r="DR169" s="228">
        <f>+'Cas_-14'!G169</f>
        <v>18</v>
      </c>
      <c r="DS169" s="228">
        <f>+'Cas_-14'!H169</f>
        <v>20</v>
      </c>
      <c r="DT169" s="228">
        <f>+'Cas_-14'!I169</f>
        <v>19</v>
      </c>
      <c r="DU169" s="228">
        <f>+'Cas_-14'!J169</f>
        <v>9</v>
      </c>
      <c r="DV169" s="228">
        <f>+'Cas_-14'!K169</f>
        <v>20</v>
      </c>
      <c r="DW169" s="228">
        <f>+'Cas_-14'!L169</f>
        <v>5</v>
      </c>
      <c r="DX169" s="228">
        <f>+'Cas_-14'!M169</f>
        <v>6</v>
      </c>
      <c r="DY169" s="228">
        <f>+'Cas_-14'!N169</f>
        <v>9</v>
      </c>
      <c r="DZ169" s="228">
        <f>+'Cas_-14'!O169</f>
        <v>1</v>
      </c>
      <c r="EA169" s="228">
        <f>+'Cas_-14'!P169</f>
        <v>3</v>
      </c>
      <c r="EB169" s="228">
        <f>+'Cas_-14'!Q169</f>
        <v>5</v>
      </c>
      <c r="EC169" s="228">
        <f>+'Cas_-14'!R169</f>
        <v>2</v>
      </c>
      <c r="ED169" s="228">
        <f>+'Cas_-14'!S169</f>
        <v>0</v>
      </c>
      <c r="EE169" s="228">
        <f>+'Cas_-14'!T169</f>
        <v>1</v>
      </c>
      <c r="EF169" s="267">
        <f>+'Cas_-14'!U169</f>
        <v>0</v>
      </c>
      <c r="EG169" s="238">
        <f t="shared" si="403"/>
        <v>4.1842491372412714E-3</v>
      </c>
      <c r="EH169" s="93">
        <f t="shared" si="403"/>
        <v>7.2347661559304501E-3</v>
      </c>
      <c r="EI169" s="93">
        <f t="shared" si="403"/>
        <v>4.0219025375645258E-3</v>
      </c>
      <c r="EJ169" s="93">
        <f t="shared" si="401"/>
        <v>8.7556439162546299E-3</v>
      </c>
      <c r="EK169" s="93">
        <f t="shared" si="401"/>
        <v>1.6315665287511924E-2</v>
      </c>
      <c r="EL169" s="93">
        <f t="shared" si="401"/>
        <v>4.4681050994585962E-2</v>
      </c>
      <c r="EM169" s="93">
        <f t="shared" si="401"/>
        <v>4.6494484972334903E-2</v>
      </c>
      <c r="EN169" s="93">
        <f t="shared" si="401"/>
        <v>4.6220300135906174E-2</v>
      </c>
      <c r="EO169" s="93">
        <f t="shared" si="401"/>
        <v>2.3505211980076084E-2</v>
      </c>
      <c r="EP169" s="93">
        <f t="shared" si="401"/>
        <v>4.8737441857374171E-2</v>
      </c>
      <c r="EQ169" s="93">
        <f t="shared" si="401"/>
        <v>1.3178765064720523E-2</v>
      </c>
      <c r="ER169" s="93">
        <f t="shared" si="401"/>
        <v>2.0035497118514271E-2</v>
      </c>
      <c r="ES169" s="93">
        <f t="shared" si="401"/>
        <v>2.9894784652608399E-2</v>
      </c>
      <c r="ET169" s="93">
        <f t="shared" si="401"/>
        <v>3.2717858597309103E-3</v>
      </c>
      <c r="EU169" s="93">
        <f t="shared" si="372"/>
        <v>1.5079757888242789E-2</v>
      </c>
      <c r="EV169" s="93">
        <f t="shared" si="372"/>
        <v>1.900083319737891E-2</v>
      </c>
      <c r="EW169" s="93">
        <f t="shared" si="372"/>
        <v>2.4484594742554544E-2</v>
      </c>
      <c r="EX169" s="93">
        <f t="shared" si="372"/>
        <v>0</v>
      </c>
      <c r="EY169" s="93">
        <f t="shared" si="372"/>
        <v>9.0909090909090912E-2</v>
      </c>
      <c r="EZ169" s="100">
        <f t="shared" si="372"/>
        <v>0</v>
      </c>
      <c r="FA169" s="269">
        <f t="shared" si="319"/>
        <v>5.4555373704309877</v>
      </c>
      <c r="FB169" s="270">
        <f t="shared" si="320"/>
        <v>1</v>
      </c>
      <c r="FC169" s="270">
        <f t="shared" si="321"/>
        <v>1</v>
      </c>
      <c r="FD169" s="270">
        <f t="shared" si="322"/>
        <v>1</v>
      </c>
      <c r="FE169" s="270">
        <f t="shared" si="366"/>
        <v>1</v>
      </c>
      <c r="FF169" s="270">
        <f t="shared" si="366"/>
        <v>1</v>
      </c>
      <c r="FG169" s="270">
        <f t="shared" si="366"/>
        <v>1</v>
      </c>
      <c r="FH169" s="270">
        <f t="shared" si="366"/>
        <v>1</v>
      </c>
      <c r="FI169" s="270">
        <f t="shared" si="366"/>
        <v>1</v>
      </c>
      <c r="FJ169" s="270">
        <f t="shared" si="366"/>
        <v>1</v>
      </c>
      <c r="FK169" s="270">
        <f t="shared" si="366"/>
        <v>1</v>
      </c>
      <c r="FL169" s="270">
        <f t="shared" si="366"/>
        <v>34.937990101236295</v>
      </c>
      <c r="FM169" s="270">
        <f t="shared" si="366"/>
        <v>1</v>
      </c>
      <c r="FN169" s="270">
        <f t="shared" si="366"/>
        <v>1</v>
      </c>
      <c r="FO169" s="270">
        <f t="shared" si="366"/>
        <v>5.4555373704309877</v>
      </c>
      <c r="FP169" s="270">
        <f t="shared" si="366"/>
        <v>1</v>
      </c>
      <c r="FQ169" s="270">
        <f t="shared" si="323"/>
        <v>3.5186488388458832</v>
      </c>
      <c r="FR169" s="270" t="e">
        <f t="shared" si="324"/>
        <v>#DIV/0!</v>
      </c>
      <c r="FS169" s="270">
        <f t="shared" si="325"/>
        <v>3.6245016310257339</v>
      </c>
      <c r="FT169" s="293" t="e">
        <f t="shared" si="326"/>
        <v>#DIV/0!</v>
      </c>
      <c r="FU169" s="268">
        <f>+Cas_Hoy!B169</f>
        <v>2</v>
      </c>
      <c r="FV169" s="228">
        <f>+Cas_Hoy!C169</f>
        <v>4</v>
      </c>
      <c r="FW169" s="228">
        <f>+Cas_Hoy!D169</f>
        <v>2</v>
      </c>
      <c r="FX169" s="228">
        <f>+Cas_Hoy!E169</f>
        <v>4</v>
      </c>
      <c r="FY169" s="228">
        <f>+Cas_Hoy!F169</f>
        <v>7</v>
      </c>
      <c r="FZ169" s="228">
        <f>+Cas_Hoy!G169</f>
        <v>18</v>
      </c>
      <c r="GA169" s="228">
        <f>+Cas_Hoy!H169</f>
        <v>20</v>
      </c>
      <c r="GB169" s="228">
        <f>+Cas_Hoy!I169</f>
        <v>19</v>
      </c>
      <c r="GC169" s="228">
        <f>+Cas_Hoy!J169</f>
        <v>9</v>
      </c>
      <c r="GD169" s="228">
        <f>+Cas_Hoy!K169</f>
        <v>20</v>
      </c>
      <c r="GE169" s="228">
        <f>+Cas_Hoy!L169</f>
        <v>5</v>
      </c>
      <c r="GF169" s="228">
        <f>+Cas_Hoy!M169</f>
        <v>6</v>
      </c>
      <c r="GG169" s="228">
        <f>+Cas_Hoy!N169</f>
        <v>9</v>
      </c>
      <c r="GH169" s="228">
        <f>+Cas_Hoy!O169</f>
        <v>2</v>
      </c>
      <c r="GI169" s="228">
        <f>+Cas_Hoy!P169</f>
        <v>4</v>
      </c>
      <c r="GJ169" s="228">
        <f>+Cas_Hoy!Q169</f>
        <v>5</v>
      </c>
      <c r="GK169" s="228">
        <f>+Cas_Hoy!R169</f>
        <v>2</v>
      </c>
      <c r="GL169" s="228">
        <f>+Cas_Hoy!S169</f>
        <v>0</v>
      </c>
      <c r="GM169" s="228">
        <f>+Cas_Hoy!T169</f>
        <v>1</v>
      </c>
      <c r="GN169" s="267">
        <f>+Cas_Hoy!U169</f>
        <v>0</v>
      </c>
      <c r="GO169" s="299">
        <f t="shared" si="329"/>
        <v>2.2827327535413375E-2</v>
      </c>
      <c r="GP169" s="271">
        <f t="shared" si="330"/>
        <v>9.6463548745739335E-3</v>
      </c>
      <c r="GQ169" s="271">
        <f t="shared" si="331"/>
        <v>4.0219025375645258E-3</v>
      </c>
      <c r="GR169" s="271">
        <f t="shared" si="332"/>
        <v>8.7556439162546299E-3</v>
      </c>
      <c r="GS169" s="271">
        <f t="shared" si="333"/>
        <v>1.6315665287511924E-2</v>
      </c>
      <c r="GT169" s="271">
        <f t="shared" si="334"/>
        <v>4.4681050994585962E-2</v>
      </c>
      <c r="GU169" s="271">
        <f t="shared" si="335"/>
        <v>4.6494484972334903E-2</v>
      </c>
      <c r="GV169" s="271">
        <f t="shared" si="336"/>
        <v>4.6220300135906174E-2</v>
      </c>
      <c r="GW169" s="271">
        <f t="shared" si="337"/>
        <v>2.3505211980076084E-2</v>
      </c>
      <c r="GX169" s="271">
        <f t="shared" si="338"/>
        <v>4.8737441857374171E-2</v>
      </c>
      <c r="GY169" s="271">
        <f t="shared" si="339"/>
        <v>1.3178765064720523E-2</v>
      </c>
      <c r="GZ169" s="271">
        <f t="shared" si="340"/>
        <v>0.69999999999999984</v>
      </c>
      <c r="HA169" s="271">
        <f t="shared" si="341"/>
        <v>2.9894784652608399E-2</v>
      </c>
      <c r="HB169" s="271">
        <f t="shared" si="342"/>
        <v>6.5435717194618206E-3</v>
      </c>
      <c r="HC169" s="271">
        <f t="shared" si="343"/>
        <v>0.10969091026181335</v>
      </c>
      <c r="HD169" s="271">
        <f t="shared" si="344"/>
        <v>1.900083319737891E-2</v>
      </c>
      <c r="HE169" s="271">
        <f t="shared" si="345"/>
        <v>8.6152690860501563E-2</v>
      </c>
      <c r="HF169" s="271" t="e">
        <f t="shared" si="346"/>
        <v>#DIV/0!</v>
      </c>
      <c r="HG169" s="271">
        <f t="shared" si="347"/>
        <v>0.32950014827506674</v>
      </c>
      <c r="HH169" s="300" t="e">
        <f t="shared" si="348"/>
        <v>#DIV/0!</v>
      </c>
      <c r="HI169" s="273">
        <f>+CyF_Tot!B169</f>
        <v>132</v>
      </c>
      <c r="HJ169" s="274">
        <f>+CyF_Tot!C169</f>
        <v>136</v>
      </c>
      <c r="HK169" s="274">
        <f>+CyF_Tot!D169</f>
        <v>139</v>
      </c>
      <c r="HL169" s="274">
        <f>+CyF_Tot!E169</f>
        <v>139</v>
      </c>
      <c r="HM169" s="274">
        <f>+CyF_Tot!F169</f>
        <v>3</v>
      </c>
      <c r="HN169" s="274">
        <f>+CyF_Tot!G169</f>
        <v>3</v>
      </c>
      <c r="HO169" s="274">
        <f>+CyF_Tot!H169</f>
        <v>4</v>
      </c>
      <c r="HP169" s="453">
        <f>+CyF_Tot!I169</f>
        <v>4</v>
      </c>
      <c r="HQ169" s="457">
        <f t="shared" si="402"/>
        <v>7.5630223206827246E-2</v>
      </c>
      <c r="HR169" s="92">
        <f t="shared" si="404"/>
        <v>6.5611456413790514E-2</v>
      </c>
      <c r="HS169" s="92">
        <f t="shared" si="404"/>
        <v>7.8683084248521412E-2</v>
      </c>
      <c r="HT169" s="92">
        <f t="shared" si="404"/>
        <v>7.2286104649605429E-2</v>
      </c>
      <c r="HU169" s="92">
        <f t="shared" si="404"/>
        <v>6.7885367662979604E-2</v>
      </c>
      <c r="HV169" s="92">
        <f t="shared" si="404"/>
        <v>6.3742933579782876E-2</v>
      </c>
      <c r="HW169" s="92">
        <f t="shared" si="404"/>
        <v>6.8063060896540475E-2</v>
      </c>
      <c r="HX169" s="92">
        <f t="shared" si="404"/>
        <v>6.5043478841207009E-2</v>
      </c>
      <c r="HY169" s="92">
        <f t="shared" si="404"/>
        <v>6.0584462463834497E-2</v>
      </c>
      <c r="HZ169" s="92">
        <f t="shared" si="404"/>
        <v>6.493071530684999E-2</v>
      </c>
      <c r="IA169" s="92">
        <f t="shared" si="404"/>
        <v>6.0031363835766696E-2</v>
      </c>
      <c r="IB169" s="92">
        <f t="shared" si="405"/>
        <v>4.7384254206016684E-2</v>
      </c>
      <c r="IC169" s="92">
        <f t="shared" si="405"/>
        <v>4.7635420340354923E-2</v>
      </c>
      <c r="ID169" s="92">
        <f t="shared" si="405"/>
        <v>4.8361309353626022E-2</v>
      </c>
      <c r="IE169" s="92">
        <f t="shared" si="405"/>
        <v>3.1478194001635346E-2</v>
      </c>
      <c r="IF169" s="92">
        <f t="shared" si="405"/>
        <v>4.1637081505218609E-2</v>
      </c>
      <c r="IG169" s="92">
        <f t="shared" si="405"/>
        <v>1.292468589045207E-2</v>
      </c>
      <c r="IH169" s="92">
        <f t="shared" si="405"/>
        <v>2.3958668331077477E-2</v>
      </c>
      <c r="II169" s="92">
        <f t="shared" si="405"/>
        <v>1.740506329113924E-3</v>
      </c>
      <c r="IJ169" s="339">
        <f t="shared" si="405"/>
        <v>2.3734177215189874E-3</v>
      </c>
      <c r="IK169" s="299"/>
      <c r="IL169" s="271"/>
      <c r="IM169" s="271"/>
      <c r="IN169" s="271"/>
      <c r="IO169" s="271"/>
      <c r="IP169" s="271"/>
      <c r="IQ169" s="271"/>
      <c r="IR169" s="271"/>
      <c r="IS169" s="271"/>
      <c r="IT169" s="271"/>
      <c r="IU169" s="271"/>
      <c r="IV169" s="271"/>
      <c r="IW169" s="271"/>
      <c r="IX169" s="271"/>
      <c r="IY169" s="271"/>
      <c r="IZ169" s="271"/>
      <c r="JA169" s="271"/>
      <c r="JB169" s="271"/>
      <c r="JC169" s="271"/>
      <c r="JD169" s="300"/>
    </row>
    <row r="170" spans="1:265" ht="13.2"/>
    <row r="171" spans="1:265" ht="13.2"/>
    <row r="172" spans="1:265" ht="13.2">
      <c r="Q172" s="345"/>
    </row>
    <row r="173" spans="1:265" ht="13.2">
      <c r="Q173" s="345"/>
      <c r="BD173" s="487"/>
    </row>
    <row r="174" spans="1:265" ht="13.2">
      <c r="Q174" s="345"/>
    </row>
    <row r="175" spans="1:265" ht="13.2">
      <c r="Q175" s="345"/>
    </row>
    <row r="176" spans="1:265" ht="13.2">
      <c r="Q176" s="345"/>
    </row>
    <row r="177" spans="17:17" ht="13.2">
      <c r="Q177" s="345"/>
    </row>
    <row r="178" spans="17:17" ht="13.2"/>
    <row r="179" spans="17:17" ht="13.2"/>
    <row r="180" spans="17:17" ht="13.2"/>
    <row r="181" spans="17:17" ht="13.2"/>
    <row r="182" spans="17:17" ht="13.2"/>
    <row r="183" spans="17:17" ht="13.2"/>
    <row r="184" spans="17:17" ht="13.2"/>
    <row r="185" spans="17:17" ht="13.2"/>
    <row r="186" spans="17:17" ht="13.2"/>
    <row r="187" spans="17:17" ht="13.2"/>
    <row r="188" spans="17:17" ht="13.2"/>
    <row r="189" spans="17:17" ht="13.2"/>
    <row r="190" spans="17:17" ht="13.2"/>
    <row r="191" spans="17:17" ht="13.2"/>
    <row r="192" spans="17:17" ht="13.2"/>
    <row r="193" ht="13.2"/>
    <row r="194" ht="13.2"/>
    <row r="195" ht="13.2"/>
    <row r="196" ht="13.2"/>
    <row r="197" ht="13.2"/>
    <row r="198" ht="13.2"/>
    <row r="199" ht="13.2"/>
    <row r="200" ht="13.2"/>
    <row r="201" ht="13.2"/>
    <row r="202" ht="13.2"/>
    <row r="203" ht="13.2"/>
    <row r="204" ht="13.2"/>
    <row r="205" ht="13.2"/>
    <row r="206" ht="13.2"/>
    <row r="207" ht="13.2"/>
    <row r="208" ht="13.2"/>
    <row r="209" ht="13.2"/>
    <row r="210" ht="13.2"/>
    <row r="211" ht="13.2"/>
    <row r="212" ht="13.2"/>
    <row r="213" ht="13.2"/>
    <row r="214" ht="13.2"/>
    <row r="215" ht="13.2"/>
    <row r="216" ht="13.2"/>
    <row r="217" ht="13.2"/>
    <row r="218" ht="13.2"/>
    <row r="219" ht="13.2"/>
    <row r="220" ht="13.2"/>
    <row r="221" ht="13.2"/>
    <row r="222" ht="13.2"/>
    <row r="223" ht="13.2"/>
    <row r="224" ht="13.2"/>
    <row r="225" ht="13.2"/>
    <row r="226" ht="13.2"/>
    <row r="227" ht="13.2"/>
    <row r="228" ht="13.2"/>
    <row r="229" ht="13.2"/>
    <row r="230" ht="13.2"/>
    <row r="231" ht="13.2"/>
    <row r="232" ht="13.2"/>
    <row r="233" ht="13.2"/>
    <row r="234" ht="13.2"/>
    <row r="235" ht="13.2"/>
    <row r="236" ht="13.2"/>
    <row r="237" ht="13.2"/>
    <row r="238" ht="13.2"/>
    <row r="239" ht="13.2"/>
    <row r="240" ht="13.2"/>
    <row r="241" ht="13.2"/>
    <row r="242" ht="13.2"/>
    <row r="243" ht="13.2"/>
    <row r="244" ht="13.2"/>
    <row r="245" ht="13.2"/>
    <row r="246" ht="13.2"/>
    <row r="247" ht="13.2"/>
    <row r="248" ht="13.2"/>
    <row r="249" ht="13.2"/>
    <row r="250" ht="13.2"/>
    <row r="251" ht="13.2"/>
    <row r="252" ht="13.2"/>
    <row r="253" ht="13.2"/>
    <row r="254" ht="13.2"/>
    <row r="255" ht="13.2"/>
    <row r="256" ht="13.2"/>
    <row r="257" ht="13.2"/>
    <row r="258" ht="13.2"/>
    <row r="259" ht="13.2"/>
    <row r="260" ht="13.2"/>
    <row r="261" ht="13.2"/>
    <row r="262" ht="13.2"/>
    <row r="263" ht="13.2"/>
    <row r="264" ht="13.2"/>
    <row r="265" ht="13.2"/>
    <row r="266" ht="13.2"/>
    <row r="267" ht="13.2"/>
    <row r="268" ht="13.2"/>
    <row r="269" ht="13.2"/>
    <row r="270" ht="13.2"/>
    <row r="271" ht="13.2"/>
    <row r="272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  <row r="341" ht="13.2"/>
    <row r="342" ht="13.2"/>
    <row r="343" ht="13.2"/>
    <row r="344" ht="13.2"/>
    <row r="345" ht="13.2"/>
    <row r="346" ht="13.2"/>
    <row r="347" ht="13.2"/>
    <row r="348" ht="13.2"/>
    <row r="349" ht="13.2"/>
    <row r="350" ht="13.2"/>
    <row r="351" ht="13.2"/>
    <row r="352" ht="13.2"/>
    <row r="353" ht="13.2"/>
    <row r="354" ht="13.2"/>
    <row r="355" ht="13.2"/>
    <row r="356" ht="13.2"/>
    <row r="357" ht="13.2"/>
    <row r="358" ht="13.2"/>
    <row r="359" ht="13.2"/>
    <row r="360" ht="13.2"/>
    <row r="361" ht="13.2"/>
    <row r="362" ht="13.2"/>
    <row r="363" ht="13.2"/>
    <row r="364" ht="13.2"/>
    <row r="365" ht="13.2"/>
    <row r="366" ht="13.2"/>
    <row r="367" ht="13.2"/>
    <row r="368" ht="13.2"/>
    <row r="369" ht="13.2"/>
    <row r="370" ht="13.2"/>
    <row r="371" ht="13.2"/>
    <row r="372" ht="13.2"/>
    <row r="373" ht="13.2"/>
    <row r="374" ht="13.2"/>
    <row r="375" ht="13.2"/>
    <row r="376" ht="13.2"/>
    <row r="377" ht="13.2"/>
    <row r="378" ht="13.2"/>
    <row r="379" ht="13.2"/>
    <row r="380" ht="13.2"/>
    <row r="381" ht="13.2"/>
    <row r="382" ht="13.2"/>
    <row r="383" ht="13.2"/>
    <row r="384" ht="13.2"/>
    <row r="385" ht="13.2"/>
    <row r="386" ht="13.2"/>
    <row r="387" ht="13.2"/>
    <row r="388" ht="13.2"/>
    <row r="389" ht="13.2"/>
    <row r="390" ht="13.2"/>
    <row r="391" ht="13.2"/>
    <row r="392" ht="13.2"/>
    <row r="393" ht="13.2"/>
    <row r="394" ht="13.2"/>
    <row r="395" ht="13.2"/>
    <row r="396" ht="13.2"/>
    <row r="397" ht="13.2"/>
    <row r="398" ht="13.2"/>
    <row r="399" ht="13.2"/>
    <row r="400" ht="13.2"/>
    <row r="401" ht="13.2"/>
    <row r="402" ht="13.2"/>
    <row r="403" ht="13.2"/>
    <row r="404" ht="13.2"/>
    <row r="405" ht="13.2"/>
    <row r="406" ht="13.2"/>
    <row r="407" ht="13.2"/>
    <row r="408" ht="13.2"/>
    <row r="409" ht="13.2"/>
    <row r="410" ht="13.2"/>
    <row r="411" ht="13.2"/>
    <row r="412" ht="13.2"/>
    <row r="413" ht="13.2"/>
    <row r="414" ht="13.2"/>
    <row r="415" ht="13.2"/>
    <row r="416" ht="13.2"/>
    <row r="417" ht="13.2"/>
    <row r="418" ht="13.2"/>
    <row r="419" ht="13.2"/>
    <row r="420" ht="13.2"/>
    <row r="421" ht="13.2"/>
    <row r="422" ht="13.2"/>
    <row r="423" ht="13.2"/>
    <row r="424" ht="13.2"/>
    <row r="425" ht="13.2"/>
    <row r="426" ht="13.2"/>
    <row r="427" ht="13.2"/>
    <row r="428" ht="13.2"/>
    <row r="429" ht="13.2"/>
    <row r="430" ht="13.2"/>
    <row r="431" ht="13.2"/>
    <row r="432" ht="13.2"/>
    <row r="433" ht="13.2"/>
    <row r="434" ht="13.2"/>
    <row r="435" ht="13.2"/>
    <row r="436" ht="13.2"/>
    <row r="437" ht="13.2"/>
    <row r="438" ht="13.2"/>
    <row r="439" ht="13.2"/>
    <row r="440" ht="13.2"/>
    <row r="441" ht="13.2"/>
    <row r="442" ht="13.2"/>
    <row r="443" ht="13.2"/>
    <row r="444" ht="13.2"/>
    <row r="445" ht="13.2"/>
    <row r="446" ht="13.2"/>
    <row r="447" ht="13.2"/>
    <row r="448" ht="13.2"/>
    <row r="449" ht="13.2"/>
    <row r="450" ht="13.2"/>
    <row r="451" ht="13.2"/>
    <row r="452" ht="13.2"/>
    <row r="453" ht="13.2"/>
    <row r="454" ht="13.2"/>
    <row r="455" ht="13.2"/>
    <row r="456" ht="13.2"/>
    <row r="457" ht="13.2"/>
    <row r="458" ht="13.2"/>
    <row r="459" ht="13.2"/>
    <row r="460" ht="13.2"/>
    <row r="461" ht="13.2"/>
    <row r="462" ht="13.2"/>
    <row r="463" ht="13.2"/>
    <row r="464" ht="13.2"/>
    <row r="465" ht="13.2"/>
    <row r="466" ht="13.2"/>
    <row r="467" ht="13.2"/>
    <row r="468" ht="13.2"/>
    <row r="469" ht="13.2"/>
    <row r="470" ht="13.2"/>
    <row r="471" ht="13.2"/>
    <row r="472" ht="13.2"/>
    <row r="473" ht="13.2"/>
    <row r="474" ht="13.2"/>
    <row r="475" ht="13.2"/>
    <row r="476" ht="13.2"/>
    <row r="477" ht="13.2"/>
    <row r="478" ht="13.2"/>
    <row r="479" ht="13.2"/>
    <row r="480" ht="13.2"/>
    <row r="481" ht="13.2"/>
    <row r="482" ht="13.2"/>
    <row r="483" ht="13.2"/>
    <row r="484" ht="13.2"/>
    <row r="485" ht="13.2"/>
    <row r="486" ht="13.2"/>
    <row r="487" ht="13.2"/>
    <row r="488" ht="13.2"/>
    <row r="489" ht="13.2"/>
    <row r="490" ht="13.2"/>
    <row r="491" ht="13.2"/>
    <row r="492" ht="13.2"/>
    <row r="493" ht="13.2"/>
    <row r="494" ht="13.2"/>
    <row r="495" ht="13.2"/>
    <row r="496" ht="13.2"/>
    <row r="497" ht="13.2"/>
    <row r="498" ht="13.2"/>
    <row r="499" ht="13.2"/>
    <row r="500" ht="13.2"/>
    <row r="501" ht="13.2"/>
    <row r="502" ht="13.2"/>
    <row r="503" ht="13.2"/>
    <row r="504" ht="13.2"/>
    <row r="505" ht="13.2"/>
    <row r="506" ht="13.2"/>
    <row r="507" ht="13.2"/>
    <row r="508" ht="13.2"/>
    <row r="509" ht="13.2"/>
    <row r="510" ht="13.2"/>
    <row r="511" ht="13.2"/>
    <row r="512" ht="13.2"/>
    <row r="513" ht="13.2"/>
    <row r="514" ht="13.2"/>
    <row r="515" ht="13.2"/>
    <row r="516" ht="13.2"/>
    <row r="517" ht="13.2"/>
    <row r="518" ht="13.2"/>
    <row r="519" ht="13.2"/>
    <row r="520" ht="13.2"/>
    <row r="521" ht="13.2"/>
    <row r="522" ht="13.2"/>
    <row r="523" ht="13.2"/>
    <row r="524" ht="13.2"/>
    <row r="525" ht="13.2"/>
    <row r="526" ht="13.2"/>
    <row r="527" ht="13.2"/>
    <row r="528" ht="13.2"/>
    <row r="529" ht="13.2"/>
    <row r="530" ht="13.2"/>
    <row r="531" ht="13.2"/>
    <row r="532" ht="13.2"/>
    <row r="533" ht="13.2"/>
    <row r="534" ht="13.2"/>
    <row r="535" ht="13.2"/>
    <row r="536" ht="13.2"/>
    <row r="537" ht="13.2"/>
    <row r="538" ht="13.2"/>
    <row r="539" ht="13.2"/>
    <row r="540" ht="13.2"/>
    <row r="541" ht="13.2"/>
    <row r="542" ht="13.2"/>
    <row r="543" ht="13.2"/>
    <row r="544" ht="13.2"/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2"/>
    <row r="973" ht="13.2"/>
    <row r="974" ht="13.2"/>
    <row r="975" ht="13.2"/>
    <row r="976" ht="13.2"/>
    <row r="977" ht="13.2"/>
    <row r="978" ht="13.2"/>
    <row r="979" ht="13.2"/>
    <row r="980" ht="13.2"/>
  </sheetData>
  <mergeCells count="39">
    <mergeCell ref="IK1:IU1"/>
    <mergeCell ref="IV1:JD1"/>
    <mergeCell ref="O1:R2"/>
    <mergeCell ref="A1:A2"/>
    <mergeCell ref="B1:B3"/>
    <mergeCell ref="E1:E3"/>
    <mergeCell ref="F1:F2"/>
    <mergeCell ref="G1:G3"/>
    <mergeCell ref="H1:H2"/>
    <mergeCell ref="I1:I2"/>
    <mergeCell ref="J1:J2"/>
    <mergeCell ref="K1:K3"/>
    <mergeCell ref="L1:L3"/>
    <mergeCell ref="M1:M2"/>
    <mergeCell ref="C1:C3"/>
    <mergeCell ref="D1:D3"/>
    <mergeCell ref="EQ1:EZ1"/>
    <mergeCell ref="S1:Z2"/>
    <mergeCell ref="AA1:AI2"/>
    <mergeCell ref="AK1:BD1"/>
    <mergeCell ref="BE1:BX1"/>
    <mergeCell ref="BY1:CH1"/>
    <mergeCell ref="CI1:CR1"/>
    <mergeCell ref="HM1:HP2"/>
    <mergeCell ref="HQ1:IJ1"/>
    <mergeCell ref="N1:N3"/>
    <mergeCell ref="N4:N169"/>
    <mergeCell ref="AJ1:AJ169"/>
    <mergeCell ref="FA1:FT1"/>
    <mergeCell ref="FU1:GD1"/>
    <mergeCell ref="GE1:GN1"/>
    <mergeCell ref="GO1:GY1"/>
    <mergeCell ref="GZ1:HH1"/>
    <mergeCell ref="HI1:HL2"/>
    <mergeCell ref="CS1:DC1"/>
    <mergeCell ref="DD1:DL1"/>
    <mergeCell ref="DM1:DV1"/>
    <mergeCell ref="DW1:EF1"/>
    <mergeCell ref="EG1:EP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9"/>
  <sheetViews>
    <sheetView workbookViewId="0">
      <pane xSplit="9" ySplit="3" topLeftCell="J4" activePane="bottomRight" state="frozen"/>
      <selection pane="topRight" activeCell="J1" sqref="J1"/>
      <selection pane="bottomLeft" activeCell="A4" sqref="A4"/>
      <selection pane="bottomRight" sqref="A1:A2"/>
    </sheetView>
  </sheetViews>
  <sheetFormatPr baseColWidth="10" defaultRowHeight="13.2"/>
  <cols>
    <col min="1" max="1" width="26.6640625" style="209" customWidth="1"/>
    <col min="2" max="2" width="12.33203125" bestFit="1" customWidth="1"/>
  </cols>
  <sheetData>
    <row r="1" spans="1:22" ht="12.75" customHeight="1">
      <c r="A1" s="565" t="s">
        <v>0</v>
      </c>
      <c r="B1" s="567" t="s">
        <v>5</v>
      </c>
      <c r="C1" s="489"/>
      <c r="D1" s="489"/>
      <c r="E1" s="489"/>
      <c r="F1" s="488" t="s">
        <v>6</v>
      </c>
      <c r="G1" s="489"/>
      <c r="H1" s="489"/>
      <c r="I1" s="489"/>
      <c r="J1" s="244"/>
      <c r="K1" s="244"/>
      <c r="L1" s="244"/>
      <c r="M1" s="244"/>
      <c r="N1" s="244"/>
      <c r="O1" s="244"/>
      <c r="P1" s="244"/>
      <c r="Q1" s="244"/>
    </row>
    <row r="2" spans="1:22">
      <c r="A2" s="566"/>
      <c r="B2" s="568"/>
      <c r="C2" s="491"/>
      <c r="D2" s="491"/>
      <c r="E2" s="491"/>
      <c r="F2" s="491"/>
      <c r="G2" s="491"/>
      <c r="H2" s="491"/>
      <c r="I2" s="491"/>
      <c r="J2" s="244"/>
      <c r="K2" s="244"/>
      <c r="L2" s="244"/>
      <c r="M2" s="244"/>
      <c r="N2" s="244"/>
      <c r="O2" s="244"/>
      <c r="P2" s="244"/>
      <c r="Q2" s="244"/>
    </row>
    <row r="3" spans="1:22" ht="22.8">
      <c r="A3" s="1">
        <f>+'Todos_30-10_sisa'!A3</f>
        <v>44134</v>
      </c>
      <c r="B3" s="122">
        <f>+A3-21</f>
        <v>44113</v>
      </c>
      <c r="C3" s="122">
        <f>+A3-14</f>
        <v>44120</v>
      </c>
      <c r="D3" s="123">
        <f>+A3-7</f>
        <v>44127</v>
      </c>
      <c r="E3" s="123">
        <f>+A3</f>
        <v>44134</v>
      </c>
      <c r="F3" s="124">
        <f>+A3-21</f>
        <v>44113</v>
      </c>
      <c r="G3" s="124">
        <f>+A3-14</f>
        <v>44120</v>
      </c>
      <c r="H3" s="125">
        <f>+A3-7</f>
        <v>44127</v>
      </c>
      <c r="I3" s="125">
        <f>+A3</f>
        <v>44134</v>
      </c>
      <c r="J3" s="244"/>
      <c r="K3" s="245">
        <f>+I3</f>
        <v>44134</v>
      </c>
      <c r="L3" s="244"/>
      <c r="M3" s="246">
        <f>+H3</f>
        <v>44127</v>
      </c>
      <c r="N3" s="244"/>
      <c r="O3" s="245">
        <f>+G3</f>
        <v>44120</v>
      </c>
      <c r="P3" s="244"/>
      <c r="Q3" s="245">
        <f>+F3</f>
        <v>44113</v>
      </c>
      <c r="S3" s="122">
        <f>+B3</f>
        <v>44113</v>
      </c>
      <c r="T3" s="122">
        <f>+C3</f>
        <v>44120</v>
      </c>
      <c r="U3" s="123">
        <f>+D3</f>
        <v>44127</v>
      </c>
      <c r="V3" s="123">
        <f>+E3</f>
        <v>44134</v>
      </c>
    </row>
    <row r="4" spans="1:22" ht="14.4">
      <c r="A4" s="78" t="s">
        <v>17</v>
      </c>
      <c r="B4" s="11">
        <f>+B5+B6+B11+B12+B13+B14+B15+B16+B17+B18+B19+B20+B21+B22+B23+B24+B25+B26+B27+B28+B29+B30+B31+B32+B33</f>
        <v>898403</v>
      </c>
      <c r="C4" s="15">
        <f t="shared" ref="C4:I4" si="0">+C5+C6+C11+C12+C13+C14+C15+C16+C17+C18+C19+C20+C21+C22+C23+C24+C25+C26+C27+C28+C29+C30+C31+C32+C33</f>
        <v>992345</v>
      </c>
      <c r="D4" s="15">
        <f>+D5+D6+D11+D12+D13+D14+D15+D16+D17+D18+D19+D20+D21+D22+D23+D24+D25+D26+D27+D28+D29+D30+D31+D32+D33</f>
        <v>1085972</v>
      </c>
      <c r="E4" s="15">
        <f>+E5+E6+E11+E12+E13+E14+E15+E16+E17+E18+E19+E20+E21+E22+E23+E24+E25+E26+E27+E28+E29+E30+E31+E32+E33</f>
        <v>1157174</v>
      </c>
      <c r="F4" s="11">
        <f t="shared" si="0"/>
        <v>26015</v>
      </c>
      <c r="G4" s="11">
        <f t="shared" si="0"/>
        <v>28008</v>
      </c>
      <c r="H4" s="11">
        <f t="shared" si="0"/>
        <v>29791</v>
      </c>
      <c r="I4" s="11">
        <f t="shared" si="0"/>
        <v>30792</v>
      </c>
      <c r="J4" s="12" t="s">
        <v>18</v>
      </c>
      <c r="K4" s="341">
        <v>17392</v>
      </c>
      <c r="L4" s="12" t="s">
        <v>18</v>
      </c>
      <c r="M4" s="341">
        <v>17115</v>
      </c>
      <c r="N4" s="12" t="s">
        <v>18</v>
      </c>
      <c r="O4" s="341">
        <v>16374</v>
      </c>
      <c r="P4" s="12" t="s">
        <v>18</v>
      </c>
      <c r="Q4" s="341">
        <v>15445</v>
      </c>
      <c r="R4" s="12" t="s">
        <v>18</v>
      </c>
      <c r="S4" s="341">
        <v>472072</v>
      </c>
      <c r="T4" s="341">
        <v>501778</v>
      </c>
      <c r="U4" s="341">
        <v>528282</v>
      </c>
      <c r="V4" s="341">
        <v>547008</v>
      </c>
    </row>
    <row r="5" spans="1:22">
      <c r="A5" s="4" t="s">
        <v>18</v>
      </c>
      <c r="B5" s="37">
        <f>+VLOOKUP(A5,$R$3:$V$28,2,FALSE)</f>
        <v>472072</v>
      </c>
      <c r="C5" s="37">
        <f>+VLOOKUP(A5,$R$3:$V$28,3,FALSE)</f>
        <v>501778</v>
      </c>
      <c r="D5" s="37">
        <f>+VLOOKUP(A5,$R$3:$V$28,4,FALSE)</f>
        <v>528282</v>
      </c>
      <c r="E5" s="37">
        <f>+VLOOKUP(A5,$R$3:$V$28,5,FALSE)</f>
        <v>547008</v>
      </c>
      <c r="F5" s="19">
        <f>VLOOKUP(A5,$P$4:$Q$28,2,FALSE)</f>
        <v>15445</v>
      </c>
      <c r="G5" s="19">
        <f>VLOOKUP(A5,$N$4:$O$28,2,FALSE)</f>
        <v>16374</v>
      </c>
      <c r="H5" s="19">
        <f>VLOOKUP(A5,$L$4:$M$28,2,FALSE)</f>
        <v>17115</v>
      </c>
      <c r="I5" s="19">
        <f>VLOOKUP(A5,$J$4:$K$28,2,FALSE)</f>
        <v>17392</v>
      </c>
      <c r="J5" s="12" t="s">
        <v>179</v>
      </c>
      <c r="K5" s="13">
        <v>1294</v>
      </c>
      <c r="L5" s="12" t="s">
        <v>179</v>
      </c>
      <c r="M5" s="13">
        <v>1160</v>
      </c>
      <c r="N5" s="12" t="s">
        <v>179</v>
      </c>
      <c r="O5" s="13">
        <v>965</v>
      </c>
      <c r="P5" s="12" t="s">
        <v>179</v>
      </c>
      <c r="Q5" s="13">
        <v>765</v>
      </c>
      <c r="R5" s="12" t="s">
        <v>179</v>
      </c>
      <c r="S5" s="13">
        <v>49899</v>
      </c>
      <c r="T5" s="13">
        <v>60879</v>
      </c>
      <c r="U5" s="13">
        <v>73705</v>
      </c>
      <c r="V5" s="13">
        <v>83991</v>
      </c>
    </row>
    <row r="6" spans="1:22">
      <c r="A6" s="4" t="s">
        <v>19</v>
      </c>
      <c r="B6" s="37">
        <f>+VLOOKUP(A6,$R$3:$V$28,2,FALSE)</f>
        <v>135637</v>
      </c>
      <c r="C6" s="37">
        <f>+VLOOKUP(A6,$R$3:$V$28,3,FALSE)</f>
        <v>140474</v>
      </c>
      <c r="D6" s="37">
        <f>+VLOOKUP(A6,$R$3:$V$28,4,FALSE)</f>
        <v>144168</v>
      </c>
      <c r="E6" s="37">
        <f>+VLOOKUP(A6,$R$3:$V$28,5,FALSE)</f>
        <v>146758</v>
      </c>
      <c r="F6" s="19">
        <f>VLOOKUP(A6,$P$4:$Q$28,2,FALSE)</f>
        <v>4610</v>
      </c>
      <c r="G6" s="19">
        <f>VLOOKUP(A6,$N$4:$O$28,2,FALSE)</f>
        <v>4734</v>
      </c>
      <c r="H6" s="19">
        <f>VLOOKUP(A6,$L$4:$M$28,2,FALSE)</f>
        <v>4832</v>
      </c>
      <c r="I6" s="19">
        <f>VLOOKUP(A6,$J$4:$K$28,2,FALSE)</f>
        <v>4907</v>
      </c>
      <c r="J6" s="12" t="s">
        <v>19</v>
      </c>
      <c r="K6" s="13">
        <v>4907</v>
      </c>
      <c r="L6" s="12" t="s">
        <v>19</v>
      </c>
      <c r="M6" s="13">
        <v>4832</v>
      </c>
      <c r="N6" s="12" t="s">
        <v>19</v>
      </c>
      <c r="O6" s="13">
        <v>4734</v>
      </c>
      <c r="P6" s="12" t="s">
        <v>19</v>
      </c>
      <c r="Q6" s="13">
        <v>4610</v>
      </c>
      <c r="R6" s="12" t="s">
        <v>19</v>
      </c>
      <c r="S6" s="13">
        <v>135637</v>
      </c>
      <c r="T6" s="13">
        <v>140474</v>
      </c>
      <c r="U6" s="13">
        <v>144168</v>
      </c>
      <c r="V6" s="13">
        <v>146758</v>
      </c>
    </row>
    <row r="7" spans="1:22" ht="14.4">
      <c r="A7" s="4" t="s">
        <v>20</v>
      </c>
      <c r="B7" s="2">
        <f>B8+B6</f>
        <v>546787</v>
      </c>
      <c r="C7" s="3">
        <f t="shared" ref="C7:I7" si="1">C8+C6</f>
        <v>571316</v>
      </c>
      <c r="D7" s="3">
        <f t="shared" si="1"/>
        <v>591267</v>
      </c>
      <c r="E7" s="3">
        <f t="shared" si="1"/>
        <v>605104</v>
      </c>
      <c r="F7" s="3">
        <f t="shared" si="1"/>
        <v>18239</v>
      </c>
      <c r="G7" s="3">
        <f t="shared" si="1"/>
        <v>19005</v>
      </c>
      <c r="H7" s="3">
        <f t="shared" si="1"/>
        <v>19622</v>
      </c>
      <c r="I7" s="3">
        <f t="shared" si="1"/>
        <v>19900</v>
      </c>
      <c r="J7" s="12" t="s">
        <v>25</v>
      </c>
      <c r="K7" s="13"/>
      <c r="L7" s="12" t="s">
        <v>25</v>
      </c>
      <c r="M7" s="13"/>
      <c r="N7" s="12" t="s">
        <v>25</v>
      </c>
      <c r="O7" s="13"/>
      <c r="P7" s="12" t="s">
        <v>25</v>
      </c>
      <c r="Q7" s="13"/>
      <c r="R7" s="12" t="s">
        <v>25</v>
      </c>
      <c r="S7" s="13">
        <v>428</v>
      </c>
      <c r="T7" s="13">
        <v>503</v>
      </c>
      <c r="U7" s="13">
        <v>621</v>
      </c>
      <c r="V7" s="13">
        <v>819</v>
      </c>
    </row>
    <row r="8" spans="1:22" ht="14.4">
      <c r="A8" s="4" t="s">
        <v>21</v>
      </c>
      <c r="B8" s="2">
        <f>B39+B41+B48+B49+B52+B53+B54+B70+B71+B72+B73+B74+B75+B84+B89+B90+B95+B96+B97+B100+B101+B102+B109+B110+B113+B115+B117+B120+B121+B130+B132+B135+B148+B149+B150+B153+B158+B163+B165+B168</f>
        <v>411150</v>
      </c>
      <c r="C8" s="3">
        <f t="shared" ref="C8:I8" si="2">C39+C41+C48+C49+C52+C53+C54+C70+C71+C72+C73+C74+C75+C84+C89+C90+C95+C96+C97+C100+C101+C102+C109+C110+C113+C115+C117+C120+C121+C130+C132+C135+C148+C149+C150+C153+C158+C163+C165+C168</f>
        <v>430842</v>
      </c>
      <c r="D8" s="3">
        <f t="shared" si="2"/>
        <v>447099</v>
      </c>
      <c r="E8" s="3">
        <f t="shared" si="2"/>
        <v>458346</v>
      </c>
      <c r="F8" s="3">
        <f t="shared" si="2"/>
        <v>13629</v>
      </c>
      <c r="G8" s="3">
        <f t="shared" si="2"/>
        <v>14271</v>
      </c>
      <c r="H8" s="3">
        <f t="shared" si="2"/>
        <v>14790</v>
      </c>
      <c r="I8" s="3">
        <f t="shared" si="2"/>
        <v>14993</v>
      </c>
      <c r="J8" s="12" t="s">
        <v>26</v>
      </c>
      <c r="K8" s="13">
        <v>419</v>
      </c>
      <c r="L8" s="12" t="s">
        <v>26</v>
      </c>
      <c r="M8" s="13">
        <v>398</v>
      </c>
      <c r="N8" s="12" t="s">
        <v>26</v>
      </c>
      <c r="O8" s="13">
        <v>363</v>
      </c>
      <c r="P8" s="12" t="s">
        <v>26</v>
      </c>
      <c r="Q8" s="13">
        <v>335</v>
      </c>
      <c r="R8" s="12" t="s">
        <v>26</v>
      </c>
      <c r="S8" s="13">
        <v>10304</v>
      </c>
      <c r="T8" s="13">
        <v>11630</v>
      </c>
      <c r="U8" s="13">
        <v>12997</v>
      </c>
      <c r="V8" s="13">
        <v>13913</v>
      </c>
    </row>
    <row r="9" spans="1:22" ht="14.4">
      <c r="A9" s="4" t="s">
        <v>22</v>
      </c>
      <c r="B9" s="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</f>
        <v>58476</v>
      </c>
      <c r="C9" s="3">
        <f t="shared" ref="C9:I9" si="3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</f>
        <v>68373</v>
      </c>
      <c r="D9" s="3">
        <f t="shared" si="3"/>
        <v>78618</v>
      </c>
      <c r="E9" s="3">
        <f t="shared" si="3"/>
        <v>86033</v>
      </c>
      <c r="F9" s="3">
        <f t="shared" si="3"/>
        <v>1751</v>
      </c>
      <c r="G9" s="3">
        <f t="shared" si="3"/>
        <v>2033</v>
      </c>
      <c r="H9" s="3">
        <f t="shared" si="3"/>
        <v>2251</v>
      </c>
      <c r="I9" s="3">
        <f t="shared" si="3"/>
        <v>2324</v>
      </c>
      <c r="J9" s="12" t="s">
        <v>27</v>
      </c>
      <c r="K9" s="13">
        <v>185</v>
      </c>
      <c r="L9" s="12" t="s">
        <v>27</v>
      </c>
      <c r="M9" s="13">
        <v>173</v>
      </c>
      <c r="N9" s="12" t="s">
        <v>27</v>
      </c>
      <c r="O9" s="13">
        <v>137</v>
      </c>
      <c r="P9" s="12" t="s">
        <v>27</v>
      </c>
      <c r="Q9" s="13">
        <v>109</v>
      </c>
      <c r="R9" s="12" t="s">
        <v>27</v>
      </c>
      <c r="S9" s="13">
        <v>7478</v>
      </c>
      <c r="T9" s="13">
        <v>9509</v>
      </c>
      <c r="U9" s="13">
        <v>12159</v>
      </c>
      <c r="V9" s="13">
        <v>14187</v>
      </c>
    </row>
    <row r="10" spans="1:22">
      <c r="A10" s="4" t="s">
        <v>23</v>
      </c>
      <c r="B10" s="19">
        <f>SUM(B11:B32)</f>
        <v>290694</v>
      </c>
      <c r="C10" s="19">
        <f t="shared" ref="C10:H10" si="4">SUM(C11:C32)</f>
        <v>350093</v>
      </c>
      <c r="D10" s="19">
        <f t="shared" si="4"/>
        <v>413522</v>
      </c>
      <c r="E10" s="19">
        <f t="shared" si="4"/>
        <v>463408</v>
      </c>
      <c r="F10" s="19">
        <f t="shared" si="4"/>
        <v>5960</v>
      </c>
      <c r="G10" s="19">
        <f t="shared" si="4"/>
        <v>6900</v>
      </c>
      <c r="H10" s="19">
        <f t="shared" si="4"/>
        <v>7844</v>
      </c>
      <c r="I10" s="19">
        <f>SUM(I11:I32)</f>
        <v>8493</v>
      </c>
      <c r="J10" s="12" t="s">
        <v>28</v>
      </c>
      <c r="K10" s="13">
        <v>42</v>
      </c>
      <c r="L10" s="12" t="s">
        <v>28</v>
      </c>
      <c r="M10" s="13">
        <v>38</v>
      </c>
      <c r="N10" s="12" t="s">
        <v>28</v>
      </c>
      <c r="O10" s="13">
        <v>33</v>
      </c>
      <c r="P10" s="12" t="s">
        <v>28</v>
      </c>
      <c r="Q10" s="13">
        <v>29</v>
      </c>
      <c r="R10" s="12" t="s">
        <v>28</v>
      </c>
      <c r="S10" s="13">
        <v>1583</v>
      </c>
      <c r="T10" s="13">
        <v>1991</v>
      </c>
      <c r="U10" s="13">
        <v>2245</v>
      </c>
      <c r="V10" s="13">
        <v>2539</v>
      </c>
    </row>
    <row r="11" spans="1:22">
      <c r="A11" s="5" t="s">
        <v>179</v>
      </c>
      <c r="B11" s="37">
        <f>+VLOOKUP(A11,$R$3:$V$28,2,FALSE)</f>
        <v>49899</v>
      </c>
      <c r="C11" s="37">
        <f>+VLOOKUP(A11,$R$3:$V$28,3,FALSE)</f>
        <v>60879</v>
      </c>
      <c r="D11" s="37">
        <f>+VLOOKUP(A11,$R$3:$V$28,4,FALSE)</f>
        <v>73705</v>
      </c>
      <c r="E11" s="37">
        <f>+VLOOKUP(A11,$R$3:$V$28,5,FALSE)</f>
        <v>83991</v>
      </c>
      <c r="F11" s="19">
        <f>VLOOKUP(A11,$P$4:$Q$28,2,FALSE)</f>
        <v>765</v>
      </c>
      <c r="G11" s="19">
        <f>VLOOKUP(A11,$N$4:$O$28,2,FALSE)</f>
        <v>965</v>
      </c>
      <c r="H11" s="19">
        <f>VLOOKUP(A11,$L$4:$M$28,2,FALSE)</f>
        <v>1160</v>
      </c>
      <c r="I11" s="19">
        <f>VLOOKUP(A11,$J$4:$K$28,2,FALSE)</f>
        <v>1294</v>
      </c>
      <c r="J11" s="12" t="s">
        <v>180</v>
      </c>
      <c r="K11" s="13">
        <v>276</v>
      </c>
      <c r="L11" s="12" t="s">
        <v>180</v>
      </c>
      <c r="M11" s="13">
        <v>239</v>
      </c>
      <c r="N11" s="12" t="s">
        <v>180</v>
      </c>
      <c r="O11" s="13">
        <v>211</v>
      </c>
      <c r="P11" s="12" t="s">
        <v>180</v>
      </c>
      <c r="Q11" s="13">
        <v>184</v>
      </c>
      <c r="R11" s="12" t="s">
        <v>180</v>
      </c>
      <c r="S11" s="13">
        <v>9316</v>
      </c>
      <c r="T11" s="13">
        <v>11185</v>
      </c>
      <c r="U11" s="13">
        <v>13699</v>
      </c>
      <c r="V11" s="13">
        <v>15733</v>
      </c>
    </row>
    <row r="12" spans="1:22">
      <c r="A12" s="5" t="s">
        <v>25</v>
      </c>
      <c r="B12" s="37">
        <f t="shared" ref="B12:B32" si="5">+VLOOKUP(A12,$R$3:$V$28,2,FALSE)</f>
        <v>428</v>
      </c>
      <c r="C12" s="37">
        <f t="shared" ref="C12:C32" si="6">+VLOOKUP(A12,$R$3:$V$28,3,FALSE)</f>
        <v>503</v>
      </c>
      <c r="D12" s="37">
        <f t="shared" ref="D12:D32" si="7">+VLOOKUP(A12,$R$3:$V$28,4,FALSE)</f>
        <v>621</v>
      </c>
      <c r="E12" s="37">
        <f t="shared" ref="E12:E32" si="8">+VLOOKUP(A12,$R$3:$V$28,5,FALSE)</f>
        <v>819</v>
      </c>
      <c r="F12" s="19">
        <f t="shared" ref="F12:F32" si="9">VLOOKUP(A12,$P$4:$Q$28,2,FALSE)</f>
        <v>0</v>
      </c>
      <c r="G12" s="19">
        <f t="shared" ref="G12:G32" si="10">VLOOKUP(A12,$N$4:$O$28,2,FALSE)</f>
        <v>0</v>
      </c>
      <c r="H12" s="19">
        <f t="shared" ref="H12:H32" si="11">VLOOKUP(A12,$L$4:$M$28,2,FALSE)</f>
        <v>0</v>
      </c>
      <c r="I12" s="19">
        <f t="shared" ref="I12:I32" si="12">VLOOKUP(A12,$J$4:$K$28,2,FALSE)</f>
        <v>0</v>
      </c>
      <c r="J12" s="12" t="s">
        <v>30</v>
      </c>
      <c r="K12" s="13">
        <v>1</v>
      </c>
      <c r="L12" s="12" t="s">
        <v>30</v>
      </c>
      <c r="M12" s="13">
        <v>1</v>
      </c>
      <c r="N12" s="12" t="s">
        <v>30</v>
      </c>
      <c r="O12" s="13">
        <v>1</v>
      </c>
      <c r="P12" s="12" t="s">
        <v>30</v>
      </c>
      <c r="Q12" s="13">
        <v>1</v>
      </c>
      <c r="R12" s="12" t="s">
        <v>30</v>
      </c>
      <c r="S12" s="13">
        <v>136</v>
      </c>
      <c r="T12" s="13">
        <v>140</v>
      </c>
      <c r="U12" s="13">
        <v>142</v>
      </c>
      <c r="V12" s="13">
        <v>149</v>
      </c>
    </row>
    <row r="13" spans="1:22">
      <c r="A13" s="5" t="s">
        <v>26</v>
      </c>
      <c r="B13" s="37">
        <f t="shared" si="5"/>
        <v>10304</v>
      </c>
      <c r="C13" s="37">
        <f t="shared" si="6"/>
        <v>11630</v>
      </c>
      <c r="D13" s="37">
        <f t="shared" si="7"/>
        <v>12997</v>
      </c>
      <c r="E13" s="37">
        <f t="shared" si="8"/>
        <v>13913</v>
      </c>
      <c r="F13" s="19">
        <f t="shared" si="9"/>
        <v>335</v>
      </c>
      <c r="G13" s="19">
        <f t="shared" si="10"/>
        <v>363</v>
      </c>
      <c r="H13" s="19">
        <f t="shared" si="11"/>
        <v>398</v>
      </c>
      <c r="I13" s="19">
        <f t="shared" si="12"/>
        <v>419</v>
      </c>
      <c r="J13" s="12" t="s">
        <v>31</v>
      </c>
      <c r="K13" s="13">
        <v>812</v>
      </c>
      <c r="L13" s="12" t="s">
        <v>31</v>
      </c>
      <c r="M13" s="13">
        <v>799</v>
      </c>
      <c r="N13" s="12" t="s">
        <v>31</v>
      </c>
      <c r="O13" s="13">
        <v>771</v>
      </c>
      <c r="P13" s="12" t="s">
        <v>31</v>
      </c>
      <c r="Q13" s="13">
        <v>731</v>
      </c>
      <c r="R13" s="12" t="s">
        <v>31</v>
      </c>
      <c r="S13" s="13">
        <v>16866</v>
      </c>
      <c r="T13" s="13">
        <v>17302</v>
      </c>
      <c r="U13" s="13">
        <v>17660</v>
      </c>
      <c r="V13" s="13">
        <v>17823</v>
      </c>
    </row>
    <row r="14" spans="1:22">
      <c r="A14" s="5" t="s">
        <v>27</v>
      </c>
      <c r="B14" s="37">
        <f t="shared" si="5"/>
        <v>7478</v>
      </c>
      <c r="C14" s="37">
        <f t="shared" si="6"/>
        <v>9509</v>
      </c>
      <c r="D14" s="37">
        <f t="shared" si="7"/>
        <v>12159</v>
      </c>
      <c r="E14" s="37">
        <f t="shared" si="8"/>
        <v>14187</v>
      </c>
      <c r="F14" s="19">
        <f t="shared" si="9"/>
        <v>109</v>
      </c>
      <c r="G14" s="19">
        <f t="shared" si="10"/>
        <v>137</v>
      </c>
      <c r="H14" s="19">
        <f t="shared" si="11"/>
        <v>173</v>
      </c>
      <c r="I14" s="19">
        <f t="shared" si="12"/>
        <v>185</v>
      </c>
      <c r="J14" s="12" t="s">
        <v>32</v>
      </c>
      <c r="K14" s="13">
        <v>32</v>
      </c>
      <c r="L14" s="12" t="s">
        <v>32</v>
      </c>
      <c r="M14" s="13">
        <v>28</v>
      </c>
      <c r="N14" s="12" t="s">
        <v>32</v>
      </c>
      <c r="O14" s="13">
        <v>17</v>
      </c>
      <c r="P14" s="12" t="s">
        <v>32</v>
      </c>
      <c r="Q14" s="13">
        <v>11</v>
      </c>
      <c r="R14" s="12" t="s">
        <v>32</v>
      </c>
      <c r="S14" s="13">
        <v>1049</v>
      </c>
      <c r="T14" s="13">
        <v>1590</v>
      </c>
      <c r="U14" s="13">
        <v>2448</v>
      </c>
      <c r="V14" s="13">
        <v>3189</v>
      </c>
    </row>
    <row r="15" spans="1:22">
      <c r="A15" s="5" t="s">
        <v>28</v>
      </c>
      <c r="B15" s="37">
        <f t="shared" si="5"/>
        <v>1583</v>
      </c>
      <c r="C15" s="37">
        <f t="shared" si="6"/>
        <v>1991</v>
      </c>
      <c r="D15" s="37">
        <f t="shared" si="7"/>
        <v>2245</v>
      </c>
      <c r="E15" s="37">
        <f t="shared" si="8"/>
        <v>2539</v>
      </c>
      <c r="F15" s="19">
        <f t="shared" si="9"/>
        <v>29</v>
      </c>
      <c r="G15" s="19">
        <f t="shared" si="10"/>
        <v>33</v>
      </c>
      <c r="H15" s="19">
        <f t="shared" si="11"/>
        <v>38</v>
      </c>
      <c r="I15" s="19">
        <f t="shared" si="12"/>
        <v>42</v>
      </c>
      <c r="J15" s="12" t="s">
        <v>33</v>
      </c>
      <c r="K15" s="13">
        <v>272</v>
      </c>
      <c r="L15" s="12" t="s">
        <v>33</v>
      </c>
      <c r="M15" s="13">
        <v>260</v>
      </c>
      <c r="N15" s="12" t="s">
        <v>33</v>
      </c>
      <c r="O15" s="13">
        <v>236</v>
      </c>
      <c r="P15" s="12" t="s">
        <v>33</v>
      </c>
      <c r="Q15" s="13">
        <v>211</v>
      </c>
      <c r="R15" s="12" t="s">
        <v>33</v>
      </c>
      <c r="S15" s="13">
        <v>5797</v>
      </c>
      <c r="T15" s="13">
        <v>6439</v>
      </c>
      <c r="U15" s="13">
        <v>7045</v>
      </c>
      <c r="V15" s="13">
        <v>7514</v>
      </c>
    </row>
    <row r="16" spans="1:22">
      <c r="A16" s="5" t="s">
        <v>180</v>
      </c>
      <c r="B16" s="37">
        <f t="shared" si="5"/>
        <v>9316</v>
      </c>
      <c r="C16" s="37">
        <f t="shared" si="6"/>
        <v>11185</v>
      </c>
      <c r="D16" s="37">
        <f t="shared" si="7"/>
        <v>13699</v>
      </c>
      <c r="E16" s="37">
        <f t="shared" si="8"/>
        <v>15733</v>
      </c>
      <c r="F16" s="19">
        <f t="shared" si="9"/>
        <v>184</v>
      </c>
      <c r="G16" s="19">
        <f t="shared" si="10"/>
        <v>211</v>
      </c>
      <c r="H16" s="19">
        <f t="shared" si="11"/>
        <v>239</v>
      </c>
      <c r="I16" s="19">
        <f t="shared" si="12"/>
        <v>276</v>
      </c>
      <c r="J16" s="12" t="s">
        <v>34</v>
      </c>
      <c r="K16" s="13">
        <v>784</v>
      </c>
      <c r="L16" s="12" t="s">
        <v>34</v>
      </c>
      <c r="M16" s="13">
        <v>745</v>
      </c>
      <c r="N16" s="12" t="s">
        <v>34</v>
      </c>
      <c r="O16" s="13">
        <v>680</v>
      </c>
      <c r="P16" s="12" t="s">
        <v>34</v>
      </c>
      <c r="Q16" s="13">
        <v>604</v>
      </c>
      <c r="R16" s="12" t="s">
        <v>34</v>
      </c>
      <c r="S16" s="13">
        <v>33220</v>
      </c>
      <c r="T16" s="13">
        <v>38200</v>
      </c>
      <c r="U16" s="13">
        <v>43239</v>
      </c>
      <c r="V16" s="13">
        <v>46564</v>
      </c>
    </row>
    <row r="17" spans="1:22">
      <c r="A17" s="5" t="s">
        <v>30</v>
      </c>
      <c r="B17" s="37">
        <f t="shared" si="5"/>
        <v>136</v>
      </c>
      <c r="C17" s="37">
        <f t="shared" si="6"/>
        <v>140</v>
      </c>
      <c r="D17" s="37">
        <f t="shared" si="7"/>
        <v>142</v>
      </c>
      <c r="E17" s="37">
        <f t="shared" si="8"/>
        <v>149</v>
      </c>
      <c r="F17" s="19">
        <f t="shared" si="9"/>
        <v>1</v>
      </c>
      <c r="G17" s="19">
        <f t="shared" si="10"/>
        <v>1</v>
      </c>
      <c r="H17" s="19">
        <f t="shared" si="11"/>
        <v>1</v>
      </c>
      <c r="I17" s="19">
        <f t="shared" si="12"/>
        <v>1</v>
      </c>
      <c r="J17" s="12" t="s">
        <v>35</v>
      </c>
      <c r="K17" s="13">
        <v>5</v>
      </c>
      <c r="L17" s="12" t="s">
        <v>35</v>
      </c>
      <c r="M17" s="13">
        <v>5</v>
      </c>
      <c r="N17" s="12" t="s">
        <v>35</v>
      </c>
      <c r="O17" s="13">
        <v>4</v>
      </c>
      <c r="P17" s="12" t="s">
        <v>35</v>
      </c>
      <c r="Q17" s="13">
        <v>4</v>
      </c>
      <c r="R17" s="12" t="s">
        <v>35</v>
      </c>
      <c r="S17" s="13">
        <v>136</v>
      </c>
      <c r="T17" s="13">
        <v>182</v>
      </c>
      <c r="U17" s="13">
        <v>212</v>
      </c>
      <c r="V17" s="13">
        <v>270</v>
      </c>
    </row>
    <row r="18" spans="1:22">
      <c r="A18" s="5" t="s">
        <v>31</v>
      </c>
      <c r="B18" s="37">
        <f t="shared" si="5"/>
        <v>16866</v>
      </c>
      <c r="C18" s="37">
        <f t="shared" si="6"/>
        <v>17302</v>
      </c>
      <c r="D18" s="37">
        <f t="shared" si="7"/>
        <v>17660</v>
      </c>
      <c r="E18" s="37">
        <f t="shared" si="8"/>
        <v>17823</v>
      </c>
      <c r="F18" s="19">
        <f t="shared" si="9"/>
        <v>731</v>
      </c>
      <c r="G18" s="19">
        <f t="shared" si="10"/>
        <v>771</v>
      </c>
      <c r="H18" s="19">
        <f t="shared" si="11"/>
        <v>799</v>
      </c>
      <c r="I18" s="19">
        <f t="shared" si="12"/>
        <v>812</v>
      </c>
      <c r="J18" s="12" t="s">
        <v>181</v>
      </c>
      <c r="K18" s="13">
        <v>399</v>
      </c>
      <c r="L18" s="12" t="s">
        <v>181</v>
      </c>
      <c r="M18" s="13">
        <v>351</v>
      </c>
      <c r="N18" s="12" t="s">
        <v>181</v>
      </c>
      <c r="O18" s="13">
        <v>285</v>
      </c>
      <c r="P18" s="12" t="s">
        <v>181</v>
      </c>
      <c r="Q18" s="13">
        <v>230</v>
      </c>
      <c r="R18" s="12" t="s">
        <v>181</v>
      </c>
      <c r="S18" s="13">
        <v>13135</v>
      </c>
      <c r="T18" s="13">
        <v>16446</v>
      </c>
      <c r="U18" s="13">
        <v>19311</v>
      </c>
      <c r="V18" s="13">
        <v>21771</v>
      </c>
    </row>
    <row r="19" spans="1:22">
      <c r="A19" s="5" t="s">
        <v>32</v>
      </c>
      <c r="B19" s="37">
        <f t="shared" si="5"/>
        <v>1049</v>
      </c>
      <c r="C19" s="37">
        <f t="shared" si="6"/>
        <v>1590</v>
      </c>
      <c r="D19" s="37">
        <f t="shared" si="7"/>
        <v>2448</v>
      </c>
      <c r="E19" s="37">
        <f t="shared" si="8"/>
        <v>3189</v>
      </c>
      <c r="F19" s="19">
        <f t="shared" si="9"/>
        <v>11</v>
      </c>
      <c r="G19" s="19">
        <f t="shared" si="10"/>
        <v>17</v>
      </c>
      <c r="H19" s="19">
        <f t="shared" si="11"/>
        <v>28</v>
      </c>
      <c r="I19" s="19">
        <f t="shared" si="12"/>
        <v>32</v>
      </c>
      <c r="J19" s="12" t="s">
        <v>182</v>
      </c>
      <c r="K19" s="13">
        <v>613</v>
      </c>
      <c r="L19" s="12" t="s">
        <v>182</v>
      </c>
      <c r="M19" s="13">
        <v>562</v>
      </c>
      <c r="N19" s="12" t="s">
        <v>182</v>
      </c>
      <c r="O19" s="13">
        <v>505</v>
      </c>
      <c r="P19" s="12" t="s">
        <v>182</v>
      </c>
      <c r="Q19" s="13">
        <v>454</v>
      </c>
      <c r="R19" s="12" t="s">
        <v>182</v>
      </c>
      <c r="S19" s="13">
        <v>16388</v>
      </c>
      <c r="T19" s="13">
        <v>19111</v>
      </c>
      <c r="U19" s="13">
        <v>21597</v>
      </c>
      <c r="V19" s="13">
        <v>23738</v>
      </c>
    </row>
    <row r="20" spans="1:22">
      <c r="A20" s="5" t="s">
        <v>33</v>
      </c>
      <c r="B20" s="37">
        <f t="shared" si="5"/>
        <v>5797</v>
      </c>
      <c r="C20" s="37">
        <f t="shared" si="6"/>
        <v>6439</v>
      </c>
      <c r="D20" s="37">
        <f t="shared" si="7"/>
        <v>7045</v>
      </c>
      <c r="E20" s="37">
        <f t="shared" si="8"/>
        <v>7514</v>
      </c>
      <c r="F20" s="19">
        <f t="shared" si="9"/>
        <v>211</v>
      </c>
      <c r="G20" s="19">
        <f t="shared" si="10"/>
        <v>236</v>
      </c>
      <c r="H20" s="19">
        <f t="shared" si="11"/>
        <v>260</v>
      </c>
      <c r="I20" s="19">
        <f t="shared" si="12"/>
        <v>272</v>
      </c>
      <c r="J20" s="12" t="s">
        <v>38</v>
      </c>
      <c r="K20" s="13">
        <v>774</v>
      </c>
      <c r="L20" s="12" t="s">
        <v>38</v>
      </c>
      <c r="M20" s="13">
        <v>737</v>
      </c>
      <c r="N20" s="12" t="s">
        <v>38</v>
      </c>
      <c r="O20" s="13">
        <v>700</v>
      </c>
      <c r="P20" s="12" t="s">
        <v>38</v>
      </c>
      <c r="Q20" s="13">
        <v>611</v>
      </c>
      <c r="R20" s="12" t="s">
        <v>38</v>
      </c>
      <c r="S20" s="13">
        <v>15218</v>
      </c>
      <c r="T20" s="13">
        <v>16450</v>
      </c>
      <c r="U20" s="13">
        <v>17765</v>
      </c>
      <c r="V20" s="13">
        <v>18600</v>
      </c>
    </row>
    <row r="21" spans="1:22">
      <c r="A21" s="5" t="s">
        <v>34</v>
      </c>
      <c r="B21" s="37">
        <f t="shared" si="5"/>
        <v>33220</v>
      </c>
      <c r="C21" s="37">
        <f t="shared" si="6"/>
        <v>38200</v>
      </c>
      <c r="D21" s="37">
        <f t="shared" si="7"/>
        <v>43239</v>
      </c>
      <c r="E21" s="37">
        <f t="shared" si="8"/>
        <v>46564</v>
      </c>
      <c r="F21" s="19">
        <f t="shared" si="9"/>
        <v>604</v>
      </c>
      <c r="G21" s="19">
        <f t="shared" si="10"/>
        <v>680</v>
      </c>
      <c r="H21" s="19">
        <f t="shared" si="11"/>
        <v>745</v>
      </c>
      <c r="I21" s="19">
        <f t="shared" si="12"/>
        <v>784</v>
      </c>
      <c r="J21" s="12" t="s">
        <v>39</v>
      </c>
      <c r="K21" s="13">
        <v>80</v>
      </c>
      <c r="L21" s="12" t="s">
        <v>39</v>
      </c>
      <c r="M21" s="13">
        <v>72</v>
      </c>
      <c r="N21" s="12" t="s">
        <v>39</v>
      </c>
      <c r="O21" s="13">
        <v>65</v>
      </c>
      <c r="P21" s="12" t="s">
        <v>39</v>
      </c>
      <c r="Q21" s="13">
        <v>56</v>
      </c>
      <c r="R21" s="12" t="s">
        <v>39</v>
      </c>
      <c r="S21" s="13">
        <v>1185</v>
      </c>
      <c r="T21" s="13">
        <v>1368</v>
      </c>
      <c r="U21" s="13">
        <v>1468</v>
      </c>
      <c r="V21" s="13">
        <v>2256</v>
      </c>
    </row>
    <row r="22" spans="1:22">
      <c r="A22" s="5" t="s">
        <v>35</v>
      </c>
      <c r="B22" s="37">
        <f t="shared" si="5"/>
        <v>136</v>
      </c>
      <c r="C22" s="37">
        <f t="shared" si="6"/>
        <v>182</v>
      </c>
      <c r="D22" s="37">
        <f t="shared" si="7"/>
        <v>212</v>
      </c>
      <c r="E22" s="37">
        <f t="shared" si="8"/>
        <v>270</v>
      </c>
      <c r="F22" s="19">
        <f t="shared" si="9"/>
        <v>4</v>
      </c>
      <c r="G22" s="19">
        <f t="shared" si="10"/>
        <v>4</v>
      </c>
      <c r="H22" s="19">
        <f t="shared" si="11"/>
        <v>5</v>
      </c>
      <c r="I22" s="19">
        <f t="shared" si="12"/>
        <v>5</v>
      </c>
      <c r="J22" s="12" t="s">
        <v>40</v>
      </c>
      <c r="K22" s="13">
        <v>39</v>
      </c>
      <c r="L22" s="12" t="s">
        <v>40</v>
      </c>
      <c r="M22" s="13">
        <v>38</v>
      </c>
      <c r="N22" s="12" t="s">
        <v>40</v>
      </c>
      <c r="O22" s="13">
        <v>37</v>
      </c>
      <c r="P22" s="12" t="s">
        <v>40</v>
      </c>
      <c r="Q22" s="13">
        <v>35</v>
      </c>
      <c r="R22" s="12" t="s">
        <v>40</v>
      </c>
      <c r="S22" s="13">
        <v>2431</v>
      </c>
      <c r="T22" s="13">
        <v>3483</v>
      </c>
      <c r="U22" s="13">
        <v>5482</v>
      </c>
      <c r="V22" s="13">
        <v>6814</v>
      </c>
    </row>
    <row r="23" spans="1:22">
      <c r="A23" s="5" t="s">
        <v>181</v>
      </c>
      <c r="B23" s="37">
        <f t="shared" si="5"/>
        <v>13135</v>
      </c>
      <c r="C23" s="37">
        <f t="shared" si="6"/>
        <v>16446</v>
      </c>
      <c r="D23" s="37">
        <f t="shared" si="7"/>
        <v>19311</v>
      </c>
      <c r="E23" s="37">
        <f t="shared" si="8"/>
        <v>21771</v>
      </c>
      <c r="F23" s="19">
        <f t="shared" si="9"/>
        <v>230</v>
      </c>
      <c r="G23" s="19">
        <f t="shared" si="10"/>
        <v>285</v>
      </c>
      <c r="H23" s="19">
        <f t="shared" si="11"/>
        <v>351</v>
      </c>
      <c r="I23" s="19">
        <f t="shared" si="12"/>
        <v>399</v>
      </c>
      <c r="J23" s="12" t="s">
        <v>41</v>
      </c>
      <c r="K23" s="13">
        <v>131</v>
      </c>
      <c r="L23" s="12" t="s">
        <v>41</v>
      </c>
      <c r="M23" s="13">
        <v>116</v>
      </c>
      <c r="N23" s="12" t="s">
        <v>41</v>
      </c>
      <c r="O23" s="13">
        <v>98</v>
      </c>
      <c r="P23" s="12" t="s">
        <v>41</v>
      </c>
      <c r="Q23" s="13">
        <v>81</v>
      </c>
      <c r="R23" s="12" t="s">
        <v>41</v>
      </c>
      <c r="S23" s="13">
        <v>6167</v>
      </c>
      <c r="T23" s="13">
        <v>7133</v>
      </c>
      <c r="U23" s="13">
        <v>8276</v>
      </c>
      <c r="V23" s="13">
        <v>9349</v>
      </c>
    </row>
    <row r="24" spans="1:22">
      <c r="A24" s="5" t="s">
        <v>182</v>
      </c>
      <c r="B24" s="37">
        <f t="shared" si="5"/>
        <v>16388</v>
      </c>
      <c r="C24" s="37">
        <f t="shared" si="6"/>
        <v>19111</v>
      </c>
      <c r="D24" s="37">
        <f t="shared" si="7"/>
        <v>21597</v>
      </c>
      <c r="E24" s="37">
        <f t="shared" si="8"/>
        <v>23738</v>
      </c>
      <c r="F24" s="19">
        <f t="shared" si="9"/>
        <v>454</v>
      </c>
      <c r="G24" s="19">
        <f t="shared" si="10"/>
        <v>505</v>
      </c>
      <c r="H24" s="19">
        <f t="shared" si="11"/>
        <v>562</v>
      </c>
      <c r="I24" s="19">
        <f t="shared" si="12"/>
        <v>613</v>
      </c>
      <c r="J24" s="12" t="s">
        <v>42</v>
      </c>
      <c r="K24" s="13">
        <v>1300</v>
      </c>
      <c r="L24" s="12" t="s">
        <v>42</v>
      </c>
      <c r="M24" s="13">
        <v>1204</v>
      </c>
      <c r="N24" s="12" t="s">
        <v>42</v>
      </c>
      <c r="O24" s="13">
        <v>1036</v>
      </c>
      <c r="P24" s="12" t="s">
        <v>42</v>
      </c>
      <c r="Q24" s="13">
        <v>899</v>
      </c>
      <c r="R24" s="12" t="s">
        <v>42</v>
      </c>
      <c r="S24" s="13">
        <v>60946</v>
      </c>
      <c r="T24" s="13">
        <v>76244</v>
      </c>
      <c r="U24" s="13">
        <v>92513</v>
      </c>
      <c r="V24" s="13">
        <v>104630</v>
      </c>
    </row>
    <row r="25" spans="1:22">
      <c r="A25" s="5" t="s">
        <v>38</v>
      </c>
      <c r="B25" s="37">
        <f t="shared" si="5"/>
        <v>15218</v>
      </c>
      <c r="C25" s="37">
        <f t="shared" si="6"/>
        <v>16450</v>
      </c>
      <c r="D25" s="37">
        <f t="shared" si="7"/>
        <v>17765</v>
      </c>
      <c r="E25" s="37">
        <f t="shared" si="8"/>
        <v>18600</v>
      </c>
      <c r="F25" s="19">
        <f t="shared" si="9"/>
        <v>611</v>
      </c>
      <c r="G25" s="19">
        <f t="shared" si="10"/>
        <v>700</v>
      </c>
      <c r="H25" s="19">
        <f t="shared" si="11"/>
        <v>737</v>
      </c>
      <c r="I25" s="19">
        <f t="shared" si="12"/>
        <v>774</v>
      </c>
      <c r="J25" s="12" t="s">
        <v>43</v>
      </c>
      <c r="K25" s="13">
        <v>123</v>
      </c>
      <c r="L25" s="12" t="s">
        <v>43</v>
      </c>
      <c r="M25" s="13">
        <v>106</v>
      </c>
      <c r="N25" s="12" t="s">
        <v>43</v>
      </c>
      <c r="O25" s="13">
        <v>95</v>
      </c>
      <c r="P25" s="12" t="s">
        <v>43</v>
      </c>
      <c r="Q25" s="13">
        <v>79</v>
      </c>
      <c r="R25" s="12" t="s">
        <v>43</v>
      </c>
      <c r="S25" s="13">
        <v>4699</v>
      </c>
      <c r="T25" s="13">
        <v>6521</v>
      </c>
      <c r="U25" s="13">
        <v>8002</v>
      </c>
      <c r="V25" s="13">
        <v>9578</v>
      </c>
    </row>
    <row r="26" spans="1:22">
      <c r="A26" s="5" t="s">
        <v>39</v>
      </c>
      <c r="B26" s="37">
        <f t="shared" si="5"/>
        <v>1185</v>
      </c>
      <c r="C26" s="37">
        <f t="shared" si="6"/>
        <v>1368</v>
      </c>
      <c r="D26" s="37">
        <f t="shared" si="7"/>
        <v>1468</v>
      </c>
      <c r="E26" s="37">
        <f t="shared" si="8"/>
        <v>2256</v>
      </c>
      <c r="F26" s="19">
        <f t="shared" si="9"/>
        <v>56</v>
      </c>
      <c r="G26" s="19">
        <f t="shared" si="10"/>
        <v>65</v>
      </c>
      <c r="H26" s="19">
        <f t="shared" si="11"/>
        <v>72</v>
      </c>
      <c r="I26" s="19">
        <f t="shared" si="12"/>
        <v>80</v>
      </c>
      <c r="J26" s="12" t="s">
        <v>44</v>
      </c>
      <c r="K26" s="13">
        <v>146</v>
      </c>
      <c r="L26" s="12" t="s">
        <v>44</v>
      </c>
      <c r="M26" s="13">
        <v>125</v>
      </c>
      <c r="N26" s="12" t="s">
        <v>44</v>
      </c>
      <c r="O26" s="13">
        <v>102</v>
      </c>
      <c r="P26" s="12" t="s">
        <v>44</v>
      </c>
      <c r="Q26" s="13">
        <v>84</v>
      </c>
      <c r="R26" s="12" t="s">
        <v>44</v>
      </c>
      <c r="S26" s="13">
        <v>6587</v>
      </c>
      <c r="T26" s="13">
        <v>8446</v>
      </c>
      <c r="U26" s="13">
        <v>10093</v>
      </c>
      <c r="V26" s="13">
        <v>11187</v>
      </c>
    </row>
    <row r="27" spans="1:22">
      <c r="A27" s="5" t="s">
        <v>40</v>
      </c>
      <c r="B27" s="37">
        <f t="shared" si="5"/>
        <v>2431</v>
      </c>
      <c r="C27" s="37">
        <f t="shared" si="6"/>
        <v>3483</v>
      </c>
      <c r="D27" s="37">
        <f t="shared" si="7"/>
        <v>5482</v>
      </c>
      <c r="E27" s="37">
        <f t="shared" si="8"/>
        <v>6814</v>
      </c>
      <c r="F27" s="19">
        <f t="shared" si="9"/>
        <v>35</v>
      </c>
      <c r="G27" s="19">
        <f t="shared" si="10"/>
        <v>37</v>
      </c>
      <c r="H27" s="19">
        <f t="shared" si="11"/>
        <v>38</v>
      </c>
      <c r="I27" s="19">
        <f t="shared" si="12"/>
        <v>39</v>
      </c>
      <c r="J27" s="12" t="s">
        <v>183</v>
      </c>
      <c r="K27" s="13">
        <v>766</v>
      </c>
      <c r="L27" s="12" t="s">
        <v>183</v>
      </c>
      <c r="M27" s="13">
        <v>687</v>
      </c>
      <c r="N27" s="12" t="s">
        <v>183</v>
      </c>
      <c r="O27" s="13">
        <v>559</v>
      </c>
      <c r="P27" s="12" t="s">
        <v>183</v>
      </c>
      <c r="Q27" s="13">
        <v>447</v>
      </c>
      <c r="R27" s="12" t="s">
        <v>183</v>
      </c>
      <c r="S27" s="13">
        <v>27726</v>
      </c>
      <c r="T27" s="13">
        <v>35341</v>
      </c>
      <c r="U27" s="13">
        <v>42843</v>
      </c>
      <c r="V27" s="13">
        <v>48794</v>
      </c>
    </row>
    <row r="28" spans="1:22">
      <c r="A28" s="5" t="s">
        <v>41</v>
      </c>
      <c r="B28" s="37">
        <f t="shared" si="5"/>
        <v>6167</v>
      </c>
      <c r="C28" s="37">
        <f t="shared" si="6"/>
        <v>7133</v>
      </c>
      <c r="D28" s="37">
        <f t="shared" si="7"/>
        <v>8276</v>
      </c>
      <c r="E28" s="37">
        <f t="shared" si="8"/>
        <v>9349</v>
      </c>
      <c r="F28" s="19">
        <f t="shared" si="9"/>
        <v>81</v>
      </c>
      <c r="G28" s="19">
        <f t="shared" si="10"/>
        <v>98</v>
      </c>
      <c r="H28" s="19">
        <f t="shared" si="11"/>
        <v>116</v>
      </c>
      <c r="I28" s="19">
        <f t="shared" si="12"/>
        <v>131</v>
      </c>
      <c r="J28" s="12"/>
      <c r="K28" s="13"/>
      <c r="L28" s="12"/>
      <c r="M28" s="13"/>
      <c r="N28" s="12"/>
      <c r="O28" s="13"/>
      <c r="P28" s="12"/>
      <c r="Q28" s="13"/>
      <c r="R28" s="12"/>
      <c r="S28" s="13"/>
      <c r="T28" s="13"/>
      <c r="U28" s="13"/>
      <c r="V28" s="13"/>
    </row>
    <row r="29" spans="1:22">
      <c r="A29" s="5" t="s">
        <v>42</v>
      </c>
      <c r="B29" s="37">
        <f t="shared" si="5"/>
        <v>60946</v>
      </c>
      <c r="C29" s="37">
        <f t="shared" si="6"/>
        <v>76244</v>
      </c>
      <c r="D29" s="37">
        <f t="shared" si="7"/>
        <v>92513</v>
      </c>
      <c r="E29" s="37">
        <f t="shared" si="8"/>
        <v>104630</v>
      </c>
      <c r="F29" s="19">
        <f t="shared" si="9"/>
        <v>899</v>
      </c>
      <c r="G29" s="19">
        <f t="shared" si="10"/>
        <v>1036</v>
      </c>
      <c r="H29" s="19">
        <f t="shared" si="11"/>
        <v>1204</v>
      </c>
      <c r="I29" s="19">
        <f t="shared" si="12"/>
        <v>1300</v>
      </c>
    </row>
    <row r="30" spans="1:22">
      <c r="A30" s="5" t="s">
        <v>43</v>
      </c>
      <c r="B30" s="37">
        <f t="shared" si="5"/>
        <v>4699</v>
      </c>
      <c r="C30" s="37">
        <f t="shared" si="6"/>
        <v>6521</v>
      </c>
      <c r="D30" s="37">
        <f t="shared" si="7"/>
        <v>8002</v>
      </c>
      <c r="E30" s="37">
        <f t="shared" si="8"/>
        <v>9578</v>
      </c>
      <c r="F30" s="19">
        <f t="shared" si="9"/>
        <v>79</v>
      </c>
      <c r="G30" s="19">
        <f t="shared" si="10"/>
        <v>95</v>
      </c>
      <c r="H30" s="19">
        <f t="shared" si="11"/>
        <v>106</v>
      </c>
      <c r="I30" s="19">
        <f t="shared" si="12"/>
        <v>123</v>
      </c>
    </row>
    <row r="31" spans="1:22">
      <c r="A31" s="5" t="s">
        <v>44</v>
      </c>
      <c r="B31" s="37">
        <f t="shared" si="5"/>
        <v>6587</v>
      </c>
      <c r="C31" s="37">
        <f t="shared" si="6"/>
        <v>8446</v>
      </c>
      <c r="D31" s="37">
        <f t="shared" si="7"/>
        <v>10093</v>
      </c>
      <c r="E31" s="37">
        <f t="shared" si="8"/>
        <v>11187</v>
      </c>
      <c r="F31" s="19">
        <f t="shared" si="9"/>
        <v>84</v>
      </c>
      <c r="G31" s="19">
        <f t="shared" si="10"/>
        <v>102</v>
      </c>
      <c r="H31" s="19">
        <f t="shared" si="11"/>
        <v>125</v>
      </c>
      <c r="I31" s="19">
        <f t="shared" si="12"/>
        <v>146</v>
      </c>
    </row>
    <row r="32" spans="1:22">
      <c r="A32" s="5" t="s">
        <v>183</v>
      </c>
      <c r="B32" s="37">
        <f t="shared" si="5"/>
        <v>27726</v>
      </c>
      <c r="C32" s="37">
        <f t="shared" si="6"/>
        <v>35341</v>
      </c>
      <c r="D32" s="37">
        <f t="shared" si="7"/>
        <v>42843</v>
      </c>
      <c r="E32" s="37">
        <f t="shared" si="8"/>
        <v>48794</v>
      </c>
      <c r="F32" s="19">
        <f t="shared" si="9"/>
        <v>447</v>
      </c>
      <c r="G32" s="19">
        <f t="shared" si="10"/>
        <v>559</v>
      </c>
      <c r="H32" s="19">
        <f t="shared" si="11"/>
        <v>687</v>
      </c>
      <c r="I32" s="19">
        <f t="shared" si="12"/>
        <v>766</v>
      </c>
    </row>
    <row r="33" spans="1:25">
      <c r="A33" s="14" t="s">
        <v>270</v>
      </c>
      <c r="B33" s="37"/>
      <c r="C33" s="37"/>
      <c r="D33" s="37"/>
      <c r="E33" s="37"/>
      <c r="F33" s="19"/>
      <c r="G33" s="19"/>
      <c r="H33" s="19"/>
      <c r="I33" s="19"/>
      <c r="R33" s="247"/>
      <c r="S33" s="248">
        <f>+S3</f>
        <v>44113</v>
      </c>
      <c r="T33" s="247"/>
      <c r="U33" s="248">
        <f>+T3</f>
        <v>44120</v>
      </c>
      <c r="V33" s="247"/>
      <c r="W33" s="249">
        <f>+U3</f>
        <v>44127</v>
      </c>
      <c r="X33" s="247"/>
      <c r="Y33" s="249">
        <f>+V3</f>
        <v>44134</v>
      </c>
    </row>
    <row r="34" spans="1:25">
      <c r="A34" s="6" t="s">
        <v>185</v>
      </c>
      <c r="B34" s="37">
        <f>VLOOKUP(A34,$R$34:$S$169,2,FALSE)</f>
        <v>290</v>
      </c>
      <c r="C34" s="19">
        <f>VLOOKUP(A34,$T$34:$U$169,2,FALSE)</f>
        <v>315</v>
      </c>
      <c r="D34" s="19">
        <f>VLOOKUP(A34,$V$34:$W$169,2,FALSE)</f>
        <v>357</v>
      </c>
      <c r="E34" s="19">
        <f>VLOOKUP(A34,$X$34:$Y$169,2,FALSE)</f>
        <v>391</v>
      </c>
      <c r="F34" s="37">
        <f>VLOOKUP(A34,$J$34:$Q$169,8,FALSE)</f>
        <v>11</v>
      </c>
      <c r="G34" s="37">
        <f>VLOOKUP(A34,$J$34:$Q$169,6,FALSE)</f>
        <v>13</v>
      </c>
      <c r="H34" s="37">
        <f>VLOOKUP(A34,$J$34:$Q$169,4,FALSE)</f>
        <v>14</v>
      </c>
      <c r="I34" s="37">
        <f>VLOOKUP(A34,$J$34:$Q$169,2,FALSE)</f>
        <v>15</v>
      </c>
      <c r="J34" s="16" t="s">
        <v>185</v>
      </c>
      <c r="K34" s="13">
        <v>15</v>
      </c>
      <c r="L34" s="16" t="s">
        <v>185</v>
      </c>
      <c r="M34" s="13">
        <v>14</v>
      </c>
      <c r="N34" s="16" t="s">
        <v>185</v>
      </c>
      <c r="O34" s="13">
        <v>13</v>
      </c>
      <c r="P34" s="16" t="s">
        <v>185</v>
      </c>
      <c r="Q34" s="13">
        <v>11</v>
      </c>
      <c r="R34" s="16" t="s">
        <v>185</v>
      </c>
      <c r="S34" s="13">
        <v>290</v>
      </c>
      <c r="T34" s="16" t="s">
        <v>185</v>
      </c>
      <c r="U34" s="13">
        <v>315</v>
      </c>
      <c r="V34" s="16" t="s">
        <v>185</v>
      </c>
      <c r="W34" s="13">
        <v>357</v>
      </c>
      <c r="X34" s="16" t="s">
        <v>185</v>
      </c>
      <c r="Y34" s="13">
        <v>391</v>
      </c>
    </row>
    <row r="35" spans="1:25">
      <c r="A35" s="7" t="s">
        <v>186</v>
      </c>
      <c r="B35" s="37">
        <f t="shared" ref="B35:B98" si="13">VLOOKUP(A35,$R$34:$S$169,2,FALSE)</f>
        <v>515</v>
      </c>
      <c r="C35" s="19">
        <f t="shared" ref="C35:C98" si="14">VLOOKUP(A35,$T$34:$U$169,2,FALSE)</f>
        <v>579</v>
      </c>
      <c r="D35" s="19">
        <f t="shared" ref="D35:D98" si="15">VLOOKUP(A35,$V$34:$W$169,2,FALSE)</f>
        <v>701</v>
      </c>
      <c r="E35" s="19">
        <f t="shared" ref="E35:E98" si="16">VLOOKUP(A35,$X$34:$Y$169,2,FALSE)</f>
        <v>806</v>
      </c>
      <c r="F35" s="37">
        <f t="shared" ref="F35:F98" si="17">VLOOKUP(A35,$J$34:$Q$169,8,FALSE)</f>
        <v>34</v>
      </c>
      <c r="G35" s="37">
        <f t="shared" ref="G35:G98" si="18">VLOOKUP(A35,$J$34:$Q$169,6,FALSE)</f>
        <v>35</v>
      </c>
      <c r="H35" s="37">
        <f t="shared" ref="H35:H98" si="19">VLOOKUP(A35,$J$34:$Q$169,4,FALSE)</f>
        <v>38</v>
      </c>
      <c r="I35" s="37">
        <f t="shared" ref="I35:I98" si="20">VLOOKUP(A35,$J$34:$Q$169,2,FALSE)</f>
        <v>39</v>
      </c>
      <c r="J35" s="16" t="s">
        <v>186</v>
      </c>
      <c r="K35" s="13">
        <v>39</v>
      </c>
      <c r="L35" s="16" t="s">
        <v>186</v>
      </c>
      <c r="M35" s="13">
        <v>38</v>
      </c>
      <c r="N35" s="16" t="s">
        <v>186</v>
      </c>
      <c r="O35" s="13">
        <v>35</v>
      </c>
      <c r="P35" s="16" t="s">
        <v>186</v>
      </c>
      <c r="Q35" s="13">
        <v>34</v>
      </c>
      <c r="R35" s="16" t="s">
        <v>186</v>
      </c>
      <c r="S35" s="13">
        <v>515</v>
      </c>
      <c r="T35" s="16" t="s">
        <v>186</v>
      </c>
      <c r="U35" s="13">
        <v>579</v>
      </c>
      <c r="V35" s="16" t="s">
        <v>186</v>
      </c>
      <c r="W35" s="13">
        <v>701</v>
      </c>
      <c r="X35" s="16" t="s">
        <v>186</v>
      </c>
      <c r="Y35" s="13">
        <v>806</v>
      </c>
    </row>
    <row r="36" spans="1:25">
      <c r="A36" s="8" t="s">
        <v>47</v>
      </c>
      <c r="B36" s="37">
        <f t="shared" si="13"/>
        <v>9</v>
      </c>
      <c r="C36" s="19">
        <f t="shared" si="14"/>
        <v>11</v>
      </c>
      <c r="D36" s="19">
        <f t="shared" si="15"/>
        <v>12</v>
      </c>
      <c r="E36" s="19">
        <f t="shared" si="16"/>
        <v>14</v>
      </c>
      <c r="F36" s="37">
        <f t="shared" si="17"/>
        <v>0</v>
      </c>
      <c r="G36" s="37">
        <f t="shared" si="18"/>
        <v>0</v>
      </c>
      <c r="H36" s="37">
        <f t="shared" si="19"/>
        <v>0</v>
      </c>
      <c r="I36" s="37">
        <f t="shared" si="20"/>
        <v>0</v>
      </c>
      <c r="J36" s="16" t="s">
        <v>47</v>
      </c>
      <c r="K36" s="13"/>
      <c r="L36" s="16" t="s">
        <v>47</v>
      </c>
      <c r="M36" s="13"/>
      <c r="N36" s="16" t="s">
        <v>47</v>
      </c>
      <c r="O36" s="13"/>
      <c r="P36" s="16" t="s">
        <v>47</v>
      </c>
      <c r="Q36" s="13"/>
      <c r="R36" s="16" t="s">
        <v>47</v>
      </c>
      <c r="S36" s="13">
        <v>9</v>
      </c>
      <c r="T36" s="16" t="s">
        <v>47</v>
      </c>
      <c r="U36" s="13">
        <v>11</v>
      </c>
      <c r="V36" s="16" t="s">
        <v>47</v>
      </c>
      <c r="W36" s="13">
        <v>12</v>
      </c>
      <c r="X36" s="16" t="s">
        <v>47</v>
      </c>
      <c r="Y36" s="13">
        <v>14</v>
      </c>
    </row>
    <row r="37" spans="1:25">
      <c r="A37" s="8" t="s">
        <v>187</v>
      </c>
      <c r="B37" s="37">
        <f t="shared" si="13"/>
        <v>32</v>
      </c>
      <c r="C37" s="19">
        <f t="shared" si="14"/>
        <v>38</v>
      </c>
      <c r="D37" s="19">
        <f t="shared" si="15"/>
        <v>44</v>
      </c>
      <c r="E37" s="19">
        <f t="shared" si="16"/>
        <v>51</v>
      </c>
      <c r="F37" s="37">
        <f t="shared" si="17"/>
        <v>1</v>
      </c>
      <c r="G37" s="37">
        <f t="shared" si="18"/>
        <v>1</v>
      </c>
      <c r="H37" s="37">
        <f t="shared" si="19"/>
        <v>1</v>
      </c>
      <c r="I37" s="37">
        <f t="shared" si="20"/>
        <v>1</v>
      </c>
      <c r="J37" s="16" t="s">
        <v>187</v>
      </c>
      <c r="K37" s="13">
        <v>1</v>
      </c>
      <c r="L37" s="16" t="s">
        <v>187</v>
      </c>
      <c r="M37" s="13">
        <v>1</v>
      </c>
      <c r="N37" s="16" t="s">
        <v>187</v>
      </c>
      <c r="O37" s="13">
        <v>1</v>
      </c>
      <c r="P37" s="16" t="s">
        <v>187</v>
      </c>
      <c r="Q37" s="13">
        <v>1</v>
      </c>
      <c r="R37" s="16" t="s">
        <v>187</v>
      </c>
      <c r="S37" s="13">
        <v>32</v>
      </c>
      <c r="T37" s="16" t="s">
        <v>187</v>
      </c>
      <c r="U37" s="13">
        <v>38</v>
      </c>
      <c r="V37" s="16" t="s">
        <v>187</v>
      </c>
      <c r="W37" s="13">
        <v>44</v>
      </c>
      <c r="X37" s="16" t="s">
        <v>187</v>
      </c>
      <c r="Y37" s="13">
        <v>51</v>
      </c>
    </row>
    <row r="38" spans="1:25">
      <c r="A38" s="8" t="s">
        <v>49</v>
      </c>
      <c r="B38" s="37">
        <f t="shared" si="13"/>
        <v>77</v>
      </c>
      <c r="C38" s="19">
        <f t="shared" si="14"/>
        <v>80</v>
      </c>
      <c r="D38" s="19">
        <f t="shared" si="15"/>
        <v>86</v>
      </c>
      <c r="E38" s="19">
        <f t="shared" si="16"/>
        <v>98</v>
      </c>
      <c r="F38" s="37">
        <f t="shared" si="17"/>
        <v>2</v>
      </c>
      <c r="G38" s="37">
        <f t="shared" si="18"/>
        <v>2</v>
      </c>
      <c r="H38" s="37">
        <f t="shared" si="19"/>
        <v>2</v>
      </c>
      <c r="I38" s="37">
        <f t="shared" si="20"/>
        <v>2</v>
      </c>
      <c r="J38" s="16" t="s">
        <v>49</v>
      </c>
      <c r="K38" s="13">
        <v>2</v>
      </c>
      <c r="L38" s="16" t="s">
        <v>49</v>
      </c>
      <c r="M38" s="13">
        <v>2</v>
      </c>
      <c r="N38" s="16" t="s">
        <v>49</v>
      </c>
      <c r="O38" s="13">
        <v>2</v>
      </c>
      <c r="P38" s="16" t="s">
        <v>49</v>
      </c>
      <c r="Q38" s="13">
        <v>2</v>
      </c>
      <c r="R38" s="16" t="s">
        <v>49</v>
      </c>
      <c r="S38" s="13">
        <v>77</v>
      </c>
      <c r="T38" s="16" t="s">
        <v>49</v>
      </c>
      <c r="U38" s="13">
        <v>80</v>
      </c>
      <c r="V38" s="16" t="s">
        <v>49</v>
      </c>
      <c r="W38" s="13">
        <v>86</v>
      </c>
      <c r="X38" s="16" t="s">
        <v>49</v>
      </c>
      <c r="Y38" s="13">
        <v>98</v>
      </c>
    </row>
    <row r="39" spans="1:25">
      <c r="A39" s="9" t="s">
        <v>50</v>
      </c>
      <c r="B39" s="37">
        <f t="shared" si="13"/>
        <v>19230</v>
      </c>
      <c r="C39" s="19">
        <f t="shared" si="14"/>
        <v>19916</v>
      </c>
      <c r="D39" s="19">
        <f t="shared" si="15"/>
        <v>20581</v>
      </c>
      <c r="E39" s="19">
        <f t="shared" si="16"/>
        <v>21331</v>
      </c>
      <c r="F39" s="37">
        <f t="shared" si="17"/>
        <v>744</v>
      </c>
      <c r="G39" s="37">
        <f t="shared" si="18"/>
        <v>779</v>
      </c>
      <c r="H39" s="37">
        <f t="shared" si="19"/>
        <v>810</v>
      </c>
      <c r="I39" s="37">
        <f t="shared" si="20"/>
        <v>821</v>
      </c>
      <c r="J39" s="16" t="s">
        <v>50</v>
      </c>
      <c r="K39" s="13">
        <v>821</v>
      </c>
      <c r="L39" s="16" t="s">
        <v>50</v>
      </c>
      <c r="M39" s="13">
        <v>810</v>
      </c>
      <c r="N39" s="16" t="s">
        <v>50</v>
      </c>
      <c r="O39" s="13">
        <v>779</v>
      </c>
      <c r="P39" s="16" t="s">
        <v>50</v>
      </c>
      <c r="Q39" s="13">
        <v>744</v>
      </c>
      <c r="R39" s="16" t="s">
        <v>50</v>
      </c>
      <c r="S39" s="13">
        <v>19230</v>
      </c>
      <c r="T39" s="16" t="s">
        <v>50</v>
      </c>
      <c r="U39" s="13">
        <v>19916</v>
      </c>
      <c r="V39" s="16" t="s">
        <v>50</v>
      </c>
      <c r="W39" s="13">
        <v>20581</v>
      </c>
      <c r="X39" s="16" t="s">
        <v>50</v>
      </c>
      <c r="Y39" s="13">
        <v>21331</v>
      </c>
    </row>
    <row r="40" spans="1:25">
      <c r="A40" s="8" t="s">
        <v>51</v>
      </c>
      <c r="B40" s="37">
        <f t="shared" si="13"/>
        <v>619</v>
      </c>
      <c r="C40" s="19">
        <f t="shared" si="14"/>
        <v>701</v>
      </c>
      <c r="D40" s="19">
        <f t="shared" si="15"/>
        <v>835</v>
      </c>
      <c r="E40" s="19">
        <f t="shared" si="16"/>
        <v>892</v>
      </c>
      <c r="F40" s="37">
        <f t="shared" si="17"/>
        <v>9</v>
      </c>
      <c r="G40" s="37">
        <f t="shared" si="18"/>
        <v>11</v>
      </c>
      <c r="H40" s="37">
        <f t="shared" si="19"/>
        <v>13</v>
      </c>
      <c r="I40" s="37">
        <f t="shared" si="20"/>
        <v>13</v>
      </c>
      <c r="J40" s="16" t="s">
        <v>51</v>
      </c>
      <c r="K40" s="13">
        <v>13</v>
      </c>
      <c r="L40" s="16" t="s">
        <v>51</v>
      </c>
      <c r="M40" s="13">
        <v>13</v>
      </c>
      <c r="N40" s="16" t="s">
        <v>51</v>
      </c>
      <c r="O40" s="13">
        <v>11</v>
      </c>
      <c r="P40" s="16" t="s">
        <v>51</v>
      </c>
      <c r="Q40" s="13">
        <v>9</v>
      </c>
      <c r="R40" s="16" t="s">
        <v>51</v>
      </c>
      <c r="S40" s="13">
        <v>619</v>
      </c>
      <c r="T40" s="16" t="s">
        <v>51</v>
      </c>
      <c r="U40" s="13">
        <v>701</v>
      </c>
      <c r="V40" s="16" t="s">
        <v>51</v>
      </c>
      <c r="W40" s="13">
        <v>835</v>
      </c>
      <c r="X40" s="16" t="s">
        <v>51</v>
      </c>
      <c r="Y40" s="13">
        <v>892</v>
      </c>
    </row>
    <row r="41" spans="1:25">
      <c r="A41" s="9" t="s">
        <v>52</v>
      </c>
      <c r="B41" s="37">
        <f t="shared" si="13"/>
        <v>15853</v>
      </c>
      <c r="C41" s="19">
        <f t="shared" si="14"/>
        <v>16361</v>
      </c>
      <c r="D41" s="19">
        <f t="shared" si="15"/>
        <v>16725</v>
      </c>
      <c r="E41" s="19">
        <f t="shared" si="16"/>
        <v>16980</v>
      </c>
      <c r="F41" s="37">
        <f t="shared" si="17"/>
        <v>559</v>
      </c>
      <c r="G41" s="37">
        <f t="shared" si="18"/>
        <v>588</v>
      </c>
      <c r="H41" s="37">
        <f t="shared" si="19"/>
        <v>605</v>
      </c>
      <c r="I41" s="37">
        <f t="shared" si="20"/>
        <v>611</v>
      </c>
      <c r="J41" s="16" t="s">
        <v>52</v>
      </c>
      <c r="K41" s="13">
        <v>611</v>
      </c>
      <c r="L41" s="16" t="s">
        <v>52</v>
      </c>
      <c r="M41" s="13">
        <v>605</v>
      </c>
      <c r="N41" s="16" t="s">
        <v>52</v>
      </c>
      <c r="O41" s="13">
        <v>588</v>
      </c>
      <c r="P41" s="16" t="s">
        <v>52</v>
      </c>
      <c r="Q41" s="13">
        <v>559</v>
      </c>
      <c r="R41" s="16" t="s">
        <v>52</v>
      </c>
      <c r="S41" s="13">
        <v>15853</v>
      </c>
      <c r="T41" s="16" t="s">
        <v>52</v>
      </c>
      <c r="U41" s="13">
        <v>16361</v>
      </c>
      <c r="V41" s="16" t="s">
        <v>52</v>
      </c>
      <c r="W41" s="13">
        <v>16725</v>
      </c>
      <c r="X41" s="16" t="s">
        <v>52</v>
      </c>
      <c r="Y41" s="13">
        <v>16980</v>
      </c>
    </row>
    <row r="42" spans="1:25">
      <c r="A42" s="8" t="s">
        <v>53</v>
      </c>
      <c r="B42" s="37">
        <f t="shared" si="13"/>
        <v>134</v>
      </c>
      <c r="C42" s="19">
        <f t="shared" si="14"/>
        <v>141</v>
      </c>
      <c r="D42" s="19">
        <f t="shared" si="15"/>
        <v>153</v>
      </c>
      <c r="E42" s="19">
        <f t="shared" si="16"/>
        <v>163</v>
      </c>
      <c r="F42" s="37">
        <f t="shared" si="17"/>
        <v>4</v>
      </c>
      <c r="G42" s="37">
        <f t="shared" si="18"/>
        <v>4</v>
      </c>
      <c r="H42" s="37">
        <f t="shared" si="19"/>
        <v>4</v>
      </c>
      <c r="I42" s="37">
        <f t="shared" si="20"/>
        <v>4</v>
      </c>
      <c r="J42" s="16" t="s">
        <v>53</v>
      </c>
      <c r="K42" s="13">
        <v>4</v>
      </c>
      <c r="L42" s="16" t="s">
        <v>53</v>
      </c>
      <c r="M42" s="13">
        <v>4</v>
      </c>
      <c r="N42" s="16" t="s">
        <v>53</v>
      </c>
      <c r="O42" s="13">
        <v>4</v>
      </c>
      <c r="P42" s="16" t="s">
        <v>53</v>
      </c>
      <c r="Q42" s="13">
        <v>4</v>
      </c>
      <c r="R42" s="16" t="s">
        <v>53</v>
      </c>
      <c r="S42" s="13">
        <v>134</v>
      </c>
      <c r="T42" s="16" t="s">
        <v>53</v>
      </c>
      <c r="U42" s="13">
        <v>141</v>
      </c>
      <c r="V42" s="16" t="s">
        <v>53</v>
      </c>
      <c r="W42" s="13">
        <v>153</v>
      </c>
      <c r="X42" s="16" t="s">
        <v>53</v>
      </c>
      <c r="Y42" s="13">
        <v>163</v>
      </c>
    </row>
    <row r="43" spans="1:25">
      <c r="A43" s="8" t="s">
        <v>54</v>
      </c>
      <c r="B43" s="37">
        <f t="shared" si="13"/>
        <v>1118</v>
      </c>
      <c r="C43" s="19">
        <f t="shared" si="14"/>
        <v>1295</v>
      </c>
      <c r="D43" s="19">
        <f t="shared" si="15"/>
        <v>1514</v>
      </c>
      <c r="E43" s="19">
        <f t="shared" si="16"/>
        <v>1622</v>
      </c>
      <c r="F43" s="37">
        <f t="shared" si="17"/>
        <v>32</v>
      </c>
      <c r="G43" s="37">
        <f t="shared" si="18"/>
        <v>40</v>
      </c>
      <c r="H43" s="37">
        <f t="shared" si="19"/>
        <v>46</v>
      </c>
      <c r="I43" s="37">
        <f t="shared" si="20"/>
        <v>46</v>
      </c>
      <c r="J43" s="16" t="s">
        <v>54</v>
      </c>
      <c r="K43" s="13">
        <v>46</v>
      </c>
      <c r="L43" s="16" t="s">
        <v>54</v>
      </c>
      <c r="M43" s="13">
        <v>46</v>
      </c>
      <c r="N43" s="16" t="s">
        <v>54</v>
      </c>
      <c r="O43" s="13">
        <v>40</v>
      </c>
      <c r="P43" s="16" t="s">
        <v>54</v>
      </c>
      <c r="Q43" s="13">
        <v>32</v>
      </c>
      <c r="R43" s="16" t="s">
        <v>54</v>
      </c>
      <c r="S43" s="13">
        <v>1118</v>
      </c>
      <c r="T43" s="16" t="s">
        <v>54</v>
      </c>
      <c r="U43" s="13">
        <v>1295</v>
      </c>
      <c r="V43" s="16" t="s">
        <v>54</v>
      </c>
      <c r="W43" s="13">
        <v>1514</v>
      </c>
      <c r="X43" s="16" t="s">
        <v>54</v>
      </c>
      <c r="Y43" s="13">
        <v>1622</v>
      </c>
    </row>
    <row r="44" spans="1:25">
      <c r="A44" s="10" t="s">
        <v>188</v>
      </c>
      <c r="B44" s="37">
        <f t="shared" si="13"/>
        <v>4224</v>
      </c>
      <c r="C44" s="19">
        <f t="shared" si="14"/>
        <v>5038</v>
      </c>
      <c r="D44" s="19">
        <f t="shared" si="15"/>
        <v>6000</v>
      </c>
      <c r="E44" s="19">
        <f t="shared" si="16"/>
        <v>6691</v>
      </c>
      <c r="F44" s="37">
        <f t="shared" si="17"/>
        <v>112</v>
      </c>
      <c r="G44" s="37">
        <f t="shared" si="18"/>
        <v>133</v>
      </c>
      <c r="H44" s="37">
        <f t="shared" si="19"/>
        <v>153</v>
      </c>
      <c r="I44" s="37">
        <f t="shared" si="20"/>
        <v>159</v>
      </c>
      <c r="J44" s="16" t="s">
        <v>188</v>
      </c>
      <c r="K44" s="13">
        <v>159</v>
      </c>
      <c r="L44" s="16" t="s">
        <v>188</v>
      </c>
      <c r="M44" s="13">
        <v>153</v>
      </c>
      <c r="N44" s="16" t="s">
        <v>188</v>
      </c>
      <c r="O44" s="13">
        <v>133</v>
      </c>
      <c r="P44" s="16" t="s">
        <v>188</v>
      </c>
      <c r="Q44" s="13">
        <v>112</v>
      </c>
      <c r="R44" s="16" t="s">
        <v>188</v>
      </c>
      <c r="S44" s="13">
        <v>4224</v>
      </c>
      <c r="T44" s="16" t="s">
        <v>188</v>
      </c>
      <c r="U44" s="13">
        <v>5038</v>
      </c>
      <c r="V44" s="16" t="s">
        <v>188</v>
      </c>
      <c r="W44" s="13">
        <v>6000</v>
      </c>
      <c r="X44" s="16" t="s">
        <v>188</v>
      </c>
      <c r="Y44" s="13">
        <v>6691</v>
      </c>
    </row>
    <row r="45" spans="1:25">
      <c r="A45" s="8" t="s">
        <v>56</v>
      </c>
      <c r="B45" s="37">
        <f t="shared" si="13"/>
        <v>547</v>
      </c>
      <c r="C45" s="19">
        <f t="shared" si="14"/>
        <v>683</v>
      </c>
      <c r="D45" s="19">
        <f t="shared" si="15"/>
        <v>869</v>
      </c>
      <c r="E45" s="19">
        <f t="shared" si="16"/>
        <v>1014</v>
      </c>
      <c r="F45" s="37">
        <f t="shared" si="17"/>
        <v>10</v>
      </c>
      <c r="G45" s="37">
        <f t="shared" si="18"/>
        <v>14</v>
      </c>
      <c r="H45" s="37">
        <f t="shared" si="19"/>
        <v>16</v>
      </c>
      <c r="I45" s="37">
        <f t="shared" si="20"/>
        <v>17</v>
      </c>
      <c r="J45" s="16" t="s">
        <v>56</v>
      </c>
      <c r="K45" s="13">
        <v>17</v>
      </c>
      <c r="L45" s="16" t="s">
        <v>56</v>
      </c>
      <c r="M45" s="13">
        <v>16</v>
      </c>
      <c r="N45" s="16" t="s">
        <v>56</v>
      </c>
      <c r="O45" s="13">
        <v>14</v>
      </c>
      <c r="P45" s="16" t="s">
        <v>56</v>
      </c>
      <c r="Q45" s="13">
        <v>10</v>
      </c>
      <c r="R45" s="16" t="s">
        <v>56</v>
      </c>
      <c r="S45" s="13">
        <v>547</v>
      </c>
      <c r="T45" s="16" t="s">
        <v>56</v>
      </c>
      <c r="U45" s="13">
        <v>683</v>
      </c>
      <c r="V45" s="16" t="s">
        <v>56</v>
      </c>
      <c r="W45" s="13">
        <v>869</v>
      </c>
      <c r="X45" s="16" t="s">
        <v>56</v>
      </c>
      <c r="Y45" s="13">
        <v>1014</v>
      </c>
    </row>
    <row r="46" spans="1:25">
      <c r="A46" s="8" t="s">
        <v>57</v>
      </c>
      <c r="B46" s="37">
        <f t="shared" si="13"/>
        <v>742</v>
      </c>
      <c r="C46" s="19">
        <f t="shared" si="14"/>
        <v>807</v>
      </c>
      <c r="D46" s="19">
        <f t="shared" si="15"/>
        <v>861</v>
      </c>
      <c r="E46" s="19">
        <f t="shared" si="16"/>
        <v>900</v>
      </c>
      <c r="F46" s="37">
        <f t="shared" si="17"/>
        <v>32</v>
      </c>
      <c r="G46" s="37">
        <f t="shared" si="18"/>
        <v>34</v>
      </c>
      <c r="H46" s="37">
        <f t="shared" si="19"/>
        <v>35</v>
      </c>
      <c r="I46" s="37">
        <f t="shared" si="20"/>
        <v>36</v>
      </c>
      <c r="J46" s="16" t="s">
        <v>57</v>
      </c>
      <c r="K46" s="13">
        <v>36</v>
      </c>
      <c r="L46" s="16" t="s">
        <v>57</v>
      </c>
      <c r="M46" s="13">
        <v>35</v>
      </c>
      <c r="N46" s="16" t="s">
        <v>57</v>
      </c>
      <c r="O46" s="13">
        <v>34</v>
      </c>
      <c r="P46" s="16" t="s">
        <v>57</v>
      </c>
      <c r="Q46" s="13">
        <v>32</v>
      </c>
      <c r="R46" s="16" t="s">
        <v>57</v>
      </c>
      <c r="S46" s="13">
        <v>742</v>
      </c>
      <c r="T46" s="16" t="s">
        <v>57</v>
      </c>
      <c r="U46" s="13">
        <v>807</v>
      </c>
      <c r="V46" s="16" t="s">
        <v>57</v>
      </c>
      <c r="W46" s="13">
        <v>861</v>
      </c>
      <c r="X46" s="16" t="s">
        <v>57</v>
      </c>
      <c r="Y46" s="13">
        <v>900</v>
      </c>
    </row>
    <row r="47" spans="1:25">
      <c r="A47" s="8" t="s">
        <v>189</v>
      </c>
      <c r="B47" s="37">
        <f t="shared" si="13"/>
        <v>177</v>
      </c>
      <c r="C47" s="19">
        <f t="shared" si="14"/>
        <v>212</v>
      </c>
      <c r="D47" s="19">
        <f t="shared" si="15"/>
        <v>246</v>
      </c>
      <c r="E47" s="19">
        <f t="shared" si="16"/>
        <v>271</v>
      </c>
      <c r="F47" s="37">
        <f t="shared" si="17"/>
        <v>3</v>
      </c>
      <c r="G47" s="37">
        <f t="shared" si="18"/>
        <v>4</v>
      </c>
      <c r="H47" s="37">
        <f t="shared" si="19"/>
        <v>4</v>
      </c>
      <c r="I47" s="37">
        <f t="shared" si="20"/>
        <v>4</v>
      </c>
      <c r="J47" s="16" t="s">
        <v>189</v>
      </c>
      <c r="K47" s="13">
        <v>4</v>
      </c>
      <c r="L47" s="16" t="s">
        <v>189</v>
      </c>
      <c r="M47" s="13">
        <v>4</v>
      </c>
      <c r="N47" s="16" t="s">
        <v>189</v>
      </c>
      <c r="O47" s="13">
        <v>4</v>
      </c>
      <c r="P47" s="16" t="s">
        <v>189</v>
      </c>
      <c r="Q47" s="13">
        <v>3</v>
      </c>
      <c r="R47" s="16" t="s">
        <v>189</v>
      </c>
      <c r="S47" s="13">
        <v>177</v>
      </c>
      <c r="T47" s="16" t="s">
        <v>189</v>
      </c>
      <c r="U47" s="13">
        <v>212</v>
      </c>
      <c r="V47" s="16" t="s">
        <v>189</v>
      </c>
      <c r="W47" s="13">
        <v>246</v>
      </c>
      <c r="X47" s="16" t="s">
        <v>189</v>
      </c>
      <c r="Y47" s="13">
        <v>271</v>
      </c>
    </row>
    <row r="48" spans="1:25">
      <c r="A48" s="9" t="s">
        <v>59</v>
      </c>
      <c r="B48" s="37">
        <f t="shared" si="13"/>
        <v>11212</v>
      </c>
      <c r="C48" s="19">
        <f t="shared" si="14"/>
        <v>11784</v>
      </c>
      <c r="D48" s="19">
        <f t="shared" si="15"/>
        <v>12232</v>
      </c>
      <c r="E48" s="19">
        <f t="shared" si="16"/>
        <v>12504</v>
      </c>
      <c r="F48" s="37">
        <f t="shared" si="17"/>
        <v>391</v>
      </c>
      <c r="G48" s="37">
        <f t="shared" si="18"/>
        <v>406</v>
      </c>
      <c r="H48" s="37">
        <f t="shared" si="19"/>
        <v>425</v>
      </c>
      <c r="I48" s="37">
        <f t="shared" si="20"/>
        <v>429</v>
      </c>
      <c r="J48" s="16" t="s">
        <v>59</v>
      </c>
      <c r="K48" s="13">
        <v>429</v>
      </c>
      <c r="L48" s="16" t="s">
        <v>59</v>
      </c>
      <c r="M48" s="13">
        <v>425</v>
      </c>
      <c r="N48" s="16" t="s">
        <v>59</v>
      </c>
      <c r="O48" s="13">
        <v>406</v>
      </c>
      <c r="P48" s="16" t="s">
        <v>59</v>
      </c>
      <c r="Q48" s="13">
        <v>391</v>
      </c>
      <c r="R48" s="16" t="s">
        <v>59</v>
      </c>
      <c r="S48" s="13">
        <v>11212</v>
      </c>
      <c r="T48" s="16" t="s">
        <v>59</v>
      </c>
      <c r="U48" s="13">
        <v>11784</v>
      </c>
      <c r="V48" s="16" t="s">
        <v>59</v>
      </c>
      <c r="W48" s="13">
        <v>12232</v>
      </c>
      <c r="X48" s="16" t="s">
        <v>59</v>
      </c>
      <c r="Y48" s="13">
        <v>12504</v>
      </c>
    </row>
    <row r="49" spans="1:25">
      <c r="A49" s="9" t="s">
        <v>60</v>
      </c>
      <c r="B49" s="37">
        <f t="shared" si="13"/>
        <v>2320</v>
      </c>
      <c r="C49" s="19">
        <f t="shared" si="14"/>
        <v>2479</v>
      </c>
      <c r="D49" s="19">
        <f t="shared" si="15"/>
        <v>2632</v>
      </c>
      <c r="E49" s="19">
        <f t="shared" si="16"/>
        <v>2727</v>
      </c>
      <c r="F49" s="37">
        <f t="shared" si="17"/>
        <v>84</v>
      </c>
      <c r="G49" s="37">
        <f t="shared" si="18"/>
        <v>94</v>
      </c>
      <c r="H49" s="37">
        <f t="shared" si="19"/>
        <v>95</v>
      </c>
      <c r="I49" s="37">
        <f t="shared" si="20"/>
        <v>97</v>
      </c>
      <c r="J49" s="16" t="s">
        <v>60</v>
      </c>
      <c r="K49" s="13">
        <v>97</v>
      </c>
      <c r="L49" s="16" t="s">
        <v>60</v>
      </c>
      <c r="M49" s="13">
        <v>95</v>
      </c>
      <c r="N49" s="16" t="s">
        <v>60</v>
      </c>
      <c r="O49" s="13">
        <v>94</v>
      </c>
      <c r="P49" s="16" t="s">
        <v>60</v>
      </c>
      <c r="Q49" s="13">
        <v>84</v>
      </c>
      <c r="R49" s="16" t="s">
        <v>60</v>
      </c>
      <c r="S49" s="13">
        <v>2320</v>
      </c>
      <c r="T49" s="16" t="s">
        <v>60</v>
      </c>
      <c r="U49" s="13">
        <v>2479</v>
      </c>
      <c r="V49" s="16" t="s">
        <v>60</v>
      </c>
      <c r="W49" s="13">
        <v>2632</v>
      </c>
      <c r="X49" s="16" t="s">
        <v>60</v>
      </c>
      <c r="Y49" s="13">
        <v>2727</v>
      </c>
    </row>
    <row r="50" spans="1:25">
      <c r="A50" s="8" t="s">
        <v>190</v>
      </c>
      <c r="B50" s="37">
        <f t="shared" si="13"/>
        <v>99</v>
      </c>
      <c r="C50" s="19">
        <f t="shared" si="14"/>
        <v>137</v>
      </c>
      <c r="D50" s="19">
        <f t="shared" si="15"/>
        <v>176</v>
      </c>
      <c r="E50" s="19">
        <f t="shared" si="16"/>
        <v>211</v>
      </c>
      <c r="F50" s="37">
        <f t="shared" si="17"/>
        <v>1</v>
      </c>
      <c r="G50" s="37">
        <f t="shared" si="18"/>
        <v>1</v>
      </c>
      <c r="H50" s="37">
        <f t="shared" si="19"/>
        <v>1</v>
      </c>
      <c r="I50" s="37">
        <f t="shared" si="20"/>
        <v>1</v>
      </c>
      <c r="J50" s="16" t="s">
        <v>190</v>
      </c>
      <c r="K50" s="13">
        <v>1</v>
      </c>
      <c r="L50" s="16" t="s">
        <v>190</v>
      </c>
      <c r="M50" s="13">
        <v>1</v>
      </c>
      <c r="N50" s="16" t="s">
        <v>190</v>
      </c>
      <c r="O50" s="13">
        <v>1</v>
      </c>
      <c r="P50" s="16" t="s">
        <v>190</v>
      </c>
      <c r="Q50" s="13">
        <v>1</v>
      </c>
      <c r="R50" s="16" t="s">
        <v>190</v>
      </c>
      <c r="S50" s="13">
        <v>99</v>
      </c>
      <c r="T50" s="16" t="s">
        <v>190</v>
      </c>
      <c r="U50" s="13">
        <v>137</v>
      </c>
      <c r="V50" s="16" t="s">
        <v>190</v>
      </c>
      <c r="W50" s="13">
        <v>176</v>
      </c>
      <c r="X50" s="16" t="s">
        <v>190</v>
      </c>
      <c r="Y50" s="13">
        <v>211</v>
      </c>
    </row>
    <row r="51" spans="1:25">
      <c r="A51" s="8" t="s">
        <v>62</v>
      </c>
      <c r="B51" s="37">
        <f t="shared" si="13"/>
        <v>1116</v>
      </c>
      <c r="C51" s="19">
        <f t="shared" si="14"/>
        <v>1161</v>
      </c>
      <c r="D51" s="19">
        <f t="shared" si="15"/>
        <v>1188</v>
      </c>
      <c r="E51" s="19">
        <f t="shared" si="16"/>
        <v>1223</v>
      </c>
      <c r="F51" s="37">
        <f t="shared" si="17"/>
        <v>62</v>
      </c>
      <c r="G51" s="37">
        <f t="shared" si="18"/>
        <v>62</v>
      </c>
      <c r="H51" s="37">
        <f t="shared" si="19"/>
        <v>63</v>
      </c>
      <c r="I51" s="37">
        <f t="shared" si="20"/>
        <v>63</v>
      </c>
      <c r="J51" s="16" t="s">
        <v>62</v>
      </c>
      <c r="K51" s="13">
        <v>63</v>
      </c>
      <c r="L51" s="16" t="s">
        <v>62</v>
      </c>
      <c r="M51" s="13">
        <v>63</v>
      </c>
      <c r="N51" s="16" t="s">
        <v>62</v>
      </c>
      <c r="O51" s="13">
        <v>62</v>
      </c>
      <c r="P51" s="16" t="s">
        <v>62</v>
      </c>
      <c r="Q51" s="13">
        <v>62</v>
      </c>
      <c r="R51" s="16" t="s">
        <v>62</v>
      </c>
      <c r="S51" s="13">
        <v>1116</v>
      </c>
      <c r="T51" s="16" t="s">
        <v>62</v>
      </c>
      <c r="U51" s="13">
        <v>1161</v>
      </c>
      <c r="V51" s="16" t="s">
        <v>62</v>
      </c>
      <c r="W51" s="13">
        <v>1188</v>
      </c>
      <c r="X51" s="16" t="s">
        <v>62</v>
      </c>
      <c r="Y51" s="13">
        <v>1223</v>
      </c>
    </row>
    <row r="52" spans="1:25">
      <c r="A52" s="9" t="s">
        <v>63</v>
      </c>
      <c r="B52" s="37">
        <f t="shared" si="13"/>
        <v>526</v>
      </c>
      <c r="C52" s="19">
        <f t="shared" si="14"/>
        <v>576</v>
      </c>
      <c r="D52" s="19">
        <f t="shared" si="15"/>
        <v>602</v>
      </c>
      <c r="E52" s="19">
        <f t="shared" si="16"/>
        <v>622</v>
      </c>
      <c r="F52" s="37">
        <f t="shared" si="17"/>
        <v>13</v>
      </c>
      <c r="G52" s="37">
        <f t="shared" si="18"/>
        <v>14</v>
      </c>
      <c r="H52" s="37">
        <f t="shared" si="19"/>
        <v>14</v>
      </c>
      <c r="I52" s="37">
        <f t="shared" si="20"/>
        <v>14</v>
      </c>
      <c r="J52" s="16" t="s">
        <v>63</v>
      </c>
      <c r="K52" s="13">
        <v>14</v>
      </c>
      <c r="L52" s="16" t="s">
        <v>63</v>
      </c>
      <c r="M52" s="13">
        <v>14</v>
      </c>
      <c r="N52" s="16" t="s">
        <v>63</v>
      </c>
      <c r="O52" s="13">
        <v>14</v>
      </c>
      <c r="P52" s="16" t="s">
        <v>63</v>
      </c>
      <c r="Q52" s="13">
        <v>13</v>
      </c>
      <c r="R52" s="16" t="s">
        <v>63</v>
      </c>
      <c r="S52" s="13">
        <v>526</v>
      </c>
      <c r="T52" s="16" t="s">
        <v>63</v>
      </c>
      <c r="U52" s="13">
        <v>576</v>
      </c>
      <c r="V52" s="16" t="s">
        <v>63</v>
      </c>
      <c r="W52" s="13">
        <v>602</v>
      </c>
      <c r="X52" s="16" t="s">
        <v>63</v>
      </c>
      <c r="Y52" s="13">
        <v>622</v>
      </c>
    </row>
    <row r="53" spans="1:25">
      <c r="A53" s="9" t="s">
        <v>191</v>
      </c>
      <c r="B53" s="37">
        <f t="shared" si="13"/>
        <v>1590</v>
      </c>
      <c r="C53" s="19">
        <f t="shared" si="14"/>
        <v>1665</v>
      </c>
      <c r="D53" s="19">
        <f t="shared" si="15"/>
        <v>1723</v>
      </c>
      <c r="E53" s="19">
        <f t="shared" si="16"/>
        <v>1759</v>
      </c>
      <c r="F53" s="37">
        <f t="shared" si="17"/>
        <v>38</v>
      </c>
      <c r="G53" s="37">
        <f t="shared" si="18"/>
        <v>40</v>
      </c>
      <c r="H53" s="37">
        <f t="shared" si="19"/>
        <v>42</v>
      </c>
      <c r="I53" s="37">
        <f t="shared" si="20"/>
        <v>43</v>
      </c>
      <c r="J53" s="16" t="s">
        <v>191</v>
      </c>
      <c r="K53" s="13">
        <v>43</v>
      </c>
      <c r="L53" s="16" t="s">
        <v>191</v>
      </c>
      <c r="M53" s="13">
        <v>42</v>
      </c>
      <c r="N53" s="16" t="s">
        <v>191</v>
      </c>
      <c r="O53" s="13">
        <v>40</v>
      </c>
      <c r="P53" s="16" t="s">
        <v>191</v>
      </c>
      <c r="Q53" s="13">
        <v>38</v>
      </c>
      <c r="R53" s="16" t="s">
        <v>191</v>
      </c>
      <c r="S53" s="13">
        <v>1590</v>
      </c>
      <c r="T53" s="16" t="s">
        <v>191</v>
      </c>
      <c r="U53" s="13">
        <v>1665</v>
      </c>
      <c r="V53" s="16" t="s">
        <v>191</v>
      </c>
      <c r="W53" s="13">
        <v>1723</v>
      </c>
      <c r="X53" s="16" t="s">
        <v>191</v>
      </c>
      <c r="Y53" s="13">
        <v>1759</v>
      </c>
    </row>
    <row r="54" spans="1:25">
      <c r="A54" s="9" t="s">
        <v>65</v>
      </c>
      <c r="B54" s="37">
        <f t="shared" si="13"/>
        <v>2877</v>
      </c>
      <c r="C54" s="19">
        <f t="shared" si="14"/>
        <v>3184</v>
      </c>
      <c r="D54" s="19">
        <f t="shared" si="15"/>
        <v>3466</v>
      </c>
      <c r="E54" s="19">
        <f t="shared" si="16"/>
        <v>3608</v>
      </c>
      <c r="F54" s="37">
        <f t="shared" si="17"/>
        <v>69</v>
      </c>
      <c r="G54" s="37">
        <f t="shared" si="18"/>
        <v>77</v>
      </c>
      <c r="H54" s="37">
        <f t="shared" si="19"/>
        <v>82</v>
      </c>
      <c r="I54" s="37">
        <f t="shared" si="20"/>
        <v>85</v>
      </c>
      <c r="J54" s="16" t="s">
        <v>65</v>
      </c>
      <c r="K54" s="13">
        <v>85</v>
      </c>
      <c r="L54" s="16" t="s">
        <v>65</v>
      </c>
      <c r="M54" s="13">
        <v>82</v>
      </c>
      <c r="N54" s="16" t="s">
        <v>65</v>
      </c>
      <c r="O54" s="13">
        <v>77</v>
      </c>
      <c r="P54" s="16" t="s">
        <v>65</v>
      </c>
      <c r="Q54" s="13">
        <v>69</v>
      </c>
      <c r="R54" s="16" t="s">
        <v>65</v>
      </c>
      <c r="S54" s="13">
        <v>2877</v>
      </c>
      <c r="T54" s="16" t="s">
        <v>65</v>
      </c>
      <c r="U54" s="13">
        <v>3184</v>
      </c>
      <c r="V54" s="16" t="s">
        <v>65</v>
      </c>
      <c r="W54" s="13">
        <v>3466</v>
      </c>
      <c r="X54" s="16" t="s">
        <v>65</v>
      </c>
      <c r="Y54" s="13">
        <v>3608</v>
      </c>
    </row>
    <row r="55" spans="1:25">
      <c r="A55" s="8" t="s">
        <v>192</v>
      </c>
      <c r="B55" s="37">
        <f t="shared" si="13"/>
        <v>463</v>
      </c>
      <c r="C55" s="19">
        <f t="shared" si="14"/>
        <v>513</v>
      </c>
      <c r="D55" s="19">
        <f t="shared" si="15"/>
        <v>538</v>
      </c>
      <c r="E55" s="19">
        <f t="shared" si="16"/>
        <v>553</v>
      </c>
      <c r="F55" s="37">
        <f t="shared" si="17"/>
        <v>9</v>
      </c>
      <c r="G55" s="37">
        <f t="shared" si="18"/>
        <v>9</v>
      </c>
      <c r="H55" s="37">
        <f t="shared" si="19"/>
        <v>11</v>
      </c>
      <c r="I55" s="37">
        <f t="shared" si="20"/>
        <v>11</v>
      </c>
      <c r="J55" s="16" t="s">
        <v>192</v>
      </c>
      <c r="K55" s="13">
        <v>11</v>
      </c>
      <c r="L55" s="16" t="s">
        <v>192</v>
      </c>
      <c r="M55" s="13">
        <v>11</v>
      </c>
      <c r="N55" s="16" t="s">
        <v>192</v>
      </c>
      <c r="O55" s="13">
        <v>9</v>
      </c>
      <c r="P55" s="16" t="s">
        <v>192</v>
      </c>
      <c r="Q55" s="13">
        <v>9</v>
      </c>
      <c r="R55" s="16" t="s">
        <v>192</v>
      </c>
      <c r="S55" s="13">
        <v>463</v>
      </c>
      <c r="T55" s="16" t="s">
        <v>192</v>
      </c>
      <c r="U55" s="13">
        <v>513</v>
      </c>
      <c r="V55" s="16" t="s">
        <v>192</v>
      </c>
      <c r="W55" s="13">
        <v>538</v>
      </c>
      <c r="X55" s="16" t="s">
        <v>192</v>
      </c>
      <c r="Y55" s="13">
        <v>553</v>
      </c>
    </row>
    <row r="56" spans="1:25">
      <c r="A56" s="8" t="s">
        <v>67</v>
      </c>
      <c r="B56" s="37">
        <f t="shared" si="13"/>
        <v>138</v>
      </c>
      <c r="C56" s="19">
        <f t="shared" si="14"/>
        <v>172</v>
      </c>
      <c r="D56" s="19">
        <f t="shared" si="15"/>
        <v>277</v>
      </c>
      <c r="E56" s="19">
        <f t="shared" si="16"/>
        <v>385</v>
      </c>
      <c r="F56" s="37">
        <f t="shared" si="17"/>
        <v>2</v>
      </c>
      <c r="G56" s="37">
        <f t="shared" si="18"/>
        <v>5</v>
      </c>
      <c r="H56" s="37">
        <f t="shared" si="19"/>
        <v>5</v>
      </c>
      <c r="I56" s="37">
        <f t="shared" si="20"/>
        <v>5</v>
      </c>
      <c r="J56" s="16" t="s">
        <v>67</v>
      </c>
      <c r="K56" s="13">
        <v>5</v>
      </c>
      <c r="L56" s="16" t="s">
        <v>67</v>
      </c>
      <c r="M56" s="13">
        <v>5</v>
      </c>
      <c r="N56" s="16" t="s">
        <v>67</v>
      </c>
      <c r="O56" s="13">
        <v>5</v>
      </c>
      <c r="P56" s="16" t="s">
        <v>67</v>
      </c>
      <c r="Q56" s="13">
        <v>2</v>
      </c>
      <c r="R56" s="16" t="s">
        <v>67</v>
      </c>
      <c r="S56" s="13">
        <v>138</v>
      </c>
      <c r="T56" s="16" t="s">
        <v>67</v>
      </c>
      <c r="U56" s="13">
        <v>172</v>
      </c>
      <c r="V56" s="16" t="s">
        <v>67</v>
      </c>
      <c r="W56" s="13">
        <v>277</v>
      </c>
      <c r="X56" s="16" t="s">
        <v>67</v>
      </c>
      <c r="Y56" s="13">
        <v>385</v>
      </c>
    </row>
    <row r="57" spans="1:25">
      <c r="A57" s="8" t="s">
        <v>68</v>
      </c>
      <c r="B57" s="37">
        <f t="shared" si="13"/>
        <v>62</v>
      </c>
      <c r="C57" s="19">
        <f t="shared" si="14"/>
        <v>67</v>
      </c>
      <c r="D57" s="19">
        <f t="shared" si="15"/>
        <v>69</v>
      </c>
      <c r="E57" s="19">
        <f t="shared" si="16"/>
        <v>71</v>
      </c>
      <c r="F57" s="37">
        <f t="shared" si="17"/>
        <v>1</v>
      </c>
      <c r="G57" s="37">
        <f t="shared" si="18"/>
        <v>1</v>
      </c>
      <c r="H57" s="37">
        <f t="shared" si="19"/>
        <v>1</v>
      </c>
      <c r="I57" s="37">
        <f t="shared" si="20"/>
        <v>1</v>
      </c>
      <c r="J57" s="16" t="s">
        <v>68</v>
      </c>
      <c r="K57" s="13">
        <v>1</v>
      </c>
      <c r="L57" s="16" t="s">
        <v>68</v>
      </c>
      <c r="M57" s="13">
        <v>1</v>
      </c>
      <c r="N57" s="16" t="s">
        <v>68</v>
      </c>
      <c r="O57" s="13">
        <v>1</v>
      </c>
      <c r="P57" s="16" t="s">
        <v>68</v>
      </c>
      <c r="Q57" s="13">
        <v>1</v>
      </c>
      <c r="R57" s="16" t="s">
        <v>68</v>
      </c>
      <c r="S57" s="13">
        <v>62</v>
      </c>
      <c r="T57" s="16" t="s">
        <v>68</v>
      </c>
      <c r="U57" s="13">
        <v>67</v>
      </c>
      <c r="V57" s="16" t="s">
        <v>68</v>
      </c>
      <c r="W57" s="13">
        <v>69</v>
      </c>
      <c r="X57" s="16" t="s">
        <v>68</v>
      </c>
      <c r="Y57" s="13">
        <v>71</v>
      </c>
    </row>
    <row r="58" spans="1:25">
      <c r="A58" s="8" t="s">
        <v>69</v>
      </c>
      <c r="B58" s="37">
        <f t="shared" si="13"/>
        <v>111</v>
      </c>
      <c r="C58" s="19">
        <f t="shared" si="14"/>
        <v>145</v>
      </c>
      <c r="D58" s="19">
        <f t="shared" si="15"/>
        <v>164</v>
      </c>
      <c r="E58" s="19">
        <f t="shared" si="16"/>
        <v>179</v>
      </c>
      <c r="F58" s="37">
        <f t="shared" si="17"/>
        <v>3</v>
      </c>
      <c r="G58" s="37">
        <f t="shared" si="18"/>
        <v>3</v>
      </c>
      <c r="H58" s="37">
        <f t="shared" si="19"/>
        <v>3</v>
      </c>
      <c r="I58" s="37">
        <f t="shared" si="20"/>
        <v>3</v>
      </c>
      <c r="J58" s="16" t="s">
        <v>69</v>
      </c>
      <c r="K58" s="13">
        <v>3</v>
      </c>
      <c r="L58" s="16" t="s">
        <v>69</v>
      </c>
      <c r="M58" s="13">
        <v>3</v>
      </c>
      <c r="N58" s="16" t="s">
        <v>69</v>
      </c>
      <c r="O58" s="13">
        <v>3</v>
      </c>
      <c r="P58" s="16" t="s">
        <v>69</v>
      </c>
      <c r="Q58" s="13">
        <v>3</v>
      </c>
      <c r="R58" s="16" t="s">
        <v>69</v>
      </c>
      <c r="S58" s="13">
        <v>111</v>
      </c>
      <c r="T58" s="16" t="s">
        <v>69</v>
      </c>
      <c r="U58" s="13">
        <v>145</v>
      </c>
      <c r="V58" s="16" t="s">
        <v>69</v>
      </c>
      <c r="W58" s="13">
        <v>164</v>
      </c>
      <c r="X58" s="16" t="s">
        <v>69</v>
      </c>
      <c r="Y58" s="13">
        <v>179</v>
      </c>
    </row>
    <row r="59" spans="1:25">
      <c r="A59" s="8" t="s">
        <v>70</v>
      </c>
      <c r="B59" s="37">
        <f t="shared" si="13"/>
        <v>155</v>
      </c>
      <c r="C59" s="19">
        <f t="shared" si="14"/>
        <v>209</v>
      </c>
      <c r="D59" s="19">
        <f t="shared" si="15"/>
        <v>266</v>
      </c>
      <c r="E59" s="19">
        <f t="shared" si="16"/>
        <v>310</v>
      </c>
      <c r="F59" s="37">
        <f t="shared" si="17"/>
        <v>2</v>
      </c>
      <c r="G59" s="37">
        <f t="shared" si="18"/>
        <v>2</v>
      </c>
      <c r="H59" s="37">
        <f t="shared" si="19"/>
        <v>3</v>
      </c>
      <c r="I59" s="37">
        <f t="shared" si="20"/>
        <v>5</v>
      </c>
      <c r="J59" s="16" t="s">
        <v>70</v>
      </c>
      <c r="K59" s="13">
        <v>5</v>
      </c>
      <c r="L59" s="16" t="s">
        <v>70</v>
      </c>
      <c r="M59" s="13">
        <v>3</v>
      </c>
      <c r="N59" s="16" t="s">
        <v>70</v>
      </c>
      <c r="O59" s="13">
        <v>2</v>
      </c>
      <c r="P59" s="16" t="s">
        <v>70</v>
      </c>
      <c r="Q59" s="13">
        <v>2</v>
      </c>
      <c r="R59" s="16" t="s">
        <v>70</v>
      </c>
      <c r="S59" s="13">
        <v>155</v>
      </c>
      <c r="T59" s="16" t="s">
        <v>70</v>
      </c>
      <c r="U59" s="13">
        <v>209</v>
      </c>
      <c r="V59" s="16" t="s">
        <v>70</v>
      </c>
      <c r="W59" s="13">
        <v>266</v>
      </c>
      <c r="X59" s="16" t="s">
        <v>70</v>
      </c>
      <c r="Y59" s="13">
        <v>310</v>
      </c>
    </row>
    <row r="60" spans="1:25">
      <c r="A60" s="8" t="s">
        <v>71</v>
      </c>
      <c r="B60" s="37">
        <f t="shared" si="13"/>
        <v>336</v>
      </c>
      <c r="C60" s="19">
        <f t="shared" si="14"/>
        <v>492</v>
      </c>
      <c r="D60" s="19">
        <f t="shared" si="15"/>
        <v>665</v>
      </c>
      <c r="E60" s="19">
        <f t="shared" si="16"/>
        <v>809</v>
      </c>
      <c r="F60" s="37">
        <f t="shared" si="17"/>
        <v>5</v>
      </c>
      <c r="G60" s="37">
        <f t="shared" si="18"/>
        <v>8</v>
      </c>
      <c r="H60" s="37">
        <f t="shared" si="19"/>
        <v>13</v>
      </c>
      <c r="I60" s="37">
        <f t="shared" si="20"/>
        <v>13</v>
      </c>
      <c r="J60" s="16" t="s">
        <v>71</v>
      </c>
      <c r="K60" s="13">
        <v>13</v>
      </c>
      <c r="L60" s="16" t="s">
        <v>71</v>
      </c>
      <c r="M60" s="13">
        <v>13</v>
      </c>
      <c r="N60" s="16" t="s">
        <v>71</v>
      </c>
      <c r="O60" s="13">
        <v>8</v>
      </c>
      <c r="P60" s="16" t="s">
        <v>71</v>
      </c>
      <c r="Q60" s="13">
        <v>5</v>
      </c>
      <c r="R60" s="16" t="s">
        <v>71</v>
      </c>
      <c r="S60" s="13">
        <v>336</v>
      </c>
      <c r="T60" s="16" t="s">
        <v>71</v>
      </c>
      <c r="U60" s="13">
        <v>492</v>
      </c>
      <c r="V60" s="16" t="s">
        <v>71</v>
      </c>
      <c r="W60" s="13">
        <v>665</v>
      </c>
      <c r="X60" s="16" t="s">
        <v>71</v>
      </c>
      <c r="Y60" s="13">
        <v>809</v>
      </c>
    </row>
    <row r="61" spans="1:25">
      <c r="A61" s="8" t="s">
        <v>193</v>
      </c>
      <c r="B61" s="37">
        <f t="shared" si="13"/>
        <v>779</v>
      </c>
      <c r="C61" s="19">
        <f t="shared" si="14"/>
        <v>868</v>
      </c>
      <c r="D61" s="19">
        <f t="shared" si="15"/>
        <v>933</v>
      </c>
      <c r="E61" s="19">
        <f t="shared" si="16"/>
        <v>984</v>
      </c>
      <c r="F61" s="37">
        <f t="shared" si="17"/>
        <v>20</v>
      </c>
      <c r="G61" s="37">
        <f t="shared" si="18"/>
        <v>20</v>
      </c>
      <c r="H61" s="37">
        <f t="shared" si="19"/>
        <v>21</v>
      </c>
      <c r="I61" s="37">
        <f t="shared" si="20"/>
        <v>22</v>
      </c>
      <c r="J61" s="16" t="s">
        <v>193</v>
      </c>
      <c r="K61" s="13">
        <v>22</v>
      </c>
      <c r="L61" s="16" t="s">
        <v>193</v>
      </c>
      <c r="M61" s="13">
        <v>21</v>
      </c>
      <c r="N61" s="16" t="s">
        <v>193</v>
      </c>
      <c r="O61" s="13">
        <v>20</v>
      </c>
      <c r="P61" s="16" t="s">
        <v>193</v>
      </c>
      <c r="Q61" s="13">
        <v>20</v>
      </c>
      <c r="R61" s="16" t="s">
        <v>193</v>
      </c>
      <c r="S61" s="13">
        <v>779</v>
      </c>
      <c r="T61" s="16" t="s">
        <v>193</v>
      </c>
      <c r="U61" s="13">
        <v>868</v>
      </c>
      <c r="V61" s="16" t="s">
        <v>193</v>
      </c>
      <c r="W61" s="13">
        <v>933</v>
      </c>
      <c r="X61" s="16" t="s">
        <v>193</v>
      </c>
      <c r="Y61" s="13">
        <v>984</v>
      </c>
    </row>
    <row r="62" spans="1:25">
      <c r="A62" s="8" t="s">
        <v>73</v>
      </c>
      <c r="B62" s="37">
        <f t="shared" si="13"/>
        <v>1001</v>
      </c>
      <c r="C62" s="19">
        <f t="shared" si="14"/>
        <v>1111</v>
      </c>
      <c r="D62" s="19">
        <f t="shared" si="15"/>
        <v>1286</v>
      </c>
      <c r="E62" s="19">
        <f t="shared" si="16"/>
        <v>1436</v>
      </c>
      <c r="F62" s="37">
        <f t="shared" si="17"/>
        <v>32</v>
      </c>
      <c r="G62" s="37">
        <f t="shared" si="18"/>
        <v>37</v>
      </c>
      <c r="H62" s="37">
        <f t="shared" si="19"/>
        <v>39</v>
      </c>
      <c r="I62" s="37">
        <f t="shared" si="20"/>
        <v>41</v>
      </c>
      <c r="J62" s="16" t="s">
        <v>73</v>
      </c>
      <c r="K62" s="13">
        <v>41</v>
      </c>
      <c r="L62" s="16" t="s">
        <v>73</v>
      </c>
      <c r="M62" s="13">
        <v>39</v>
      </c>
      <c r="N62" s="16" t="s">
        <v>73</v>
      </c>
      <c r="O62" s="13">
        <v>37</v>
      </c>
      <c r="P62" s="16" t="s">
        <v>73</v>
      </c>
      <c r="Q62" s="13">
        <v>32</v>
      </c>
      <c r="R62" s="16" t="s">
        <v>73</v>
      </c>
      <c r="S62" s="13">
        <v>1001</v>
      </c>
      <c r="T62" s="16" t="s">
        <v>73</v>
      </c>
      <c r="U62" s="13">
        <v>1111</v>
      </c>
      <c r="V62" s="16" t="s">
        <v>73</v>
      </c>
      <c r="W62" s="13">
        <v>1286</v>
      </c>
      <c r="X62" s="16" t="s">
        <v>73</v>
      </c>
      <c r="Y62" s="13">
        <v>1436</v>
      </c>
    </row>
    <row r="63" spans="1:25">
      <c r="A63" s="8" t="s">
        <v>194</v>
      </c>
      <c r="B63" s="37">
        <f t="shared" si="13"/>
        <v>581</v>
      </c>
      <c r="C63" s="19">
        <f t="shared" si="14"/>
        <v>663</v>
      </c>
      <c r="D63" s="19">
        <f t="shared" si="15"/>
        <v>757</v>
      </c>
      <c r="E63" s="19">
        <f t="shared" si="16"/>
        <v>826</v>
      </c>
      <c r="F63" s="37">
        <f t="shared" si="17"/>
        <v>25</v>
      </c>
      <c r="G63" s="37">
        <f t="shared" si="18"/>
        <v>28</v>
      </c>
      <c r="H63" s="37">
        <f t="shared" si="19"/>
        <v>29</v>
      </c>
      <c r="I63" s="37">
        <f t="shared" si="20"/>
        <v>29</v>
      </c>
      <c r="J63" s="16" t="s">
        <v>194</v>
      </c>
      <c r="K63" s="13">
        <v>29</v>
      </c>
      <c r="L63" s="16" t="s">
        <v>194</v>
      </c>
      <c r="M63" s="13">
        <v>29</v>
      </c>
      <c r="N63" s="16" t="s">
        <v>194</v>
      </c>
      <c r="O63" s="13">
        <v>28</v>
      </c>
      <c r="P63" s="16" t="s">
        <v>194</v>
      </c>
      <c r="Q63" s="13">
        <v>25</v>
      </c>
      <c r="R63" s="16" t="s">
        <v>194</v>
      </c>
      <c r="S63" s="13">
        <v>581</v>
      </c>
      <c r="T63" s="16" t="s">
        <v>194</v>
      </c>
      <c r="U63" s="13">
        <v>663</v>
      </c>
      <c r="V63" s="16" t="s">
        <v>194</v>
      </c>
      <c r="W63" s="13">
        <v>757</v>
      </c>
      <c r="X63" s="16" t="s">
        <v>194</v>
      </c>
      <c r="Y63" s="13">
        <v>826</v>
      </c>
    </row>
    <row r="64" spans="1:25">
      <c r="A64" s="8" t="s">
        <v>75</v>
      </c>
      <c r="B64" s="37">
        <f t="shared" si="13"/>
        <v>756</v>
      </c>
      <c r="C64" s="19">
        <f t="shared" si="14"/>
        <v>890</v>
      </c>
      <c r="D64" s="19">
        <f t="shared" si="15"/>
        <v>999</v>
      </c>
      <c r="E64" s="19">
        <f t="shared" si="16"/>
        <v>1111</v>
      </c>
      <c r="F64" s="37">
        <f t="shared" si="17"/>
        <v>34</v>
      </c>
      <c r="G64" s="37">
        <f t="shared" si="18"/>
        <v>38</v>
      </c>
      <c r="H64" s="37">
        <f t="shared" si="19"/>
        <v>43</v>
      </c>
      <c r="I64" s="37">
        <f t="shared" si="20"/>
        <v>47</v>
      </c>
      <c r="J64" s="16" t="s">
        <v>75</v>
      </c>
      <c r="K64" s="13">
        <v>47</v>
      </c>
      <c r="L64" s="16" t="s">
        <v>75</v>
      </c>
      <c r="M64" s="13">
        <v>43</v>
      </c>
      <c r="N64" s="16" t="s">
        <v>75</v>
      </c>
      <c r="O64" s="13">
        <v>38</v>
      </c>
      <c r="P64" s="16" t="s">
        <v>75</v>
      </c>
      <c r="Q64" s="13">
        <v>34</v>
      </c>
      <c r="R64" s="16" t="s">
        <v>75</v>
      </c>
      <c r="S64" s="13">
        <v>756</v>
      </c>
      <c r="T64" s="16" t="s">
        <v>75</v>
      </c>
      <c r="U64" s="13">
        <v>890</v>
      </c>
      <c r="V64" s="16" t="s">
        <v>75</v>
      </c>
      <c r="W64" s="13">
        <v>999</v>
      </c>
      <c r="X64" s="16" t="s">
        <v>75</v>
      </c>
      <c r="Y64" s="13">
        <v>1111</v>
      </c>
    </row>
    <row r="65" spans="1:25">
      <c r="A65" s="8" t="s">
        <v>76</v>
      </c>
      <c r="B65" s="37">
        <f t="shared" si="13"/>
        <v>40</v>
      </c>
      <c r="C65" s="19">
        <f t="shared" si="14"/>
        <v>48</v>
      </c>
      <c r="D65" s="19">
        <f t="shared" si="15"/>
        <v>58</v>
      </c>
      <c r="E65" s="19">
        <f t="shared" si="16"/>
        <v>76</v>
      </c>
      <c r="F65" s="37">
        <f t="shared" si="17"/>
        <v>0</v>
      </c>
      <c r="G65" s="37">
        <f t="shared" si="18"/>
        <v>0</v>
      </c>
      <c r="H65" s="37">
        <f t="shared" si="19"/>
        <v>0</v>
      </c>
      <c r="I65" s="37">
        <f t="shared" si="20"/>
        <v>0</v>
      </c>
      <c r="J65" s="16" t="s">
        <v>76</v>
      </c>
      <c r="K65" s="13"/>
      <c r="L65" s="16" t="s">
        <v>76</v>
      </c>
      <c r="M65" s="13"/>
      <c r="N65" s="16" t="s">
        <v>76</v>
      </c>
      <c r="O65" s="13"/>
      <c r="P65" s="16" t="s">
        <v>76</v>
      </c>
      <c r="Q65" s="13"/>
      <c r="R65" s="16" t="s">
        <v>76</v>
      </c>
      <c r="S65" s="13">
        <v>40</v>
      </c>
      <c r="T65" s="16" t="s">
        <v>76</v>
      </c>
      <c r="U65" s="13">
        <v>48</v>
      </c>
      <c r="V65" s="16" t="s">
        <v>76</v>
      </c>
      <c r="W65" s="13">
        <v>58</v>
      </c>
      <c r="X65" s="16" t="s">
        <v>76</v>
      </c>
      <c r="Y65" s="13">
        <v>76</v>
      </c>
    </row>
    <row r="66" spans="1:25">
      <c r="A66" s="8" t="s">
        <v>77</v>
      </c>
      <c r="B66" s="37">
        <f t="shared" si="13"/>
        <v>285</v>
      </c>
      <c r="C66" s="19">
        <f t="shared" si="14"/>
        <v>324</v>
      </c>
      <c r="D66" s="19">
        <f t="shared" si="15"/>
        <v>386</v>
      </c>
      <c r="E66" s="19">
        <f t="shared" si="16"/>
        <v>417</v>
      </c>
      <c r="F66" s="37">
        <f t="shared" si="17"/>
        <v>12</v>
      </c>
      <c r="G66" s="37">
        <f t="shared" si="18"/>
        <v>12</v>
      </c>
      <c r="H66" s="37">
        <f t="shared" si="19"/>
        <v>16</v>
      </c>
      <c r="I66" s="37">
        <f t="shared" si="20"/>
        <v>16</v>
      </c>
      <c r="J66" s="16" t="s">
        <v>77</v>
      </c>
      <c r="K66" s="13">
        <v>16</v>
      </c>
      <c r="L66" s="16" t="s">
        <v>77</v>
      </c>
      <c r="M66" s="13">
        <v>16</v>
      </c>
      <c r="N66" s="16" t="s">
        <v>77</v>
      </c>
      <c r="O66" s="13">
        <v>12</v>
      </c>
      <c r="P66" s="16" t="s">
        <v>77</v>
      </c>
      <c r="Q66" s="13">
        <v>12</v>
      </c>
      <c r="R66" s="16" t="s">
        <v>77</v>
      </c>
      <c r="S66" s="13">
        <v>285</v>
      </c>
      <c r="T66" s="16" t="s">
        <v>77</v>
      </c>
      <c r="U66" s="13">
        <v>324</v>
      </c>
      <c r="V66" s="16" t="s">
        <v>77</v>
      </c>
      <c r="W66" s="13">
        <v>386</v>
      </c>
      <c r="X66" s="16" t="s">
        <v>77</v>
      </c>
      <c r="Y66" s="13">
        <v>417</v>
      </c>
    </row>
    <row r="67" spans="1:25">
      <c r="A67" s="8" t="s">
        <v>195</v>
      </c>
      <c r="B67" s="37">
        <f t="shared" si="13"/>
        <v>306</v>
      </c>
      <c r="C67" s="19">
        <f t="shared" si="14"/>
        <v>438</v>
      </c>
      <c r="D67" s="19">
        <f t="shared" si="15"/>
        <v>521</v>
      </c>
      <c r="E67" s="19">
        <f t="shared" si="16"/>
        <v>564</v>
      </c>
      <c r="F67" s="37">
        <f t="shared" si="17"/>
        <v>2</v>
      </c>
      <c r="G67" s="37">
        <f t="shared" si="18"/>
        <v>5</v>
      </c>
      <c r="H67" s="37">
        <f t="shared" si="19"/>
        <v>7</v>
      </c>
      <c r="I67" s="37">
        <f t="shared" si="20"/>
        <v>7</v>
      </c>
      <c r="J67" s="16" t="s">
        <v>195</v>
      </c>
      <c r="K67" s="13">
        <v>7</v>
      </c>
      <c r="L67" s="16" t="s">
        <v>195</v>
      </c>
      <c r="M67" s="13">
        <v>7</v>
      </c>
      <c r="N67" s="16" t="s">
        <v>195</v>
      </c>
      <c r="O67" s="13">
        <v>5</v>
      </c>
      <c r="P67" s="16" t="s">
        <v>195</v>
      </c>
      <c r="Q67" s="13">
        <v>2</v>
      </c>
      <c r="R67" s="16" t="s">
        <v>195</v>
      </c>
      <c r="S67" s="13">
        <v>306</v>
      </c>
      <c r="T67" s="16" t="s">
        <v>195</v>
      </c>
      <c r="U67" s="13">
        <v>438</v>
      </c>
      <c r="V67" s="16" t="s">
        <v>195</v>
      </c>
      <c r="W67" s="13">
        <v>521</v>
      </c>
      <c r="X67" s="16" t="s">
        <v>195</v>
      </c>
      <c r="Y67" s="13">
        <v>564</v>
      </c>
    </row>
    <row r="68" spans="1:25">
      <c r="A68" s="8" t="s">
        <v>79</v>
      </c>
      <c r="B68" s="37">
        <f t="shared" si="13"/>
        <v>22</v>
      </c>
      <c r="C68" s="19">
        <f t="shared" si="14"/>
        <v>27</v>
      </c>
      <c r="D68" s="19">
        <f t="shared" si="15"/>
        <v>27</v>
      </c>
      <c r="E68" s="19">
        <f t="shared" si="16"/>
        <v>29</v>
      </c>
      <c r="F68" s="37">
        <f t="shared" si="17"/>
        <v>0</v>
      </c>
      <c r="G68" s="37">
        <f t="shared" si="18"/>
        <v>0</v>
      </c>
      <c r="H68" s="37">
        <f t="shared" si="19"/>
        <v>0</v>
      </c>
      <c r="I68" s="37">
        <f t="shared" si="20"/>
        <v>0</v>
      </c>
      <c r="J68" s="16" t="s">
        <v>79</v>
      </c>
      <c r="K68" s="13"/>
      <c r="L68" s="16" t="s">
        <v>79</v>
      </c>
      <c r="M68" s="13"/>
      <c r="N68" s="16" t="s">
        <v>79</v>
      </c>
      <c r="O68" s="13"/>
      <c r="P68" s="16" t="s">
        <v>79</v>
      </c>
      <c r="Q68" s="13"/>
      <c r="R68" s="16" t="s">
        <v>79</v>
      </c>
      <c r="S68" s="13">
        <v>22</v>
      </c>
      <c r="T68" s="16" t="s">
        <v>79</v>
      </c>
      <c r="U68" s="13">
        <v>27</v>
      </c>
      <c r="V68" s="16" t="s">
        <v>79</v>
      </c>
      <c r="W68" s="13">
        <v>27</v>
      </c>
      <c r="X68" s="16" t="s">
        <v>79</v>
      </c>
      <c r="Y68" s="13">
        <v>29</v>
      </c>
    </row>
    <row r="69" spans="1:25">
      <c r="A69" s="8" t="s">
        <v>80</v>
      </c>
      <c r="B69" s="37">
        <f t="shared" si="13"/>
        <v>791</v>
      </c>
      <c r="C69" s="19">
        <f t="shared" si="14"/>
        <v>890</v>
      </c>
      <c r="D69" s="19">
        <f t="shared" si="15"/>
        <v>959</v>
      </c>
      <c r="E69" s="19">
        <f t="shared" si="16"/>
        <v>997</v>
      </c>
      <c r="F69" s="37">
        <f t="shared" si="17"/>
        <v>19</v>
      </c>
      <c r="G69" s="37">
        <f t="shared" si="18"/>
        <v>19</v>
      </c>
      <c r="H69" s="37">
        <f t="shared" si="19"/>
        <v>22</v>
      </c>
      <c r="I69" s="37">
        <f t="shared" si="20"/>
        <v>22</v>
      </c>
      <c r="J69" s="16" t="s">
        <v>80</v>
      </c>
      <c r="K69" s="13">
        <v>22</v>
      </c>
      <c r="L69" s="16" t="s">
        <v>80</v>
      </c>
      <c r="M69" s="13">
        <v>22</v>
      </c>
      <c r="N69" s="16" t="s">
        <v>80</v>
      </c>
      <c r="O69" s="13">
        <v>19</v>
      </c>
      <c r="P69" s="16" t="s">
        <v>80</v>
      </c>
      <c r="Q69" s="13">
        <v>19</v>
      </c>
      <c r="R69" s="16" t="s">
        <v>80</v>
      </c>
      <c r="S69" s="13">
        <v>791</v>
      </c>
      <c r="T69" s="16" t="s">
        <v>80</v>
      </c>
      <c r="U69" s="13">
        <v>890</v>
      </c>
      <c r="V69" s="16" t="s">
        <v>80</v>
      </c>
      <c r="W69" s="13">
        <v>959</v>
      </c>
      <c r="X69" s="16" t="s">
        <v>80</v>
      </c>
      <c r="Y69" s="13">
        <v>997</v>
      </c>
    </row>
    <row r="70" spans="1:25">
      <c r="A70" s="9" t="s">
        <v>81</v>
      </c>
      <c r="B70" s="37">
        <f t="shared" si="13"/>
        <v>1547</v>
      </c>
      <c r="C70" s="19">
        <f t="shared" si="14"/>
        <v>1668</v>
      </c>
      <c r="D70" s="19">
        <f t="shared" si="15"/>
        <v>1826</v>
      </c>
      <c r="E70" s="19">
        <f t="shared" si="16"/>
        <v>1914</v>
      </c>
      <c r="F70" s="37">
        <f t="shared" si="17"/>
        <v>35</v>
      </c>
      <c r="G70" s="37">
        <f t="shared" si="18"/>
        <v>35</v>
      </c>
      <c r="H70" s="37">
        <f t="shared" si="19"/>
        <v>37</v>
      </c>
      <c r="I70" s="37">
        <f t="shared" si="20"/>
        <v>37</v>
      </c>
      <c r="J70" s="16" t="s">
        <v>81</v>
      </c>
      <c r="K70" s="13">
        <v>37</v>
      </c>
      <c r="L70" s="16" t="s">
        <v>81</v>
      </c>
      <c r="M70" s="13">
        <v>37</v>
      </c>
      <c r="N70" s="16" t="s">
        <v>81</v>
      </c>
      <c r="O70" s="13">
        <v>35</v>
      </c>
      <c r="P70" s="16" t="s">
        <v>81</v>
      </c>
      <c r="Q70" s="13">
        <v>35</v>
      </c>
      <c r="R70" s="16" t="s">
        <v>81</v>
      </c>
      <c r="S70" s="13">
        <v>1547</v>
      </c>
      <c r="T70" s="16" t="s">
        <v>81</v>
      </c>
      <c r="U70" s="13">
        <v>1668</v>
      </c>
      <c r="V70" s="16" t="s">
        <v>81</v>
      </c>
      <c r="W70" s="13">
        <v>1826</v>
      </c>
      <c r="X70" s="16" t="s">
        <v>81</v>
      </c>
      <c r="Y70" s="13">
        <v>1914</v>
      </c>
    </row>
    <row r="71" spans="1:25">
      <c r="A71" s="9" t="s">
        <v>82</v>
      </c>
      <c r="B71" s="37">
        <f t="shared" si="13"/>
        <v>7211</v>
      </c>
      <c r="C71" s="19">
        <f t="shared" si="14"/>
        <v>7629</v>
      </c>
      <c r="D71" s="19">
        <f t="shared" si="15"/>
        <v>7996</v>
      </c>
      <c r="E71" s="19">
        <f t="shared" si="16"/>
        <v>8258</v>
      </c>
      <c r="F71" s="37">
        <f t="shared" si="17"/>
        <v>244</v>
      </c>
      <c r="G71" s="37">
        <f t="shared" si="18"/>
        <v>259</v>
      </c>
      <c r="H71" s="37">
        <f t="shared" si="19"/>
        <v>274</v>
      </c>
      <c r="I71" s="37">
        <f t="shared" si="20"/>
        <v>281</v>
      </c>
      <c r="J71" s="16" t="s">
        <v>82</v>
      </c>
      <c r="K71" s="13">
        <v>281</v>
      </c>
      <c r="L71" s="16" t="s">
        <v>82</v>
      </c>
      <c r="M71" s="13">
        <v>274</v>
      </c>
      <c r="N71" s="16" t="s">
        <v>82</v>
      </c>
      <c r="O71" s="13">
        <v>259</v>
      </c>
      <c r="P71" s="16" t="s">
        <v>82</v>
      </c>
      <c r="Q71" s="13">
        <v>244</v>
      </c>
      <c r="R71" s="16" t="s">
        <v>82</v>
      </c>
      <c r="S71" s="13">
        <v>7211</v>
      </c>
      <c r="T71" s="16" t="s">
        <v>82</v>
      </c>
      <c r="U71" s="13">
        <v>7629</v>
      </c>
      <c r="V71" s="16" t="s">
        <v>82</v>
      </c>
      <c r="W71" s="13">
        <v>7996</v>
      </c>
      <c r="X71" s="16" t="s">
        <v>82</v>
      </c>
      <c r="Y71" s="13">
        <v>8258</v>
      </c>
    </row>
    <row r="72" spans="1:25">
      <c r="A72" s="9" t="s">
        <v>196</v>
      </c>
      <c r="B72" s="37">
        <f t="shared" si="13"/>
        <v>12571</v>
      </c>
      <c r="C72" s="19">
        <f t="shared" si="14"/>
        <v>13112</v>
      </c>
      <c r="D72" s="19">
        <f t="shared" si="15"/>
        <v>13650</v>
      </c>
      <c r="E72" s="19">
        <f t="shared" si="16"/>
        <v>14034</v>
      </c>
      <c r="F72" s="37">
        <f t="shared" si="17"/>
        <v>374</v>
      </c>
      <c r="G72" s="37">
        <f t="shared" si="18"/>
        <v>387</v>
      </c>
      <c r="H72" s="37">
        <f t="shared" si="19"/>
        <v>401</v>
      </c>
      <c r="I72" s="37">
        <f t="shared" si="20"/>
        <v>407</v>
      </c>
      <c r="J72" s="16" t="s">
        <v>196</v>
      </c>
      <c r="K72" s="13">
        <v>407</v>
      </c>
      <c r="L72" s="16" t="s">
        <v>196</v>
      </c>
      <c r="M72" s="13">
        <v>401</v>
      </c>
      <c r="N72" s="16" t="s">
        <v>196</v>
      </c>
      <c r="O72" s="13">
        <v>387</v>
      </c>
      <c r="P72" s="16" t="s">
        <v>196</v>
      </c>
      <c r="Q72" s="13">
        <v>374</v>
      </c>
      <c r="R72" s="16" t="s">
        <v>196</v>
      </c>
      <c r="S72" s="13">
        <v>12571</v>
      </c>
      <c r="T72" s="16" t="s">
        <v>196</v>
      </c>
      <c r="U72" s="13">
        <v>13112</v>
      </c>
      <c r="V72" s="16" t="s">
        <v>196</v>
      </c>
      <c r="W72" s="13">
        <v>13650</v>
      </c>
      <c r="X72" s="16" t="s">
        <v>196</v>
      </c>
      <c r="Y72" s="13">
        <v>14034</v>
      </c>
    </row>
    <row r="73" spans="1:25">
      <c r="A73" s="9" t="s">
        <v>197</v>
      </c>
      <c r="B73" s="37">
        <f t="shared" si="13"/>
        <v>740</v>
      </c>
      <c r="C73" s="19">
        <f t="shared" si="14"/>
        <v>796</v>
      </c>
      <c r="D73" s="19">
        <f t="shared" si="15"/>
        <v>841</v>
      </c>
      <c r="E73" s="19">
        <f t="shared" si="16"/>
        <v>891</v>
      </c>
      <c r="F73" s="37">
        <f t="shared" si="17"/>
        <v>17</v>
      </c>
      <c r="G73" s="37">
        <f t="shared" si="18"/>
        <v>18</v>
      </c>
      <c r="H73" s="37">
        <f t="shared" si="19"/>
        <v>19</v>
      </c>
      <c r="I73" s="37">
        <f t="shared" si="20"/>
        <v>19</v>
      </c>
      <c r="J73" s="16" t="s">
        <v>197</v>
      </c>
      <c r="K73" s="13">
        <v>19</v>
      </c>
      <c r="L73" s="16" t="s">
        <v>197</v>
      </c>
      <c r="M73" s="13">
        <v>19</v>
      </c>
      <c r="N73" s="16" t="s">
        <v>197</v>
      </c>
      <c r="O73" s="13">
        <v>18</v>
      </c>
      <c r="P73" s="16" t="s">
        <v>197</v>
      </c>
      <c r="Q73" s="13">
        <v>17</v>
      </c>
      <c r="R73" s="16" t="s">
        <v>197</v>
      </c>
      <c r="S73" s="13">
        <v>740</v>
      </c>
      <c r="T73" s="16" t="s">
        <v>197</v>
      </c>
      <c r="U73" s="13">
        <v>796</v>
      </c>
      <c r="V73" s="16" t="s">
        <v>197</v>
      </c>
      <c r="W73" s="13">
        <v>841</v>
      </c>
      <c r="X73" s="16" t="s">
        <v>197</v>
      </c>
      <c r="Y73" s="13">
        <v>891</v>
      </c>
    </row>
    <row r="74" spans="1:25">
      <c r="A74" s="9" t="s">
        <v>85</v>
      </c>
      <c r="B74" s="37">
        <f t="shared" si="13"/>
        <v>5608</v>
      </c>
      <c r="C74" s="19">
        <f t="shared" si="14"/>
        <v>5908</v>
      </c>
      <c r="D74" s="19">
        <f t="shared" si="15"/>
        <v>6221</v>
      </c>
      <c r="E74" s="19">
        <f t="shared" si="16"/>
        <v>6378</v>
      </c>
      <c r="F74" s="37">
        <f t="shared" si="17"/>
        <v>148</v>
      </c>
      <c r="G74" s="37">
        <f t="shared" si="18"/>
        <v>153</v>
      </c>
      <c r="H74" s="37">
        <f t="shared" si="19"/>
        <v>159</v>
      </c>
      <c r="I74" s="37">
        <f t="shared" si="20"/>
        <v>165</v>
      </c>
      <c r="J74" s="16" t="s">
        <v>85</v>
      </c>
      <c r="K74" s="13">
        <v>165</v>
      </c>
      <c r="L74" s="16" t="s">
        <v>85</v>
      </c>
      <c r="M74" s="13">
        <v>159</v>
      </c>
      <c r="N74" s="16" t="s">
        <v>85</v>
      </c>
      <c r="O74" s="13">
        <v>153</v>
      </c>
      <c r="P74" s="16" t="s">
        <v>85</v>
      </c>
      <c r="Q74" s="13">
        <v>148</v>
      </c>
      <c r="R74" s="16" t="s">
        <v>85</v>
      </c>
      <c r="S74" s="13">
        <v>5608</v>
      </c>
      <c r="T74" s="16" t="s">
        <v>85</v>
      </c>
      <c r="U74" s="13">
        <v>5908</v>
      </c>
      <c r="V74" s="16" t="s">
        <v>85</v>
      </c>
      <c r="W74" s="13">
        <v>6221</v>
      </c>
      <c r="X74" s="16" t="s">
        <v>85</v>
      </c>
      <c r="Y74" s="13">
        <v>6378</v>
      </c>
    </row>
    <row r="75" spans="1:25">
      <c r="A75" s="9" t="s">
        <v>86</v>
      </c>
      <c r="B75" s="37">
        <f t="shared" si="13"/>
        <v>13179</v>
      </c>
      <c r="C75" s="19">
        <f t="shared" si="14"/>
        <v>13695</v>
      </c>
      <c r="D75" s="19">
        <f t="shared" si="15"/>
        <v>14057</v>
      </c>
      <c r="E75" s="19">
        <f t="shared" si="16"/>
        <v>14388</v>
      </c>
      <c r="F75" s="37">
        <f t="shared" si="17"/>
        <v>417</v>
      </c>
      <c r="G75" s="37">
        <f t="shared" si="18"/>
        <v>437</v>
      </c>
      <c r="H75" s="37">
        <f t="shared" si="19"/>
        <v>447</v>
      </c>
      <c r="I75" s="37">
        <f t="shared" si="20"/>
        <v>449</v>
      </c>
      <c r="J75" s="16" t="s">
        <v>86</v>
      </c>
      <c r="K75" s="13">
        <v>449</v>
      </c>
      <c r="L75" s="16" t="s">
        <v>86</v>
      </c>
      <c r="M75" s="13">
        <v>447</v>
      </c>
      <c r="N75" s="16" t="s">
        <v>86</v>
      </c>
      <c r="O75" s="13">
        <v>437</v>
      </c>
      <c r="P75" s="16" t="s">
        <v>86</v>
      </c>
      <c r="Q75" s="13">
        <v>417</v>
      </c>
      <c r="R75" s="16" t="s">
        <v>86</v>
      </c>
      <c r="S75" s="13">
        <v>13179</v>
      </c>
      <c r="T75" s="16" t="s">
        <v>86</v>
      </c>
      <c r="U75" s="13">
        <v>13695</v>
      </c>
      <c r="V75" s="16" t="s">
        <v>86</v>
      </c>
      <c r="W75" s="13">
        <v>14057</v>
      </c>
      <c r="X75" s="16" t="s">
        <v>86</v>
      </c>
      <c r="Y75" s="13">
        <v>14388</v>
      </c>
    </row>
    <row r="76" spans="1:25">
      <c r="A76" s="8" t="s">
        <v>87</v>
      </c>
      <c r="B76" s="37">
        <f t="shared" si="13"/>
        <v>5</v>
      </c>
      <c r="C76" s="19">
        <f t="shared" si="14"/>
        <v>7</v>
      </c>
      <c r="D76" s="19">
        <f t="shared" si="15"/>
        <v>12</v>
      </c>
      <c r="E76" s="19">
        <f t="shared" si="16"/>
        <v>20</v>
      </c>
      <c r="F76" s="37">
        <f t="shared" si="17"/>
        <v>0</v>
      </c>
      <c r="G76" s="37">
        <f t="shared" si="18"/>
        <v>0</v>
      </c>
      <c r="H76" s="37">
        <f t="shared" si="19"/>
        <v>0</v>
      </c>
      <c r="I76" s="37">
        <f t="shared" si="20"/>
        <v>0</v>
      </c>
      <c r="J76" s="16" t="s">
        <v>87</v>
      </c>
      <c r="K76" s="13"/>
      <c r="L76" s="16" t="s">
        <v>87</v>
      </c>
      <c r="M76" s="13"/>
      <c r="N76" s="16" t="s">
        <v>87</v>
      </c>
      <c r="O76" s="13"/>
      <c r="P76" s="16" t="s">
        <v>87</v>
      </c>
      <c r="Q76" s="13"/>
      <c r="R76" s="16" t="s">
        <v>87</v>
      </c>
      <c r="S76" s="13">
        <v>5</v>
      </c>
      <c r="T76" s="16" t="s">
        <v>87</v>
      </c>
      <c r="U76" s="13">
        <v>7</v>
      </c>
      <c r="V76" s="16" t="s">
        <v>87</v>
      </c>
      <c r="W76" s="13">
        <v>12</v>
      </c>
      <c r="X76" s="16" t="s">
        <v>87</v>
      </c>
      <c r="Y76" s="13">
        <v>20</v>
      </c>
    </row>
    <row r="77" spans="1:25">
      <c r="A77" s="8" t="s">
        <v>88</v>
      </c>
      <c r="B77" s="37">
        <f t="shared" si="13"/>
        <v>485</v>
      </c>
      <c r="C77" s="19">
        <f t="shared" si="14"/>
        <v>596</v>
      </c>
      <c r="D77" s="19">
        <f t="shared" si="15"/>
        <v>678</v>
      </c>
      <c r="E77" s="19">
        <f t="shared" si="16"/>
        <v>742</v>
      </c>
      <c r="F77" s="37">
        <f t="shared" si="17"/>
        <v>18</v>
      </c>
      <c r="G77" s="37">
        <f t="shared" si="18"/>
        <v>25</v>
      </c>
      <c r="H77" s="37">
        <f t="shared" si="19"/>
        <v>25</v>
      </c>
      <c r="I77" s="37">
        <f t="shared" si="20"/>
        <v>26</v>
      </c>
      <c r="J77" s="16" t="s">
        <v>88</v>
      </c>
      <c r="K77" s="13">
        <v>26</v>
      </c>
      <c r="L77" s="16" t="s">
        <v>88</v>
      </c>
      <c r="M77" s="13">
        <v>25</v>
      </c>
      <c r="N77" s="16" t="s">
        <v>88</v>
      </c>
      <c r="O77" s="13">
        <v>25</v>
      </c>
      <c r="P77" s="16" t="s">
        <v>88</v>
      </c>
      <c r="Q77" s="13">
        <v>18</v>
      </c>
      <c r="R77" s="16" t="s">
        <v>88</v>
      </c>
      <c r="S77" s="13">
        <v>485</v>
      </c>
      <c r="T77" s="16" t="s">
        <v>88</v>
      </c>
      <c r="U77" s="13">
        <v>596</v>
      </c>
      <c r="V77" s="16" t="s">
        <v>88</v>
      </c>
      <c r="W77" s="13">
        <v>678</v>
      </c>
      <c r="X77" s="16" t="s">
        <v>88</v>
      </c>
      <c r="Y77" s="13">
        <v>742</v>
      </c>
    </row>
    <row r="78" spans="1:25">
      <c r="A78" s="8" t="s">
        <v>89</v>
      </c>
      <c r="B78" s="37">
        <f t="shared" si="13"/>
        <v>247</v>
      </c>
      <c r="C78" s="19">
        <f t="shared" si="14"/>
        <v>298</v>
      </c>
      <c r="D78" s="19">
        <f t="shared" si="15"/>
        <v>356</v>
      </c>
      <c r="E78" s="19">
        <f t="shared" si="16"/>
        <v>373</v>
      </c>
      <c r="F78" s="37">
        <f t="shared" si="17"/>
        <v>6</v>
      </c>
      <c r="G78" s="37">
        <f t="shared" si="18"/>
        <v>6</v>
      </c>
      <c r="H78" s="37">
        <f t="shared" si="19"/>
        <v>6</v>
      </c>
      <c r="I78" s="37">
        <f t="shared" si="20"/>
        <v>6</v>
      </c>
      <c r="J78" s="16" t="s">
        <v>89</v>
      </c>
      <c r="K78" s="13">
        <v>6</v>
      </c>
      <c r="L78" s="16" t="s">
        <v>89</v>
      </c>
      <c r="M78" s="13">
        <v>6</v>
      </c>
      <c r="N78" s="16" t="s">
        <v>89</v>
      </c>
      <c r="O78" s="13">
        <v>6</v>
      </c>
      <c r="P78" s="16" t="s">
        <v>89</v>
      </c>
      <c r="Q78" s="13">
        <v>6</v>
      </c>
      <c r="R78" s="16" t="s">
        <v>89</v>
      </c>
      <c r="S78" s="13">
        <v>247</v>
      </c>
      <c r="T78" s="16" t="s">
        <v>89</v>
      </c>
      <c r="U78" s="13">
        <v>298</v>
      </c>
      <c r="V78" s="16" t="s">
        <v>89</v>
      </c>
      <c r="W78" s="13">
        <v>356</v>
      </c>
      <c r="X78" s="16" t="s">
        <v>89</v>
      </c>
      <c r="Y78" s="13">
        <v>373</v>
      </c>
    </row>
    <row r="79" spans="1:25">
      <c r="A79" s="8" t="s">
        <v>90</v>
      </c>
      <c r="B79" s="37">
        <f t="shared" si="13"/>
        <v>145</v>
      </c>
      <c r="C79" s="19">
        <f t="shared" si="14"/>
        <v>236</v>
      </c>
      <c r="D79" s="19">
        <f t="shared" si="15"/>
        <v>362</v>
      </c>
      <c r="E79" s="19">
        <f t="shared" si="16"/>
        <v>469</v>
      </c>
      <c r="F79" s="37">
        <f t="shared" si="17"/>
        <v>3</v>
      </c>
      <c r="G79" s="37">
        <f t="shared" si="18"/>
        <v>3</v>
      </c>
      <c r="H79" s="37">
        <f t="shared" si="19"/>
        <v>3</v>
      </c>
      <c r="I79" s="37">
        <f t="shared" si="20"/>
        <v>4</v>
      </c>
      <c r="J79" s="16" t="s">
        <v>90</v>
      </c>
      <c r="K79" s="13">
        <v>4</v>
      </c>
      <c r="L79" s="16" t="s">
        <v>90</v>
      </c>
      <c r="M79" s="13">
        <v>3</v>
      </c>
      <c r="N79" s="16" t="s">
        <v>90</v>
      </c>
      <c r="O79" s="13">
        <v>3</v>
      </c>
      <c r="P79" s="16" t="s">
        <v>90</v>
      </c>
      <c r="Q79" s="13">
        <v>3</v>
      </c>
      <c r="R79" s="16" t="s">
        <v>90</v>
      </c>
      <c r="S79" s="13">
        <v>145</v>
      </c>
      <c r="T79" s="16" t="s">
        <v>90</v>
      </c>
      <c r="U79" s="13">
        <v>236</v>
      </c>
      <c r="V79" s="16" t="s">
        <v>90</v>
      </c>
      <c r="W79" s="13">
        <v>362</v>
      </c>
      <c r="X79" s="16" t="s">
        <v>90</v>
      </c>
      <c r="Y79" s="13">
        <v>469</v>
      </c>
    </row>
    <row r="80" spans="1:25">
      <c r="A80" s="8" t="s">
        <v>91</v>
      </c>
      <c r="B80" s="37">
        <f t="shared" si="13"/>
        <v>338</v>
      </c>
      <c r="C80" s="19">
        <f t="shared" si="14"/>
        <v>420</v>
      </c>
      <c r="D80" s="19">
        <f t="shared" si="15"/>
        <v>470</v>
      </c>
      <c r="E80" s="19">
        <f t="shared" si="16"/>
        <v>500</v>
      </c>
      <c r="F80" s="37">
        <f t="shared" si="17"/>
        <v>7</v>
      </c>
      <c r="G80" s="37">
        <f t="shared" si="18"/>
        <v>8</v>
      </c>
      <c r="H80" s="37">
        <f t="shared" si="19"/>
        <v>9</v>
      </c>
      <c r="I80" s="37">
        <f t="shared" si="20"/>
        <v>9</v>
      </c>
      <c r="J80" s="16" t="s">
        <v>91</v>
      </c>
      <c r="K80" s="13">
        <v>9</v>
      </c>
      <c r="L80" s="16" t="s">
        <v>91</v>
      </c>
      <c r="M80" s="13">
        <v>9</v>
      </c>
      <c r="N80" s="16" t="s">
        <v>91</v>
      </c>
      <c r="O80" s="13">
        <v>8</v>
      </c>
      <c r="P80" s="16" t="s">
        <v>91</v>
      </c>
      <c r="Q80" s="13">
        <v>7</v>
      </c>
      <c r="R80" s="16" t="s">
        <v>91</v>
      </c>
      <c r="S80" s="13">
        <v>338</v>
      </c>
      <c r="T80" s="16" t="s">
        <v>91</v>
      </c>
      <c r="U80" s="13">
        <v>420</v>
      </c>
      <c r="V80" s="16" t="s">
        <v>91</v>
      </c>
      <c r="W80" s="13">
        <v>470</v>
      </c>
      <c r="X80" s="16" t="s">
        <v>91</v>
      </c>
      <c r="Y80" s="13">
        <v>500</v>
      </c>
    </row>
    <row r="81" spans="1:25">
      <c r="A81" s="8" t="s">
        <v>92</v>
      </c>
      <c r="B81" s="37">
        <f t="shared" si="13"/>
        <v>22</v>
      </c>
      <c r="C81" s="19">
        <f t="shared" si="14"/>
        <v>24</v>
      </c>
      <c r="D81" s="19">
        <f t="shared" si="15"/>
        <v>28</v>
      </c>
      <c r="E81" s="19">
        <f t="shared" si="16"/>
        <v>31</v>
      </c>
      <c r="F81" s="37">
        <f t="shared" si="17"/>
        <v>1</v>
      </c>
      <c r="G81" s="37">
        <f t="shared" si="18"/>
        <v>1</v>
      </c>
      <c r="H81" s="37">
        <f t="shared" si="19"/>
        <v>1</v>
      </c>
      <c r="I81" s="37">
        <f t="shared" si="20"/>
        <v>1</v>
      </c>
      <c r="J81" s="16" t="s">
        <v>92</v>
      </c>
      <c r="K81" s="13">
        <v>1</v>
      </c>
      <c r="L81" s="16" t="s">
        <v>92</v>
      </c>
      <c r="M81" s="13">
        <v>1</v>
      </c>
      <c r="N81" s="16" t="s">
        <v>92</v>
      </c>
      <c r="O81" s="13">
        <v>1</v>
      </c>
      <c r="P81" s="16" t="s">
        <v>92</v>
      </c>
      <c r="Q81" s="13">
        <v>1</v>
      </c>
      <c r="R81" s="16" t="s">
        <v>92</v>
      </c>
      <c r="S81" s="13">
        <v>22</v>
      </c>
      <c r="T81" s="16" t="s">
        <v>92</v>
      </c>
      <c r="U81" s="13">
        <v>24</v>
      </c>
      <c r="V81" s="16" t="s">
        <v>92</v>
      </c>
      <c r="W81" s="13">
        <v>28</v>
      </c>
      <c r="X81" s="16" t="s">
        <v>92</v>
      </c>
      <c r="Y81" s="13">
        <v>31</v>
      </c>
    </row>
    <row r="82" spans="1:25">
      <c r="A82" s="8" t="s">
        <v>93</v>
      </c>
      <c r="B82" s="37">
        <f t="shared" si="13"/>
        <v>561</v>
      </c>
      <c r="C82" s="19">
        <f t="shared" si="14"/>
        <v>634</v>
      </c>
      <c r="D82" s="19">
        <f t="shared" si="15"/>
        <v>689</v>
      </c>
      <c r="E82" s="19">
        <f t="shared" si="16"/>
        <v>738</v>
      </c>
      <c r="F82" s="37">
        <f t="shared" si="17"/>
        <v>13</v>
      </c>
      <c r="G82" s="37">
        <f t="shared" si="18"/>
        <v>15</v>
      </c>
      <c r="H82" s="37">
        <f t="shared" si="19"/>
        <v>16</v>
      </c>
      <c r="I82" s="37">
        <f t="shared" si="20"/>
        <v>19</v>
      </c>
      <c r="J82" s="16" t="s">
        <v>93</v>
      </c>
      <c r="K82" s="13">
        <v>19</v>
      </c>
      <c r="L82" s="16" t="s">
        <v>93</v>
      </c>
      <c r="M82" s="13">
        <v>16</v>
      </c>
      <c r="N82" s="16" t="s">
        <v>93</v>
      </c>
      <c r="O82" s="13">
        <v>15</v>
      </c>
      <c r="P82" s="16" t="s">
        <v>93</v>
      </c>
      <c r="Q82" s="13">
        <v>13</v>
      </c>
      <c r="R82" s="16" t="s">
        <v>93</v>
      </c>
      <c r="S82" s="13">
        <v>561</v>
      </c>
      <c r="T82" s="16" t="s">
        <v>93</v>
      </c>
      <c r="U82" s="13">
        <v>634</v>
      </c>
      <c r="V82" s="16" t="s">
        <v>93</v>
      </c>
      <c r="W82" s="13">
        <v>689</v>
      </c>
      <c r="X82" s="16" t="s">
        <v>93</v>
      </c>
      <c r="Y82" s="13">
        <v>738</v>
      </c>
    </row>
    <row r="83" spans="1:25">
      <c r="A83" s="8" t="s">
        <v>94</v>
      </c>
      <c r="B83" s="37">
        <f t="shared" si="13"/>
        <v>14</v>
      </c>
      <c r="C83" s="19">
        <f t="shared" si="14"/>
        <v>17</v>
      </c>
      <c r="D83" s="19">
        <f t="shared" si="15"/>
        <v>25</v>
      </c>
      <c r="E83" s="19">
        <f t="shared" si="16"/>
        <v>25</v>
      </c>
      <c r="F83" s="37">
        <f t="shared" si="17"/>
        <v>0</v>
      </c>
      <c r="G83" s="37">
        <f t="shared" si="18"/>
        <v>0</v>
      </c>
      <c r="H83" s="37">
        <f t="shared" si="19"/>
        <v>0</v>
      </c>
      <c r="I83" s="37">
        <f t="shared" si="20"/>
        <v>0</v>
      </c>
      <c r="J83" s="16" t="s">
        <v>94</v>
      </c>
      <c r="K83" s="13"/>
      <c r="L83" s="16" t="s">
        <v>94</v>
      </c>
      <c r="M83" s="13"/>
      <c r="N83" s="16" t="s">
        <v>94</v>
      </c>
      <c r="O83" s="13"/>
      <c r="P83" s="16" t="s">
        <v>94</v>
      </c>
      <c r="Q83" s="13"/>
      <c r="R83" s="16" t="s">
        <v>94</v>
      </c>
      <c r="S83" s="13">
        <v>14</v>
      </c>
      <c r="T83" s="16" t="s">
        <v>94</v>
      </c>
      <c r="U83" s="13">
        <v>17</v>
      </c>
      <c r="V83" s="16" t="s">
        <v>94</v>
      </c>
      <c r="W83" s="13">
        <v>25</v>
      </c>
      <c r="X83" s="16" t="s">
        <v>94</v>
      </c>
      <c r="Y83" s="13">
        <v>25</v>
      </c>
    </row>
    <row r="84" spans="1:25">
      <c r="A84" s="9" t="s">
        <v>95</v>
      </c>
      <c r="B84" s="37">
        <f t="shared" si="13"/>
        <v>465</v>
      </c>
      <c r="C84" s="19">
        <f t="shared" si="14"/>
        <v>509</v>
      </c>
      <c r="D84" s="19">
        <f t="shared" si="15"/>
        <v>526</v>
      </c>
      <c r="E84" s="19">
        <f t="shared" si="16"/>
        <v>538</v>
      </c>
      <c r="F84" s="37">
        <f t="shared" si="17"/>
        <v>10</v>
      </c>
      <c r="G84" s="37">
        <f t="shared" si="18"/>
        <v>11</v>
      </c>
      <c r="H84" s="37">
        <f t="shared" si="19"/>
        <v>12</v>
      </c>
      <c r="I84" s="37">
        <f t="shared" si="20"/>
        <v>12</v>
      </c>
      <c r="J84" s="16" t="s">
        <v>95</v>
      </c>
      <c r="K84" s="13">
        <v>12</v>
      </c>
      <c r="L84" s="16" t="s">
        <v>95</v>
      </c>
      <c r="M84" s="13">
        <v>12</v>
      </c>
      <c r="N84" s="16" t="s">
        <v>95</v>
      </c>
      <c r="O84" s="13">
        <v>11</v>
      </c>
      <c r="P84" s="16" t="s">
        <v>95</v>
      </c>
      <c r="Q84" s="13">
        <v>10</v>
      </c>
      <c r="R84" s="16" t="s">
        <v>95</v>
      </c>
      <c r="S84" s="13">
        <v>465</v>
      </c>
      <c r="T84" s="16" t="s">
        <v>95</v>
      </c>
      <c r="U84" s="13">
        <v>509</v>
      </c>
      <c r="V84" s="16" t="s">
        <v>95</v>
      </c>
      <c r="W84" s="13">
        <v>526</v>
      </c>
      <c r="X84" s="16" t="s">
        <v>95</v>
      </c>
      <c r="Y84" s="13">
        <v>538</v>
      </c>
    </row>
    <row r="85" spans="1:25">
      <c r="A85" s="8" t="s">
        <v>96</v>
      </c>
      <c r="B85" s="37">
        <f t="shared" si="13"/>
        <v>15</v>
      </c>
      <c r="C85" s="19">
        <f t="shared" si="14"/>
        <v>18</v>
      </c>
      <c r="D85" s="19">
        <f t="shared" si="15"/>
        <v>22</v>
      </c>
      <c r="E85" s="19">
        <f t="shared" si="16"/>
        <v>27</v>
      </c>
      <c r="F85" s="37">
        <f t="shared" si="17"/>
        <v>1</v>
      </c>
      <c r="G85" s="37">
        <f t="shared" si="18"/>
        <v>1</v>
      </c>
      <c r="H85" s="37">
        <f t="shared" si="19"/>
        <v>1</v>
      </c>
      <c r="I85" s="37">
        <f t="shared" si="20"/>
        <v>1</v>
      </c>
      <c r="J85" s="16" t="s">
        <v>96</v>
      </c>
      <c r="K85" s="13">
        <v>1</v>
      </c>
      <c r="L85" s="16" t="s">
        <v>96</v>
      </c>
      <c r="M85" s="13">
        <v>1</v>
      </c>
      <c r="N85" s="16" t="s">
        <v>96</v>
      </c>
      <c r="O85" s="13">
        <v>1</v>
      </c>
      <c r="P85" s="16" t="s">
        <v>96</v>
      </c>
      <c r="Q85" s="13">
        <v>1</v>
      </c>
      <c r="R85" s="16" t="s">
        <v>96</v>
      </c>
      <c r="S85" s="13">
        <v>15</v>
      </c>
      <c r="T85" s="16" t="s">
        <v>96</v>
      </c>
      <c r="U85" s="13">
        <v>18</v>
      </c>
      <c r="V85" s="16" t="s">
        <v>96</v>
      </c>
      <c r="W85" s="13">
        <v>22</v>
      </c>
      <c r="X85" s="16" t="s">
        <v>96</v>
      </c>
      <c r="Y85" s="13">
        <v>27</v>
      </c>
    </row>
    <row r="86" spans="1:25">
      <c r="A86" s="8" t="s">
        <v>97</v>
      </c>
      <c r="B86" s="37">
        <f t="shared" si="13"/>
        <v>180</v>
      </c>
      <c r="C86" s="19">
        <f t="shared" si="14"/>
        <v>202</v>
      </c>
      <c r="D86" s="19">
        <f t="shared" si="15"/>
        <v>217</v>
      </c>
      <c r="E86" s="19">
        <f t="shared" si="16"/>
        <v>227</v>
      </c>
      <c r="F86" s="37">
        <f t="shared" si="17"/>
        <v>5</v>
      </c>
      <c r="G86" s="37">
        <f t="shared" si="18"/>
        <v>5</v>
      </c>
      <c r="H86" s="37">
        <f t="shared" si="19"/>
        <v>5</v>
      </c>
      <c r="I86" s="37">
        <f t="shared" si="20"/>
        <v>5</v>
      </c>
      <c r="J86" s="16" t="s">
        <v>97</v>
      </c>
      <c r="K86" s="13">
        <v>5</v>
      </c>
      <c r="L86" s="16" t="s">
        <v>97</v>
      </c>
      <c r="M86" s="13">
        <v>5</v>
      </c>
      <c r="N86" s="16" t="s">
        <v>97</v>
      </c>
      <c r="O86" s="13">
        <v>5</v>
      </c>
      <c r="P86" s="16" t="s">
        <v>97</v>
      </c>
      <c r="Q86" s="13">
        <v>5</v>
      </c>
      <c r="R86" s="16" t="s">
        <v>97</v>
      </c>
      <c r="S86" s="13">
        <v>180</v>
      </c>
      <c r="T86" s="16" t="s">
        <v>97</v>
      </c>
      <c r="U86" s="13">
        <v>202</v>
      </c>
      <c r="V86" s="16" t="s">
        <v>97</v>
      </c>
      <c r="W86" s="13">
        <v>217</v>
      </c>
      <c r="X86" s="16" t="s">
        <v>97</v>
      </c>
      <c r="Y86" s="13">
        <v>227</v>
      </c>
    </row>
    <row r="87" spans="1:25">
      <c r="A87" s="8" t="s">
        <v>98</v>
      </c>
      <c r="B87" s="37"/>
      <c r="C87" s="19"/>
      <c r="D87" s="19">
        <f>VLOOKUP(A87,$V$34:$W$169,2,FALSE)</f>
        <v>102</v>
      </c>
      <c r="E87" s="19">
        <f>VLOOKUP(A87,$X$34:$Y$169,2,FALSE)</f>
        <v>111</v>
      </c>
      <c r="F87" s="37">
        <f>VLOOKUP(A87,$J$34:$Q$169,8,FALSE)</f>
        <v>0</v>
      </c>
      <c r="G87" s="37">
        <f>VLOOKUP(A87,$J$34:$Q$169,6,FALSE)</f>
        <v>0</v>
      </c>
      <c r="H87" s="37">
        <f>VLOOKUP(A87,$J$34:$Q$169,4,FALSE)</f>
        <v>2</v>
      </c>
      <c r="I87" s="37">
        <f>VLOOKUP(A87,$J$34:$Q$169,2,FALSE)</f>
        <v>2</v>
      </c>
      <c r="J87" s="16" t="s">
        <v>98</v>
      </c>
      <c r="K87" s="13">
        <v>2</v>
      </c>
      <c r="L87" s="16" t="s">
        <v>98</v>
      </c>
      <c r="M87" s="13">
        <v>2</v>
      </c>
      <c r="N87" s="16" t="s">
        <v>98</v>
      </c>
      <c r="O87" s="13"/>
      <c r="P87" s="16" t="s">
        <v>98</v>
      </c>
      <c r="Q87" s="13"/>
      <c r="R87" s="16" t="s">
        <v>98</v>
      </c>
      <c r="S87" s="13">
        <v>30</v>
      </c>
      <c r="T87" s="16" t="s">
        <v>98</v>
      </c>
      <c r="U87" s="13">
        <v>69</v>
      </c>
      <c r="V87" s="16" t="s">
        <v>98</v>
      </c>
      <c r="W87" s="13">
        <v>102</v>
      </c>
      <c r="X87" s="16" t="s">
        <v>98</v>
      </c>
      <c r="Y87" s="13">
        <v>111</v>
      </c>
    </row>
    <row r="88" spans="1:25">
      <c r="A88" s="10" t="s">
        <v>198</v>
      </c>
      <c r="B88" s="37">
        <f t="shared" si="13"/>
        <v>16684</v>
      </c>
      <c r="C88" s="19">
        <f t="shared" si="14"/>
        <v>18653</v>
      </c>
      <c r="D88" s="19">
        <f t="shared" si="15"/>
        <v>20438</v>
      </c>
      <c r="E88" s="19">
        <f t="shared" si="16"/>
        <v>21744</v>
      </c>
      <c r="F88" s="37">
        <f t="shared" si="17"/>
        <v>623</v>
      </c>
      <c r="G88" s="37">
        <f t="shared" si="18"/>
        <v>711</v>
      </c>
      <c r="H88" s="37">
        <f t="shared" si="19"/>
        <v>771</v>
      </c>
      <c r="I88" s="37">
        <f t="shared" si="20"/>
        <v>795</v>
      </c>
      <c r="J88" s="16" t="s">
        <v>198</v>
      </c>
      <c r="K88" s="13">
        <v>795</v>
      </c>
      <c r="L88" s="16" t="s">
        <v>198</v>
      </c>
      <c r="M88" s="13">
        <v>771</v>
      </c>
      <c r="N88" s="16" t="s">
        <v>198</v>
      </c>
      <c r="O88" s="13">
        <v>711</v>
      </c>
      <c r="P88" s="16" t="s">
        <v>198</v>
      </c>
      <c r="Q88" s="13">
        <v>623</v>
      </c>
      <c r="R88" s="16" t="s">
        <v>198</v>
      </c>
      <c r="S88" s="13">
        <v>16684</v>
      </c>
      <c r="T88" s="16" t="s">
        <v>198</v>
      </c>
      <c r="U88" s="13">
        <v>18653</v>
      </c>
      <c r="V88" s="16" t="s">
        <v>198</v>
      </c>
      <c r="W88" s="13">
        <v>20438</v>
      </c>
      <c r="X88" s="16" t="s">
        <v>198</v>
      </c>
      <c r="Y88" s="13">
        <v>21744</v>
      </c>
    </row>
    <row r="89" spans="1:25">
      <c r="A89" s="9" t="s">
        <v>199</v>
      </c>
      <c r="B89" s="37">
        <f t="shared" si="13"/>
        <v>3484</v>
      </c>
      <c r="C89" s="19">
        <f t="shared" si="14"/>
        <v>3800</v>
      </c>
      <c r="D89" s="19">
        <f t="shared" si="15"/>
        <v>4065</v>
      </c>
      <c r="E89" s="19">
        <f t="shared" si="16"/>
        <v>4222</v>
      </c>
      <c r="F89" s="37">
        <f t="shared" si="17"/>
        <v>52</v>
      </c>
      <c r="G89" s="37">
        <f t="shared" si="18"/>
        <v>59</v>
      </c>
      <c r="H89" s="37">
        <f t="shared" si="19"/>
        <v>62</v>
      </c>
      <c r="I89" s="37">
        <f t="shared" si="20"/>
        <v>63</v>
      </c>
      <c r="J89" s="16" t="s">
        <v>199</v>
      </c>
      <c r="K89" s="13">
        <v>63</v>
      </c>
      <c r="L89" s="16" t="s">
        <v>199</v>
      </c>
      <c r="M89" s="13">
        <v>62</v>
      </c>
      <c r="N89" s="16" t="s">
        <v>199</v>
      </c>
      <c r="O89" s="13">
        <v>59</v>
      </c>
      <c r="P89" s="16" t="s">
        <v>199</v>
      </c>
      <c r="Q89" s="13">
        <v>52</v>
      </c>
      <c r="R89" s="16" t="s">
        <v>199</v>
      </c>
      <c r="S89" s="13">
        <v>3484</v>
      </c>
      <c r="T89" s="16" t="s">
        <v>199</v>
      </c>
      <c r="U89" s="13">
        <v>3800</v>
      </c>
      <c r="V89" s="16" t="s">
        <v>199</v>
      </c>
      <c r="W89" s="13">
        <v>4065</v>
      </c>
      <c r="X89" s="16" t="s">
        <v>199</v>
      </c>
      <c r="Y89" s="13">
        <v>4222</v>
      </c>
    </row>
    <row r="90" spans="1:25">
      <c r="A90" s="9" t="s">
        <v>200</v>
      </c>
      <c r="B90" s="37">
        <f t="shared" si="13"/>
        <v>17482</v>
      </c>
      <c r="C90" s="19">
        <f t="shared" si="14"/>
        <v>18212</v>
      </c>
      <c r="D90" s="19">
        <f t="shared" si="15"/>
        <v>18777</v>
      </c>
      <c r="E90" s="19">
        <f t="shared" si="16"/>
        <v>19128</v>
      </c>
      <c r="F90" s="37">
        <f t="shared" si="17"/>
        <v>663</v>
      </c>
      <c r="G90" s="37">
        <f t="shared" si="18"/>
        <v>694</v>
      </c>
      <c r="H90" s="37">
        <f t="shared" si="19"/>
        <v>717</v>
      </c>
      <c r="I90" s="37">
        <f t="shared" si="20"/>
        <v>725</v>
      </c>
      <c r="J90" s="16" t="s">
        <v>200</v>
      </c>
      <c r="K90" s="13">
        <v>725</v>
      </c>
      <c r="L90" s="16" t="s">
        <v>200</v>
      </c>
      <c r="M90" s="13">
        <v>717</v>
      </c>
      <c r="N90" s="16" t="s">
        <v>200</v>
      </c>
      <c r="O90" s="13">
        <v>694</v>
      </c>
      <c r="P90" s="16" t="s">
        <v>200</v>
      </c>
      <c r="Q90" s="13">
        <v>663</v>
      </c>
      <c r="R90" s="16" t="s">
        <v>200</v>
      </c>
      <c r="S90" s="13">
        <v>17482</v>
      </c>
      <c r="T90" s="16" t="s">
        <v>200</v>
      </c>
      <c r="U90" s="13">
        <v>18212</v>
      </c>
      <c r="V90" s="16" t="s">
        <v>200</v>
      </c>
      <c r="W90" s="13">
        <v>18777</v>
      </c>
      <c r="X90" s="16" t="s">
        <v>200</v>
      </c>
      <c r="Y90" s="13">
        <v>19128</v>
      </c>
    </row>
    <row r="91" spans="1:25">
      <c r="A91" s="8" t="s">
        <v>102</v>
      </c>
      <c r="B91" s="37">
        <f t="shared" si="13"/>
        <v>484</v>
      </c>
      <c r="C91" s="19">
        <f t="shared" si="14"/>
        <v>529</v>
      </c>
      <c r="D91" s="19">
        <f t="shared" si="15"/>
        <v>559</v>
      </c>
      <c r="E91" s="19">
        <f t="shared" si="16"/>
        <v>577</v>
      </c>
      <c r="F91" s="37">
        <f t="shared" si="17"/>
        <v>19</v>
      </c>
      <c r="G91" s="37">
        <f t="shared" si="18"/>
        <v>22</v>
      </c>
      <c r="H91" s="37">
        <f t="shared" si="19"/>
        <v>25</v>
      </c>
      <c r="I91" s="37">
        <f t="shared" si="20"/>
        <v>25</v>
      </c>
      <c r="J91" s="16" t="s">
        <v>102</v>
      </c>
      <c r="K91" s="13">
        <v>25</v>
      </c>
      <c r="L91" s="16" t="s">
        <v>102</v>
      </c>
      <c r="M91" s="13">
        <v>25</v>
      </c>
      <c r="N91" s="16" t="s">
        <v>102</v>
      </c>
      <c r="O91" s="13">
        <v>22</v>
      </c>
      <c r="P91" s="16" t="s">
        <v>102</v>
      </c>
      <c r="Q91" s="13">
        <v>19</v>
      </c>
      <c r="R91" s="16" t="s">
        <v>102</v>
      </c>
      <c r="S91" s="13">
        <v>484</v>
      </c>
      <c r="T91" s="16" t="s">
        <v>102</v>
      </c>
      <c r="U91" s="13">
        <v>529</v>
      </c>
      <c r="V91" s="16" t="s">
        <v>102</v>
      </c>
      <c r="W91" s="13">
        <v>559</v>
      </c>
      <c r="X91" s="16" t="s">
        <v>102</v>
      </c>
      <c r="Y91" s="13">
        <v>577</v>
      </c>
    </row>
    <row r="92" spans="1:25">
      <c r="A92" s="8" t="s">
        <v>103</v>
      </c>
      <c r="B92" s="37">
        <f t="shared" si="13"/>
        <v>87</v>
      </c>
      <c r="C92" s="19">
        <f t="shared" si="14"/>
        <v>114</v>
      </c>
      <c r="D92" s="19">
        <f t="shared" si="15"/>
        <v>180</v>
      </c>
      <c r="E92" s="19">
        <f t="shared" si="16"/>
        <v>234</v>
      </c>
      <c r="F92" s="37">
        <f t="shared" si="17"/>
        <v>1</v>
      </c>
      <c r="G92" s="37">
        <f t="shared" si="18"/>
        <v>1</v>
      </c>
      <c r="H92" s="37">
        <f t="shared" si="19"/>
        <v>2</v>
      </c>
      <c r="I92" s="37">
        <f t="shared" si="20"/>
        <v>2</v>
      </c>
      <c r="J92" s="16" t="s">
        <v>103</v>
      </c>
      <c r="K92" s="13">
        <v>2</v>
      </c>
      <c r="L92" s="16" t="s">
        <v>103</v>
      </c>
      <c r="M92" s="13">
        <v>2</v>
      </c>
      <c r="N92" s="16" t="s">
        <v>103</v>
      </c>
      <c r="O92" s="13">
        <v>1</v>
      </c>
      <c r="P92" s="16" t="s">
        <v>103</v>
      </c>
      <c r="Q92" s="13">
        <v>1</v>
      </c>
      <c r="R92" s="16" t="s">
        <v>103</v>
      </c>
      <c r="S92" s="13">
        <v>87</v>
      </c>
      <c r="T92" s="16" t="s">
        <v>103</v>
      </c>
      <c r="U92" s="13">
        <v>114</v>
      </c>
      <c r="V92" s="16" t="s">
        <v>103</v>
      </c>
      <c r="W92" s="13">
        <v>180</v>
      </c>
      <c r="X92" s="16" t="s">
        <v>103</v>
      </c>
      <c r="Y92" s="13">
        <v>234</v>
      </c>
    </row>
    <row r="93" spans="1:25">
      <c r="A93" s="8" t="s">
        <v>201</v>
      </c>
      <c r="B93" s="37">
        <f t="shared" si="13"/>
        <v>27</v>
      </c>
      <c r="C93" s="19">
        <f t="shared" si="14"/>
        <v>30</v>
      </c>
      <c r="D93" s="19">
        <f t="shared" si="15"/>
        <v>33</v>
      </c>
      <c r="E93" s="19">
        <f t="shared" si="16"/>
        <v>34</v>
      </c>
      <c r="F93" s="37">
        <f t="shared" si="17"/>
        <v>0</v>
      </c>
      <c r="G93" s="37">
        <f t="shared" si="18"/>
        <v>0</v>
      </c>
      <c r="H93" s="37">
        <f t="shared" si="19"/>
        <v>0</v>
      </c>
      <c r="I93" s="37">
        <f t="shared" si="20"/>
        <v>0</v>
      </c>
      <c r="J93" s="16" t="s">
        <v>201</v>
      </c>
      <c r="K93" s="13"/>
      <c r="L93" s="16" t="s">
        <v>201</v>
      </c>
      <c r="M93" s="13"/>
      <c r="N93" s="16" t="s">
        <v>201</v>
      </c>
      <c r="O93" s="13"/>
      <c r="P93" s="16" t="s">
        <v>201</v>
      </c>
      <c r="Q93" s="13"/>
      <c r="R93" s="16" t="s">
        <v>201</v>
      </c>
      <c r="S93" s="13">
        <v>27</v>
      </c>
      <c r="T93" s="16" t="s">
        <v>201</v>
      </c>
      <c r="U93" s="13">
        <v>30</v>
      </c>
      <c r="V93" s="16" t="s">
        <v>201</v>
      </c>
      <c r="W93" s="13">
        <v>33</v>
      </c>
      <c r="X93" s="16" t="s">
        <v>201</v>
      </c>
      <c r="Y93" s="13">
        <v>34</v>
      </c>
    </row>
    <row r="94" spans="1:25">
      <c r="A94" s="8" t="s">
        <v>202</v>
      </c>
      <c r="B94" s="37">
        <f t="shared" si="13"/>
        <v>60</v>
      </c>
      <c r="C94" s="19">
        <f t="shared" si="14"/>
        <v>61</v>
      </c>
      <c r="D94" s="19">
        <f t="shared" si="15"/>
        <v>65</v>
      </c>
      <c r="E94" s="19">
        <f t="shared" si="16"/>
        <v>68</v>
      </c>
      <c r="F94" s="37">
        <f t="shared" si="17"/>
        <v>6</v>
      </c>
      <c r="G94" s="37">
        <f t="shared" si="18"/>
        <v>6</v>
      </c>
      <c r="H94" s="37">
        <f t="shared" si="19"/>
        <v>7</v>
      </c>
      <c r="I94" s="37">
        <f t="shared" si="20"/>
        <v>7</v>
      </c>
      <c r="J94" s="16" t="s">
        <v>202</v>
      </c>
      <c r="K94" s="13">
        <v>7</v>
      </c>
      <c r="L94" s="16" t="s">
        <v>202</v>
      </c>
      <c r="M94" s="13">
        <v>7</v>
      </c>
      <c r="N94" s="16" t="s">
        <v>202</v>
      </c>
      <c r="O94" s="13">
        <v>6</v>
      </c>
      <c r="P94" s="16" t="s">
        <v>202</v>
      </c>
      <c r="Q94" s="13">
        <v>6</v>
      </c>
      <c r="R94" s="16" t="s">
        <v>202</v>
      </c>
      <c r="S94" s="13">
        <v>60</v>
      </c>
      <c r="T94" s="16" t="s">
        <v>202</v>
      </c>
      <c r="U94" s="13">
        <v>61</v>
      </c>
      <c r="V94" s="16" t="s">
        <v>202</v>
      </c>
      <c r="W94" s="13">
        <v>65</v>
      </c>
      <c r="X94" s="16" t="s">
        <v>202</v>
      </c>
      <c r="Y94" s="13">
        <v>68</v>
      </c>
    </row>
    <row r="95" spans="1:25">
      <c r="A95" s="9" t="s">
        <v>106</v>
      </c>
      <c r="B95" s="37">
        <f t="shared" si="13"/>
        <v>5257</v>
      </c>
      <c r="C95" s="19">
        <f t="shared" si="14"/>
        <v>5562</v>
      </c>
      <c r="D95" s="19">
        <f t="shared" si="15"/>
        <v>5830</v>
      </c>
      <c r="E95" s="19">
        <f t="shared" si="16"/>
        <v>6000</v>
      </c>
      <c r="F95" s="37">
        <f t="shared" si="17"/>
        <v>205</v>
      </c>
      <c r="G95" s="37">
        <f t="shared" si="18"/>
        <v>211</v>
      </c>
      <c r="H95" s="37">
        <f t="shared" si="19"/>
        <v>221</v>
      </c>
      <c r="I95" s="37">
        <f t="shared" si="20"/>
        <v>224</v>
      </c>
      <c r="J95" s="16" t="s">
        <v>106</v>
      </c>
      <c r="K95" s="13">
        <v>224</v>
      </c>
      <c r="L95" s="16" t="s">
        <v>106</v>
      </c>
      <c r="M95" s="13">
        <v>221</v>
      </c>
      <c r="N95" s="16" t="s">
        <v>106</v>
      </c>
      <c r="O95" s="13">
        <v>211</v>
      </c>
      <c r="P95" s="16" t="s">
        <v>106</v>
      </c>
      <c r="Q95" s="13">
        <v>205</v>
      </c>
      <c r="R95" s="16" t="s">
        <v>106</v>
      </c>
      <c r="S95" s="13">
        <v>5257</v>
      </c>
      <c r="T95" s="16" t="s">
        <v>106</v>
      </c>
      <c r="U95" s="13">
        <v>5562</v>
      </c>
      <c r="V95" s="16" t="s">
        <v>106</v>
      </c>
      <c r="W95" s="13">
        <v>5830</v>
      </c>
      <c r="X95" s="16" t="s">
        <v>106</v>
      </c>
      <c r="Y95" s="13">
        <v>6000</v>
      </c>
    </row>
    <row r="96" spans="1:25">
      <c r="A96" s="9" t="s">
        <v>203</v>
      </c>
      <c r="B96" s="37">
        <f t="shared" si="13"/>
        <v>5177</v>
      </c>
      <c r="C96" s="19">
        <f t="shared" si="14"/>
        <v>5454</v>
      </c>
      <c r="D96" s="19">
        <f t="shared" si="15"/>
        <v>5719</v>
      </c>
      <c r="E96" s="19">
        <f t="shared" si="16"/>
        <v>5892</v>
      </c>
      <c r="F96" s="37">
        <f t="shared" si="17"/>
        <v>241</v>
      </c>
      <c r="G96" s="37">
        <f t="shared" si="18"/>
        <v>258</v>
      </c>
      <c r="H96" s="37">
        <f t="shared" si="19"/>
        <v>266</v>
      </c>
      <c r="I96" s="37">
        <f t="shared" si="20"/>
        <v>268</v>
      </c>
      <c r="J96" s="16" t="s">
        <v>203</v>
      </c>
      <c r="K96" s="13">
        <v>268</v>
      </c>
      <c r="L96" s="16" t="s">
        <v>203</v>
      </c>
      <c r="M96" s="13">
        <v>266</v>
      </c>
      <c r="N96" s="16" t="s">
        <v>203</v>
      </c>
      <c r="O96" s="13">
        <v>258</v>
      </c>
      <c r="P96" s="16" t="s">
        <v>203</v>
      </c>
      <c r="Q96" s="13">
        <v>241</v>
      </c>
      <c r="R96" s="16" t="s">
        <v>203</v>
      </c>
      <c r="S96" s="13">
        <v>5177</v>
      </c>
      <c r="T96" s="16" t="s">
        <v>203</v>
      </c>
      <c r="U96" s="13">
        <v>5454</v>
      </c>
      <c r="V96" s="16" t="s">
        <v>203</v>
      </c>
      <c r="W96" s="13">
        <v>5719</v>
      </c>
      <c r="X96" s="16" t="s">
        <v>203</v>
      </c>
      <c r="Y96" s="13">
        <v>5892</v>
      </c>
    </row>
    <row r="97" spans="1:25">
      <c r="A97" s="9" t="s">
        <v>204</v>
      </c>
      <c r="B97" s="37">
        <f t="shared" si="13"/>
        <v>8919</v>
      </c>
      <c r="C97" s="19">
        <f t="shared" si="14"/>
        <v>9575</v>
      </c>
      <c r="D97" s="19">
        <f t="shared" si="15"/>
        <v>10037</v>
      </c>
      <c r="E97" s="19">
        <f t="shared" si="16"/>
        <v>10354</v>
      </c>
      <c r="F97" s="37">
        <f t="shared" si="17"/>
        <v>265</v>
      </c>
      <c r="G97" s="37">
        <f t="shared" si="18"/>
        <v>289</v>
      </c>
      <c r="H97" s="37">
        <f t="shared" si="19"/>
        <v>301</v>
      </c>
      <c r="I97" s="37">
        <f t="shared" si="20"/>
        <v>307</v>
      </c>
      <c r="J97" s="16" t="s">
        <v>204</v>
      </c>
      <c r="K97" s="13">
        <v>307</v>
      </c>
      <c r="L97" s="16" t="s">
        <v>204</v>
      </c>
      <c r="M97" s="13">
        <v>301</v>
      </c>
      <c r="N97" s="16" t="s">
        <v>204</v>
      </c>
      <c r="O97" s="13">
        <v>289</v>
      </c>
      <c r="P97" s="16" t="s">
        <v>204</v>
      </c>
      <c r="Q97" s="13">
        <v>265</v>
      </c>
      <c r="R97" s="16" t="s">
        <v>204</v>
      </c>
      <c r="S97" s="13">
        <v>8919</v>
      </c>
      <c r="T97" s="16" t="s">
        <v>204</v>
      </c>
      <c r="U97" s="13">
        <v>9575</v>
      </c>
      <c r="V97" s="16" t="s">
        <v>204</v>
      </c>
      <c r="W97" s="13">
        <v>10037</v>
      </c>
      <c r="X97" s="16" t="s">
        <v>204</v>
      </c>
      <c r="Y97" s="13">
        <v>10354</v>
      </c>
    </row>
    <row r="98" spans="1:25">
      <c r="A98" s="8" t="s">
        <v>205</v>
      </c>
      <c r="B98" s="37">
        <f t="shared" si="13"/>
        <v>1736</v>
      </c>
      <c r="C98" s="19">
        <f t="shared" si="14"/>
        <v>2219</v>
      </c>
      <c r="D98" s="19">
        <f t="shared" si="15"/>
        <v>2669</v>
      </c>
      <c r="E98" s="19">
        <f t="shared" si="16"/>
        <v>3044</v>
      </c>
      <c r="F98" s="37">
        <f t="shared" si="17"/>
        <v>48</v>
      </c>
      <c r="G98" s="37">
        <f t="shared" si="18"/>
        <v>60</v>
      </c>
      <c r="H98" s="37">
        <f t="shared" si="19"/>
        <v>67</v>
      </c>
      <c r="I98" s="37">
        <f t="shared" si="20"/>
        <v>69</v>
      </c>
      <c r="J98" s="16" t="s">
        <v>205</v>
      </c>
      <c r="K98" s="13">
        <v>69</v>
      </c>
      <c r="L98" s="16" t="s">
        <v>205</v>
      </c>
      <c r="M98" s="13">
        <v>67</v>
      </c>
      <c r="N98" s="16" t="s">
        <v>205</v>
      </c>
      <c r="O98" s="13">
        <v>60</v>
      </c>
      <c r="P98" s="16" t="s">
        <v>205</v>
      </c>
      <c r="Q98" s="13">
        <v>48</v>
      </c>
      <c r="R98" s="16" t="s">
        <v>205</v>
      </c>
      <c r="S98" s="13">
        <v>1736</v>
      </c>
      <c r="T98" s="16" t="s">
        <v>205</v>
      </c>
      <c r="U98" s="13">
        <v>2219</v>
      </c>
      <c r="V98" s="16" t="s">
        <v>205</v>
      </c>
      <c r="W98" s="13">
        <v>2669</v>
      </c>
      <c r="X98" s="16" t="s">
        <v>205</v>
      </c>
      <c r="Y98" s="13">
        <v>3044</v>
      </c>
    </row>
    <row r="99" spans="1:25">
      <c r="A99" s="8" t="s">
        <v>110</v>
      </c>
      <c r="B99" s="37">
        <f t="shared" ref="B99:B162" si="21">VLOOKUP(A99,$R$34:$S$169,2,FALSE)</f>
        <v>269</v>
      </c>
      <c r="C99" s="19">
        <f t="shared" ref="C99:C162" si="22">VLOOKUP(A99,$T$34:$U$169,2,FALSE)</f>
        <v>413</v>
      </c>
      <c r="D99" s="19">
        <f t="shared" ref="D99:D162" si="23">VLOOKUP(A99,$V$34:$W$169,2,FALSE)</f>
        <v>544</v>
      </c>
      <c r="E99" s="19">
        <f t="shared" ref="E99:E162" si="24">VLOOKUP(A99,$X$34:$Y$169,2,FALSE)</f>
        <v>661</v>
      </c>
      <c r="F99" s="37">
        <f t="shared" ref="F99:F162" si="25">VLOOKUP(A99,$J$34:$Q$169,8,FALSE)</f>
        <v>18</v>
      </c>
      <c r="G99" s="37">
        <f t="shared" ref="G99:G162" si="26">VLOOKUP(A99,$J$34:$Q$169,6,FALSE)</f>
        <v>22</v>
      </c>
      <c r="H99" s="37">
        <f t="shared" ref="H99:H162" si="27">VLOOKUP(A99,$J$34:$Q$169,4,FALSE)</f>
        <v>26</v>
      </c>
      <c r="I99" s="37">
        <f t="shared" ref="I99:I162" si="28">VLOOKUP(A99,$J$34:$Q$169,2,FALSE)</f>
        <v>26</v>
      </c>
      <c r="J99" s="16" t="s">
        <v>110</v>
      </c>
      <c r="K99" s="13">
        <v>26</v>
      </c>
      <c r="L99" s="16" t="s">
        <v>110</v>
      </c>
      <c r="M99" s="13">
        <v>26</v>
      </c>
      <c r="N99" s="16" t="s">
        <v>110</v>
      </c>
      <c r="O99" s="13">
        <v>22</v>
      </c>
      <c r="P99" s="16" t="s">
        <v>110</v>
      </c>
      <c r="Q99" s="13">
        <v>18</v>
      </c>
      <c r="R99" s="16" t="s">
        <v>110</v>
      </c>
      <c r="S99" s="13">
        <v>269</v>
      </c>
      <c r="T99" s="16" t="s">
        <v>110</v>
      </c>
      <c r="U99" s="13">
        <v>413</v>
      </c>
      <c r="V99" s="16" t="s">
        <v>110</v>
      </c>
      <c r="W99" s="13">
        <v>544</v>
      </c>
      <c r="X99" s="16" t="s">
        <v>110</v>
      </c>
      <c r="Y99" s="13">
        <v>661</v>
      </c>
    </row>
    <row r="100" spans="1:25">
      <c r="A100" s="9" t="s">
        <v>111</v>
      </c>
      <c r="B100" s="37">
        <f t="shared" si="21"/>
        <v>55829</v>
      </c>
      <c r="C100" s="19">
        <f t="shared" si="22"/>
        <v>58001</v>
      </c>
      <c r="D100" s="19">
        <f t="shared" si="23"/>
        <v>59722</v>
      </c>
      <c r="E100" s="19">
        <f t="shared" si="24"/>
        <v>60879</v>
      </c>
      <c r="F100" s="37">
        <f t="shared" si="25"/>
        <v>1839</v>
      </c>
      <c r="G100" s="37">
        <f t="shared" si="26"/>
        <v>1906</v>
      </c>
      <c r="H100" s="37">
        <f t="shared" si="27"/>
        <v>1971</v>
      </c>
      <c r="I100" s="37">
        <f t="shared" si="28"/>
        <v>1993</v>
      </c>
      <c r="J100" s="16" t="s">
        <v>111</v>
      </c>
      <c r="K100" s="13">
        <v>1993</v>
      </c>
      <c r="L100" s="16" t="s">
        <v>111</v>
      </c>
      <c r="M100" s="13">
        <v>1971</v>
      </c>
      <c r="N100" s="16" t="s">
        <v>111</v>
      </c>
      <c r="O100" s="13">
        <v>1906</v>
      </c>
      <c r="P100" s="16" t="s">
        <v>111</v>
      </c>
      <c r="Q100" s="13">
        <v>1839</v>
      </c>
      <c r="R100" s="16" t="s">
        <v>111</v>
      </c>
      <c r="S100" s="13">
        <v>55829</v>
      </c>
      <c r="T100" s="16" t="s">
        <v>111</v>
      </c>
      <c r="U100" s="13">
        <v>58001</v>
      </c>
      <c r="V100" s="16" t="s">
        <v>111</v>
      </c>
      <c r="W100" s="13">
        <v>59722</v>
      </c>
      <c r="X100" s="16" t="s">
        <v>111</v>
      </c>
      <c r="Y100" s="13">
        <v>60879</v>
      </c>
    </row>
    <row r="101" spans="1:25">
      <c r="A101" s="9" t="s">
        <v>112</v>
      </c>
      <c r="B101" s="37">
        <f t="shared" si="21"/>
        <v>17013</v>
      </c>
      <c r="C101" s="19">
        <f t="shared" si="22"/>
        <v>18036</v>
      </c>
      <c r="D101" s="19">
        <f t="shared" si="23"/>
        <v>18886</v>
      </c>
      <c r="E101" s="19">
        <f t="shared" si="24"/>
        <v>19422</v>
      </c>
      <c r="F101" s="37">
        <f t="shared" si="25"/>
        <v>581</v>
      </c>
      <c r="G101" s="37">
        <f t="shared" si="26"/>
        <v>613</v>
      </c>
      <c r="H101" s="37">
        <f t="shared" si="27"/>
        <v>649</v>
      </c>
      <c r="I101" s="37">
        <f t="shared" si="28"/>
        <v>659</v>
      </c>
      <c r="J101" s="16" t="s">
        <v>112</v>
      </c>
      <c r="K101" s="13">
        <v>659</v>
      </c>
      <c r="L101" s="16" t="s">
        <v>112</v>
      </c>
      <c r="M101" s="13">
        <v>649</v>
      </c>
      <c r="N101" s="16" t="s">
        <v>112</v>
      </c>
      <c r="O101" s="13">
        <v>613</v>
      </c>
      <c r="P101" s="16" t="s">
        <v>112</v>
      </c>
      <c r="Q101" s="13">
        <v>581</v>
      </c>
      <c r="R101" s="16" t="s">
        <v>112</v>
      </c>
      <c r="S101" s="13">
        <v>17013</v>
      </c>
      <c r="T101" s="16" t="s">
        <v>112</v>
      </c>
      <c r="U101" s="13">
        <v>18036</v>
      </c>
      <c r="V101" s="16" t="s">
        <v>112</v>
      </c>
      <c r="W101" s="13">
        <v>18886</v>
      </c>
      <c r="X101" s="16" t="s">
        <v>112</v>
      </c>
      <c r="Y101" s="13">
        <v>19422</v>
      </c>
    </row>
    <row r="102" spans="1:25">
      <c r="A102" s="9" t="s">
        <v>206</v>
      </c>
      <c r="B102" s="37">
        <f t="shared" si="21"/>
        <v>18321</v>
      </c>
      <c r="C102" s="19">
        <f t="shared" si="22"/>
        <v>19002</v>
      </c>
      <c r="D102" s="19">
        <f t="shared" si="23"/>
        <v>19501</v>
      </c>
      <c r="E102" s="19">
        <f t="shared" si="24"/>
        <v>19844</v>
      </c>
      <c r="F102" s="37">
        <f t="shared" si="25"/>
        <v>617</v>
      </c>
      <c r="G102" s="37">
        <f t="shared" si="26"/>
        <v>642</v>
      </c>
      <c r="H102" s="37">
        <f t="shared" si="27"/>
        <v>664</v>
      </c>
      <c r="I102" s="37">
        <f t="shared" si="28"/>
        <v>676</v>
      </c>
      <c r="J102" s="16" t="s">
        <v>206</v>
      </c>
      <c r="K102" s="13">
        <v>676</v>
      </c>
      <c r="L102" s="16" t="s">
        <v>206</v>
      </c>
      <c r="M102" s="13">
        <v>664</v>
      </c>
      <c r="N102" s="16" t="s">
        <v>206</v>
      </c>
      <c r="O102" s="13">
        <v>642</v>
      </c>
      <c r="P102" s="16" t="s">
        <v>206</v>
      </c>
      <c r="Q102" s="13">
        <v>617</v>
      </c>
      <c r="R102" s="16" t="s">
        <v>206</v>
      </c>
      <c r="S102" s="13">
        <v>18321</v>
      </c>
      <c r="T102" s="16" t="s">
        <v>206</v>
      </c>
      <c r="U102" s="13">
        <v>19002</v>
      </c>
      <c r="V102" s="16" t="s">
        <v>206</v>
      </c>
      <c r="W102" s="13">
        <v>19501</v>
      </c>
      <c r="X102" s="16" t="s">
        <v>206</v>
      </c>
      <c r="Y102" s="13">
        <v>19844</v>
      </c>
    </row>
    <row r="103" spans="1:25">
      <c r="A103" s="8" t="s">
        <v>114</v>
      </c>
      <c r="B103" s="37">
        <f t="shared" si="21"/>
        <v>581</v>
      </c>
      <c r="C103" s="19">
        <f t="shared" si="22"/>
        <v>628</v>
      </c>
      <c r="D103" s="19">
        <f t="shared" si="23"/>
        <v>684</v>
      </c>
      <c r="E103" s="19">
        <f t="shared" si="24"/>
        <v>726</v>
      </c>
      <c r="F103" s="37">
        <f t="shared" si="25"/>
        <v>5</v>
      </c>
      <c r="G103" s="37">
        <f t="shared" si="26"/>
        <v>6</v>
      </c>
      <c r="H103" s="37">
        <f t="shared" si="27"/>
        <v>6</v>
      </c>
      <c r="I103" s="37">
        <f t="shared" si="28"/>
        <v>6</v>
      </c>
      <c r="J103" s="16" t="s">
        <v>114</v>
      </c>
      <c r="K103" s="13">
        <v>6</v>
      </c>
      <c r="L103" s="16" t="s">
        <v>114</v>
      </c>
      <c r="M103" s="13">
        <v>6</v>
      </c>
      <c r="N103" s="16" t="s">
        <v>114</v>
      </c>
      <c r="O103" s="13">
        <v>6</v>
      </c>
      <c r="P103" s="16" t="s">
        <v>114</v>
      </c>
      <c r="Q103" s="13">
        <v>5</v>
      </c>
      <c r="R103" s="16" t="s">
        <v>114</v>
      </c>
      <c r="S103" s="13">
        <v>581</v>
      </c>
      <c r="T103" s="16" t="s">
        <v>114</v>
      </c>
      <c r="U103" s="13">
        <v>628</v>
      </c>
      <c r="V103" s="16" t="s">
        <v>114</v>
      </c>
      <c r="W103" s="13">
        <v>684</v>
      </c>
      <c r="X103" s="16" t="s">
        <v>114</v>
      </c>
      <c r="Y103" s="13">
        <v>726</v>
      </c>
    </row>
    <row r="104" spans="1:25">
      <c r="A104" s="8" t="s">
        <v>115</v>
      </c>
      <c r="B104" s="37">
        <f t="shared" si="21"/>
        <v>252</v>
      </c>
      <c r="C104" s="19">
        <f t="shared" si="22"/>
        <v>291</v>
      </c>
      <c r="D104" s="19">
        <f t="shared" si="23"/>
        <v>341</v>
      </c>
      <c r="E104" s="19">
        <f t="shared" si="24"/>
        <v>365</v>
      </c>
      <c r="F104" s="37">
        <f t="shared" si="25"/>
        <v>6</v>
      </c>
      <c r="G104" s="37">
        <f t="shared" si="26"/>
        <v>6</v>
      </c>
      <c r="H104" s="37">
        <f t="shared" si="27"/>
        <v>9</v>
      </c>
      <c r="I104" s="37">
        <f t="shared" si="28"/>
        <v>9</v>
      </c>
      <c r="J104" s="16" t="s">
        <v>115</v>
      </c>
      <c r="K104" s="13">
        <v>9</v>
      </c>
      <c r="L104" s="16" t="s">
        <v>115</v>
      </c>
      <c r="M104" s="13">
        <v>9</v>
      </c>
      <c r="N104" s="16" t="s">
        <v>115</v>
      </c>
      <c r="O104" s="13">
        <v>6</v>
      </c>
      <c r="P104" s="16" t="s">
        <v>115</v>
      </c>
      <c r="Q104" s="13">
        <v>6</v>
      </c>
      <c r="R104" s="16" t="s">
        <v>115</v>
      </c>
      <c r="S104" s="13">
        <v>252</v>
      </c>
      <c r="T104" s="16" t="s">
        <v>115</v>
      </c>
      <c r="U104" s="13">
        <v>291</v>
      </c>
      <c r="V104" s="16" t="s">
        <v>115</v>
      </c>
      <c r="W104" s="13">
        <v>341</v>
      </c>
      <c r="X104" s="16" t="s">
        <v>115</v>
      </c>
      <c r="Y104" s="13">
        <v>365</v>
      </c>
    </row>
    <row r="105" spans="1:25">
      <c r="A105" s="8" t="s">
        <v>116</v>
      </c>
      <c r="B105" s="37">
        <f t="shared" si="21"/>
        <v>149</v>
      </c>
      <c r="C105" s="19">
        <f t="shared" si="22"/>
        <v>179</v>
      </c>
      <c r="D105" s="19">
        <f t="shared" si="23"/>
        <v>218</v>
      </c>
      <c r="E105" s="19">
        <f t="shared" si="24"/>
        <v>260</v>
      </c>
      <c r="F105" s="37">
        <f t="shared" si="25"/>
        <v>5</v>
      </c>
      <c r="G105" s="37">
        <f t="shared" si="26"/>
        <v>8</v>
      </c>
      <c r="H105" s="37">
        <f t="shared" si="27"/>
        <v>10</v>
      </c>
      <c r="I105" s="37">
        <f t="shared" si="28"/>
        <v>14</v>
      </c>
      <c r="J105" s="16" t="s">
        <v>116</v>
      </c>
      <c r="K105" s="13">
        <v>14</v>
      </c>
      <c r="L105" s="16" t="s">
        <v>116</v>
      </c>
      <c r="M105" s="13">
        <v>10</v>
      </c>
      <c r="N105" s="16" t="s">
        <v>116</v>
      </c>
      <c r="O105" s="13">
        <v>8</v>
      </c>
      <c r="P105" s="16" t="s">
        <v>116</v>
      </c>
      <c r="Q105" s="13">
        <v>5</v>
      </c>
      <c r="R105" s="16" t="s">
        <v>116</v>
      </c>
      <c r="S105" s="13">
        <v>149</v>
      </c>
      <c r="T105" s="16" t="s">
        <v>116</v>
      </c>
      <c r="U105" s="13">
        <v>179</v>
      </c>
      <c r="V105" s="16" t="s">
        <v>116</v>
      </c>
      <c r="W105" s="13">
        <v>218</v>
      </c>
      <c r="X105" s="16" t="s">
        <v>116</v>
      </c>
      <c r="Y105" s="13">
        <v>260</v>
      </c>
    </row>
    <row r="106" spans="1:25">
      <c r="A106" s="8" t="s">
        <v>117</v>
      </c>
      <c r="B106" s="37">
        <f t="shared" si="21"/>
        <v>38</v>
      </c>
      <c r="C106" s="19">
        <f t="shared" si="22"/>
        <v>54</v>
      </c>
      <c r="D106" s="19">
        <f t="shared" si="23"/>
        <v>81</v>
      </c>
      <c r="E106" s="19">
        <f t="shared" si="24"/>
        <v>110</v>
      </c>
      <c r="F106" s="37">
        <f>VLOOKUP(A106,$J$34:$Q$169,8,FALSE)</f>
        <v>2</v>
      </c>
      <c r="G106" s="37">
        <f t="shared" si="26"/>
        <v>2</v>
      </c>
      <c r="H106" s="37">
        <f t="shared" si="27"/>
        <v>2</v>
      </c>
      <c r="I106" s="37">
        <f t="shared" si="28"/>
        <v>2</v>
      </c>
      <c r="J106" s="16" t="s">
        <v>283</v>
      </c>
      <c r="K106" s="13">
        <v>4</v>
      </c>
      <c r="L106" s="16" t="s">
        <v>283</v>
      </c>
      <c r="M106" s="13">
        <v>4</v>
      </c>
      <c r="N106" s="16" t="s">
        <v>283</v>
      </c>
      <c r="O106" s="13">
        <v>3</v>
      </c>
      <c r="P106" s="16" t="s">
        <v>283</v>
      </c>
      <c r="Q106" s="13">
        <v>3</v>
      </c>
      <c r="R106" s="16" t="s">
        <v>283</v>
      </c>
      <c r="S106" s="13">
        <v>132</v>
      </c>
      <c r="T106" s="16" t="s">
        <v>283</v>
      </c>
      <c r="U106" s="13">
        <v>136</v>
      </c>
      <c r="V106" s="16" t="s">
        <v>283</v>
      </c>
      <c r="W106" s="13">
        <v>139</v>
      </c>
      <c r="X106" s="16" t="s">
        <v>283</v>
      </c>
      <c r="Y106" s="13">
        <v>139</v>
      </c>
    </row>
    <row r="107" spans="1:25">
      <c r="A107" s="8" t="s">
        <v>207</v>
      </c>
      <c r="B107" s="37">
        <f t="shared" si="21"/>
        <v>183</v>
      </c>
      <c r="C107" s="19">
        <f t="shared" si="22"/>
        <v>211</v>
      </c>
      <c r="D107" s="19">
        <f t="shared" si="23"/>
        <v>236</v>
      </c>
      <c r="E107" s="19">
        <f t="shared" si="24"/>
        <v>248</v>
      </c>
      <c r="F107" s="37">
        <f t="shared" si="25"/>
        <v>1</v>
      </c>
      <c r="G107" s="37">
        <f t="shared" si="26"/>
        <v>2</v>
      </c>
      <c r="H107" s="37">
        <f t="shared" si="27"/>
        <v>2</v>
      </c>
      <c r="I107" s="37">
        <f t="shared" si="28"/>
        <v>2</v>
      </c>
      <c r="J107" s="16" t="s">
        <v>117</v>
      </c>
      <c r="K107" s="13">
        <v>2</v>
      </c>
      <c r="L107" s="16" t="s">
        <v>117</v>
      </c>
      <c r="M107" s="13">
        <v>2</v>
      </c>
      <c r="N107" s="16" t="s">
        <v>117</v>
      </c>
      <c r="O107" s="13">
        <v>2</v>
      </c>
      <c r="P107" s="16" t="s">
        <v>117</v>
      </c>
      <c r="Q107" s="13">
        <v>2</v>
      </c>
      <c r="R107" s="16" t="s">
        <v>117</v>
      </c>
      <c r="S107" s="13">
        <v>38</v>
      </c>
      <c r="T107" s="16" t="s">
        <v>117</v>
      </c>
      <c r="U107" s="13">
        <v>54</v>
      </c>
      <c r="V107" s="16" t="s">
        <v>117</v>
      </c>
      <c r="W107" s="13">
        <v>81</v>
      </c>
      <c r="X107" s="16" t="s">
        <v>117</v>
      </c>
      <c r="Y107" s="13">
        <v>110</v>
      </c>
    </row>
    <row r="108" spans="1:25">
      <c r="A108" s="8" t="s">
        <v>119</v>
      </c>
      <c r="B108" s="37">
        <f t="shared" si="21"/>
        <v>779</v>
      </c>
      <c r="C108" s="19">
        <f t="shared" si="22"/>
        <v>866</v>
      </c>
      <c r="D108" s="19">
        <f t="shared" si="23"/>
        <v>972</v>
      </c>
      <c r="E108" s="19">
        <f t="shared" si="24"/>
        <v>1020</v>
      </c>
      <c r="F108" s="37">
        <f t="shared" si="25"/>
        <v>23</v>
      </c>
      <c r="G108" s="37">
        <f t="shared" si="26"/>
        <v>24</v>
      </c>
      <c r="H108" s="37">
        <f t="shared" si="27"/>
        <v>26</v>
      </c>
      <c r="I108" s="37">
        <f t="shared" si="28"/>
        <v>26</v>
      </c>
      <c r="J108" s="16" t="s">
        <v>207</v>
      </c>
      <c r="K108" s="13">
        <v>2</v>
      </c>
      <c r="L108" s="16" t="s">
        <v>207</v>
      </c>
      <c r="M108" s="13">
        <v>2</v>
      </c>
      <c r="N108" s="16" t="s">
        <v>207</v>
      </c>
      <c r="O108" s="13">
        <v>2</v>
      </c>
      <c r="P108" s="16" t="s">
        <v>207</v>
      </c>
      <c r="Q108" s="13">
        <v>1</v>
      </c>
      <c r="R108" s="16" t="s">
        <v>207</v>
      </c>
      <c r="S108" s="13">
        <v>183</v>
      </c>
      <c r="T108" s="16" t="s">
        <v>207</v>
      </c>
      <c r="U108" s="13">
        <v>211</v>
      </c>
      <c r="V108" s="16" t="s">
        <v>207</v>
      </c>
      <c r="W108" s="13">
        <v>236</v>
      </c>
      <c r="X108" s="16" t="s">
        <v>207</v>
      </c>
      <c r="Y108" s="13">
        <v>248</v>
      </c>
    </row>
    <row r="109" spans="1:25">
      <c r="A109" s="9" t="s">
        <v>120</v>
      </c>
      <c r="B109" s="37">
        <f t="shared" si="21"/>
        <v>19449</v>
      </c>
      <c r="C109" s="19">
        <f t="shared" si="22"/>
        <v>20182</v>
      </c>
      <c r="D109" s="19">
        <f t="shared" si="23"/>
        <v>20852</v>
      </c>
      <c r="E109" s="19">
        <f t="shared" si="24"/>
        <v>21306</v>
      </c>
      <c r="F109" s="37">
        <f t="shared" si="25"/>
        <v>482</v>
      </c>
      <c r="G109" s="37">
        <f t="shared" si="26"/>
        <v>500</v>
      </c>
      <c r="H109" s="37">
        <f t="shared" si="27"/>
        <v>513</v>
      </c>
      <c r="I109" s="37">
        <f t="shared" si="28"/>
        <v>528</v>
      </c>
      <c r="J109" s="16" t="s">
        <v>119</v>
      </c>
      <c r="K109" s="13">
        <v>26</v>
      </c>
      <c r="L109" s="16" t="s">
        <v>119</v>
      </c>
      <c r="M109" s="13">
        <v>26</v>
      </c>
      <c r="N109" s="16" t="s">
        <v>119</v>
      </c>
      <c r="O109" s="13">
        <v>24</v>
      </c>
      <c r="P109" s="16" t="s">
        <v>119</v>
      </c>
      <c r="Q109" s="13">
        <v>23</v>
      </c>
      <c r="R109" s="16" t="s">
        <v>119</v>
      </c>
      <c r="S109" s="13">
        <v>779</v>
      </c>
      <c r="T109" s="16" t="s">
        <v>119</v>
      </c>
      <c r="U109" s="13">
        <v>866</v>
      </c>
      <c r="V109" s="16" t="s">
        <v>119</v>
      </c>
      <c r="W109" s="13">
        <v>972</v>
      </c>
      <c r="X109" s="16" t="s">
        <v>119</v>
      </c>
      <c r="Y109" s="13">
        <v>1020</v>
      </c>
    </row>
    <row r="110" spans="1:25">
      <c r="A110" s="9" t="s">
        <v>208</v>
      </c>
      <c r="B110" s="37">
        <f t="shared" si="21"/>
        <v>3483</v>
      </c>
      <c r="C110" s="19">
        <f t="shared" si="22"/>
        <v>3756</v>
      </c>
      <c r="D110" s="19">
        <f t="shared" si="23"/>
        <v>3955</v>
      </c>
      <c r="E110" s="19">
        <f t="shared" si="24"/>
        <v>4085</v>
      </c>
      <c r="F110" s="37">
        <f t="shared" si="25"/>
        <v>107</v>
      </c>
      <c r="G110" s="37">
        <f t="shared" si="26"/>
        <v>117</v>
      </c>
      <c r="H110" s="37">
        <f t="shared" si="27"/>
        <v>120</v>
      </c>
      <c r="I110" s="37">
        <f t="shared" si="28"/>
        <v>122</v>
      </c>
      <c r="J110" s="16" t="s">
        <v>120</v>
      </c>
      <c r="K110" s="13">
        <v>528</v>
      </c>
      <c r="L110" s="16" t="s">
        <v>120</v>
      </c>
      <c r="M110" s="13">
        <v>513</v>
      </c>
      <c r="N110" s="16" t="s">
        <v>120</v>
      </c>
      <c r="O110" s="13">
        <v>500</v>
      </c>
      <c r="P110" s="16" t="s">
        <v>120</v>
      </c>
      <c r="Q110" s="13">
        <v>482</v>
      </c>
      <c r="R110" s="16" t="s">
        <v>120</v>
      </c>
      <c r="S110" s="13">
        <v>19449</v>
      </c>
      <c r="T110" s="16" t="s">
        <v>120</v>
      </c>
      <c r="U110" s="13">
        <v>20182</v>
      </c>
      <c r="V110" s="16" t="s">
        <v>120</v>
      </c>
      <c r="W110" s="13">
        <v>20852</v>
      </c>
      <c r="X110" s="16" t="s">
        <v>120</v>
      </c>
      <c r="Y110" s="13">
        <v>21306</v>
      </c>
    </row>
    <row r="111" spans="1:25">
      <c r="A111" s="8" t="s">
        <v>122</v>
      </c>
      <c r="B111" s="37">
        <f t="shared" si="21"/>
        <v>409</v>
      </c>
      <c r="C111" s="19">
        <f t="shared" si="22"/>
        <v>434</v>
      </c>
      <c r="D111" s="19">
        <f t="shared" si="23"/>
        <v>463</v>
      </c>
      <c r="E111" s="19">
        <f t="shared" si="24"/>
        <v>477</v>
      </c>
      <c r="F111" s="37">
        <f t="shared" si="25"/>
        <v>10</v>
      </c>
      <c r="G111" s="37">
        <f t="shared" si="26"/>
        <v>10</v>
      </c>
      <c r="H111" s="37">
        <f t="shared" si="27"/>
        <v>11</v>
      </c>
      <c r="I111" s="37">
        <f t="shared" si="28"/>
        <v>11</v>
      </c>
      <c r="J111" s="16" t="s">
        <v>208</v>
      </c>
      <c r="K111" s="13">
        <v>122</v>
      </c>
      <c r="L111" s="16" t="s">
        <v>208</v>
      </c>
      <c r="M111" s="13">
        <v>120</v>
      </c>
      <c r="N111" s="16" t="s">
        <v>208</v>
      </c>
      <c r="O111" s="13">
        <v>117</v>
      </c>
      <c r="P111" s="16" t="s">
        <v>208</v>
      </c>
      <c r="Q111" s="13">
        <v>107</v>
      </c>
      <c r="R111" s="16" t="s">
        <v>208</v>
      </c>
      <c r="S111" s="13">
        <v>3483</v>
      </c>
      <c r="T111" s="16" t="s">
        <v>208</v>
      </c>
      <c r="U111" s="13">
        <v>3756</v>
      </c>
      <c r="V111" s="16" t="s">
        <v>208</v>
      </c>
      <c r="W111" s="13">
        <v>3955</v>
      </c>
      <c r="X111" s="16" t="s">
        <v>208</v>
      </c>
      <c r="Y111" s="13">
        <v>4085</v>
      </c>
    </row>
    <row r="112" spans="1:25">
      <c r="A112" s="8" t="s">
        <v>209</v>
      </c>
      <c r="B112" s="37">
        <f t="shared" si="21"/>
        <v>119</v>
      </c>
      <c r="C112" s="19">
        <f t="shared" si="22"/>
        <v>155</v>
      </c>
      <c r="D112" s="19">
        <f t="shared" si="23"/>
        <v>171</v>
      </c>
      <c r="E112" s="19">
        <f t="shared" si="24"/>
        <v>176</v>
      </c>
      <c r="F112" s="37">
        <f t="shared" si="25"/>
        <v>4</v>
      </c>
      <c r="G112" s="37">
        <f t="shared" si="26"/>
        <v>4</v>
      </c>
      <c r="H112" s="37">
        <f t="shared" si="27"/>
        <v>5</v>
      </c>
      <c r="I112" s="37">
        <f t="shared" si="28"/>
        <v>8</v>
      </c>
      <c r="J112" s="16" t="s">
        <v>122</v>
      </c>
      <c r="K112" s="13">
        <v>11</v>
      </c>
      <c r="L112" s="16" t="s">
        <v>122</v>
      </c>
      <c r="M112" s="13">
        <v>11</v>
      </c>
      <c r="N112" s="16" t="s">
        <v>122</v>
      </c>
      <c r="O112" s="13">
        <v>10</v>
      </c>
      <c r="P112" s="16" t="s">
        <v>122</v>
      </c>
      <c r="Q112" s="13">
        <v>10</v>
      </c>
      <c r="R112" s="16" t="s">
        <v>122</v>
      </c>
      <c r="S112" s="13">
        <v>409</v>
      </c>
      <c r="T112" s="16" t="s">
        <v>122</v>
      </c>
      <c r="U112" s="13">
        <v>434</v>
      </c>
      <c r="V112" s="16" t="s">
        <v>122</v>
      </c>
      <c r="W112" s="13">
        <v>463</v>
      </c>
      <c r="X112" s="16" t="s">
        <v>122</v>
      </c>
      <c r="Y112" s="13">
        <v>477</v>
      </c>
    </row>
    <row r="113" spans="1:25">
      <c r="A113" s="9" t="s">
        <v>124</v>
      </c>
      <c r="B113" s="37">
        <f t="shared" si="21"/>
        <v>11228</v>
      </c>
      <c r="C113" s="19">
        <f t="shared" si="22"/>
        <v>11953</v>
      </c>
      <c r="D113" s="19">
        <f t="shared" si="23"/>
        <v>12486</v>
      </c>
      <c r="E113" s="19">
        <f t="shared" si="24"/>
        <v>12936</v>
      </c>
      <c r="F113" s="37">
        <f t="shared" si="25"/>
        <v>397</v>
      </c>
      <c r="G113" s="37">
        <f t="shared" si="26"/>
        <v>419</v>
      </c>
      <c r="H113" s="37">
        <f t="shared" si="27"/>
        <v>430</v>
      </c>
      <c r="I113" s="37">
        <f t="shared" si="28"/>
        <v>432</v>
      </c>
      <c r="J113" s="16" t="s">
        <v>209</v>
      </c>
      <c r="K113" s="13">
        <v>8</v>
      </c>
      <c r="L113" s="16" t="s">
        <v>209</v>
      </c>
      <c r="M113" s="13">
        <v>5</v>
      </c>
      <c r="N113" s="16" t="s">
        <v>209</v>
      </c>
      <c r="O113" s="13">
        <v>4</v>
      </c>
      <c r="P113" s="16" t="s">
        <v>209</v>
      </c>
      <c r="Q113" s="13">
        <v>4</v>
      </c>
      <c r="R113" s="16" t="s">
        <v>209</v>
      </c>
      <c r="S113" s="13">
        <v>119</v>
      </c>
      <c r="T113" s="16" t="s">
        <v>209</v>
      </c>
      <c r="U113" s="13">
        <v>155</v>
      </c>
      <c r="V113" s="16" t="s">
        <v>209</v>
      </c>
      <c r="W113" s="13">
        <v>171</v>
      </c>
      <c r="X113" s="16" t="s">
        <v>209</v>
      </c>
      <c r="Y113" s="13">
        <v>176</v>
      </c>
    </row>
    <row r="114" spans="1:25">
      <c r="A114" s="8" t="s">
        <v>125</v>
      </c>
      <c r="B114" s="37">
        <f t="shared" si="21"/>
        <v>584</v>
      </c>
      <c r="C114" s="19">
        <f t="shared" si="22"/>
        <v>622</v>
      </c>
      <c r="D114" s="19">
        <f t="shared" si="23"/>
        <v>673</v>
      </c>
      <c r="E114" s="19">
        <f t="shared" si="24"/>
        <v>726</v>
      </c>
      <c r="F114" s="37">
        <f t="shared" si="25"/>
        <v>16</v>
      </c>
      <c r="G114" s="37">
        <f t="shared" si="26"/>
        <v>17</v>
      </c>
      <c r="H114" s="37">
        <f t="shared" si="27"/>
        <v>18</v>
      </c>
      <c r="I114" s="37">
        <f t="shared" si="28"/>
        <v>18</v>
      </c>
      <c r="J114" s="16" t="s">
        <v>124</v>
      </c>
      <c r="K114" s="13">
        <v>432</v>
      </c>
      <c r="L114" s="16" t="s">
        <v>124</v>
      </c>
      <c r="M114" s="13">
        <v>430</v>
      </c>
      <c r="N114" s="16" t="s">
        <v>124</v>
      </c>
      <c r="O114" s="13">
        <v>419</v>
      </c>
      <c r="P114" s="16" t="s">
        <v>124</v>
      </c>
      <c r="Q114" s="13">
        <v>397</v>
      </c>
      <c r="R114" s="16" t="s">
        <v>124</v>
      </c>
      <c r="S114" s="13">
        <v>11228</v>
      </c>
      <c r="T114" s="16" t="s">
        <v>124</v>
      </c>
      <c r="U114" s="13">
        <v>11953</v>
      </c>
      <c r="V114" s="16" t="s">
        <v>124</v>
      </c>
      <c r="W114" s="13">
        <v>12486</v>
      </c>
      <c r="X114" s="16" t="s">
        <v>124</v>
      </c>
      <c r="Y114" s="13">
        <v>12936</v>
      </c>
    </row>
    <row r="115" spans="1:25">
      <c r="A115" s="9" t="s">
        <v>126</v>
      </c>
      <c r="B115" s="37">
        <f t="shared" si="21"/>
        <v>1853</v>
      </c>
      <c r="C115" s="19">
        <f t="shared" si="22"/>
        <v>1947</v>
      </c>
      <c r="D115" s="19">
        <f t="shared" si="23"/>
        <v>2050</v>
      </c>
      <c r="E115" s="19">
        <f t="shared" si="24"/>
        <v>2108</v>
      </c>
      <c r="F115" s="37">
        <f t="shared" si="25"/>
        <v>51</v>
      </c>
      <c r="G115" s="37">
        <f t="shared" si="26"/>
        <v>54</v>
      </c>
      <c r="H115" s="37">
        <f t="shared" si="27"/>
        <v>55</v>
      </c>
      <c r="I115" s="37">
        <f t="shared" si="28"/>
        <v>56</v>
      </c>
      <c r="J115" s="16" t="s">
        <v>125</v>
      </c>
      <c r="K115" s="13">
        <v>18</v>
      </c>
      <c r="L115" s="16" t="s">
        <v>125</v>
      </c>
      <c r="M115" s="13">
        <v>18</v>
      </c>
      <c r="N115" s="16" t="s">
        <v>125</v>
      </c>
      <c r="O115" s="13">
        <v>17</v>
      </c>
      <c r="P115" s="16" t="s">
        <v>125</v>
      </c>
      <c r="Q115" s="13">
        <v>16</v>
      </c>
      <c r="R115" s="16" t="s">
        <v>125</v>
      </c>
      <c r="S115" s="13">
        <v>584</v>
      </c>
      <c r="T115" s="16" t="s">
        <v>125</v>
      </c>
      <c r="U115" s="13">
        <v>622</v>
      </c>
      <c r="V115" s="16" t="s">
        <v>125</v>
      </c>
      <c r="W115" s="13">
        <v>673</v>
      </c>
      <c r="X115" s="16" t="s">
        <v>125</v>
      </c>
      <c r="Y115" s="13">
        <v>726</v>
      </c>
    </row>
    <row r="116" spans="1:25">
      <c r="A116" s="8" t="s">
        <v>127</v>
      </c>
      <c r="B116" s="37">
        <f t="shared" si="21"/>
        <v>1442</v>
      </c>
      <c r="C116" s="19">
        <f t="shared" si="22"/>
        <v>1564</v>
      </c>
      <c r="D116" s="19">
        <f t="shared" si="23"/>
        <v>1652</v>
      </c>
      <c r="E116" s="19">
        <f t="shared" si="24"/>
        <v>1687</v>
      </c>
      <c r="F116" s="37">
        <f t="shared" si="25"/>
        <v>23</v>
      </c>
      <c r="G116" s="37">
        <f t="shared" si="26"/>
        <v>27</v>
      </c>
      <c r="H116" s="37">
        <f t="shared" si="27"/>
        <v>29</v>
      </c>
      <c r="I116" s="37">
        <f t="shared" si="28"/>
        <v>30</v>
      </c>
      <c r="J116" s="16" t="s">
        <v>126</v>
      </c>
      <c r="K116" s="13">
        <v>56</v>
      </c>
      <c r="L116" s="16" t="s">
        <v>126</v>
      </c>
      <c r="M116" s="13">
        <v>55</v>
      </c>
      <c r="N116" s="16" t="s">
        <v>126</v>
      </c>
      <c r="O116" s="13">
        <v>54</v>
      </c>
      <c r="P116" s="16" t="s">
        <v>126</v>
      </c>
      <c r="Q116" s="13">
        <v>51</v>
      </c>
      <c r="R116" s="16" t="s">
        <v>126</v>
      </c>
      <c r="S116" s="13">
        <v>1853</v>
      </c>
      <c r="T116" s="16" t="s">
        <v>126</v>
      </c>
      <c r="U116" s="13">
        <v>1947</v>
      </c>
      <c r="V116" s="16" t="s">
        <v>126</v>
      </c>
      <c r="W116" s="13">
        <v>2050</v>
      </c>
      <c r="X116" s="16" t="s">
        <v>126</v>
      </c>
      <c r="Y116" s="13">
        <v>2108</v>
      </c>
    </row>
    <row r="117" spans="1:25">
      <c r="A117" s="9" t="s">
        <v>128</v>
      </c>
      <c r="B117" s="37">
        <f t="shared" si="21"/>
        <v>15950</v>
      </c>
      <c r="C117" s="19">
        <f t="shared" si="22"/>
        <v>16766</v>
      </c>
      <c r="D117" s="19">
        <f t="shared" si="23"/>
        <v>17438</v>
      </c>
      <c r="E117" s="19">
        <f t="shared" si="24"/>
        <v>17943</v>
      </c>
      <c r="F117" s="37">
        <f t="shared" si="25"/>
        <v>549</v>
      </c>
      <c r="G117" s="37">
        <f t="shared" si="26"/>
        <v>575</v>
      </c>
      <c r="H117" s="37">
        <f t="shared" si="27"/>
        <v>595</v>
      </c>
      <c r="I117" s="37">
        <f t="shared" si="28"/>
        <v>600</v>
      </c>
      <c r="J117" s="16" t="s">
        <v>127</v>
      </c>
      <c r="K117" s="13">
        <v>30</v>
      </c>
      <c r="L117" s="16" t="s">
        <v>127</v>
      </c>
      <c r="M117" s="13">
        <v>29</v>
      </c>
      <c r="N117" s="16" t="s">
        <v>127</v>
      </c>
      <c r="O117" s="13">
        <v>27</v>
      </c>
      <c r="P117" s="16" t="s">
        <v>127</v>
      </c>
      <c r="Q117" s="13">
        <v>23</v>
      </c>
      <c r="R117" s="16" t="s">
        <v>127</v>
      </c>
      <c r="S117" s="13">
        <v>1442</v>
      </c>
      <c r="T117" s="16" t="s">
        <v>127</v>
      </c>
      <c r="U117" s="13">
        <v>1564</v>
      </c>
      <c r="V117" s="16" t="s">
        <v>127</v>
      </c>
      <c r="W117" s="13">
        <v>1652</v>
      </c>
      <c r="X117" s="16" t="s">
        <v>127</v>
      </c>
      <c r="Y117" s="13">
        <v>1687</v>
      </c>
    </row>
    <row r="118" spans="1:25">
      <c r="A118" s="8" t="s">
        <v>129</v>
      </c>
      <c r="B118" s="37">
        <f t="shared" si="21"/>
        <v>260</v>
      </c>
      <c r="C118" s="19">
        <f t="shared" si="22"/>
        <v>278</v>
      </c>
      <c r="D118" s="19">
        <f t="shared" si="23"/>
        <v>298</v>
      </c>
      <c r="E118" s="19">
        <f t="shared" si="24"/>
        <v>318</v>
      </c>
      <c r="F118" s="37">
        <f t="shared" si="25"/>
        <v>12</v>
      </c>
      <c r="G118" s="37">
        <f t="shared" si="26"/>
        <v>14</v>
      </c>
      <c r="H118" s="37">
        <f t="shared" si="27"/>
        <v>15</v>
      </c>
      <c r="I118" s="37">
        <f t="shared" si="28"/>
        <v>16</v>
      </c>
      <c r="J118" s="16" t="s">
        <v>128</v>
      </c>
      <c r="K118" s="13">
        <v>600</v>
      </c>
      <c r="L118" s="16" t="s">
        <v>128</v>
      </c>
      <c r="M118" s="13">
        <v>595</v>
      </c>
      <c r="N118" s="16" t="s">
        <v>128</v>
      </c>
      <c r="O118" s="13">
        <v>575</v>
      </c>
      <c r="P118" s="16" t="s">
        <v>128</v>
      </c>
      <c r="Q118" s="13">
        <v>549</v>
      </c>
      <c r="R118" s="16" t="s">
        <v>128</v>
      </c>
      <c r="S118" s="13">
        <v>15950</v>
      </c>
      <c r="T118" s="16" t="s">
        <v>128</v>
      </c>
      <c r="U118" s="13">
        <v>16766</v>
      </c>
      <c r="V118" s="16" t="s">
        <v>128</v>
      </c>
      <c r="W118" s="13">
        <v>17438</v>
      </c>
      <c r="X118" s="16" t="s">
        <v>128</v>
      </c>
      <c r="Y118" s="13">
        <v>17943</v>
      </c>
    </row>
    <row r="119" spans="1:25">
      <c r="A119" s="8" t="s">
        <v>130</v>
      </c>
      <c r="B119" s="37">
        <f t="shared" si="21"/>
        <v>16</v>
      </c>
      <c r="C119" s="19">
        <f t="shared" si="22"/>
        <v>18</v>
      </c>
      <c r="D119" s="19">
        <f t="shared" si="23"/>
        <v>22</v>
      </c>
      <c r="E119" s="19">
        <f t="shared" si="24"/>
        <v>26</v>
      </c>
      <c r="F119" s="37">
        <f t="shared" si="25"/>
        <v>0</v>
      </c>
      <c r="G119" s="37">
        <f t="shared" si="26"/>
        <v>0</v>
      </c>
      <c r="H119" s="37">
        <f t="shared" si="27"/>
        <v>0</v>
      </c>
      <c r="I119" s="37">
        <f t="shared" si="28"/>
        <v>0</v>
      </c>
      <c r="J119" s="16" t="s">
        <v>129</v>
      </c>
      <c r="K119" s="13">
        <v>16</v>
      </c>
      <c r="L119" s="16" t="s">
        <v>129</v>
      </c>
      <c r="M119" s="13">
        <v>15</v>
      </c>
      <c r="N119" s="16" t="s">
        <v>129</v>
      </c>
      <c r="O119" s="13">
        <v>14</v>
      </c>
      <c r="P119" s="16" t="s">
        <v>129</v>
      </c>
      <c r="Q119" s="13">
        <v>12</v>
      </c>
      <c r="R119" s="16" t="s">
        <v>129</v>
      </c>
      <c r="S119" s="13">
        <v>260</v>
      </c>
      <c r="T119" s="16" t="s">
        <v>129</v>
      </c>
      <c r="U119" s="13">
        <v>278</v>
      </c>
      <c r="V119" s="16" t="s">
        <v>129</v>
      </c>
      <c r="W119" s="13">
        <v>298</v>
      </c>
      <c r="X119" s="16" t="s">
        <v>129</v>
      </c>
      <c r="Y119" s="13">
        <v>318</v>
      </c>
    </row>
    <row r="120" spans="1:25">
      <c r="A120" s="9" t="s">
        <v>210</v>
      </c>
      <c r="B120" s="37">
        <f t="shared" si="21"/>
        <v>10440</v>
      </c>
      <c r="C120" s="19">
        <f t="shared" si="22"/>
        <v>10943</v>
      </c>
      <c r="D120" s="19">
        <f t="shared" si="23"/>
        <v>11390</v>
      </c>
      <c r="E120" s="19">
        <f t="shared" si="24"/>
        <v>11675</v>
      </c>
      <c r="F120" s="37">
        <f t="shared" si="25"/>
        <v>457</v>
      </c>
      <c r="G120" s="37">
        <f t="shared" si="26"/>
        <v>475</v>
      </c>
      <c r="H120" s="37">
        <f t="shared" si="27"/>
        <v>498</v>
      </c>
      <c r="I120" s="37">
        <f t="shared" si="28"/>
        <v>510</v>
      </c>
      <c r="J120" s="16" t="s">
        <v>130</v>
      </c>
      <c r="K120" s="13"/>
      <c r="L120" s="16" t="s">
        <v>130</v>
      </c>
      <c r="M120" s="13"/>
      <c r="N120" s="16" t="s">
        <v>130</v>
      </c>
      <c r="O120" s="13"/>
      <c r="P120" s="16" t="s">
        <v>130</v>
      </c>
      <c r="Q120" s="13"/>
      <c r="R120" s="16" t="s">
        <v>130</v>
      </c>
      <c r="S120" s="13">
        <v>16</v>
      </c>
      <c r="T120" s="16" t="s">
        <v>130</v>
      </c>
      <c r="U120" s="13">
        <v>18</v>
      </c>
      <c r="V120" s="16" t="s">
        <v>130</v>
      </c>
      <c r="W120" s="13">
        <v>22</v>
      </c>
      <c r="X120" s="16" t="s">
        <v>130</v>
      </c>
      <c r="Y120" s="13">
        <v>26</v>
      </c>
    </row>
    <row r="121" spans="1:25">
      <c r="A121" s="9" t="s">
        <v>132</v>
      </c>
      <c r="B121" s="37">
        <f t="shared" si="21"/>
        <v>15930</v>
      </c>
      <c r="C121" s="19">
        <f t="shared" si="22"/>
        <v>16831</v>
      </c>
      <c r="D121" s="19">
        <f t="shared" si="23"/>
        <v>17654</v>
      </c>
      <c r="E121" s="19">
        <f t="shared" si="24"/>
        <v>18235</v>
      </c>
      <c r="F121" s="37">
        <f t="shared" si="25"/>
        <v>432</v>
      </c>
      <c r="G121" s="37">
        <f t="shared" si="26"/>
        <v>458</v>
      </c>
      <c r="H121" s="37">
        <f t="shared" si="27"/>
        <v>472</v>
      </c>
      <c r="I121" s="37">
        <f t="shared" si="28"/>
        <v>491</v>
      </c>
      <c r="J121" s="16" t="s">
        <v>210</v>
      </c>
      <c r="K121" s="13">
        <v>510</v>
      </c>
      <c r="L121" s="16" t="s">
        <v>210</v>
      </c>
      <c r="M121" s="13">
        <v>498</v>
      </c>
      <c r="N121" s="16" t="s">
        <v>210</v>
      </c>
      <c r="O121" s="13">
        <v>475</v>
      </c>
      <c r="P121" s="16" t="s">
        <v>210</v>
      </c>
      <c r="Q121" s="13">
        <v>457</v>
      </c>
      <c r="R121" s="16" t="s">
        <v>210</v>
      </c>
      <c r="S121" s="13">
        <v>10440</v>
      </c>
      <c r="T121" s="16" t="s">
        <v>210</v>
      </c>
      <c r="U121" s="13">
        <v>10943</v>
      </c>
      <c r="V121" s="16" t="s">
        <v>210</v>
      </c>
      <c r="W121" s="13">
        <v>11390</v>
      </c>
      <c r="X121" s="16" t="s">
        <v>210</v>
      </c>
      <c r="Y121" s="13">
        <v>11675</v>
      </c>
    </row>
    <row r="122" spans="1:25">
      <c r="A122" s="8" t="s">
        <v>133</v>
      </c>
      <c r="B122" s="37">
        <f t="shared" si="21"/>
        <v>355</v>
      </c>
      <c r="C122" s="19">
        <f t="shared" si="22"/>
        <v>445</v>
      </c>
      <c r="D122" s="19">
        <f t="shared" si="23"/>
        <v>519</v>
      </c>
      <c r="E122" s="19">
        <f t="shared" si="24"/>
        <v>548</v>
      </c>
      <c r="F122" s="37">
        <f t="shared" si="25"/>
        <v>8</v>
      </c>
      <c r="G122" s="37">
        <f t="shared" si="26"/>
        <v>9</v>
      </c>
      <c r="H122" s="37">
        <f t="shared" si="27"/>
        <v>9</v>
      </c>
      <c r="I122" s="37">
        <f t="shared" si="28"/>
        <v>9</v>
      </c>
      <c r="J122" s="16" t="s">
        <v>132</v>
      </c>
      <c r="K122" s="13">
        <v>491</v>
      </c>
      <c r="L122" s="16" t="s">
        <v>132</v>
      </c>
      <c r="M122" s="13">
        <v>472</v>
      </c>
      <c r="N122" s="16" t="s">
        <v>132</v>
      </c>
      <c r="O122" s="13">
        <v>458</v>
      </c>
      <c r="P122" s="16" t="s">
        <v>132</v>
      </c>
      <c r="Q122" s="13">
        <v>432</v>
      </c>
      <c r="R122" s="16" t="s">
        <v>132</v>
      </c>
      <c r="S122" s="13">
        <v>15930</v>
      </c>
      <c r="T122" s="16" t="s">
        <v>132</v>
      </c>
      <c r="U122" s="13">
        <v>16831</v>
      </c>
      <c r="V122" s="16" t="s">
        <v>132</v>
      </c>
      <c r="W122" s="13">
        <v>17654</v>
      </c>
      <c r="X122" s="16" t="s">
        <v>132</v>
      </c>
      <c r="Y122" s="13">
        <v>18235</v>
      </c>
    </row>
    <row r="123" spans="1:25">
      <c r="A123" s="8" t="s">
        <v>134</v>
      </c>
      <c r="B123" s="37">
        <f t="shared" si="21"/>
        <v>370</v>
      </c>
      <c r="C123" s="19">
        <f t="shared" si="22"/>
        <v>449</v>
      </c>
      <c r="D123" s="19">
        <f t="shared" si="23"/>
        <v>565</v>
      </c>
      <c r="E123" s="19">
        <f t="shared" si="24"/>
        <v>708</v>
      </c>
      <c r="F123" s="37">
        <f t="shared" si="25"/>
        <v>6</v>
      </c>
      <c r="G123" s="37">
        <f t="shared" si="26"/>
        <v>7</v>
      </c>
      <c r="H123" s="37">
        <f t="shared" si="27"/>
        <v>8</v>
      </c>
      <c r="I123" s="37">
        <f t="shared" si="28"/>
        <v>8</v>
      </c>
      <c r="J123" s="16" t="s">
        <v>133</v>
      </c>
      <c r="K123" s="13">
        <v>9</v>
      </c>
      <c r="L123" s="16" t="s">
        <v>133</v>
      </c>
      <c r="M123" s="13">
        <v>9</v>
      </c>
      <c r="N123" s="16" t="s">
        <v>133</v>
      </c>
      <c r="O123" s="13">
        <v>9</v>
      </c>
      <c r="P123" s="16" t="s">
        <v>133</v>
      </c>
      <c r="Q123" s="13">
        <v>8</v>
      </c>
      <c r="R123" s="16" t="s">
        <v>133</v>
      </c>
      <c r="S123" s="13">
        <v>355</v>
      </c>
      <c r="T123" s="16" t="s">
        <v>133</v>
      </c>
      <c r="U123" s="13">
        <v>445</v>
      </c>
      <c r="V123" s="16" t="s">
        <v>133</v>
      </c>
      <c r="W123" s="13">
        <v>519</v>
      </c>
      <c r="X123" s="16" t="s">
        <v>133</v>
      </c>
      <c r="Y123" s="13">
        <v>548</v>
      </c>
    </row>
    <row r="124" spans="1:25">
      <c r="A124" s="8" t="s">
        <v>211</v>
      </c>
      <c r="B124" s="37">
        <f t="shared" si="21"/>
        <v>1745</v>
      </c>
      <c r="C124" s="19">
        <f t="shared" si="22"/>
        <v>2155</v>
      </c>
      <c r="D124" s="19">
        <f t="shared" si="23"/>
        <v>2737</v>
      </c>
      <c r="E124" s="19">
        <f t="shared" si="24"/>
        <v>3083</v>
      </c>
      <c r="F124" s="37">
        <f t="shared" si="25"/>
        <v>52</v>
      </c>
      <c r="G124" s="37">
        <f t="shared" si="26"/>
        <v>61</v>
      </c>
      <c r="H124" s="37">
        <f t="shared" si="27"/>
        <v>66</v>
      </c>
      <c r="I124" s="37">
        <f t="shared" si="28"/>
        <v>66</v>
      </c>
      <c r="J124" s="16" t="s">
        <v>134</v>
      </c>
      <c r="K124" s="13">
        <v>8</v>
      </c>
      <c r="L124" s="16" t="s">
        <v>134</v>
      </c>
      <c r="M124" s="13">
        <v>8</v>
      </c>
      <c r="N124" s="16" t="s">
        <v>134</v>
      </c>
      <c r="O124" s="13">
        <v>7</v>
      </c>
      <c r="P124" s="16" t="s">
        <v>134</v>
      </c>
      <c r="Q124" s="13">
        <v>6</v>
      </c>
      <c r="R124" s="16" t="s">
        <v>134</v>
      </c>
      <c r="S124" s="13">
        <v>370</v>
      </c>
      <c r="T124" s="16" t="s">
        <v>134</v>
      </c>
      <c r="U124" s="13">
        <v>449</v>
      </c>
      <c r="V124" s="16" t="s">
        <v>134</v>
      </c>
      <c r="W124" s="13">
        <v>565</v>
      </c>
      <c r="X124" s="16" t="s">
        <v>134</v>
      </c>
      <c r="Y124" s="13">
        <v>708</v>
      </c>
    </row>
    <row r="125" spans="1:25">
      <c r="A125" s="8" t="s">
        <v>136</v>
      </c>
      <c r="B125" s="37">
        <f t="shared" si="21"/>
        <v>315</v>
      </c>
      <c r="C125" s="19">
        <f t="shared" si="22"/>
        <v>448</v>
      </c>
      <c r="D125" s="19">
        <f t="shared" si="23"/>
        <v>571</v>
      </c>
      <c r="E125" s="19">
        <f t="shared" si="24"/>
        <v>655</v>
      </c>
      <c r="F125" s="37">
        <f t="shared" si="25"/>
        <v>11</v>
      </c>
      <c r="G125" s="37">
        <f t="shared" si="26"/>
        <v>13</v>
      </c>
      <c r="H125" s="37">
        <f t="shared" si="27"/>
        <v>17</v>
      </c>
      <c r="I125" s="37">
        <f t="shared" si="28"/>
        <v>17</v>
      </c>
      <c r="J125" s="16" t="s">
        <v>211</v>
      </c>
      <c r="K125" s="13">
        <v>66</v>
      </c>
      <c r="L125" s="16" t="s">
        <v>211</v>
      </c>
      <c r="M125" s="13">
        <v>66</v>
      </c>
      <c r="N125" s="16" t="s">
        <v>211</v>
      </c>
      <c r="O125" s="13">
        <v>61</v>
      </c>
      <c r="P125" s="16" t="s">
        <v>211</v>
      </c>
      <c r="Q125" s="13">
        <v>52</v>
      </c>
      <c r="R125" s="16" t="s">
        <v>211</v>
      </c>
      <c r="S125" s="13">
        <v>1745</v>
      </c>
      <c r="T125" s="16" t="s">
        <v>211</v>
      </c>
      <c r="U125" s="13">
        <v>2155</v>
      </c>
      <c r="V125" s="16" t="s">
        <v>211</v>
      </c>
      <c r="W125" s="13">
        <v>2737</v>
      </c>
      <c r="X125" s="16" t="s">
        <v>211</v>
      </c>
      <c r="Y125" s="13">
        <v>3083</v>
      </c>
    </row>
    <row r="126" spans="1:25">
      <c r="A126" s="8" t="s">
        <v>212</v>
      </c>
      <c r="B126" s="37">
        <f t="shared" si="21"/>
        <v>431</v>
      </c>
      <c r="C126" s="19">
        <f t="shared" si="22"/>
        <v>483</v>
      </c>
      <c r="D126" s="19">
        <f t="shared" si="23"/>
        <v>515</v>
      </c>
      <c r="E126" s="19">
        <f t="shared" si="24"/>
        <v>550</v>
      </c>
      <c r="F126" s="37">
        <f t="shared" si="25"/>
        <v>10</v>
      </c>
      <c r="G126" s="37">
        <f t="shared" si="26"/>
        <v>14</v>
      </c>
      <c r="H126" s="37">
        <f t="shared" si="27"/>
        <v>15</v>
      </c>
      <c r="I126" s="37">
        <f t="shared" si="28"/>
        <v>15</v>
      </c>
      <c r="J126" s="16" t="s">
        <v>136</v>
      </c>
      <c r="K126" s="13">
        <v>17</v>
      </c>
      <c r="L126" s="16" t="s">
        <v>136</v>
      </c>
      <c r="M126" s="13">
        <v>17</v>
      </c>
      <c r="N126" s="16" t="s">
        <v>136</v>
      </c>
      <c r="O126" s="13">
        <v>13</v>
      </c>
      <c r="P126" s="16" t="s">
        <v>136</v>
      </c>
      <c r="Q126" s="13">
        <v>11</v>
      </c>
      <c r="R126" s="16" t="s">
        <v>136</v>
      </c>
      <c r="S126" s="13">
        <v>315</v>
      </c>
      <c r="T126" s="16" t="s">
        <v>136</v>
      </c>
      <c r="U126" s="13">
        <v>448</v>
      </c>
      <c r="V126" s="16" t="s">
        <v>136</v>
      </c>
      <c r="W126" s="13">
        <v>571</v>
      </c>
      <c r="X126" s="16" t="s">
        <v>136</v>
      </c>
      <c r="Y126" s="13">
        <v>655</v>
      </c>
    </row>
    <row r="127" spans="1:25">
      <c r="A127" s="8" t="s">
        <v>138</v>
      </c>
      <c r="B127" s="37">
        <f t="shared" si="21"/>
        <v>96</v>
      </c>
      <c r="C127" s="19">
        <f t="shared" si="22"/>
        <v>99</v>
      </c>
      <c r="D127" s="19">
        <f t="shared" si="23"/>
        <v>102</v>
      </c>
      <c r="E127" s="19">
        <f t="shared" si="24"/>
        <v>102</v>
      </c>
      <c r="F127" s="37">
        <f t="shared" si="25"/>
        <v>9</v>
      </c>
      <c r="G127" s="37">
        <f t="shared" si="26"/>
        <v>10</v>
      </c>
      <c r="H127" s="37">
        <f t="shared" si="27"/>
        <v>10</v>
      </c>
      <c r="I127" s="37">
        <f t="shared" si="28"/>
        <v>10</v>
      </c>
      <c r="J127" s="16" t="s">
        <v>212</v>
      </c>
      <c r="K127" s="13">
        <v>15</v>
      </c>
      <c r="L127" s="16" t="s">
        <v>212</v>
      </c>
      <c r="M127" s="13">
        <v>15</v>
      </c>
      <c r="N127" s="16" t="s">
        <v>212</v>
      </c>
      <c r="O127" s="13">
        <v>14</v>
      </c>
      <c r="P127" s="16" t="s">
        <v>212</v>
      </c>
      <c r="Q127" s="13">
        <v>10</v>
      </c>
      <c r="R127" s="16" t="s">
        <v>212</v>
      </c>
      <c r="S127" s="13">
        <v>431</v>
      </c>
      <c r="T127" s="16" t="s">
        <v>212</v>
      </c>
      <c r="U127" s="13">
        <v>483</v>
      </c>
      <c r="V127" s="16" t="s">
        <v>212</v>
      </c>
      <c r="W127" s="13">
        <v>515</v>
      </c>
      <c r="X127" s="16" t="s">
        <v>212</v>
      </c>
      <c r="Y127" s="13">
        <v>550</v>
      </c>
    </row>
    <row r="128" spans="1:25">
      <c r="A128" s="8" t="s">
        <v>139</v>
      </c>
      <c r="B128" s="37">
        <f t="shared" si="21"/>
        <v>1541</v>
      </c>
      <c r="C128" s="19">
        <f t="shared" si="22"/>
        <v>1864</v>
      </c>
      <c r="D128" s="19">
        <f t="shared" si="23"/>
        <v>2304</v>
      </c>
      <c r="E128" s="19">
        <f t="shared" si="24"/>
        <v>2564</v>
      </c>
      <c r="F128" s="37">
        <f t="shared" si="25"/>
        <v>24</v>
      </c>
      <c r="G128" s="37">
        <f t="shared" si="26"/>
        <v>30</v>
      </c>
      <c r="H128" s="37">
        <f t="shared" si="27"/>
        <v>35</v>
      </c>
      <c r="I128" s="37">
        <f t="shared" si="28"/>
        <v>37</v>
      </c>
      <c r="J128" s="16" t="s">
        <v>138</v>
      </c>
      <c r="K128" s="13">
        <v>10</v>
      </c>
      <c r="L128" s="16" t="s">
        <v>138</v>
      </c>
      <c r="M128" s="13">
        <v>10</v>
      </c>
      <c r="N128" s="16" t="s">
        <v>138</v>
      </c>
      <c r="O128" s="13">
        <v>10</v>
      </c>
      <c r="P128" s="16" t="s">
        <v>138</v>
      </c>
      <c r="Q128" s="13">
        <v>9</v>
      </c>
      <c r="R128" s="16" t="s">
        <v>138</v>
      </c>
      <c r="S128" s="13">
        <v>96</v>
      </c>
      <c r="T128" s="16" t="s">
        <v>138</v>
      </c>
      <c r="U128" s="13">
        <v>99</v>
      </c>
      <c r="V128" s="16" t="s">
        <v>138</v>
      </c>
      <c r="W128" s="13">
        <v>102</v>
      </c>
      <c r="X128" s="16" t="s">
        <v>138</v>
      </c>
      <c r="Y128" s="13">
        <v>102</v>
      </c>
    </row>
    <row r="129" spans="1:25">
      <c r="A129" s="8" t="s">
        <v>140</v>
      </c>
      <c r="B129" s="37">
        <f t="shared" si="21"/>
        <v>74</v>
      </c>
      <c r="C129" s="19">
        <f t="shared" si="22"/>
        <v>93</v>
      </c>
      <c r="D129" s="19">
        <f t="shared" si="23"/>
        <v>113</v>
      </c>
      <c r="E129" s="19">
        <f t="shared" si="24"/>
        <v>121</v>
      </c>
      <c r="F129" s="37">
        <f t="shared" si="25"/>
        <v>1</v>
      </c>
      <c r="G129" s="37">
        <f t="shared" si="26"/>
        <v>3</v>
      </c>
      <c r="H129" s="37">
        <f t="shared" si="27"/>
        <v>4</v>
      </c>
      <c r="I129" s="37">
        <f t="shared" si="28"/>
        <v>4</v>
      </c>
      <c r="J129" s="16" t="s">
        <v>139</v>
      </c>
      <c r="K129" s="13">
        <v>37</v>
      </c>
      <c r="L129" s="16" t="s">
        <v>139</v>
      </c>
      <c r="M129" s="13">
        <v>35</v>
      </c>
      <c r="N129" s="16" t="s">
        <v>139</v>
      </c>
      <c r="O129" s="13">
        <v>30</v>
      </c>
      <c r="P129" s="16" t="s">
        <v>139</v>
      </c>
      <c r="Q129" s="13">
        <v>24</v>
      </c>
      <c r="R129" s="16" t="s">
        <v>139</v>
      </c>
      <c r="S129" s="13">
        <v>1541</v>
      </c>
      <c r="T129" s="16" t="s">
        <v>139</v>
      </c>
      <c r="U129" s="13">
        <v>1864</v>
      </c>
      <c r="V129" s="16" t="s">
        <v>139</v>
      </c>
      <c r="W129" s="13">
        <v>2304</v>
      </c>
      <c r="X129" s="16" t="s">
        <v>139</v>
      </c>
      <c r="Y129" s="13">
        <v>2564</v>
      </c>
    </row>
    <row r="130" spans="1:25">
      <c r="A130" s="9" t="s">
        <v>141</v>
      </c>
      <c r="B130" s="37">
        <f t="shared" si="21"/>
        <v>10155</v>
      </c>
      <c r="C130" s="19">
        <f t="shared" si="22"/>
        <v>10831</v>
      </c>
      <c r="D130" s="19">
        <f t="shared" si="23"/>
        <v>11392</v>
      </c>
      <c r="E130" s="19">
        <f t="shared" si="24"/>
        <v>11744</v>
      </c>
      <c r="F130" s="37">
        <f t="shared" si="25"/>
        <v>210</v>
      </c>
      <c r="G130" s="37">
        <f t="shared" si="26"/>
        <v>221</v>
      </c>
      <c r="H130" s="37">
        <f t="shared" si="27"/>
        <v>235</v>
      </c>
      <c r="I130" s="37">
        <f t="shared" si="28"/>
        <v>241</v>
      </c>
      <c r="J130" s="16" t="s">
        <v>140</v>
      </c>
      <c r="K130" s="13">
        <v>4</v>
      </c>
      <c r="L130" s="16" t="s">
        <v>140</v>
      </c>
      <c r="M130" s="13">
        <v>4</v>
      </c>
      <c r="N130" s="16" t="s">
        <v>140</v>
      </c>
      <c r="O130" s="13">
        <v>3</v>
      </c>
      <c r="P130" s="16" t="s">
        <v>140</v>
      </c>
      <c r="Q130" s="13">
        <v>1</v>
      </c>
      <c r="R130" s="16" t="s">
        <v>140</v>
      </c>
      <c r="S130" s="13">
        <v>74</v>
      </c>
      <c r="T130" s="16" t="s">
        <v>140</v>
      </c>
      <c r="U130" s="13">
        <v>93</v>
      </c>
      <c r="V130" s="16" t="s">
        <v>140</v>
      </c>
      <c r="W130" s="13">
        <v>113</v>
      </c>
      <c r="X130" s="16" t="s">
        <v>140</v>
      </c>
      <c r="Y130" s="13">
        <v>121</v>
      </c>
    </row>
    <row r="131" spans="1:25">
      <c r="A131" s="8" t="s">
        <v>142</v>
      </c>
      <c r="B131" s="37">
        <f t="shared" si="21"/>
        <v>1005</v>
      </c>
      <c r="C131" s="19">
        <f t="shared" si="22"/>
        <v>1181</v>
      </c>
      <c r="D131" s="19">
        <f t="shared" si="23"/>
        <v>1272</v>
      </c>
      <c r="E131" s="19">
        <f t="shared" si="24"/>
        <v>1336</v>
      </c>
      <c r="F131" s="37">
        <f t="shared" si="25"/>
        <v>20</v>
      </c>
      <c r="G131" s="37">
        <f t="shared" si="26"/>
        <v>22</v>
      </c>
      <c r="H131" s="37">
        <f t="shared" si="27"/>
        <v>23</v>
      </c>
      <c r="I131" s="37">
        <f t="shared" si="28"/>
        <v>23</v>
      </c>
      <c r="J131" s="16" t="s">
        <v>141</v>
      </c>
      <c r="K131" s="13">
        <v>241</v>
      </c>
      <c r="L131" s="16" t="s">
        <v>141</v>
      </c>
      <c r="M131" s="13">
        <v>235</v>
      </c>
      <c r="N131" s="16" t="s">
        <v>141</v>
      </c>
      <c r="O131" s="13">
        <v>221</v>
      </c>
      <c r="P131" s="16" t="s">
        <v>141</v>
      </c>
      <c r="Q131" s="13">
        <v>210</v>
      </c>
      <c r="R131" s="16" t="s">
        <v>141</v>
      </c>
      <c r="S131" s="13">
        <v>10155</v>
      </c>
      <c r="T131" s="16" t="s">
        <v>141</v>
      </c>
      <c r="U131" s="13">
        <v>10831</v>
      </c>
      <c r="V131" s="16" t="s">
        <v>141</v>
      </c>
      <c r="W131" s="13">
        <v>11392</v>
      </c>
      <c r="X131" s="16" t="s">
        <v>141</v>
      </c>
      <c r="Y131" s="13">
        <v>11744</v>
      </c>
    </row>
    <row r="132" spans="1:25">
      <c r="A132" s="9" t="s">
        <v>213</v>
      </c>
      <c r="B132" s="37">
        <f t="shared" si="21"/>
        <v>2513</v>
      </c>
      <c r="C132" s="19">
        <f t="shared" si="22"/>
        <v>2645</v>
      </c>
      <c r="D132" s="19">
        <f t="shared" si="23"/>
        <v>2750</v>
      </c>
      <c r="E132" s="19">
        <f t="shared" si="24"/>
        <v>2818</v>
      </c>
      <c r="F132" s="37">
        <f t="shared" si="25"/>
        <v>51</v>
      </c>
      <c r="G132" s="37">
        <f t="shared" si="26"/>
        <v>51</v>
      </c>
      <c r="H132" s="37">
        <f t="shared" si="27"/>
        <v>53</v>
      </c>
      <c r="I132" s="37">
        <f t="shared" si="28"/>
        <v>53</v>
      </c>
      <c r="J132" s="16" t="s">
        <v>142</v>
      </c>
      <c r="K132" s="13">
        <v>23</v>
      </c>
      <c r="L132" s="16" t="s">
        <v>142</v>
      </c>
      <c r="M132" s="13">
        <v>23</v>
      </c>
      <c r="N132" s="16" t="s">
        <v>142</v>
      </c>
      <c r="O132" s="13">
        <v>22</v>
      </c>
      <c r="P132" s="16" t="s">
        <v>142</v>
      </c>
      <c r="Q132" s="13">
        <v>20</v>
      </c>
      <c r="R132" s="16" t="s">
        <v>142</v>
      </c>
      <c r="S132" s="13">
        <v>1005</v>
      </c>
      <c r="T132" s="16" t="s">
        <v>142</v>
      </c>
      <c r="U132" s="13">
        <v>1181</v>
      </c>
      <c r="V132" s="16" t="s">
        <v>142</v>
      </c>
      <c r="W132" s="13">
        <v>1272</v>
      </c>
      <c r="X132" s="16" t="s">
        <v>142</v>
      </c>
      <c r="Y132" s="13">
        <v>1336</v>
      </c>
    </row>
    <row r="133" spans="1:25">
      <c r="A133" s="8" t="s">
        <v>214</v>
      </c>
      <c r="B133" s="37">
        <f t="shared" si="21"/>
        <v>44</v>
      </c>
      <c r="C133" s="19">
        <f t="shared" si="22"/>
        <v>50</v>
      </c>
      <c r="D133" s="19">
        <f t="shared" si="23"/>
        <v>55</v>
      </c>
      <c r="E133" s="19">
        <f t="shared" si="24"/>
        <v>55</v>
      </c>
      <c r="F133" s="37">
        <f t="shared" si="25"/>
        <v>2</v>
      </c>
      <c r="G133" s="37">
        <f t="shared" si="26"/>
        <v>2</v>
      </c>
      <c r="H133" s="37">
        <f t="shared" si="27"/>
        <v>2</v>
      </c>
      <c r="I133" s="37">
        <f t="shared" si="28"/>
        <v>2</v>
      </c>
      <c r="J133" s="16" t="s">
        <v>213</v>
      </c>
      <c r="K133" s="13">
        <v>53</v>
      </c>
      <c r="L133" s="16" t="s">
        <v>213</v>
      </c>
      <c r="M133" s="13">
        <v>53</v>
      </c>
      <c r="N133" s="16" t="s">
        <v>213</v>
      </c>
      <c r="O133" s="13">
        <v>51</v>
      </c>
      <c r="P133" s="16" t="s">
        <v>213</v>
      </c>
      <c r="Q133" s="13">
        <v>51</v>
      </c>
      <c r="R133" s="16" t="s">
        <v>213</v>
      </c>
      <c r="S133" s="13">
        <v>2513</v>
      </c>
      <c r="T133" s="16" t="s">
        <v>213</v>
      </c>
      <c r="U133" s="13">
        <v>2645</v>
      </c>
      <c r="V133" s="16" t="s">
        <v>213</v>
      </c>
      <c r="W133" s="13">
        <v>2750</v>
      </c>
      <c r="X133" s="16" t="s">
        <v>213</v>
      </c>
      <c r="Y133" s="13">
        <v>2818</v>
      </c>
    </row>
    <row r="134" spans="1:25">
      <c r="A134" s="8" t="s">
        <v>145</v>
      </c>
      <c r="B134" s="37">
        <f t="shared" si="21"/>
        <v>43</v>
      </c>
      <c r="C134" s="19">
        <f t="shared" si="22"/>
        <v>48</v>
      </c>
      <c r="D134" s="19">
        <f t="shared" si="23"/>
        <v>52</v>
      </c>
      <c r="E134" s="19">
        <f t="shared" si="24"/>
        <v>53</v>
      </c>
      <c r="F134" s="37">
        <f t="shared" si="25"/>
        <v>0</v>
      </c>
      <c r="G134" s="37">
        <f t="shared" si="26"/>
        <v>0</v>
      </c>
      <c r="H134" s="37">
        <f t="shared" si="27"/>
        <v>0</v>
      </c>
      <c r="I134" s="37">
        <f t="shared" si="28"/>
        <v>0</v>
      </c>
      <c r="J134" s="16" t="s">
        <v>214</v>
      </c>
      <c r="K134" s="13">
        <v>2</v>
      </c>
      <c r="L134" s="16" t="s">
        <v>214</v>
      </c>
      <c r="M134" s="13">
        <v>2</v>
      </c>
      <c r="N134" s="16" t="s">
        <v>214</v>
      </c>
      <c r="O134" s="13">
        <v>2</v>
      </c>
      <c r="P134" s="16" t="s">
        <v>214</v>
      </c>
      <c r="Q134" s="13">
        <v>2</v>
      </c>
      <c r="R134" s="16" t="s">
        <v>214</v>
      </c>
      <c r="S134" s="13">
        <v>44</v>
      </c>
      <c r="T134" s="16" t="s">
        <v>214</v>
      </c>
      <c r="U134" s="13">
        <v>50</v>
      </c>
      <c r="V134" s="16" t="s">
        <v>214</v>
      </c>
      <c r="W134" s="13">
        <v>55</v>
      </c>
      <c r="X134" s="16" t="s">
        <v>214</v>
      </c>
      <c r="Y134" s="13">
        <v>55</v>
      </c>
    </row>
    <row r="135" spans="1:25">
      <c r="A135" s="9" t="s">
        <v>146</v>
      </c>
      <c r="B135" s="37">
        <f t="shared" si="21"/>
        <v>28242</v>
      </c>
      <c r="C135" s="19">
        <f t="shared" si="22"/>
        <v>29250</v>
      </c>
      <c r="D135" s="19">
        <f t="shared" si="23"/>
        <v>30136</v>
      </c>
      <c r="E135" s="19">
        <f t="shared" si="24"/>
        <v>30669</v>
      </c>
      <c r="F135" s="37">
        <f t="shared" si="25"/>
        <v>929</v>
      </c>
      <c r="G135" s="37">
        <f t="shared" si="26"/>
        <v>972</v>
      </c>
      <c r="H135" s="37">
        <f t="shared" si="27"/>
        <v>1008</v>
      </c>
      <c r="I135" s="37">
        <f t="shared" si="28"/>
        <v>1012</v>
      </c>
      <c r="J135" s="16" t="s">
        <v>145</v>
      </c>
      <c r="K135" s="13"/>
      <c r="L135" s="16" t="s">
        <v>145</v>
      </c>
      <c r="M135" s="13"/>
      <c r="N135" s="16" t="s">
        <v>145</v>
      </c>
      <c r="O135" s="13"/>
      <c r="P135" s="16" t="s">
        <v>145</v>
      </c>
      <c r="Q135" s="13"/>
      <c r="R135" s="16" t="s">
        <v>145</v>
      </c>
      <c r="S135" s="13">
        <v>43</v>
      </c>
      <c r="T135" s="16" t="s">
        <v>145</v>
      </c>
      <c r="U135" s="13">
        <v>48</v>
      </c>
      <c r="V135" s="16" t="s">
        <v>145</v>
      </c>
      <c r="W135" s="13">
        <v>52</v>
      </c>
      <c r="X135" s="16" t="s">
        <v>145</v>
      </c>
      <c r="Y135" s="13">
        <v>53</v>
      </c>
    </row>
    <row r="136" spans="1:25">
      <c r="A136" s="8" t="s">
        <v>147</v>
      </c>
      <c r="B136" s="37">
        <f t="shared" si="21"/>
        <v>279</v>
      </c>
      <c r="C136" s="19">
        <f t="shared" si="22"/>
        <v>380</v>
      </c>
      <c r="D136" s="19">
        <f t="shared" si="23"/>
        <v>518</v>
      </c>
      <c r="E136" s="19">
        <f t="shared" si="24"/>
        <v>571</v>
      </c>
      <c r="F136" s="37">
        <f t="shared" si="25"/>
        <v>10</v>
      </c>
      <c r="G136" s="37">
        <f t="shared" si="26"/>
        <v>12</v>
      </c>
      <c r="H136" s="37">
        <f t="shared" si="27"/>
        <v>12</v>
      </c>
      <c r="I136" s="37">
        <f t="shared" si="28"/>
        <v>12</v>
      </c>
      <c r="J136" s="16" t="s">
        <v>146</v>
      </c>
      <c r="K136" s="13">
        <v>1012</v>
      </c>
      <c r="L136" s="16" t="s">
        <v>146</v>
      </c>
      <c r="M136" s="13">
        <v>1008</v>
      </c>
      <c r="N136" s="16" t="s">
        <v>146</v>
      </c>
      <c r="O136" s="13">
        <v>972</v>
      </c>
      <c r="P136" s="16" t="s">
        <v>146</v>
      </c>
      <c r="Q136" s="13">
        <v>929</v>
      </c>
      <c r="R136" s="16" t="s">
        <v>146</v>
      </c>
      <c r="S136" s="13">
        <v>28242</v>
      </c>
      <c r="T136" s="16" t="s">
        <v>146</v>
      </c>
      <c r="U136" s="13">
        <v>29250</v>
      </c>
      <c r="V136" s="16" t="s">
        <v>146</v>
      </c>
      <c r="W136" s="13">
        <v>30136</v>
      </c>
      <c r="X136" s="16" t="s">
        <v>146</v>
      </c>
      <c r="Y136" s="13">
        <v>30669</v>
      </c>
    </row>
    <row r="137" spans="1:25">
      <c r="A137" s="8" t="s">
        <v>148</v>
      </c>
      <c r="B137" s="37">
        <f t="shared" si="21"/>
        <v>9</v>
      </c>
      <c r="C137" s="19">
        <f t="shared" si="22"/>
        <v>30</v>
      </c>
      <c r="D137" s="19">
        <f t="shared" si="23"/>
        <v>54</v>
      </c>
      <c r="E137" s="19">
        <f t="shared" si="24"/>
        <v>78</v>
      </c>
      <c r="F137" s="37">
        <f t="shared" si="25"/>
        <v>1</v>
      </c>
      <c r="G137" s="37">
        <f t="shared" si="26"/>
        <v>2</v>
      </c>
      <c r="H137" s="37">
        <f t="shared" si="27"/>
        <v>2</v>
      </c>
      <c r="I137" s="37">
        <f t="shared" si="28"/>
        <v>3</v>
      </c>
      <c r="J137" s="16" t="s">
        <v>147</v>
      </c>
      <c r="K137" s="13">
        <v>12</v>
      </c>
      <c r="L137" s="16" t="s">
        <v>147</v>
      </c>
      <c r="M137" s="13">
        <v>12</v>
      </c>
      <c r="N137" s="16" t="s">
        <v>147</v>
      </c>
      <c r="O137" s="13">
        <v>12</v>
      </c>
      <c r="P137" s="16" t="s">
        <v>147</v>
      </c>
      <c r="Q137" s="13">
        <v>10</v>
      </c>
      <c r="R137" s="16" t="s">
        <v>147</v>
      </c>
      <c r="S137" s="13">
        <v>279</v>
      </c>
      <c r="T137" s="16" t="s">
        <v>147</v>
      </c>
      <c r="U137" s="13">
        <v>380</v>
      </c>
      <c r="V137" s="16" t="s">
        <v>147</v>
      </c>
      <c r="W137" s="13">
        <v>518</v>
      </c>
      <c r="X137" s="16" t="s">
        <v>147</v>
      </c>
      <c r="Y137" s="13">
        <v>571</v>
      </c>
    </row>
    <row r="138" spans="1:25">
      <c r="A138" s="8" t="s">
        <v>149</v>
      </c>
      <c r="B138" s="37">
        <f t="shared" si="21"/>
        <v>53</v>
      </c>
      <c r="C138" s="19">
        <f t="shared" si="22"/>
        <v>66</v>
      </c>
      <c r="D138" s="19">
        <f t="shared" si="23"/>
        <v>105</v>
      </c>
      <c r="E138" s="19">
        <f t="shared" si="24"/>
        <v>154</v>
      </c>
      <c r="F138" s="37">
        <f t="shared" si="25"/>
        <v>0</v>
      </c>
      <c r="G138" s="37">
        <f t="shared" si="26"/>
        <v>0</v>
      </c>
      <c r="H138" s="37">
        <f t="shared" si="27"/>
        <v>0</v>
      </c>
      <c r="I138" s="37">
        <f t="shared" si="28"/>
        <v>0</v>
      </c>
      <c r="J138" s="16" t="s">
        <v>148</v>
      </c>
      <c r="K138" s="13">
        <v>3</v>
      </c>
      <c r="L138" s="16" t="s">
        <v>148</v>
      </c>
      <c r="M138" s="13">
        <v>2</v>
      </c>
      <c r="N138" s="16" t="s">
        <v>148</v>
      </c>
      <c r="O138" s="13">
        <v>2</v>
      </c>
      <c r="P138" s="16" t="s">
        <v>148</v>
      </c>
      <c r="Q138" s="13">
        <v>1</v>
      </c>
      <c r="R138" s="16" t="s">
        <v>148</v>
      </c>
      <c r="S138" s="13">
        <v>9</v>
      </c>
      <c r="T138" s="16" t="s">
        <v>148</v>
      </c>
      <c r="U138" s="13">
        <v>30</v>
      </c>
      <c r="V138" s="16" t="s">
        <v>148</v>
      </c>
      <c r="W138" s="13">
        <v>54</v>
      </c>
      <c r="X138" s="16" t="s">
        <v>148</v>
      </c>
      <c r="Y138" s="13">
        <v>78</v>
      </c>
    </row>
    <row r="139" spans="1:25">
      <c r="A139" s="8" t="s">
        <v>150</v>
      </c>
      <c r="B139" s="37">
        <f t="shared" si="21"/>
        <v>219</v>
      </c>
      <c r="C139" s="19">
        <f t="shared" si="22"/>
        <v>287</v>
      </c>
      <c r="D139" s="19">
        <f t="shared" si="23"/>
        <v>362</v>
      </c>
      <c r="E139" s="19">
        <f t="shared" si="24"/>
        <v>405</v>
      </c>
      <c r="F139" s="37">
        <f t="shared" si="25"/>
        <v>3</v>
      </c>
      <c r="G139" s="37">
        <f t="shared" si="26"/>
        <v>3</v>
      </c>
      <c r="H139" s="37">
        <f t="shared" si="27"/>
        <v>4</v>
      </c>
      <c r="I139" s="37">
        <f t="shared" si="28"/>
        <v>4</v>
      </c>
      <c r="J139" s="16" t="s">
        <v>149</v>
      </c>
      <c r="K139" s="13"/>
      <c r="L139" s="16" t="s">
        <v>149</v>
      </c>
      <c r="M139" s="13"/>
      <c r="N139" s="16" t="s">
        <v>149</v>
      </c>
      <c r="O139" s="13"/>
      <c r="P139" s="16" t="s">
        <v>149</v>
      </c>
      <c r="Q139" s="13"/>
      <c r="R139" s="16" t="s">
        <v>149</v>
      </c>
      <c r="S139" s="13">
        <v>53</v>
      </c>
      <c r="T139" s="16" t="s">
        <v>149</v>
      </c>
      <c r="U139" s="13">
        <v>66</v>
      </c>
      <c r="V139" s="16" t="s">
        <v>149</v>
      </c>
      <c r="W139" s="13">
        <v>105</v>
      </c>
      <c r="X139" s="16" t="s">
        <v>149</v>
      </c>
      <c r="Y139" s="13">
        <v>154</v>
      </c>
    </row>
    <row r="140" spans="1:25">
      <c r="A140" s="8" t="s">
        <v>215</v>
      </c>
      <c r="B140" s="37">
        <f t="shared" si="21"/>
        <v>291</v>
      </c>
      <c r="C140" s="19">
        <f t="shared" si="22"/>
        <v>334</v>
      </c>
      <c r="D140" s="19">
        <f t="shared" si="23"/>
        <v>421</v>
      </c>
      <c r="E140" s="19">
        <f t="shared" si="24"/>
        <v>501</v>
      </c>
      <c r="F140" s="37">
        <f t="shared" si="25"/>
        <v>5</v>
      </c>
      <c r="G140" s="37">
        <f t="shared" si="26"/>
        <v>5</v>
      </c>
      <c r="H140" s="37">
        <f t="shared" si="27"/>
        <v>7</v>
      </c>
      <c r="I140" s="37">
        <f t="shared" si="28"/>
        <v>7</v>
      </c>
      <c r="J140" s="16" t="s">
        <v>150</v>
      </c>
      <c r="K140" s="13">
        <v>4</v>
      </c>
      <c r="L140" s="16" t="s">
        <v>150</v>
      </c>
      <c r="M140" s="13">
        <v>4</v>
      </c>
      <c r="N140" s="16" t="s">
        <v>150</v>
      </c>
      <c r="O140" s="13">
        <v>3</v>
      </c>
      <c r="P140" s="16" t="s">
        <v>150</v>
      </c>
      <c r="Q140" s="13">
        <v>3</v>
      </c>
      <c r="R140" s="16" t="s">
        <v>150</v>
      </c>
      <c r="S140" s="13">
        <v>219</v>
      </c>
      <c r="T140" s="16" t="s">
        <v>150</v>
      </c>
      <c r="U140" s="13">
        <v>287</v>
      </c>
      <c r="V140" s="16" t="s">
        <v>150</v>
      </c>
      <c r="W140" s="13">
        <v>362</v>
      </c>
      <c r="X140" s="16" t="s">
        <v>150</v>
      </c>
      <c r="Y140" s="13">
        <v>405</v>
      </c>
    </row>
    <row r="141" spans="1:25">
      <c r="A141" s="8" t="s">
        <v>152</v>
      </c>
      <c r="B141" s="37">
        <f t="shared" si="21"/>
        <v>79</v>
      </c>
      <c r="C141" s="19">
        <f t="shared" si="22"/>
        <v>117</v>
      </c>
      <c r="D141" s="19">
        <f t="shared" si="23"/>
        <v>165</v>
      </c>
      <c r="E141" s="19">
        <f t="shared" si="24"/>
        <v>178</v>
      </c>
      <c r="F141" s="37">
        <f t="shared" si="25"/>
        <v>2</v>
      </c>
      <c r="G141" s="37">
        <f t="shared" si="26"/>
        <v>4</v>
      </c>
      <c r="H141" s="37">
        <f t="shared" si="27"/>
        <v>4</v>
      </c>
      <c r="I141" s="37">
        <f t="shared" si="28"/>
        <v>8</v>
      </c>
      <c r="J141" s="16" t="s">
        <v>215</v>
      </c>
      <c r="K141" s="13">
        <v>7</v>
      </c>
      <c r="L141" s="16" t="s">
        <v>215</v>
      </c>
      <c r="M141" s="13">
        <v>7</v>
      </c>
      <c r="N141" s="16" t="s">
        <v>215</v>
      </c>
      <c r="O141" s="13">
        <v>5</v>
      </c>
      <c r="P141" s="16" t="s">
        <v>215</v>
      </c>
      <c r="Q141" s="13">
        <v>5</v>
      </c>
      <c r="R141" s="16" t="s">
        <v>215</v>
      </c>
      <c r="S141" s="13">
        <v>291</v>
      </c>
      <c r="T141" s="16" t="s">
        <v>215</v>
      </c>
      <c r="U141" s="13">
        <v>334</v>
      </c>
      <c r="V141" s="16" t="s">
        <v>215</v>
      </c>
      <c r="W141" s="13">
        <v>421</v>
      </c>
      <c r="X141" s="16" t="s">
        <v>215</v>
      </c>
      <c r="Y141" s="13">
        <v>501</v>
      </c>
    </row>
    <row r="142" spans="1:25">
      <c r="A142" s="8" t="s">
        <v>153</v>
      </c>
      <c r="B142" s="37">
        <f t="shared" si="21"/>
        <v>1159</v>
      </c>
      <c r="C142" s="19">
        <f t="shared" si="22"/>
        <v>1371</v>
      </c>
      <c r="D142" s="19">
        <f t="shared" si="23"/>
        <v>1501</v>
      </c>
      <c r="E142" s="19">
        <f t="shared" si="24"/>
        <v>1581</v>
      </c>
      <c r="F142" s="37">
        <f t="shared" si="25"/>
        <v>17</v>
      </c>
      <c r="G142" s="37">
        <f t="shared" si="26"/>
        <v>25</v>
      </c>
      <c r="H142" s="37">
        <f t="shared" si="27"/>
        <v>29</v>
      </c>
      <c r="I142" s="37">
        <f t="shared" si="28"/>
        <v>29</v>
      </c>
      <c r="J142" s="16" t="s">
        <v>152</v>
      </c>
      <c r="K142" s="13">
        <v>8</v>
      </c>
      <c r="L142" s="16" t="s">
        <v>152</v>
      </c>
      <c r="M142" s="13">
        <v>4</v>
      </c>
      <c r="N142" s="16" t="s">
        <v>152</v>
      </c>
      <c r="O142" s="13">
        <v>4</v>
      </c>
      <c r="P142" s="16" t="s">
        <v>152</v>
      </c>
      <c r="Q142" s="13">
        <v>2</v>
      </c>
      <c r="R142" s="16" t="s">
        <v>152</v>
      </c>
      <c r="S142" s="13">
        <v>79</v>
      </c>
      <c r="T142" s="16" t="s">
        <v>152</v>
      </c>
      <c r="U142" s="13">
        <v>117</v>
      </c>
      <c r="V142" s="16" t="s">
        <v>152</v>
      </c>
      <c r="W142" s="13">
        <v>165</v>
      </c>
      <c r="X142" s="16" t="s">
        <v>152</v>
      </c>
      <c r="Y142" s="13">
        <v>178</v>
      </c>
    </row>
    <row r="143" spans="1:25">
      <c r="A143" s="8" t="s">
        <v>216</v>
      </c>
      <c r="B143" s="37">
        <f t="shared" si="21"/>
        <v>9</v>
      </c>
      <c r="C143" s="19">
        <f t="shared" si="22"/>
        <v>17</v>
      </c>
      <c r="D143" s="19">
        <f t="shared" si="23"/>
        <v>29</v>
      </c>
      <c r="E143" s="19">
        <f t="shared" si="24"/>
        <v>42</v>
      </c>
      <c r="F143" s="37">
        <f t="shared" si="25"/>
        <v>0</v>
      </c>
      <c r="G143" s="37">
        <f t="shared" si="26"/>
        <v>0</v>
      </c>
      <c r="H143" s="37">
        <f t="shared" si="27"/>
        <v>0</v>
      </c>
      <c r="I143" s="37">
        <f t="shared" si="28"/>
        <v>0</v>
      </c>
      <c r="J143" s="16" t="s">
        <v>153</v>
      </c>
      <c r="K143" s="13">
        <v>29</v>
      </c>
      <c r="L143" s="16" t="s">
        <v>153</v>
      </c>
      <c r="M143" s="13">
        <v>29</v>
      </c>
      <c r="N143" s="16" t="s">
        <v>153</v>
      </c>
      <c r="O143" s="13">
        <v>25</v>
      </c>
      <c r="P143" s="16" t="s">
        <v>153</v>
      </c>
      <c r="Q143" s="13">
        <v>17</v>
      </c>
      <c r="R143" s="16" t="s">
        <v>153</v>
      </c>
      <c r="S143" s="13">
        <v>1159</v>
      </c>
      <c r="T143" s="16" t="s">
        <v>153</v>
      </c>
      <c r="U143" s="13">
        <v>1371</v>
      </c>
      <c r="V143" s="16" t="s">
        <v>153</v>
      </c>
      <c r="W143" s="13">
        <v>1501</v>
      </c>
      <c r="X143" s="16" t="s">
        <v>153</v>
      </c>
      <c r="Y143" s="13">
        <v>1581</v>
      </c>
    </row>
    <row r="144" spans="1:25">
      <c r="A144" s="8" t="s">
        <v>155</v>
      </c>
      <c r="B144" s="37">
        <f t="shared" si="21"/>
        <v>716</v>
      </c>
      <c r="C144" s="19">
        <f t="shared" si="22"/>
        <v>797</v>
      </c>
      <c r="D144" s="19">
        <f t="shared" si="23"/>
        <v>847</v>
      </c>
      <c r="E144" s="19">
        <f t="shared" si="24"/>
        <v>868</v>
      </c>
      <c r="F144" s="37">
        <f t="shared" si="25"/>
        <v>10</v>
      </c>
      <c r="G144" s="37">
        <f t="shared" si="26"/>
        <v>13</v>
      </c>
      <c r="H144" s="37">
        <f t="shared" si="27"/>
        <v>16</v>
      </c>
      <c r="I144" s="37">
        <f t="shared" si="28"/>
        <v>17</v>
      </c>
      <c r="J144" s="16" t="s">
        <v>216</v>
      </c>
      <c r="K144" s="13"/>
      <c r="L144" s="16" t="s">
        <v>216</v>
      </c>
      <c r="M144" s="13"/>
      <c r="N144" s="16" t="s">
        <v>216</v>
      </c>
      <c r="O144" s="13"/>
      <c r="P144" s="16" t="s">
        <v>216</v>
      </c>
      <c r="Q144" s="13"/>
      <c r="R144" s="16" t="s">
        <v>216</v>
      </c>
      <c r="S144" s="13">
        <v>9</v>
      </c>
      <c r="T144" s="16" t="s">
        <v>216</v>
      </c>
      <c r="U144" s="13">
        <v>17</v>
      </c>
      <c r="V144" s="16" t="s">
        <v>216</v>
      </c>
      <c r="W144" s="13">
        <v>29</v>
      </c>
      <c r="X144" s="16" t="s">
        <v>216</v>
      </c>
      <c r="Y144" s="13">
        <v>42</v>
      </c>
    </row>
    <row r="145" spans="1:25">
      <c r="A145" s="8" t="s">
        <v>217</v>
      </c>
      <c r="B145" s="37">
        <f t="shared" si="21"/>
        <v>174</v>
      </c>
      <c r="C145" s="19">
        <f t="shared" si="22"/>
        <v>205</v>
      </c>
      <c r="D145" s="19">
        <f t="shared" si="23"/>
        <v>225</v>
      </c>
      <c r="E145" s="19">
        <f t="shared" si="24"/>
        <v>242</v>
      </c>
      <c r="F145" s="37">
        <f t="shared" si="25"/>
        <v>5</v>
      </c>
      <c r="G145" s="37">
        <f t="shared" si="26"/>
        <v>6</v>
      </c>
      <c r="H145" s="37">
        <f t="shared" si="27"/>
        <v>6</v>
      </c>
      <c r="I145" s="37">
        <f t="shared" si="28"/>
        <v>6</v>
      </c>
      <c r="J145" s="16" t="s">
        <v>155</v>
      </c>
      <c r="K145" s="13">
        <v>17</v>
      </c>
      <c r="L145" s="16" t="s">
        <v>155</v>
      </c>
      <c r="M145" s="13">
        <v>16</v>
      </c>
      <c r="N145" s="16" t="s">
        <v>155</v>
      </c>
      <c r="O145" s="13">
        <v>13</v>
      </c>
      <c r="P145" s="16" t="s">
        <v>155</v>
      </c>
      <c r="Q145" s="13">
        <v>10</v>
      </c>
      <c r="R145" s="16" t="s">
        <v>155</v>
      </c>
      <c r="S145" s="13">
        <v>716</v>
      </c>
      <c r="T145" s="16" t="s">
        <v>155</v>
      </c>
      <c r="U145" s="13">
        <v>797</v>
      </c>
      <c r="V145" s="16" t="s">
        <v>155</v>
      </c>
      <c r="W145" s="13">
        <v>847</v>
      </c>
      <c r="X145" s="16" t="s">
        <v>155</v>
      </c>
      <c r="Y145" s="13">
        <v>868</v>
      </c>
    </row>
    <row r="146" spans="1:25">
      <c r="A146" s="8" t="s">
        <v>157</v>
      </c>
      <c r="B146" s="37">
        <f t="shared" si="21"/>
        <v>321</v>
      </c>
      <c r="C146" s="19">
        <f t="shared" si="22"/>
        <v>340</v>
      </c>
      <c r="D146" s="19">
        <f t="shared" si="23"/>
        <v>380</v>
      </c>
      <c r="E146" s="19">
        <f t="shared" si="24"/>
        <v>417</v>
      </c>
      <c r="F146" s="37">
        <f t="shared" si="25"/>
        <v>3</v>
      </c>
      <c r="G146" s="37">
        <f t="shared" si="26"/>
        <v>4</v>
      </c>
      <c r="H146" s="37">
        <f t="shared" si="27"/>
        <v>5</v>
      </c>
      <c r="I146" s="37">
        <f t="shared" si="28"/>
        <v>5</v>
      </c>
      <c r="J146" s="16" t="s">
        <v>217</v>
      </c>
      <c r="K146" s="13">
        <v>6</v>
      </c>
      <c r="L146" s="16" t="s">
        <v>217</v>
      </c>
      <c r="M146" s="13">
        <v>6</v>
      </c>
      <c r="N146" s="16" t="s">
        <v>217</v>
      </c>
      <c r="O146" s="13">
        <v>6</v>
      </c>
      <c r="P146" s="16" t="s">
        <v>217</v>
      </c>
      <c r="Q146" s="13">
        <v>5</v>
      </c>
      <c r="R146" s="16" t="s">
        <v>217</v>
      </c>
      <c r="S146" s="13">
        <v>174</v>
      </c>
      <c r="T146" s="16" t="s">
        <v>217</v>
      </c>
      <c r="U146" s="13">
        <v>205</v>
      </c>
      <c r="V146" s="16" t="s">
        <v>217</v>
      </c>
      <c r="W146" s="13">
        <v>225</v>
      </c>
      <c r="X146" s="16" t="s">
        <v>217</v>
      </c>
      <c r="Y146" s="13">
        <v>242</v>
      </c>
    </row>
    <row r="147" spans="1:25">
      <c r="A147" s="8" t="s">
        <v>158</v>
      </c>
      <c r="B147" s="37">
        <f t="shared" si="21"/>
        <v>47</v>
      </c>
      <c r="C147" s="19">
        <f t="shared" si="22"/>
        <v>106</v>
      </c>
      <c r="D147" s="19">
        <f t="shared" si="23"/>
        <v>185</v>
      </c>
      <c r="E147" s="19">
        <f t="shared" si="24"/>
        <v>224</v>
      </c>
      <c r="F147" s="37">
        <f t="shared" si="25"/>
        <v>0</v>
      </c>
      <c r="G147" s="37">
        <f t="shared" si="26"/>
        <v>1</v>
      </c>
      <c r="H147" s="37">
        <f t="shared" si="27"/>
        <v>4</v>
      </c>
      <c r="I147" s="37">
        <f t="shared" si="28"/>
        <v>4</v>
      </c>
      <c r="J147" s="16" t="s">
        <v>157</v>
      </c>
      <c r="K147" s="13">
        <v>5</v>
      </c>
      <c r="L147" s="16" t="s">
        <v>157</v>
      </c>
      <c r="M147" s="13">
        <v>5</v>
      </c>
      <c r="N147" s="16" t="s">
        <v>157</v>
      </c>
      <c r="O147" s="13">
        <v>4</v>
      </c>
      <c r="P147" s="16" t="s">
        <v>157</v>
      </c>
      <c r="Q147" s="13">
        <v>3</v>
      </c>
      <c r="R147" s="16" t="s">
        <v>157</v>
      </c>
      <c r="S147" s="13">
        <v>321</v>
      </c>
      <c r="T147" s="16" t="s">
        <v>157</v>
      </c>
      <c r="U147" s="13">
        <v>340</v>
      </c>
      <c r="V147" s="16" t="s">
        <v>157</v>
      </c>
      <c r="W147" s="13">
        <v>380</v>
      </c>
      <c r="X147" s="16" t="s">
        <v>157</v>
      </c>
      <c r="Y147" s="13">
        <v>417</v>
      </c>
    </row>
    <row r="148" spans="1:25">
      <c r="A148" s="9" t="s">
        <v>159</v>
      </c>
      <c r="B148" s="37">
        <f t="shared" si="21"/>
        <v>6405</v>
      </c>
      <c r="C148" s="19">
        <f t="shared" si="22"/>
        <v>6709</v>
      </c>
      <c r="D148" s="19">
        <f t="shared" si="23"/>
        <v>6897</v>
      </c>
      <c r="E148" s="19">
        <f t="shared" si="24"/>
        <v>7026</v>
      </c>
      <c r="F148" s="37">
        <f t="shared" si="25"/>
        <v>274</v>
      </c>
      <c r="G148" s="37">
        <f t="shared" si="26"/>
        <v>283</v>
      </c>
      <c r="H148" s="37">
        <f t="shared" si="27"/>
        <v>291</v>
      </c>
      <c r="I148" s="37">
        <f t="shared" si="28"/>
        <v>292</v>
      </c>
      <c r="J148" s="16" t="s">
        <v>158</v>
      </c>
      <c r="K148" s="13">
        <v>4</v>
      </c>
      <c r="L148" s="16" t="s">
        <v>158</v>
      </c>
      <c r="M148" s="13">
        <v>4</v>
      </c>
      <c r="N148" s="16" t="s">
        <v>158</v>
      </c>
      <c r="O148" s="13">
        <v>1</v>
      </c>
      <c r="P148" s="16" t="s">
        <v>158</v>
      </c>
      <c r="Q148" s="13"/>
      <c r="R148" s="16" t="s">
        <v>158</v>
      </c>
      <c r="S148" s="13">
        <v>47</v>
      </c>
      <c r="T148" s="16" t="s">
        <v>158</v>
      </c>
      <c r="U148" s="13">
        <v>106</v>
      </c>
      <c r="V148" s="16" t="s">
        <v>158</v>
      </c>
      <c r="W148" s="13">
        <v>185</v>
      </c>
      <c r="X148" s="16" t="s">
        <v>158</v>
      </c>
      <c r="Y148" s="13">
        <v>224</v>
      </c>
    </row>
    <row r="149" spans="1:25">
      <c r="A149" s="9" t="s">
        <v>160</v>
      </c>
      <c r="B149" s="37">
        <f t="shared" si="21"/>
        <v>10933</v>
      </c>
      <c r="C149" s="19">
        <f t="shared" si="22"/>
        <v>11328</v>
      </c>
      <c r="D149" s="19">
        <f t="shared" si="23"/>
        <v>11679</v>
      </c>
      <c r="E149" s="19">
        <f t="shared" si="24"/>
        <v>11958</v>
      </c>
      <c r="F149" s="37">
        <f t="shared" si="25"/>
        <v>387</v>
      </c>
      <c r="G149" s="37">
        <f t="shared" si="26"/>
        <v>402</v>
      </c>
      <c r="H149" s="37">
        <f t="shared" si="27"/>
        <v>413</v>
      </c>
      <c r="I149" s="37">
        <f t="shared" si="28"/>
        <v>415</v>
      </c>
      <c r="J149" s="16" t="s">
        <v>159</v>
      </c>
      <c r="K149" s="13">
        <v>292</v>
      </c>
      <c r="L149" s="16" t="s">
        <v>159</v>
      </c>
      <c r="M149" s="13">
        <v>291</v>
      </c>
      <c r="N149" s="16" t="s">
        <v>159</v>
      </c>
      <c r="O149" s="13">
        <v>283</v>
      </c>
      <c r="P149" s="16" t="s">
        <v>159</v>
      </c>
      <c r="Q149" s="13">
        <v>274</v>
      </c>
      <c r="R149" s="16" t="s">
        <v>159</v>
      </c>
      <c r="S149" s="13">
        <v>6405</v>
      </c>
      <c r="T149" s="16" t="s">
        <v>159</v>
      </c>
      <c r="U149" s="13">
        <v>6709</v>
      </c>
      <c r="V149" s="16" t="s">
        <v>159</v>
      </c>
      <c r="W149" s="13">
        <v>6897</v>
      </c>
      <c r="X149" s="16" t="s">
        <v>159</v>
      </c>
      <c r="Y149" s="13">
        <v>7026</v>
      </c>
    </row>
    <row r="150" spans="1:25">
      <c r="A150" s="9" t="s">
        <v>161</v>
      </c>
      <c r="B150" s="37">
        <f t="shared" si="21"/>
        <v>10571</v>
      </c>
      <c r="C150" s="19">
        <f t="shared" si="22"/>
        <v>11221</v>
      </c>
      <c r="D150" s="19">
        <f t="shared" si="23"/>
        <v>11812</v>
      </c>
      <c r="E150" s="19">
        <f t="shared" si="24"/>
        <v>12181</v>
      </c>
      <c r="F150" s="37">
        <f t="shared" si="25"/>
        <v>327</v>
      </c>
      <c r="G150" s="37">
        <f t="shared" si="26"/>
        <v>346</v>
      </c>
      <c r="H150" s="37">
        <f t="shared" si="27"/>
        <v>356</v>
      </c>
      <c r="I150" s="37">
        <f t="shared" si="28"/>
        <v>363</v>
      </c>
      <c r="J150" s="16" t="s">
        <v>160</v>
      </c>
      <c r="K150" s="13">
        <v>415</v>
      </c>
      <c r="L150" s="16" t="s">
        <v>160</v>
      </c>
      <c r="M150" s="13">
        <v>413</v>
      </c>
      <c r="N150" s="16" t="s">
        <v>160</v>
      </c>
      <c r="O150" s="13">
        <v>402</v>
      </c>
      <c r="P150" s="16" t="s">
        <v>160</v>
      </c>
      <c r="Q150" s="13">
        <v>387</v>
      </c>
      <c r="R150" s="16" t="s">
        <v>160</v>
      </c>
      <c r="S150" s="13">
        <v>10933</v>
      </c>
      <c r="T150" s="16" t="s">
        <v>160</v>
      </c>
      <c r="U150" s="13">
        <v>11328</v>
      </c>
      <c r="V150" s="16" t="s">
        <v>160</v>
      </c>
      <c r="W150" s="13">
        <v>11679</v>
      </c>
      <c r="X150" s="16" t="s">
        <v>160</v>
      </c>
      <c r="Y150" s="13">
        <v>11958</v>
      </c>
    </row>
    <row r="151" spans="1:25">
      <c r="A151" s="8" t="s">
        <v>218</v>
      </c>
      <c r="B151" s="37">
        <f t="shared" si="21"/>
        <v>2810</v>
      </c>
      <c r="C151" s="19">
        <f t="shared" si="22"/>
        <v>3501</v>
      </c>
      <c r="D151" s="19">
        <f t="shared" si="23"/>
        <v>4045</v>
      </c>
      <c r="E151" s="19">
        <f t="shared" si="24"/>
        <v>4442</v>
      </c>
      <c r="F151" s="37">
        <f t="shared" si="25"/>
        <v>86</v>
      </c>
      <c r="G151" s="37">
        <f t="shared" si="26"/>
        <v>107</v>
      </c>
      <c r="H151" s="37">
        <f t="shared" si="27"/>
        <v>119</v>
      </c>
      <c r="I151" s="37">
        <f t="shared" si="28"/>
        <v>119</v>
      </c>
      <c r="J151" s="16" t="s">
        <v>161</v>
      </c>
      <c r="K151" s="13">
        <v>363</v>
      </c>
      <c r="L151" s="16" t="s">
        <v>161</v>
      </c>
      <c r="M151" s="13">
        <v>356</v>
      </c>
      <c r="N151" s="16" t="s">
        <v>161</v>
      </c>
      <c r="O151" s="13">
        <v>346</v>
      </c>
      <c r="P151" s="16" t="s">
        <v>161</v>
      </c>
      <c r="Q151" s="13">
        <v>327</v>
      </c>
      <c r="R151" s="16" t="s">
        <v>161</v>
      </c>
      <c r="S151" s="13">
        <v>10571</v>
      </c>
      <c r="T151" s="16" t="s">
        <v>161</v>
      </c>
      <c r="U151" s="13">
        <v>11221</v>
      </c>
      <c r="V151" s="16" t="s">
        <v>161</v>
      </c>
      <c r="W151" s="13">
        <v>11812</v>
      </c>
      <c r="X151" s="16" t="s">
        <v>161</v>
      </c>
      <c r="Y151" s="13">
        <v>12181</v>
      </c>
    </row>
    <row r="152" spans="1:25">
      <c r="A152" s="8" t="s">
        <v>163</v>
      </c>
      <c r="B152" s="37">
        <f t="shared" si="21"/>
        <v>1306</v>
      </c>
      <c r="C152" s="19">
        <f t="shared" si="22"/>
        <v>1427</v>
      </c>
      <c r="D152" s="19">
        <f t="shared" si="23"/>
        <v>1525</v>
      </c>
      <c r="E152" s="19">
        <f t="shared" si="24"/>
        <v>1590</v>
      </c>
      <c r="F152" s="37">
        <f t="shared" si="25"/>
        <v>38</v>
      </c>
      <c r="G152" s="37">
        <f t="shared" si="26"/>
        <v>45</v>
      </c>
      <c r="H152" s="37">
        <f t="shared" si="27"/>
        <v>49</v>
      </c>
      <c r="I152" s="37">
        <f t="shared" si="28"/>
        <v>51</v>
      </c>
      <c r="J152" s="16" t="s">
        <v>218</v>
      </c>
      <c r="K152" s="13">
        <v>119</v>
      </c>
      <c r="L152" s="16" t="s">
        <v>218</v>
      </c>
      <c r="M152" s="13">
        <v>119</v>
      </c>
      <c r="N152" s="16" t="s">
        <v>218</v>
      </c>
      <c r="O152" s="13">
        <v>107</v>
      </c>
      <c r="P152" s="16" t="s">
        <v>218</v>
      </c>
      <c r="Q152" s="13">
        <v>86</v>
      </c>
      <c r="R152" s="16" t="s">
        <v>218</v>
      </c>
      <c r="S152" s="13">
        <v>2810</v>
      </c>
      <c r="T152" s="16" t="s">
        <v>218</v>
      </c>
      <c r="U152" s="13">
        <v>3501</v>
      </c>
      <c r="V152" s="16" t="s">
        <v>218</v>
      </c>
      <c r="W152" s="13">
        <v>4045</v>
      </c>
      <c r="X152" s="16" t="s">
        <v>218</v>
      </c>
      <c r="Y152" s="13">
        <v>4442</v>
      </c>
    </row>
    <row r="153" spans="1:25">
      <c r="A153" s="9" t="s">
        <v>164</v>
      </c>
      <c r="B153" s="37">
        <f t="shared" si="21"/>
        <v>2023</v>
      </c>
      <c r="C153" s="19">
        <f t="shared" si="22"/>
        <v>2104</v>
      </c>
      <c r="D153" s="19">
        <f t="shared" si="23"/>
        <v>2181</v>
      </c>
      <c r="E153" s="19">
        <f t="shared" si="24"/>
        <v>2237</v>
      </c>
      <c r="F153" s="37">
        <f t="shared" si="25"/>
        <v>64</v>
      </c>
      <c r="G153" s="37">
        <f t="shared" si="26"/>
        <v>66</v>
      </c>
      <c r="H153" s="37">
        <f t="shared" si="27"/>
        <v>68</v>
      </c>
      <c r="I153" s="37">
        <f t="shared" si="28"/>
        <v>69</v>
      </c>
      <c r="J153" s="16" t="s">
        <v>163</v>
      </c>
      <c r="K153" s="13">
        <v>51</v>
      </c>
      <c r="L153" s="16" t="s">
        <v>163</v>
      </c>
      <c r="M153" s="13">
        <v>49</v>
      </c>
      <c r="N153" s="16" t="s">
        <v>163</v>
      </c>
      <c r="O153" s="13">
        <v>45</v>
      </c>
      <c r="P153" s="16" t="s">
        <v>163</v>
      </c>
      <c r="Q153" s="13">
        <v>38</v>
      </c>
      <c r="R153" s="16" t="s">
        <v>163</v>
      </c>
      <c r="S153" s="13">
        <v>1306</v>
      </c>
      <c r="T153" s="16" t="s">
        <v>163</v>
      </c>
      <c r="U153" s="13">
        <v>1427</v>
      </c>
      <c r="V153" s="16" t="s">
        <v>163</v>
      </c>
      <c r="W153" s="13">
        <v>1525</v>
      </c>
      <c r="X153" s="16" t="s">
        <v>163</v>
      </c>
      <c r="Y153" s="13">
        <v>1590</v>
      </c>
    </row>
    <row r="154" spans="1:25">
      <c r="A154" s="17" t="s">
        <v>284</v>
      </c>
      <c r="B154" s="37">
        <f t="shared" si="21"/>
        <v>2284</v>
      </c>
      <c r="C154" s="19">
        <f t="shared" si="22"/>
        <v>2358</v>
      </c>
      <c r="D154" s="19">
        <f t="shared" si="23"/>
        <v>2426</v>
      </c>
      <c r="E154" s="19">
        <f t="shared" si="24"/>
        <v>2490</v>
      </c>
      <c r="F154" s="37">
        <f t="shared" si="25"/>
        <v>62</v>
      </c>
      <c r="G154" s="37">
        <f t="shared" si="26"/>
        <v>67</v>
      </c>
      <c r="H154" s="37">
        <f t="shared" si="27"/>
        <v>70</v>
      </c>
      <c r="I154" s="37">
        <f t="shared" si="28"/>
        <v>71</v>
      </c>
      <c r="J154" s="16" t="s">
        <v>164</v>
      </c>
      <c r="K154" s="13">
        <v>69</v>
      </c>
      <c r="L154" s="16" t="s">
        <v>164</v>
      </c>
      <c r="M154" s="13">
        <v>68</v>
      </c>
      <c r="N154" s="16" t="s">
        <v>164</v>
      </c>
      <c r="O154" s="13">
        <v>66</v>
      </c>
      <c r="P154" s="16" t="s">
        <v>164</v>
      </c>
      <c r="Q154" s="13">
        <v>64</v>
      </c>
      <c r="R154" s="16" t="s">
        <v>164</v>
      </c>
      <c r="S154" s="13">
        <v>2023</v>
      </c>
      <c r="T154" s="16" t="s">
        <v>164</v>
      </c>
      <c r="U154" s="13">
        <v>2104</v>
      </c>
      <c r="V154" s="16" t="s">
        <v>164</v>
      </c>
      <c r="W154" s="13">
        <v>2181</v>
      </c>
      <c r="X154" s="16" t="s">
        <v>164</v>
      </c>
      <c r="Y154" s="13">
        <v>2237</v>
      </c>
    </row>
    <row r="155" spans="1:25">
      <c r="A155" s="8" t="s">
        <v>165</v>
      </c>
      <c r="B155" s="37">
        <f t="shared" si="21"/>
        <v>175</v>
      </c>
      <c r="C155" s="19">
        <f t="shared" si="22"/>
        <v>181</v>
      </c>
      <c r="D155" s="19">
        <f t="shared" si="23"/>
        <v>184</v>
      </c>
      <c r="E155" s="19">
        <f t="shared" si="24"/>
        <v>186</v>
      </c>
      <c r="F155" s="37">
        <f t="shared" si="25"/>
        <v>3</v>
      </c>
      <c r="G155" s="37">
        <f t="shared" si="26"/>
        <v>3</v>
      </c>
      <c r="H155" s="37">
        <f t="shared" si="27"/>
        <v>3</v>
      </c>
      <c r="I155" s="37">
        <f t="shared" si="28"/>
        <v>3</v>
      </c>
      <c r="J155" s="16" t="s">
        <v>284</v>
      </c>
      <c r="K155" s="13">
        <v>71</v>
      </c>
      <c r="L155" s="16" t="s">
        <v>284</v>
      </c>
      <c r="M155" s="13">
        <v>70</v>
      </c>
      <c r="N155" s="16" t="s">
        <v>284</v>
      </c>
      <c r="O155" s="13">
        <v>67</v>
      </c>
      <c r="P155" s="16" t="s">
        <v>284</v>
      </c>
      <c r="Q155" s="13">
        <v>62</v>
      </c>
      <c r="R155" s="16" t="s">
        <v>284</v>
      </c>
      <c r="S155" s="13">
        <v>2284</v>
      </c>
      <c r="T155" s="16" t="s">
        <v>284</v>
      </c>
      <c r="U155" s="13">
        <v>2358</v>
      </c>
      <c r="V155" s="16" t="s">
        <v>284</v>
      </c>
      <c r="W155" s="13">
        <v>2426</v>
      </c>
      <c r="X155" s="16" t="s">
        <v>284</v>
      </c>
      <c r="Y155" s="13">
        <v>2490</v>
      </c>
    </row>
    <row r="156" spans="1:25">
      <c r="A156" s="8" t="s">
        <v>166</v>
      </c>
      <c r="B156" s="37">
        <f t="shared" si="21"/>
        <v>1687</v>
      </c>
      <c r="C156" s="19">
        <f t="shared" si="22"/>
        <v>2416</v>
      </c>
      <c r="D156" s="19">
        <f t="shared" si="23"/>
        <v>3204</v>
      </c>
      <c r="E156" s="19">
        <f t="shared" si="24"/>
        <v>3859</v>
      </c>
      <c r="F156" s="37">
        <f t="shared" si="25"/>
        <v>24</v>
      </c>
      <c r="G156" s="37">
        <f t="shared" si="26"/>
        <v>31</v>
      </c>
      <c r="H156" s="37">
        <f t="shared" si="27"/>
        <v>39</v>
      </c>
      <c r="I156" s="37">
        <f t="shared" si="28"/>
        <v>43</v>
      </c>
      <c r="J156" s="16" t="s">
        <v>165</v>
      </c>
      <c r="K156" s="13">
        <v>3</v>
      </c>
      <c r="L156" s="16" t="s">
        <v>165</v>
      </c>
      <c r="M156" s="13">
        <v>3</v>
      </c>
      <c r="N156" s="16" t="s">
        <v>165</v>
      </c>
      <c r="O156" s="13">
        <v>3</v>
      </c>
      <c r="P156" s="16" t="s">
        <v>165</v>
      </c>
      <c r="Q156" s="13">
        <v>3</v>
      </c>
      <c r="R156" s="16" t="s">
        <v>165</v>
      </c>
      <c r="S156" s="13">
        <v>175</v>
      </c>
      <c r="T156" s="16" t="s">
        <v>165</v>
      </c>
      <c r="U156" s="13">
        <v>181</v>
      </c>
      <c r="V156" s="16" t="s">
        <v>165</v>
      </c>
      <c r="W156" s="13">
        <v>184</v>
      </c>
      <c r="X156" s="16" t="s">
        <v>165</v>
      </c>
      <c r="Y156" s="13">
        <v>186</v>
      </c>
    </row>
    <row r="157" spans="1:25">
      <c r="A157" s="8" t="s">
        <v>219</v>
      </c>
      <c r="B157" s="37">
        <f t="shared" si="21"/>
        <v>199</v>
      </c>
      <c r="C157" s="19">
        <f t="shared" si="22"/>
        <v>243</v>
      </c>
      <c r="D157" s="19">
        <f t="shared" si="23"/>
        <v>287</v>
      </c>
      <c r="E157" s="19">
        <f t="shared" si="24"/>
        <v>319</v>
      </c>
      <c r="F157" s="37">
        <f t="shared" si="25"/>
        <v>10</v>
      </c>
      <c r="G157" s="37">
        <f t="shared" si="26"/>
        <v>10</v>
      </c>
      <c r="H157" s="37">
        <f t="shared" si="27"/>
        <v>12</v>
      </c>
      <c r="I157" s="37">
        <f t="shared" si="28"/>
        <v>12</v>
      </c>
      <c r="J157" s="16" t="s">
        <v>166</v>
      </c>
      <c r="K157" s="13">
        <v>43</v>
      </c>
      <c r="L157" s="16" t="s">
        <v>166</v>
      </c>
      <c r="M157" s="13">
        <v>39</v>
      </c>
      <c r="N157" s="16" t="s">
        <v>166</v>
      </c>
      <c r="O157" s="13">
        <v>31</v>
      </c>
      <c r="P157" s="16" t="s">
        <v>166</v>
      </c>
      <c r="Q157" s="13">
        <v>24</v>
      </c>
      <c r="R157" s="16" t="s">
        <v>166</v>
      </c>
      <c r="S157" s="13">
        <v>1687</v>
      </c>
      <c r="T157" s="16" t="s">
        <v>166</v>
      </c>
      <c r="U157" s="13">
        <v>2416</v>
      </c>
      <c r="V157" s="16" t="s">
        <v>166</v>
      </c>
      <c r="W157" s="13">
        <v>3204</v>
      </c>
      <c r="X157" s="16" t="s">
        <v>166</v>
      </c>
      <c r="Y157" s="13">
        <v>3859</v>
      </c>
    </row>
    <row r="158" spans="1:25">
      <c r="A158" s="9" t="s">
        <v>168</v>
      </c>
      <c r="B158" s="37">
        <f t="shared" si="21"/>
        <v>12586</v>
      </c>
      <c r="C158" s="19">
        <f t="shared" si="22"/>
        <v>13188</v>
      </c>
      <c r="D158" s="19">
        <f t="shared" si="23"/>
        <v>13679</v>
      </c>
      <c r="E158" s="19">
        <f t="shared" si="24"/>
        <v>14005</v>
      </c>
      <c r="F158" s="37">
        <f t="shared" si="25"/>
        <v>360</v>
      </c>
      <c r="G158" s="37">
        <f t="shared" si="26"/>
        <v>377</v>
      </c>
      <c r="H158" s="37">
        <f t="shared" si="27"/>
        <v>391</v>
      </c>
      <c r="I158" s="37">
        <f t="shared" si="28"/>
        <v>395</v>
      </c>
      <c r="J158" s="16" t="s">
        <v>219</v>
      </c>
      <c r="K158" s="13">
        <v>12</v>
      </c>
      <c r="L158" s="16" t="s">
        <v>219</v>
      </c>
      <c r="M158" s="13">
        <v>12</v>
      </c>
      <c r="N158" s="16" t="s">
        <v>219</v>
      </c>
      <c r="O158" s="13">
        <v>10</v>
      </c>
      <c r="P158" s="16" t="s">
        <v>219</v>
      </c>
      <c r="Q158" s="13">
        <v>10</v>
      </c>
      <c r="R158" s="16" t="s">
        <v>219</v>
      </c>
      <c r="S158" s="13">
        <v>199</v>
      </c>
      <c r="T158" s="16" t="s">
        <v>219</v>
      </c>
      <c r="U158" s="13">
        <v>243</v>
      </c>
      <c r="V158" s="16" t="s">
        <v>219</v>
      </c>
      <c r="W158" s="13">
        <v>287</v>
      </c>
      <c r="X158" s="16" t="s">
        <v>219</v>
      </c>
      <c r="Y158" s="13">
        <v>319</v>
      </c>
    </row>
    <row r="159" spans="1:25">
      <c r="A159" s="8" t="s">
        <v>169</v>
      </c>
      <c r="B159" s="37">
        <f t="shared" si="21"/>
        <v>36</v>
      </c>
      <c r="C159" s="19">
        <f t="shared" si="22"/>
        <v>49</v>
      </c>
      <c r="D159" s="19">
        <f t="shared" si="23"/>
        <v>54</v>
      </c>
      <c r="E159" s="19">
        <f t="shared" si="24"/>
        <v>69</v>
      </c>
      <c r="F159" s="37">
        <f t="shared" si="25"/>
        <v>0</v>
      </c>
      <c r="G159" s="37">
        <f t="shared" si="26"/>
        <v>0</v>
      </c>
      <c r="H159" s="37">
        <f t="shared" si="27"/>
        <v>0</v>
      </c>
      <c r="I159" s="37">
        <f t="shared" si="28"/>
        <v>0</v>
      </c>
      <c r="J159" s="16" t="s">
        <v>168</v>
      </c>
      <c r="K159" s="13">
        <v>395</v>
      </c>
      <c r="L159" s="16" t="s">
        <v>168</v>
      </c>
      <c r="M159" s="13">
        <v>391</v>
      </c>
      <c r="N159" s="16" t="s">
        <v>168</v>
      </c>
      <c r="O159" s="13">
        <v>377</v>
      </c>
      <c r="P159" s="16" t="s">
        <v>168</v>
      </c>
      <c r="Q159" s="13">
        <v>360</v>
      </c>
      <c r="R159" s="16" t="s">
        <v>168</v>
      </c>
      <c r="S159" s="13">
        <v>12586</v>
      </c>
      <c r="T159" s="16" t="s">
        <v>168</v>
      </c>
      <c r="U159" s="13">
        <v>13188</v>
      </c>
      <c r="V159" s="16" t="s">
        <v>168</v>
      </c>
      <c r="W159" s="13">
        <v>13679</v>
      </c>
      <c r="X159" s="16" t="s">
        <v>168</v>
      </c>
      <c r="Y159" s="13">
        <v>14005</v>
      </c>
    </row>
    <row r="160" spans="1:25">
      <c r="A160" s="8" t="s">
        <v>170</v>
      </c>
      <c r="B160" s="37">
        <f t="shared" si="21"/>
        <v>186</v>
      </c>
      <c r="C160" s="19">
        <f t="shared" si="22"/>
        <v>209</v>
      </c>
      <c r="D160" s="19">
        <f t="shared" si="23"/>
        <v>227</v>
      </c>
      <c r="E160" s="19">
        <f t="shared" si="24"/>
        <v>280</v>
      </c>
      <c r="F160" s="37">
        <f t="shared" si="25"/>
        <v>4</v>
      </c>
      <c r="G160" s="37">
        <f t="shared" si="26"/>
        <v>5</v>
      </c>
      <c r="H160" s="37">
        <f t="shared" si="27"/>
        <v>5</v>
      </c>
      <c r="I160" s="37">
        <f t="shared" si="28"/>
        <v>5</v>
      </c>
      <c r="J160" s="16" t="s">
        <v>169</v>
      </c>
      <c r="K160" s="13"/>
      <c r="L160" s="16" t="s">
        <v>169</v>
      </c>
      <c r="M160" s="13"/>
      <c r="N160" s="16" t="s">
        <v>169</v>
      </c>
      <c r="O160" s="13"/>
      <c r="P160" s="16" t="s">
        <v>169</v>
      </c>
      <c r="Q160" s="13"/>
      <c r="R160" s="16" t="s">
        <v>169</v>
      </c>
      <c r="S160" s="13">
        <v>36</v>
      </c>
      <c r="T160" s="16" t="s">
        <v>169</v>
      </c>
      <c r="U160" s="13">
        <v>49</v>
      </c>
      <c r="V160" s="16" t="s">
        <v>169</v>
      </c>
      <c r="W160" s="13">
        <v>54</v>
      </c>
      <c r="X160" s="16" t="s">
        <v>169</v>
      </c>
      <c r="Y160" s="13">
        <v>69</v>
      </c>
    </row>
    <row r="161" spans="1:25">
      <c r="A161" s="8" t="s">
        <v>171</v>
      </c>
      <c r="B161" s="37">
        <f t="shared" si="21"/>
        <v>302</v>
      </c>
      <c r="C161" s="19">
        <f t="shared" si="22"/>
        <v>317</v>
      </c>
      <c r="D161" s="19">
        <f t="shared" si="23"/>
        <v>344</v>
      </c>
      <c r="E161" s="19">
        <f t="shared" si="24"/>
        <v>356</v>
      </c>
      <c r="F161" s="37">
        <f t="shared" si="25"/>
        <v>13</v>
      </c>
      <c r="G161" s="37">
        <f t="shared" si="26"/>
        <v>14</v>
      </c>
      <c r="H161" s="37">
        <f t="shared" si="27"/>
        <v>16</v>
      </c>
      <c r="I161" s="37">
        <f t="shared" si="28"/>
        <v>16</v>
      </c>
      <c r="J161" s="16" t="s">
        <v>170</v>
      </c>
      <c r="K161" s="13">
        <v>5</v>
      </c>
      <c r="L161" s="16" t="s">
        <v>170</v>
      </c>
      <c r="M161" s="13">
        <v>5</v>
      </c>
      <c r="N161" s="16" t="s">
        <v>170</v>
      </c>
      <c r="O161" s="13">
        <v>5</v>
      </c>
      <c r="P161" s="16" t="s">
        <v>170</v>
      </c>
      <c r="Q161" s="13">
        <v>4</v>
      </c>
      <c r="R161" s="16" t="s">
        <v>170</v>
      </c>
      <c r="S161" s="13">
        <v>186</v>
      </c>
      <c r="T161" s="16" t="s">
        <v>170</v>
      </c>
      <c r="U161" s="13">
        <v>209</v>
      </c>
      <c r="V161" s="16" t="s">
        <v>170</v>
      </c>
      <c r="W161" s="13">
        <v>227</v>
      </c>
      <c r="X161" s="16" t="s">
        <v>170</v>
      </c>
      <c r="Y161" s="13">
        <v>280</v>
      </c>
    </row>
    <row r="162" spans="1:25">
      <c r="A162" s="8" t="s">
        <v>172</v>
      </c>
      <c r="B162" s="37">
        <f t="shared" si="21"/>
        <v>158</v>
      </c>
      <c r="C162" s="19">
        <f t="shared" si="22"/>
        <v>226</v>
      </c>
      <c r="D162" s="19">
        <f t="shared" si="23"/>
        <v>270</v>
      </c>
      <c r="E162" s="19">
        <f t="shared" si="24"/>
        <v>316</v>
      </c>
      <c r="F162" s="37">
        <f t="shared" si="25"/>
        <v>1</v>
      </c>
      <c r="G162" s="37">
        <f t="shared" si="26"/>
        <v>1</v>
      </c>
      <c r="H162" s="37">
        <f t="shared" si="27"/>
        <v>1</v>
      </c>
      <c r="I162" s="37">
        <f t="shared" si="28"/>
        <v>1</v>
      </c>
      <c r="J162" s="16" t="s">
        <v>171</v>
      </c>
      <c r="K162" s="13">
        <v>16</v>
      </c>
      <c r="L162" s="16" t="s">
        <v>171</v>
      </c>
      <c r="M162" s="13">
        <v>16</v>
      </c>
      <c r="N162" s="16" t="s">
        <v>171</v>
      </c>
      <c r="O162" s="13">
        <v>14</v>
      </c>
      <c r="P162" s="16" t="s">
        <v>171</v>
      </c>
      <c r="Q162" s="13">
        <v>13</v>
      </c>
      <c r="R162" s="16" t="s">
        <v>171</v>
      </c>
      <c r="S162" s="13">
        <v>302</v>
      </c>
      <c r="T162" s="16" t="s">
        <v>171</v>
      </c>
      <c r="U162" s="13">
        <v>317</v>
      </c>
      <c r="V162" s="16" t="s">
        <v>171</v>
      </c>
      <c r="W162" s="13">
        <v>344</v>
      </c>
      <c r="X162" s="16" t="s">
        <v>171</v>
      </c>
      <c r="Y162" s="13">
        <v>356</v>
      </c>
    </row>
    <row r="163" spans="1:25">
      <c r="A163" s="9" t="s">
        <v>173</v>
      </c>
      <c r="B163" s="37">
        <f t="shared" ref="B163:B169" si="29">VLOOKUP(A163,$R$34:$S$169,2,FALSE)</f>
        <v>13492</v>
      </c>
      <c r="C163" s="19">
        <f t="shared" ref="C163:C169" si="30">VLOOKUP(A163,$T$34:$U$169,2,FALSE)</f>
        <v>14130</v>
      </c>
      <c r="D163" s="19">
        <f t="shared" ref="D163:D169" si="31">VLOOKUP(A163,$V$34:$W$169,2,FALSE)</f>
        <v>14560</v>
      </c>
      <c r="E163" s="19">
        <f t="shared" ref="E163:E169" si="32">VLOOKUP(A163,$X$34:$Y$169,2,FALSE)</f>
        <v>14865</v>
      </c>
      <c r="F163" s="37">
        <f t="shared" ref="F163:F169" si="33">VLOOKUP(A163,$J$34:$Q$169,8,FALSE)</f>
        <v>519</v>
      </c>
      <c r="G163" s="37">
        <f t="shared" ref="G163:G169" si="34">VLOOKUP(A163,$J$34:$Q$169,6,FALSE)</f>
        <v>540</v>
      </c>
      <c r="H163" s="37">
        <f t="shared" ref="H163:H169" si="35">VLOOKUP(A163,$J$34:$Q$169,4,FALSE)</f>
        <v>556</v>
      </c>
      <c r="I163" s="37">
        <f t="shared" ref="I163:I169" si="36">VLOOKUP(A163,$J$34:$Q$169,2,FALSE)</f>
        <v>560</v>
      </c>
      <c r="J163" s="16" t="s">
        <v>172</v>
      </c>
      <c r="K163" s="13">
        <v>1</v>
      </c>
      <c r="L163" s="16" t="s">
        <v>172</v>
      </c>
      <c r="M163" s="13">
        <v>1</v>
      </c>
      <c r="N163" s="16" t="s">
        <v>172</v>
      </c>
      <c r="O163" s="13">
        <v>1</v>
      </c>
      <c r="P163" s="16" t="s">
        <v>172</v>
      </c>
      <c r="Q163" s="13">
        <v>1</v>
      </c>
      <c r="R163" s="16" t="s">
        <v>172</v>
      </c>
      <c r="S163" s="13">
        <v>158</v>
      </c>
      <c r="T163" s="16" t="s">
        <v>172</v>
      </c>
      <c r="U163" s="13">
        <v>226</v>
      </c>
      <c r="V163" s="16" t="s">
        <v>172</v>
      </c>
      <c r="W163" s="13">
        <v>270</v>
      </c>
      <c r="X163" s="16" t="s">
        <v>172</v>
      </c>
      <c r="Y163" s="13">
        <v>316</v>
      </c>
    </row>
    <row r="164" spans="1:25">
      <c r="A164" s="8" t="s">
        <v>174</v>
      </c>
      <c r="B164" s="37">
        <f t="shared" si="29"/>
        <v>7</v>
      </c>
      <c r="C164" s="19">
        <f t="shared" si="30"/>
        <v>7</v>
      </c>
      <c r="D164" s="19">
        <f t="shared" si="31"/>
        <v>8</v>
      </c>
      <c r="E164" s="19">
        <f t="shared" si="32"/>
        <v>10</v>
      </c>
      <c r="F164" s="37">
        <f t="shared" si="33"/>
        <v>0</v>
      </c>
      <c r="G164" s="37">
        <f t="shared" si="34"/>
        <v>0</v>
      </c>
      <c r="H164" s="37">
        <f t="shared" si="35"/>
        <v>0</v>
      </c>
      <c r="I164" s="37">
        <f t="shared" si="36"/>
        <v>0</v>
      </c>
      <c r="J164" s="16" t="s">
        <v>173</v>
      </c>
      <c r="K164" s="13">
        <v>560</v>
      </c>
      <c r="L164" s="16" t="s">
        <v>173</v>
      </c>
      <c r="M164" s="13">
        <v>556</v>
      </c>
      <c r="N164" s="16" t="s">
        <v>173</v>
      </c>
      <c r="O164" s="13">
        <v>540</v>
      </c>
      <c r="P164" s="16" t="s">
        <v>173</v>
      </c>
      <c r="Q164" s="13">
        <v>519</v>
      </c>
      <c r="R164" s="16" t="s">
        <v>173</v>
      </c>
      <c r="S164" s="13">
        <v>13492</v>
      </c>
      <c r="T164" s="16" t="s">
        <v>173</v>
      </c>
      <c r="U164" s="13">
        <v>14130</v>
      </c>
      <c r="V164" s="16" t="s">
        <v>173</v>
      </c>
      <c r="W164" s="13">
        <v>14560</v>
      </c>
      <c r="X164" s="16" t="s">
        <v>173</v>
      </c>
      <c r="Y164" s="13">
        <v>14865</v>
      </c>
    </row>
    <row r="165" spans="1:25">
      <c r="A165" s="9" t="s">
        <v>220</v>
      </c>
      <c r="B165" s="37">
        <f t="shared" si="29"/>
        <v>7099</v>
      </c>
      <c r="C165" s="19">
        <f t="shared" si="30"/>
        <v>7485</v>
      </c>
      <c r="D165" s="19">
        <f t="shared" si="31"/>
        <v>7733</v>
      </c>
      <c r="E165" s="19">
        <f t="shared" si="32"/>
        <v>7908</v>
      </c>
      <c r="F165" s="37">
        <f t="shared" si="33"/>
        <v>351</v>
      </c>
      <c r="G165" s="37">
        <f t="shared" si="34"/>
        <v>364</v>
      </c>
      <c r="H165" s="37">
        <f t="shared" si="35"/>
        <v>378</v>
      </c>
      <c r="I165" s="37">
        <f t="shared" si="36"/>
        <v>379</v>
      </c>
      <c r="J165" s="16" t="s">
        <v>174</v>
      </c>
      <c r="K165" s="13"/>
      <c r="L165" s="16" t="s">
        <v>174</v>
      </c>
      <c r="M165" s="13"/>
      <c r="N165" s="16" t="s">
        <v>174</v>
      </c>
      <c r="O165" s="13"/>
      <c r="P165" s="16" t="s">
        <v>174</v>
      </c>
      <c r="Q165" s="13"/>
      <c r="R165" s="16" t="s">
        <v>174</v>
      </c>
      <c r="S165" s="13">
        <v>7</v>
      </c>
      <c r="T165" s="16" t="s">
        <v>174</v>
      </c>
      <c r="U165" s="13">
        <v>7</v>
      </c>
      <c r="V165" s="16" t="s">
        <v>174</v>
      </c>
      <c r="W165" s="13">
        <v>8</v>
      </c>
      <c r="X165" s="16" t="s">
        <v>174</v>
      </c>
      <c r="Y165" s="13">
        <v>10</v>
      </c>
    </row>
    <row r="166" spans="1:25">
      <c r="A166" s="8" t="s">
        <v>176</v>
      </c>
      <c r="B166" s="37">
        <f t="shared" si="29"/>
        <v>264</v>
      </c>
      <c r="C166" s="19">
        <f t="shared" si="30"/>
        <v>292</v>
      </c>
      <c r="D166" s="19">
        <f t="shared" si="31"/>
        <v>331</v>
      </c>
      <c r="E166" s="19">
        <f t="shared" si="32"/>
        <v>352</v>
      </c>
      <c r="F166" s="37">
        <f t="shared" si="33"/>
        <v>4</v>
      </c>
      <c r="G166" s="37">
        <f t="shared" si="34"/>
        <v>5</v>
      </c>
      <c r="H166" s="37">
        <f t="shared" si="35"/>
        <v>5</v>
      </c>
      <c r="I166" s="37">
        <f t="shared" si="36"/>
        <v>5</v>
      </c>
      <c r="J166" s="16" t="s">
        <v>220</v>
      </c>
      <c r="K166" s="13">
        <v>379</v>
      </c>
      <c r="L166" s="16" t="s">
        <v>220</v>
      </c>
      <c r="M166" s="13">
        <v>378</v>
      </c>
      <c r="N166" s="16" t="s">
        <v>220</v>
      </c>
      <c r="O166" s="13">
        <v>364</v>
      </c>
      <c r="P166" s="16" t="s">
        <v>220</v>
      </c>
      <c r="Q166" s="13">
        <v>351</v>
      </c>
      <c r="R166" s="16" t="s">
        <v>220</v>
      </c>
      <c r="S166" s="13">
        <v>7099</v>
      </c>
      <c r="T166" s="16" t="s">
        <v>220</v>
      </c>
      <c r="U166" s="13">
        <v>7485</v>
      </c>
      <c r="V166" s="16" t="s">
        <v>220</v>
      </c>
      <c r="W166" s="13">
        <v>7733</v>
      </c>
      <c r="X166" s="16" t="s">
        <v>220</v>
      </c>
      <c r="Y166" s="13">
        <v>7908</v>
      </c>
    </row>
    <row r="167" spans="1:25">
      <c r="A167" s="8" t="s">
        <v>177</v>
      </c>
      <c r="B167" s="37">
        <f t="shared" si="29"/>
        <v>275</v>
      </c>
      <c r="C167" s="19">
        <f t="shared" si="30"/>
        <v>314</v>
      </c>
      <c r="D167" s="19">
        <f t="shared" si="31"/>
        <v>335</v>
      </c>
      <c r="E167" s="19">
        <f t="shared" si="32"/>
        <v>360</v>
      </c>
      <c r="F167" s="37">
        <f t="shared" si="33"/>
        <v>14</v>
      </c>
      <c r="G167" s="37">
        <f t="shared" si="34"/>
        <v>19</v>
      </c>
      <c r="H167" s="37">
        <f t="shared" si="35"/>
        <v>22</v>
      </c>
      <c r="I167" s="37">
        <f t="shared" si="36"/>
        <v>22</v>
      </c>
      <c r="J167" s="16" t="s">
        <v>176</v>
      </c>
      <c r="K167" s="13">
        <v>5</v>
      </c>
      <c r="L167" s="16" t="s">
        <v>176</v>
      </c>
      <c r="M167" s="13">
        <v>5</v>
      </c>
      <c r="N167" s="16" t="s">
        <v>176</v>
      </c>
      <c r="O167" s="13">
        <v>5</v>
      </c>
      <c r="P167" s="16" t="s">
        <v>176</v>
      </c>
      <c r="Q167" s="13">
        <v>4</v>
      </c>
      <c r="R167" s="16" t="s">
        <v>176</v>
      </c>
      <c r="S167" s="13">
        <v>264</v>
      </c>
      <c r="T167" s="16" t="s">
        <v>176</v>
      </c>
      <c r="U167" s="13">
        <v>292</v>
      </c>
      <c r="V167" s="16" t="s">
        <v>176</v>
      </c>
      <c r="W167" s="13">
        <v>331</v>
      </c>
      <c r="X167" s="16" t="s">
        <v>176</v>
      </c>
      <c r="Y167" s="13">
        <v>352</v>
      </c>
    </row>
    <row r="168" spans="1:25">
      <c r="A168" s="9" t="s">
        <v>221</v>
      </c>
      <c r="B168" s="37">
        <f t="shared" si="29"/>
        <v>2387</v>
      </c>
      <c r="C168" s="19">
        <f t="shared" si="30"/>
        <v>2649</v>
      </c>
      <c r="D168" s="19">
        <f t="shared" si="31"/>
        <v>2840</v>
      </c>
      <c r="E168" s="19">
        <f t="shared" si="32"/>
        <v>2974</v>
      </c>
      <c r="F168" s="37">
        <f t="shared" si="33"/>
        <v>76</v>
      </c>
      <c r="G168" s="37">
        <f t="shared" si="34"/>
        <v>81</v>
      </c>
      <c r="H168" s="37">
        <f t="shared" si="35"/>
        <v>85</v>
      </c>
      <c r="I168" s="37">
        <f t="shared" si="36"/>
        <v>90</v>
      </c>
      <c r="J168" s="16" t="s">
        <v>177</v>
      </c>
      <c r="K168" s="13">
        <v>22</v>
      </c>
      <c r="L168" s="16" t="s">
        <v>177</v>
      </c>
      <c r="M168" s="13">
        <v>22</v>
      </c>
      <c r="N168" s="16" t="s">
        <v>177</v>
      </c>
      <c r="O168" s="13">
        <v>19</v>
      </c>
      <c r="P168" s="16" t="s">
        <v>177</v>
      </c>
      <c r="Q168" s="13">
        <v>14</v>
      </c>
      <c r="R168" s="16" t="s">
        <v>177</v>
      </c>
      <c r="S168" s="13">
        <v>275</v>
      </c>
      <c r="T168" s="16" t="s">
        <v>177</v>
      </c>
      <c r="U168" s="13">
        <v>314</v>
      </c>
      <c r="V168" s="16" t="s">
        <v>177</v>
      </c>
      <c r="W168" s="13">
        <v>335</v>
      </c>
      <c r="X168" s="16" t="s">
        <v>177</v>
      </c>
      <c r="Y168" s="13">
        <v>360</v>
      </c>
    </row>
    <row r="169" spans="1:25">
      <c r="A169" s="255" t="s">
        <v>283</v>
      </c>
      <c r="B169" s="37">
        <f t="shared" si="29"/>
        <v>132</v>
      </c>
      <c r="C169" s="19">
        <f t="shared" si="30"/>
        <v>136</v>
      </c>
      <c r="D169" s="19">
        <f t="shared" si="31"/>
        <v>139</v>
      </c>
      <c r="E169" s="19">
        <f t="shared" si="32"/>
        <v>139</v>
      </c>
      <c r="F169" s="37">
        <f t="shared" si="33"/>
        <v>3</v>
      </c>
      <c r="G169" s="37">
        <f t="shared" si="34"/>
        <v>3</v>
      </c>
      <c r="H169" s="37">
        <f t="shared" si="35"/>
        <v>4</v>
      </c>
      <c r="I169" s="37">
        <f t="shared" si="36"/>
        <v>4</v>
      </c>
      <c r="J169" s="16" t="s">
        <v>221</v>
      </c>
      <c r="K169" s="13">
        <v>90</v>
      </c>
      <c r="L169" s="16" t="s">
        <v>221</v>
      </c>
      <c r="M169" s="13">
        <v>85</v>
      </c>
      <c r="N169" s="16" t="s">
        <v>221</v>
      </c>
      <c r="O169" s="13">
        <v>81</v>
      </c>
      <c r="P169" s="16" t="s">
        <v>221</v>
      </c>
      <c r="Q169" s="13">
        <v>76</v>
      </c>
      <c r="R169" s="16" t="s">
        <v>221</v>
      </c>
      <c r="S169" s="13">
        <v>2387</v>
      </c>
      <c r="T169" s="16" t="s">
        <v>221</v>
      </c>
      <c r="U169" s="13">
        <v>2649</v>
      </c>
      <c r="V169" s="16" t="s">
        <v>221</v>
      </c>
      <c r="W169" s="13">
        <v>2840</v>
      </c>
      <c r="X169" s="16" t="s">
        <v>221</v>
      </c>
      <c r="Y169" s="13">
        <v>2974</v>
      </c>
    </row>
    <row r="170" spans="1:25" s="346" customFormat="1" ht="13.8" thickBot="1">
      <c r="A170" s="347"/>
      <c r="B170" s="37"/>
      <c r="C170" s="19"/>
      <c r="D170" s="19"/>
      <c r="E170" s="19"/>
      <c r="F170" s="37"/>
      <c r="G170" s="37"/>
      <c r="H170" s="37"/>
      <c r="I170" s="37"/>
      <c r="J170" s="16"/>
      <c r="K170" s="13"/>
      <c r="L170" s="16"/>
      <c r="M170" s="13"/>
      <c r="N170" s="16"/>
      <c r="O170" s="13"/>
      <c r="P170" s="16"/>
      <c r="Q170" s="13"/>
      <c r="R170" s="16"/>
      <c r="S170" s="13"/>
      <c r="T170" s="16"/>
      <c r="U170" s="13"/>
      <c r="V170" s="16"/>
      <c r="W170" s="13"/>
      <c r="X170" s="16"/>
      <c r="Y170" s="13"/>
    </row>
    <row r="171" spans="1:25" ht="13.8" thickBot="1">
      <c r="A171" s="336" t="s">
        <v>327</v>
      </c>
      <c r="B171" s="343">
        <f t="shared" ref="B171:E172" si="37">+S171</f>
        <v>3355</v>
      </c>
      <c r="C171" s="343">
        <f t="shared" si="37"/>
        <v>3509</v>
      </c>
      <c r="D171" s="343">
        <f t="shared" si="37"/>
        <v>3628</v>
      </c>
      <c r="E171" s="343">
        <f t="shared" si="37"/>
        <v>3731</v>
      </c>
      <c r="F171" s="37">
        <f>+Q171</f>
        <v>220</v>
      </c>
      <c r="G171" s="37">
        <f>+O171</f>
        <v>225</v>
      </c>
      <c r="H171" s="37">
        <f>+M171</f>
        <v>229</v>
      </c>
      <c r="I171" s="37">
        <f>+K171</f>
        <v>233</v>
      </c>
      <c r="J171" s="336" t="s">
        <v>327</v>
      </c>
      <c r="K171" s="13">
        <v>233</v>
      </c>
      <c r="M171" s="13">
        <v>229</v>
      </c>
      <c r="O171" s="13">
        <v>225</v>
      </c>
      <c r="Q171" s="13">
        <v>220</v>
      </c>
      <c r="S171" s="13">
        <v>3355</v>
      </c>
      <c r="T171" s="13">
        <v>3509</v>
      </c>
      <c r="U171" s="13">
        <v>3628</v>
      </c>
      <c r="V171" s="13">
        <v>3731</v>
      </c>
    </row>
    <row r="172" spans="1:25">
      <c r="A172" s="336" t="s">
        <v>297</v>
      </c>
      <c r="B172" s="343">
        <f t="shared" si="37"/>
        <v>12861</v>
      </c>
      <c r="C172" s="343">
        <f t="shared" si="37"/>
        <v>13210</v>
      </c>
      <c r="D172" s="343">
        <f t="shared" si="37"/>
        <v>13528</v>
      </c>
      <c r="E172" s="343">
        <f t="shared" si="37"/>
        <v>13734</v>
      </c>
      <c r="F172" s="37">
        <f>+Q172</f>
        <v>349</v>
      </c>
      <c r="G172" s="37">
        <f>+O172</f>
        <v>357</v>
      </c>
      <c r="H172" s="37">
        <f>+M172</f>
        <v>366</v>
      </c>
      <c r="I172" s="37">
        <f>+K172</f>
        <v>373</v>
      </c>
      <c r="J172" s="344" t="s">
        <v>312</v>
      </c>
      <c r="K172" s="13">
        <v>373</v>
      </c>
      <c r="M172" s="13">
        <v>366</v>
      </c>
      <c r="O172" s="13">
        <v>357</v>
      </c>
      <c r="Q172" s="13">
        <v>349</v>
      </c>
      <c r="R172" s="344" t="s">
        <v>312</v>
      </c>
      <c r="S172" s="13">
        <v>12861</v>
      </c>
      <c r="T172" s="13">
        <v>13210</v>
      </c>
      <c r="U172" s="13">
        <v>13528</v>
      </c>
      <c r="V172" s="13">
        <v>13734</v>
      </c>
    </row>
    <row r="173" spans="1:25">
      <c r="A173" s="337" t="s">
        <v>298</v>
      </c>
      <c r="B173" s="37">
        <f>+S179</f>
        <v>5848</v>
      </c>
      <c r="C173" s="37">
        <f>+T179</f>
        <v>6110</v>
      </c>
      <c r="D173" s="37">
        <f>+U179</f>
        <v>6319</v>
      </c>
      <c r="E173" s="37">
        <f>+V179</f>
        <v>6446</v>
      </c>
      <c r="F173" s="37">
        <f>+Q179</f>
        <v>247</v>
      </c>
      <c r="G173" s="37">
        <f>+O179</f>
        <v>255</v>
      </c>
      <c r="H173" s="37">
        <f>+M179</f>
        <v>259</v>
      </c>
      <c r="I173" s="37">
        <f>+K179</f>
        <v>262</v>
      </c>
      <c r="J173" s="344" t="s">
        <v>313</v>
      </c>
      <c r="K173" s="13">
        <v>259</v>
      </c>
      <c r="M173" s="13">
        <v>252</v>
      </c>
      <c r="O173" s="13">
        <v>244</v>
      </c>
      <c r="Q173" s="13">
        <v>239</v>
      </c>
      <c r="R173" s="344" t="s">
        <v>313</v>
      </c>
      <c r="S173" s="13">
        <v>5684</v>
      </c>
      <c r="T173" s="13">
        <v>5922</v>
      </c>
      <c r="U173" s="13">
        <v>6122</v>
      </c>
      <c r="V173" s="13">
        <v>6268</v>
      </c>
    </row>
    <row r="174" spans="1:25">
      <c r="A174" s="337" t="s">
        <v>299</v>
      </c>
      <c r="B174" s="37">
        <f t="shared" ref="B174:B180" si="38">+S180</f>
        <v>11367</v>
      </c>
      <c r="C174" s="37">
        <f t="shared" ref="C174:C180" si="39">+T180</f>
        <v>11739</v>
      </c>
      <c r="D174" s="37">
        <f t="shared" ref="D174:D180" si="40">+U180</f>
        <v>12010</v>
      </c>
      <c r="E174" s="37">
        <f t="shared" ref="E174:E180" si="41">+V180</f>
        <v>12204</v>
      </c>
      <c r="F174" s="37">
        <f t="shared" ref="F174:F180" si="42">+Q180</f>
        <v>389</v>
      </c>
      <c r="G174" s="37">
        <f t="shared" ref="G174:G180" si="43">+O180</f>
        <v>402</v>
      </c>
      <c r="H174" s="37">
        <f t="shared" ref="H174:H180" si="44">+M180</f>
        <v>409</v>
      </c>
      <c r="I174" s="37">
        <f t="shared" ref="I174:I180" si="45">+K180</f>
        <v>413</v>
      </c>
      <c r="J174" s="344" t="s">
        <v>314</v>
      </c>
      <c r="K174" s="13">
        <v>276</v>
      </c>
      <c r="M174" s="13">
        <v>272</v>
      </c>
      <c r="O174" s="13">
        <v>262</v>
      </c>
      <c r="Q174" s="13">
        <v>261</v>
      </c>
      <c r="R174" s="344" t="s">
        <v>314</v>
      </c>
      <c r="S174" s="13">
        <v>5906</v>
      </c>
      <c r="T174" s="13">
        <v>6180</v>
      </c>
      <c r="U174" s="13">
        <v>6368</v>
      </c>
      <c r="V174" s="13">
        <v>6517</v>
      </c>
    </row>
    <row r="175" spans="1:25">
      <c r="A175" s="337" t="s">
        <v>300</v>
      </c>
      <c r="B175" s="37">
        <f t="shared" si="38"/>
        <v>15461</v>
      </c>
      <c r="C175" s="37">
        <f t="shared" si="39"/>
        <v>15798</v>
      </c>
      <c r="D175" s="37">
        <f t="shared" si="40"/>
        <v>16081</v>
      </c>
      <c r="E175" s="37">
        <f t="shared" si="41"/>
        <v>16291</v>
      </c>
      <c r="F175" s="37">
        <f t="shared" si="42"/>
        <v>407</v>
      </c>
      <c r="G175" s="37">
        <f t="shared" si="43"/>
        <v>420</v>
      </c>
      <c r="H175" s="37">
        <f t="shared" si="44"/>
        <v>428</v>
      </c>
      <c r="I175" s="37">
        <f t="shared" si="45"/>
        <v>433</v>
      </c>
      <c r="J175" s="344" t="s">
        <v>315</v>
      </c>
      <c r="K175" s="13">
        <v>265</v>
      </c>
      <c r="M175" s="13">
        <v>262</v>
      </c>
      <c r="O175" s="13">
        <v>257</v>
      </c>
      <c r="Q175" s="13">
        <v>249</v>
      </c>
      <c r="R175" s="344" t="s">
        <v>315</v>
      </c>
      <c r="S175" s="13">
        <v>6036</v>
      </c>
      <c r="T175" s="13">
        <v>6287</v>
      </c>
      <c r="U175" s="13">
        <v>6491</v>
      </c>
      <c r="V175" s="13">
        <v>6634</v>
      </c>
    </row>
    <row r="176" spans="1:25">
      <c r="A176" s="337" t="s">
        <v>301</v>
      </c>
      <c r="B176" s="37">
        <f t="shared" si="38"/>
        <v>7741</v>
      </c>
      <c r="C176" s="37">
        <f t="shared" si="39"/>
        <v>8075</v>
      </c>
      <c r="D176" s="37">
        <f t="shared" si="40"/>
        <v>8346</v>
      </c>
      <c r="E176" s="37">
        <f t="shared" si="41"/>
        <v>8571</v>
      </c>
      <c r="F176" s="37">
        <f t="shared" si="42"/>
        <v>304</v>
      </c>
      <c r="G176" s="37">
        <f t="shared" si="43"/>
        <v>312</v>
      </c>
      <c r="H176" s="37">
        <f t="shared" si="44"/>
        <v>318</v>
      </c>
      <c r="I176" s="37">
        <f t="shared" si="45"/>
        <v>322</v>
      </c>
      <c r="J176" s="344" t="s">
        <v>316</v>
      </c>
      <c r="K176" s="13">
        <v>308</v>
      </c>
      <c r="M176" s="13">
        <v>298</v>
      </c>
      <c r="O176" s="13">
        <v>293</v>
      </c>
      <c r="Q176" s="13">
        <v>284</v>
      </c>
      <c r="R176" s="344" t="s">
        <v>316</v>
      </c>
      <c r="S176" s="13">
        <v>6842</v>
      </c>
      <c r="T176" s="13">
        <v>7273</v>
      </c>
      <c r="U176" s="13">
        <v>7560</v>
      </c>
      <c r="V176" s="13">
        <v>7733</v>
      </c>
    </row>
    <row r="177" spans="1:22">
      <c r="A177" s="337" t="s">
        <v>302</v>
      </c>
      <c r="B177" s="37">
        <f t="shared" si="38"/>
        <v>5853</v>
      </c>
      <c r="C177" s="37">
        <f t="shared" si="39"/>
        <v>6127</v>
      </c>
      <c r="D177" s="37">
        <f t="shared" si="40"/>
        <v>6324</v>
      </c>
      <c r="E177" s="37">
        <f t="shared" si="41"/>
        <v>6466</v>
      </c>
      <c r="F177" s="37">
        <f t="shared" si="42"/>
        <v>231</v>
      </c>
      <c r="G177" s="37">
        <f t="shared" si="43"/>
        <v>237</v>
      </c>
      <c r="H177" s="37">
        <f t="shared" si="44"/>
        <v>241</v>
      </c>
      <c r="I177" s="37">
        <f t="shared" si="45"/>
        <v>245</v>
      </c>
      <c r="J177" s="344" t="s">
        <v>317</v>
      </c>
      <c r="K177" s="13">
        <v>341</v>
      </c>
      <c r="M177" s="13">
        <v>337</v>
      </c>
      <c r="O177" s="13">
        <v>331</v>
      </c>
      <c r="Q177" s="13">
        <v>324</v>
      </c>
      <c r="R177" s="344" t="s">
        <v>317</v>
      </c>
      <c r="S177" s="13">
        <v>8564</v>
      </c>
      <c r="T177" s="13">
        <v>8952</v>
      </c>
      <c r="U177" s="13">
        <v>9263</v>
      </c>
      <c r="V177" s="13">
        <v>9461</v>
      </c>
    </row>
    <row r="178" spans="1:22">
      <c r="A178" s="337" t="s">
        <v>303</v>
      </c>
      <c r="B178" s="37">
        <f t="shared" si="38"/>
        <v>12136</v>
      </c>
      <c r="C178" s="37">
        <f t="shared" si="39"/>
        <v>12459</v>
      </c>
      <c r="D178" s="37">
        <f t="shared" si="40"/>
        <v>12728</v>
      </c>
      <c r="E178" s="37">
        <f t="shared" si="41"/>
        <v>12915</v>
      </c>
      <c r="F178" s="37">
        <f t="shared" si="42"/>
        <v>444</v>
      </c>
      <c r="G178" s="37">
        <f t="shared" si="43"/>
        <v>458</v>
      </c>
      <c r="H178" s="37">
        <f t="shared" si="44"/>
        <v>463</v>
      </c>
      <c r="I178" s="37">
        <f t="shared" si="45"/>
        <v>470</v>
      </c>
      <c r="J178" s="344" t="s">
        <v>318</v>
      </c>
      <c r="K178" s="13">
        <v>284</v>
      </c>
      <c r="M178" s="13">
        <v>279</v>
      </c>
      <c r="O178" s="13">
        <v>274</v>
      </c>
      <c r="Q178" s="13">
        <v>269</v>
      </c>
      <c r="R178" s="344" t="s">
        <v>318</v>
      </c>
      <c r="S178" s="13">
        <v>7381</v>
      </c>
      <c r="T178" s="13">
        <v>7726</v>
      </c>
      <c r="U178" s="13">
        <v>7979</v>
      </c>
      <c r="V178" s="13">
        <v>8156</v>
      </c>
    </row>
    <row r="179" spans="1:22">
      <c r="A179" s="337" t="s">
        <v>304</v>
      </c>
      <c r="B179" s="37">
        <f t="shared" si="38"/>
        <v>13202</v>
      </c>
      <c r="C179" s="37">
        <f t="shared" si="39"/>
        <v>13525</v>
      </c>
      <c r="D179" s="37">
        <f t="shared" si="40"/>
        <v>13744</v>
      </c>
      <c r="E179" s="37">
        <f t="shared" si="41"/>
        <v>13910</v>
      </c>
      <c r="F179" s="37">
        <f t="shared" si="42"/>
        <v>279</v>
      </c>
      <c r="G179" s="37">
        <f t="shared" si="43"/>
        <v>285</v>
      </c>
      <c r="H179" s="37">
        <f t="shared" si="44"/>
        <v>290</v>
      </c>
      <c r="I179" s="37">
        <f t="shared" si="45"/>
        <v>295</v>
      </c>
      <c r="J179" s="344" t="s">
        <v>319</v>
      </c>
      <c r="K179" s="13">
        <v>262</v>
      </c>
      <c r="M179" s="13">
        <v>259</v>
      </c>
      <c r="O179" s="13">
        <v>255</v>
      </c>
      <c r="Q179" s="13">
        <v>247</v>
      </c>
      <c r="R179" s="344" t="s">
        <v>319</v>
      </c>
      <c r="S179" s="13">
        <v>5848</v>
      </c>
      <c r="T179" s="13">
        <v>6110</v>
      </c>
      <c r="U179" s="13">
        <v>6319</v>
      </c>
      <c r="V179" s="13">
        <v>6446</v>
      </c>
    </row>
    <row r="180" spans="1:22">
      <c r="A180" s="337" t="s">
        <v>305</v>
      </c>
      <c r="B180" s="37">
        <f t="shared" si="38"/>
        <v>7342</v>
      </c>
      <c r="C180" s="37">
        <f t="shared" si="39"/>
        <v>7604</v>
      </c>
      <c r="D180" s="37">
        <f t="shared" si="40"/>
        <v>7790</v>
      </c>
      <c r="E180" s="37">
        <f t="shared" si="41"/>
        <v>7918</v>
      </c>
      <c r="F180" s="37">
        <f t="shared" si="42"/>
        <v>257</v>
      </c>
      <c r="G180" s="37">
        <f t="shared" si="43"/>
        <v>265</v>
      </c>
      <c r="H180" s="37">
        <f t="shared" si="44"/>
        <v>273</v>
      </c>
      <c r="I180" s="37">
        <f t="shared" si="45"/>
        <v>275</v>
      </c>
      <c r="J180" s="344" t="s">
        <v>320</v>
      </c>
      <c r="K180" s="13">
        <v>413</v>
      </c>
      <c r="M180" s="13">
        <v>409</v>
      </c>
      <c r="O180" s="13">
        <v>402</v>
      </c>
      <c r="Q180" s="13">
        <v>389</v>
      </c>
      <c r="R180" s="344" t="s">
        <v>320</v>
      </c>
      <c r="S180" s="13">
        <v>11367</v>
      </c>
      <c r="T180" s="13">
        <v>11739</v>
      </c>
      <c r="U180" s="13">
        <v>12010</v>
      </c>
      <c r="V180" s="13">
        <v>12204</v>
      </c>
    </row>
    <row r="181" spans="1:22">
      <c r="A181" s="337" t="s">
        <v>306</v>
      </c>
      <c r="B181" s="37">
        <f t="shared" ref="B181:E186" si="46">+S173</f>
        <v>5684</v>
      </c>
      <c r="C181" s="37">
        <f t="shared" si="46"/>
        <v>5922</v>
      </c>
      <c r="D181" s="37">
        <f t="shared" si="46"/>
        <v>6122</v>
      </c>
      <c r="E181" s="37">
        <f t="shared" si="46"/>
        <v>6268</v>
      </c>
      <c r="F181" s="37">
        <f t="shared" ref="F181:F186" si="47">+Q173</f>
        <v>239</v>
      </c>
      <c r="G181" s="37">
        <f t="shared" ref="G181:G186" si="48">+O173</f>
        <v>244</v>
      </c>
      <c r="H181" s="37">
        <f t="shared" ref="H181:H186" si="49">+M173</f>
        <v>252</v>
      </c>
      <c r="I181" s="37">
        <f t="shared" ref="I181:I186" si="50">+K173</f>
        <v>259</v>
      </c>
      <c r="J181" s="344" t="s">
        <v>321</v>
      </c>
      <c r="K181" s="13">
        <v>433</v>
      </c>
      <c r="M181" s="13">
        <v>428</v>
      </c>
      <c r="O181" s="13">
        <v>420</v>
      </c>
      <c r="Q181" s="13">
        <v>407</v>
      </c>
      <c r="R181" s="344" t="s">
        <v>321</v>
      </c>
      <c r="S181" s="13">
        <v>15461</v>
      </c>
      <c r="T181" s="13">
        <v>15798</v>
      </c>
      <c r="U181" s="13">
        <v>16081</v>
      </c>
      <c r="V181" s="13">
        <v>16291</v>
      </c>
    </row>
    <row r="182" spans="1:22">
      <c r="A182" s="337" t="s">
        <v>307</v>
      </c>
      <c r="B182" s="37">
        <f t="shared" si="46"/>
        <v>5906</v>
      </c>
      <c r="C182" s="37">
        <f t="shared" si="46"/>
        <v>6180</v>
      </c>
      <c r="D182" s="37">
        <f t="shared" si="46"/>
        <v>6368</v>
      </c>
      <c r="E182" s="37">
        <f t="shared" si="46"/>
        <v>6517</v>
      </c>
      <c r="F182" s="37">
        <f t="shared" si="47"/>
        <v>261</v>
      </c>
      <c r="G182" s="37">
        <f t="shared" si="48"/>
        <v>262</v>
      </c>
      <c r="H182" s="37">
        <f t="shared" si="49"/>
        <v>272</v>
      </c>
      <c r="I182" s="37">
        <f t="shared" si="50"/>
        <v>276</v>
      </c>
      <c r="J182" s="344" t="s">
        <v>322</v>
      </c>
      <c r="K182" s="13">
        <v>322</v>
      </c>
      <c r="M182" s="13">
        <v>318</v>
      </c>
      <c r="O182" s="13">
        <v>312</v>
      </c>
      <c r="Q182" s="13">
        <v>304</v>
      </c>
      <c r="R182" s="344" t="s">
        <v>322</v>
      </c>
      <c r="S182" s="13">
        <v>7741</v>
      </c>
      <c r="T182" s="13">
        <v>8075</v>
      </c>
      <c r="U182" s="13">
        <v>8346</v>
      </c>
      <c r="V182" s="13">
        <v>8571</v>
      </c>
    </row>
    <row r="183" spans="1:22">
      <c r="A183" s="337" t="s">
        <v>308</v>
      </c>
      <c r="B183" s="37">
        <f t="shared" si="46"/>
        <v>6036</v>
      </c>
      <c r="C183" s="37">
        <f t="shared" si="46"/>
        <v>6287</v>
      </c>
      <c r="D183" s="37">
        <f t="shared" si="46"/>
        <v>6491</v>
      </c>
      <c r="E183" s="37">
        <f t="shared" si="46"/>
        <v>6634</v>
      </c>
      <c r="F183" s="37">
        <f t="shared" si="47"/>
        <v>249</v>
      </c>
      <c r="G183" s="37">
        <f t="shared" si="48"/>
        <v>257</v>
      </c>
      <c r="H183" s="37">
        <f t="shared" si="49"/>
        <v>262</v>
      </c>
      <c r="I183" s="37">
        <f t="shared" si="50"/>
        <v>265</v>
      </c>
      <c r="J183" s="344" t="s">
        <v>323</v>
      </c>
      <c r="K183" s="13">
        <v>245</v>
      </c>
      <c r="M183" s="13">
        <v>241</v>
      </c>
      <c r="O183" s="13">
        <v>237</v>
      </c>
      <c r="Q183" s="13">
        <v>231</v>
      </c>
      <c r="R183" s="344" t="s">
        <v>323</v>
      </c>
      <c r="S183" s="13">
        <v>5853</v>
      </c>
      <c r="T183" s="13">
        <v>6127</v>
      </c>
      <c r="U183" s="13">
        <v>6324</v>
      </c>
      <c r="V183" s="13">
        <v>6466</v>
      </c>
    </row>
    <row r="184" spans="1:22">
      <c r="A184" s="337" t="s">
        <v>309</v>
      </c>
      <c r="B184" s="37">
        <f t="shared" si="46"/>
        <v>6842</v>
      </c>
      <c r="C184" s="37">
        <f t="shared" si="46"/>
        <v>7273</v>
      </c>
      <c r="D184" s="37">
        <f t="shared" si="46"/>
        <v>7560</v>
      </c>
      <c r="E184" s="37">
        <f t="shared" si="46"/>
        <v>7733</v>
      </c>
      <c r="F184" s="37">
        <f t="shared" si="47"/>
        <v>284</v>
      </c>
      <c r="G184" s="37">
        <f t="shared" si="48"/>
        <v>293</v>
      </c>
      <c r="H184" s="37">
        <f t="shared" si="49"/>
        <v>298</v>
      </c>
      <c r="I184" s="37">
        <f t="shared" si="50"/>
        <v>308</v>
      </c>
      <c r="J184" s="344" t="s">
        <v>324</v>
      </c>
      <c r="K184" s="13">
        <v>470</v>
      </c>
      <c r="M184" s="13">
        <v>463</v>
      </c>
      <c r="O184" s="13">
        <v>458</v>
      </c>
      <c r="Q184" s="13">
        <v>444</v>
      </c>
      <c r="R184" s="344" t="s">
        <v>324</v>
      </c>
      <c r="S184" s="13">
        <v>12136</v>
      </c>
      <c r="T184" s="13">
        <v>12459</v>
      </c>
      <c r="U184" s="13">
        <v>12728</v>
      </c>
      <c r="V184" s="13">
        <v>12915</v>
      </c>
    </row>
    <row r="185" spans="1:22">
      <c r="A185" s="337" t="s">
        <v>310</v>
      </c>
      <c r="B185" s="37">
        <f t="shared" si="46"/>
        <v>8564</v>
      </c>
      <c r="C185" s="37">
        <f t="shared" si="46"/>
        <v>8952</v>
      </c>
      <c r="D185" s="37">
        <f t="shared" si="46"/>
        <v>9263</v>
      </c>
      <c r="E185" s="37">
        <f t="shared" si="46"/>
        <v>9461</v>
      </c>
      <c r="F185" s="37">
        <f t="shared" si="47"/>
        <v>324</v>
      </c>
      <c r="G185" s="37">
        <f t="shared" si="48"/>
        <v>331</v>
      </c>
      <c r="H185" s="37">
        <f t="shared" si="49"/>
        <v>337</v>
      </c>
      <c r="I185" s="37">
        <f t="shared" si="50"/>
        <v>341</v>
      </c>
      <c r="J185" s="344" t="s">
        <v>325</v>
      </c>
      <c r="K185" s="13">
        <v>295</v>
      </c>
      <c r="M185" s="13">
        <v>290</v>
      </c>
      <c r="O185" s="13">
        <v>285</v>
      </c>
      <c r="Q185" s="13">
        <v>279</v>
      </c>
      <c r="R185" s="344" t="s">
        <v>325</v>
      </c>
      <c r="S185" s="13">
        <v>13202</v>
      </c>
      <c r="T185" s="13">
        <v>13525</v>
      </c>
      <c r="U185" s="13">
        <v>13744</v>
      </c>
      <c r="V185" s="13">
        <v>13910</v>
      </c>
    </row>
    <row r="186" spans="1:22" ht="13.8" thickBot="1">
      <c r="A186" s="338" t="s">
        <v>311</v>
      </c>
      <c r="B186" s="37">
        <f t="shared" si="46"/>
        <v>7381</v>
      </c>
      <c r="C186" s="37">
        <f t="shared" si="46"/>
        <v>7726</v>
      </c>
      <c r="D186" s="37">
        <f t="shared" si="46"/>
        <v>7979</v>
      </c>
      <c r="E186" s="37">
        <f t="shared" si="46"/>
        <v>8156</v>
      </c>
      <c r="F186" s="37">
        <f t="shared" si="47"/>
        <v>269</v>
      </c>
      <c r="G186" s="37">
        <f t="shared" si="48"/>
        <v>274</v>
      </c>
      <c r="H186" s="37">
        <f t="shared" si="49"/>
        <v>279</v>
      </c>
      <c r="I186" s="37">
        <f t="shared" si="50"/>
        <v>284</v>
      </c>
      <c r="J186" s="344" t="s">
        <v>326</v>
      </c>
      <c r="K186" s="13">
        <v>275</v>
      </c>
      <c r="M186" s="13">
        <v>273</v>
      </c>
      <c r="O186" s="13">
        <v>265</v>
      </c>
      <c r="Q186" s="13">
        <v>257</v>
      </c>
      <c r="R186" s="344" t="s">
        <v>326</v>
      </c>
      <c r="S186" s="13">
        <v>7342</v>
      </c>
      <c r="T186" s="13">
        <v>7604</v>
      </c>
      <c r="U186" s="13">
        <v>7790</v>
      </c>
      <c r="V186" s="13">
        <v>7918</v>
      </c>
    </row>
    <row r="187" spans="1:22">
      <c r="B187" s="37"/>
      <c r="C187" s="37"/>
      <c r="D187" s="37"/>
      <c r="E187" s="37"/>
      <c r="F187" s="37"/>
      <c r="G187" s="37"/>
      <c r="H187" s="37"/>
      <c r="I187" s="37"/>
    </row>
    <row r="188" spans="1:22" ht="13.8" thickBot="1">
      <c r="A188" s="338" t="s">
        <v>292</v>
      </c>
      <c r="B188" s="343">
        <f>+S188</f>
        <v>135579</v>
      </c>
      <c r="C188" s="37">
        <f>+T188</f>
        <v>140496</v>
      </c>
      <c r="D188" s="37">
        <f>+U188</f>
        <v>144281</v>
      </c>
      <c r="E188" s="37">
        <f>+V188</f>
        <v>146955</v>
      </c>
      <c r="F188" s="37">
        <f>+Q188</f>
        <v>4753</v>
      </c>
      <c r="G188" s="37">
        <f>+O188</f>
        <v>4877</v>
      </c>
      <c r="H188" s="37">
        <f>+M188</f>
        <v>4976</v>
      </c>
      <c r="I188" s="37">
        <f>+K188</f>
        <v>5054</v>
      </c>
      <c r="K188">
        <f>SUM(K171:K186)</f>
        <v>5054</v>
      </c>
      <c r="L188" s="346"/>
      <c r="M188" s="346">
        <f t="shared" ref="M188:V188" si="51">SUM(M171:M186)</f>
        <v>4976</v>
      </c>
      <c r="N188" s="346"/>
      <c r="O188" s="346">
        <f t="shared" si="51"/>
        <v>4877</v>
      </c>
      <c r="P188" s="346"/>
      <c r="Q188" s="346">
        <f t="shared" si="51"/>
        <v>4753</v>
      </c>
      <c r="R188" s="346"/>
      <c r="S188" s="346">
        <f t="shared" si="51"/>
        <v>135579</v>
      </c>
      <c r="T188" s="346">
        <f t="shared" si="51"/>
        <v>140496</v>
      </c>
      <c r="U188" s="346">
        <f t="shared" si="51"/>
        <v>144281</v>
      </c>
      <c r="V188" s="346">
        <f t="shared" si="51"/>
        <v>146955</v>
      </c>
    </row>
    <row r="189" spans="1:22">
      <c r="A189" s="352" t="s">
        <v>296</v>
      </c>
      <c r="B189" s="353">
        <f>+B188+B8</f>
        <v>546729</v>
      </c>
      <c r="C189" s="353">
        <f t="shared" ref="C189:H189" si="52">+C188+C8</f>
        <v>571338</v>
      </c>
      <c r="D189" s="353">
        <f t="shared" si="52"/>
        <v>591380</v>
      </c>
      <c r="E189" s="353">
        <f t="shared" si="52"/>
        <v>605301</v>
      </c>
      <c r="F189" s="353">
        <f t="shared" si="52"/>
        <v>18382</v>
      </c>
      <c r="G189" s="353">
        <f t="shared" si="52"/>
        <v>19148</v>
      </c>
      <c r="H189" s="353">
        <f t="shared" si="52"/>
        <v>19766</v>
      </c>
      <c r="I189" s="353">
        <f>+I188+I8</f>
        <v>20047</v>
      </c>
    </row>
  </sheetData>
  <mergeCells count="3">
    <mergeCell ref="A1:A2"/>
    <mergeCell ref="B1:E2"/>
    <mergeCell ref="F1:I2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M243"/>
  <sheetViews>
    <sheetView zoomScale="70" zoomScaleNormal="70" workbookViewId="0">
      <selection sqref="A1:A2"/>
    </sheetView>
  </sheetViews>
  <sheetFormatPr baseColWidth="10" defaultRowHeight="13.2" outlineLevelCol="1"/>
  <cols>
    <col min="1" max="1" width="26.6640625" style="209" customWidth="1"/>
    <col min="2" max="21" width="8.109375" style="37" customWidth="1" outlineLevel="1"/>
    <col min="23" max="23" width="31" style="458" bestFit="1" customWidth="1"/>
    <col min="24" max="43" width="7.109375" customWidth="1"/>
    <col min="44" max="44" width="7.109375" style="243" customWidth="1"/>
    <col min="45" max="45" width="31" bestFit="1" customWidth="1"/>
    <col min="46" max="131" width="4.88671875" customWidth="1"/>
    <col min="132" max="132" width="14.5546875" bestFit="1" customWidth="1"/>
    <col min="133" max="133" width="18.6640625" bestFit="1" customWidth="1"/>
    <col min="134" max="140" width="4.88671875" customWidth="1"/>
    <col min="141" max="142" width="6" bestFit="1" customWidth="1"/>
    <col min="143" max="146" width="4.88671875" customWidth="1"/>
    <col min="147" max="147" width="6" bestFit="1" customWidth="1"/>
    <col min="148" max="213" width="4.88671875" customWidth="1"/>
    <col min="214" max="214" width="14.5546875" bestFit="1" customWidth="1"/>
    <col min="215" max="215" width="19.6640625" bestFit="1" customWidth="1"/>
    <col min="216" max="216" width="16.6640625" bestFit="1" customWidth="1"/>
    <col min="217" max="271" width="4.88671875" customWidth="1"/>
    <col min="272" max="272" width="16.6640625" bestFit="1" customWidth="1"/>
    <col min="273" max="274" width="4.88671875" customWidth="1"/>
    <col min="275" max="275" width="16.6640625" bestFit="1" customWidth="1"/>
    <col min="276" max="283" width="4.88671875" customWidth="1"/>
    <col min="284" max="284" width="10" customWidth="1"/>
    <col min="285" max="285" width="16.6640625" bestFit="1" customWidth="1"/>
    <col min="286" max="290" width="4.88671875" customWidth="1"/>
    <col min="291" max="291" width="13.5546875" bestFit="1" customWidth="1"/>
  </cols>
  <sheetData>
    <row r="1" spans="1:299" ht="21">
      <c r="A1" s="565" t="s">
        <v>0</v>
      </c>
      <c r="B1" s="509" t="s">
        <v>272</v>
      </c>
      <c r="C1" s="510"/>
      <c r="D1" s="510"/>
      <c r="E1" s="510"/>
      <c r="F1" s="510"/>
      <c r="G1" s="510"/>
      <c r="H1" s="510"/>
      <c r="I1" s="510"/>
      <c r="J1" s="510"/>
      <c r="K1" s="510"/>
      <c r="L1" s="511">
        <f>+A3</f>
        <v>44134</v>
      </c>
      <c r="M1" s="512"/>
      <c r="N1" s="512"/>
      <c r="O1" s="512"/>
      <c r="P1" s="512"/>
      <c r="Q1" s="512"/>
      <c r="R1" s="512"/>
      <c r="S1" s="512"/>
      <c r="T1" s="512"/>
      <c r="U1" s="513"/>
    </row>
    <row r="2" spans="1:299">
      <c r="A2" s="566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</row>
    <row r="3" spans="1:299" ht="23.4" thickBot="1">
      <c r="A3" s="1">
        <f>+'Todos_30-10_sisa'!A3</f>
        <v>44134</v>
      </c>
      <c r="B3" s="79" t="s">
        <v>265</v>
      </c>
      <c r="C3" s="50" t="s">
        <v>266</v>
      </c>
      <c r="D3" s="50" t="s">
        <v>265</v>
      </c>
      <c r="E3" s="50" t="s">
        <v>266</v>
      </c>
      <c r="F3" s="50" t="s">
        <v>265</v>
      </c>
      <c r="G3" s="50" t="s">
        <v>266</v>
      </c>
      <c r="H3" s="50" t="s">
        <v>265</v>
      </c>
      <c r="I3" s="50" t="s">
        <v>266</v>
      </c>
      <c r="J3" s="50" t="s">
        <v>265</v>
      </c>
      <c r="K3" s="50" t="s">
        <v>266</v>
      </c>
      <c r="L3" s="50" t="s">
        <v>265</v>
      </c>
      <c r="M3" s="50" t="s">
        <v>266</v>
      </c>
      <c r="N3" s="50" t="s">
        <v>265</v>
      </c>
      <c r="O3" s="50" t="s">
        <v>266</v>
      </c>
      <c r="P3" s="50" t="s">
        <v>265</v>
      </c>
      <c r="Q3" s="50" t="s">
        <v>266</v>
      </c>
      <c r="R3" s="50" t="s">
        <v>265</v>
      </c>
      <c r="S3" s="50" t="s">
        <v>266</v>
      </c>
      <c r="T3" s="50" t="s">
        <v>265</v>
      </c>
      <c r="U3" s="51" t="s">
        <v>266</v>
      </c>
      <c r="W3" s="56"/>
      <c r="X3" s="43" t="s">
        <v>16</v>
      </c>
      <c r="Y3" s="40" t="s">
        <v>16</v>
      </c>
      <c r="Z3" s="41" t="s">
        <v>7</v>
      </c>
      <c r="AA3" s="41" t="s">
        <v>7</v>
      </c>
      <c r="AB3" s="40" t="s">
        <v>8</v>
      </c>
      <c r="AC3" s="40" t="s">
        <v>8</v>
      </c>
      <c r="AD3" s="40" t="s">
        <v>9</v>
      </c>
      <c r="AE3" s="40" t="s">
        <v>9</v>
      </c>
      <c r="AF3" s="40" t="s">
        <v>10</v>
      </c>
      <c r="AG3" s="40" t="s">
        <v>10</v>
      </c>
      <c r="AH3" s="40" t="s">
        <v>11</v>
      </c>
      <c r="AI3" s="40" t="s">
        <v>11</v>
      </c>
      <c r="AJ3" s="40" t="s">
        <v>12</v>
      </c>
      <c r="AK3" s="40" t="s">
        <v>12</v>
      </c>
      <c r="AL3" s="40" t="s">
        <v>13</v>
      </c>
      <c r="AM3" s="40" t="s">
        <v>13</v>
      </c>
      <c r="AN3" s="40" t="s">
        <v>14</v>
      </c>
      <c r="AO3" s="40" t="s">
        <v>14</v>
      </c>
      <c r="AP3" s="40" t="s">
        <v>15</v>
      </c>
      <c r="AQ3" s="44" t="s">
        <v>15</v>
      </c>
      <c r="AR3" s="36" t="s">
        <v>285</v>
      </c>
      <c r="AS3" s="56"/>
      <c r="AT3" s="56" t="s">
        <v>266</v>
      </c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7" t="s">
        <v>293</v>
      </c>
      <c r="EP3" s="56" t="s">
        <v>265</v>
      </c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7" t="s">
        <v>294</v>
      </c>
      <c r="IF3" s="56" t="s">
        <v>269</v>
      </c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  <c r="JN3" s="57" t="s">
        <v>295</v>
      </c>
      <c r="JO3" s="56" t="s">
        <v>274</v>
      </c>
      <c r="JP3" s="348"/>
      <c r="JQ3" s="348"/>
      <c r="JR3" s="348"/>
      <c r="JS3" s="348"/>
      <c r="JT3" s="348"/>
      <c r="JU3" s="348"/>
      <c r="JV3" s="348"/>
      <c r="JW3" s="348"/>
      <c r="JX3" s="348"/>
      <c r="JY3" s="348"/>
      <c r="JZ3" s="348"/>
      <c r="KA3" s="348"/>
      <c r="KB3" s="348"/>
      <c r="KC3" s="348"/>
      <c r="KD3" s="348"/>
      <c r="KE3" s="348"/>
      <c r="KF3" s="348"/>
      <c r="KG3" s="348"/>
      <c r="KH3" s="348"/>
      <c r="KI3" s="348"/>
      <c r="KJ3" s="348"/>
      <c r="KK3" s="348"/>
      <c r="KL3" s="348"/>
      <c r="KM3" s="348"/>
    </row>
    <row r="4" spans="1:299" ht="15" thickBot="1">
      <c r="A4" s="78" t="s">
        <v>17</v>
      </c>
      <c r="B4" s="151">
        <f>+B5+B6+B11+B12+B13+B14+B15+B16+B17+B18+B19+B20+B21+B22+B23+B24+B25+B26+B27+B28+B29+B30+B31+B32+B33</f>
        <v>20</v>
      </c>
      <c r="C4" s="151">
        <f t="shared" ref="C4:T4" si="0">+C5+C6+C11+C12+C13+C14+C15+C16+C17+C18+C19+C20+C21+C22+C23+C24+C25+C26+C27+C28+C29+C30+C31+C32+C33</f>
        <v>25</v>
      </c>
      <c r="D4" s="151">
        <f t="shared" si="0"/>
        <v>22</v>
      </c>
      <c r="E4" s="151">
        <f t="shared" si="0"/>
        <v>23</v>
      </c>
      <c r="F4" s="151">
        <f t="shared" si="0"/>
        <v>106</v>
      </c>
      <c r="G4" s="151">
        <f t="shared" si="0"/>
        <v>89</v>
      </c>
      <c r="H4" s="223">
        <f>+H5+H6+H11+H12+H13+H14+H15+H16+H17+H18+H19+H20+H21+H22+H23+H24+H25+H26+H27+H28+H29+H30+H31+H32+H33</f>
        <v>322</v>
      </c>
      <c r="I4" s="151">
        <f t="shared" si="0"/>
        <v>181</v>
      </c>
      <c r="J4" s="151">
        <f t="shared" si="0"/>
        <v>854</v>
      </c>
      <c r="K4" s="151">
        <f t="shared" si="0"/>
        <v>479</v>
      </c>
      <c r="L4" s="151">
        <f t="shared" si="0"/>
        <v>2126</v>
      </c>
      <c r="M4" s="151">
        <f t="shared" si="0"/>
        <v>973</v>
      </c>
      <c r="N4" s="151">
        <f t="shared" si="0"/>
        <v>4334</v>
      </c>
      <c r="O4" s="151">
        <f t="shared" si="0"/>
        <v>2247</v>
      </c>
      <c r="P4" s="151">
        <f t="shared" si="0"/>
        <v>4986</v>
      </c>
      <c r="Q4" s="151">
        <f t="shared" si="0"/>
        <v>3218</v>
      </c>
      <c r="R4" s="151">
        <f t="shared" si="0"/>
        <v>3640</v>
      </c>
      <c r="S4" s="151">
        <f t="shared" si="0"/>
        <v>3924</v>
      </c>
      <c r="T4" s="151">
        <f t="shared" si="0"/>
        <v>923</v>
      </c>
      <c r="U4" s="151">
        <f>+U5+U6+U11+U12+U13+U14+U15+U16+U17+U18+U19+U20+U21+U22+U23+U24+U25+U26+U27+U28+U29+U30+U31+U32+U33</f>
        <v>2107</v>
      </c>
      <c r="W4" s="18" t="s">
        <v>184</v>
      </c>
      <c r="X4" s="79" t="s">
        <v>265</v>
      </c>
      <c r="Y4" s="50" t="s">
        <v>266</v>
      </c>
      <c r="Z4" s="50" t="s">
        <v>265</v>
      </c>
      <c r="AA4" s="50" t="s">
        <v>266</v>
      </c>
      <c r="AB4" s="50" t="s">
        <v>265</v>
      </c>
      <c r="AC4" s="50" t="s">
        <v>266</v>
      </c>
      <c r="AD4" s="50" t="s">
        <v>265</v>
      </c>
      <c r="AE4" s="50" t="s">
        <v>266</v>
      </c>
      <c r="AF4" s="50" t="s">
        <v>265</v>
      </c>
      <c r="AG4" s="50" t="s">
        <v>266</v>
      </c>
      <c r="AH4" s="50" t="s">
        <v>265</v>
      </c>
      <c r="AI4" s="50" t="s">
        <v>266</v>
      </c>
      <c r="AJ4" s="50" t="s">
        <v>265</v>
      </c>
      <c r="AK4" s="50" t="s">
        <v>266</v>
      </c>
      <c r="AL4" s="50" t="s">
        <v>265</v>
      </c>
      <c r="AM4" s="50" t="s">
        <v>266</v>
      </c>
      <c r="AN4" s="50" t="s">
        <v>265</v>
      </c>
      <c r="AO4" s="50" t="s">
        <v>266</v>
      </c>
      <c r="AP4" s="50" t="s">
        <v>265</v>
      </c>
      <c r="AQ4" s="51" t="s">
        <v>266</v>
      </c>
      <c r="AR4" s="36" t="s">
        <v>269</v>
      </c>
      <c r="AS4" s="18" t="s">
        <v>184</v>
      </c>
      <c r="AT4" s="18">
        <v>0</v>
      </c>
      <c r="AU4" s="18">
        <v>1</v>
      </c>
      <c r="AV4" s="18">
        <v>2</v>
      </c>
      <c r="AW4" s="18">
        <v>3</v>
      </c>
      <c r="AX4" s="18">
        <v>6</v>
      </c>
      <c r="AY4" s="18">
        <v>7</v>
      </c>
      <c r="AZ4" s="18">
        <v>8</v>
      </c>
      <c r="BA4" s="18">
        <v>14</v>
      </c>
      <c r="BB4" s="18">
        <v>17</v>
      </c>
      <c r="BC4" s="18">
        <v>19</v>
      </c>
      <c r="BD4" s="18">
        <v>20</v>
      </c>
      <c r="BE4" s="18">
        <v>21</v>
      </c>
      <c r="BF4" s="18">
        <v>22</v>
      </c>
      <c r="BG4" s="18">
        <v>23</v>
      </c>
      <c r="BH4" s="18">
        <v>24</v>
      </c>
      <c r="BI4" s="18">
        <v>25</v>
      </c>
      <c r="BJ4" s="18">
        <v>26</v>
      </c>
      <c r="BK4" s="18">
        <v>27</v>
      </c>
      <c r="BL4" s="18">
        <v>28</v>
      </c>
      <c r="BM4" s="18">
        <v>29</v>
      </c>
      <c r="BN4" s="18">
        <v>30</v>
      </c>
      <c r="BO4" s="18">
        <v>31</v>
      </c>
      <c r="BP4" s="18">
        <v>32</v>
      </c>
      <c r="BQ4" s="18">
        <v>33</v>
      </c>
      <c r="BR4" s="18">
        <v>34</v>
      </c>
      <c r="BS4" s="18">
        <v>35</v>
      </c>
      <c r="BT4" s="18">
        <v>36</v>
      </c>
      <c r="BU4" s="18">
        <v>37</v>
      </c>
      <c r="BV4" s="18">
        <v>38</v>
      </c>
      <c r="BW4" s="18">
        <v>39</v>
      </c>
      <c r="BX4" s="18">
        <v>40</v>
      </c>
      <c r="BY4" s="18">
        <v>41</v>
      </c>
      <c r="BZ4" s="18">
        <v>42</v>
      </c>
      <c r="CA4" s="18">
        <v>43</v>
      </c>
      <c r="CB4" s="18">
        <v>44</v>
      </c>
      <c r="CC4" s="18">
        <v>45</v>
      </c>
      <c r="CD4" s="18">
        <v>46</v>
      </c>
      <c r="CE4" s="18">
        <v>47</v>
      </c>
      <c r="CF4" s="18">
        <v>48</v>
      </c>
      <c r="CG4" s="18">
        <v>49</v>
      </c>
      <c r="CH4" s="18">
        <v>50</v>
      </c>
      <c r="CI4" s="18">
        <v>51</v>
      </c>
      <c r="CJ4" s="18">
        <v>52</v>
      </c>
      <c r="CK4" s="18">
        <v>53</v>
      </c>
      <c r="CL4" s="18">
        <v>54</v>
      </c>
      <c r="CM4" s="18">
        <v>55</v>
      </c>
      <c r="CN4" s="18">
        <v>56</v>
      </c>
      <c r="CO4" s="18">
        <v>57</v>
      </c>
      <c r="CP4" s="18">
        <v>58</v>
      </c>
      <c r="CQ4" s="18">
        <v>59</v>
      </c>
      <c r="CR4" s="18">
        <v>60</v>
      </c>
      <c r="CS4" s="18">
        <v>61</v>
      </c>
      <c r="CT4" s="18">
        <v>62</v>
      </c>
      <c r="CU4" s="18">
        <v>63</v>
      </c>
      <c r="CV4" s="18">
        <v>64</v>
      </c>
      <c r="CW4" s="18">
        <v>65</v>
      </c>
      <c r="CX4" s="18">
        <v>66</v>
      </c>
      <c r="CY4" s="18">
        <v>67</v>
      </c>
      <c r="CZ4" s="18">
        <v>68</v>
      </c>
      <c r="DA4" s="18">
        <v>69</v>
      </c>
      <c r="DB4" s="18">
        <v>70</v>
      </c>
      <c r="DC4" s="18">
        <v>71</v>
      </c>
      <c r="DD4" s="18">
        <v>72</v>
      </c>
      <c r="DE4" s="18">
        <v>73</v>
      </c>
      <c r="DF4" s="18">
        <v>74</v>
      </c>
      <c r="DG4" s="18">
        <v>75</v>
      </c>
      <c r="DH4" s="18">
        <v>76</v>
      </c>
      <c r="DI4" s="18">
        <v>77</v>
      </c>
      <c r="DJ4" s="18">
        <v>78</v>
      </c>
      <c r="DK4" s="18">
        <v>79</v>
      </c>
      <c r="DL4" s="18">
        <v>80</v>
      </c>
      <c r="DM4" s="18">
        <v>81</v>
      </c>
      <c r="DN4" s="18">
        <v>82</v>
      </c>
      <c r="DO4" s="18">
        <v>83</v>
      </c>
      <c r="DP4" s="18">
        <v>84</v>
      </c>
      <c r="DQ4" s="18">
        <v>85</v>
      </c>
      <c r="DR4" s="18">
        <v>86</v>
      </c>
      <c r="DS4" s="18">
        <v>87</v>
      </c>
      <c r="DT4" s="18">
        <v>88</v>
      </c>
      <c r="DU4" s="18">
        <v>89</v>
      </c>
      <c r="DV4" s="18">
        <v>90</v>
      </c>
      <c r="DW4" s="18">
        <v>91</v>
      </c>
      <c r="DX4" s="18">
        <v>92</v>
      </c>
      <c r="DY4" s="18">
        <v>93</v>
      </c>
      <c r="DZ4" s="18">
        <v>94</v>
      </c>
      <c r="EA4" s="18">
        <v>95</v>
      </c>
      <c r="EB4" s="18">
        <v>96</v>
      </c>
      <c r="EC4" s="18">
        <v>97</v>
      </c>
      <c r="ED4" s="18">
        <v>98</v>
      </c>
      <c r="EE4" s="18">
        <v>99</v>
      </c>
      <c r="EF4" s="18">
        <v>100</v>
      </c>
      <c r="EG4" s="18">
        <v>101</v>
      </c>
      <c r="EH4" s="18">
        <v>102</v>
      </c>
      <c r="EI4" s="18">
        <v>103</v>
      </c>
      <c r="EJ4" s="18">
        <v>104</v>
      </c>
      <c r="EK4" s="18">
        <v>105</v>
      </c>
      <c r="EL4" s="18">
        <v>107</v>
      </c>
      <c r="EM4" s="18">
        <v>120</v>
      </c>
      <c r="EN4" s="18" t="s">
        <v>291</v>
      </c>
      <c r="EO4" s="58"/>
      <c r="EP4" s="18">
        <v>0</v>
      </c>
      <c r="EQ4" s="18">
        <v>1</v>
      </c>
      <c r="ER4" s="18">
        <v>4</v>
      </c>
      <c r="ES4" s="18">
        <v>6</v>
      </c>
      <c r="ET4" s="18">
        <v>8</v>
      </c>
      <c r="EU4" s="18">
        <v>15</v>
      </c>
      <c r="EV4" s="18">
        <v>16</v>
      </c>
      <c r="EW4" s="18">
        <v>18</v>
      </c>
      <c r="EX4" s="18">
        <v>19</v>
      </c>
      <c r="EY4" s="18">
        <v>21</v>
      </c>
      <c r="EZ4" s="18">
        <v>22</v>
      </c>
      <c r="FA4" s="18">
        <v>23</v>
      </c>
      <c r="FB4" s="18">
        <v>24</v>
      </c>
      <c r="FC4" s="18">
        <v>25</v>
      </c>
      <c r="FD4" s="18">
        <v>26</v>
      </c>
      <c r="FE4" s="18">
        <v>27</v>
      </c>
      <c r="FF4" s="18">
        <v>28</v>
      </c>
      <c r="FG4" s="18">
        <v>29</v>
      </c>
      <c r="FH4" s="18">
        <v>30</v>
      </c>
      <c r="FI4" s="18">
        <v>31</v>
      </c>
      <c r="FJ4" s="18">
        <v>32</v>
      </c>
      <c r="FK4" s="18">
        <v>33</v>
      </c>
      <c r="FL4" s="18">
        <v>34</v>
      </c>
      <c r="FM4" s="18">
        <v>35</v>
      </c>
      <c r="FN4" s="18">
        <v>36</v>
      </c>
      <c r="FO4" s="18">
        <v>37</v>
      </c>
      <c r="FP4" s="18">
        <v>38</v>
      </c>
      <c r="FQ4" s="18">
        <v>39</v>
      </c>
      <c r="FR4" s="18">
        <v>40</v>
      </c>
      <c r="FS4" s="18">
        <v>41</v>
      </c>
      <c r="FT4" s="18">
        <v>42</v>
      </c>
      <c r="FU4" s="18">
        <v>43</v>
      </c>
      <c r="FV4" s="18">
        <v>44</v>
      </c>
      <c r="FW4" s="18">
        <v>45</v>
      </c>
      <c r="FX4" s="18">
        <v>46</v>
      </c>
      <c r="FY4" s="18">
        <v>47</v>
      </c>
      <c r="FZ4" s="18">
        <v>48</v>
      </c>
      <c r="GA4" s="18">
        <v>49</v>
      </c>
      <c r="GB4" s="18">
        <v>50</v>
      </c>
      <c r="GC4" s="18">
        <v>51</v>
      </c>
      <c r="GD4" s="18">
        <v>52</v>
      </c>
      <c r="GE4" s="18">
        <v>53</v>
      </c>
      <c r="GF4" s="18">
        <v>54</v>
      </c>
      <c r="GG4" s="18">
        <v>55</v>
      </c>
      <c r="GH4" s="18">
        <v>56</v>
      </c>
      <c r="GI4" s="18">
        <v>57</v>
      </c>
      <c r="GJ4" s="18">
        <v>58</v>
      </c>
      <c r="GK4" s="18">
        <v>59</v>
      </c>
      <c r="GL4" s="18">
        <v>60</v>
      </c>
      <c r="GM4" s="18">
        <v>61</v>
      </c>
      <c r="GN4" s="18">
        <v>62</v>
      </c>
      <c r="GO4" s="18">
        <v>63</v>
      </c>
      <c r="GP4" s="18">
        <v>64</v>
      </c>
      <c r="GQ4" s="18">
        <v>65</v>
      </c>
      <c r="GR4" s="18">
        <v>66</v>
      </c>
      <c r="GS4" s="18">
        <v>67</v>
      </c>
      <c r="GT4" s="18">
        <v>68</v>
      </c>
      <c r="GU4" s="18">
        <v>69</v>
      </c>
      <c r="GV4" s="18">
        <v>70</v>
      </c>
      <c r="GW4" s="18">
        <v>71</v>
      </c>
      <c r="GX4" s="18">
        <v>72</v>
      </c>
      <c r="GY4" s="18">
        <v>73</v>
      </c>
      <c r="GZ4" s="18">
        <v>74</v>
      </c>
      <c r="HA4" s="18">
        <v>75</v>
      </c>
      <c r="HB4" s="18">
        <v>76</v>
      </c>
      <c r="HC4" s="18">
        <v>77</v>
      </c>
      <c r="HD4" s="18">
        <v>78</v>
      </c>
      <c r="HE4" s="18">
        <v>79</v>
      </c>
      <c r="HF4" s="18">
        <v>80</v>
      </c>
      <c r="HG4" s="18">
        <v>81</v>
      </c>
      <c r="HH4" s="18">
        <v>82</v>
      </c>
      <c r="HI4" s="18">
        <v>83</v>
      </c>
      <c r="HJ4" s="18">
        <v>84</v>
      </c>
      <c r="HK4" s="18">
        <v>85</v>
      </c>
      <c r="HL4" s="18">
        <v>86</v>
      </c>
      <c r="HM4" s="18">
        <v>87</v>
      </c>
      <c r="HN4" s="18">
        <v>88</v>
      </c>
      <c r="HO4" s="18">
        <v>89</v>
      </c>
      <c r="HP4" s="18">
        <v>90</v>
      </c>
      <c r="HQ4" s="18">
        <v>91</v>
      </c>
      <c r="HR4" s="18">
        <v>92</v>
      </c>
      <c r="HS4" s="18">
        <v>93</v>
      </c>
      <c r="HT4" s="18">
        <v>94</v>
      </c>
      <c r="HU4" s="18">
        <v>95</v>
      </c>
      <c r="HV4" s="18">
        <v>96</v>
      </c>
      <c r="HW4" s="18">
        <v>97</v>
      </c>
      <c r="HX4" s="18">
        <v>98</v>
      </c>
      <c r="HY4" s="18">
        <v>99</v>
      </c>
      <c r="HZ4" s="18">
        <v>100</v>
      </c>
      <c r="IA4" s="18">
        <v>101</v>
      </c>
      <c r="IB4" s="18">
        <v>102</v>
      </c>
      <c r="IC4" s="18">
        <v>120</v>
      </c>
      <c r="ID4" s="18" t="s">
        <v>291</v>
      </c>
      <c r="IE4" s="58"/>
      <c r="IF4" s="18">
        <v>50</v>
      </c>
      <c r="IG4" s="18">
        <v>54</v>
      </c>
      <c r="IH4" s="18">
        <v>57</v>
      </c>
      <c r="II4" s="18">
        <v>59</v>
      </c>
      <c r="IJ4" s="18">
        <v>61</v>
      </c>
      <c r="IK4" s="18">
        <v>68</v>
      </c>
      <c r="IL4" s="18">
        <v>69</v>
      </c>
      <c r="IM4" s="18">
        <v>71</v>
      </c>
      <c r="IN4" s="18">
        <v>72</v>
      </c>
      <c r="IO4" s="18">
        <v>73</v>
      </c>
      <c r="IP4" s="18">
        <v>74</v>
      </c>
      <c r="IQ4" s="18">
        <v>75</v>
      </c>
      <c r="IR4" s="18">
        <v>76</v>
      </c>
      <c r="IS4" s="18">
        <v>77</v>
      </c>
      <c r="IT4" s="18">
        <v>78</v>
      </c>
      <c r="IU4" s="18">
        <v>79</v>
      </c>
      <c r="IV4" s="18">
        <v>80</v>
      </c>
      <c r="IW4" s="18">
        <v>81</v>
      </c>
      <c r="IX4" s="18">
        <v>82</v>
      </c>
      <c r="IY4" s="18">
        <v>84</v>
      </c>
      <c r="IZ4" s="18">
        <v>85</v>
      </c>
      <c r="JA4" s="18">
        <v>86</v>
      </c>
      <c r="JB4" s="18">
        <v>87</v>
      </c>
      <c r="JC4" s="18">
        <v>88</v>
      </c>
      <c r="JD4" s="18">
        <v>89</v>
      </c>
      <c r="JE4" s="18">
        <v>90</v>
      </c>
      <c r="JF4" s="18">
        <v>91</v>
      </c>
      <c r="JG4" s="18">
        <v>92</v>
      </c>
      <c r="JH4" s="18">
        <v>93</v>
      </c>
      <c r="JI4" s="18">
        <v>94</v>
      </c>
      <c r="JJ4" s="18">
        <v>95</v>
      </c>
      <c r="JK4" s="18">
        <v>97</v>
      </c>
      <c r="JL4" s="18">
        <v>101</v>
      </c>
      <c r="JM4" s="18" t="s">
        <v>291</v>
      </c>
      <c r="JN4" s="58"/>
      <c r="JO4" s="18"/>
      <c r="JP4" s="349"/>
      <c r="JQ4" s="349"/>
      <c r="JR4" s="349"/>
      <c r="JS4" s="349"/>
      <c r="JT4" s="349"/>
      <c r="JU4" s="349"/>
      <c r="JV4" s="349"/>
      <c r="JW4" s="349"/>
      <c r="JX4" s="349"/>
      <c r="JY4" s="349"/>
      <c r="JZ4" s="349"/>
      <c r="KA4" s="349"/>
      <c r="KB4" s="349"/>
      <c r="KC4" s="349"/>
      <c r="KD4" s="349"/>
      <c r="KE4" s="349"/>
      <c r="KF4" s="349"/>
      <c r="KG4" s="349"/>
      <c r="KH4" s="349"/>
      <c r="KI4" s="349"/>
      <c r="KJ4" s="349"/>
      <c r="KK4" s="349"/>
      <c r="KL4" s="349"/>
      <c r="KM4" s="349"/>
    </row>
    <row r="5" spans="1:299">
      <c r="A5" s="221" t="s">
        <v>18</v>
      </c>
      <c r="B5" s="252">
        <f>VLOOKUP(A5,$W:$AQ,2,FALSE)</f>
        <v>12</v>
      </c>
      <c r="C5" s="252">
        <f>VLOOKUP(A5,$W:$AQ,3,FALSE)</f>
        <v>10</v>
      </c>
      <c r="D5" s="252">
        <f>VLOOKUP(A5,$W:$AQ,4,FALSE)</f>
        <v>17</v>
      </c>
      <c r="E5" s="252">
        <f>VLOOKUP(A5,$W:$AQ,5,FALSE)</f>
        <v>16</v>
      </c>
      <c r="F5" s="252">
        <f>VLOOKUP(A5,$W:$AQ,6,FALSE)</f>
        <v>67</v>
      </c>
      <c r="G5" s="252">
        <f>VLOOKUP(A5,$W:$AQ,7,FALSE)</f>
        <v>47</v>
      </c>
      <c r="H5" s="252">
        <f>VLOOKUP(A5,$W:$AQ,8,FALSE)</f>
        <v>155</v>
      </c>
      <c r="I5" s="252">
        <f>VLOOKUP(A5,$W:$AQ,9,FALSE)</f>
        <v>107</v>
      </c>
      <c r="J5" s="252">
        <f>VLOOKUP(A5,$W:$AQ,10,FALSE)</f>
        <v>485</v>
      </c>
      <c r="K5" s="252">
        <f>VLOOKUP(A5,$W:$AQ,11,FALSE)</f>
        <v>280</v>
      </c>
      <c r="L5" s="252">
        <f>VLOOKUP(A5,$W:$AQ,12,FALSE)</f>
        <v>1198</v>
      </c>
      <c r="M5" s="252">
        <f>VLOOKUP(A5,$W:$AQ,13,FALSE)</f>
        <v>538</v>
      </c>
      <c r="N5" s="252">
        <f>VLOOKUP(A5,$W:$AQ,14,FALSE)</f>
        <v>2417</v>
      </c>
      <c r="O5" s="252">
        <f>VLOOKUP(A5,$W:$AQ,15,FALSE)</f>
        <v>1339</v>
      </c>
      <c r="P5" s="252">
        <f>VLOOKUP(A5,$W:$AQ,16,FALSE)</f>
        <v>2791</v>
      </c>
      <c r="Q5" s="252">
        <f>VLOOKUP(A5,$W:$AQ,17,FALSE)</f>
        <v>1948</v>
      </c>
      <c r="R5" s="252">
        <f>VLOOKUP(A5,$W:$AQ,18,FALSE)</f>
        <v>1993</v>
      </c>
      <c r="S5" s="252">
        <f>VLOOKUP(A5,$W:$AQ,19,FALSE)</f>
        <v>2252</v>
      </c>
      <c r="T5" s="252">
        <f>VLOOKUP(A5,$W:$AQ,20,FALSE)</f>
        <v>489</v>
      </c>
      <c r="U5" s="252">
        <f>VLOOKUP(A5,$W:$AQ,21,FALSE)</f>
        <v>1114</v>
      </c>
      <c r="W5" s="12" t="s">
        <v>179</v>
      </c>
      <c r="X5">
        <f>SUM(EP5:ET5)</f>
        <v>0</v>
      </c>
      <c r="Y5">
        <f>SUM(AT5:AZ5)</f>
        <v>2</v>
      </c>
      <c r="Z5">
        <f>SUM(EU5:EX5)</f>
        <v>1</v>
      </c>
      <c r="AA5">
        <f>SUM(BA5:BC5)</f>
        <v>0</v>
      </c>
      <c r="AB5">
        <f>SUM(EY5:FG5)</f>
        <v>5</v>
      </c>
      <c r="AC5">
        <f>SUM(BD5:BM5)</f>
        <v>3</v>
      </c>
      <c r="AD5">
        <f>SUM(FH5:FQ5)</f>
        <v>11</v>
      </c>
      <c r="AE5">
        <f>SUM(BN5:BW5)</f>
        <v>2</v>
      </c>
      <c r="AF5">
        <f>SUM(FR5:GA5)</f>
        <v>28</v>
      </c>
      <c r="AG5">
        <f>SUM(BX5:CG5)</f>
        <v>9</v>
      </c>
      <c r="AH5">
        <f>SUM(GB5:GK5)</f>
        <v>68</v>
      </c>
      <c r="AI5" s="266">
        <f>SUM(CH5:CQ5)</f>
        <v>38</v>
      </c>
      <c r="AJ5">
        <f>SUM(GL5:GU5)</f>
        <v>188</v>
      </c>
      <c r="AK5">
        <f>SUM(CR5:DA5)</f>
        <v>96</v>
      </c>
      <c r="AL5">
        <f>SUM(GV5:HE5)</f>
        <v>261</v>
      </c>
      <c r="AM5">
        <f>SUM(DB5:DK5)</f>
        <v>138</v>
      </c>
      <c r="AN5">
        <f>SUM(HF5:HO5)</f>
        <v>146</v>
      </c>
      <c r="AO5">
        <f>SUM(DL5:DU5)</f>
        <v>182</v>
      </c>
      <c r="AP5">
        <f>SUM(HP5:IC5)</f>
        <v>25</v>
      </c>
      <c r="AQ5">
        <f>SUM(DV5:EM5)</f>
        <v>88</v>
      </c>
      <c r="AR5" s="243">
        <f>+EN5+ID5+JN5</f>
        <v>3</v>
      </c>
      <c r="AS5" s="12" t="s">
        <v>179</v>
      </c>
      <c r="AT5" s="13"/>
      <c r="AU5" s="13"/>
      <c r="AV5" s="13">
        <v>1</v>
      </c>
      <c r="AW5" s="13">
        <v>1</v>
      </c>
      <c r="AX5" s="13"/>
      <c r="AY5" s="13"/>
      <c r="AZ5" s="13"/>
      <c r="BA5" s="13"/>
      <c r="BB5" s="13"/>
      <c r="BC5" s="13"/>
      <c r="BD5" s="13"/>
      <c r="BE5" s="13"/>
      <c r="BF5" s="13">
        <v>1</v>
      </c>
      <c r="BG5" s="13"/>
      <c r="BH5" s="13"/>
      <c r="BI5" s="13">
        <v>1</v>
      </c>
      <c r="BJ5" s="13"/>
      <c r="BK5" s="13"/>
      <c r="BL5" s="13">
        <v>1</v>
      </c>
      <c r="BM5" s="13"/>
      <c r="BN5" s="13"/>
      <c r="BO5" s="13"/>
      <c r="BP5" s="13"/>
      <c r="BQ5" s="13"/>
      <c r="BR5" s="13"/>
      <c r="BS5" s="13">
        <v>1</v>
      </c>
      <c r="BT5" s="13">
        <v>1</v>
      </c>
      <c r="BU5" s="13"/>
      <c r="BV5" s="13"/>
      <c r="BW5" s="13"/>
      <c r="BX5" s="13">
        <v>1</v>
      </c>
      <c r="BY5" s="13">
        <v>1</v>
      </c>
      <c r="BZ5" s="13"/>
      <c r="CA5" s="13">
        <v>1</v>
      </c>
      <c r="CB5" s="13">
        <v>1</v>
      </c>
      <c r="CC5" s="13">
        <v>3</v>
      </c>
      <c r="CD5" s="13"/>
      <c r="CE5" s="13">
        <v>1</v>
      </c>
      <c r="CF5" s="13">
        <v>1</v>
      </c>
      <c r="CG5" s="13"/>
      <c r="CH5" s="13">
        <v>3</v>
      </c>
      <c r="CI5" s="13"/>
      <c r="CJ5" s="13">
        <v>6</v>
      </c>
      <c r="CK5" s="13">
        <v>3</v>
      </c>
      <c r="CL5" s="13">
        <v>4</v>
      </c>
      <c r="CM5" s="13">
        <v>5</v>
      </c>
      <c r="CN5" s="13">
        <v>3</v>
      </c>
      <c r="CO5" s="13">
        <v>3</v>
      </c>
      <c r="CP5" s="13">
        <v>3</v>
      </c>
      <c r="CQ5" s="13">
        <v>8</v>
      </c>
      <c r="CR5" s="13">
        <v>10</v>
      </c>
      <c r="CS5" s="13">
        <v>7</v>
      </c>
      <c r="CT5" s="13">
        <v>10</v>
      </c>
      <c r="CU5" s="13">
        <v>13</v>
      </c>
      <c r="CV5" s="13">
        <v>7</v>
      </c>
      <c r="CW5" s="13">
        <v>11</v>
      </c>
      <c r="CX5" s="13">
        <v>11</v>
      </c>
      <c r="CY5" s="13">
        <v>8</v>
      </c>
      <c r="CZ5" s="13">
        <v>9</v>
      </c>
      <c r="DA5" s="13">
        <v>10</v>
      </c>
      <c r="DB5" s="13">
        <v>14</v>
      </c>
      <c r="DC5" s="13">
        <v>15</v>
      </c>
      <c r="DD5" s="13">
        <v>10</v>
      </c>
      <c r="DE5" s="13">
        <v>8</v>
      </c>
      <c r="DF5" s="13">
        <v>15</v>
      </c>
      <c r="DG5" s="13">
        <v>19</v>
      </c>
      <c r="DH5" s="13">
        <v>4</v>
      </c>
      <c r="DI5" s="13">
        <v>11</v>
      </c>
      <c r="DJ5" s="13">
        <v>25</v>
      </c>
      <c r="DK5" s="13">
        <v>17</v>
      </c>
      <c r="DL5" s="13">
        <v>24</v>
      </c>
      <c r="DM5" s="13">
        <v>17</v>
      </c>
      <c r="DN5" s="13">
        <v>11</v>
      </c>
      <c r="DO5" s="13">
        <v>15</v>
      </c>
      <c r="DP5" s="13">
        <v>20</v>
      </c>
      <c r="DQ5" s="13">
        <v>15</v>
      </c>
      <c r="DR5" s="13">
        <v>18</v>
      </c>
      <c r="DS5" s="13">
        <v>22</v>
      </c>
      <c r="DT5" s="13">
        <v>24</v>
      </c>
      <c r="DU5" s="13">
        <v>16</v>
      </c>
      <c r="DV5" s="13">
        <v>18</v>
      </c>
      <c r="DW5" s="13">
        <v>19</v>
      </c>
      <c r="DX5" s="13">
        <v>8</v>
      </c>
      <c r="DY5" s="13">
        <v>9</v>
      </c>
      <c r="DZ5" s="13">
        <v>5</v>
      </c>
      <c r="EA5" s="13">
        <v>9</v>
      </c>
      <c r="EB5" s="13">
        <v>9</v>
      </c>
      <c r="EC5" s="13">
        <v>1</v>
      </c>
      <c r="ED5" s="13">
        <v>3</v>
      </c>
      <c r="EE5" s="13"/>
      <c r="EF5" s="13">
        <v>3</v>
      </c>
      <c r="EG5" s="13"/>
      <c r="EH5" s="13"/>
      <c r="EI5" s="13">
        <v>1</v>
      </c>
      <c r="EJ5" s="13"/>
      <c r="EK5" s="13"/>
      <c r="EL5" s="13"/>
      <c r="EM5" s="13">
        <v>3</v>
      </c>
      <c r="EN5" s="13"/>
      <c r="EO5" s="59">
        <v>558</v>
      </c>
      <c r="EP5" s="13"/>
      <c r="EQ5" s="13"/>
      <c r="ER5" s="13"/>
      <c r="ES5" s="13"/>
      <c r="ET5" s="13"/>
      <c r="EU5" s="13"/>
      <c r="EV5" s="13"/>
      <c r="EW5" s="13"/>
      <c r="EX5" s="13">
        <v>1</v>
      </c>
      <c r="EY5" s="13"/>
      <c r="EZ5" s="13"/>
      <c r="FA5" s="13"/>
      <c r="FB5" s="13"/>
      <c r="FC5" s="13">
        <v>2</v>
      </c>
      <c r="FD5" s="13">
        <v>1</v>
      </c>
      <c r="FE5" s="13">
        <v>1</v>
      </c>
      <c r="FF5" s="13"/>
      <c r="FG5" s="13">
        <v>1</v>
      </c>
      <c r="FH5" s="13"/>
      <c r="FI5" s="13"/>
      <c r="FJ5" s="13"/>
      <c r="FK5" s="13">
        <v>1</v>
      </c>
      <c r="FL5" s="13">
        <v>5</v>
      </c>
      <c r="FM5" s="13"/>
      <c r="FN5" s="13">
        <v>1</v>
      </c>
      <c r="FO5" s="13">
        <v>2</v>
      </c>
      <c r="FP5" s="13">
        <v>2</v>
      </c>
      <c r="FQ5" s="13"/>
      <c r="FR5" s="13">
        <v>1</v>
      </c>
      <c r="FS5" s="13">
        <v>5</v>
      </c>
      <c r="FT5" s="13">
        <v>1</v>
      </c>
      <c r="FU5" s="13">
        <v>1</v>
      </c>
      <c r="FV5" s="13">
        <v>1</v>
      </c>
      <c r="FW5" s="13">
        <v>4</v>
      </c>
      <c r="FX5" s="13">
        <v>5</v>
      </c>
      <c r="FY5" s="13">
        <v>5</v>
      </c>
      <c r="FZ5" s="13">
        <v>4</v>
      </c>
      <c r="GA5" s="13">
        <v>1</v>
      </c>
      <c r="GB5" s="13">
        <v>8</v>
      </c>
      <c r="GC5" s="13">
        <v>2</v>
      </c>
      <c r="GD5" s="13">
        <v>4</v>
      </c>
      <c r="GE5" s="13">
        <v>4</v>
      </c>
      <c r="GF5" s="13">
        <v>5</v>
      </c>
      <c r="GG5" s="13">
        <v>7</v>
      </c>
      <c r="GH5" s="13">
        <v>6</v>
      </c>
      <c r="GI5" s="13">
        <v>5</v>
      </c>
      <c r="GJ5" s="13">
        <v>9</v>
      </c>
      <c r="GK5" s="13">
        <v>18</v>
      </c>
      <c r="GL5" s="13">
        <v>10</v>
      </c>
      <c r="GM5" s="13">
        <v>13</v>
      </c>
      <c r="GN5" s="13">
        <v>11</v>
      </c>
      <c r="GO5" s="13">
        <v>17</v>
      </c>
      <c r="GP5" s="13">
        <v>20</v>
      </c>
      <c r="GQ5" s="13">
        <v>22</v>
      </c>
      <c r="GR5" s="13">
        <v>19</v>
      </c>
      <c r="GS5" s="13">
        <v>25</v>
      </c>
      <c r="GT5" s="13">
        <v>22</v>
      </c>
      <c r="GU5" s="13">
        <v>29</v>
      </c>
      <c r="GV5" s="13">
        <v>26</v>
      </c>
      <c r="GW5" s="13">
        <v>26</v>
      </c>
      <c r="GX5" s="13">
        <v>25</v>
      </c>
      <c r="GY5" s="13">
        <v>21</v>
      </c>
      <c r="GZ5" s="13">
        <v>27</v>
      </c>
      <c r="HA5" s="13">
        <v>36</v>
      </c>
      <c r="HB5" s="13">
        <v>22</v>
      </c>
      <c r="HC5" s="13">
        <v>17</v>
      </c>
      <c r="HD5" s="13">
        <v>37</v>
      </c>
      <c r="HE5" s="13">
        <v>24</v>
      </c>
      <c r="HF5" s="13">
        <v>21</v>
      </c>
      <c r="HG5" s="13">
        <v>17</v>
      </c>
      <c r="HH5" s="13">
        <v>15</v>
      </c>
      <c r="HI5" s="13">
        <v>12</v>
      </c>
      <c r="HJ5" s="13">
        <v>17</v>
      </c>
      <c r="HK5" s="13">
        <v>13</v>
      </c>
      <c r="HL5" s="13">
        <v>13</v>
      </c>
      <c r="HM5" s="13">
        <v>9</v>
      </c>
      <c r="HN5" s="13">
        <v>16</v>
      </c>
      <c r="HO5" s="13">
        <v>13</v>
      </c>
      <c r="HP5" s="13">
        <v>4</v>
      </c>
      <c r="HQ5" s="13">
        <v>5</v>
      </c>
      <c r="HR5" s="13">
        <v>5</v>
      </c>
      <c r="HS5" s="13">
        <v>1</v>
      </c>
      <c r="HT5" s="13">
        <v>5</v>
      </c>
      <c r="HU5" s="13"/>
      <c r="HV5" s="13">
        <v>1</v>
      </c>
      <c r="HW5" s="13">
        <v>1</v>
      </c>
      <c r="HX5" s="13"/>
      <c r="HY5" s="13"/>
      <c r="HZ5" s="13"/>
      <c r="IA5" s="13"/>
      <c r="IB5" s="13"/>
      <c r="IC5" s="13">
        <v>3</v>
      </c>
      <c r="ID5" s="13"/>
      <c r="IE5" s="59">
        <v>733</v>
      </c>
      <c r="IF5" s="13">
        <v>1</v>
      </c>
      <c r="IG5" s="13"/>
      <c r="IH5" s="13"/>
      <c r="II5" s="13"/>
      <c r="IJ5" s="13">
        <v>1</v>
      </c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>
        <v>1</v>
      </c>
      <c r="JE5" s="13"/>
      <c r="JF5" s="13"/>
      <c r="JG5" s="13"/>
      <c r="JH5" s="13"/>
      <c r="JI5" s="13"/>
      <c r="JJ5" s="13"/>
      <c r="JK5" s="13"/>
      <c r="JL5" s="13"/>
      <c r="JM5" s="13"/>
      <c r="JN5" s="59">
        <v>3</v>
      </c>
      <c r="JO5" s="13">
        <v>1294</v>
      </c>
      <c r="JP5" s="351"/>
      <c r="JQ5" s="351"/>
      <c r="JR5" s="351"/>
      <c r="JS5" s="351"/>
      <c r="JT5" s="351"/>
      <c r="JU5" s="351"/>
      <c r="JV5" s="351"/>
      <c r="JW5" s="351"/>
      <c r="JX5" s="351"/>
      <c r="JY5" s="351"/>
      <c r="JZ5" s="351"/>
      <c r="KA5" s="351"/>
      <c r="KB5" s="351"/>
      <c r="KC5" s="351"/>
      <c r="KD5" s="351"/>
      <c r="KE5" s="351"/>
      <c r="KF5" s="351"/>
      <c r="KG5" s="351"/>
      <c r="KH5" s="351"/>
      <c r="KI5" s="351"/>
      <c r="KJ5" s="351"/>
      <c r="KK5" s="351"/>
      <c r="KL5" s="351"/>
      <c r="KM5" s="351"/>
    </row>
    <row r="6" spans="1:299">
      <c r="A6" s="221" t="s">
        <v>19</v>
      </c>
      <c r="B6" s="252">
        <f>VLOOKUP(A6,$W:$AQ,2,FALSE)</f>
        <v>1</v>
      </c>
      <c r="C6" s="252">
        <f>VLOOKUP(A6,$W:$AQ,3,FALSE)</f>
        <v>2</v>
      </c>
      <c r="D6" s="252">
        <f>VLOOKUP(A6,$W:$AQ,4,FALSE)</f>
        <v>0</v>
      </c>
      <c r="E6" s="252">
        <f>VLOOKUP(A6,$W:$AQ,5,FALSE)</f>
        <v>1</v>
      </c>
      <c r="F6" s="252">
        <f>VLOOKUP(A6,$W:$AQ,6,FALSE)</f>
        <v>12</v>
      </c>
      <c r="G6" s="252">
        <f>VLOOKUP(A6,$W:$AQ,7,FALSE)</f>
        <v>14</v>
      </c>
      <c r="H6" s="252">
        <f>VLOOKUP(A6,$W:$AQ,8,FALSE)</f>
        <v>53</v>
      </c>
      <c r="I6" s="252">
        <f>VLOOKUP(A6,$W:$AQ,9,FALSE)</f>
        <v>16</v>
      </c>
      <c r="J6" s="252">
        <f>VLOOKUP(A6,$W:$AQ,10,FALSE)</f>
        <v>105</v>
      </c>
      <c r="K6" s="252">
        <f>VLOOKUP(A6,$W:$AQ,11,FALSE)</f>
        <v>65</v>
      </c>
      <c r="L6" s="252">
        <f>VLOOKUP(A6,$W:$AQ,12,FALSE)</f>
        <v>240</v>
      </c>
      <c r="M6" s="252">
        <f>VLOOKUP(A6,$W:$AQ,13,FALSE)</f>
        <v>102</v>
      </c>
      <c r="N6" s="252">
        <f>VLOOKUP(A6,$W:$AQ,14,FALSE)</f>
        <v>504</v>
      </c>
      <c r="O6" s="252">
        <f>VLOOKUP(A6,$W:$AQ,15,FALSE)</f>
        <v>196</v>
      </c>
      <c r="P6" s="252">
        <f>VLOOKUP(A6,$W:$AQ,16,FALSE)</f>
        <v>661</v>
      </c>
      <c r="Q6" s="252">
        <f>VLOOKUP(A6,$W:$AQ,17,FALSE)</f>
        <v>457</v>
      </c>
      <c r="R6" s="252">
        <f>VLOOKUP(A6,$W:$AQ,18,FALSE)</f>
        <v>710</v>
      </c>
      <c r="S6" s="252">
        <f>VLOOKUP(A6,$W:$AQ,19,FALSE)</f>
        <v>795</v>
      </c>
      <c r="T6" s="252">
        <f>VLOOKUP(A6,$W:$AQ,20,FALSE)</f>
        <v>272</v>
      </c>
      <c r="U6" s="252">
        <f>VLOOKUP(A6,$W:$AQ,21,FALSE)</f>
        <v>648</v>
      </c>
      <c r="W6" s="12" t="s">
        <v>19</v>
      </c>
      <c r="X6" s="458">
        <f t="shared" ref="X6:X26" si="1">SUM(EP6:ET6)</f>
        <v>1</v>
      </c>
      <c r="Y6" s="458">
        <f t="shared" ref="Y6:Y26" si="2">SUM(AT6:AZ6)</f>
        <v>2</v>
      </c>
      <c r="Z6" s="458">
        <f t="shared" ref="Z6:Z26" si="3">SUM(EU6:EX6)</f>
        <v>0</v>
      </c>
      <c r="AA6" s="458">
        <f t="shared" ref="AA6:AA26" si="4">SUM(BA6:BC6)</f>
        <v>1</v>
      </c>
      <c r="AB6" s="458">
        <f t="shared" ref="AB6:AB26" si="5">SUM(EY6:FG6)</f>
        <v>12</v>
      </c>
      <c r="AC6" s="458">
        <f t="shared" ref="AC6:AC26" si="6">SUM(BD6:BM6)</f>
        <v>14</v>
      </c>
      <c r="AD6" s="458">
        <f t="shared" ref="AD6:AD26" si="7">SUM(FH6:FQ6)</f>
        <v>53</v>
      </c>
      <c r="AE6" s="458">
        <f t="shared" ref="AE6:AE26" si="8">SUM(BN6:BW6)</f>
        <v>16</v>
      </c>
      <c r="AF6" s="458">
        <f t="shared" ref="AF6:AF26" si="9">SUM(FR6:GA6)</f>
        <v>105</v>
      </c>
      <c r="AG6" s="458">
        <f t="shared" ref="AG6:AG26" si="10">SUM(BX6:CG6)</f>
        <v>65</v>
      </c>
      <c r="AH6" s="458">
        <f t="shared" ref="AH6:AH26" si="11">SUM(GB6:GK6)</f>
        <v>240</v>
      </c>
      <c r="AI6" s="458">
        <f t="shared" ref="AI6:AI26" si="12">SUM(CH6:CQ6)</f>
        <v>102</v>
      </c>
      <c r="AJ6" s="458">
        <f t="shared" ref="AJ6:AJ26" si="13">SUM(GL6:GU6)</f>
        <v>504</v>
      </c>
      <c r="AK6" s="458">
        <f t="shared" ref="AK6:AK26" si="14">SUM(CR6:DA6)</f>
        <v>196</v>
      </c>
      <c r="AL6" s="458">
        <f t="shared" ref="AL6:AL26" si="15">SUM(GV6:HE6)</f>
        <v>661</v>
      </c>
      <c r="AM6" s="458">
        <f t="shared" ref="AM6:AM26" si="16">SUM(DB6:DK6)</f>
        <v>457</v>
      </c>
      <c r="AN6" s="458">
        <f t="shared" ref="AN6:AN26" si="17">SUM(HF6:HO6)</f>
        <v>710</v>
      </c>
      <c r="AO6" s="458">
        <f t="shared" ref="AO6:AO26" si="18">SUM(DL6:DU6)</f>
        <v>795</v>
      </c>
      <c r="AP6" s="458">
        <f t="shared" ref="AP6:AP26" si="19">SUM(HP6:IC6)</f>
        <v>272</v>
      </c>
      <c r="AQ6" s="458">
        <f t="shared" ref="AQ6:AQ26" si="20">SUM(DV6:EM6)</f>
        <v>648</v>
      </c>
      <c r="AR6" s="458">
        <f t="shared" ref="AR6:AR26" si="21">+EN6+ID6+JN6</f>
        <v>53</v>
      </c>
      <c r="AS6" s="12" t="s">
        <v>19</v>
      </c>
      <c r="AT6" s="13">
        <v>1</v>
      </c>
      <c r="AU6" s="13"/>
      <c r="AV6" s="13"/>
      <c r="AW6" s="13"/>
      <c r="AX6" s="13">
        <v>1</v>
      </c>
      <c r="AY6" s="13"/>
      <c r="AZ6" s="13"/>
      <c r="BA6" s="13"/>
      <c r="BB6" s="13"/>
      <c r="BC6" s="13">
        <v>1</v>
      </c>
      <c r="BD6" s="13"/>
      <c r="BE6" s="13">
        <v>1</v>
      </c>
      <c r="BF6" s="13">
        <v>1</v>
      </c>
      <c r="BG6" s="13">
        <v>1</v>
      </c>
      <c r="BH6" s="13">
        <v>1</v>
      </c>
      <c r="BI6" s="13">
        <v>1</v>
      </c>
      <c r="BJ6" s="13">
        <v>2</v>
      </c>
      <c r="BK6" s="13">
        <v>4</v>
      </c>
      <c r="BL6" s="13">
        <v>2</v>
      </c>
      <c r="BM6" s="13">
        <v>1</v>
      </c>
      <c r="BN6" s="13">
        <v>2</v>
      </c>
      <c r="BO6" s="13"/>
      <c r="BP6" s="13"/>
      <c r="BQ6" s="13"/>
      <c r="BR6" s="13">
        <v>2</v>
      </c>
      <c r="BS6" s="13">
        <v>4</v>
      </c>
      <c r="BT6" s="13"/>
      <c r="BU6" s="13">
        <v>1</v>
      </c>
      <c r="BV6" s="13">
        <v>2</v>
      </c>
      <c r="BW6" s="13">
        <v>5</v>
      </c>
      <c r="BX6" s="13">
        <v>4</v>
      </c>
      <c r="BY6" s="13">
        <v>4</v>
      </c>
      <c r="BZ6" s="13">
        <v>2</v>
      </c>
      <c r="CA6" s="13">
        <v>9</v>
      </c>
      <c r="CB6" s="13">
        <v>6</v>
      </c>
      <c r="CC6" s="13">
        <v>8</v>
      </c>
      <c r="CD6" s="13">
        <v>6</v>
      </c>
      <c r="CE6" s="13">
        <v>3</v>
      </c>
      <c r="CF6" s="13">
        <v>9</v>
      </c>
      <c r="CG6" s="13">
        <v>14</v>
      </c>
      <c r="CH6" s="13">
        <v>9</v>
      </c>
      <c r="CI6" s="13">
        <v>5</v>
      </c>
      <c r="CJ6" s="13">
        <v>15</v>
      </c>
      <c r="CK6" s="13">
        <v>6</v>
      </c>
      <c r="CL6" s="13">
        <v>11</v>
      </c>
      <c r="CM6" s="13">
        <v>10</v>
      </c>
      <c r="CN6" s="13">
        <v>4</v>
      </c>
      <c r="CO6" s="13">
        <v>13</v>
      </c>
      <c r="CP6" s="13">
        <v>13</v>
      </c>
      <c r="CQ6" s="13">
        <v>16</v>
      </c>
      <c r="CR6" s="13">
        <v>18</v>
      </c>
      <c r="CS6" s="13">
        <v>11</v>
      </c>
      <c r="CT6" s="13">
        <v>18</v>
      </c>
      <c r="CU6" s="13">
        <v>17</v>
      </c>
      <c r="CV6" s="13">
        <v>11</v>
      </c>
      <c r="CW6" s="13">
        <v>15</v>
      </c>
      <c r="CX6" s="13">
        <v>16</v>
      </c>
      <c r="CY6" s="13">
        <v>33</v>
      </c>
      <c r="CZ6" s="13">
        <v>24</v>
      </c>
      <c r="DA6" s="13">
        <v>33</v>
      </c>
      <c r="DB6" s="13">
        <v>37</v>
      </c>
      <c r="DC6" s="13">
        <v>38</v>
      </c>
      <c r="DD6" s="13">
        <v>37</v>
      </c>
      <c r="DE6" s="13">
        <v>37</v>
      </c>
      <c r="DF6" s="13">
        <v>41</v>
      </c>
      <c r="DG6" s="13">
        <v>43</v>
      </c>
      <c r="DH6" s="13">
        <v>51</v>
      </c>
      <c r="DI6" s="13">
        <v>60</v>
      </c>
      <c r="DJ6" s="13">
        <v>56</v>
      </c>
      <c r="DK6" s="13">
        <v>57</v>
      </c>
      <c r="DL6" s="13">
        <v>75</v>
      </c>
      <c r="DM6" s="13">
        <v>54</v>
      </c>
      <c r="DN6" s="13">
        <v>73</v>
      </c>
      <c r="DO6" s="13">
        <v>69</v>
      </c>
      <c r="DP6" s="13">
        <v>81</v>
      </c>
      <c r="DQ6" s="13">
        <v>82</v>
      </c>
      <c r="DR6" s="13">
        <v>87</v>
      </c>
      <c r="DS6" s="13">
        <v>86</v>
      </c>
      <c r="DT6" s="13">
        <v>81</v>
      </c>
      <c r="DU6" s="13">
        <v>107</v>
      </c>
      <c r="DV6" s="13">
        <v>89</v>
      </c>
      <c r="DW6" s="13">
        <v>95</v>
      </c>
      <c r="DX6" s="13">
        <v>96</v>
      </c>
      <c r="DY6" s="13">
        <v>80</v>
      </c>
      <c r="DZ6" s="13">
        <v>69</v>
      </c>
      <c r="EA6" s="13">
        <v>52</v>
      </c>
      <c r="EB6" s="13">
        <v>50</v>
      </c>
      <c r="EC6" s="13">
        <v>35</v>
      </c>
      <c r="ED6" s="13">
        <v>35</v>
      </c>
      <c r="EE6" s="13">
        <v>9</v>
      </c>
      <c r="EF6" s="13">
        <v>17</v>
      </c>
      <c r="EG6" s="13">
        <v>10</v>
      </c>
      <c r="EH6" s="13">
        <v>4</v>
      </c>
      <c r="EI6" s="13">
        <v>3</v>
      </c>
      <c r="EJ6" s="13">
        <v>1</v>
      </c>
      <c r="EK6" s="13">
        <v>2</v>
      </c>
      <c r="EL6" s="13">
        <v>1</v>
      </c>
      <c r="EM6" s="13"/>
      <c r="EN6" s="13">
        <v>4</v>
      </c>
      <c r="EO6" s="59">
        <v>2300</v>
      </c>
      <c r="EP6" s="13"/>
      <c r="EQ6" s="13">
        <v>1</v>
      </c>
      <c r="ER6" s="13"/>
      <c r="ES6" s="13"/>
      <c r="ET6" s="13"/>
      <c r="EU6" s="13"/>
      <c r="EV6" s="13"/>
      <c r="EW6" s="13"/>
      <c r="EX6" s="13"/>
      <c r="EY6" s="13"/>
      <c r="EZ6" s="13">
        <v>2</v>
      </c>
      <c r="FA6" s="13"/>
      <c r="FB6" s="13"/>
      <c r="FC6" s="13">
        <v>1</v>
      </c>
      <c r="FD6" s="13">
        <v>2</v>
      </c>
      <c r="FE6" s="13">
        <v>6</v>
      </c>
      <c r="FF6" s="13"/>
      <c r="FG6" s="13">
        <v>1</v>
      </c>
      <c r="FH6" s="13">
        <v>3</v>
      </c>
      <c r="FI6" s="13">
        <v>9</v>
      </c>
      <c r="FJ6" s="13">
        <v>4</v>
      </c>
      <c r="FK6" s="13">
        <v>4</v>
      </c>
      <c r="FL6" s="13">
        <v>4</v>
      </c>
      <c r="FM6" s="13">
        <v>4</v>
      </c>
      <c r="FN6" s="13">
        <v>5</v>
      </c>
      <c r="FO6" s="13">
        <v>3</v>
      </c>
      <c r="FP6" s="13">
        <v>11</v>
      </c>
      <c r="FQ6" s="13">
        <v>6</v>
      </c>
      <c r="FR6" s="13">
        <v>7</v>
      </c>
      <c r="FS6" s="13">
        <v>2</v>
      </c>
      <c r="FT6" s="13">
        <v>3</v>
      </c>
      <c r="FU6" s="13">
        <v>11</v>
      </c>
      <c r="FV6" s="13">
        <v>9</v>
      </c>
      <c r="FW6" s="13">
        <v>8</v>
      </c>
      <c r="FX6" s="13">
        <v>12</v>
      </c>
      <c r="FY6" s="13">
        <v>13</v>
      </c>
      <c r="FZ6" s="13">
        <v>23</v>
      </c>
      <c r="GA6" s="13">
        <v>17</v>
      </c>
      <c r="GB6" s="13">
        <v>21</v>
      </c>
      <c r="GC6" s="13">
        <v>19</v>
      </c>
      <c r="GD6" s="13">
        <v>20</v>
      </c>
      <c r="GE6" s="13">
        <v>21</v>
      </c>
      <c r="GF6" s="13">
        <v>22</v>
      </c>
      <c r="GG6" s="13">
        <v>25</v>
      </c>
      <c r="GH6" s="13">
        <v>35</v>
      </c>
      <c r="GI6" s="13">
        <v>20</v>
      </c>
      <c r="GJ6" s="13">
        <v>28</v>
      </c>
      <c r="GK6" s="13">
        <v>29</v>
      </c>
      <c r="GL6" s="13">
        <v>34</v>
      </c>
      <c r="GM6" s="13">
        <v>45</v>
      </c>
      <c r="GN6" s="13">
        <v>52</v>
      </c>
      <c r="GO6" s="13">
        <v>44</v>
      </c>
      <c r="GP6" s="13">
        <v>54</v>
      </c>
      <c r="GQ6" s="13">
        <v>54</v>
      </c>
      <c r="GR6" s="13">
        <v>50</v>
      </c>
      <c r="GS6" s="13">
        <v>59</v>
      </c>
      <c r="GT6" s="13">
        <v>61</v>
      </c>
      <c r="GU6" s="13">
        <v>51</v>
      </c>
      <c r="GV6" s="13">
        <v>57</v>
      </c>
      <c r="GW6" s="13">
        <v>69</v>
      </c>
      <c r="GX6" s="13">
        <v>66</v>
      </c>
      <c r="GY6" s="13">
        <v>57</v>
      </c>
      <c r="GZ6" s="13">
        <v>68</v>
      </c>
      <c r="HA6" s="13">
        <v>65</v>
      </c>
      <c r="HB6" s="13">
        <v>62</v>
      </c>
      <c r="HC6" s="13">
        <v>75</v>
      </c>
      <c r="HD6" s="13">
        <v>71</v>
      </c>
      <c r="HE6" s="13">
        <v>71</v>
      </c>
      <c r="HF6" s="13">
        <v>76</v>
      </c>
      <c r="HG6" s="13">
        <v>63</v>
      </c>
      <c r="HH6" s="13">
        <v>55</v>
      </c>
      <c r="HI6" s="13">
        <v>89</v>
      </c>
      <c r="HJ6" s="13">
        <v>58</v>
      </c>
      <c r="HK6" s="13">
        <v>80</v>
      </c>
      <c r="HL6" s="13">
        <v>74</v>
      </c>
      <c r="HM6" s="13">
        <v>71</v>
      </c>
      <c r="HN6" s="13">
        <v>69</v>
      </c>
      <c r="HO6" s="13">
        <v>75</v>
      </c>
      <c r="HP6" s="13">
        <v>61</v>
      </c>
      <c r="HQ6" s="13">
        <v>46</v>
      </c>
      <c r="HR6" s="13">
        <v>43</v>
      </c>
      <c r="HS6" s="13">
        <v>37</v>
      </c>
      <c r="HT6" s="13">
        <v>23</v>
      </c>
      <c r="HU6" s="13">
        <v>17</v>
      </c>
      <c r="HV6" s="13">
        <v>16</v>
      </c>
      <c r="HW6" s="13">
        <v>14</v>
      </c>
      <c r="HX6" s="13">
        <v>6</v>
      </c>
      <c r="HY6" s="13">
        <v>3</v>
      </c>
      <c r="HZ6" s="13">
        <v>2</v>
      </c>
      <c r="IA6" s="13"/>
      <c r="IB6" s="13">
        <v>3</v>
      </c>
      <c r="IC6" s="13">
        <v>1</v>
      </c>
      <c r="ID6" s="13">
        <v>1</v>
      </c>
      <c r="IE6" s="59">
        <v>2559</v>
      </c>
      <c r="IF6" s="13"/>
      <c r="IG6" s="13">
        <v>1</v>
      </c>
      <c r="IH6" s="13">
        <v>2</v>
      </c>
      <c r="II6" s="13">
        <v>1</v>
      </c>
      <c r="IJ6" s="13"/>
      <c r="IK6" s="13"/>
      <c r="IL6" s="13">
        <v>1</v>
      </c>
      <c r="IM6" s="13"/>
      <c r="IN6" s="13">
        <v>2</v>
      </c>
      <c r="IO6" s="13">
        <v>1</v>
      </c>
      <c r="IP6" s="13">
        <v>1</v>
      </c>
      <c r="IQ6" s="13">
        <v>2</v>
      </c>
      <c r="IR6" s="13">
        <v>1</v>
      </c>
      <c r="IS6" s="13">
        <v>1</v>
      </c>
      <c r="IT6" s="13">
        <v>1</v>
      </c>
      <c r="IU6" s="13">
        <v>2</v>
      </c>
      <c r="IV6" s="13">
        <v>1</v>
      </c>
      <c r="IW6" s="13">
        <v>2</v>
      </c>
      <c r="IX6" s="13">
        <v>4</v>
      </c>
      <c r="IY6" s="13">
        <v>3</v>
      </c>
      <c r="IZ6" s="13">
        <v>1</v>
      </c>
      <c r="JA6" s="13">
        <v>4</v>
      </c>
      <c r="JB6" s="13">
        <v>3</v>
      </c>
      <c r="JC6" s="13">
        <v>1</v>
      </c>
      <c r="JD6" s="13">
        <v>1</v>
      </c>
      <c r="JE6" s="13"/>
      <c r="JF6" s="13">
        <v>2</v>
      </c>
      <c r="JG6" s="13">
        <v>2</v>
      </c>
      <c r="JH6" s="13">
        <v>3</v>
      </c>
      <c r="JI6" s="13">
        <v>1</v>
      </c>
      <c r="JJ6" s="13">
        <v>2</v>
      </c>
      <c r="JK6" s="13">
        <v>1</v>
      </c>
      <c r="JL6" s="13">
        <v>1</v>
      </c>
      <c r="JM6" s="13"/>
      <c r="JN6" s="59">
        <v>48</v>
      </c>
      <c r="JO6" s="13">
        <v>4907</v>
      </c>
      <c r="JP6" s="351"/>
      <c r="JQ6" s="351"/>
      <c r="JR6" s="351"/>
      <c r="JS6" s="351"/>
      <c r="JT6" s="351"/>
      <c r="JU6" s="351"/>
      <c r="JV6" s="351"/>
      <c r="JW6" s="351"/>
      <c r="JX6" s="351"/>
      <c r="JY6" s="351"/>
      <c r="JZ6" s="351"/>
      <c r="KA6" s="351"/>
      <c r="KB6" s="351"/>
      <c r="KC6" s="351"/>
      <c r="KD6" s="351"/>
      <c r="KE6" s="351"/>
      <c r="KF6" s="351"/>
      <c r="KG6" s="351"/>
      <c r="KH6" s="351"/>
      <c r="KI6" s="351"/>
      <c r="KJ6" s="351"/>
      <c r="KK6" s="351"/>
      <c r="KL6" s="351"/>
      <c r="KM6" s="351"/>
    </row>
    <row r="7" spans="1:299" ht="14.4">
      <c r="A7" s="221" t="s">
        <v>20</v>
      </c>
      <c r="B7" s="222">
        <f>B8+B6</f>
        <v>13</v>
      </c>
      <c r="C7" s="222">
        <f t="shared" ref="C7:U7" si="22">C8+C6</f>
        <v>12</v>
      </c>
      <c r="D7" s="222">
        <f t="shared" si="22"/>
        <v>17</v>
      </c>
      <c r="E7" s="222">
        <f t="shared" si="22"/>
        <v>17</v>
      </c>
      <c r="F7" s="222">
        <f t="shared" si="22"/>
        <v>72</v>
      </c>
      <c r="G7" s="222">
        <f t="shared" si="22"/>
        <v>61</v>
      </c>
      <c r="H7" s="222">
        <f t="shared" si="22"/>
        <v>190</v>
      </c>
      <c r="I7" s="222">
        <f t="shared" si="22"/>
        <v>109</v>
      </c>
      <c r="J7" s="222">
        <f t="shared" si="22"/>
        <v>549</v>
      </c>
      <c r="K7" s="222">
        <f t="shared" si="22"/>
        <v>316</v>
      </c>
      <c r="L7" s="222">
        <f t="shared" si="22"/>
        <v>1301</v>
      </c>
      <c r="M7" s="222">
        <f t="shared" si="22"/>
        <v>591</v>
      </c>
      <c r="N7" s="222">
        <f t="shared" si="22"/>
        <v>2625</v>
      </c>
      <c r="O7" s="222">
        <f t="shared" si="22"/>
        <v>1395</v>
      </c>
      <c r="P7" s="222">
        <f t="shared" si="22"/>
        <v>3043</v>
      </c>
      <c r="Q7" s="222">
        <f t="shared" si="22"/>
        <v>2167</v>
      </c>
      <c r="R7" s="222">
        <f t="shared" si="22"/>
        <v>2341</v>
      </c>
      <c r="S7" s="222">
        <f t="shared" si="22"/>
        <v>2682</v>
      </c>
      <c r="T7" s="222">
        <f t="shared" si="22"/>
        <v>665</v>
      </c>
      <c r="U7" s="222">
        <f t="shared" si="22"/>
        <v>1570</v>
      </c>
      <c r="W7" s="12" t="s">
        <v>26</v>
      </c>
      <c r="X7" s="458">
        <f t="shared" si="1"/>
        <v>0</v>
      </c>
      <c r="Y7" s="458">
        <f t="shared" si="2"/>
        <v>0</v>
      </c>
      <c r="Z7" s="458">
        <f t="shared" si="3"/>
        <v>0</v>
      </c>
      <c r="AA7" s="458">
        <f t="shared" si="4"/>
        <v>1</v>
      </c>
      <c r="AB7" s="458">
        <f t="shared" si="5"/>
        <v>1</v>
      </c>
      <c r="AC7" s="458">
        <f t="shared" si="6"/>
        <v>0</v>
      </c>
      <c r="AD7" s="458">
        <f t="shared" si="7"/>
        <v>9</v>
      </c>
      <c r="AE7" s="458">
        <f t="shared" si="8"/>
        <v>5</v>
      </c>
      <c r="AF7" s="458">
        <f t="shared" si="9"/>
        <v>14</v>
      </c>
      <c r="AG7" s="458">
        <f t="shared" si="10"/>
        <v>8</v>
      </c>
      <c r="AH7" s="458">
        <f t="shared" si="11"/>
        <v>39</v>
      </c>
      <c r="AI7" s="458">
        <f t="shared" si="12"/>
        <v>24</v>
      </c>
      <c r="AJ7" s="458">
        <f t="shared" si="13"/>
        <v>96</v>
      </c>
      <c r="AK7" s="458">
        <f t="shared" si="14"/>
        <v>32</v>
      </c>
      <c r="AL7" s="458">
        <f t="shared" si="15"/>
        <v>59</v>
      </c>
      <c r="AM7" s="458">
        <f t="shared" si="16"/>
        <v>44</v>
      </c>
      <c r="AN7" s="458">
        <f t="shared" si="17"/>
        <v>40</v>
      </c>
      <c r="AO7" s="458">
        <f t="shared" si="18"/>
        <v>29</v>
      </c>
      <c r="AP7" s="458">
        <f t="shared" si="19"/>
        <v>8</v>
      </c>
      <c r="AQ7" s="458">
        <f t="shared" si="20"/>
        <v>10</v>
      </c>
      <c r="AR7" s="458">
        <f t="shared" si="21"/>
        <v>0</v>
      </c>
      <c r="AS7" s="12" t="s">
        <v>26</v>
      </c>
      <c r="AT7" s="13"/>
      <c r="AU7" s="13"/>
      <c r="AV7" s="13"/>
      <c r="AW7" s="13"/>
      <c r="AX7" s="13"/>
      <c r="AY7" s="13"/>
      <c r="AZ7" s="13"/>
      <c r="BA7" s="13">
        <v>1</v>
      </c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>
        <v>1</v>
      </c>
      <c r="BQ7" s="13"/>
      <c r="BR7" s="13">
        <v>1</v>
      </c>
      <c r="BS7" s="13">
        <v>1</v>
      </c>
      <c r="BT7" s="13"/>
      <c r="BU7" s="13">
        <v>1</v>
      </c>
      <c r="BV7" s="13">
        <v>1</v>
      </c>
      <c r="BW7" s="13"/>
      <c r="BX7" s="13">
        <v>1</v>
      </c>
      <c r="BY7" s="13"/>
      <c r="BZ7" s="13">
        <v>2</v>
      </c>
      <c r="CA7" s="13"/>
      <c r="CB7" s="13">
        <v>1</v>
      </c>
      <c r="CC7" s="13"/>
      <c r="CD7" s="13"/>
      <c r="CE7" s="13">
        <v>2</v>
      </c>
      <c r="CF7" s="13">
        <v>1</v>
      </c>
      <c r="CG7" s="13">
        <v>1</v>
      </c>
      <c r="CH7" s="13">
        <v>1</v>
      </c>
      <c r="CI7" s="13">
        <v>2</v>
      </c>
      <c r="CJ7" s="13">
        <v>1</v>
      </c>
      <c r="CK7" s="13">
        <v>4</v>
      </c>
      <c r="CL7" s="13">
        <v>2</v>
      </c>
      <c r="CM7" s="13">
        <v>1</v>
      </c>
      <c r="CN7" s="13">
        <v>1</v>
      </c>
      <c r="CO7" s="13">
        <v>4</v>
      </c>
      <c r="CP7" s="13">
        <v>3</v>
      </c>
      <c r="CQ7" s="13">
        <v>5</v>
      </c>
      <c r="CR7" s="13">
        <v>1</v>
      </c>
      <c r="CS7" s="13">
        <v>6</v>
      </c>
      <c r="CT7" s="13">
        <v>2</v>
      </c>
      <c r="CU7" s="13">
        <v>3</v>
      </c>
      <c r="CV7" s="13">
        <v>6</v>
      </c>
      <c r="CW7" s="13">
        <v>2</v>
      </c>
      <c r="CX7" s="13">
        <v>2</v>
      </c>
      <c r="CY7" s="13">
        <v>2</v>
      </c>
      <c r="CZ7" s="13">
        <v>3</v>
      </c>
      <c r="DA7" s="13">
        <v>5</v>
      </c>
      <c r="DB7" s="13">
        <v>2</v>
      </c>
      <c r="DC7" s="13">
        <v>5</v>
      </c>
      <c r="DD7" s="13">
        <v>2</v>
      </c>
      <c r="DE7" s="13">
        <v>3</v>
      </c>
      <c r="DF7" s="13">
        <v>5</v>
      </c>
      <c r="DG7" s="13">
        <v>5</v>
      </c>
      <c r="DH7" s="13">
        <v>8</v>
      </c>
      <c r="DI7" s="13">
        <v>4</v>
      </c>
      <c r="DJ7" s="13">
        <v>5</v>
      </c>
      <c r="DK7" s="13">
        <v>5</v>
      </c>
      <c r="DL7" s="13">
        <v>1</v>
      </c>
      <c r="DM7" s="13">
        <v>6</v>
      </c>
      <c r="DN7" s="13">
        <v>2</v>
      </c>
      <c r="DO7" s="13">
        <v>4</v>
      </c>
      <c r="DP7" s="13">
        <v>2</v>
      </c>
      <c r="DQ7" s="13">
        <v>2</v>
      </c>
      <c r="DR7" s="13">
        <v>1</v>
      </c>
      <c r="DS7" s="13">
        <v>4</v>
      </c>
      <c r="DT7" s="13">
        <v>3</v>
      </c>
      <c r="DU7" s="13">
        <v>4</v>
      </c>
      <c r="DV7" s="13">
        <v>2</v>
      </c>
      <c r="DW7" s="13">
        <v>1</v>
      </c>
      <c r="DX7" s="13">
        <v>1</v>
      </c>
      <c r="DY7" s="13">
        <v>3</v>
      </c>
      <c r="DZ7" s="13">
        <v>2</v>
      </c>
      <c r="EA7" s="13"/>
      <c r="EB7" s="13"/>
      <c r="EC7" s="13"/>
      <c r="ED7" s="13">
        <v>1</v>
      </c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59">
        <v>153</v>
      </c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>
        <v>1</v>
      </c>
      <c r="FH7" s="13"/>
      <c r="FI7" s="13"/>
      <c r="FJ7" s="13">
        <v>1</v>
      </c>
      <c r="FK7" s="13">
        <v>1</v>
      </c>
      <c r="FL7" s="13"/>
      <c r="FM7" s="13">
        <v>2</v>
      </c>
      <c r="FN7" s="13"/>
      <c r="FO7" s="13">
        <v>2</v>
      </c>
      <c r="FP7" s="13"/>
      <c r="FQ7" s="13">
        <v>3</v>
      </c>
      <c r="FR7" s="13">
        <v>1</v>
      </c>
      <c r="FS7" s="13">
        <v>1</v>
      </c>
      <c r="FT7" s="13"/>
      <c r="FU7" s="13">
        <v>1</v>
      </c>
      <c r="FV7" s="13">
        <v>1</v>
      </c>
      <c r="FW7" s="13">
        <v>1</v>
      </c>
      <c r="FX7" s="13">
        <v>1</v>
      </c>
      <c r="FY7" s="13">
        <v>5</v>
      </c>
      <c r="FZ7" s="13">
        <v>3</v>
      </c>
      <c r="GA7" s="13"/>
      <c r="GB7" s="13">
        <v>3</v>
      </c>
      <c r="GC7" s="13">
        <v>3</v>
      </c>
      <c r="GD7" s="13">
        <v>4</v>
      </c>
      <c r="GE7" s="13">
        <v>2</v>
      </c>
      <c r="GF7" s="13">
        <v>6</v>
      </c>
      <c r="GG7" s="13">
        <v>1</v>
      </c>
      <c r="GH7" s="13">
        <v>3</v>
      </c>
      <c r="GI7" s="13">
        <v>8</v>
      </c>
      <c r="GJ7" s="13">
        <v>4</v>
      </c>
      <c r="GK7" s="13">
        <v>5</v>
      </c>
      <c r="GL7" s="13">
        <v>8</v>
      </c>
      <c r="GM7" s="13">
        <v>9</v>
      </c>
      <c r="GN7" s="13">
        <v>8</v>
      </c>
      <c r="GO7" s="13">
        <v>7</v>
      </c>
      <c r="GP7" s="13">
        <v>8</v>
      </c>
      <c r="GQ7" s="13">
        <v>10</v>
      </c>
      <c r="GR7" s="13">
        <v>7</v>
      </c>
      <c r="GS7" s="13">
        <v>15</v>
      </c>
      <c r="GT7" s="13">
        <v>9</v>
      </c>
      <c r="GU7" s="13">
        <v>15</v>
      </c>
      <c r="GV7" s="13">
        <v>12</v>
      </c>
      <c r="GW7" s="13">
        <v>8</v>
      </c>
      <c r="GX7" s="13">
        <v>4</v>
      </c>
      <c r="GY7" s="13">
        <v>2</v>
      </c>
      <c r="GZ7" s="13">
        <v>7</v>
      </c>
      <c r="HA7" s="13">
        <v>11</v>
      </c>
      <c r="HB7" s="13">
        <v>7</v>
      </c>
      <c r="HC7" s="13">
        <v>3</v>
      </c>
      <c r="HD7" s="13">
        <v>3</v>
      </c>
      <c r="HE7" s="13">
        <v>2</v>
      </c>
      <c r="HF7" s="13">
        <v>4</v>
      </c>
      <c r="HG7" s="13">
        <v>3</v>
      </c>
      <c r="HH7" s="13">
        <v>3</v>
      </c>
      <c r="HI7" s="13">
        <v>7</v>
      </c>
      <c r="HJ7" s="13">
        <v>6</v>
      </c>
      <c r="HK7" s="13">
        <v>8</v>
      </c>
      <c r="HL7" s="13">
        <v>2</v>
      </c>
      <c r="HM7" s="13">
        <v>2</v>
      </c>
      <c r="HN7" s="13">
        <v>3</v>
      </c>
      <c r="HO7" s="13">
        <v>2</v>
      </c>
      <c r="HP7" s="13">
        <v>1</v>
      </c>
      <c r="HQ7" s="13">
        <v>2</v>
      </c>
      <c r="HR7" s="13">
        <v>3</v>
      </c>
      <c r="HS7" s="13"/>
      <c r="HT7" s="13">
        <v>1</v>
      </c>
      <c r="HU7" s="13"/>
      <c r="HV7" s="13"/>
      <c r="HW7" s="13"/>
      <c r="HX7" s="13"/>
      <c r="HY7" s="13"/>
      <c r="HZ7" s="13">
        <v>1</v>
      </c>
      <c r="IA7" s="13"/>
      <c r="IB7" s="13"/>
      <c r="IC7" s="13"/>
      <c r="ID7" s="13"/>
      <c r="IE7" s="59">
        <v>266</v>
      </c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59"/>
      <c r="JO7" s="13">
        <v>419</v>
      </c>
      <c r="JP7" s="351"/>
      <c r="JQ7" s="351"/>
      <c r="JR7" s="351"/>
      <c r="JS7" s="351"/>
      <c r="JT7" s="351"/>
      <c r="JU7" s="351"/>
      <c r="JV7" s="351"/>
      <c r="JW7" s="351"/>
      <c r="JX7" s="351"/>
      <c r="JY7" s="351"/>
      <c r="JZ7" s="351"/>
      <c r="KA7" s="351"/>
      <c r="KB7" s="351"/>
      <c r="KC7" s="351"/>
      <c r="KD7" s="351"/>
      <c r="KE7" s="351"/>
      <c r="KF7" s="351"/>
      <c r="KG7" s="351"/>
      <c r="KH7" s="351"/>
      <c r="KI7" s="351"/>
      <c r="KJ7" s="351"/>
      <c r="KK7" s="351"/>
      <c r="KL7" s="351"/>
      <c r="KM7" s="351"/>
    </row>
    <row r="8" spans="1:299" ht="14.4">
      <c r="A8" s="221" t="s">
        <v>21</v>
      </c>
      <c r="B8" s="222">
        <f>B39+B41+B48+B49+B52+B53+B54+B70+B71+B72+B73+B74+B75+B84+B89+B90+B95+B96+B97+B100+B101+B102+B109+B110+B113+B115+B117+B120+B121+B130+B132+B135+B148+B149+B150+B153+B158+B163+B165+B168</f>
        <v>12</v>
      </c>
      <c r="C8" s="222">
        <f t="shared" ref="C8:U8" si="23">C39+C41+C48+C49+C52+C53+C54+C70+C71+C72+C73+C74+C75+C84+C89+C90+C95+C96+C97+C100+C101+C102+C109+C110+C113+C115+C117+C120+C121+C130+C132+C135+C148+C149+C150+C153+C158+C163+C165+C168</f>
        <v>10</v>
      </c>
      <c r="D8" s="222">
        <f t="shared" si="23"/>
        <v>17</v>
      </c>
      <c r="E8" s="222">
        <f t="shared" si="23"/>
        <v>16</v>
      </c>
      <c r="F8" s="222">
        <f t="shared" si="23"/>
        <v>60</v>
      </c>
      <c r="G8" s="222">
        <f t="shared" si="23"/>
        <v>47</v>
      </c>
      <c r="H8" s="222">
        <f t="shared" si="23"/>
        <v>137</v>
      </c>
      <c r="I8" s="222">
        <f t="shared" si="23"/>
        <v>93</v>
      </c>
      <c r="J8" s="222">
        <f t="shared" si="23"/>
        <v>444</v>
      </c>
      <c r="K8" s="222">
        <f t="shared" si="23"/>
        <v>251</v>
      </c>
      <c r="L8" s="222">
        <f t="shared" si="23"/>
        <v>1061</v>
      </c>
      <c r="M8" s="222">
        <f t="shared" si="23"/>
        <v>489</v>
      </c>
      <c r="N8" s="222">
        <f t="shared" si="23"/>
        <v>2121</v>
      </c>
      <c r="O8" s="222">
        <f t="shared" si="23"/>
        <v>1199</v>
      </c>
      <c r="P8" s="222">
        <f t="shared" si="23"/>
        <v>2382</v>
      </c>
      <c r="Q8" s="222">
        <f t="shared" si="23"/>
        <v>1710</v>
      </c>
      <c r="R8" s="222">
        <f t="shared" si="23"/>
        <v>1631</v>
      </c>
      <c r="S8" s="222">
        <f t="shared" si="23"/>
        <v>1887</v>
      </c>
      <c r="T8" s="222">
        <f t="shared" si="23"/>
        <v>393</v>
      </c>
      <c r="U8" s="222">
        <f t="shared" si="23"/>
        <v>922</v>
      </c>
      <c r="W8" s="12" t="s">
        <v>27</v>
      </c>
      <c r="X8" s="458">
        <f t="shared" si="1"/>
        <v>0</v>
      </c>
      <c r="Y8" s="458">
        <f t="shared" si="2"/>
        <v>0</v>
      </c>
      <c r="Z8" s="458">
        <f t="shared" si="3"/>
        <v>1</v>
      </c>
      <c r="AA8" s="458">
        <f t="shared" si="4"/>
        <v>0</v>
      </c>
      <c r="AB8" s="458">
        <f t="shared" si="5"/>
        <v>0</v>
      </c>
      <c r="AC8" s="458">
        <f t="shared" si="6"/>
        <v>0</v>
      </c>
      <c r="AD8" s="458">
        <f t="shared" si="7"/>
        <v>2</v>
      </c>
      <c r="AE8" s="458">
        <f t="shared" si="8"/>
        <v>3</v>
      </c>
      <c r="AF8" s="458">
        <f t="shared" si="9"/>
        <v>6</v>
      </c>
      <c r="AG8" s="458">
        <f t="shared" si="10"/>
        <v>3</v>
      </c>
      <c r="AH8" s="458">
        <f t="shared" si="11"/>
        <v>14</v>
      </c>
      <c r="AI8" s="458">
        <f t="shared" si="12"/>
        <v>8</v>
      </c>
      <c r="AJ8" s="458">
        <f t="shared" si="13"/>
        <v>24</v>
      </c>
      <c r="AK8" s="458">
        <f t="shared" si="14"/>
        <v>19</v>
      </c>
      <c r="AL8" s="458">
        <f t="shared" si="15"/>
        <v>31</v>
      </c>
      <c r="AM8" s="458">
        <f t="shared" si="16"/>
        <v>17</v>
      </c>
      <c r="AN8" s="458">
        <f t="shared" si="17"/>
        <v>25</v>
      </c>
      <c r="AO8" s="458">
        <f t="shared" si="18"/>
        <v>18</v>
      </c>
      <c r="AP8" s="458">
        <f t="shared" si="19"/>
        <v>4</v>
      </c>
      <c r="AQ8" s="458">
        <f t="shared" si="20"/>
        <v>9</v>
      </c>
      <c r="AR8" s="458">
        <f t="shared" si="21"/>
        <v>1</v>
      </c>
      <c r="AS8" s="12" t="s">
        <v>27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>
        <v>2</v>
      </c>
      <c r="BO8" s="13"/>
      <c r="BP8" s="13"/>
      <c r="BQ8" s="13"/>
      <c r="BR8" s="13"/>
      <c r="BS8" s="13"/>
      <c r="BT8" s="13"/>
      <c r="BU8" s="13"/>
      <c r="BV8" s="13"/>
      <c r="BW8" s="13">
        <v>1</v>
      </c>
      <c r="BX8" s="13"/>
      <c r="BY8" s="13"/>
      <c r="BZ8" s="13"/>
      <c r="CA8" s="13">
        <v>1</v>
      </c>
      <c r="CB8" s="13"/>
      <c r="CC8" s="13"/>
      <c r="CD8" s="13">
        <v>1</v>
      </c>
      <c r="CE8" s="13">
        <v>1</v>
      </c>
      <c r="CF8" s="13"/>
      <c r="CG8" s="13"/>
      <c r="CH8" s="13"/>
      <c r="CI8" s="13">
        <v>1</v>
      </c>
      <c r="CJ8" s="13"/>
      <c r="CK8" s="13">
        <v>1</v>
      </c>
      <c r="CL8" s="13"/>
      <c r="CM8" s="13"/>
      <c r="CN8" s="13">
        <v>1</v>
      </c>
      <c r="CO8" s="13">
        <v>1</v>
      </c>
      <c r="CP8" s="13">
        <v>1</v>
      </c>
      <c r="CQ8" s="13">
        <v>3</v>
      </c>
      <c r="CR8" s="13">
        <v>2</v>
      </c>
      <c r="CS8" s="13">
        <v>1</v>
      </c>
      <c r="CT8" s="13">
        <v>3</v>
      </c>
      <c r="CU8" s="13">
        <v>1</v>
      </c>
      <c r="CV8" s="13">
        <v>1</v>
      </c>
      <c r="CW8" s="13">
        <v>2</v>
      </c>
      <c r="CX8" s="13"/>
      <c r="CY8" s="13">
        <v>3</v>
      </c>
      <c r="CZ8" s="13">
        <v>3</v>
      </c>
      <c r="DA8" s="13">
        <v>3</v>
      </c>
      <c r="DB8" s="13"/>
      <c r="DC8" s="13"/>
      <c r="DD8" s="13">
        <v>1</v>
      </c>
      <c r="DE8" s="13">
        <v>2</v>
      </c>
      <c r="DF8" s="13">
        <v>2</v>
      </c>
      <c r="DG8" s="13"/>
      <c r="DH8" s="13">
        <v>1</v>
      </c>
      <c r="DI8" s="13">
        <v>4</v>
      </c>
      <c r="DJ8" s="13">
        <v>1</v>
      </c>
      <c r="DK8" s="13">
        <v>6</v>
      </c>
      <c r="DL8" s="13"/>
      <c r="DM8" s="13">
        <v>1</v>
      </c>
      <c r="DN8" s="13">
        <v>4</v>
      </c>
      <c r="DO8" s="13">
        <v>4</v>
      </c>
      <c r="DP8" s="13"/>
      <c r="DQ8" s="13">
        <v>4</v>
      </c>
      <c r="DR8" s="13">
        <v>1</v>
      </c>
      <c r="DS8" s="13"/>
      <c r="DT8" s="13">
        <v>3</v>
      </c>
      <c r="DU8" s="13">
        <v>1</v>
      </c>
      <c r="DV8" s="13"/>
      <c r="DW8" s="13"/>
      <c r="DX8" s="13">
        <v>2</v>
      </c>
      <c r="DY8" s="13">
        <v>2</v>
      </c>
      <c r="DZ8" s="13">
        <v>1</v>
      </c>
      <c r="EA8" s="13"/>
      <c r="EB8" s="13">
        <v>1</v>
      </c>
      <c r="EC8" s="13">
        <v>1</v>
      </c>
      <c r="ED8" s="13"/>
      <c r="EE8" s="13">
        <v>2</v>
      </c>
      <c r="EF8" s="13"/>
      <c r="EG8" s="13"/>
      <c r="EH8" s="13"/>
      <c r="EI8" s="13"/>
      <c r="EJ8" s="13"/>
      <c r="EK8" s="13"/>
      <c r="EL8" s="13"/>
      <c r="EM8" s="13"/>
      <c r="EN8" s="13"/>
      <c r="EO8" s="59">
        <v>77</v>
      </c>
      <c r="EP8" s="13"/>
      <c r="EQ8" s="13"/>
      <c r="ER8" s="13"/>
      <c r="ES8" s="13"/>
      <c r="ET8" s="13"/>
      <c r="EU8" s="13">
        <v>1</v>
      </c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>
        <v>1</v>
      </c>
      <c r="FM8" s="13"/>
      <c r="FN8" s="13"/>
      <c r="FO8" s="13"/>
      <c r="FP8" s="13"/>
      <c r="FQ8" s="13">
        <v>1</v>
      </c>
      <c r="FR8" s="13"/>
      <c r="FS8" s="13">
        <v>1</v>
      </c>
      <c r="FT8" s="13">
        <v>1</v>
      </c>
      <c r="FU8" s="13">
        <v>1</v>
      </c>
      <c r="FV8" s="13">
        <v>1</v>
      </c>
      <c r="FW8" s="13">
        <v>1</v>
      </c>
      <c r="FX8" s="13"/>
      <c r="FY8" s="13">
        <v>1</v>
      </c>
      <c r="FZ8" s="13"/>
      <c r="GA8" s="13"/>
      <c r="GB8" s="13"/>
      <c r="GC8" s="13">
        <v>1</v>
      </c>
      <c r="GD8" s="13">
        <v>1</v>
      </c>
      <c r="GE8" s="13">
        <v>1</v>
      </c>
      <c r="GF8" s="13">
        <v>1</v>
      </c>
      <c r="GG8" s="13"/>
      <c r="GH8" s="13">
        <v>3</v>
      </c>
      <c r="GI8" s="13">
        <v>4</v>
      </c>
      <c r="GJ8" s="13">
        <v>2</v>
      </c>
      <c r="GK8" s="13">
        <v>1</v>
      </c>
      <c r="GL8" s="13">
        <v>2</v>
      </c>
      <c r="GM8" s="13">
        <v>3</v>
      </c>
      <c r="GN8" s="13">
        <v>5</v>
      </c>
      <c r="GO8" s="13">
        <v>4</v>
      </c>
      <c r="GP8" s="13">
        <v>2</v>
      </c>
      <c r="GQ8" s="13">
        <v>2</v>
      </c>
      <c r="GR8" s="13">
        <v>2</v>
      </c>
      <c r="GS8" s="13">
        <v>2</v>
      </c>
      <c r="GT8" s="13">
        <v>1</v>
      </c>
      <c r="GU8" s="13">
        <v>1</v>
      </c>
      <c r="GV8" s="13">
        <v>5</v>
      </c>
      <c r="GW8" s="13">
        <v>4</v>
      </c>
      <c r="GX8" s="13">
        <v>1</v>
      </c>
      <c r="GY8" s="13">
        <v>3</v>
      </c>
      <c r="GZ8" s="13">
        <v>3</v>
      </c>
      <c r="HA8" s="13">
        <v>2</v>
      </c>
      <c r="HB8" s="13">
        <v>3</v>
      </c>
      <c r="HC8" s="13">
        <v>2</v>
      </c>
      <c r="HD8" s="13">
        <v>6</v>
      </c>
      <c r="HE8" s="13">
        <v>2</v>
      </c>
      <c r="HF8" s="13">
        <v>2</v>
      </c>
      <c r="HG8" s="13">
        <v>4</v>
      </c>
      <c r="HH8" s="13">
        <v>4</v>
      </c>
      <c r="HI8" s="13">
        <v>4</v>
      </c>
      <c r="HJ8" s="13">
        <v>2</v>
      </c>
      <c r="HK8" s="13">
        <v>2</v>
      </c>
      <c r="HL8" s="13">
        <v>3</v>
      </c>
      <c r="HM8" s="13"/>
      <c r="HN8" s="13">
        <v>3</v>
      </c>
      <c r="HO8" s="13">
        <v>1</v>
      </c>
      <c r="HP8" s="13">
        <v>1</v>
      </c>
      <c r="HQ8" s="13"/>
      <c r="HR8" s="13">
        <v>1</v>
      </c>
      <c r="HS8" s="13">
        <v>1</v>
      </c>
      <c r="HT8" s="13"/>
      <c r="HU8" s="13"/>
      <c r="HV8" s="13">
        <v>1</v>
      </c>
      <c r="HW8" s="13"/>
      <c r="HX8" s="13"/>
      <c r="HY8" s="13"/>
      <c r="HZ8" s="13"/>
      <c r="IA8" s="13"/>
      <c r="IB8" s="13"/>
      <c r="IC8" s="13"/>
      <c r="ID8" s="13"/>
      <c r="IE8" s="59">
        <v>107</v>
      </c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>
        <v>1</v>
      </c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59">
        <v>1</v>
      </c>
      <c r="JO8" s="13">
        <v>185</v>
      </c>
      <c r="JP8" s="351"/>
      <c r="JQ8" s="351"/>
      <c r="JR8" s="351"/>
      <c r="JS8" s="351"/>
      <c r="JT8" s="351"/>
      <c r="JU8" s="351"/>
      <c r="JV8" s="351"/>
      <c r="JW8" s="351"/>
      <c r="JX8" s="351"/>
      <c r="JY8" s="351"/>
      <c r="JZ8" s="351"/>
      <c r="KA8" s="351"/>
      <c r="KB8" s="351"/>
      <c r="KC8" s="351"/>
      <c r="KD8" s="351"/>
      <c r="KE8" s="351"/>
      <c r="KF8" s="351"/>
      <c r="KG8" s="351"/>
      <c r="KH8" s="351"/>
      <c r="KI8" s="351"/>
      <c r="KJ8" s="351"/>
      <c r="KK8" s="351"/>
      <c r="KL8" s="351"/>
      <c r="KM8" s="351"/>
    </row>
    <row r="9" spans="1:299" ht="14.4">
      <c r="A9" s="221" t="s">
        <v>22</v>
      </c>
      <c r="B9" s="22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0</v>
      </c>
      <c r="C9" s="222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0</v>
      </c>
      <c r="D9" s="222">
        <f t="shared" si="24"/>
        <v>0</v>
      </c>
      <c r="E9" s="222">
        <f t="shared" si="24"/>
        <v>0</v>
      </c>
      <c r="F9" s="222">
        <f t="shared" si="24"/>
        <v>6</v>
      </c>
      <c r="G9" s="222">
        <f t="shared" si="24"/>
        <v>0</v>
      </c>
      <c r="H9" s="222">
        <f t="shared" si="24"/>
        <v>13</v>
      </c>
      <c r="I9" s="222">
        <f t="shared" si="24"/>
        <v>11</v>
      </c>
      <c r="J9" s="222">
        <f t="shared" si="24"/>
        <v>38</v>
      </c>
      <c r="K9" s="222">
        <f t="shared" si="24"/>
        <v>29</v>
      </c>
      <c r="L9" s="222">
        <f t="shared" si="24"/>
        <v>131</v>
      </c>
      <c r="M9" s="222">
        <f t="shared" si="24"/>
        <v>47</v>
      </c>
      <c r="N9" s="222">
        <f t="shared" si="24"/>
        <v>278</v>
      </c>
      <c r="O9" s="222">
        <f t="shared" si="24"/>
        <v>139</v>
      </c>
      <c r="P9" s="222">
        <f t="shared" si="24"/>
        <v>398</v>
      </c>
      <c r="Q9" s="222">
        <f t="shared" si="24"/>
        <v>231</v>
      </c>
      <c r="R9" s="222">
        <f t="shared" si="24"/>
        <v>354</v>
      </c>
      <c r="S9" s="222">
        <f t="shared" si="24"/>
        <v>360</v>
      </c>
      <c r="T9" s="222">
        <f t="shared" si="24"/>
        <v>96</v>
      </c>
      <c r="U9" s="222">
        <f t="shared" si="24"/>
        <v>191</v>
      </c>
      <c r="W9" s="12" t="s">
        <v>28</v>
      </c>
      <c r="X9" s="458">
        <f t="shared" si="1"/>
        <v>0</v>
      </c>
      <c r="Y9" s="458">
        <f t="shared" si="2"/>
        <v>0</v>
      </c>
      <c r="Z9" s="458">
        <f t="shared" si="3"/>
        <v>0</v>
      </c>
      <c r="AA9" s="458">
        <f t="shared" si="4"/>
        <v>0</v>
      </c>
      <c r="AB9" s="458">
        <f t="shared" si="5"/>
        <v>0</v>
      </c>
      <c r="AC9" s="458">
        <f t="shared" si="6"/>
        <v>0</v>
      </c>
      <c r="AD9" s="458">
        <f t="shared" si="7"/>
        <v>1</v>
      </c>
      <c r="AE9" s="458">
        <f t="shared" si="8"/>
        <v>0</v>
      </c>
      <c r="AF9" s="458">
        <f t="shared" si="9"/>
        <v>1</v>
      </c>
      <c r="AG9" s="458">
        <f t="shared" si="10"/>
        <v>0</v>
      </c>
      <c r="AH9" s="458">
        <f t="shared" si="11"/>
        <v>4</v>
      </c>
      <c r="AI9" s="458">
        <f t="shared" si="12"/>
        <v>1</v>
      </c>
      <c r="AJ9" s="458">
        <f t="shared" si="13"/>
        <v>6</v>
      </c>
      <c r="AK9" s="458">
        <f t="shared" si="14"/>
        <v>4</v>
      </c>
      <c r="AL9" s="458">
        <f t="shared" si="15"/>
        <v>12</v>
      </c>
      <c r="AM9" s="458">
        <f t="shared" si="16"/>
        <v>2</v>
      </c>
      <c r="AN9" s="458">
        <f t="shared" si="17"/>
        <v>3</v>
      </c>
      <c r="AO9" s="458">
        <f t="shared" si="18"/>
        <v>5</v>
      </c>
      <c r="AP9" s="458">
        <f t="shared" si="19"/>
        <v>2</v>
      </c>
      <c r="AQ9" s="458">
        <f t="shared" si="20"/>
        <v>1</v>
      </c>
      <c r="AR9" s="458">
        <f t="shared" si="21"/>
        <v>0</v>
      </c>
      <c r="AS9" s="12" t="s">
        <v>28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>
        <v>1</v>
      </c>
      <c r="CI9" s="13"/>
      <c r="CJ9" s="13"/>
      <c r="CK9" s="13"/>
      <c r="CL9" s="13"/>
      <c r="CM9" s="13"/>
      <c r="CN9" s="13"/>
      <c r="CO9" s="13"/>
      <c r="CP9" s="13"/>
      <c r="CQ9" s="13"/>
      <c r="CR9" s="13">
        <v>1</v>
      </c>
      <c r="CS9" s="13"/>
      <c r="CT9" s="13"/>
      <c r="CU9" s="13"/>
      <c r="CV9" s="13"/>
      <c r="CW9" s="13">
        <v>1</v>
      </c>
      <c r="CX9" s="13"/>
      <c r="CY9" s="13"/>
      <c r="CZ9" s="13">
        <v>1</v>
      </c>
      <c r="DA9" s="13">
        <v>1</v>
      </c>
      <c r="DB9" s="13"/>
      <c r="DC9" s="13"/>
      <c r="DD9" s="13"/>
      <c r="DE9" s="13"/>
      <c r="DF9" s="13"/>
      <c r="DG9" s="13">
        <v>1</v>
      </c>
      <c r="DH9" s="13"/>
      <c r="DI9" s="13">
        <v>1</v>
      </c>
      <c r="DJ9" s="13"/>
      <c r="DK9" s="13"/>
      <c r="DL9" s="13">
        <v>1</v>
      </c>
      <c r="DM9" s="13"/>
      <c r="DN9" s="13">
        <v>1</v>
      </c>
      <c r="DO9" s="13">
        <v>2</v>
      </c>
      <c r="DP9" s="13"/>
      <c r="DQ9" s="13"/>
      <c r="DR9" s="13">
        <v>1</v>
      </c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>
        <v>1</v>
      </c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59">
        <v>13</v>
      </c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>
        <v>1</v>
      </c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>
        <v>1</v>
      </c>
      <c r="GA9" s="13"/>
      <c r="GB9" s="13"/>
      <c r="GC9" s="13"/>
      <c r="GD9" s="13"/>
      <c r="GE9" s="13"/>
      <c r="GF9" s="13">
        <v>1</v>
      </c>
      <c r="GG9" s="13"/>
      <c r="GH9" s="13">
        <v>1</v>
      </c>
      <c r="GI9" s="13">
        <v>1</v>
      </c>
      <c r="GJ9" s="13">
        <v>1</v>
      </c>
      <c r="GK9" s="13"/>
      <c r="GL9" s="13">
        <v>2</v>
      </c>
      <c r="GM9" s="13"/>
      <c r="GN9" s="13"/>
      <c r="GO9" s="13"/>
      <c r="GP9" s="13"/>
      <c r="GQ9" s="13">
        <v>2</v>
      </c>
      <c r="GR9" s="13">
        <v>1</v>
      </c>
      <c r="GS9" s="13"/>
      <c r="GT9" s="13"/>
      <c r="GU9" s="13">
        <v>1</v>
      </c>
      <c r="GV9" s="13">
        <v>5</v>
      </c>
      <c r="GW9" s="13"/>
      <c r="GX9" s="13"/>
      <c r="GY9" s="13">
        <v>1</v>
      </c>
      <c r="GZ9" s="13"/>
      <c r="HA9" s="13">
        <v>1</v>
      </c>
      <c r="HB9" s="13">
        <v>3</v>
      </c>
      <c r="HC9" s="13">
        <v>1</v>
      </c>
      <c r="HD9" s="13">
        <v>1</v>
      </c>
      <c r="HE9" s="13"/>
      <c r="HF9" s="13">
        <v>2</v>
      </c>
      <c r="HG9" s="13"/>
      <c r="HH9" s="13"/>
      <c r="HI9" s="13"/>
      <c r="HJ9" s="13"/>
      <c r="HK9" s="13"/>
      <c r="HL9" s="13"/>
      <c r="HM9" s="13">
        <v>1</v>
      </c>
      <c r="HN9" s="13"/>
      <c r="HO9" s="13"/>
      <c r="HP9" s="13"/>
      <c r="HQ9" s="13">
        <v>1</v>
      </c>
      <c r="HR9" s="13"/>
      <c r="HS9" s="13"/>
      <c r="HT9" s="13">
        <v>1</v>
      </c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59">
        <v>29</v>
      </c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59"/>
      <c r="JO9" s="13">
        <v>42</v>
      </c>
      <c r="JP9" s="351"/>
      <c r="JQ9" s="351"/>
      <c r="JR9" s="351"/>
      <c r="JS9" s="351"/>
      <c r="JT9" s="351"/>
      <c r="JU9" s="351"/>
      <c r="JV9" s="351"/>
      <c r="JW9" s="351"/>
      <c r="JX9" s="351"/>
      <c r="JY9" s="351"/>
      <c r="JZ9" s="351"/>
      <c r="KA9" s="351"/>
      <c r="KB9" s="351"/>
      <c r="KC9" s="351"/>
      <c r="KD9" s="351"/>
      <c r="KE9" s="351"/>
      <c r="KF9" s="351"/>
      <c r="KG9" s="351"/>
      <c r="KH9" s="351"/>
      <c r="KI9" s="351"/>
      <c r="KJ9" s="351"/>
      <c r="KK9" s="351"/>
      <c r="KL9" s="351"/>
      <c r="KM9" s="351"/>
    </row>
    <row r="10" spans="1:299" ht="14.4">
      <c r="A10" s="4" t="s">
        <v>23</v>
      </c>
      <c r="B10" s="256">
        <f>SUM(B11:B32)</f>
        <v>7</v>
      </c>
      <c r="C10" s="263">
        <f t="shared" ref="C10:U10" si="25">SUM(C11:C32)</f>
        <v>13</v>
      </c>
      <c r="D10" s="263">
        <f t="shared" si="25"/>
        <v>5</v>
      </c>
      <c r="E10" s="263">
        <f t="shared" si="25"/>
        <v>6</v>
      </c>
      <c r="F10" s="263">
        <f t="shared" si="25"/>
        <v>27</v>
      </c>
      <c r="G10" s="263">
        <f t="shared" si="25"/>
        <v>28</v>
      </c>
      <c r="H10" s="263">
        <f t="shared" si="25"/>
        <v>114</v>
      </c>
      <c r="I10" s="263">
        <f t="shared" si="25"/>
        <v>58</v>
      </c>
      <c r="J10" s="263">
        <f t="shared" si="25"/>
        <v>264</v>
      </c>
      <c r="K10" s="263">
        <f t="shared" si="25"/>
        <v>134</v>
      </c>
      <c r="L10" s="263">
        <f t="shared" si="25"/>
        <v>688</v>
      </c>
      <c r="M10" s="263">
        <f t="shared" si="25"/>
        <v>333</v>
      </c>
      <c r="N10" s="263">
        <f t="shared" si="25"/>
        <v>1413</v>
      </c>
      <c r="O10" s="263">
        <f t="shared" si="25"/>
        <v>712</v>
      </c>
      <c r="P10" s="263">
        <f t="shared" si="25"/>
        <v>1534</v>
      </c>
      <c r="Q10" s="263">
        <f t="shared" si="25"/>
        <v>813</v>
      </c>
      <c r="R10" s="263">
        <f t="shared" si="25"/>
        <v>937</v>
      </c>
      <c r="S10" s="263">
        <f t="shared" si="25"/>
        <v>877</v>
      </c>
      <c r="T10" s="263">
        <f t="shared" si="25"/>
        <v>162</v>
      </c>
      <c r="U10" s="263">
        <f t="shared" si="25"/>
        <v>345</v>
      </c>
      <c r="W10" s="12" t="s">
        <v>180</v>
      </c>
      <c r="X10" s="458">
        <f t="shared" si="1"/>
        <v>0</v>
      </c>
      <c r="Y10" s="458">
        <f t="shared" si="2"/>
        <v>0</v>
      </c>
      <c r="Z10" s="458">
        <f t="shared" si="3"/>
        <v>0</v>
      </c>
      <c r="AA10" s="458">
        <f t="shared" si="4"/>
        <v>0</v>
      </c>
      <c r="AB10" s="458">
        <f t="shared" si="5"/>
        <v>0</v>
      </c>
      <c r="AC10" s="458">
        <f t="shared" si="6"/>
        <v>0</v>
      </c>
      <c r="AD10" s="458">
        <f t="shared" si="7"/>
        <v>2</v>
      </c>
      <c r="AE10" s="458">
        <f t="shared" si="8"/>
        <v>2</v>
      </c>
      <c r="AF10" s="458">
        <f t="shared" si="9"/>
        <v>7</v>
      </c>
      <c r="AG10" s="458">
        <f t="shared" si="10"/>
        <v>2</v>
      </c>
      <c r="AH10" s="458">
        <f t="shared" si="11"/>
        <v>15</v>
      </c>
      <c r="AI10" s="458">
        <f t="shared" si="12"/>
        <v>13</v>
      </c>
      <c r="AJ10" s="458">
        <f t="shared" si="13"/>
        <v>39</v>
      </c>
      <c r="AK10" s="458">
        <f t="shared" si="14"/>
        <v>13</v>
      </c>
      <c r="AL10" s="458">
        <f t="shared" si="15"/>
        <v>56</v>
      </c>
      <c r="AM10" s="458">
        <f t="shared" si="16"/>
        <v>33</v>
      </c>
      <c r="AN10" s="458">
        <f t="shared" si="17"/>
        <v>37</v>
      </c>
      <c r="AO10" s="458">
        <f t="shared" si="18"/>
        <v>36</v>
      </c>
      <c r="AP10" s="458">
        <f t="shared" si="19"/>
        <v>6</v>
      </c>
      <c r="AQ10" s="458">
        <f t="shared" si="20"/>
        <v>13</v>
      </c>
      <c r="AR10" s="458">
        <f t="shared" si="21"/>
        <v>2</v>
      </c>
      <c r="AS10" s="12" t="s">
        <v>180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>
        <v>2</v>
      </c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>
        <v>1</v>
      </c>
      <c r="CF10" s="13"/>
      <c r="CG10" s="13">
        <v>1</v>
      </c>
      <c r="CH10" s="13">
        <v>1</v>
      </c>
      <c r="CI10" s="13"/>
      <c r="CJ10" s="13">
        <v>1</v>
      </c>
      <c r="CK10" s="13">
        <v>1</v>
      </c>
      <c r="CL10" s="13">
        <v>1</v>
      </c>
      <c r="CM10" s="13">
        <v>1</v>
      </c>
      <c r="CN10" s="13">
        <v>3</v>
      </c>
      <c r="CO10" s="13">
        <v>2</v>
      </c>
      <c r="CP10" s="13">
        <v>2</v>
      </c>
      <c r="CQ10" s="13">
        <v>1</v>
      </c>
      <c r="CR10" s="13">
        <v>2</v>
      </c>
      <c r="CS10" s="13"/>
      <c r="CT10" s="13"/>
      <c r="CU10" s="13"/>
      <c r="CV10" s="13">
        <v>2</v>
      </c>
      <c r="CW10" s="13"/>
      <c r="CX10" s="13">
        <v>2</v>
      </c>
      <c r="CY10" s="13">
        <v>1</v>
      </c>
      <c r="CZ10" s="13">
        <v>3</v>
      </c>
      <c r="DA10" s="13">
        <v>3</v>
      </c>
      <c r="DB10" s="13">
        <v>3</v>
      </c>
      <c r="DC10" s="13">
        <v>3</v>
      </c>
      <c r="DD10" s="13">
        <v>4</v>
      </c>
      <c r="DE10" s="13">
        <v>5</v>
      </c>
      <c r="DF10" s="13">
        <v>3</v>
      </c>
      <c r="DG10" s="13">
        <v>2</v>
      </c>
      <c r="DH10" s="13">
        <v>4</v>
      </c>
      <c r="DI10" s="13">
        <v>3</v>
      </c>
      <c r="DJ10" s="13">
        <v>1</v>
      </c>
      <c r="DK10" s="13">
        <v>5</v>
      </c>
      <c r="DL10" s="13">
        <v>1</v>
      </c>
      <c r="DM10" s="13">
        <v>3</v>
      </c>
      <c r="DN10" s="13">
        <v>4</v>
      </c>
      <c r="DO10" s="13">
        <v>3</v>
      </c>
      <c r="DP10" s="13">
        <v>4</v>
      </c>
      <c r="DQ10" s="13">
        <v>8</v>
      </c>
      <c r="DR10" s="13">
        <v>4</v>
      </c>
      <c r="DS10" s="13"/>
      <c r="DT10" s="13">
        <v>5</v>
      </c>
      <c r="DU10" s="13">
        <v>4</v>
      </c>
      <c r="DV10" s="13">
        <v>3</v>
      </c>
      <c r="DW10" s="13">
        <v>1</v>
      </c>
      <c r="DX10" s="13">
        <v>2</v>
      </c>
      <c r="DY10" s="13">
        <v>4</v>
      </c>
      <c r="DZ10" s="13"/>
      <c r="EA10" s="13">
        <v>1</v>
      </c>
      <c r="EB10" s="13"/>
      <c r="EC10" s="13">
        <v>1</v>
      </c>
      <c r="ED10" s="13">
        <v>1</v>
      </c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59">
        <v>112</v>
      </c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1</v>
      </c>
      <c r="FK10" s="13"/>
      <c r="FL10" s="13"/>
      <c r="FM10" s="13"/>
      <c r="FN10" s="13"/>
      <c r="FO10" s="13"/>
      <c r="FP10" s="13"/>
      <c r="FQ10" s="13">
        <v>1</v>
      </c>
      <c r="FR10" s="13">
        <v>1</v>
      </c>
      <c r="FS10" s="13">
        <v>1</v>
      </c>
      <c r="FT10" s="13"/>
      <c r="FU10" s="13"/>
      <c r="FV10" s="13"/>
      <c r="FW10" s="13">
        <v>1</v>
      </c>
      <c r="FX10" s="13">
        <v>1</v>
      </c>
      <c r="FY10" s="13"/>
      <c r="FZ10" s="13">
        <v>3</v>
      </c>
      <c r="GA10" s="13"/>
      <c r="GB10" s="13">
        <v>1</v>
      </c>
      <c r="GC10" s="13"/>
      <c r="GD10" s="13"/>
      <c r="GE10" s="13">
        <v>2</v>
      </c>
      <c r="GF10" s="13"/>
      <c r="GG10" s="13">
        <v>1</v>
      </c>
      <c r="GH10" s="13">
        <v>1</v>
      </c>
      <c r="GI10" s="13">
        <v>2</v>
      </c>
      <c r="GJ10" s="13">
        <v>2</v>
      </c>
      <c r="GK10" s="13">
        <v>6</v>
      </c>
      <c r="GL10" s="13">
        <v>3</v>
      </c>
      <c r="GM10" s="13">
        <v>2</v>
      </c>
      <c r="GN10" s="13">
        <v>5</v>
      </c>
      <c r="GO10" s="13">
        <v>4</v>
      </c>
      <c r="GP10" s="13">
        <v>6</v>
      </c>
      <c r="GQ10" s="13">
        <v>2</v>
      </c>
      <c r="GR10" s="13">
        <v>3</v>
      </c>
      <c r="GS10" s="13">
        <v>2</v>
      </c>
      <c r="GT10" s="13">
        <v>7</v>
      </c>
      <c r="GU10" s="13">
        <v>5</v>
      </c>
      <c r="GV10" s="13">
        <v>5</v>
      </c>
      <c r="GW10" s="13">
        <v>5</v>
      </c>
      <c r="GX10" s="13">
        <v>4</v>
      </c>
      <c r="GY10" s="13">
        <v>5</v>
      </c>
      <c r="GZ10" s="13">
        <v>6</v>
      </c>
      <c r="HA10" s="13">
        <v>7</v>
      </c>
      <c r="HB10" s="13">
        <v>7</v>
      </c>
      <c r="HC10" s="13">
        <v>8</v>
      </c>
      <c r="HD10" s="13">
        <v>2</v>
      </c>
      <c r="HE10" s="13">
        <v>7</v>
      </c>
      <c r="HF10" s="13">
        <v>5</v>
      </c>
      <c r="HG10" s="13">
        <v>4</v>
      </c>
      <c r="HH10" s="13">
        <v>3</v>
      </c>
      <c r="HI10" s="13">
        <v>3</v>
      </c>
      <c r="HJ10" s="13">
        <v>5</v>
      </c>
      <c r="HK10" s="13">
        <v>8</v>
      </c>
      <c r="HL10" s="13">
        <v>3</v>
      </c>
      <c r="HM10" s="13">
        <v>3</v>
      </c>
      <c r="HN10" s="13">
        <v>1</v>
      </c>
      <c r="HO10" s="13">
        <v>2</v>
      </c>
      <c r="HP10" s="13">
        <v>2</v>
      </c>
      <c r="HQ10" s="13"/>
      <c r="HR10" s="13"/>
      <c r="HS10" s="13">
        <v>2</v>
      </c>
      <c r="HT10" s="13">
        <v>1</v>
      </c>
      <c r="HU10" s="13">
        <v>1</v>
      </c>
      <c r="HV10" s="13"/>
      <c r="HW10" s="13"/>
      <c r="HX10" s="13"/>
      <c r="HY10" s="13"/>
      <c r="HZ10" s="13"/>
      <c r="IA10" s="13"/>
      <c r="IB10" s="13"/>
      <c r="IC10" s="13"/>
      <c r="ID10" s="13"/>
      <c r="IE10" s="59">
        <v>162</v>
      </c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>
        <v>1</v>
      </c>
      <c r="JI10" s="13"/>
      <c r="JJ10" s="13"/>
      <c r="JK10" s="13"/>
      <c r="JL10" s="13">
        <v>1</v>
      </c>
      <c r="JM10" s="13"/>
      <c r="JN10" s="59">
        <v>2</v>
      </c>
      <c r="JO10" s="13">
        <v>276</v>
      </c>
      <c r="JP10" s="351"/>
      <c r="JQ10" s="351"/>
      <c r="JR10" s="351"/>
      <c r="JS10" s="351"/>
      <c r="JT10" s="351"/>
      <c r="JU10" s="351"/>
      <c r="JV10" s="351"/>
      <c r="JW10" s="351"/>
      <c r="JX10" s="351"/>
      <c r="JY10" s="351"/>
      <c r="JZ10" s="351"/>
      <c r="KA10" s="351"/>
      <c r="KB10" s="351"/>
      <c r="KC10" s="351"/>
      <c r="KD10" s="351"/>
      <c r="KE10" s="351"/>
      <c r="KF10" s="351"/>
      <c r="KG10" s="351"/>
      <c r="KH10" s="351"/>
      <c r="KI10" s="351"/>
      <c r="KJ10" s="351"/>
      <c r="KK10" s="351"/>
      <c r="KL10" s="351"/>
      <c r="KM10" s="351"/>
    </row>
    <row r="11" spans="1:299">
      <c r="A11" s="5" t="s">
        <v>179</v>
      </c>
      <c r="B11" s="252">
        <f>VLOOKUP(A11,$W:$AQ,2,FALSE)</f>
        <v>0</v>
      </c>
      <c r="C11" s="252">
        <f>VLOOKUP(A11,$W:$AQ,3,FALSE)</f>
        <v>2</v>
      </c>
      <c r="D11" s="252">
        <f>VLOOKUP(A11,$W:$AQ,4,FALSE)</f>
        <v>1</v>
      </c>
      <c r="E11" s="252">
        <f>VLOOKUP(A11,$W:$AQ,5,FALSE)</f>
        <v>0</v>
      </c>
      <c r="F11" s="252">
        <f>VLOOKUP(A11,$W:$AQ,6,FALSE)</f>
        <v>5</v>
      </c>
      <c r="G11" s="252">
        <f>VLOOKUP(A11,$W:$AQ,7,FALSE)</f>
        <v>3</v>
      </c>
      <c r="H11" s="252">
        <f>VLOOKUP(A11,$W:$AQ,8,FALSE)</f>
        <v>11</v>
      </c>
      <c r="I11" s="252">
        <f>VLOOKUP(A11,$W:$AQ,9,FALSE)</f>
        <v>2</v>
      </c>
      <c r="J11" s="252">
        <f>VLOOKUP(A11,$W:$AQ,10,FALSE)</f>
        <v>28</v>
      </c>
      <c r="K11" s="252">
        <f>VLOOKUP(A11,$W:$AQ,11,FALSE)</f>
        <v>9</v>
      </c>
      <c r="L11" s="252">
        <f>VLOOKUP(A11,$W:$AQ,12,FALSE)</f>
        <v>68</v>
      </c>
      <c r="M11" s="252">
        <f>VLOOKUP(A11,$W:$AQ,13,FALSE)</f>
        <v>38</v>
      </c>
      <c r="N11" s="252">
        <f>VLOOKUP(A11,$W:$AQ,14,FALSE)</f>
        <v>188</v>
      </c>
      <c r="O11" s="252">
        <f>VLOOKUP(A11,$W:$AQ,15,FALSE)</f>
        <v>96</v>
      </c>
      <c r="P11" s="252">
        <f>VLOOKUP(A11,$W:$AQ,16,FALSE)</f>
        <v>261</v>
      </c>
      <c r="Q11" s="252">
        <f>VLOOKUP(A11,$W:$AQ,17,FALSE)</f>
        <v>138</v>
      </c>
      <c r="R11" s="252">
        <f>VLOOKUP(A11,$W:$AQ,18,FALSE)</f>
        <v>146</v>
      </c>
      <c r="S11" s="252">
        <f>VLOOKUP(A11,$W:$AQ,19,FALSE)</f>
        <v>182</v>
      </c>
      <c r="T11" s="252">
        <f>VLOOKUP(A11,$W:$AQ,20,FALSE)</f>
        <v>25</v>
      </c>
      <c r="U11" s="252">
        <f>VLOOKUP(A11,$W:$AQ,21,FALSE)</f>
        <v>88</v>
      </c>
      <c r="W11" s="12" t="s">
        <v>30</v>
      </c>
      <c r="X11" s="458">
        <f t="shared" si="1"/>
        <v>0</v>
      </c>
      <c r="Y11" s="458">
        <f t="shared" si="2"/>
        <v>0</v>
      </c>
      <c r="Z11" s="458">
        <f t="shared" si="3"/>
        <v>0</v>
      </c>
      <c r="AA11" s="458">
        <f t="shared" si="4"/>
        <v>0</v>
      </c>
      <c r="AB11" s="458">
        <f t="shared" si="5"/>
        <v>0</v>
      </c>
      <c r="AC11" s="458">
        <f t="shared" si="6"/>
        <v>0</v>
      </c>
      <c r="AD11" s="458">
        <f t="shared" si="7"/>
        <v>0</v>
      </c>
      <c r="AE11" s="458">
        <f t="shared" si="8"/>
        <v>0</v>
      </c>
      <c r="AF11" s="458">
        <f t="shared" si="9"/>
        <v>0</v>
      </c>
      <c r="AG11" s="458">
        <f t="shared" si="10"/>
        <v>0</v>
      </c>
      <c r="AH11" s="458">
        <f t="shared" si="11"/>
        <v>0</v>
      </c>
      <c r="AI11" s="458">
        <f t="shared" si="12"/>
        <v>0</v>
      </c>
      <c r="AJ11" s="458">
        <f t="shared" si="13"/>
        <v>0</v>
      </c>
      <c r="AK11" s="458">
        <f t="shared" si="14"/>
        <v>1</v>
      </c>
      <c r="AL11" s="458">
        <f t="shared" si="15"/>
        <v>0</v>
      </c>
      <c r="AM11" s="458">
        <f t="shared" si="16"/>
        <v>0</v>
      </c>
      <c r="AN11" s="458">
        <f t="shared" si="17"/>
        <v>0</v>
      </c>
      <c r="AO11" s="458">
        <f t="shared" si="18"/>
        <v>0</v>
      </c>
      <c r="AP11" s="458">
        <f t="shared" si="19"/>
        <v>0</v>
      </c>
      <c r="AQ11" s="458">
        <f t="shared" si="20"/>
        <v>0</v>
      </c>
      <c r="AR11" s="458">
        <f t="shared" si="21"/>
        <v>0</v>
      </c>
      <c r="AS11" s="12" t="s">
        <v>30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>
        <v>1</v>
      </c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59">
        <v>1</v>
      </c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59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59"/>
      <c r="JO11" s="13">
        <v>1</v>
      </c>
      <c r="JP11" s="351"/>
      <c r="JQ11" s="351"/>
      <c r="JR11" s="351"/>
      <c r="JS11" s="351"/>
      <c r="JT11" s="351"/>
      <c r="JU11" s="351"/>
      <c r="JV11" s="351"/>
      <c r="JW11" s="351"/>
      <c r="JX11" s="351"/>
      <c r="JY11" s="351"/>
      <c r="JZ11" s="351"/>
      <c r="KA11" s="351"/>
      <c r="KB11" s="351"/>
      <c r="KC11" s="351"/>
      <c r="KD11" s="351"/>
      <c r="KE11" s="351"/>
      <c r="KF11" s="351"/>
      <c r="KG11" s="351"/>
      <c r="KH11" s="351"/>
      <c r="KI11" s="351"/>
      <c r="KJ11" s="351"/>
      <c r="KK11" s="351"/>
      <c r="KL11" s="351"/>
      <c r="KM11" s="351"/>
    </row>
    <row r="12" spans="1:299">
      <c r="A12" s="5" t="s">
        <v>25</v>
      </c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W12" s="12" t="s">
        <v>31</v>
      </c>
      <c r="X12" s="458">
        <f t="shared" si="1"/>
        <v>0</v>
      </c>
      <c r="Y12" s="458">
        <f t="shared" si="2"/>
        <v>2</v>
      </c>
      <c r="Z12" s="458">
        <f t="shared" si="3"/>
        <v>1</v>
      </c>
      <c r="AA12" s="458">
        <f t="shared" si="4"/>
        <v>1</v>
      </c>
      <c r="AB12" s="458">
        <f t="shared" si="5"/>
        <v>0</v>
      </c>
      <c r="AC12" s="458">
        <f t="shared" si="6"/>
        <v>1</v>
      </c>
      <c r="AD12" s="458">
        <f t="shared" si="7"/>
        <v>14</v>
      </c>
      <c r="AE12" s="458">
        <f t="shared" si="8"/>
        <v>6</v>
      </c>
      <c r="AF12" s="458">
        <f t="shared" si="9"/>
        <v>31</v>
      </c>
      <c r="AG12" s="458">
        <f t="shared" si="10"/>
        <v>16</v>
      </c>
      <c r="AH12" s="458">
        <f t="shared" si="11"/>
        <v>92</v>
      </c>
      <c r="AI12" s="458">
        <f t="shared" si="12"/>
        <v>39</v>
      </c>
      <c r="AJ12" s="458">
        <f t="shared" si="13"/>
        <v>169</v>
      </c>
      <c r="AK12" s="458">
        <f t="shared" si="14"/>
        <v>83</v>
      </c>
      <c r="AL12" s="458">
        <f t="shared" si="15"/>
        <v>139</v>
      </c>
      <c r="AM12" s="458">
        <f t="shared" si="16"/>
        <v>73</v>
      </c>
      <c r="AN12" s="458">
        <f t="shared" si="17"/>
        <v>79</v>
      </c>
      <c r="AO12" s="458">
        <f t="shared" si="18"/>
        <v>51</v>
      </c>
      <c r="AP12" s="458">
        <f t="shared" si="19"/>
        <v>5</v>
      </c>
      <c r="AQ12" s="458">
        <f t="shared" si="20"/>
        <v>8</v>
      </c>
      <c r="AR12" s="458">
        <f t="shared" si="21"/>
        <v>2</v>
      </c>
      <c r="AS12" s="12" t="s">
        <v>31</v>
      </c>
      <c r="AT12" s="13"/>
      <c r="AU12" s="13"/>
      <c r="AV12" s="13"/>
      <c r="AW12" s="13"/>
      <c r="AX12" s="13"/>
      <c r="AY12" s="13">
        <v>1</v>
      </c>
      <c r="AZ12" s="13">
        <v>1</v>
      </c>
      <c r="BA12" s="13"/>
      <c r="BB12" s="13"/>
      <c r="BC12" s="13">
        <v>1</v>
      </c>
      <c r="BD12" s="13">
        <v>1</v>
      </c>
      <c r="BE12" s="13"/>
      <c r="BF12" s="13"/>
      <c r="BG12" s="13"/>
      <c r="BH12" s="13"/>
      <c r="BI12" s="13"/>
      <c r="BJ12" s="13"/>
      <c r="BK12" s="13"/>
      <c r="BL12" s="13"/>
      <c r="BM12" s="13"/>
      <c r="BN12" s="13">
        <v>2</v>
      </c>
      <c r="BO12" s="13">
        <v>2</v>
      </c>
      <c r="BP12" s="13"/>
      <c r="BQ12" s="13"/>
      <c r="BR12" s="13"/>
      <c r="BS12" s="13"/>
      <c r="BT12" s="13">
        <v>1</v>
      </c>
      <c r="BU12" s="13">
        <v>1</v>
      </c>
      <c r="BV12" s="13"/>
      <c r="BW12" s="13"/>
      <c r="BX12" s="13">
        <v>1</v>
      </c>
      <c r="BY12" s="13">
        <v>3</v>
      </c>
      <c r="BZ12" s="13">
        <v>1</v>
      </c>
      <c r="CA12" s="13">
        <v>2</v>
      </c>
      <c r="CB12" s="13"/>
      <c r="CC12" s="13"/>
      <c r="CD12" s="13">
        <v>2</v>
      </c>
      <c r="CE12" s="13">
        <v>4</v>
      </c>
      <c r="CF12" s="13"/>
      <c r="CG12" s="13">
        <v>3</v>
      </c>
      <c r="CH12" s="13">
        <v>3</v>
      </c>
      <c r="CI12" s="13">
        <v>2</v>
      </c>
      <c r="CJ12" s="13">
        <v>2</v>
      </c>
      <c r="CK12" s="13">
        <v>4</v>
      </c>
      <c r="CL12" s="13">
        <v>3</v>
      </c>
      <c r="CM12" s="13">
        <v>4</v>
      </c>
      <c r="CN12" s="13">
        <v>5</v>
      </c>
      <c r="CO12" s="13">
        <v>5</v>
      </c>
      <c r="CP12" s="13">
        <v>4</v>
      </c>
      <c r="CQ12" s="13">
        <v>7</v>
      </c>
      <c r="CR12" s="13">
        <v>9</v>
      </c>
      <c r="CS12" s="13">
        <v>10</v>
      </c>
      <c r="CT12" s="13">
        <v>5</v>
      </c>
      <c r="CU12" s="13">
        <v>7</v>
      </c>
      <c r="CV12" s="13">
        <v>12</v>
      </c>
      <c r="CW12" s="13">
        <v>7</v>
      </c>
      <c r="CX12" s="13">
        <v>5</v>
      </c>
      <c r="CY12" s="13">
        <v>5</v>
      </c>
      <c r="CZ12" s="13">
        <v>12</v>
      </c>
      <c r="DA12" s="13">
        <v>11</v>
      </c>
      <c r="DB12" s="13">
        <v>11</v>
      </c>
      <c r="DC12" s="13">
        <v>7</v>
      </c>
      <c r="DD12" s="13">
        <v>5</v>
      </c>
      <c r="DE12" s="13">
        <v>9</v>
      </c>
      <c r="DF12" s="13">
        <v>8</v>
      </c>
      <c r="DG12" s="13">
        <v>8</v>
      </c>
      <c r="DH12" s="13">
        <v>10</v>
      </c>
      <c r="DI12" s="13">
        <v>6</v>
      </c>
      <c r="DJ12" s="13">
        <v>7</v>
      </c>
      <c r="DK12" s="13">
        <v>2</v>
      </c>
      <c r="DL12" s="13">
        <v>9</v>
      </c>
      <c r="DM12" s="13">
        <v>7</v>
      </c>
      <c r="DN12" s="13">
        <v>7</v>
      </c>
      <c r="DO12" s="13">
        <v>8</v>
      </c>
      <c r="DP12" s="13">
        <v>2</v>
      </c>
      <c r="DQ12" s="13">
        <v>3</v>
      </c>
      <c r="DR12" s="13">
        <v>3</v>
      </c>
      <c r="DS12" s="13">
        <v>4</v>
      </c>
      <c r="DT12" s="13">
        <v>4</v>
      </c>
      <c r="DU12" s="13">
        <v>4</v>
      </c>
      <c r="DV12" s="13"/>
      <c r="DW12" s="13">
        <v>4</v>
      </c>
      <c r="DX12" s="13"/>
      <c r="DY12" s="13">
        <v>1</v>
      </c>
      <c r="DZ12" s="13"/>
      <c r="EA12" s="13">
        <v>1</v>
      </c>
      <c r="EB12" s="13"/>
      <c r="EC12" s="13"/>
      <c r="ED12" s="13"/>
      <c r="EE12" s="13"/>
      <c r="EF12" s="13">
        <v>1</v>
      </c>
      <c r="EG12" s="13"/>
      <c r="EH12" s="13">
        <v>1</v>
      </c>
      <c r="EI12" s="13"/>
      <c r="EJ12" s="13"/>
      <c r="EK12" s="13"/>
      <c r="EL12" s="13"/>
      <c r="EM12" s="13"/>
      <c r="EN12" s="13"/>
      <c r="EO12" s="59">
        <v>280</v>
      </c>
      <c r="EP12" s="13"/>
      <c r="EQ12" s="13"/>
      <c r="ER12" s="13"/>
      <c r="ES12" s="13"/>
      <c r="ET12" s="13"/>
      <c r="EU12" s="13"/>
      <c r="EV12" s="13">
        <v>1</v>
      </c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>
        <v>2</v>
      </c>
      <c r="FI12" s="13">
        <v>1</v>
      </c>
      <c r="FJ12" s="13"/>
      <c r="FK12" s="13"/>
      <c r="FL12" s="13">
        <v>1</v>
      </c>
      <c r="FM12" s="13">
        <v>3</v>
      </c>
      <c r="FN12" s="13">
        <v>1</v>
      </c>
      <c r="FO12" s="13">
        <v>2</v>
      </c>
      <c r="FP12" s="13">
        <v>2</v>
      </c>
      <c r="FQ12" s="13">
        <v>2</v>
      </c>
      <c r="FR12" s="13"/>
      <c r="FS12" s="13">
        <v>1</v>
      </c>
      <c r="FT12" s="13">
        <v>3</v>
      </c>
      <c r="FU12" s="13">
        <v>2</v>
      </c>
      <c r="FV12" s="13">
        <v>3</v>
      </c>
      <c r="FW12" s="13">
        <v>3</v>
      </c>
      <c r="FX12" s="13">
        <v>5</v>
      </c>
      <c r="FY12" s="13">
        <v>3</v>
      </c>
      <c r="FZ12" s="13">
        <v>6</v>
      </c>
      <c r="GA12" s="13">
        <v>5</v>
      </c>
      <c r="GB12" s="13">
        <v>7</v>
      </c>
      <c r="GC12" s="13">
        <v>10</v>
      </c>
      <c r="GD12" s="13">
        <v>2</v>
      </c>
      <c r="GE12" s="13">
        <v>6</v>
      </c>
      <c r="GF12" s="13">
        <v>9</v>
      </c>
      <c r="GG12" s="13">
        <v>14</v>
      </c>
      <c r="GH12" s="13">
        <v>13</v>
      </c>
      <c r="GI12" s="13">
        <v>11</v>
      </c>
      <c r="GJ12" s="13">
        <v>11</v>
      </c>
      <c r="GK12" s="13">
        <v>9</v>
      </c>
      <c r="GL12" s="13">
        <v>7</v>
      </c>
      <c r="GM12" s="13">
        <v>14</v>
      </c>
      <c r="GN12" s="13">
        <v>14</v>
      </c>
      <c r="GO12" s="13">
        <v>16</v>
      </c>
      <c r="GP12" s="13">
        <v>24</v>
      </c>
      <c r="GQ12" s="13">
        <v>16</v>
      </c>
      <c r="GR12" s="13">
        <v>15</v>
      </c>
      <c r="GS12" s="13">
        <v>20</v>
      </c>
      <c r="GT12" s="13">
        <v>24</v>
      </c>
      <c r="GU12" s="13">
        <v>19</v>
      </c>
      <c r="GV12" s="13">
        <v>17</v>
      </c>
      <c r="GW12" s="13">
        <v>13</v>
      </c>
      <c r="GX12" s="13">
        <v>12</v>
      </c>
      <c r="GY12" s="13">
        <v>19</v>
      </c>
      <c r="GZ12" s="13">
        <v>13</v>
      </c>
      <c r="HA12" s="13">
        <v>12</v>
      </c>
      <c r="HB12" s="13">
        <v>15</v>
      </c>
      <c r="HC12" s="13">
        <v>10</v>
      </c>
      <c r="HD12" s="13">
        <v>12</v>
      </c>
      <c r="HE12" s="13">
        <v>16</v>
      </c>
      <c r="HF12" s="13">
        <v>12</v>
      </c>
      <c r="HG12" s="13">
        <v>15</v>
      </c>
      <c r="HH12" s="13">
        <v>11</v>
      </c>
      <c r="HI12" s="13">
        <v>8</v>
      </c>
      <c r="HJ12" s="13">
        <v>7</v>
      </c>
      <c r="HK12" s="13">
        <v>10</v>
      </c>
      <c r="HL12" s="13">
        <v>2</v>
      </c>
      <c r="HM12" s="13">
        <v>6</v>
      </c>
      <c r="HN12" s="13">
        <v>5</v>
      </c>
      <c r="HO12" s="13">
        <v>3</v>
      </c>
      <c r="HP12" s="13">
        <v>1</v>
      </c>
      <c r="HQ12" s="13">
        <v>1</v>
      </c>
      <c r="HR12" s="13"/>
      <c r="HS12" s="13">
        <v>2</v>
      </c>
      <c r="HT12" s="13"/>
      <c r="HU12" s="13">
        <v>1</v>
      </c>
      <c r="HV12" s="13"/>
      <c r="HW12" s="13"/>
      <c r="HX12" s="13"/>
      <c r="HY12" s="13"/>
      <c r="HZ12" s="13"/>
      <c r="IA12" s="13"/>
      <c r="IB12" s="13"/>
      <c r="IC12" s="13"/>
      <c r="ID12" s="13"/>
      <c r="IE12" s="59">
        <v>530</v>
      </c>
      <c r="IF12" s="13"/>
      <c r="IG12" s="13"/>
      <c r="IH12" s="13"/>
      <c r="II12" s="13"/>
      <c r="IJ12" s="13"/>
      <c r="IK12" s="13">
        <v>1</v>
      </c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>
        <v>1</v>
      </c>
      <c r="JN12" s="59">
        <v>2</v>
      </c>
      <c r="JO12" s="13">
        <v>812</v>
      </c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</row>
    <row r="13" spans="1:299">
      <c r="A13" s="5" t="s">
        <v>26</v>
      </c>
      <c r="B13" s="252">
        <f t="shared" ref="B13:B34" si="26">VLOOKUP(A13,$W:$AQ,2,FALSE)</f>
        <v>0</v>
      </c>
      <c r="C13" s="252">
        <f t="shared" ref="C13:C34" si="27">VLOOKUP(A13,$W:$AQ,3,FALSE)</f>
        <v>0</v>
      </c>
      <c r="D13" s="252">
        <f t="shared" ref="D13:D34" si="28">VLOOKUP(A13,$W:$AQ,4,FALSE)</f>
        <v>0</v>
      </c>
      <c r="E13" s="252">
        <f t="shared" ref="E13:E34" si="29">VLOOKUP(A13,$W:$AQ,5,FALSE)</f>
        <v>1</v>
      </c>
      <c r="F13" s="252">
        <f t="shared" ref="F13:F34" si="30">VLOOKUP(A13,$W:$AQ,6,FALSE)</f>
        <v>1</v>
      </c>
      <c r="G13" s="252">
        <f t="shared" ref="G13:G34" si="31">VLOOKUP(A13,$W:$AQ,7,FALSE)</f>
        <v>0</v>
      </c>
      <c r="H13" s="252">
        <f t="shared" ref="H13:H34" si="32">VLOOKUP(A13,$W:$AQ,8,FALSE)</f>
        <v>9</v>
      </c>
      <c r="I13" s="252">
        <f t="shared" ref="I13:I34" si="33">VLOOKUP(A13,$W:$AQ,9,FALSE)</f>
        <v>5</v>
      </c>
      <c r="J13" s="252">
        <f t="shared" ref="J13:J34" si="34">VLOOKUP(A13,$W:$AQ,10,FALSE)</f>
        <v>14</v>
      </c>
      <c r="K13" s="252">
        <f t="shared" ref="K13:K34" si="35">VLOOKUP(A13,$W:$AQ,11,FALSE)</f>
        <v>8</v>
      </c>
      <c r="L13" s="252">
        <f t="shared" ref="L13:L34" si="36">VLOOKUP(A13,$W:$AQ,12,FALSE)</f>
        <v>39</v>
      </c>
      <c r="M13" s="252">
        <f t="shared" ref="M13:M34" si="37">VLOOKUP(A13,$W:$AQ,13,FALSE)</f>
        <v>24</v>
      </c>
      <c r="N13" s="252">
        <f t="shared" ref="N13:N34" si="38">VLOOKUP(A13,$W:$AQ,14,FALSE)</f>
        <v>96</v>
      </c>
      <c r="O13" s="252">
        <f t="shared" ref="O13:O34" si="39">VLOOKUP(A13,$W:$AQ,15,FALSE)</f>
        <v>32</v>
      </c>
      <c r="P13" s="252">
        <f t="shared" ref="P13:P34" si="40">VLOOKUP(A13,$W:$AQ,16,FALSE)</f>
        <v>59</v>
      </c>
      <c r="Q13" s="252">
        <f t="shared" ref="Q13:Q34" si="41">VLOOKUP(A13,$W:$AQ,17,FALSE)</f>
        <v>44</v>
      </c>
      <c r="R13" s="252">
        <f t="shared" ref="R13:R34" si="42">VLOOKUP(A13,$W:$AQ,18,FALSE)</f>
        <v>40</v>
      </c>
      <c r="S13" s="252">
        <f t="shared" ref="S13:S34" si="43">VLOOKUP(A13,$W:$AQ,19,FALSE)</f>
        <v>29</v>
      </c>
      <c r="T13" s="252">
        <f t="shared" ref="T13:T34" si="44">VLOOKUP(A13,$W:$AQ,20,FALSE)</f>
        <v>8</v>
      </c>
      <c r="U13" s="252">
        <f t="shared" ref="U13:U34" si="45">VLOOKUP(A13,$W:$AQ,21,FALSE)</f>
        <v>10</v>
      </c>
      <c r="W13" s="12" t="s">
        <v>32</v>
      </c>
      <c r="X13" s="458">
        <f t="shared" si="1"/>
        <v>0</v>
      </c>
      <c r="Y13" s="458">
        <f t="shared" si="2"/>
        <v>0</v>
      </c>
      <c r="Z13" s="458">
        <f t="shared" si="3"/>
        <v>0</v>
      </c>
      <c r="AA13" s="458">
        <f t="shared" si="4"/>
        <v>0</v>
      </c>
      <c r="AB13" s="458">
        <f t="shared" si="5"/>
        <v>0</v>
      </c>
      <c r="AC13" s="458">
        <f t="shared" si="6"/>
        <v>0</v>
      </c>
      <c r="AD13" s="458">
        <f t="shared" si="7"/>
        <v>0</v>
      </c>
      <c r="AE13" s="458">
        <f t="shared" si="8"/>
        <v>0</v>
      </c>
      <c r="AF13" s="458">
        <f t="shared" si="9"/>
        <v>0</v>
      </c>
      <c r="AG13" s="458">
        <f t="shared" si="10"/>
        <v>1</v>
      </c>
      <c r="AH13" s="458">
        <f t="shared" si="11"/>
        <v>0</v>
      </c>
      <c r="AI13" s="458">
        <f t="shared" si="12"/>
        <v>1</v>
      </c>
      <c r="AJ13" s="458">
        <f t="shared" si="13"/>
        <v>7</v>
      </c>
      <c r="AK13" s="458">
        <f t="shared" si="14"/>
        <v>3</v>
      </c>
      <c r="AL13" s="458">
        <f t="shared" si="15"/>
        <v>3</v>
      </c>
      <c r="AM13" s="458">
        <f t="shared" si="16"/>
        <v>4</v>
      </c>
      <c r="AN13" s="458">
        <f t="shared" si="17"/>
        <v>6</v>
      </c>
      <c r="AO13" s="458">
        <f t="shared" si="18"/>
        <v>2</v>
      </c>
      <c r="AP13" s="458">
        <f t="shared" si="19"/>
        <v>4</v>
      </c>
      <c r="AQ13" s="458">
        <f t="shared" si="20"/>
        <v>1</v>
      </c>
      <c r="AR13" s="458">
        <f t="shared" si="21"/>
        <v>0</v>
      </c>
      <c r="AS13" s="12" t="s">
        <v>32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>
        <v>1</v>
      </c>
      <c r="CD13" s="13"/>
      <c r="CE13" s="13"/>
      <c r="CF13" s="13"/>
      <c r="CG13" s="13"/>
      <c r="CH13" s="13">
        <v>1</v>
      </c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>
        <v>1</v>
      </c>
      <c r="CU13" s="13"/>
      <c r="CV13" s="13"/>
      <c r="CW13" s="13"/>
      <c r="CX13" s="13"/>
      <c r="CY13" s="13"/>
      <c r="CZ13" s="13">
        <v>1</v>
      </c>
      <c r="DA13" s="13">
        <v>1</v>
      </c>
      <c r="DB13" s="13">
        <v>1</v>
      </c>
      <c r="DC13" s="13"/>
      <c r="DD13" s="13"/>
      <c r="DE13" s="13"/>
      <c r="DF13" s="13">
        <v>1</v>
      </c>
      <c r="DG13" s="13"/>
      <c r="DH13" s="13">
        <v>1</v>
      </c>
      <c r="DI13" s="13"/>
      <c r="DJ13" s="13"/>
      <c r="DK13" s="13">
        <v>1</v>
      </c>
      <c r="DL13" s="13"/>
      <c r="DM13" s="13">
        <v>1</v>
      </c>
      <c r="DN13" s="13"/>
      <c r="DO13" s="13"/>
      <c r="DP13" s="13"/>
      <c r="DQ13" s="13"/>
      <c r="DR13" s="13"/>
      <c r="DS13" s="13"/>
      <c r="DT13" s="13">
        <v>1</v>
      </c>
      <c r="DU13" s="13"/>
      <c r="DV13" s="13"/>
      <c r="DW13" s="13"/>
      <c r="DX13" s="13"/>
      <c r="DY13" s="13"/>
      <c r="DZ13" s="13"/>
      <c r="EA13" s="13"/>
      <c r="EB13" s="13"/>
      <c r="EC13" s="13">
        <v>1</v>
      </c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59">
        <v>12</v>
      </c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>
        <v>1</v>
      </c>
      <c r="GM13" s="13"/>
      <c r="GN13" s="13">
        <v>2</v>
      </c>
      <c r="GO13" s="13">
        <v>1</v>
      </c>
      <c r="GP13" s="13">
        <v>2</v>
      </c>
      <c r="GQ13" s="13"/>
      <c r="GR13" s="13"/>
      <c r="GS13" s="13"/>
      <c r="GT13" s="13"/>
      <c r="GU13" s="13">
        <v>1</v>
      </c>
      <c r="GV13" s="13"/>
      <c r="GW13" s="13">
        <v>1</v>
      </c>
      <c r="GX13" s="13"/>
      <c r="GY13" s="13"/>
      <c r="GZ13" s="13">
        <v>1</v>
      </c>
      <c r="HA13" s="13"/>
      <c r="HB13" s="13"/>
      <c r="HC13" s="13"/>
      <c r="HD13" s="13">
        <v>1</v>
      </c>
      <c r="HE13" s="13"/>
      <c r="HF13" s="13"/>
      <c r="HG13" s="13"/>
      <c r="HH13" s="13"/>
      <c r="HI13" s="13">
        <v>1</v>
      </c>
      <c r="HJ13" s="13">
        <v>1</v>
      </c>
      <c r="HK13" s="13"/>
      <c r="HL13" s="13">
        <v>1</v>
      </c>
      <c r="HM13" s="13"/>
      <c r="HN13" s="13">
        <v>2</v>
      </c>
      <c r="HO13" s="13">
        <v>1</v>
      </c>
      <c r="HP13" s="13"/>
      <c r="HQ13" s="13">
        <v>2</v>
      </c>
      <c r="HR13" s="13"/>
      <c r="HS13" s="13">
        <v>1</v>
      </c>
      <c r="HT13" s="13"/>
      <c r="HU13" s="13"/>
      <c r="HV13" s="13">
        <v>1</v>
      </c>
      <c r="HW13" s="13"/>
      <c r="HX13" s="13"/>
      <c r="HY13" s="13"/>
      <c r="HZ13" s="13"/>
      <c r="IA13" s="13"/>
      <c r="IB13" s="13"/>
      <c r="IC13" s="13"/>
      <c r="ID13" s="13"/>
      <c r="IE13" s="59">
        <v>20</v>
      </c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59"/>
      <c r="JO13" s="13">
        <v>32</v>
      </c>
      <c r="JP13" s="351"/>
      <c r="JQ13" s="351"/>
      <c r="JR13" s="351"/>
      <c r="JS13" s="351"/>
      <c r="JT13" s="351"/>
      <c r="JU13" s="351"/>
      <c r="JV13" s="351"/>
      <c r="JW13" s="351"/>
      <c r="JX13" s="351"/>
      <c r="JY13" s="351"/>
      <c r="JZ13" s="351"/>
      <c r="KA13" s="351"/>
      <c r="KB13" s="351"/>
      <c r="KC13" s="351"/>
      <c r="KD13" s="351"/>
      <c r="KE13" s="351"/>
      <c r="KF13" s="351"/>
      <c r="KG13" s="351"/>
      <c r="KH13" s="351"/>
      <c r="KI13" s="351"/>
      <c r="KJ13" s="351"/>
      <c r="KK13" s="351"/>
      <c r="KL13" s="351"/>
      <c r="KM13" s="351"/>
    </row>
    <row r="14" spans="1:299">
      <c r="A14" s="5" t="s">
        <v>27</v>
      </c>
      <c r="B14" s="252">
        <f t="shared" si="26"/>
        <v>0</v>
      </c>
      <c r="C14" s="252">
        <f t="shared" si="27"/>
        <v>0</v>
      </c>
      <c r="D14" s="252">
        <f t="shared" si="28"/>
        <v>1</v>
      </c>
      <c r="E14" s="252">
        <f t="shared" si="29"/>
        <v>0</v>
      </c>
      <c r="F14" s="252">
        <f t="shared" si="30"/>
        <v>0</v>
      </c>
      <c r="G14" s="252">
        <f t="shared" si="31"/>
        <v>0</v>
      </c>
      <c r="H14" s="252">
        <f t="shared" si="32"/>
        <v>2</v>
      </c>
      <c r="I14" s="252">
        <f t="shared" si="33"/>
        <v>3</v>
      </c>
      <c r="J14" s="252">
        <f t="shared" si="34"/>
        <v>6</v>
      </c>
      <c r="K14" s="252">
        <f t="shared" si="35"/>
        <v>3</v>
      </c>
      <c r="L14" s="252">
        <f t="shared" si="36"/>
        <v>14</v>
      </c>
      <c r="M14" s="252">
        <f t="shared" si="37"/>
        <v>8</v>
      </c>
      <c r="N14" s="252">
        <f t="shared" si="38"/>
        <v>24</v>
      </c>
      <c r="O14" s="252">
        <f t="shared" si="39"/>
        <v>19</v>
      </c>
      <c r="P14" s="252">
        <f t="shared" si="40"/>
        <v>31</v>
      </c>
      <c r="Q14" s="252">
        <f t="shared" si="41"/>
        <v>17</v>
      </c>
      <c r="R14" s="252">
        <f t="shared" si="42"/>
        <v>25</v>
      </c>
      <c r="S14" s="252">
        <f t="shared" si="43"/>
        <v>18</v>
      </c>
      <c r="T14" s="252">
        <f t="shared" si="44"/>
        <v>4</v>
      </c>
      <c r="U14" s="252">
        <f t="shared" si="45"/>
        <v>9</v>
      </c>
      <c r="W14" s="12" t="s">
        <v>33</v>
      </c>
      <c r="X14" s="458">
        <f t="shared" si="1"/>
        <v>0</v>
      </c>
      <c r="Y14" s="458">
        <f t="shared" si="2"/>
        <v>0</v>
      </c>
      <c r="Z14" s="458">
        <f t="shared" si="3"/>
        <v>0</v>
      </c>
      <c r="AA14" s="458">
        <f t="shared" si="4"/>
        <v>0</v>
      </c>
      <c r="AB14" s="458">
        <f t="shared" si="5"/>
        <v>4</v>
      </c>
      <c r="AC14" s="458">
        <f t="shared" si="6"/>
        <v>3</v>
      </c>
      <c r="AD14" s="458">
        <f t="shared" si="7"/>
        <v>3</v>
      </c>
      <c r="AE14" s="458">
        <f t="shared" si="8"/>
        <v>2</v>
      </c>
      <c r="AF14" s="458">
        <f t="shared" si="9"/>
        <v>13</v>
      </c>
      <c r="AG14" s="458">
        <f t="shared" si="10"/>
        <v>6</v>
      </c>
      <c r="AH14" s="458">
        <f t="shared" si="11"/>
        <v>29</v>
      </c>
      <c r="AI14" s="458">
        <f t="shared" si="12"/>
        <v>10</v>
      </c>
      <c r="AJ14" s="458">
        <f t="shared" si="13"/>
        <v>39</v>
      </c>
      <c r="AK14" s="458">
        <f t="shared" si="14"/>
        <v>21</v>
      </c>
      <c r="AL14" s="458">
        <f t="shared" si="15"/>
        <v>54</v>
      </c>
      <c r="AM14" s="458">
        <f t="shared" si="16"/>
        <v>18</v>
      </c>
      <c r="AN14" s="458">
        <f t="shared" si="17"/>
        <v>29</v>
      </c>
      <c r="AO14" s="458">
        <f t="shared" si="18"/>
        <v>26</v>
      </c>
      <c r="AP14" s="458">
        <f t="shared" si="19"/>
        <v>3</v>
      </c>
      <c r="AQ14" s="458">
        <f t="shared" si="20"/>
        <v>8</v>
      </c>
      <c r="AR14" s="458">
        <f t="shared" si="21"/>
        <v>4</v>
      </c>
      <c r="AS14" s="12" t="s">
        <v>33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>
        <v>1</v>
      </c>
      <c r="BI14" s="13"/>
      <c r="BJ14" s="13">
        <v>1</v>
      </c>
      <c r="BK14" s="13"/>
      <c r="BL14" s="13">
        <v>1</v>
      </c>
      <c r="BM14" s="13"/>
      <c r="BN14" s="13"/>
      <c r="BO14" s="13"/>
      <c r="BP14" s="13"/>
      <c r="BQ14" s="13"/>
      <c r="BR14" s="13"/>
      <c r="BS14" s="13"/>
      <c r="BT14" s="13"/>
      <c r="BU14" s="13"/>
      <c r="BV14" s="13">
        <v>1</v>
      </c>
      <c r="BW14" s="13">
        <v>1</v>
      </c>
      <c r="BX14" s="13"/>
      <c r="BY14" s="13"/>
      <c r="BZ14" s="13">
        <v>1</v>
      </c>
      <c r="CA14" s="13">
        <v>2</v>
      </c>
      <c r="CB14" s="13"/>
      <c r="CC14" s="13"/>
      <c r="CD14" s="13">
        <v>1</v>
      </c>
      <c r="CE14" s="13"/>
      <c r="CF14" s="13">
        <v>2</v>
      </c>
      <c r="CG14" s="13"/>
      <c r="CH14" s="13">
        <v>2</v>
      </c>
      <c r="CI14" s="13"/>
      <c r="CJ14" s="13">
        <v>2</v>
      </c>
      <c r="CK14" s="13"/>
      <c r="CL14" s="13"/>
      <c r="CM14" s="13"/>
      <c r="CN14" s="13"/>
      <c r="CO14" s="13">
        <v>4</v>
      </c>
      <c r="CP14" s="13">
        <v>1</v>
      </c>
      <c r="CQ14" s="13">
        <v>1</v>
      </c>
      <c r="CR14" s="13">
        <v>1</v>
      </c>
      <c r="CS14" s="13">
        <v>1</v>
      </c>
      <c r="CT14" s="13">
        <v>3</v>
      </c>
      <c r="CU14" s="13">
        <v>3</v>
      </c>
      <c r="CV14" s="13">
        <v>3</v>
      </c>
      <c r="CW14" s="13">
        <v>2</v>
      </c>
      <c r="CX14" s="13">
        <v>1</v>
      </c>
      <c r="CY14" s="13">
        <v>2</v>
      </c>
      <c r="CZ14" s="13">
        <v>3</v>
      </c>
      <c r="DA14" s="13">
        <v>2</v>
      </c>
      <c r="DB14" s="13"/>
      <c r="DC14" s="13">
        <v>1</v>
      </c>
      <c r="DD14" s="13">
        <v>2</v>
      </c>
      <c r="DE14" s="13"/>
      <c r="DF14" s="13"/>
      <c r="DG14" s="13">
        <v>2</v>
      </c>
      <c r="DH14" s="13"/>
      <c r="DI14" s="13">
        <v>4</v>
      </c>
      <c r="DJ14" s="13">
        <v>4</v>
      </c>
      <c r="DK14" s="13">
        <v>5</v>
      </c>
      <c r="DL14" s="13">
        <v>4</v>
      </c>
      <c r="DM14" s="13">
        <v>1</v>
      </c>
      <c r="DN14" s="13">
        <v>3</v>
      </c>
      <c r="DO14" s="13">
        <v>4</v>
      </c>
      <c r="DP14" s="13">
        <v>3</v>
      </c>
      <c r="DQ14" s="13">
        <v>1</v>
      </c>
      <c r="DR14" s="13">
        <v>6</v>
      </c>
      <c r="DS14" s="13">
        <v>2</v>
      </c>
      <c r="DT14" s="13"/>
      <c r="DU14" s="13">
        <v>2</v>
      </c>
      <c r="DV14" s="13">
        <v>2</v>
      </c>
      <c r="DW14" s="13">
        <v>3</v>
      </c>
      <c r="DX14" s="13">
        <v>1</v>
      </c>
      <c r="DY14" s="13">
        <v>2</v>
      </c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59">
        <v>94</v>
      </c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>
        <v>1</v>
      </c>
      <c r="FC14" s="13"/>
      <c r="FD14" s="13"/>
      <c r="FE14" s="13"/>
      <c r="FF14" s="13">
        <v>2</v>
      </c>
      <c r="FG14" s="13">
        <v>1</v>
      </c>
      <c r="FH14" s="13">
        <v>1</v>
      </c>
      <c r="FI14" s="13"/>
      <c r="FJ14" s="13"/>
      <c r="FK14" s="13"/>
      <c r="FL14" s="13"/>
      <c r="FM14" s="13">
        <v>1</v>
      </c>
      <c r="FN14" s="13"/>
      <c r="FO14" s="13"/>
      <c r="FP14" s="13">
        <v>1</v>
      </c>
      <c r="FQ14" s="13"/>
      <c r="FR14" s="13"/>
      <c r="FS14" s="13">
        <v>2</v>
      </c>
      <c r="FT14" s="13"/>
      <c r="FU14" s="13">
        <v>3</v>
      </c>
      <c r="FV14" s="13">
        <v>3</v>
      </c>
      <c r="FW14" s="13">
        <v>3</v>
      </c>
      <c r="FX14" s="13"/>
      <c r="FY14" s="13">
        <v>1</v>
      </c>
      <c r="FZ14" s="13"/>
      <c r="GA14" s="13">
        <v>1</v>
      </c>
      <c r="GB14" s="13">
        <v>1</v>
      </c>
      <c r="GC14" s="13">
        <v>2</v>
      </c>
      <c r="GD14" s="13"/>
      <c r="GE14" s="13">
        <v>3</v>
      </c>
      <c r="GF14" s="13">
        <v>2</v>
      </c>
      <c r="GG14" s="13">
        <v>7</v>
      </c>
      <c r="GH14" s="13">
        <v>4</v>
      </c>
      <c r="GI14" s="13">
        <v>4</v>
      </c>
      <c r="GJ14" s="13">
        <v>4</v>
      </c>
      <c r="GK14" s="13">
        <v>2</v>
      </c>
      <c r="GL14" s="13">
        <v>4</v>
      </c>
      <c r="GM14" s="13"/>
      <c r="GN14" s="13">
        <v>6</v>
      </c>
      <c r="GO14" s="13">
        <v>3</v>
      </c>
      <c r="GP14" s="13">
        <v>4</v>
      </c>
      <c r="GQ14" s="13">
        <v>4</v>
      </c>
      <c r="GR14" s="13">
        <v>1</v>
      </c>
      <c r="GS14" s="13">
        <v>6</v>
      </c>
      <c r="GT14" s="13">
        <v>4</v>
      </c>
      <c r="GU14" s="13">
        <v>7</v>
      </c>
      <c r="GV14" s="13">
        <v>7</v>
      </c>
      <c r="GW14" s="13">
        <v>4</v>
      </c>
      <c r="GX14" s="13">
        <v>11</v>
      </c>
      <c r="GY14" s="13">
        <v>8</v>
      </c>
      <c r="GZ14" s="13">
        <v>6</v>
      </c>
      <c r="HA14" s="13">
        <v>1</v>
      </c>
      <c r="HB14" s="13">
        <v>4</v>
      </c>
      <c r="HC14" s="13">
        <v>6</v>
      </c>
      <c r="HD14" s="13">
        <v>4</v>
      </c>
      <c r="HE14" s="13">
        <v>3</v>
      </c>
      <c r="HF14" s="13">
        <v>5</v>
      </c>
      <c r="HG14" s="13">
        <v>4</v>
      </c>
      <c r="HH14" s="13">
        <v>3</v>
      </c>
      <c r="HI14" s="13">
        <v>2</v>
      </c>
      <c r="HJ14" s="13">
        <v>2</v>
      </c>
      <c r="HK14" s="13">
        <v>4</v>
      </c>
      <c r="HL14" s="13">
        <v>4</v>
      </c>
      <c r="HM14" s="13">
        <v>3</v>
      </c>
      <c r="HN14" s="13"/>
      <c r="HO14" s="13">
        <v>2</v>
      </c>
      <c r="HP14" s="13">
        <v>1</v>
      </c>
      <c r="HQ14" s="13"/>
      <c r="HR14" s="13">
        <v>1</v>
      </c>
      <c r="HS14" s="13"/>
      <c r="HT14" s="13">
        <v>1</v>
      </c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59">
        <v>174</v>
      </c>
      <c r="IF14" s="13"/>
      <c r="IG14" s="13"/>
      <c r="IH14" s="13"/>
      <c r="II14" s="13"/>
      <c r="IJ14" s="13"/>
      <c r="IK14" s="13"/>
      <c r="IL14" s="13"/>
      <c r="IM14" s="13">
        <v>1</v>
      </c>
      <c r="IN14" s="13"/>
      <c r="IO14" s="13"/>
      <c r="IP14" s="13"/>
      <c r="IQ14" s="13"/>
      <c r="IR14" s="13"/>
      <c r="IS14" s="13"/>
      <c r="IT14" s="13">
        <v>1</v>
      </c>
      <c r="IU14" s="13">
        <v>1</v>
      </c>
      <c r="IV14" s="13"/>
      <c r="IW14" s="13"/>
      <c r="IX14" s="13"/>
      <c r="IY14" s="13"/>
      <c r="IZ14" s="13"/>
      <c r="JA14" s="13">
        <v>1</v>
      </c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59">
        <v>4</v>
      </c>
      <c r="JO14" s="13">
        <v>272</v>
      </c>
      <c r="JP14" s="351"/>
      <c r="JQ14" s="351"/>
      <c r="JR14" s="351"/>
      <c r="JS14" s="351"/>
      <c r="JT14" s="351"/>
      <c r="JU14" s="351"/>
      <c r="JV14" s="351"/>
      <c r="JW14" s="351"/>
      <c r="JX14" s="351"/>
      <c r="JY14" s="351"/>
      <c r="JZ14" s="351"/>
      <c r="KA14" s="351"/>
      <c r="KB14" s="351"/>
      <c r="KC14" s="351"/>
      <c r="KD14" s="351"/>
      <c r="KE14" s="351"/>
      <c r="KF14" s="351"/>
      <c r="KG14" s="351"/>
      <c r="KH14" s="351"/>
      <c r="KI14" s="351"/>
      <c r="KJ14" s="351"/>
      <c r="KK14" s="351"/>
      <c r="KL14" s="351"/>
      <c r="KM14" s="351"/>
    </row>
    <row r="15" spans="1:299">
      <c r="A15" s="5" t="s">
        <v>28</v>
      </c>
      <c r="B15" s="252">
        <f t="shared" si="26"/>
        <v>0</v>
      </c>
      <c r="C15" s="252">
        <f t="shared" si="27"/>
        <v>0</v>
      </c>
      <c r="D15" s="252">
        <f t="shared" si="28"/>
        <v>0</v>
      </c>
      <c r="E15" s="252">
        <f t="shared" si="29"/>
        <v>0</v>
      </c>
      <c r="F15" s="252">
        <f t="shared" si="30"/>
        <v>0</v>
      </c>
      <c r="G15" s="252">
        <f t="shared" si="31"/>
        <v>0</v>
      </c>
      <c r="H15" s="252">
        <f t="shared" si="32"/>
        <v>1</v>
      </c>
      <c r="I15" s="252">
        <f t="shared" si="33"/>
        <v>0</v>
      </c>
      <c r="J15" s="252">
        <f t="shared" si="34"/>
        <v>1</v>
      </c>
      <c r="K15" s="252">
        <f t="shared" si="35"/>
        <v>0</v>
      </c>
      <c r="L15" s="252">
        <f t="shared" si="36"/>
        <v>4</v>
      </c>
      <c r="M15" s="252">
        <f t="shared" si="37"/>
        <v>1</v>
      </c>
      <c r="N15" s="252">
        <f t="shared" si="38"/>
        <v>6</v>
      </c>
      <c r="O15" s="252">
        <f t="shared" si="39"/>
        <v>4</v>
      </c>
      <c r="P15" s="252">
        <f t="shared" si="40"/>
        <v>12</v>
      </c>
      <c r="Q15" s="252">
        <f t="shared" si="41"/>
        <v>2</v>
      </c>
      <c r="R15" s="252">
        <f t="shared" si="42"/>
        <v>3</v>
      </c>
      <c r="S15" s="252">
        <f t="shared" si="43"/>
        <v>5</v>
      </c>
      <c r="T15" s="252">
        <f t="shared" si="44"/>
        <v>2</v>
      </c>
      <c r="U15" s="252">
        <f t="shared" si="45"/>
        <v>1</v>
      </c>
      <c r="W15" s="12" t="s">
        <v>34</v>
      </c>
      <c r="X15" s="458">
        <f t="shared" si="1"/>
        <v>1</v>
      </c>
      <c r="Y15" s="458">
        <f t="shared" si="2"/>
        <v>1</v>
      </c>
      <c r="Z15" s="458">
        <f t="shared" si="3"/>
        <v>1</v>
      </c>
      <c r="AA15" s="458">
        <f t="shared" si="4"/>
        <v>0</v>
      </c>
      <c r="AB15" s="458">
        <f t="shared" si="5"/>
        <v>2</v>
      </c>
      <c r="AC15" s="458">
        <f t="shared" si="6"/>
        <v>3</v>
      </c>
      <c r="AD15" s="458">
        <f t="shared" si="7"/>
        <v>7</v>
      </c>
      <c r="AE15" s="458">
        <f t="shared" si="8"/>
        <v>3</v>
      </c>
      <c r="AF15" s="458">
        <f t="shared" si="9"/>
        <v>19</v>
      </c>
      <c r="AG15" s="458">
        <f t="shared" si="10"/>
        <v>13</v>
      </c>
      <c r="AH15" s="458">
        <f t="shared" si="11"/>
        <v>43</v>
      </c>
      <c r="AI15" s="458">
        <f t="shared" si="12"/>
        <v>25</v>
      </c>
      <c r="AJ15" s="458">
        <f t="shared" si="13"/>
        <v>113</v>
      </c>
      <c r="AK15" s="458">
        <f t="shared" si="14"/>
        <v>59</v>
      </c>
      <c r="AL15" s="458">
        <f t="shared" si="15"/>
        <v>148</v>
      </c>
      <c r="AM15" s="458">
        <f t="shared" si="16"/>
        <v>83</v>
      </c>
      <c r="AN15" s="458">
        <f t="shared" si="17"/>
        <v>110</v>
      </c>
      <c r="AO15" s="458">
        <f t="shared" si="18"/>
        <v>94</v>
      </c>
      <c r="AP15" s="458">
        <f t="shared" si="19"/>
        <v>20</v>
      </c>
      <c r="AQ15" s="458">
        <f t="shared" si="20"/>
        <v>35</v>
      </c>
      <c r="AR15" s="458">
        <f t="shared" si="21"/>
        <v>4</v>
      </c>
      <c r="AS15" s="12" t="s">
        <v>34</v>
      </c>
      <c r="AT15" s="13">
        <v>1</v>
      </c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>
        <v>1</v>
      </c>
      <c r="BJ15" s="13"/>
      <c r="BK15" s="13"/>
      <c r="BL15" s="13"/>
      <c r="BM15" s="13">
        <v>2</v>
      </c>
      <c r="BN15" s="13"/>
      <c r="BO15" s="13"/>
      <c r="BP15" s="13">
        <v>1</v>
      </c>
      <c r="BQ15" s="13"/>
      <c r="BR15" s="13"/>
      <c r="BS15" s="13"/>
      <c r="BT15" s="13">
        <v>1</v>
      </c>
      <c r="BU15" s="13"/>
      <c r="BV15" s="13"/>
      <c r="BW15" s="13">
        <v>1</v>
      </c>
      <c r="BX15" s="13">
        <v>1</v>
      </c>
      <c r="BY15" s="13"/>
      <c r="BZ15" s="13">
        <v>2</v>
      </c>
      <c r="CA15" s="13"/>
      <c r="CB15" s="13">
        <v>1</v>
      </c>
      <c r="CC15" s="13">
        <v>1</v>
      </c>
      <c r="CD15" s="13"/>
      <c r="CE15" s="13">
        <v>2</v>
      </c>
      <c r="CF15" s="13">
        <v>2</v>
      </c>
      <c r="CG15" s="13">
        <v>4</v>
      </c>
      <c r="CH15" s="13">
        <v>5</v>
      </c>
      <c r="CI15" s="13">
        <v>4</v>
      </c>
      <c r="CJ15" s="13">
        <v>2</v>
      </c>
      <c r="CK15" s="13">
        <v>1</v>
      </c>
      <c r="CL15" s="13">
        <v>2</v>
      </c>
      <c r="CM15" s="13">
        <v>2</v>
      </c>
      <c r="CN15" s="13">
        <v>3</v>
      </c>
      <c r="CO15" s="13"/>
      <c r="CP15" s="13">
        <v>1</v>
      </c>
      <c r="CQ15" s="13">
        <v>5</v>
      </c>
      <c r="CR15" s="13">
        <v>6</v>
      </c>
      <c r="CS15" s="13">
        <v>4</v>
      </c>
      <c r="CT15" s="13">
        <v>6</v>
      </c>
      <c r="CU15" s="13">
        <v>10</v>
      </c>
      <c r="CV15" s="13">
        <v>6</v>
      </c>
      <c r="CW15" s="13">
        <v>7</v>
      </c>
      <c r="CX15" s="13">
        <v>7</v>
      </c>
      <c r="CY15" s="13">
        <v>3</v>
      </c>
      <c r="CZ15" s="13">
        <v>6</v>
      </c>
      <c r="DA15" s="13">
        <v>4</v>
      </c>
      <c r="DB15" s="13">
        <v>9</v>
      </c>
      <c r="DC15" s="13">
        <v>9</v>
      </c>
      <c r="DD15" s="13">
        <v>12</v>
      </c>
      <c r="DE15" s="13">
        <v>6</v>
      </c>
      <c r="DF15" s="13">
        <v>7</v>
      </c>
      <c r="DG15" s="13">
        <v>9</v>
      </c>
      <c r="DH15" s="13">
        <v>9</v>
      </c>
      <c r="DI15" s="13">
        <v>10</v>
      </c>
      <c r="DJ15" s="13">
        <v>6</v>
      </c>
      <c r="DK15" s="13">
        <v>6</v>
      </c>
      <c r="DL15" s="13">
        <v>9</v>
      </c>
      <c r="DM15" s="13">
        <v>12</v>
      </c>
      <c r="DN15" s="13">
        <v>11</v>
      </c>
      <c r="DO15" s="13">
        <v>9</v>
      </c>
      <c r="DP15" s="13">
        <v>9</v>
      </c>
      <c r="DQ15" s="13">
        <v>8</v>
      </c>
      <c r="DR15" s="13">
        <v>7</v>
      </c>
      <c r="DS15" s="13">
        <v>11</v>
      </c>
      <c r="DT15" s="13">
        <v>8</v>
      </c>
      <c r="DU15" s="13">
        <v>10</v>
      </c>
      <c r="DV15" s="13">
        <v>7</v>
      </c>
      <c r="DW15" s="13">
        <v>5</v>
      </c>
      <c r="DX15" s="13">
        <v>9</v>
      </c>
      <c r="DY15" s="13">
        <v>6</v>
      </c>
      <c r="DZ15" s="13">
        <v>2</v>
      </c>
      <c r="EA15" s="13">
        <v>3</v>
      </c>
      <c r="EB15" s="13">
        <v>1</v>
      </c>
      <c r="EC15" s="13">
        <v>1</v>
      </c>
      <c r="ED15" s="13">
        <v>1</v>
      </c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59">
        <v>316</v>
      </c>
      <c r="EP15" s="13">
        <v>1</v>
      </c>
      <c r="EQ15" s="13"/>
      <c r="ER15" s="13"/>
      <c r="ES15" s="13"/>
      <c r="ET15" s="13"/>
      <c r="EU15" s="13"/>
      <c r="EV15" s="13">
        <v>1</v>
      </c>
      <c r="EW15" s="13"/>
      <c r="EX15" s="13"/>
      <c r="EY15" s="13"/>
      <c r="EZ15" s="13"/>
      <c r="FA15" s="13"/>
      <c r="FB15" s="13"/>
      <c r="FC15" s="13"/>
      <c r="FD15" s="13">
        <v>1</v>
      </c>
      <c r="FE15" s="13"/>
      <c r="FF15" s="13"/>
      <c r="FG15" s="13">
        <v>1</v>
      </c>
      <c r="FH15" s="13"/>
      <c r="FI15" s="13">
        <v>1</v>
      </c>
      <c r="FJ15" s="13"/>
      <c r="FK15" s="13">
        <v>1</v>
      </c>
      <c r="FL15" s="13"/>
      <c r="FM15" s="13">
        <v>1</v>
      </c>
      <c r="FN15" s="13"/>
      <c r="FO15" s="13"/>
      <c r="FP15" s="13">
        <v>1</v>
      </c>
      <c r="FQ15" s="13">
        <v>3</v>
      </c>
      <c r="FR15" s="13">
        <v>2</v>
      </c>
      <c r="FS15" s="13">
        <v>1</v>
      </c>
      <c r="FT15" s="13">
        <v>3</v>
      </c>
      <c r="FU15" s="13">
        <v>2</v>
      </c>
      <c r="FV15" s="13">
        <v>3</v>
      </c>
      <c r="FW15" s="13">
        <v>3</v>
      </c>
      <c r="FX15" s="13"/>
      <c r="FY15" s="13">
        <v>2</v>
      </c>
      <c r="FZ15" s="13">
        <v>3</v>
      </c>
      <c r="GA15" s="13"/>
      <c r="GB15" s="13">
        <v>4</v>
      </c>
      <c r="GC15" s="13">
        <v>3</v>
      </c>
      <c r="GD15" s="13">
        <v>2</v>
      </c>
      <c r="GE15" s="13">
        <v>4</v>
      </c>
      <c r="GF15" s="13">
        <v>6</v>
      </c>
      <c r="GG15" s="13">
        <v>3</v>
      </c>
      <c r="GH15" s="13">
        <v>3</v>
      </c>
      <c r="GI15" s="13">
        <v>5</v>
      </c>
      <c r="GJ15" s="13">
        <v>6</v>
      </c>
      <c r="GK15" s="13">
        <v>7</v>
      </c>
      <c r="GL15" s="13">
        <v>7</v>
      </c>
      <c r="GM15" s="13">
        <v>8</v>
      </c>
      <c r="GN15" s="13">
        <v>5</v>
      </c>
      <c r="GO15" s="13">
        <v>9</v>
      </c>
      <c r="GP15" s="13">
        <v>9</v>
      </c>
      <c r="GQ15" s="13">
        <v>13</v>
      </c>
      <c r="GR15" s="13">
        <v>17</v>
      </c>
      <c r="GS15" s="13">
        <v>14</v>
      </c>
      <c r="GT15" s="13">
        <v>17</v>
      </c>
      <c r="GU15" s="13">
        <v>14</v>
      </c>
      <c r="GV15" s="13">
        <v>25</v>
      </c>
      <c r="GW15" s="13">
        <v>13</v>
      </c>
      <c r="GX15" s="13">
        <v>11</v>
      </c>
      <c r="GY15" s="13">
        <v>10</v>
      </c>
      <c r="GZ15" s="13">
        <v>19</v>
      </c>
      <c r="HA15" s="13">
        <v>13</v>
      </c>
      <c r="HB15" s="13">
        <v>13</v>
      </c>
      <c r="HC15" s="13">
        <v>15</v>
      </c>
      <c r="HD15" s="13">
        <v>15</v>
      </c>
      <c r="HE15" s="13">
        <v>14</v>
      </c>
      <c r="HF15" s="13">
        <v>18</v>
      </c>
      <c r="HG15" s="13">
        <v>15</v>
      </c>
      <c r="HH15" s="13">
        <v>10</v>
      </c>
      <c r="HI15" s="13">
        <v>10</v>
      </c>
      <c r="HJ15" s="13">
        <v>6</v>
      </c>
      <c r="HK15" s="13">
        <v>16</v>
      </c>
      <c r="HL15" s="13">
        <v>7</v>
      </c>
      <c r="HM15" s="13">
        <v>16</v>
      </c>
      <c r="HN15" s="13">
        <v>9</v>
      </c>
      <c r="HO15" s="13">
        <v>3</v>
      </c>
      <c r="HP15" s="13">
        <v>6</v>
      </c>
      <c r="HQ15" s="13">
        <v>3</v>
      </c>
      <c r="HR15" s="13">
        <v>4</v>
      </c>
      <c r="HS15" s="13">
        <v>2</v>
      </c>
      <c r="HT15" s="13">
        <v>2</v>
      </c>
      <c r="HU15" s="13">
        <v>2</v>
      </c>
      <c r="HV15" s="13"/>
      <c r="HW15" s="13"/>
      <c r="HX15" s="13"/>
      <c r="HY15" s="13"/>
      <c r="HZ15" s="13"/>
      <c r="IA15" s="13">
        <v>1</v>
      </c>
      <c r="IB15" s="13"/>
      <c r="IC15" s="13"/>
      <c r="ID15" s="13"/>
      <c r="IE15" s="59">
        <v>464</v>
      </c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>
        <v>1</v>
      </c>
      <c r="IR15" s="13"/>
      <c r="IS15" s="13"/>
      <c r="IT15" s="13"/>
      <c r="IU15" s="13"/>
      <c r="IV15" s="13">
        <v>1</v>
      </c>
      <c r="IW15" s="13"/>
      <c r="IX15" s="13"/>
      <c r="IY15" s="13"/>
      <c r="IZ15" s="13">
        <v>1</v>
      </c>
      <c r="JA15" s="13"/>
      <c r="JB15" s="13"/>
      <c r="JC15" s="13"/>
      <c r="JD15" s="13"/>
      <c r="JE15" s="13">
        <v>1</v>
      </c>
      <c r="JF15" s="13"/>
      <c r="JG15" s="13"/>
      <c r="JH15" s="13"/>
      <c r="JI15" s="13"/>
      <c r="JJ15" s="13"/>
      <c r="JK15" s="13"/>
      <c r="JL15" s="13"/>
      <c r="JM15" s="13"/>
      <c r="JN15" s="59">
        <v>4</v>
      </c>
      <c r="JO15" s="13">
        <v>784</v>
      </c>
      <c r="JP15" s="351"/>
      <c r="JQ15" s="351"/>
      <c r="JR15" s="351"/>
      <c r="JS15" s="351"/>
      <c r="JT15" s="351"/>
      <c r="JU15" s="351"/>
      <c r="JV15" s="351"/>
      <c r="JW15" s="351"/>
      <c r="JX15" s="351"/>
      <c r="JY15" s="351"/>
      <c r="JZ15" s="351"/>
      <c r="KA15" s="351"/>
      <c r="KB15" s="351"/>
      <c r="KC15" s="351"/>
      <c r="KD15" s="351"/>
      <c r="KE15" s="351"/>
      <c r="KF15" s="351"/>
      <c r="KG15" s="351"/>
      <c r="KH15" s="351"/>
      <c r="KI15" s="351"/>
      <c r="KJ15" s="351"/>
      <c r="KK15" s="351"/>
      <c r="KL15" s="351"/>
      <c r="KM15" s="351"/>
    </row>
    <row r="16" spans="1:299">
      <c r="A16" s="5" t="s">
        <v>180</v>
      </c>
      <c r="B16" s="252">
        <f t="shared" si="26"/>
        <v>0</v>
      </c>
      <c r="C16" s="252">
        <f t="shared" si="27"/>
        <v>0</v>
      </c>
      <c r="D16" s="252">
        <f t="shared" si="28"/>
        <v>0</v>
      </c>
      <c r="E16" s="252">
        <f t="shared" si="29"/>
        <v>0</v>
      </c>
      <c r="F16" s="252">
        <f t="shared" si="30"/>
        <v>0</v>
      </c>
      <c r="G16" s="252">
        <f t="shared" si="31"/>
        <v>0</v>
      </c>
      <c r="H16" s="252">
        <f t="shared" si="32"/>
        <v>2</v>
      </c>
      <c r="I16" s="252">
        <f t="shared" si="33"/>
        <v>2</v>
      </c>
      <c r="J16" s="252">
        <f t="shared" si="34"/>
        <v>7</v>
      </c>
      <c r="K16" s="252">
        <f t="shared" si="35"/>
        <v>2</v>
      </c>
      <c r="L16" s="252">
        <f t="shared" si="36"/>
        <v>15</v>
      </c>
      <c r="M16" s="252">
        <f t="shared" si="37"/>
        <v>13</v>
      </c>
      <c r="N16" s="252">
        <f t="shared" si="38"/>
        <v>39</v>
      </c>
      <c r="O16" s="252">
        <f t="shared" si="39"/>
        <v>13</v>
      </c>
      <c r="P16" s="252">
        <f t="shared" si="40"/>
        <v>56</v>
      </c>
      <c r="Q16" s="252">
        <f t="shared" si="41"/>
        <v>33</v>
      </c>
      <c r="R16" s="252">
        <f t="shared" si="42"/>
        <v>37</v>
      </c>
      <c r="S16" s="252">
        <f t="shared" si="43"/>
        <v>36</v>
      </c>
      <c r="T16" s="252">
        <f t="shared" si="44"/>
        <v>6</v>
      </c>
      <c r="U16" s="252">
        <f t="shared" si="45"/>
        <v>13</v>
      </c>
      <c r="W16" s="12" t="s">
        <v>35</v>
      </c>
      <c r="X16" s="458">
        <f t="shared" si="1"/>
        <v>0</v>
      </c>
      <c r="Y16" s="458">
        <f t="shared" si="2"/>
        <v>0</v>
      </c>
      <c r="Z16" s="458">
        <f t="shared" si="3"/>
        <v>0</v>
      </c>
      <c r="AA16" s="458">
        <f t="shared" si="4"/>
        <v>0</v>
      </c>
      <c r="AB16" s="458">
        <f t="shared" si="5"/>
        <v>0</v>
      </c>
      <c r="AC16" s="458">
        <f t="shared" si="6"/>
        <v>0</v>
      </c>
      <c r="AD16" s="458">
        <f t="shared" si="7"/>
        <v>0</v>
      </c>
      <c r="AE16" s="458">
        <f t="shared" si="8"/>
        <v>0</v>
      </c>
      <c r="AF16" s="458">
        <f t="shared" si="9"/>
        <v>0</v>
      </c>
      <c r="AG16" s="458">
        <f t="shared" si="10"/>
        <v>1</v>
      </c>
      <c r="AH16" s="458">
        <f t="shared" si="11"/>
        <v>0</v>
      </c>
      <c r="AI16" s="458">
        <f t="shared" si="12"/>
        <v>0</v>
      </c>
      <c r="AJ16" s="458">
        <f t="shared" si="13"/>
        <v>2</v>
      </c>
      <c r="AK16" s="458">
        <f t="shared" si="14"/>
        <v>1</v>
      </c>
      <c r="AL16" s="458">
        <f t="shared" si="15"/>
        <v>0</v>
      </c>
      <c r="AM16" s="458">
        <f t="shared" si="16"/>
        <v>1</v>
      </c>
      <c r="AN16" s="458">
        <f t="shared" si="17"/>
        <v>0</v>
      </c>
      <c r="AO16" s="458">
        <f t="shared" si="18"/>
        <v>0</v>
      </c>
      <c r="AP16" s="458">
        <f t="shared" si="19"/>
        <v>0</v>
      </c>
      <c r="AQ16" s="458">
        <f t="shared" si="20"/>
        <v>0</v>
      </c>
      <c r="AR16" s="458">
        <f t="shared" si="21"/>
        <v>0</v>
      </c>
      <c r="AS16" s="12" t="s">
        <v>35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>
        <v>1</v>
      </c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>
        <v>1</v>
      </c>
      <c r="DB16" s="13"/>
      <c r="DC16" s="13"/>
      <c r="DD16" s="13">
        <v>1</v>
      </c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59">
        <v>3</v>
      </c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>
        <v>1</v>
      </c>
      <c r="GO16" s="13">
        <v>1</v>
      </c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59">
        <v>2</v>
      </c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59"/>
      <c r="JO16" s="13">
        <v>5</v>
      </c>
      <c r="JP16" s="351"/>
      <c r="JQ16" s="351"/>
      <c r="JR16" s="351"/>
      <c r="JS16" s="351"/>
      <c r="JT16" s="351"/>
      <c r="JU16" s="351"/>
      <c r="JV16" s="351"/>
      <c r="JW16" s="351"/>
      <c r="JX16" s="351"/>
      <c r="JY16" s="351"/>
      <c r="JZ16" s="351"/>
      <c r="KA16" s="351"/>
      <c r="KB16" s="351"/>
      <c r="KC16" s="351"/>
      <c r="KD16" s="351"/>
      <c r="KE16" s="351"/>
      <c r="KF16" s="351"/>
      <c r="KG16" s="351"/>
      <c r="KH16" s="351"/>
      <c r="KI16" s="351"/>
      <c r="KJ16" s="351"/>
      <c r="KK16" s="351"/>
      <c r="KL16" s="351"/>
      <c r="KM16" s="351"/>
    </row>
    <row r="17" spans="1:299">
      <c r="A17" s="5" t="s">
        <v>30</v>
      </c>
      <c r="B17" s="252">
        <f t="shared" si="26"/>
        <v>0</v>
      </c>
      <c r="C17" s="252">
        <f t="shared" si="27"/>
        <v>0</v>
      </c>
      <c r="D17" s="252">
        <f t="shared" si="28"/>
        <v>0</v>
      </c>
      <c r="E17" s="252">
        <f t="shared" si="29"/>
        <v>0</v>
      </c>
      <c r="F17" s="252">
        <f t="shared" si="30"/>
        <v>0</v>
      </c>
      <c r="G17" s="252">
        <f t="shared" si="31"/>
        <v>0</v>
      </c>
      <c r="H17" s="252">
        <f t="shared" si="32"/>
        <v>0</v>
      </c>
      <c r="I17" s="252">
        <f t="shared" si="33"/>
        <v>0</v>
      </c>
      <c r="J17" s="252">
        <f t="shared" si="34"/>
        <v>0</v>
      </c>
      <c r="K17" s="252">
        <f t="shared" si="35"/>
        <v>0</v>
      </c>
      <c r="L17" s="252">
        <f t="shared" si="36"/>
        <v>0</v>
      </c>
      <c r="M17" s="252">
        <f t="shared" si="37"/>
        <v>0</v>
      </c>
      <c r="N17" s="252">
        <f t="shared" si="38"/>
        <v>0</v>
      </c>
      <c r="O17" s="252">
        <f t="shared" si="39"/>
        <v>1</v>
      </c>
      <c r="P17" s="252">
        <f t="shared" si="40"/>
        <v>0</v>
      </c>
      <c r="Q17" s="252">
        <f t="shared" si="41"/>
        <v>0</v>
      </c>
      <c r="R17" s="252">
        <f t="shared" si="42"/>
        <v>0</v>
      </c>
      <c r="S17" s="252">
        <f t="shared" si="43"/>
        <v>0</v>
      </c>
      <c r="T17" s="252">
        <f t="shared" si="44"/>
        <v>0</v>
      </c>
      <c r="U17" s="252">
        <f t="shared" si="45"/>
        <v>0</v>
      </c>
      <c r="W17" s="12" t="s">
        <v>181</v>
      </c>
      <c r="X17" s="458">
        <f t="shared" si="1"/>
        <v>0</v>
      </c>
      <c r="Y17" s="458">
        <f t="shared" si="2"/>
        <v>0</v>
      </c>
      <c r="Z17" s="458">
        <f t="shared" si="3"/>
        <v>0</v>
      </c>
      <c r="AA17" s="458">
        <f t="shared" si="4"/>
        <v>0</v>
      </c>
      <c r="AB17" s="458">
        <f t="shared" si="5"/>
        <v>0</v>
      </c>
      <c r="AC17" s="458">
        <f t="shared" si="6"/>
        <v>1</v>
      </c>
      <c r="AD17" s="458">
        <f t="shared" si="7"/>
        <v>8</v>
      </c>
      <c r="AE17" s="458">
        <f t="shared" si="8"/>
        <v>2</v>
      </c>
      <c r="AF17" s="458">
        <f t="shared" si="9"/>
        <v>11</v>
      </c>
      <c r="AG17" s="458">
        <f t="shared" si="10"/>
        <v>7</v>
      </c>
      <c r="AH17" s="458">
        <f t="shared" si="11"/>
        <v>34</v>
      </c>
      <c r="AI17" s="458">
        <f t="shared" si="12"/>
        <v>15</v>
      </c>
      <c r="AJ17" s="458">
        <f t="shared" si="13"/>
        <v>83</v>
      </c>
      <c r="AK17" s="458">
        <f t="shared" si="14"/>
        <v>42</v>
      </c>
      <c r="AL17" s="458">
        <f t="shared" si="15"/>
        <v>70</v>
      </c>
      <c r="AM17" s="458">
        <f t="shared" si="16"/>
        <v>41</v>
      </c>
      <c r="AN17" s="458">
        <f t="shared" si="17"/>
        <v>31</v>
      </c>
      <c r="AO17" s="458">
        <f t="shared" si="18"/>
        <v>39</v>
      </c>
      <c r="AP17" s="458">
        <f t="shared" si="19"/>
        <v>10</v>
      </c>
      <c r="AQ17" s="458">
        <f t="shared" si="20"/>
        <v>4</v>
      </c>
      <c r="AR17" s="458">
        <f t="shared" si="21"/>
        <v>1</v>
      </c>
      <c r="AS17" s="12" t="s">
        <v>181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>
        <v>1</v>
      </c>
      <c r="BN17" s="13"/>
      <c r="BO17" s="13"/>
      <c r="BP17" s="13"/>
      <c r="BQ17" s="13"/>
      <c r="BR17" s="13">
        <v>1</v>
      </c>
      <c r="BS17" s="13"/>
      <c r="BT17" s="13"/>
      <c r="BU17" s="13"/>
      <c r="BV17" s="13"/>
      <c r="BW17" s="13">
        <v>1</v>
      </c>
      <c r="BX17" s="13">
        <v>1</v>
      </c>
      <c r="BY17" s="13"/>
      <c r="BZ17" s="13"/>
      <c r="CA17" s="13">
        <v>2</v>
      </c>
      <c r="CB17" s="13">
        <v>1</v>
      </c>
      <c r="CC17" s="13"/>
      <c r="CD17" s="13"/>
      <c r="CE17" s="13">
        <v>1</v>
      </c>
      <c r="CF17" s="13">
        <v>2</v>
      </c>
      <c r="CG17" s="13"/>
      <c r="CH17" s="13">
        <v>3</v>
      </c>
      <c r="CI17" s="13"/>
      <c r="CJ17" s="13"/>
      <c r="CK17" s="13">
        <v>3</v>
      </c>
      <c r="CL17" s="13"/>
      <c r="CM17" s="13">
        <v>2</v>
      </c>
      <c r="CN17" s="13">
        <v>2</v>
      </c>
      <c r="CO17" s="13"/>
      <c r="CP17" s="13">
        <v>2</v>
      </c>
      <c r="CQ17" s="13">
        <v>3</v>
      </c>
      <c r="CR17" s="13">
        <v>5</v>
      </c>
      <c r="CS17" s="13">
        <v>1</v>
      </c>
      <c r="CT17" s="13">
        <v>7</v>
      </c>
      <c r="CU17" s="13">
        <v>1</v>
      </c>
      <c r="CV17" s="13">
        <v>5</v>
      </c>
      <c r="CW17" s="13">
        <v>5</v>
      </c>
      <c r="CX17" s="13">
        <v>4</v>
      </c>
      <c r="CY17" s="13">
        <v>3</v>
      </c>
      <c r="CZ17" s="13">
        <v>6</v>
      </c>
      <c r="DA17" s="13">
        <v>5</v>
      </c>
      <c r="DB17" s="13">
        <v>4</v>
      </c>
      <c r="DC17" s="13">
        <v>6</v>
      </c>
      <c r="DD17" s="13">
        <v>7</v>
      </c>
      <c r="DE17" s="13"/>
      <c r="DF17" s="13">
        <v>2</v>
      </c>
      <c r="DG17" s="13">
        <v>5</v>
      </c>
      <c r="DH17" s="13">
        <v>6</v>
      </c>
      <c r="DI17" s="13">
        <v>2</v>
      </c>
      <c r="DJ17" s="13">
        <v>5</v>
      </c>
      <c r="DK17" s="13">
        <v>4</v>
      </c>
      <c r="DL17" s="13">
        <v>6</v>
      </c>
      <c r="DM17" s="13"/>
      <c r="DN17" s="13">
        <v>5</v>
      </c>
      <c r="DO17" s="13">
        <v>5</v>
      </c>
      <c r="DP17" s="13">
        <v>3</v>
      </c>
      <c r="DQ17" s="13">
        <v>6</v>
      </c>
      <c r="DR17" s="13">
        <v>4</v>
      </c>
      <c r="DS17" s="13">
        <v>5</v>
      </c>
      <c r="DT17" s="13">
        <v>3</v>
      </c>
      <c r="DU17" s="13">
        <v>2</v>
      </c>
      <c r="DV17" s="13">
        <v>3</v>
      </c>
      <c r="DW17" s="13"/>
      <c r="DX17" s="13"/>
      <c r="DY17" s="13"/>
      <c r="DZ17" s="13"/>
      <c r="EA17" s="13"/>
      <c r="EB17" s="13"/>
      <c r="EC17" s="13"/>
      <c r="ED17" s="13">
        <v>1</v>
      </c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59">
        <v>151</v>
      </c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>
        <v>2</v>
      </c>
      <c r="FJ17" s="13"/>
      <c r="FK17" s="13"/>
      <c r="FL17" s="13">
        <v>1</v>
      </c>
      <c r="FM17" s="13">
        <v>1</v>
      </c>
      <c r="FN17" s="13">
        <v>1</v>
      </c>
      <c r="FO17" s="13">
        <v>1</v>
      </c>
      <c r="FP17" s="13">
        <v>1</v>
      </c>
      <c r="FQ17" s="13">
        <v>1</v>
      </c>
      <c r="FR17" s="13">
        <v>3</v>
      </c>
      <c r="FS17" s="13"/>
      <c r="FT17" s="13"/>
      <c r="FU17" s="13">
        <v>2</v>
      </c>
      <c r="FV17" s="13"/>
      <c r="FW17" s="13">
        <v>1</v>
      </c>
      <c r="FX17" s="13">
        <v>1</v>
      </c>
      <c r="FY17" s="13">
        <v>1</v>
      </c>
      <c r="FZ17" s="13"/>
      <c r="GA17" s="13">
        <v>3</v>
      </c>
      <c r="GB17" s="13">
        <v>5</v>
      </c>
      <c r="GC17" s="13">
        <v>4</v>
      </c>
      <c r="GD17" s="13">
        <v>1</v>
      </c>
      <c r="GE17" s="13">
        <v>5</v>
      </c>
      <c r="GF17" s="13">
        <v>3</v>
      </c>
      <c r="GG17" s="13">
        <v>1</v>
      </c>
      <c r="GH17" s="13">
        <v>3</v>
      </c>
      <c r="GI17" s="13">
        <v>4</v>
      </c>
      <c r="GJ17" s="13">
        <v>3</v>
      </c>
      <c r="GK17" s="13">
        <v>5</v>
      </c>
      <c r="GL17" s="13">
        <v>12</v>
      </c>
      <c r="GM17" s="13">
        <v>3</v>
      </c>
      <c r="GN17" s="13">
        <v>7</v>
      </c>
      <c r="GO17" s="13">
        <v>6</v>
      </c>
      <c r="GP17" s="13">
        <v>11</v>
      </c>
      <c r="GQ17" s="13">
        <v>12</v>
      </c>
      <c r="GR17" s="13">
        <v>11</v>
      </c>
      <c r="GS17" s="13">
        <v>6</v>
      </c>
      <c r="GT17" s="13">
        <v>8</v>
      </c>
      <c r="GU17" s="13">
        <v>7</v>
      </c>
      <c r="GV17" s="13">
        <v>9</v>
      </c>
      <c r="GW17" s="13">
        <v>8</v>
      </c>
      <c r="GX17" s="13">
        <v>7</v>
      </c>
      <c r="GY17" s="13">
        <v>4</v>
      </c>
      <c r="GZ17" s="13">
        <v>10</v>
      </c>
      <c r="HA17" s="13">
        <v>10</v>
      </c>
      <c r="HB17" s="13">
        <v>5</v>
      </c>
      <c r="HC17" s="13">
        <v>3</v>
      </c>
      <c r="HD17" s="13">
        <v>6</v>
      </c>
      <c r="HE17" s="13">
        <v>8</v>
      </c>
      <c r="HF17" s="13">
        <v>5</v>
      </c>
      <c r="HG17" s="13">
        <v>8</v>
      </c>
      <c r="HH17" s="13">
        <v>2</v>
      </c>
      <c r="HI17" s="13">
        <v>2</v>
      </c>
      <c r="HJ17" s="13">
        <v>5</v>
      </c>
      <c r="HK17" s="13">
        <v>2</v>
      </c>
      <c r="HL17" s="13">
        <v>1</v>
      </c>
      <c r="HM17" s="13">
        <v>3</v>
      </c>
      <c r="HN17" s="13">
        <v>3</v>
      </c>
      <c r="HO17" s="13"/>
      <c r="HP17" s="13">
        <v>4</v>
      </c>
      <c r="HQ17" s="13"/>
      <c r="HR17" s="13">
        <v>2</v>
      </c>
      <c r="HS17" s="13"/>
      <c r="HT17" s="13">
        <v>1</v>
      </c>
      <c r="HU17" s="13">
        <v>1</v>
      </c>
      <c r="HV17" s="13"/>
      <c r="HW17" s="13"/>
      <c r="HX17" s="13">
        <v>1</v>
      </c>
      <c r="HY17" s="13">
        <v>1</v>
      </c>
      <c r="HZ17" s="13"/>
      <c r="IA17" s="13"/>
      <c r="IB17" s="13"/>
      <c r="IC17" s="13"/>
      <c r="ID17" s="13"/>
      <c r="IE17" s="59">
        <v>247</v>
      </c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>
        <v>1</v>
      </c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59">
        <v>1</v>
      </c>
      <c r="JO17" s="13">
        <v>399</v>
      </c>
      <c r="JP17" s="351"/>
      <c r="JQ17" s="351"/>
      <c r="JR17" s="351"/>
      <c r="JS17" s="351"/>
      <c r="JT17" s="351"/>
      <c r="JU17" s="351"/>
      <c r="JV17" s="351"/>
      <c r="JW17" s="351"/>
      <c r="JX17" s="351"/>
      <c r="JY17" s="351"/>
      <c r="JZ17" s="351"/>
      <c r="KA17" s="351"/>
      <c r="KB17" s="351"/>
      <c r="KC17" s="351"/>
      <c r="KD17" s="351"/>
      <c r="KE17" s="351"/>
      <c r="KF17" s="351"/>
      <c r="KG17" s="351"/>
      <c r="KH17" s="351"/>
      <c r="KI17" s="351"/>
      <c r="KJ17" s="351"/>
      <c r="KK17" s="351"/>
      <c r="KL17" s="351"/>
      <c r="KM17" s="351"/>
    </row>
    <row r="18" spans="1:299">
      <c r="A18" s="5" t="s">
        <v>31</v>
      </c>
      <c r="B18" s="252">
        <f t="shared" si="26"/>
        <v>0</v>
      </c>
      <c r="C18" s="252">
        <f t="shared" si="27"/>
        <v>2</v>
      </c>
      <c r="D18" s="252">
        <f t="shared" si="28"/>
        <v>1</v>
      </c>
      <c r="E18" s="252">
        <f t="shared" si="29"/>
        <v>1</v>
      </c>
      <c r="F18" s="252">
        <f t="shared" si="30"/>
        <v>0</v>
      </c>
      <c r="G18" s="252">
        <f t="shared" si="31"/>
        <v>1</v>
      </c>
      <c r="H18" s="252">
        <f t="shared" si="32"/>
        <v>14</v>
      </c>
      <c r="I18" s="252">
        <f t="shared" si="33"/>
        <v>6</v>
      </c>
      <c r="J18" s="252">
        <f t="shared" si="34"/>
        <v>31</v>
      </c>
      <c r="K18" s="252">
        <f t="shared" si="35"/>
        <v>16</v>
      </c>
      <c r="L18" s="252">
        <f t="shared" si="36"/>
        <v>92</v>
      </c>
      <c r="M18" s="252">
        <f t="shared" si="37"/>
        <v>39</v>
      </c>
      <c r="N18" s="252">
        <f t="shared" si="38"/>
        <v>169</v>
      </c>
      <c r="O18" s="252">
        <f t="shared" si="39"/>
        <v>83</v>
      </c>
      <c r="P18" s="252">
        <f t="shared" si="40"/>
        <v>139</v>
      </c>
      <c r="Q18" s="252">
        <f t="shared" si="41"/>
        <v>73</v>
      </c>
      <c r="R18" s="252">
        <f t="shared" si="42"/>
        <v>79</v>
      </c>
      <c r="S18" s="252">
        <f t="shared" si="43"/>
        <v>51</v>
      </c>
      <c r="T18" s="252">
        <f t="shared" si="44"/>
        <v>5</v>
      </c>
      <c r="U18" s="252">
        <f t="shared" si="45"/>
        <v>8</v>
      </c>
      <c r="W18" s="12" t="s">
        <v>182</v>
      </c>
      <c r="X18" s="458">
        <f t="shared" si="1"/>
        <v>1</v>
      </c>
      <c r="Y18" s="458">
        <f t="shared" si="2"/>
        <v>0</v>
      </c>
      <c r="Z18" s="458">
        <f t="shared" si="3"/>
        <v>0</v>
      </c>
      <c r="AA18" s="458">
        <f t="shared" si="4"/>
        <v>1</v>
      </c>
      <c r="AB18" s="458">
        <f t="shared" si="5"/>
        <v>1</v>
      </c>
      <c r="AC18" s="458">
        <f t="shared" si="6"/>
        <v>4</v>
      </c>
      <c r="AD18" s="458">
        <f t="shared" si="7"/>
        <v>8</v>
      </c>
      <c r="AE18" s="458">
        <f t="shared" si="8"/>
        <v>11</v>
      </c>
      <c r="AF18" s="458">
        <f t="shared" si="9"/>
        <v>14</v>
      </c>
      <c r="AG18" s="458">
        <f t="shared" si="10"/>
        <v>9</v>
      </c>
      <c r="AH18" s="458">
        <f t="shared" si="11"/>
        <v>49</v>
      </c>
      <c r="AI18" s="458">
        <f t="shared" si="12"/>
        <v>36</v>
      </c>
      <c r="AJ18" s="458">
        <f t="shared" si="13"/>
        <v>82</v>
      </c>
      <c r="AK18" s="458">
        <f t="shared" si="14"/>
        <v>49</v>
      </c>
      <c r="AL18" s="458">
        <f t="shared" si="15"/>
        <v>120</v>
      </c>
      <c r="AM18" s="458">
        <f t="shared" si="16"/>
        <v>70</v>
      </c>
      <c r="AN18" s="458">
        <f t="shared" si="17"/>
        <v>75</v>
      </c>
      <c r="AO18" s="458">
        <f t="shared" si="18"/>
        <v>47</v>
      </c>
      <c r="AP18" s="458">
        <f t="shared" si="19"/>
        <v>10</v>
      </c>
      <c r="AQ18" s="458">
        <f t="shared" si="20"/>
        <v>26</v>
      </c>
      <c r="AR18" s="458">
        <f t="shared" si="21"/>
        <v>0</v>
      </c>
      <c r="AS18" s="12" t="s">
        <v>182</v>
      </c>
      <c r="AT18" s="13"/>
      <c r="AU18" s="13"/>
      <c r="AV18" s="13"/>
      <c r="AW18" s="13"/>
      <c r="AX18" s="13"/>
      <c r="AY18" s="13"/>
      <c r="AZ18" s="13"/>
      <c r="BA18" s="13"/>
      <c r="BB18" s="13">
        <v>1</v>
      </c>
      <c r="BC18" s="13"/>
      <c r="BD18" s="13"/>
      <c r="BE18" s="13"/>
      <c r="BF18" s="13">
        <v>1</v>
      </c>
      <c r="BG18" s="13"/>
      <c r="BH18" s="13">
        <v>1</v>
      </c>
      <c r="BI18" s="13">
        <v>1</v>
      </c>
      <c r="BJ18" s="13">
        <v>1</v>
      </c>
      <c r="BK18" s="13"/>
      <c r="BL18" s="13"/>
      <c r="BM18" s="13"/>
      <c r="BN18" s="13"/>
      <c r="BO18" s="13">
        <v>1</v>
      </c>
      <c r="BP18" s="13">
        <v>3</v>
      </c>
      <c r="BQ18" s="13">
        <v>1</v>
      </c>
      <c r="BR18" s="13"/>
      <c r="BS18" s="13">
        <v>1</v>
      </c>
      <c r="BT18" s="13"/>
      <c r="BU18" s="13">
        <v>2</v>
      </c>
      <c r="BV18" s="13">
        <v>3</v>
      </c>
      <c r="BW18" s="13"/>
      <c r="BX18" s="13">
        <v>3</v>
      </c>
      <c r="BY18" s="13"/>
      <c r="BZ18" s="13"/>
      <c r="CA18" s="13">
        <v>1</v>
      </c>
      <c r="CB18" s="13">
        <v>2</v>
      </c>
      <c r="CC18" s="13"/>
      <c r="CD18" s="13"/>
      <c r="CE18" s="13">
        <v>2</v>
      </c>
      <c r="CF18" s="13">
        <v>1</v>
      </c>
      <c r="CG18" s="13"/>
      <c r="CH18" s="13">
        <v>2</v>
      </c>
      <c r="CI18" s="13">
        <v>1</v>
      </c>
      <c r="CJ18" s="13">
        <v>1</v>
      </c>
      <c r="CK18" s="13">
        <v>1</v>
      </c>
      <c r="CL18" s="13">
        <v>1</v>
      </c>
      <c r="CM18" s="13">
        <v>1</v>
      </c>
      <c r="CN18" s="13">
        <v>9</v>
      </c>
      <c r="CO18" s="13">
        <v>3</v>
      </c>
      <c r="CP18" s="13">
        <v>8</v>
      </c>
      <c r="CQ18" s="13">
        <v>9</v>
      </c>
      <c r="CR18" s="13">
        <v>5</v>
      </c>
      <c r="CS18" s="13">
        <v>5</v>
      </c>
      <c r="CT18" s="13">
        <v>5</v>
      </c>
      <c r="CU18" s="13">
        <v>5</v>
      </c>
      <c r="CV18" s="13">
        <v>5</v>
      </c>
      <c r="CW18" s="13">
        <v>4</v>
      </c>
      <c r="CX18" s="13">
        <v>1</v>
      </c>
      <c r="CY18" s="13">
        <v>8</v>
      </c>
      <c r="CZ18" s="13">
        <v>5</v>
      </c>
      <c r="DA18" s="13">
        <v>6</v>
      </c>
      <c r="DB18" s="13">
        <v>4</v>
      </c>
      <c r="DC18" s="13">
        <v>7</v>
      </c>
      <c r="DD18" s="13">
        <v>8</v>
      </c>
      <c r="DE18" s="13">
        <v>8</v>
      </c>
      <c r="DF18" s="13">
        <v>11</v>
      </c>
      <c r="DG18" s="13">
        <v>6</v>
      </c>
      <c r="DH18" s="13">
        <v>7</v>
      </c>
      <c r="DI18" s="13">
        <v>8</v>
      </c>
      <c r="DJ18" s="13">
        <v>4</v>
      </c>
      <c r="DK18" s="13">
        <v>7</v>
      </c>
      <c r="DL18" s="13">
        <v>8</v>
      </c>
      <c r="DM18" s="13">
        <v>2</v>
      </c>
      <c r="DN18" s="13">
        <v>4</v>
      </c>
      <c r="DO18" s="13">
        <v>5</v>
      </c>
      <c r="DP18" s="13">
        <v>5</v>
      </c>
      <c r="DQ18" s="13">
        <v>7</v>
      </c>
      <c r="DR18" s="13">
        <v>6</v>
      </c>
      <c r="DS18" s="13">
        <v>6</v>
      </c>
      <c r="DT18" s="13">
        <v>3</v>
      </c>
      <c r="DU18" s="13">
        <v>1</v>
      </c>
      <c r="DV18" s="13">
        <v>2</v>
      </c>
      <c r="DW18" s="13">
        <v>4</v>
      </c>
      <c r="DX18" s="13">
        <v>5</v>
      </c>
      <c r="DY18" s="13">
        <v>5</v>
      </c>
      <c r="DZ18" s="13">
        <v>4</v>
      </c>
      <c r="EA18" s="13">
        <v>2</v>
      </c>
      <c r="EB18" s="13">
        <v>2</v>
      </c>
      <c r="EC18" s="13">
        <v>1</v>
      </c>
      <c r="ED18" s="13">
        <v>1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59">
        <v>253</v>
      </c>
      <c r="EP18" s="13"/>
      <c r="EQ18" s="13"/>
      <c r="ER18" s="13"/>
      <c r="ES18" s="13"/>
      <c r="ET18" s="13">
        <v>1</v>
      </c>
      <c r="EU18" s="13"/>
      <c r="EV18" s="13"/>
      <c r="EW18" s="13"/>
      <c r="EX18" s="13"/>
      <c r="EY18" s="13"/>
      <c r="EZ18" s="13"/>
      <c r="FA18" s="13">
        <v>1</v>
      </c>
      <c r="FB18" s="13"/>
      <c r="FC18" s="13"/>
      <c r="FD18" s="13"/>
      <c r="FE18" s="13"/>
      <c r="FF18" s="13"/>
      <c r="FG18" s="13"/>
      <c r="FH18" s="13">
        <v>1</v>
      </c>
      <c r="FI18" s="13"/>
      <c r="FJ18" s="13"/>
      <c r="FK18" s="13"/>
      <c r="FL18" s="13">
        <v>1</v>
      </c>
      <c r="FM18" s="13">
        <v>1</v>
      </c>
      <c r="FN18" s="13">
        <v>1</v>
      </c>
      <c r="FO18" s="13">
        <v>1</v>
      </c>
      <c r="FP18" s="13"/>
      <c r="FQ18" s="13">
        <v>3</v>
      </c>
      <c r="FR18" s="13"/>
      <c r="FS18" s="13">
        <v>1</v>
      </c>
      <c r="FT18" s="13">
        <v>2</v>
      </c>
      <c r="FU18" s="13"/>
      <c r="FV18" s="13">
        <v>1</v>
      </c>
      <c r="FW18" s="13">
        <v>2</v>
      </c>
      <c r="FX18" s="13">
        <v>1</v>
      </c>
      <c r="FY18" s="13">
        <v>3</v>
      </c>
      <c r="FZ18" s="13">
        <v>2</v>
      </c>
      <c r="GA18" s="13">
        <v>2</v>
      </c>
      <c r="GB18" s="13">
        <v>1</v>
      </c>
      <c r="GC18" s="13">
        <v>2</v>
      </c>
      <c r="GD18" s="13">
        <v>4</v>
      </c>
      <c r="GE18" s="13">
        <v>8</v>
      </c>
      <c r="GF18" s="13">
        <v>4</v>
      </c>
      <c r="GG18" s="13">
        <v>7</v>
      </c>
      <c r="GH18" s="13">
        <v>5</v>
      </c>
      <c r="GI18" s="13">
        <v>6</v>
      </c>
      <c r="GJ18" s="13">
        <v>8</v>
      </c>
      <c r="GK18" s="13">
        <v>4</v>
      </c>
      <c r="GL18" s="13">
        <v>7</v>
      </c>
      <c r="GM18" s="13">
        <v>7</v>
      </c>
      <c r="GN18" s="13">
        <v>12</v>
      </c>
      <c r="GO18" s="13">
        <v>7</v>
      </c>
      <c r="GP18" s="13">
        <v>7</v>
      </c>
      <c r="GQ18" s="13">
        <v>6</v>
      </c>
      <c r="GR18" s="13">
        <v>6</v>
      </c>
      <c r="GS18" s="13">
        <v>15</v>
      </c>
      <c r="GT18" s="13">
        <v>7</v>
      </c>
      <c r="GU18" s="13">
        <v>8</v>
      </c>
      <c r="GV18" s="13">
        <v>7</v>
      </c>
      <c r="GW18" s="13">
        <v>7</v>
      </c>
      <c r="GX18" s="13">
        <v>12</v>
      </c>
      <c r="GY18" s="13">
        <v>13</v>
      </c>
      <c r="GZ18" s="13">
        <v>14</v>
      </c>
      <c r="HA18" s="13">
        <v>20</v>
      </c>
      <c r="HB18" s="13">
        <v>8</v>
      </c>
      <c r="HC18" s="13">
        <v>13</v>
      </c>
      <c r="HD18" s="13">
        <v>12</v>
      </c>
      <c r="HE18" s="13">
        <v>14</v>
      </c>
      <c r="HF18" s="13">
        <v>12</v>
      </c>
      <c r="HG18" s="13">
        <v>12</v>
      </c>
      <c r="HH18" s="13">
        <v>7</v>
      </c>
      <c r="HI18" s="13">
        <v>9</v>
      </c>
      <c r="HJ18" s="13">
        <v>2</v>
      </c>
      <c r="HK18" s="13">
        <v>6</v>
      </c>
      <c r="HL18" s="13">
        <v>7</v>
      </c>
      <c r="HM18" s="13">
        <v>5</v>
      </c>
      <c r="HN18" s="13">
        <v>10</v>
      </c>
      <c r="HO18" s="13">
        <v>5</v>
      </c>
      <c r="HP18" s="13">
        <v>1</v>
      </c>
      <c r="HQ18" s="13">
        <v>2</v>
      </c>
      <c r="HR18" s="13">
        <v>1</v>
      </c>
      <c r="HS18" s="13">
        <v>3</v>
      </c>
      <c r="HT18" s="13">
        <v>1</v>
      </c>
      <c r="HU18" s="13">
        <v>1</v>
      </c>
      <c r="HV18" s="13"/>
      <c r="HW18" s="13"/>
      <c r="HX18" s="13"/>
      <c r="HY18" s="13"/>
      <c r="HZ18" s="13"/>
      <c r="IA18" s="13"/>
      <c r="IB18" s="13">
        <v>1</v>
      </c>
      <c r="IC18" s="13"/>
      <c r="ID18" s="13"/>
      <c r="IE18" s="59">
        <v>360</v>
      </c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59"/>
      <c r="JO18" s="13">
        <v>613</v>
      </c>
      <c r="JP18" s="351"/>
      <c r="JQ18" s="351"/>
      <c r="JR18" s="351"/>
      <c r="JS18" s="351"/>
      <c r="JT18" s="351"/>
      <c r="JU18" s="351"/>
      <c r="JV18" s="351"/>
      <c r="JW18" s="351"/>
      <c r="JX18" s="351"/>
      <c r="JY18" s="351"/>
      <c r="JZ18" s="351"/>
      <c r="KA18" s="351"/>
      <c r="KB18" s="351"/>
      <c r="KC18" s="351"/>
      <c r="KD18" s="351"/>
      <c r="KE18" s="351"/>
      <c r="KF18" s="351"/>
      <c r="KG18" s="351"/>
      <c r="KH18" s="351"/>
      <c r="KI18" s="351"/>
      <c r="KJ18" s="351"/>
      <c r="KK18" s="351"/>
      <c r="KL18" s="351"/>
      <c r="KM18" s="351"/>
    </row>
    <row r="19" spans="1:299">
      <c r="A19" s="5" t="s">
        <v>32</v>
      </c>
      <c r="B19" s="252">
        <f t="shared" si="26"/>
        <v>0</v>
      </c>
      <c r="C19" s="252">
        <f t="shared" si="27"/>
        <v>0</v>
      </c>
      <c r="D19" s="252">
        <f t="shared" si="28"/>
        <v>0</v>
      </c>
      <c r="E19" s="252">
        <f t="shared" si="29"/>
        <v>0</v>
      </c>
      <c r="F19" s="252">
        <f t="shared" si="30"/>
        <v>0</v>
      </c>
      <c r="G19" s="252">
        <f t="shared" si="31"/>
        <v>0</v>
      </c>
      <c r="H19" s="252">
        <f t="shared" si="32"/>
        <v>0</v>
      </c>
      <c r="I19" s="252">
        <f t="shared" si="33"/>
        <v>0</v>
      </c>
      <c r="J19" s="252">
        <f t="shared" si="34"/>
        <v>0</v>
      </c>
      <c r="K19" s="252">
        <f t="shared" si="35"/>
        <v>1</v>
      </c>
      <c r="L19" s="252">
        <f t="shared" si="36"/>
        <v>0</v>
      </c>
      <c r="M19" s="252">
        <f t="shared" si="37"/>
        <v>1</v>
      </c>
      <c r="N19" s="252">
        <f t="shared" si="38"/>
        <v>7</v>
      </c>
      <c r="O19" s="252">
        <f t="shared" si="39"/>
        <v>3</v>
      </c>
      <c r="P19" s="252">
        <f t="shared" si="40"/>
        <v>3</v>
      </c>
      <c r="Q19" s="252">
        <f t="shared" si="41"/>
        <v>4</v>
      </c>
      <c r="R19" s="252">
        <f t="shared" si="42"/>
        <v>6</v>
      </c>
      <c r="S19" s="252">
        <f t="shared" si="43"/>
        <v>2</v>
      </c>
      <c r="T19" s="252">
        <f t="shared" si="44"/>
        <v>4</v>
      </c>
      <c r="U19" s="252">
        <f t="shared" si="45"/>
        <v>1</v>
      </c>
      <c r="W19" s="12" t="s">
        <v>38</v>
      </c>
      <c r="X19" s="458">
        <f t="shared" si="1"/>
        <v>4</v>
      </c>
      <c r="Y19" s="458">
        <f t="shared" si="2"/>
        <v>1</v>
      </c>
      <c r="Z19" s="458">
        <f t="shared" si="3"/>
        <v>0</v>
      </c>
      <c r="AA19" s="458">
        <f t="shared" si="4"/>
        <v>0</v>
      </c>
      <c r="AB19" s="458">
        <f t="shared" si="5"/>
        <v>5</v>
      </c>
      <c r="AC19" s="458">
        <f t="shared" si="6"/>
        <v>6</v>
      </c>
      <c r="AD19" s="458">
        <f t="shared" si="7"/>
        <v>12</v>
      </c>
      <c r="AE19" s="458">
        <f t="shared" si="8"/>
        <v>6</v>
      </c>
      <c r="AF19" s="458">
        <f t="shared" si="9"/>
        <v>35</v>
      </c>
      <c r="AG19" s="458">
        <f t="shared" si="10"/>
        <v>16</v>
      </c>
      <c r="AH19" s="458">
        <f t="shared" si="11"/>
        <v>88</v>
      </c>
      <c r="AI19" s="458">
        <f t="shared" si="12"/>
        <v>35</v>
      </c>
      <c r="AJ19" s="458">
        <f t="shared" si="13"/>
        <v>144</v>
      </c>
      <c r="AK19" s="458">
        <f t="shared" si="14"/>
        <v>84</v>
      </c>
      <c r="AL19" s="458">
        <f t="shared" si="15"/>
        <v>141</v>
      </c>
      <c r="AM19" s="458">
        <f t="shared" si="16"/>
        <v>55</v>
      </c>
      <c r="AN19" s="458">
        <f t="shared" si="17"/>
        <v>74</v>
      </c>
      <c r="AO19" s="458">
        <f t="shared" si="18"/>
        <v>44</v>
      </c>
      <c r="AP19" s="458">
        <f t="shared" si="19"/>
        <v>9</v>
      </c>
      <c r="AQ19" s="458">
        <f t="shared" si="20"/>
        <v>12</v>
      </c>
      <c r="AR19" s="458">
        <f t="shared" si="21"/>
        <v>3</v>
      </c>
      <c r="AS19" s="12" t="s">
        <v>38</v>
      </c>
      <c r="AT19" s="13"/>
      <c r="AU19" s="13">
        <v>1</v>
      </c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>
        <v>1</v>
      </c>
      <c r="BH19" s="13">
        <v>2</v>
      </c>
      <c r="BI19" s="13">
        <v>1</v>
      </c>
      <c r="BJ19" s="13">
        <v>1</v>
      </c>
      <c r="BK19" s="13"/>
      <c r="BL19" s="13">
        <v>1</v>
      </c>
      <c r="BM19" s="13"/>
      <c r="BN19" s="13"/>
      <c r="BO19" s="13">
        <v>1</v>
      </c>
      <c r="BP19" s="13"/>
      <c r="BQ19" s="13">
        <v>1</v>
      </c>
      <c r="BR19" s="13">
        <v>1</v>
      </c>
      <c r="BS19" s="13"/>
      <c r="BT19" s="13">
        <v>1</v>
      </c>
      <c r="BU19" s="13"/>
      <c r="BV19" s="13"/>
      <c r="BW19" s="13">
        <v>2</v>
      </c>
      <c r="BX19" s="13">
        <v>1</v>
      </c>
      <c r="BY19" s="13">
        <v>1</v>
      </c>
      <c r="BZ19" s="13">
        <v>3</v>
      </c>
      <c r="CA19" s="13"/>
      <c r="CB19" s="13"/>
      <c r="CC19" s="13">
        <v>3</v>
      </c>
      <c r="CD19" s="13"/>
      <c r="CE19" s="13">
        <v>2</v>
      </c>
      <c r="CF19" s="13">
        <v>2</v>
      </c>
      <c r="CG19" s="13">
        <v>4</v>
      </c>
      <c r="CH19" s="13">
        <v>4</v>
      </c>
      <c r="CI19" s="13">
        <v>2</v>
      </c>
      <c r="CJ19" s="13"/>
      <c r="CK19" s="13">
        <v>2</v>
      </c>
      <c r="CL19" s="13">
        <v>2</v>
      </c>
      <c r="CM19" s="13">
        <v>5</v>
      </c>
      <c r="CN19" s="13">
        <v>4</v>
      </c>
      <c r="CO19" s="13">
        <v>7</v>
      </c>
      <c r="CP19" s="13">
        <v>4</v>
      </c>
      <c r="CQ19" s="13">
        <v>5</v>
      </c>
      <c r="CR19" s="13">
        <v>3</v>
      </c>
      <c r="CS19" s="13">
        <v>7</v>
      </c>
      <c r="CT19" s="13">
        <v>5</v>
      </c>
      <c r="CU19" s="13">
        <v>13</v>
      </c>
      <c r="CV19" s="13">
        <v>7</v>
      </c>
      <c r="CW19" s="13">
        <v>9</v>
      </c>
      <c r="CX19" s="13">
        <v>13</v>
      </c>
      <c r="CY19" s="13">
        <v>11</v>
      </c>
      <c r="CZ19" s="13">
        <v>8</v>
      </c>
      <c r="DA19" s="13">
        <v>8</v>
      </c>
      <c r="DB19" s="13">
        <v>6</v>
      </c>
      <c r="DC19" s="13">
        <v>5</v>
      </c>
      <c r="DD19" s="13">
        <v>6</v>
      </c>
      <c r="DE19" s="13">
        <v>7</v>
      </c>
      <c r="DF19" s="13">
        <v>5</v>
      </c>
      <c r="DG19" s="13">
        <v>7</v>
      </c>
      <c r="DH19" s="13">
        <v>6</v>
      </c>
      <c r="DI19" s="13">
        <v>5</v>
      </c>
      <c r="DJ19" s="13">
        <v>4</v>
      </c>
      <c r="DK19" s="13">
        <v>4</v>
      </c>
      <c r="DL19" s="13">
        <v>8</v>
      </c>
      <c r="DM19" s="13">
        <v>8</v>
      </c>
      <c r="DN19" s="13">
        <v>4</v>
      </c>
      <c r="DO19" s="13">
        <v>5</v>
      </c>
      <c r="DP19" s="13">
        <v>5</v>
      </c>
      <c r="DQ19" s="13">
        <v>5</v>
      </c>
      <c r="DR19" s="13">
        <v>1</v>
      </c>
      <c r="DS19" s="13">
        <v>1</v>
      </c>
      <c r="DT19" s="13">
        <v>4</v>
      </c>
      <c r="DU19" s="13">
        <v>3</v>
      </c>
      <c r="DV19" s="13">
        <v>1</v>
      </c>
      <c r="DW19" s="13"/>
      <c r="DX19" s="13">
        <v>5</v>
      </c>
      <c r="DY19" s="13">
        <v>1</v>
      </c>
      <c r="DZ19" s="13">
        <v>3</v>
      </c>
      <c r="EA19" s="13"/>
      <c r="EB19" s="13">
        <v>1</v>
      </c>
      <c r="EC19" s="13"/>
      <c r="ED19" s="13">
        <v>1</v>
      </c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59">
        <v>259</v>
      </c>
      <c r="EP19" s="13">
        <v>2</v>
      </c>
      <c r="EQ19" s="13"/>
      <c r="ER19" s="13">
        <v>1</v>
      </c>
      <c r="ES19" s="13">
        <v>1</v>
      </c>
      <c r="ET19" s="13"/>
      <c r="EU19" s="13"/>
      <c r="EV19" s="13"/>
      <c r="EW19" s="13"/>
      <c r="EX19" s="13"/>
      <c r="EY19" s="13"/>
      <c r="EZ19" s="13"/>
      <c r="FA19" s="13"/>
      <c r="FB19" s="13">
        <v>2</v>
      </c>
      <c r="FC19" s="13">
        <v>1</v>
      </c>
      <c r="FD19" s="13">
        <v>1</v>
      </c>
      <c r="FE19" s="13"/>
      <c r="FF19" s="13">
        <v>1</v>
      </c>
      <c r="FG19" s="13"/>
      <c r="FH19" s="13"/>
      <c r="FI19" s="13">
        <v>3</v>
      </c>
      <c r="FJ19" s="13">
        <v>2</v>
      </c>
      <c r="FK19" s="13"/>
      <c r="FL19" s="13">
        <v>3</v>
      </c>
      <c r="FM19" s="13">
        <v>1</v>
      </c>
      <c r="FN19" s="13">
        <v>1</v>
      </c>
      <c r="FO19" s="13">
        <v>1</v>
      </c>
      <c r="FP19" s="13">
        <v>1</v>
      </c>
      <c r="FQ19" s="13"/>
      <c r="FR19" s="13">
        <v>2</v>
      </c>
      <c r="FS19" s="13">
        <v>4</v>
      </c>
      <c r="FT19" s="13">
        <v>2</v>
      </c>
      <c r="FU19" s="13">
        <v>1</v>
      </c>
      <c r="FV19" s="13">
        <v>3</v>
      </c>
      <c r="FW19" s="13">
        <v>6</v>
      </c>
      <c r="FX19" s="13">
        <v>5</v>
      </c>
      <c r="FY19" s="13">
        <v>5</v>
      </c>
      <c r="FZ19" s="13">
        <v>4</v>
      </c>
      <c r="GA19" s="13">
        <v>3</v>
      </c>
      <c r="GB19" s="13">
        <v>1</v>
      </c>
      <c r="GC19" s="13">
        <v>10</v>
      </c>
      <c r="GD19" s="13">
        <v>8</v>
      </c>
      <c r="GE19" s="13">
        <v>5</v>
      </c>
      <c r="GF19" s="13">
        <v>11</v>
      </c>
      <c r="GG19" s="13">
        <v>12</v>
      </c>
      <c r="GH19" s="13">
        <v>10</v>
      </c>
      <c r="GI19" s="13">
        <v>10</v>
      </c>
      <c r="GJ19" s="13">
        <v>9</v>
      </c>
      <c r="GK19" s="13">
        <v>12</v>
      </c>
      <c r="GL19" s="13">
        <v>8</v>
      </c>
      <c r="GM19" s="13">
        <v>12</v>
      </c>
      <c r="GN19" s="13">
        <v>21</v>
      </c>
      <c r="GO19" s="13">
        <v>11</v>
      </c>
      <c r="GP19" s="13">
        <v>14</v>
      </c>
      <c r="GQ19" s="13">
        <v>19</v>
      </c>
      <c r="GR19" s="13">
        <v>12</v>
      </c>
      <c r="GS19" s="13">
        <v>19</v>
      </c>
      <c r="GT19" s="13">
        <v>13</v>
      </c>
      <c r="GU19" s="13">
        <v>15</v>
      </c>
      <c r="GV19" s="13">
        <v>13</v>
      </c>
      <c r="GW19" s="13">
        <v>16</v>
      </c>
      <c r="GX19" s="13">
        <v>16</v>
      </c>
      <c r="GY19" s="13">
        <v>14</v>
      </c>
      <c r="GZ19" s="13">
        <v>14</v>
      </c>
      <c r="HA19" s="13">
        <v>13</v>
      </c>
      <c r="HB19" s="13">
        <v>16</v>
      </c>
      <c r="HC19" s="13">
        <v>16</v>
      </c>
      <c r="HD19" s="13">
        <v>11</v>
      </c>
      <c r="HE19" s="13">
        <v>12</v>
      </c>
      <c r="HF19" s="13">
        <v>9</v>
      </c>
      <c r="HG19" s="13">
        <v>8</v>
      </c>
      <c r="HH19" s="13">
        <v>13</v>
      </c>
      <c r="HI19" s="13">
        <v>8</v>
      </c>
      <c r="HJ19" s="13">
        <v>8</v>
      </c>
      <c r="HK19" s="13">
        <v>7</v>
      </c>
      <c r="HL19" s="13">
        <v>10</v>
      </c>
      <c r="HM19" s="13">
        <v>5</v>
      </c>
      <c r="HN19" s="13">
        <v>6</v>
      </c>
      <c r="HO19" s="13"/>
      <c r="HP19" s="13"/>
      <c r="HQ19" s="13">
        <v>2</v>
      </c>
      <c r="HR19" s="13">
        <v>5</v>
      </c>
      <c r="HS19" s="13">
        <v>1</v>
      </c>
      <c r="HT19" s="13"/>
      <c r="HU19" s="13">
        <v>1</v>
      </c>
      <c r="HV19" s="13"/>
      <c r="HW19" s="13"/>
      <c r="HX19" s="13"/>
      <c r="HY19" s="13"/>
      <c r="HZ19" s="13"/>
      <c r="IA19" s="13"/>
      <c r="IB19" s="13"/>
      <c r="IC19" s="13"/>
      <c r="ID19" s="13"/>
      <c r="IE19" s="59">
        <v>512</v>
      </c>
      <c r="IF19" s="13"/>
      <c r="IG19" s="13"/>
      <c r="IH19" s="13"/>
      <c r="II19" s="13"/>
      <c r="IJ19" s="13"/>
      <c r="IK19" s="13"/>
      <c r="IL19" s="13"/>
      <c r="IM19" s="13"/>
      <c r="IN19" s="13">
        <v>2</v>
      </c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>
        <v>1</v>
      </c>
      <c r="JN19" s="59">
        <v>3</v>
      </c>
      <c r="JO19" s="13">
        <v>774</v>
      </c>
      <c r="JP19" s="351"/>
      <c r="JQ19" s="351"/>
      <c r="JR19" s="351"/>
      <c r="JS19" s="351"/>
      <c r="JT19" s="351"/>
      <c r="JU19" s="351"/>
      <c r="JV19" s="351"/>
      <c r="JW19" s="351"/>
      <c r="JX19" s="351"/>
      <c r="JY19" s="351"/>
      <c r="JZ19" s="351"/>
      <c r="KA19" s="351"/>
      <c r="KB19" s="351"/>
      <c r="KC19" s="351"/>
      <c r="KD19" s="351"/>
      <c r="KE19" s="351"/>
      <c r="KF19" s="351"/>
      <c r="KG19" s="351"/>
      <c r="KH19" s="351"/>
      <c r="KI19" s="351"/>
      <c r="KJ19" s="351"/>
      <c r="KK19" s="351"/>
      <c r="KL19" s="351"/>
      <c r="KM19" s="351"/>
    </row>
    <row r="20" spans="1:299">
      <c r="A20" s="5" t="s">
        <v>33</v>
      </c>
      <c r="B20" s="252">
        <f t="shared" si="26"/>
        <v>0</v>
      </c>
      <c r="C20" s="252">
        <f t="shared" si="27"/>
        <v>0</v>
      </c>
      <c r="D20" s="252">
        <f t="shared" si="28"/>
        <v>0</v>
      </c>
      <c r="E20" s="252">
        <f t="shared" si="29"/>
        <v>0</v>
      </c>
      <c r="F20" s="252">
        <f t="shared" si="30"/>
        <v>4</v>
      </c>
      <c r="G20" s="252">
        <f t="shared" si="31"/>
        <v>3</v>
      </c>
      <c r="H20" s="252">
        <f t="shared" si="32"/>
        <v>3</v>
      </c>
      <c r="I20" s="252">
        <f t="shared" si="33"/>
        <v>2</v>
      </c>
      <c r="J20" s="252">
        <f t="shared" si="34"/>
        <v>13</v>
      </c>
      <c r="K20" s="252">
        <f t="shared" si="35"/>
        <v>6</v>
      </c>
      <c r="L20" s="252">
        <f t="shared" si="36"/>
        <v>29</v>
      </c>
      <c r="M20" s="252">
        <f t="shared" si="37"/>
        <v>10</v>
      </c>
      <c r="N20" s="252">
        <f t="shared" si="38"/>
        <v>39</v>
      </c>
      <c r="O20" s="252">
        <f t="shared" si="39"/>
        <v>21</v>
      </c>
      <c r="P20" s="252">
        <f t="shared" si="40"/>
        <v>54</v>
      </c>
      <c r="Q20" s="252">
        <f t="shared" si="41"/>
        <v>18</v>
      </c>
      <c r="R20" s="252">
        <f t="shared" si="42"/>
        <v>29</v>
      </c>
      <c r="S20" s="252">
        <f t="shared" si="43"/>
        <v>26</v>
      </c>
      <c r="T20" s="252">
        <f t="shared" si="44"/>
        <v>3</v>
      </c>
      <c r="U20" s="252">
        <f t="shared" si="45"/>
        <v>8</v>
      </c>
      <c r="W20" s="12" t="s">
        <v>39</v>
      </c>
      <c r="X20" s="458">
        <f t="shared" si="1"/>
        <v>0</v>
      </c>
      <c r="Y20" s="458">
        <f t="shared" si="2"/>
        <v>0</v>
      </c>
      <c r="Z20" s="458">
        <f t="shared" si="3"/>
        <v>0</v>
      </c>
      <c r="AA20" s="458">
        <f t="shared" si="4"/>
        <v>0</v>
      </c>
      <c r="AB20" s="458">
        <f t="shared" si="5"/>
        <v>0</v>
      </c>
      <c r="AC20" s="458">
        <f t="shared" si="6"/>
        <v>0</v>
      </c>
      <c r="AD20" s="458">
        <f t="shared" si="7"/>
        <v>2</v>
      </c>
      <c r="AE20" s="458">
        <f t="shared" si="8"/>
        <v>0</v>
      </c>
      <c r="AF20" s="458">
        <f t="shared" si="9"/>
        <v>2</v>
      </c>
      <c r="AG20" s="458">
        <f t="shared" si="10"/>
        <v>0</v>
      </c>
      <c r="AH20" s="458">
        <f t="shared" si="11"/>
        <v>8</v>
      </c>
      <c r="AI20" s="458">
        <f t="shared" si="12"/>
        <v>1</v>
      </c>
      <c r="AJ20" s="458">
        <f t="shared" si="13"/>
        <v>7</v>
      </c>
      <c r="AK20" s="458">
        <f t="shared" si="14"/>
        <v>6</v>
      </c>
      <c r="AL20" s="458">
        <f t="shared" si="15"/>
        <v>9</v>
      </c>
      <c r="AM20" s="458">
        <f t="shared" si="16"/>
        <v>11</v>
      </c>
      <c r="AN20" s="458">
        <f t="shared" si="17"/>
        <v>8</v>
      </c>
      <c r="AO20" s="458">
        <f t="shared" si="18"/>
        <v>13</v>
      </c>
      <c r="AP20" s="458">
        <f t="shared" si="19"/>
        <v>4</v>
      </c>
      <c r="AQ20" s="458">
        <f t="shared" si="20"/>
        <v>9</v>
      </c>
      <c r="AR20" s="458">
        <f t="shared" si="21"/>
        <v>0</v>
      </c>
      <c r="AS20" s="12" t="s">
        <v>39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>
        <v>1</v>
      </c>
      <c r="CQ20" s="13"/>
      <c r="CR20" s="13"/>
      <c r="CS20" s="13"/>
      <c r="CT20" s="13">
        <v>1</v>
      </c>
      <c r="CU20" s="13">
        <v>1</v>
      </c>
      <c r="CV20" s="13">
        <v>1</v>
      </c>
      <c r="CW20" s="13">
        <v>1</v>
      </c>
      <c r="CX20" s="13">
        <v>2</v>
      </c>
      <c r="CY20" s="13"/>
      <c r="CZ20" s="13"/>
      <c r="DA20" s="13"/>
      <c r="DB20" s="13">
        <v>1</v>
      </c>
      <c r="DC20" s="13">
        <v>2</v>
      </c>
      <c r="DD20" s="13"/>
      <c r="DE20" s="13">
        <v>2</v>
      </c>
      <c r="DF20" s="13"/>
      <c r="DG20" s="13">
        <v>1</v>
      </c>
      <c r="DH20" s="13">
        <v>3</v>
      </c>
      <c r="DI20" s="13">
        <v>1</v>
      </c>
      <c r="DJ20" s="13">
        <v>1</v>
      </c>
      <c r="DK20" s="13"/>
      <c r="DL20" s="13"/>
      <c r="DM20" s="13">
        <v>4</v>
      </c>
      <c r="DN20" s="13"/>
      <c r="DO20" s="13">
        <v>1</v>
      </c>
      <c r="DP20" s="13">
        <v>2</v>
      </c>
      <c r="DQ20" s="13">
        <v>2</v>
      </c>
      <c r="DR20" s="13">
        <v>1</v>
      </c>
      <c r="DS20" s="13">
        <v>2</v>
      </c>
      <c r="DT20" s="13">
        <v>1</v>
      </c>
      <c r="DU20" s="13"/>
      <c r="DV20" s="13">
        <v>3</v>
      </c>
      <c r="DW20" s="13">
        <v>3</v>
      </c>
      <c r="DX20" s="13"/>
      <c r="DY20" s="13">
        <v>1</v>
      </c>
      <c r="DZ20" s="13"/>
      <c r="EA20" s="13">
        <v>2</v>
      </c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59">
        <v>40</v>
      </c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>
        <v>1</v>
      </c>
      <c r="FL20" s="13"/>
      <c r="FM20" s="13"/>
      <c r="FN20" s="13"/>
      <c r="FO20" s="13"/>
      <c r="FP20" s="13"/>
      <c r="FQ20" s="13">
        <v>1</v>
      </c>
      <c r="FR20" s="13">
        <v>1</v>
      </c>
      <c r="FS20" s="13"/>
      <c r="FT20" s="13"/>
      <c r="FU20" s="13"/>
      <c r="FV20" s="13"/>
      <c r="FW20" s="13"/>
      <c r="FX20" s="13"/>
      <c r="FY20" s="13">
        <v>1</v>
      </c>
      <c r="FZ20" s="13"/>
      <c r="GA20" s="13"/>
      <c r="GB20" s="13">
        <v>1</v>
      </c>
      <c r="GC20" s="13">
        <v>1</v>
      </c>
      <c r="GD20" s="13">
        <v>1</v>
      </c>
      <c r="GE20" s="13">
        <v>1</v>
      </c>
      <c r="GF20" s="13">
        <v>1</v>
      </c>
      <c r="GG20" s="13"/>
      <c r="GH20" s="13"/>
      <c r="GI20" s="13">
        <v>1</v>
      </c>
      <c r="GJ20" s="13">
        <v>1</v>
      </c>
      <c r="GK20" s="13">
        <v>1</v>
      </c>
      <c r="GL20" s="13">
        <v>1</v>
      </c>
      <c r="GM20" s="13">
        <v>1</v>
      </c>
      <c r="GN20" s="13">
        <v>1</v>
      </c>
      <c r="GO20" s="13">
        <v>1</v>
      </c>
      <c r="GP20" s="13">
        <v>1</v>
      </c>
      <c r="GQ20" s="13">
        <v>1</v>
      </c>
      <c r="GR20" s="13"/>
      <c r="GS20" s="13"/>
      <c r="GT20" s="13"/>
      <c r="GU20" s="13">
        <v>1</v>
      </c>
      <c r="GV20" s="13"/>
      <c r="GW20" s="13">
        <v>3</v>
      </c>
      <c r="GX20" s="13"/>
      <c r="GY20" s="13">
        <v>2</v>
      </c>
      <c r="GZ20" s="13"/>
      <c r="HA20" s="13">
        <v>2</v>
      </c>
      <c r="HB20" s="13">
        <v>1</v>
      </c>
      <c r="HC20" s="13">
        <v>1</v>
      </c>
      <c r="HD20" s="13"/>
      <c r="HE20" s="13"/>
      <c r="HF20" s="13">
        <v>1</v>
      </c>
      <c r="HG20" s="13">
        <v>2</v>
      </c>
      <c r="HH20" s="13">
        <v>1</v>
      </c>
      <c r="HI20" s="13"/>
      <c r="HJ20" s="13"/>
      <c r="HK20" s="13">
        <v>1</v>
      </c>
      <c r="HL20" s="13">
        <v>1</v>
      </c>
      <c r="HM20" s="13">
        <v>1</v>
      </c>
      <c r="HN20" s="13">
        <v>1</v>
      </c>
      <c r="HO20" s="13"/>
      <c r="HP20" s="13"/>
      <c r="HQ20" s="13"/>
      <c r="HR20" s="13">
        <v>1</v>
      </c>
      <c r="HS20" s="13">
        <v>1</v>
      </c>
      <c r="HT20" s="13">
        <v>1</v>
      </c>
      <c r="HU20" s="13"/>
      <c r="HV20" s="13">
        <v>1</v>
      </c>
      <c r="HW20" s="13"/>
      <c r="HX20" s="13"/>
      <c r="HY20" s="13"/>
      <c r="HZ20" s="13"/>
      <c r="IA20" s="13"/>
      <c r="IB20" s="13"/>
      <c r="IC20" s="13"/>
      <c r="ID20" s="13"/>
      <c r="IE20" s="59">
        <v>40</v>
      </c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59"/>
      <c r="JO20" s="13">
        <v>80</v>
      </c>
      <c r="JP20" s="351"/>
      <c r="JQ20" s="351"/>
      <c r="JR20" s="351"/>
      <c r="JS20" s="351"/>
      <c r="JT20" s="351"/>
      <c r="JU20" s="351"/>
      <c r="JV20" s="351"/>
      <c r="JW20" s="351"/>
      <c r="JX20" s="351"/>
      <c r="JY20" s="351"/>
      <c r="JZ20" s="351"/>
      <c r="KA20" s="351"/>
      <c r="KB20" s="351"/>
      <c r="KC20" s="351"/>
      <c r="KD20" s="351"/>
      <c r="KE20" s="351"/>
      <c r="KF20" s="351"/>
      <c r="KG20" s="351"/>
      <c r="KH20" s="351"/>
      <c r="KI20" s="351"/>
      <c r="KJ20" s="351"/>
      <c r="KK20" s="351"/>
      <c r="KL20" s="351"/>
      <c r="KM20" s="351"/>
    </row>
    <row r="21" spans="1:299">
      <c r="A21" s="5" t="s">
        <v>34</v>
      </c>
      <c r="B21" s="252">
        <f t="shared" si="26"/>
        <v>1</v>
      </c>
      <c r="C21" s="252">
        <f t="shared" si="27"/>
        <v>1</v>
      </c>
      <c r="D21" s="252">
        <f t="shared" si="28"/>
        <v>1</v>
      </c>
      <c r="E21" s="252">
        <f t="shared" si="29"/>
        <v>0</v>
      </c>
      <c r="F21" s="252">
        <f t="shared" si="30"/>
        <v>2</v>
      </c>
      <c r="G21" s="252">
        <f t="shared" si="31"/>
        <v>3</v>
      </c>
      <c r="H21" s="252">
        <f t="shared" si="32"/>
        <v>7</v>
      </c>
      <c r="I21" s="252">
        <f t="shared" si="33"/>
        <v>3</v>
      </c>
      <c r="J21" s="252">
        <f t="shared" si="34"/>
        <v>19</v>
      </c>
      <c r="K21" s="252">
        <f t="shared" si="35"/>
        <v>13</v>
      </c>
      <c r="L21" s="252">
        <f t="shared" si="36"/>
        <v>43</v>
      </c>
      <c r="M21" s="252">
        <f t="shared" si="37"/>
        <v>25</v>
      </c>
      <c r="N21" s="252">
        <f t="shared" si="38"/>
        <v>113</v>
      </c>
      <c r="O21" s="252">
        <f t="shared" si="39"/>
        <v>59</v>
      </c>
      <c r="P21" s="252">
        <f t="shared" si="40"/>
        <v>148</v>
      </c>
      <c r="Q21" s="252">
        <f t="shared" si="41"/>
        <v>83</v>
      </c>
      <c r="R21" s="252">
        <f t="shared" si="42"/>
        <v>110</v>
      </c>
      <c r="S21" s="252">
        <f t="shared" si="43"/>
        <v>94</v>
      </c>
      <c r="T21" s="252">
        <f t="shared" si="44"/>
        <v>20</v>
      </c>
      <c r="U21" s="252">
        <f t="shared" si="45"/>
        <v>35</v>
      </c>
      <c r="W21" s="12" t="s">
        <v>40</v>
      </c>
      <c r="X21" s="458">
        <f t="shared" si="1"/>
        <v>0</v>
      </c>
      <c r="Y21" s="458">
        <f t="shared" si="2"/>
        <v>0</v>
      </c>
      <c r="Z21" s="458">
        <f t="shared" si="3"/>
        <v>0</v>
      </c>
      <c r="AA21" s="458">
        <f t="shared" si="4"/>
        <v>0</v>
      </c>
      <c r="AB21" s="458">
        <f t="shared" si="5"/>
        <v>0</v>
      </c>
      <c r="AC21" s="458">
        <f t="shared" si="6"/>
        <v>0</v>
      </c>
      <c r="AD21" s="458">
        <f t="shared" si="7"/>
        <v>0</v>
      </c>
      <c r="AE21" s="458">
        <f t="shared" si="8"/>
        <v>0</v>
      </c>
      <c r="AF21" s="458">
        <f t="shared" si="9"/>
        <v>0</v>
      </c>
      <c r="AG21" s="458">
        <f t="shared" si="10"/>
        <v>0</v>
      </c>
      <c r="AH21" s="458">
        <f t="shared" si="11"/>
        <v>2</v>
      </c>
      <c r="AI21" s="458">
        <f t="shared" si="12"/>
        <v>3</v>
      </c>
      <c r="AJ21" s="458">
        <f t="shared" si="13"/>
        <v>8</v>
      </c>
      <c r="AK21" s="458">
        <f t="shared" si="14"/>
        <v>1</v>
      </c>
      <c r="AL21" s="458">
        <f t="shared" si="15"/>
        <v>8</v>
      </c>
      <c r="AM21" s="458">
        <f t="shared" si="16"/>
        <v>4</v>
      </c>
      <c r="AN21" s="458">
        <f t="shared" si="17"/>
        <v>7</v>
      </c>
      <c r="AO21" s="458">
        <f t="shared" si="18"/>
        <v>5</v>
      </c>
      <c r="AP21" s="458">
        <f t="shared" si="19"/>
        <v>0</v>
      </c>
      <c r="AQ21" s="458">
        <f t="shared" si="20"/>
        <v>1</v>
      </c>
      <c r="AR21" s="458">
        <f t="shared" si="21"/>
        <v>0</v>
      </c>
      <c r="AS21" s="12" t="s">
        <v>40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>
        <v>1</v>
      </c>
      <c r="CK21" s="13">
        <v>1</v>
      </c>
      <c r="CL21" s="13"/>
      <c r="CM21" s="13"/>
      <c r="CN21" s="13">
        <v>1</v>
      </c>
      <c r="CO21" s="13"/>
      <c r="CP21" s="13"/>
      <c r="CQ21" s="13"/>
      <c r="CR21" s="13"/>
      <c r="CS21" s="13"/>
      <c r="CT21" s="13"/>
      <c r="CU21" s="13">
        <v>1</v>
      </c>
      <c r="CV21" s="13"/>
      <c r="CW21" s="13"/>
      <c r="CX21" s="13"/>
      <c r="CY21" s="13"/>
      <c r="CZ21" s="13"/>
      <c r="DA21" s="13"/>
      <c r="DB21" s="13">
        <v>1</v>
      </c>
      <c r="DC21" s="13"/>
      <c r="DD21" s="13"/>
      <c r="DE21" s="13">
        <v>1</v>
      </c>
      <c r="DF21" s="13">
        <v>1</v>
      </c>
      <c r="DG21" s="13"/>
      <c r="DH21" s="13"/>
      <c r="DI21" s="13"/>
      <c r="DJ21" s="13">
        <v>1</v>
      </c>
      <c r="DK21" s="13"/>
      <c r="DL21" s="13"/>
      <c r="DM21" s="13">
        <v>1</v>
      </c>
      <c r="DN21" s="13"/>
      <c r="DO21" s="13"/>
      <c r="DP21" s="13">
        <v>1</v>
      </c>
      <c r="DQ21" s="13"/>
      <c r="DR21" s="13"/>
      <c r="DS21" s="13">
        <v>2</v>
      </c>
      <c r="DT21" s="13"/>
      <c r="DU21" s="13">
        <v>1</v>
      </c>
      <c r="DV21" s="13"/>
      <c r="DW21" s="13">
        <v>1</v>
      </c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59">
        <v>14</v>
      </c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>
        <v>1</v>
      </c>
      <c r="GD21" s="13"/>
      <c r="GE21" s="13"/>
      <c r="GF21" s="13"/>
      <c r="GG21" s="13"/>
      <c r="GH21" s="13"/>
      <c r="GI21" s="13"/>
      <c r="GJ21" s="13">
        <v>1</v>
      </c>
      <c r="GK21" s="13"/>
      <c r="GL21" s="13"/>
      <c r="GM21" s="13"/>
      <c r="GN21" s="13">
        <v>1</v>
      </c>
      <c r="GO21" s="13">
        <v>1</v>
      </c>
      <c r="GP21" s="13"/>
      <c r="GQ21" s="13">
        <v>1</v>
      </c>
      <c r="GR21" s="13">
        <v>1</v>
      </c>
      <c r="GS21" s="13">
        <v>1</v>
      </c>
      <c r="GT21" s="13">
        <v>1</v>
      </c>
      <c r="GU21" s="13">
        <v>2</v>
      </c>
      <c r="GV21" s="13"/>
      <c r="GW21" s="13">
        <v>1</v>
      </c>
      <c r="GX21" s="13">
        <v>1</v>
      </c>
      <c r="GY21" s="13">
        <v>2</v>
      </c>
      <c r="GZ21" s="13"/>
      <c r="HA21" s="13"/>
      <c r="HB21" s="13">
        <v>2</v>
      </c>
      <c r="HC21" s="13">
        <v>1</v>
      </c>
      <c r="HD21" s="13">
        <v>1</v>
      </c>
      <c r="HE21" s="13"/>
      <c r="HF21" s="13">
        <v>2</v>
      </c>
      <c r="HG21" s="13">
        <v>4</v>
      </c>
      <c r="HH21" s="13"/>
      <c r="HI21" s="13">
        <v>1</v>
      </c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59">
        <v>25</v>
      </c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59"/>
      <c r="JO21" s="13">
        <v>39</v>
      </c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</row>
    <row r="22" spans="1:299">
      <c r="A22" s="5" t="s">
        <v>35</v>
      </c>
      <c r="B22" s="252">
        <f t="shared" si="26"/>
        <v>0</v>
      </c>
      <c r="C22" s="252">
        <f t="shared" si="27"/>
        <v>0</v>
      </c>
      <c r="D22" s="252">
        <f t="shared" si="28"/>
        <v>0</v>
      </c>
      <c r="E22" s="252">
        <f t="shared" si="29"/>
        <v>0</v>
      </c>
      <c r="F22" s="252">
        <f t="shared" si="30"/>
        <v>0</v>
      </c>
      <c r="G22" s="252">
        <f t="shared" si="31"/>
        <v>0</v>
      </c>
      <c r="H22" s="252">
        <f t="shared" si="32"/>
        <v>0</v>
      </c>
      <c r="I22" s="252">
        <f t="shared" si="33"/>
        <v>0</v>
      </c>
      <c r="J22" s="252">
        <f t="shared" si="34"/>
        <v>0</v>
      </c>
      <c r="K22" s="252">
        <f t="shared" si="35"/>
        <v>1</v>
      </c>
      <c r="L22" s="252">
        <f t="shared" si="36"/>
        <v>0</v>
      </c>
      <c r="M22" s="252">
        <f t="shared" si="37"/>
        <v>0</v>
      </c>
      <c r="N22" s="252">
        <f t="shared" si="38"/>
        <v>2</v>
      </c>
      <c r="O22" s="252">
        <f t="shared" si="39"/>
        <v>1</v>
      </c>
      <c r="P22" s="252">
        <f t="shared" si="40"/>
        <v>0</v>
      </c>
      <c r="Q22" s="252">
        <f t="shared" si="41"/>
        <v>1</v>
      </c>
      <c r="R22" s="252">
        <f t="shared" si="42"/>
        <v>0</v>
      </c>
      <c r="S22" s="252">
        <f t="shared" si="43"/>
        <v>0</v>
      </c>
      <c r="T22" s="252">
        <f t="shared" si="44"/>
        <v>0</v>
      </c>
      <c r="U22" s="252">
        <f t="shared" si="45"/>
        <v>0</v>
      </c>
      <c r="W22" s="12" t="s">
        <v>41</v>
      </c>
      <c r="X22" s="458">
        <f t="shared" si="1"/>
        <v>0</v>
      </c>
      <c r="Y22" s="458">
        <f t="shared" si="2"/>
        <v>0</v>
      </c>
      <c r="Z22" s="458">
        <f t="shared" si="3"/>
        <v>0</v>
      </c>
      <c r="AA22" s="458">
        <f t="shared" si="4"/>
        <v>0</v>
      </c>
      <c r="AB22" s="458">
        <f t="shared" si="5"/>
        <v>1</v>
      </c>
      <c r="AC22" s="458">
        <f t="shared" si="6"/>
        <v>1</v>
      </c>
      <c r="AD22" s="458">
        <f t="shared" si="7"/>
        <v>3</v>
      </c>
      <c r="AE22" s="458">
        <f t="shared" si="8"/>
        <v>0</v>
      </c>
      <c r="AF22" s="458">
        <f t="shared" si="9"/>
        <v>7</v>
      </c>
      <c r="AG22" s="458">
        <f t="shared" si="10"/>
        <v>3</v>
      </c>
      <c r="AH22" s="458">
        <f t="shared" si="11"/>
        <v>15</v>
      </c>
      <c r="AI22" s="458">
        <f t="shared" si="12"/>
        <v>6</v>
      </c>
      <c r="AJ22" s="458">
        <f t="shared" si="13"/>
        <v>17</v>
      </c>
      <c r="AK22" s="458">
        <f t="shared" si="14"/>
        <v>11</v>
      </c>
      <c r="AL22" s="458">
        <f t="shared" si="15"/>
        <v>28</v>
      </c>
      <c r="AM22" s="458">
        <f t="shared" si="16"/>
        <v>15</v>
      </c>
      <c r="AN22" s="458">
        <f t="shared" si="17"/>
        <v>13</v>
      </c>
      <c r="AO22" s="458">
        <f t="shared" si="18"/>
        <v>8</v>
      </c>
      <c r="AP22" s="458">
        <f t="shared" si="19"/>
        <v>2</v>
      </c>
      <c r="AQ22" s="458">
        <f t="shared" si="20"/>
        <v>1</v>
      </c>
      <c r="AR22" s="458">
        <f t="shared" si="21"/>
        <v>0</v>
      </c>
      <c r="AS22" s="12" t="s">
        <v>41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>
        <v>1</v>
      </c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>
        <v>1</v>
      </c>
      <c r="CE22" s="13"/>
      <c r="CF22" s="13">
        <v>1</v>
      </c>
      <c r="CG22" s="13">
        <v>1</v>
      </c>
      <c r="CH22" s="13">
        <v>1</v>
      </c>
      <c r="CI22" s="13"/>
      <c r="CJ22" s="13"/>
      <c r="CK22" s="13"/>
      <c r="CL22" s="13"/>
      <c r="CM22" s="13">
        <v>1</v>
      </c>
      <c r="CN22" s="13"/>
      <c r="CO22" s="13"/>
      <c r="CP22" s="13">
        <v>3</v>
      </c>
      <c r="CQ22" s="13">
        <v>1</v>
      </c>
      <c r="CR22" s="13">
        <v>1</v>
      </c>
      <c r="CS22" s="13">
        <v>2</v>
      </c>
      <c r="CT22" s="13">
        <v>1</v>
      </c>
      <c r="CU22" s="13">
        <v>1</v>
      </c>
      <c r="CV22" s="13">
        <v>2</v>
      </c>
      <c r="CW22" s="13">
        <v>1</v>
      </c>
      <c r="CX22" s="13"/>
      <c r="CY22" s="13">
        <v>1</v>
      </c>
      <c r="CZ22" s="13"/>
      <c r="DA22" s="13">
        <v>2</v>
      </c>
      <c r="DB22" s="13"/>
      <c r="DC22" s="13">
        <v>1</v>
      </c>
      <c r="DD22" s="13"/>
      <c r="DE22" s="13">
        <v>1</v>
      </c>
      <c r="DF22" s="13">
        <v>2</v>
      </c>
      <c r="DG22" s="13">
        <v>2</v>
      </c>
      <c r="DH22" s="13">
        <v>2</v>
      </c>
      <c r="DI22" s="13">
        <v>3</v>
      </c>
      <c r="DJ22" s="13">
        <v>3</v>
      </c>
      <c r="DK22" s="13">
        <v>1</v>
      </c>
      <c r="DL22" s="13">
        <v>1</v>
      </c>
      <c r="DM22" s="13"/>
      <c r="DN22" s="13">
        <v>2</v>
      </c>
      <c r="DO22" s="13"/>
      <c r="DP22" s="13"/>
      <c r="DQ22" s="13">
        <v>2</v>
      </c>
      <c r="DR22" s="13"/>
      <c r="DS22" s="13">
        <v>1</v>
      </c>
      <c r="DT22" s="13">
        <v>2</v>
      </c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>
        <v>1</v>
      </c>
      <c r="EF22" s="13"/>
      <c r="EG22" s="13"/>
      <c r="EH22" s="13"/>
      <c r="EI22" s="13"/>
      <c r="EJ22" s="13"/>
      <c r="EK22" s="13"/>
      <c r="EL22" s="13"/>
      <c r="EM22" s="13"/>
      <c r="EN22" s="13"/>
      <c r="EO22" s="59">
        <v>45</v>
      </c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>
        <v>1</v>
      </c>
      <c r="FG22" s="13"/>
      <c r="FH22" s="13"/>
      <c r="FI22" s="13"/>
      <c r="FJ22" s="13"/>
      <c r="FK22" s="13"/>
      <c r="FL22" s="13"/>
      <c r="FM22" s="13">
        <v>2</v>
      </c>
      <c r="FN22" s="13"/>
      <c r="FO22" s="13"/>
      <c r="FP22" s="13"/>
      <c r="FQ22" s="13">
        <v>1</v>
      </c>
      <c r="FR22" s="13"/>
      <c r="FS22" s="13"/>
      <c r="FT22" s="13"/>
      <c r="FU22" s="13">
        <v>2</v>
      </c>
      <c r="FV22" s="13"/>
      <c r="FW22" s="13">
        <v>1</v>
      </c>
      <c r="FX22" s="13"/>
      <c r="FY22" s="13">
        <v>2</v>
      </c>
      <c r="FZ22" s="13">
        <v>1</v>
      </c>
      <c r="GA22" s="13">
        <v>1</v>
      </c>
      <c r="GB22" s="13"/>
      <c r="GC22" s="13">
        <v>3</v>
      </c>
      <c r="GD22" s="13">
        <v>1</v>
      </c>
      <c r="GE22" s="13"/>
      <c r="GF22" s="13">
        <v>2</v>
      </c>
      <c r="GG22" s="13">
        <v>1</v>
      </c>
      <c r="GH22" s="13">
        <v>3</v>
      </c>
      <c r="GI22" s="13">
        <v>2</v>
      </c>
      <c r="GJ22" s="13">
        <v>1</v>
      </c>
      <c r="GK22" s="13">
        <v>2</v>
      </c>
      <c r="GL22" s="13">
        <v>3</v>
      </c>
      <c r="GM22" s="13">
        <v>2</v>
      </c>
      <c r="GN22" s="13">
        <v>1</v>
      </c>
      <c r="GO22" s="13">
        <v>1</v>
      </c>
      <c r="GP22" s="13">
        <v>1</v>
      </c>
      <c r="GQ22" s="13">
        <v>1</v>
      </c>
      <c r="GR22" s="13">
        <v>1</v>
      </c>
      <c r="GS22" s="13">
        <v>3</v>
      </c>
      <c r="GT22" s="13">
        <v>2</v>
      </c>
      <c r="GU22" s="13">
        <v>2</v>
      </c>
      <c r="GV22" s="13">
        <v>2</v>
      </c>
      <c r="GW22" s="13">
        <v>4</v>
      </c>
      <c r="GX22" s="13">
        <v>2</v>
      </c>
      <c r="GY22" s="13">
        <v>2</v>
      </c>
      <c r="GZ22" s="13">
        <v>4</v>
      </c>
      <c r="HA22" s="13">
        <v>1</v>
      </c>
      <c r="HB22" s="13">
        <v>5</v>
      </c>
      <c r="HC22" s="13">
        <v>3</v>
      </c>
      <c r="HD22" s="13">
        <v>1</v>
      </c>
      <c r="HE22" s="13">
        <v>4</v>
      </c>
      <c r="HF22" s="13"/>
      <c r="HG22" s="13">
        <v>2</v>
      </c>
      <c r="HH22" s="13">
        <v>3</v>
      </c>
      <c r="HI22" s="13">
        <v>2</v>
      </c>
      <c r="HJ22" s="13">
        <v>1</v>
      </c>
      <c r="HK22" s="13">
        <v>1</v>
      </c>
      <c r="HL22" s="13">
        <v>1</v>
      </c>
      <c r="HM22" s="13">
        <v>2</v>
      </c>
      <c r="HN22" s="13">
        <v>1</v>
      </c>
      <c r="HO22" s="13"/>
      <c r="HP22" s="13">
        <v>1</v>
      </c>
      <c r="HQ22" s="13"/>
      <c r="HR22" s="13">
        <v>1</v>
      </c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59">
        <v>86</v>
      </c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59"/>
      <c r="JO22" s="13">
        <v>131</v>
      </c>
      <c r="JP22" s="351"/>
      <c r="JQ22" s="351"/>
      <c r="JR22" s="351"/>
      <c r="JS22" s="351"/>
      <c r="JT22" s="351"/>
      <c r="JU22" s="351"/>
      <c r="JV22" s="351"/>
      <c r="JW22" s="351"/>
      <c r="JX22" s="351"/>
      <c r="JY22" s="351"/>
      <c r="JZ22" s="351"/>
      <c r="KA22" s="351"/>
      <c r="KB22" s="351"/>
      <c r="KC22" s="351"/>
      <c r="KD22" s="351"/>
      <c r="KE22" s="351"/>
      <c r="KF22" s="351"/>
      <c r="KG22" s="351"/>
      <c r="KH22" s="351"/>
      <c r="KI22" s="351"/>
      <c r="KJ22" s="351"/>
      <c r="KK22" s="351"/>
      <c r="KL22" s="351"/>
      <c r="KM22" s="351"/>
    </row>
    <row r="23" spans="1:299">
      <c r="A23" s="5" t="s">
        <v>181</v>
      </c>
      <c r="B23" s="252">
        <f t="shared" si="26"/>
        <v>0</v>
      </c>
      <c r="C23" s="252">
        <f t="shared" si="27"/>
        <v>0</v>
      </c>
      <c r="D23" s="252">
        <f t="shared" si="28"/>
        <v>0</v>
      </c>
      <c r="E23" s="252">
        <f t="shared" si="29"/>
        <v>0</v>
      </c>
      <c r="F23" s="252">
        <f t="shared" si="30"/>
        <v>0</v>
      </c>
      <c r="G23" s="252">
        <f t="shared" si="31"/>
        <v>1</v>
      </c>
      <c r="H23" s="252">
        <f t="shared" si="32"/>
        <v>8</v>
      </c>
      <c r="I23" s="252">
        <f t="shared" si="33"/>
        <v>2</v>
      </c>
      <c r="J23" s="252">
        <f t="shared" si="34"/>
        <v>11</v>
      </c>
      <c r="K23" s="252">
        <f t="shared" si="35"/>
        <v>7</v>
      </c>
      <c r="L23" s="252">
        <f t="shared" si="36"/>
        <v>34</v>
      </c>
      <c r="M23" s="252">
        <f t="shared" si="37"/>
        <v>15</v>
      </c>
      <c r="N23" s="252">
        <f t="shared" si="38"/>
        <v>83</v>
      </c>
      <c r="O23" s="252">
        <f t="shared" si="39"/>
        <v>42</v>
      </c>
      <c r="P23" s="252">
        <f t="shared" si="40"/>
        <v>70</v>
      </c>
      <c r="Q23" s="252">
        <f t="shared" si="41"/>
        <v>41</v>
      </c>
      <c r="R23" s="252">
        <f t="shared" si="42"/>
        <v>31</v>
      </c>
      <c r="S23" s="252">
        <f t="shared" si="43"/>
        <v>39</v>
      </c>
      <c r="T23" s="252">
        <f t="shared" si="44"/>
        <v>10</v>
      </c>
      <c r="U23" s="252">
        <f t="shared" si="45"/>
        <v>4</v>
      </c>
      <c r="W23" s="12" t="s">
        <v>42</v>
      </c>
      <c r="X23" s="458">
        <f t="shared" si="1"/>
        <v>0</v>
      </c>
      <c r="Y23" s="458">
        <f t="shared" si="2"/>
        <v>2</v>
      </c>
      <c r="Z23" s="458">
        <f t="shared" si="3"/>
        <v>1</v>
      </c>
      <c r="AA23" s="458">
        <f t="shared" si="4"/>
        <v>1</v>
      </c>
      <c r="AB23" s="458">
        <f t="shared" si="5"/>
        <v>2</v>
      </c>
      <c r="AC23" s="458">
        <f t="shared" si="6"/>
        <v>2</v>
      </c>
      <c r="AD23" s="458">
        <f t="shared" si="7"/>
        <v>9</v>
      </c>
      <c r="AE23" s="458">
        <f t="shared" si="8"/>
        <v>7</v>
      </c>
      <c r="AF23" s="458">
        <f t="shared" si="9"/>
        <v>30</v>
      </c>
      <c r="AG23" s="458">
        <f t="shared" si="10"/>
        <v>21</v>
      </c>
      <c r="AH23" s="458">
        <f t="shared" si="11"/>
        <v>76</v>
      </c>
      <c r="AI23" s="458">
        <f t="shared" si="12"/>
        <v>33</v>
      </c>
      <c r="AJ23" s="458">
        <f t="shared" si="13"/>
        <v>181</v>
      </c>
      <c r="AK23" s="458">
        <f t="shared" si="14"/>
        <v>82</v>
      </c>
      <c r="AL23" s="458">
        <f t="shared" si="15"/>
        <v>210</v>
      </c>
      <c r="AM23" s="458">
        <f t="shared" si="16"/>
        <v>128</v>
      </c>
      <c r="AN23" s="458">
        <f t="shared" si="17"/>
        <v>177</v>
      </c>
      <c r="AO23" s="458">
        <f t="shared" si="18"/>
        <v>200</v>
      </c>
      <c r="AP23" s="458">
        <f t="shared" si="19"/>
        <v>36</v>
      </c>
      <c r="AQ23" s="458">
        <f t="shared" si="20"/>
        <v>100</v>
      </c>
      <c r="AR23" s="458">
        <f t="shared" si="21"/>
        <v>2</v>
      </c>
      <c r="AS23" s="12" t="s">
        <v>42</v>
      </c>
      <c r="AT23" s="13">
        <v>1</v>
      </c>
      <c r="AU23" s="13">
        <v>1</v>
      </c>
      <c r="AV23" s="13"/>
      <c r="AW23" s="13"/>
      <c r="AX23" s="13"/>
      <c r="AY23" s="13"/>
      <c r="AZ23" s="13"/>
      <c r="BA23" s="13"/>
      <c r="BB23" s="13"/>
      <c r="BC23" s="13">
        <v>1</v>
      </c>
      <c r="BD23" s="13"/>
      <c r="BE23" s="13"/>
      <c r="BF23" s="13">
        <v>1</v>
      </c>
      <c r="BG23" s="13"/>
      <c r="BH23" s="13"/>
      <c r="BI23" s="13"/>
      <c r="BJ23" s="13"/>
      <c r="BK23" s="13"/>
      <c r="BL23" s="13">
        <v>1</v>
      </c>
      <c r="BM23" s="13"/>
      <c r="BN23" s="13"/>
      <c r="BO23" s="13"/>
      <c r="BP23" s="13"/>
      <c r="BQ23" s="13"/>
      <c r="BR23" s="13"/>
      <c r="BS23" s="13">
        <v>2</v>
      </c>
      <c r="BT23" s="13">
        <v>1</v>
      </c>
      <c r="BU23" s="13">
        <v>1</v>
      </c>
      <c r="BV23" s="13">
        <v>2</v>
      </c>
      <c r="BW23" s="13">
        <v>1</v>
      </c>
      <c r="BX23" s="13">
        <v>2</v>
      </c>
      <c r="BY23" s="13">
        <v>1</v>
      </c>
      <c r="BZ23" s="13">
        <v>1</v>
      </c>
      <c r="CA23" s="13">
        <v>1</v>
      </c>
      <c r="CB23" s="13">
        <v>1</v>
      </c>
      <c r="CC23" s="13">
        <v>2</v>
      </c>
      <c r="CD23" s="13">
        <v>4</v>
      </c>
      <c r="CE23" s="13">
        <v>3</v>
      </c>
      <c r="CF23" s="13">
        <v>3</v>
      </c>
      <c r="CG23" s="13">
        <v>3</v>
      </c>
      <c r="CH23" s="13">
        <v>1</v>
      </c>
      <c r="CI23" s="13">
        <v>3</v>
      </c>
      <c r="CJ23" s="13">
        <v>2</v>
      </c>
      <c r="CK23" s="13">
        <v>2</v>
      </c>
      <c r="CL23" s="13"/>
      <c r="CM23" s="13">
        <v>6</v>
      </c>
      <c r="CN23" s="13">
        <v>1</v>
      </c>
      <c r="CO23" s="13">
        <v>3</v>
      </c>
      <c r="CP23" s="13">
        <v>6</v>
      </c>
      <c r="CQ23" s="13">
        <v>9</v>
      </c>
      <c r="CR23" s="13">
        <v>5</v>
      </c>
      <c r="CS23" s="13">
        <v>8</v>
      </c>
      <c r="CT23" s="13">
        <v>10</v>
      </c>
      <c r="CU23" s="13">
        <v>7</v>
      </c>
      <c r="CV23" s="13">
        <v>7</v>
      </c>
      <c r="CW23" s="13">
        <v>6</v>
      </c>
      <c r="CX23" s="13">
        <v>10</v>
      </c>
      <c r="CY23" s="13">
        <v>10</v>
      </c>
      <c r="CZ23" s="13">
        <v>10</v>
      </c>
      <c r="DA23" s="13">
        <v>9</v>
      </c>
      <c r="DB23" s="13">
        <v>12</v>
      </c>
      <c r="DC23" s="13">
        <v>8</v>
      </c>
      <c r="DD23" s="13">
        <v>11</v>
      </c>
      <c r="DE23" s="13">
        <v>8</v>
      </c>
      <c r="DF23" s="13">
        <v>21</v>
      </c>
      <c r="DG23" s="13">
        <v>15</v>
      </c>
      <c r="DH23" s="13">
        <v>9</v>
      </c>
      <c r="DI23" s="13">
        <v>14</v>
      </c>
      <c r="DJ23" s="13">
        <v>12</v>
      </c>
      <c r="DK23" s="13">
        <v>18</v>
      </c>
      <c r="DL23" s="13">
        <v>18</v>
      </c>
      <c r="DM23" s="13">
        <v>17</v>
      </c>
      <c r="DN23" s="13">
        <v>15</v>
      </c>
      <c r="DO23" s="13">
        <v>23</v>
      </c>
      <c r="DP23" s="13">
        <v>16</v>
      </c>
      <c r="DQ23" s="13">
        <v>17</v>
      </c>
      <c r="DR23" s="13">
        <v>19</v>
      </c>
      <c r="DS23" s="13">
        <v>17</v>
      </c>
      <c r="DT23" s="13">
        <v>31</v>
      </c>
      <c r="DU23" s="13">
        <v>27</v>
      </c>
      <c r="DV23" s="13">
        <v>18</v>
      </c>
      <c r="DW23" s="13">
        <v>11</v>
      </c>
      <c r="DX23" s="13">
        <v>12</v>
      </c>
      <c r="DY23" s="13">
        <v>8</v>
      </c>
      <c r="DZ23" s="13">
        <v>13</v>
      </c>
      <c r="EA23" s="13">
        <v>12</v>
      </c>
      <c r="EB23" s="13">
        <v>5</v>
      </c>
      <c r="EC23" s="13">
        <v>10</v>
      </c>
      <c r="ED23" s="13">
        <v>5</v>
      </c>
      <c r="EE23" s="13">
        <v>3</v>
      </c>
      <c r="EF23" s="13">
        <v>1</v>
      </c>
      <c r="EG23" s="13"/>
      <c r="EH23" s="13">
        <v>2</v>
      </c>
      <c r="EI23" s="13"/>
      <c r="EJ23" s="13"/>
      <c r="EK23" s="13"/>
      <c r="EL23" s="13"/>
      <c r="EM23" s="13"/>
      <c r="EN23" s="13"/>
      <c r="EO23" s="59">
        <v>576</v>
      </c>
      <c r="EP23" s="13"/>
      <c r="EQ23" s="13"/>
      <c r="ER23" s="13"/>
      <c r="ES23" s="13"/>
      <c r="ET23" s="13"/>
      <c r="EU23" s="13"/>
      <c r="EV23" s="13"/>
      <c r="EW23" s="13">
        <v>1</v>
      </c>
      <c r="EX23" s="13"/>
      <c r="EY23" s="13"/>
      <c r="EZ23" s="13"/>
      <c r="FA23" s="13"/>
      <c r="FB23" s="13">
        <v>1</v>
      </c>
      <c r="FC23" s="13"/>
      <c r="FD23" s="13"/>
      <c r="FE23" s="13">
        <v>1</v>
      </c>
      <c r="FF23" s="13"/>
      <c r="FG23" s="13"/>
      <c r="FH23" s="13"/>
      <c r="FI23" s="13">
        <v>3</v>
      </c>
      <c r="FJ23" s="13"/>
      <c r="FK23" s="13"/>
      <c r="FL23" s="13"/>
      <c r="FM23" s="13">
        <v>1</v>
      </c>
      <c r="FN23" s="13">
        <v>2</v>
      </c>
      <c r="FO23" s="13">
        <v>2</v>
      </c>
      <c r="FP23" s="13">
        <v>1</v>
      </c>
      <c r="FQ23" s="13"/>
      <c r="FR23" s="13">
        <v>2</v>
      </c>
      <c r="FS23" s="13">
        <v>3</v>
      </c>
      <c r="FT23" s="13">
        <v>4</v>
      </c>
      <c r="FU23" s="13">
        <v>1</v>
      </c>
      <c r="FV23" s="13">
        <v>3</v>
      </c>
      <c r="FW23" s="13">
        <v>1</v>
      </c>
      <c r="FX23" s="13">
        <v>2</v>
      </c>
      <c r="FY23" s="13">
        <v>2</v>
      </c>
      <c r="FZ23" s="13">
        <v>7</v>
      </c>
      <c r="GA23" s="13">
        <v>5</v>
      </c>
      <c r="GB23" s="13">
        <v>8</v>
      </c>
      <c r="GC23" s="13">
        <v>6</v>
      </c>
      <c r="GD23" s="13">
        <v>7</v>
      </c>
      <c r="GE23" s="13">
        <v>6</v>
      </c>
      <c r="GF23" s="13">
        <v>8</v>
      </c>
      <c r="GG23" s="13">
        <v>9</v>
      </c>
      <c r="GH23" s="13">
        <v>9</v>
      </c>
      <c r="GI23" s="13">
        <v>4</v>
      </c>
      <c r="GJ23" s="13">
        <v>15</v>
      </c>
      <c r="GK23" s="13">
        <v>4</v>
      </c>
      <c r="GL23" s="13">
        <v>8</v>
      </c>
      <c r="GM23" s="13">
        <v>23</v>
      </c>
      <c r="GN23" s="13">
        <v>12</v>
      </c>
      <c r="GO23" s="13">
        <v>18</v>
      </c>
      <c r="GP23" s="13">
        <v>20</v>
      </c>
      <c r="GQ23" s="13">
        <v>28</v>
      </c>
      <c r="GR23" s="13">
        <v>15</v>
      </c>
      <c r="GS23" s="13">
        <v>23</v>
      </c>
      <c r="GT23" s="13">
        <v>15</v>
      </c>
      <c r="GU23" s="13">
        <v>19</v>
      </c>
      <c r="GV23" s="13">
        <v>22</v>
      </c>
      <c r="GW23" s="13">
        <v>18</v>
      </c>
      <c r="GX23" s="13">
        <v>23</v>
      </c>
      <c r="GY23" s="13">
        <v>18</v>
      </c>
      <c r="GZ23" s="13">
        <v>14</v>
      </c>
      <c r="HA23" s="13">
        <v>26</v>
      </c>
      <c r="HB23" s="13">
        <v>21</v>
      </c>
      <c r="HC23" s="13">
        <v>22</v>
      </c>
      <c r="HD23" s="13">
        <v>18</v>
      </c>
      <c r="HE23" s="13">
        <v>28</v>
      </c>
      <c r="HF23" s="13">
        <v>18</v>
      </c>
      <c r="HG23" s="13">
        <v>24</v>
      </c>
      <c r="HH23" s="13">
        <v>18</v>
      </c>
      <c r="HI23" s="13">
        <v>17</v>
      </c>
      <c r="HJ23" s="13">
        <v>18</v>
      </c>
      <c r="HK23" s="13">
        <v>25</v>
      </c>
      <c r="HL23" s="13">
        <v>11</v>
      </c>
      <c r="HM23" s="13">
        <v>10</v>
      </c>
      <c r="HN23" s="13">
        <v>18</v>
      </c>
      <c r="HO23" s="13">
        <v>18</v>
      </c>
      <c r="HP23" s="13">
        <v>7</v>
      </c>
      <c r="HQ23" s="13">
        <v>7</v>
      </c>
      <c r="HR23" s="13">
        <v>3</v>
      </c>
      <c r="HS23" s="13">
        <v>11</v>
      </c>
      <c r="HT23" s="13">
        <v>4</v>
      </c>
      <c r="HU23" s="13">
        <v>1</v>
      </c>
      <c r="HV23" s="13"/>
      <c r="HW23" s="13">
        <v>2</v>
      </c>
      <c r="HX23" s="13"/>
      <c r="HY23" s="13">
        <v>1</v>
      </c>
      <c r="HZ23" s="13"/>
      <c r="IA23" s="13"/>
      <c r="IB23" s="13"/>
      <c r="IC23" s="13"/>
      <c r="ID23" s="13"/>
      <c r="IE23" s="59">
        <v>722</v>
      </c>
      <c r="IF23" s="13"/>
      <c r="IG23" s="13"/>
      <c r="IH23" s="13"/>
      <c r="II23" s="13"/>
      <c r="IJ23" s="13"/>
      <c r="IK23" s="13"/>
      <c r="IL23" s="13"/>
      <c r="IM23" s="13"/>
      <c r="IN23" s="13">
        <v>1</v>
      </c>
      <c r="IO23" s="13"/>
      <c r="IP23" s="13"/>
      <c r="IQ23" s="13"/>
      <c r="IR23" s="13"/>
      <c r="IS23" s="13"/>
      <c r="IT23" s="13"/>
      <c r="IU23" s="13"/>
      <c r="IV23" s="13"/>
      <c r="IW23" s="13"/>
      <c r="IX23" s="13">
        <v>1</v>
      </c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59">
        <v>2</v>
      </c>
      <c r="JO23" s="13">
        <v>1300</v>
      </c>
      <c r="JP23" s="351"/>
      <c r="JQ23" s="351"/>
      <c r="JR23" s="351"/>
      <c r="JS23" s="351"/>
      <c r="JT23" s="351"/>
      <c r="JU23" s="351"/>
      <c r="JV23" s="351"/>
      <c r="JW23" s="351"/>
      <c r="JX23" s="351"/>
      <c r="JY23" s="351"/>
      <c r="JZ23" s="351"/>
      <c r="KA23" s="351"/>
      <c r="KB23" s="351"/>
      <c r="KC23" s="351"/>
      <c r="KD23" s="351"/>
      <c r="KE23" s="351"/>
      <c r="KF23" s="351"/>
      <c r="KG23" s="351"/>
      <c r="KH23" s="351"/>
      <c r="KI23" s="351"/>
      <c r="KJ23" s="351"/>
      <c r="KK23" s="351"/>
      <c r="KL23" s="351"/>
      <c r="KM23" s="351"/>
    </row>
    <row r="24" spans="1:299">
      <c r="A24" s="5" t="s">
        <v>182</v>
      </c>
      <c r="B24" s="252">
        <f t="shared" si="26"/>
        <v>1</v>
      </c>
      <c r="C24" s="252">
        <f t="shared" si="27"/>
        <v>0</v>
      </c>
      <c r="D24" s="252">
        <f t="shared" si="28"/>
        <v>0</v>
      </c>
      <c r="E24" s="252">
        <f t="shared" si="29"/>
        <v>1</v>
      </c>
      <c r="F24" s="252">
        <f t="shared" si="30"/>
        <v>1</v>
      </c>
      <c r="G24" s="252">
        <f t="shared" si="31"/>
        <v>4</v>
      </c>
      <c r="H24" s="252">
        <f t="shared" si="32"/>
        <v>8</v>
      </c>
      <c r="I24" s="252">
        <f t="shared" si="33"/>
        <v>11</v>
      </c>
      <c r="J24" s="252">
        <f t="shared" si="34"/>
        <v>14</v>
      </c>
      <c r="K24" s="252">
        <f t="shared" si="35"/>
        <v>9</v>
      </c>
      <c r="L24" s="252">
        <f t="shared" si="36"/>
        <v>49</v>
      </c>
      <c r="M24" s="252">
        <f t="shared" si="37"/>
        <v>36</v>
      </c>
      <c r="N24" s="252">
        <f t="shared" si="38"/>
        <v>82</v>
      </c>
      <c r="O24" s="252">
        <f t="shared" si="39"/>
        <v>49</v>
      </c>
      <c r="P24" s="252">
        <f t="shared" si="40"/>
        <v>120</v>
      </c>
      <c r="Q24" s="252">
        <f t="shared" si="41"/>
        <v>70</v>
      </c>
      <c r="R24" s="252">
        <f t="shared" si="42"/>
        <v>75</v>
      </c>
      <c r="S24" s="252">
        <f t="shared" si="43"/>
        <v>47</v>
      </c>
      <c r="T24" s="252">
        <f t="shared" si="44"/>
        <v>10</v>
      </c>
      <c r="U24" s="252">
        <f t="shared" si="45"/>
        <v>26</v>
      </c>
      <c r="W24" s="12" t="s">
        <v>43</v>
      </c>
      <c r="X24" s="458">
        <f t="shared" si="1"/>
        <v>1</v>
      </c>
      <c r="Y24" s="458">
        <f t="shared" si="2"/>
        <v>1</v>
      </c>
      <c r="Z24" s="458">
        <f t="shared" si="3"/>
        <v>0</v>
      </c>
      <c r="AA24" s="458">
        <f t="shared" si="4"/>
        <v>0</v>
      </c>
      <c r="AB24" s="458">
        <f t="shared" si="5"/>
        <v>0</v>
      </c>
      <c r="AC24" s="458">
        <f t="shared" si="6"/>
        <v>0</v>
      </c>
      <c r="AD24" s="458">
        <f t="shared" si="7"/>
        <v>0</v>
      </c>
      <c r="AE24" s="458">
        <f t="shared" si="8"/>
        <v>4</v>
      </c>
      <c r="AF24" s="458">
        <f t="shared" si="9"/>
        <v>6</v>
      </c>
      <c r="AG24" s="458">
        <f t="shared" si="10"/>
        <v>5</v>
      </c>
      <c r="AH24" s="458">
        <f t="shared" si="11"/>
        <v>14</v>
      </c>
      <c r="AI24" s="458">
        <f t="shared" si="12"/>
        <v>4</v>
      </c>
      <c r="AJ24" s="458">
        <f t="shared" si="13"/>
        <v>23</v>
      </c>
      <c r="AK24" s="458">
        <f t="shared" si="14"/>
        <v>10</v>
      </c>
      <c r="AL24" s="458">
        <f t="shared" si="15"/>
        <v>20</v>
      </c>
      <c r="AM24" s="458">
        <f t="shared" si="16"/>
        <v>5</v>
      </c>
      <c r="AN24" s="458">
        <f t="shared" si="17"/>
        <v>9</v>
      </c>
      <c r="AO24" s="458">
        <f t="shared" si="18"/>
        <v>13</v>
      </c>
      <c r="AP24" s="458">
        <f t="shared" si="19"/>
        <v>1</v>
      </c>
      <c r="AQ24" s="458">
        <f t="shared" si="20"/>
        <v>7</v>
      </c>
      <c r="AR24" s="458">
        <f t="shared" si="21"/>
        <v>0</v>
      </c>
      <c r="AS24" s="12" t="s">
        <v>43</v>
      </c>
      <c r="AT24" s="13"/>
      <c r="AU24" s="13">
        <v>1</v>
      </c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>
        <v>1</v>
      </c>
      <c r="BR24" s="13"/>
      <c r="BS24" s="13"/>
      <c r="BT24" s="13"/>
      <c r="BU24" s="13"/>
      <c r="BV24" s="13">
        <v>1</v>
      </c>
      <c r="BW24" s="13">
        <v>2</v>
      </c>
      <c r="BX24" s="13">
        <v>1</v>
      </c>
      <c r="BY24" s="13"/>
      <c r="BZ24" s="13"/>
      <c r="CA24" s="13"/>
      <c r="CB24" s="13">
        <v>3</v>
      </c>
      <c r="CC24" s="13"/>
      <c r="CD24" s="13"/>
      <c r="CE24" s="13"/>
      <c r="CF24" s="13">
        <v>1</v>
      </c>
      <c r="CG24" s="13"/>
      <c r="CH24" s="13">
        <v>1</v>
      </c>
      <c r="CI24" s="13"/>
      <c r="CJ24" s="13"/>
      <c r="CK24" s="13"/>
      <c r="CL24" s="13">
        <v>1</v>
      </c>
      <c r="CM24" s="13">
        <v>2</v>
      </c>
      <c r="CN24" s="13"/>
      <c r="CO24" s="13"/>
      <c r="CP24" s="13"/>
      <c r="CQ24" s="13"/>
      <c r="CR24" s="13"/>
      <c r="CS24" s="13">
        <v>2</v>
      </c>
      <c r="CT24" s="13">
        <v>1</v>
      </c>
      <c r="CU24" s="13">
        <v>3</v>
      </c>
      <c r="CV24" s="13"/>
      <c r="CW24" s="13"/>
      <c r="CX24" s="13">
        <v>2</v>
      </c>
      <c r="CY24" s="13">
        <v>1</v>
      </c>
      <c r="CZ24" s="13"/>
      <c r="DA24" s="13">
        <v>1</v>
      </c>
      <c r="DB24" s="13"/>
      <c r="DC24" s="13">
        <v>1</v>
      </c>
      <c r="DD24" s="13">
        <v>1</v>
      </c>
      <c r="DE24" s="13"/>
      <c r="DF24" s="13">
        <v>1</v>
      </c>
      <c r="DG24" s="13">
        <v>1</v>
      </c>
      <c r="DH24" s="13"/>
      <c r="DI24" s="13"/>
      <c r="DJ24" s="13"/>
      <c r="DK24" s="13">
        <v>1</v>
      </c>
      <c r="DL24" s="13">
        <v>1</v>
      </c>
      <c r="DM24" s="13">
        <v>1</v>
      </c>
      <c r="DN24" s="13">
        <v>2</v>
      </c>
      <c r="DO24" s="13"/>
      <c r="DP24" s="13"/>
      <c r="DQ24" s="13">
        <v>2</v>
      </c>
      <c r="DR24" s="13">
        <v>1</v>
      </c>
      <c r="DS24" s="13">
        <v>2</v>
      </c>
      <c r="DT24" s="13">
        <v>2</v>
      </c>
      <c r="DU24" s="13">
        <v>2</v>
      </c>
      <c r="DV24" s="13">
        <v>1</v>
      </c>
      <c r="DW24" s="13">
        <v>2</v>
      </c>
      <c r="DX24" s="13"/>
      <c r="DY24" s="13">
        <v>1</v>
      </c>
      <c r="DZ24" s="13"/>
      <c r="EA24" s="13">
        <v>1</v>
      </c>
      <c r="EB24" s="13"/>
      <c r="EC24" s="13">
        <v>1</v>
      </c>
      <c r="ED24" s="13"/>
      <c r="EE24" s="13"/>
      <c r="EF24" s="13"/>
      <c r="EG24" s="13"/>
      <c r="EH24" s="13">
        <v>1</v>
      </c>
      <c r="EI24" s="13"/>
      <c r="EJ24" s="13"/>
      <c r="EK24" s="13"/>
      <c r="EL24" s="13"/>
      <c r="EM24" s="13"/>
      <c r="EN24" s="13"/>
      <c r="EO24" s="59">
        <v>49</v>
      </c>
      <c r="EP24" s="13">
        <v>1</v>
      </c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>
        <v>1</v>
      </c>
      <c r="FS24" s="13"/>
      <c r="FT24" s="13"/>
      <c r="FU24" s="13"/>
      <c r="FV24" s="13">
        <v>1</v>
      </c>
      <c r="FW24" s="13">
        <v>2</v>
      </c>
      <c r="FX24" s="13"/>
      <c r="FY24" s="13">
        <v>2</v>
      </c>
      <c r="FZ24" s="13"/>
      <c r="GA24" s="13"/>
      <c r="GB24" s="13">
        <v>1</v>
      </c>
      <c r="GC24" s="13"/>
      <c r="GD24" s="13">
        <v>1</v>
      </c>
      <c r="GE24" s="13">
        <v>2</v>
      </c>
      <c r="GF24" s="13">
        <v>1</v>
      </c>
      <c r="GG24" s="13"/>
      <c r="GH24" s="13">
        <v>2</v>
      </c>
      <c r="GI24" s="13">
        <v>1</v>
      </c>
      <c r="GJ24" s="13">
        <v>2</v>
      </c>
      <c r="GK24" s="13">
        <v>4</v>
      </c>
      <c r="GL24" s="13">
        <v>2</v>
      </c>
      <c r="GM24" s="13">
        <v>3</v>
      </c>
      <c r="GN24" s="13">
        <v>2</v>
      </c>
      <c r="GO24" s="13">
        <v>2</v>
      </c>
      <c r="GP24" s="13">
        <v>3</v>
      </c>
      <c r="GQ24" s="13">
        <v>1</v>
      </c>
      <c r="GR24" s="13">
        <v>4</v>
      </c>
      <c r="GS24" s="13"/>
      <c r="GT24" s="13">
        <v>3</v>
      </c>
      <c r="GU24" s="13">
        <v>3</v>
      </c>
      <c r="GV24" s="13">
        <v>3</v>
      </c>
      <c r="GW24" s="13"/>
      <c r="GX24" s="13"/>
      <c r="GY24" s="13">
        <v>5</v>
      </c>
      <c r="GZ24" s="13">
        <v>2</v>
      </c>
      <c r="HA24" s="13">
        <v>2</v>
      </c>
      <c r="HB24" s="13">
        <v>3</v>
      </c>
      <c r="HC24" s="13">
        <v>1</v>
      </c>
      <c r="HD24" s="13">
        <v>2</v>
      </c>
      <c r="HE24" s="13">
        <v>2</v>
      </c>
      <c r="HF24" s="13">
        <v>1</v>
      </c>
      <c r="HG24" s="13"/>
      <c r="HH24" s="13"/>
      <c r="HI24" s="13">
        <v>2</v>
      </c>
      <c r="HJ24" s="13">
        <v>1</v>
      </c>
      <c r="HK24" s="13"/>
      <c r="HL24" s="13">
        <v>3</v>
      </c>
      <c r="HM24" s="13">
        <v>1</v>
      </c>
      <c r="HN24" s="13">
        <v>1</v>
      </c>
      <c r="HO24" s="13"/>
      <c r="HP24" s="13"/>
      <c r="HQ24" s="13">
        <v>1</v>
      </c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59">
        <v>74</v>
      </c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59"/>
      <c r="JO24" s="13">
        <v>123</v>
      </c>
      <c r="JP24" s="351"/>
      <c r="JQ24" s="351"/>
      <c r="JR24" s="351"/>
      <c r="JS24" s="351"/>
      <c r="JT24" s="351"/>
      <c r="JU24" s="351"/>
      <c r="JV24" s="351"/>
      <c r="JW24" s="351"/>
      <c r="JX24" s="351"/>
      <c r="JY24" s="351"/>
      <c r="JZ24" s="351"/>
      <c r="KA24" s="351"/>
      <c r="KB24" s="351"/>
      <c r="KC24" s="351"/>
      <c r="KD24" s="351"/>
      <c r="KE24" s="351"/>
      <c r="KF24" s="351"/>
      <c r="KG24" s="351"/>
      <c r="KH24" s="351"/>
      <c r="KI24" s="351"/>
      <c r="KJ24" s="351"/>
      <c r="KK24" s="351"/>
      <c r="KL24" s="351"/>
      <c r="KM24" s="351"/>
    </row>
    <row r="25" spans="1:299">
      <c r="A25" s="5" t="s">
        <v>38</v>
      </c>
      <c r="B25" s="252">
        <f t="shared" si="26"/>
        <v>4</v>
      </c>
      <c r="C25" s="252">
        <f t="shared" si="27"/>
        <v>1</v>
      </c>
      <c r="D25" s="252">
        <f t="shared" si="28"/>
        <v>0</v>
      </c>
      <c r="E25" s="252">
        <f t="shared" si="29"/>
        <v>0</v>
      </c>
      <c r="F25" s="252">
        <f t="shared" si="30"/>
        <v>5</v>
      </c>
      <c r="G25" s="252">
        <f t="shared" si="31"/>
        <v>6</v>
      </c>
      <c r="H25" s="252">
        <f t="shared" si="32"/>
        <v>12</v>
      </c>
      <c r="I25" s="252">
        <f t="shared" si="33"/>
        <v>6</v>
      </c>
      <c r="J25" s="252">
        <f t="shared" si="34"/>
        <v>35</v>
      </c>
      <c r="K25" s="252">
        <f t="shared" si="35"/>
        <v>16</v>
      </c>
      <c r="L25" s="252">
        <f t="shared" si="36"/>
        <v>88</v>
      </c>
      <c r="M25" s="252">
        <f t="shared" si="37"/>
        <v>35</v>
      </c>
      <c r="N25" s="252">
        <f t="shared" si="38"/>
        <v>144</v>
      </c>
      <c r="O25" s="252">
        <f t="shared" si="39"/>
        <v>84</v>
      </c>
      <c r="P25" s="252">
        <f t="shared" si="40"/>
        <v>141</v>
      </c>
      <c r="Q25" s="252">
        <f t="shared" si="41"/>
        <v>55</v>
      </c>
      <c r="R25" s="252">
        <f t="shared" si="42"/>
        <v>74</v>
      </c>
      <c r="S25" s="252">
        <f t="shared" si="43"/>
        <v>44</v>
      </c>
      <c r="T25" s="252">
        <f t="shared" si="44"/>
        <v>9</v>
      </c>
      <c r="U25" s="252">
        <f t="shared" si="45"/>
        <v>12</v>
      </c>
      <c r="W25" s="12" t="s">
        <v>44</v>
      </c>
      <c r="X25" s="458">
        <f t="shared" si="1"/>
        <v>0</v>
      </c>
      <c r="Y25" s="458">
        <f t="shared" si="2"/>
        <v>0</v>
      </c>
      <c r="Z25" s="458">
        <f t="shared" si="3"/>
        <v>0</v>
      </c>
      <c r="AA25" s="458">
        <f t="shared" si="4"/>
        <v>1</v>
      </c>
      <c r="AB25" s="458">
        <f t="shared" si="5"/>
        <v>1</v>
      </c>
      <c r="AC25" s="458">
        <f t="shared" si="6"/>
        <v>0</v>
      </c>
      <c r="AD25" s="458">
        <f t="shared" si="7"/>
        <v>2</v>
      </c>
      <c r="AE25" s="458">
        <f t="shared" si="8"/>
        <v>1</v>
      </c>
      <c r="AF25" s="458">
        <f t="shared" si="9"/>
        <v>6</v>
      </c>
      <c r="AG25" s="458">
        <f t="shared" si="10"/>
        <v>0</v>
      </c>
      <c r="AH25" s="458">
        <f t="shared" si="11"/>
        <v>19</v>
      </c>
      <c r="AI25" s="458">
        <f t="shared" si="12"/>
        <v>5</v>
      </c>
      <c r="AJ25" s="458">
        <f t="shared" si="13"/>
        <v>29</v>
      </c>
      <c r="AK25" s="458">
        <f t="shared" si="14"/>
        <v>9</v>
      </c>
      <c r="AL25" s="458">
        <f t="shared" si="15"/>
        <v>33</v>
      </c>
      <c r="AM25" s="458">
        <f t="shared" si="16"/>
        <v>13</v>
      </c>
      <c r="AN25" s="458">
        <f t="shared" si="17"/>
        <v>10</v>
      </c>
      <c r="AO25" s="458">
        <f t="shared" si="18"/>
        <v>10</v>
      </c>
      <c r="AP25" s="458">
        <f t="shared" si="19"/>
        <v>3</v>
      </c>
      <c r="AQ25" s="458">
        <f t="shared" si="20"/>
        <v>4</v>
      </c>
      <c r="AR25" s="458">
        <f t="shared" si="21"/>
        <v>0</v>
      </c>
      <c r="AS25" s="12" t="s">
        <v>44</v>
      </c>
      <c r="AT25" s="13"/>
      <c r="AU25" s="13"/>
      <c r="AV25" s="13"/>
      <c r="AW25" s="13"/>
      <c r="AX25" s="13"/>
      <c r="AY25" s="13"/>
      <c r="AZ25" s="13"/>
      <c r="BA25" s="13">
        <v>1</v>
      </c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>
        <v>1</v>
      </c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>
        <v>1</v>
      </c>
      <c r="CK25" s="13">
        <v>1</v>
      </c>
      <c r="CL25" s="13"/>
      <c r="CM25" s="13">
        <v>1</v>
      </c>
      <c r="CN25" s="13"/>
      <c r="CO25" s="13"/>
      <c r="CP25" s="13">
        <v>1</v>
      </c>
      <c r="CQ25" s="13">
        <v>1</v>
      </c>
      <c r="CR25" s="13">
        <v>1</v>
      </c>
      <c r="CS25" s="13">
        <v>2</v>
      </c>
      <c r="CT25" s="13"/>
      <c r="CU25" s="13"/>
      <c r="CV25" s="13">
        <v>2</v>
      </c>
      <c r="CW25" s="13"/>
      <c r="CX25" s="13">
        <v>1</v>
      </c>
      <c r="CY25" s="13"/>
      <c r="CZ25" s="13">
        <v>2</v>
      </c>
      <c r="DA25" s="13">
        <v>1</v>
      </c>
      <c r="DB25" s="13"/>
      <c r="DC25" s="13">
        <v>1</v>
      </c>
      <c r="DD25" s="13">
        <v>1</v>
      </c>
      <c r="DE25" s="13"/>
      <c r="DF25" s="13">
        <v>4</v>
      </c>
      <c r="DG25" s="13">
        <v>1</v>
      </c>
      <c r="DH25" s="13">
        <v>2</v>
      </c>
      <c r="DI25" s="13"/>
      <c r="DJ25" s="13">
        <v>3</v>
      </c>
      <c r="DK25" s="13">
        <v>1</v>
      </c>
      <c r="DL25" s="13"/>
      <c r="DM25" s="13">
        <v>2</v>
      </c>
      <c r="DN25" s="13">
        <v>1</v>
      </c>
      <c r="DO25" s="13"/>
      <c r="DP25" s="13">
        <v>1</v>
      </c>
      <c r="DQ25" s="13">
        <v>2</v>
      </c>
      <c r="DR25" s="13">
        <v>1</v>
      </c>
      <c r="DS25" s="13">
        <v>1</v>
      </c>
      <c r="DT25" s="13">
        <v>2</v>
      </c>
      <c r="DU25" s="13"/>
      <c r="DV25" s="13">
        <v>2</v>
      </c>
      <c r="DW25" s="13">
        <v>1</v>
      </c>
      <c r="DX25" s="13"/>
      <c r="DY25" s="13"/>
      <c r="DZ25" s="13"/>
      <c r="EA25" s="13"/>
      <c r="EB25" s="13">
        <v>1</v>
      </c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59">
        <v>43</v>
      </c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>
        <v>1</v>
      </c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>
        <v>1</v>
      </c>
      <c r="FN25" s="13"/>
      <c r="FO25" s="13"/>
      <c r="FP25" s="13">
        <v>1</v>
      </c>
      <c r="FQ25" s="13"/>
      <c r="FR25" s="13">
        <v>2</v>
      </c>
      <c r="FS25" s="13">
        <v>1</v>
      </c>
      <c r="FT25" s="13">
        <v>1</v>
      </c>
      <c r="FU25" s="13"/>
      <c r="FV25" s="13"/>
      <c r="FW25" s="13"/>
      <c r="FX25" s="13"/>
      <c r="FY25" s="13">
        <v>1</v>
      </c>
      <c r="FZ25" s="13">
        <v>1</v>
      </c>
      <c r="GA25" s="13"/>
      <c r="GB25" s="13">
        <v>1</v>
      </c>
      <c r="GC25" s="13">
        <v>3</v>
      </c>
      <c r="GD25" s="13">
        <v>1</v>
      </c>
      <c r="GE25" s="13"/>
      <c r="GF25" s="13">
        <v>1</v>
      </c>
      <c r="GG25" s="13">
        <v>2</v>
      </c>
      <c r="GH25" s="13">
        <v>6</v>
      </c>
      <c r="GI25" s="13">
        <v>2</v>
      </c>
      <c r="GJ25" s="13">
        <v>1</v>
      </c>
      <c r="GK25" s="13">
        <v>2</v>
      </c>
      <c r="GL25" s="13">
        <v>2</v>
      </c>
      <c r="GM25" s="13">
        <v>2</v>
      </c>
      <c r="GN25" s="13">
        <v>2</v>
      </c>
      <c r="GO25" s="13">
        <v>3</v>
      </c>
      <c r="GP25" s="13">
        <v>1</v>
      </c>
      <c r="GQ25" s="13">
        <v>2</v>
      </c>
      <c r="GR25" s="13">
        <v>4</v>
      </c>
      <c r="GS25" s="13">
        <v>7</v>
      </c>
      <c r="GT25" s="13">
        <v>4</v>
      </c>
      <c r="GU25" s="13">
        <v>2</v>
      </c>
      <c r="GV25" s="13">
        <v>5</v>
      </c>
      <c r="GW25" s="13">
        <v>5</v>
      </c>
      <c r="GX25" s="13">
        <v>1</v>
      </c>
      <c r="GY25" s="13">
        <v>5</v>
      </c>
      <c r="GZ25" s="13">
        <v>6</v>
      </c>
      <c r="HA25" s="13">
        <v>1</v>
      </c>
      <c r="HB25" s="13">
        <v>3</v>
      </c>
      <c r="HC25" s="13">
        <v>2</v>
      </c>
      <c r="HD25" s="13">
        <v>4</v>
      </c>
      <c r="HE25" s="13">
        <v>1</v>
      </c>
      <c r="HF25" s="13">
        <v>2</v>
      </c>
      <c r="HG25" s="13"/>
      <c r="HH25" s="13">
        <v>2</v>
      </c>
      <c r="HI25" s="13"/>
      <c r="HJ25" s="13">
        <v>2</v>
      </c>
      <c r="HK25" s="13">
        <v>3</v>
      </c>
      <c r="HL25" s="13"/>
      <c r="HM25" s="13"/>
      <c r="HN25" s="13">
        <v>1</v>
      </c>
      <c r="HO25" s="13"/>
      <c r="HP25" s="13">
        <v>1</v>
      </c>
      <c r="HQ25" s="13"/>
      <c r="HR25" s="13">
        <v>1</v>
      </c>
      <c r="HS25" s="13"/>
      <c r="HT25" s="13">
        <v>1</v>
      </c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59">
        <v>103</v>
      </c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59"/>
      <c r="JO25" s="13">
        <v>146</v>
      </c>
      <c r="JP25" s="351"/>
      <c r="JQ25" s="351"/>
      <c r="JR25" s="351"/>
      <c r="JS25" s="351"/>
      <c r="JT25" s="351"/>
      <c r="JU25" s="351"/>
      <c r="JV25" s="351"/>
      <c r="JW25" s="351"/>
      <c r="JX25" s="351"/>
      <c r="JY25" s="351"/>
      <c r="JZ25" s="351"/>
      <c r="KA25" s="351"/>
      <c r="KB25" s="351"/>
      <c r="KC25" s="351"/>
      <c r="KD25" s="351"/>
      <c r="KE25" s="351"/>
      <c r="KF25" s="351"/>
      <c r="KG25" s="351"/>
      <c r="KH25" s="351"/>
      <c r="KI25" s="351"/>
      <c r="KJ25" s="351"/>
      <c r="KK25" s="351"/>
      <c r="KL25" s="351"/>
      <c r="KM25" s="351"/>
    </row>
    <row r="26" spans="1:299">
      <c r="A26" s="5" t="s">
        <v>39</v>
      </c>
      <c r="B26" s="252">
        <f t="shared" si="26"/>
        <v>0</v>
      </c>
      <c r="C26" s="252">
        <f t="shared" si="27"/>
        <v>0</v>
      </c>
      <c r="D26" s="252">
        <f t="shared" si="28"/>
        <v>0</v>
      </c>
      <c r="E26" s="252">
        <f t="shared" si="29"/>
        <v>0</v>
      </c>
      <c r="F26" s="252">
        <f t="shared" si="30"/>
        <v>0</v>
      </c>
      <c r="G26" s="252">
        <f t="shared" si="31"/>
        <v>0</v>
      </c>
      <c r="H26" s="252">
        <f t="shared" si="32"/>
        <v>2</v>
      </c>
      <c r="I26" s="252">
        <f t="shared" si="33"/>
        <v>0</v>
      </c>
      <c r="J26" s="252">
        <f t="shared" si="34"/>
        <v>2</v>
      </c>
      <c r="K26" s="252">
        <f t="shared" si="35"/>
        <v>0</v>
      </c>
      <c r="L26" s="252">
        <f t="shared" si="36"/>
        <v>8</v>
      </c>
      <c r="M26" s="252">
        <f t="shared" si="37"/>
        <v>1</v>
      </c>
      <c r="N26" s="252">
        <f t="shared" si="38"/>
        <v>7</v>
      </c>
      <c r="O26" s="252">
        <f t="shared" si="39"/>
        <v>6</v>
      </c>
      <c r="P26" s="252">
        <f t="shared" si="40"/>
        <v>9</v>
      </c>
      <c r="Q26" s="252">
        <f t="shared" si="41"/>
        <v>11</v>
      </c>
      <c r="R26" s="252">
        <f t="shared" si="42"/>
        <v>8</v>
      </c>
      <c r="S26" s="252">
        <f t="shared" si="43"/>
        <v>13</v>
      </c>
      <c r="T26" s="252">
        <f t="shared" si="44"/>
        <v>4</v>
      </c>
      <c r="U26" s="252">
        <f t="shared" si="45"/>
        <v>9</v>
      </c>
      <c r="W26" s="12" t="s">
        <v>183</v>
      </c>
      <c r="X26" s="458">
        <f t="shared" si="1"/>
        <v>0</v>
      </c>
      <c r="Y26" s="458">
        <f t="shared" si="2"/>
        <v>4</v>
      </c>
      <c r="Z26" s="458">
        <f t="shared" si="3"/>
        <v>0</v>
      </c>
      <c r="AA26" s="458">
        <f t="shared" si="4"/>
        <v>1</v>
      </c>
      <c r="AB26" s="458">
        <f t="shared" si="5"/>
        <v>5</v>
      </c>
      <c r="AC26" s="458">
        <f t="shared" si="6"/>
        <v>4</v>
      </c>
      <c r="AD26" s="458">
        <f t="shared" si="7"/>
        <v>21</v>
      </c>
      <c r="AE26" s="458">
        <f t="shared" si="8"/>
        <v>4</v>
      </c>
      <c r="AF26" s="458">
        <f t="shared" si="9"/>
        <v>34</v>
      </c>
      <c r="AG26" s="458">
        <f t="shared" si="10"/>
        <v>14</v>
      </c>
      <c r="AH26" s="458">
        <f t="shared" si="11"/>
        <v>79</v>
      </c>
      <c r="AI26" s="458">
        <f t="shared" si="12"/>
        <v>36</v>
      </c>
      <c r="AJ26" s="458">
        <f t="shared" si="13"/>
        <v>156</v>
      </c>
      <c r="AK26" s="458">
        <f t="shared" si="14"/>
        <v>86</v>
      </c>
      <c r="AL26" s="458">
        <f t="shared" si="15"/>
        <v>132</v>
      </c>
      <c r="AM26" s="458">
        <f t="shared" si="16"/>
        <v>58</v>
      </c>
      <c r="AN26" s="458">
        <f t="shared" si="17"/>
        <v>58</v>
      </c>
      <c r="AO26" s="458">
        <f t="shared" si="18"/>
        <v>55</v>
      </c>
      <c r="AP26" s="458">
        <f t="shared" si="19"/>
        <v>10</v>
      </c>
      <c r="AQ26" s="458">
        <f t="shared" si="20"/>
        <v>8</v>
      </c>
      <c r="AR26" s="458">
        <f t="shared" si="21"/>
        <v>1</v>
      </c>
      <c r="AS26" s="12" t="s">
        <v>183</v>
      </c>
      <c r="AT26" s="13">
        <v>3</v>
      </c>
      <c r="AU26" s="13">
        <v>1</v>
      </c>
      <c r="AV26" s="13"/>
      <c r="AW26" s="13"/>
      <c r="AX26" s="13"/>
      <c r="AY26" s="13"/>
      <c r="AZ26" s="13"/>
      <c r="BA26" s="13"/>
      <c r="BB26" s="13"/>
      <c r="BC26" s="13">
        <v>1</v>
      </c>
      <c r="BD26" s="13"/>
      <c r="BE26" s="13"/>
      <c r="BF26" s="13">
        <v>1</v>
      </c>
      <c r="BG26" s="13"/>
      <c r="BH26" s="13"/>
      <c r="BI26" s="13">
        <v>1</v>
      </c>
      <c r="BJ26" s="13"/>
      <c r="BK26" s="13"/>
      <c r="BL26" s="13">
        <v>2</v>
      </c>
      <c r="BM26" s="13"/>
      <c r="BN26" s="13"/>
      <c r="BO26" s="13"/>
      <c r="BP26" s="13"/>
      <c r="BQ26" s="13"/>
      <c r="BR26" s="13">
        <v>1</v>
      </c>
      <c r="BS26" s="13">
        <v>1</v>
      </c>
      <c r="BT26" s="13">
        <v>1</v>
      </c>
      <c r="BU26" s="13"/>
      <c r="BV26" s="13"/>
      <c r="BW26" s="13">
        <v>1</v>
      </c>
      <c r="BX26" s="13"/>
      <c r="BY26" s="13">
        <v>2</v>
      </c>
      <c r="BZ26" s="13"/>
      <c r="CA26" s="13">
        <v>2</v>
      </c>
      <c r="CB26" s="13">
        <v>2</v>
      </c>
      <c r="CC26" s="13">
        <v>2</v>
      </c>
      <c r="CD26" s="13"/>
      <c r="CE26" s="13">
        <v>2</v>
      </c>
      <c r="CF26" s="13">
        <v>1</v>
      </c>
      <c r="CG26" s="13">
        <v>3</v>
      </c>
      <c r="CH26" s="13">
        <v>3</v>
      </c>
      <c r="CI26" s="13">
        <v>2</v>
      </c>
      <c r="CJ26" s="13">
        <v>1</v>
      </c>
      <c r="CK26" s="13">
        <v>5</v>
      </c>
      <c r="CL26" s="13">
        <v>1</v>
      </c>
      <c r="CM26" s="13">
        <v>2</v>
      </c>
      <c r="CN26" s="13">
        <v>7</v>
      </c>
      <c r="CO26" s="13">
        <v>3</v>
      </c>
      <c r="CP26" s="13">
        <v>1</v>
      </c>
      <c r="CQ26" s="13">
        <v>11</v>
      </c>
      <c r="CR26" s="13">
        <v>5</v>
      </c>
      <c r="CS26" s="13">
        <v>7</v>
      </c>
      <c r="CT26" s="13">
        <v>9</v>
      </c>
      <c r="CU26" s="13">
        <v>10</v>
      </c>
      <c r="CV26" s="13">
        <v>16</v>
      </c>
      <c r="CW26" s="13">
        <v>10</v>
      </c>
      <c r="CX26" s="13">
        <v>6</v>
      </c>
      <c r="CY26" s="13">
        <v>9</v>
      </c>
      <c r="CZ26" s="13">
        <v>8</v>
      </c>
      <c r="DA26" s="13">
        <v>6</v>
      </c>
      <c r="DB26" s="13">
        <v>8</v>
      </c>
      <c r="DC26" s="13">
        <v>6</v>
      </c>
      <c r="DD26" s="13">
        <v>8</v>
      </c>
      <c r="DE26" s="13">
        <v>3</v>
      </c>
      <c r="DF26" s="13">
        <v>6</v>
      </c>
      <c r="DG26" s="13">
        <v>3</v>
      </c>
      <c r="DH26" s="13">
        <v>4</v>
      </c>
      <c r="DI26" s="13">
        <v>7</v>
      </c>
      <c r="DJ26" s="13">
        <v>8</v>
      </c>
      <c r="DK26" s="13">
        <v>5</v>
      </c>
      <c r="DL26" s="13">
        <v>6</v>
      </c>
      <c r="DM26" s="13">
        <v>3</v>
      </c>
      <c r="DN26" s="13">
        <v>4</v>
      </c>
      <c r="DO26" s="13">
        <v>5</v>
      </c>
      <c r="DP26" s="13">
        <v>8</v>
      </c>
      <c r="DQ26" s="13">
        <v>5</v>
      </c>
      <c r="DR26" s="13">
        <v>4</v>
      </c>
      <c r="DS26" s="13">
        <v>10</v>
      </c>
      <c r="DT26" s="13">
        <v>5</v>
      </c>
      <c r="DU26" s="13">
        <v>5</v>
      </c>
      <c r="DV26" s="13">
        <v>3</v>
      </c>
      <c r="DW26" s="13"/>
      <c r="DX26" s="13">
        <v>2</v>
      </c>
      <c r="DY26" s="13"/>
      <c r="DZ26" s="13">
        <v>1</v>
      </c>
      <c r="EA26" s="13">
        <v>1</v>
      </c>
      <c r="EB26" s="13"/>
      <c r="EC26" s="13">
        <v>1</v>
      </c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59">
        <v>270</v>
      </c>
      <c r="EP26" s="13"/>
      <c r="EQ26" s="13"/>
      <c r="ER26" s="13"/>
      <c r="ES26" s="13"/>
      <c r="ET26" s="13"/>
      <c r="EU26" s="13"/>
      <c r="EV26" s="13"/>
      <c r="EW26" s="13"/>
      <c r="EX26" s="13"/>
      <c r="EY26" s="13">
        <v>1</v>
      </c>
      <c r="EZ26" s="13"/>
      <c r="FA26" s="13"/>
      <c r="FB26" s="13">
        <v>1</v>
      </c>
      <c r="FC26" s="13"/>
      <c r="FD26" s="13">
        <v>2</v>
      </c>
      <c r="FE26" s="13"/>
      <c r="FF26" s="13">
        <v>1</v>
      </c>
      <c r="FG26" s="13"/>
      <c r="FH26" s="13"/>
      <c r="FI26" s="13"/>
      <c r="FJ26" s="13">
        <v>1</v>
      </c>
      <c r="FK26" s="13">
        <v>2</v>
      </c>
      <c r="FL26" s="13">
        <v>2</v>
      </c>
      <c r="FM26" s="13">
        <v>3</v>
      </c>
      <c r="FN26" s="13">
        <v>2</v>
      </c>
      <c r="FO26" s="13">
        <v>2</v>
      </c>
      <c r="FP26" s="13">
        <v>3</v>
      </c>
      <c r="FQ26" s="13">
        <v>6</v>
      </c>
      <c r="FR26" s="13">
        <v>1</v>
      </c>
      <c r="FS26" s="13">
        <v>1</v>
      </c>
      <c r="FT26" s="13">
        <v>2</v>
      </c>
      <c r="FU26" s="13">
        <v>5</v>
      </c>
      <c r="FV26" s="13">
        <v>5</v>
      </c>
      <c r="FW26" s="13">
        <v>7</v>
      </c>
      <c r="FX26" s="13">
        <v>1</v>
      </c>
      <c r="FY26" s="13">
        <v>3</v>
      </c>
      <c r="FZ26" s="13">
        <v>5</v>
      </c>
      <c r="GA26" s="13">
        <v>4</v>
      </c>
      <c r="GB26" s="13">
        <v>7</v>
      </c>
      <c r="GC26" s="13">
        <v>5</v>
      </c>
      <c r="GD26" s="13">
        <v>5</v>
      </c>
      <c r="GE26" s="13">
        <v>8</v>
      </c>
      <c r="GF26" s="13">
        <v>7</v>
      </c>
      <c r="GG26" s="13">
        <v>9</v>
      </c>
      <c r="GH26" s="13">
        <v>7</v>
      </c>
      <c r="GI26" s="13">
        <v>10</v>
      </c>
      <c r="GJ26" s="13">
        <v>9</v>
      </c>
      <c r="GK26" s="13">
        <v>12</v>
      </c>
      <c r="GL26" s="13">
        <v>10</v>
      </c>
      <c r="GM26" s="13">
        <v>14</v>
      </c>
      <c r="GN26" s="13">
        <v>13</v>
      </c>
      <c r="GO26" s="13">
        <v>12</v>
      </c>
      <c r="GP26" s="13">
        <v>25</v>
      </c>
      <c r="GQ26" s="13">
        <v>15</v>
      </c>
      <c r="GR26" s="13">
        <v>14</v>
      </c>
      <c r="GS26" s="13">
        <v>10</v>
      </c>
      <c r="GT26" s="13">
        <v>26</v>
      </c>
      <c r="GU26" s="13">
        <v>17</v>
      </c>
      <c r="GV26" s="13">
        <v>15</v>
      </c>
      <c r="GW26" s="13">
        <v>16</v>
      </c>
      <c r="GX26" s="13">
        <v>9</v>
      </c>
      <c r="GY26" s="13">
        <v>10</v>
      </c>
      <c r="GZ26" s="13">
        <v>17</v>
      </c>
      <c r="HA26" s="13">
        <v>21</v>
      </c>
      <c r="HB26" s="13">
        <v>19</v>
      </c>
      <c r="HC26" s="13">
        <v>7</v>
      </c>
      <c r="HD26" s="13">
        <v>7</v>
      </c>
      <c r="HE26" s="13">
        <v>11</v>
      </c>
      <c r="HF26" s="13">
        <v>6</v>
      </c>
      <c r="HG26" s="13">
        <v>10</v>
      </c>
      <c r="HH26" s="13">
        <v>7</v>
      </c>
      <c r="HI26" s="13">
        <v>11</v>
      </c>
      <c r="HJ26" s="13">
        <v>5</v>
      </c>
      <c r="HK26" s="13">
        <v>7</v>
      </c>
      <c r="HL26" s="13">
        <v>1</v>
      </c>
      <c r="HM26" s="13">
        <v>5</v>
      </c>
      <c r="HN26" s="13">
        <v>4</v>
      </c>
      <c r="HO26" s="13">
        <v>2</v>
      </c>
      <c r="HP26" s="13">
        <v>4</v>
      </c>
      <c r="HQ26" s="13">
        <v>1</v>
      </c>
      <c r="HR26" s="13">
        <v>1</v>
      </c>
      <c r="HS26" s="13">
        <v>2</v>
      </c>
      <c r="HT26" s="13"/>
      <c r="HU26" s="13">
        <v>1</v>
      </c>
      <c r="HV26" s="13">
        <v>1</v>
      </c>
      <c r="HW26" s="13"/>
      <c r="HX26" s="13"/>
      <c r="HY26" s="13"/>
      <c r="HZ26" s="13"/>
      <c r="IA26" s="13"/>
      <c r="IB26" s="13"/>
      <c r="IC26" s="13"/>
      <c r="ID26" s="13"/>
      <c r="IE26" s="59">
        <v>495</v>
      </c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>
        <v>1</v>
      </c>
      <c r="JN26" s="59">
        <v>1</v>
      </c>
      <c r="JO26" s="13">
        <v>766</v>
      </c>
      <c r="JP26" s="351"/>
      <c r="JQ26" s="351"/>
      <c r="JR26" s="351"/>
      <c r="JS26" s="351"/>
      <c r="JT26" s="351"/>
      <c r="JU26" s="351"/>
      <c r="JV26" s="351"/>
      <c r="JW26" s="351"/>
      <c r="JX26" s="351"/>
      <c r="JY26" s="351"/>
      <c r="JZ26" s="351"/>
      <c r="KA26" s="351"/>
      <c r="KB26" s="351"/>
      <c r="KC26" s="351"/>
      <c r="KD26" s="351"/>
      <c r="KE26" s="351"/>
      <c r="KF26" s="351"/>
      <c r="KG26" s="351"/>
      <c r="KH26" s="351"/>
      <c r="KI26" s="351"/>
      <c r="KJ26" s="351"/>
      <c r="KK26" s="351"/>
      <c r="KL26" s="351"/>
      <c r="KM26" s="351"/>
    </row>
    <row r="27" spans="1:299">
      <c r="A27" s="5" t="s">
        <v>40</v>
      </c>
      <c r="B27" s="252">
        <f t="shared" si="26"/>
        <v>0</v>
      </c>
      <c r="C27" s="252">
        <f t="shared" si="27"/>
        <v>0</v>
      </c>
      <c r="D27" s="252">
        <f t="shared" si="28"/>
        <v>0</v>
      </c>
      <c r="E27" s="252">
        <f t="shared" si="29"/>
        <v>0</v>
      </c>
      <c r="F27" s="252">
        <f t="shared" si="30"/>
        <v>0</v>
      </c>
      <c r="G27" s="252">
        <f t="shared" si="31"/>
        <v>0</v>
      </c>
      <c r="H27" s="252">
        <f t="shared" si="32"/>
        <v>0</v>
      </c>
      <c r="I27" s="252">
        <f t="shared" si="33"/>
        <v>0</v>
      </c>
      <c r="J27" s="252">
        <f t="shared" si="34"/>
        <v>0</v>
      </c>
      <c r="K27" s="252">
        <f t="shared" si="35"/>
        <v>0</v>
      </c>
      <c r="L27" s="252">
        <f t="shared" si="36"/>
        <v>2</v>
      </c>
      <c r="M27" s="252">
        <f t="shared" si="37"/>
        <v>3</v>
      </c>
      <c r="N27" s="252">
        <f t="shared" si="38"/>
        <v>8</v>
      </c>
      <c r="O27" s="252">
        <f t="shared" si="39"/>
        <v>1</v>
      </c>
      <c r="P27" s="252">
        <f t="shared" si="40"/>
        <v>8</v>
      </c>
      <c r="Q27" s="252">
        <f t="shared" si="41"/>
        <v>4</v>
      </c>
      <c r="R27" s="252">
        <f t="shared" si="42"/>
        <v>7</v>
      </c>
      <c r="S27" s="252">
        <f t="shared" si="43"/>
        <v>5</v>
      </c>
      <c r="T27" s="252">
        <f t="shared" si="44"/>
        <v>0</v>
      </c>
      <c r="U27" s="252">
        <f t="shared" si="45"/>
        <v>1</v>
      </c>
      <c r="W27" s="12"/>
      <c r="X27" s="346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  <c r="AL27" s="346"/>
      <c r="AM27" s="346"/>
      <c r="AN27" s="346"/>
      <c r="AO27" s="346"/>
      <c r="AP27" s="346"/>
      <c r="AQ27" s="346"/>
      <c r="AR27" s="346"/>
      <c r="AS27" s="12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59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59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351"/>
      <c r="JN27" s="351"/>
      <c r="JO27" s="351"/>
      <c r="JP27" s="351"/>
      <c r="JQ27" s="351"/>
      <c r="JR27" s="351"/>
      <c r="JS27" s="351"/>
      <c r="JT27" s="351"/>
      <c r="JU27" s="351"/>
      <c r="JV27" s="351"/>
      <c r="JW27" s="351"/>
      <c r="JX27" s="351"/>
      <c r="JY27" s="351"/>
      <c r="JZ27" s="351"/>
      <c r="KA27" s="351"/>
      <c r="KB27" s="351"/>
      <c r="KC27" s="351"/>
      <c r="KD27" s="351"/>
      <c r="KE27" s="351"/>
      <c r="KF27" s="351"/>
      <c r="KG27" s="351"/>
      <c r="KH27" s="351"/>
      <c r="KI27" s="351"/>
      <c r="KJ27" s="351"/>
      <c r="KK27" s="351"/>
      <c r="KL27" s="351"/>
      <c r="KM27" s="351"/>
    </row>
    <row r="28" spans="1:299" ht="13.8">
      <c r="A28" s="5" t="s">
        <v>41</v>
      </c>
      <c r="B28" s="252">
        <f t="shared" si="26"/>
        <v>0</v>
      </c>
      <c r="C28" s="252">
        <f t="shared" si="27"/>
        <v>0</v>
      </c>
      <c r="D28" s="252">
        <f t="shared" si="28"/>
        <v>0</v>
      </c>
      <c r="E28" s="252">
        <f t="shared" si="29"/>
        <v>0</v>
      </c>
      <c r="F28" s="252">
        <f t="shared" si="30"/>
        <v>1</v>
      </c>
      <c r="G28" s="252">
        <f t="shared" si="31"/>
        <v>1</v>
      </c>
      <c r="H28" s="252">
        <f t="shared" si="32"/>
        <v>3</v>
      </c>
      <c r="I28" s="252">
        <f t="shared" si="33"/>
        <v>0</v>
      </c>
      <c r="J28" s="252">
        <f t="shared" si="34"/>
        <v>7</v>
      </c>
      <c r="K28" s="252">
        <f t="shared" si="35"/>
        <v>3</v>
      </c>
      <c r="L28" s="252">
        <f t="shared" si="36"/>
        <v>15</v>
      </c>
      <c r="M28" s="252">
        <f t="shared" si="37"/>
        <v>6</v>
      </c>
      <c r="N28" s="252">
        <f t="shared" si="38"/>
        <v>17</v>
      </c>
      <c r="O28" s="252">
        <f t="shared" si="39"/>
        <v>11</v>
      </c>
      <c r="P28" s="252">
        <f t="shared" si="40"/>
        <v>28</v>
      </c>
      <c r="Q28" s="252">
        <f t="shared" si="41"/>
        <v>15</v>
      </c>
      <c r="R28" s="252">
        <f t="shared" si="42"/>
        <v>13</v>
      </c>
      <c r="S28" s="252">
        <f t="shared" si="43"/>
        <v>8</v>
      </c>
      <c r="T28" s="252">
        <f t="shared" si="44"/>
        <v>2</v>
      </c>
      <c r="U28" s="252">
        <f t="shared" si="45"/>
        <v>1</v>
      </c>
      <c r="W28" s="257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  <c r="AN28" s="346"/>
      <c r="AO28" s="346"/>
      <c r="AP28" s="346"/>
      <c r="AQ28" s="346"/>
      <c r="AR28" s="346"/>
      <c r="AS28" s="257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  <c r="CB28" s="258"/>
      <c r="CC28" s="258"/>
      <c r="CD28" s="258"/>
      <c r="CE28" s="258"/>
      <c r="CF28" s="258"/>
      <c r="CG28" s="258"/>
      <c r="CH28" s="258"/>
      <c r="CI28" s="258"/>
      <c r="CJ28" s="258"/>
      <c r="CK28" s="258"/>
      <c r="CL28" s="258"/>
      <c r="CM28" s="258"/>
      <c r="CN28" s="258"/>
      <c r="CO28" s="258"/>
      <c r="CP28" s="258"/>
      <c r="CQ28" s="258"/>
      <c r="CR28" s="258"/>
      <c r="CS28" s="258"/>
      <c r="CT28" s="258"/>
      <c r="CU28" s="258"/>
      <c r="CV28" s="258"/>
      <c r="CW28" s="258"/>
      <c r="CX28" s="258"/>
      <c r="CY28" s="258"/>
      <c r="CZ28" s="258"/>
      <c r="DA28" s="258"/>
      <c r="DB28" s="258"/>
      <c r="DC28" s="258"/>
      <c r="DD28" s="258"/>
      <c r="DE28" s="258"/>
      <c r="DF28" s="258"/>
      <c r="DG28" s="258"/>
      <c r="DH28" s="258"/>
      <c r="DI28" s="258"/>
      <c r="DJ28" s="258"/>
      <c r="DK28" s="258"/>
      <c r="DL28" s="258"/>
      <c r="DM28" s="258"/>
      <c r="DN28" s="258"/>
      <c r="DO28" s="258"/>
      <c r="DP28" s="258"/>
      <c r="DQ28" s="258"/>
      <c r="DR28" s="258"/>
      <c r="DS28" s="258"/>
      <c r="DT28" s="258"/>
      <c r="DU28" s="258"/>
      <c r="DV28" s="258"/>
      <c r="DW28" s="258"/>
      <c r="DX28" s="258"/>
      <c r="DY28" s="258"/>
      <c r="DZ28" s="258"/>
      <c r="EA28" s="258"/>
      <c r="EB28" s="258"/>
      <c r="EC28" s="258"/>
      <c r="ED28" s="258"/>
      <c r="EE28" s="258"/>
      <c r="EF28" s="258"/>
      <c r="EG28" s="258"/>
      <c r="EH28" s="258"/>
      <c r="EI28" s="258"/>
      <c r="EJ28" s="258"/>
      <c r="EK28" s="258"/>
      <c r="EL28" s="258"/>
      <c r="EM28" s="258"/>
      <c r="EN28" s="258"/>
      <c r="EO28" s="258"/>
      <c r="EP28" s="258"/>
      <c r="EQ28" s="258"/>
      <c r="ER28" s="258"/>
      <c r="ES28" s="258"/>
      <c r="ET28" s="258"/>
      <c r="EU28" s="258"/>
      <c r="EV28" s="258"/>
      <c r="EW28" s="258"/>
      <c r="EX28" s="258"/>
      <c r="EY28" s="258"/>
      <c r="EZ28" s="258"/>
      <c r="FA28" s="258"/>
      <c r="FB28" s="258"/>
      <c r="FC28" s="258"/>
      <c r="FD28" s="258"/>
      <c r="FE28" s="258"/>
      <c r="FF28" s="258"/>
      <c r="FG28" s="258"/>
      <c r="FH28" s="258"/>
      <c r="FI28" s="258"/>
      <c r="FJ28" s="258"/>
      <c r="FK28" s="258"/>
      <c r="FL28" s="258"/>
      <c r="FM28" s="258"/>
      <c r="FN28" s="258"/>
      <c r="FO28" s="258"/>
      <c r="FP28" s="258"/>
      <c r="FQ28" s="258"/>
      <c r="FR28" s="258"/>
      <c r="FS28" s="258"/>
      <c r="FT28" s="258"/>
      <c r="FU28" s="258"/>
      <c r="FV28" s="258"/>
      <c r="FW28" s="258"/>
      <c r="FX28" s="258"/>
      <c r="FY28" s="258"/>
      <c r="FZ28" s="258"/>
      <c r="GA28" s="258"/>
      <c r="GB28" s="258"/>
      <c r="GC28" s="258"/>
      <c r="GD28" s="258"/>
      <c r="GE28" s="258"/>
      <c r="GF28" s="258"/>
      <c r="GG28" s="258"/>
      <c r="GH28" s="258"/>
      <c r="GI28" s="258"/>
      <c r="GJ28" s="258"/>
      <c r="GK28" s="258"/>
      <c r="GL28" s="258"/>
      <c r="GM28" s="258"/>
      <c r="GN28" s="258"/>
      <c r="GO28" s="258"/>
      <c r="GP28" s="258"/>
      <c r="GQ28" s="258"/>
      <c r="GR28" s="258"/>
      <c r="GS28" s="258"/>
      <c r="GT28" s="258"/>
      <c r="GU28" s="258"/>
      <c r="GV28" s="258"/>
      <c r="GW28" s="258"/>
      <c r="GX28" s="258"/>
      <c r="GY28" s="258"/>
      <c r="GZ28" s="258"/>
      <c r="HA28" s="258"/>
      <c r="HB28" s="258"/>
      <c r="HC28" s="258"/>
      <c r="HD28" s="258"/>
      <c r="HE28" s="258"/>
      <c r="HF28" s="258"/>
      <c r="HG28" s="258"/>
      <c r="HH28" s="258"/>
      <c r="HI28" s="258"/>
      <c r="HJ28" s="258"/>
      <c r="HK28" s="258"/>
      <c r="HL28" s="258"/>
      <c r="HM28" s="258"/>
      <c r="HN28" s="258"/>
      <c r="HO28" s="258"/>
      <c r="HP28" s="258"/>
      <c r="HQ28" s="258"/>
      <c r="HR28" s="258"/>
      <c r="HS28" s="258"/>
      <c r="HT28" s="258"/>
      <c r="HU28" s="258"/>
      <c r="HV28" s="258"/>
      <c r="HW28" s="258"/>
      <c r="HX28" s="258"/>
      <c r="HY28" s="258"/>
      <c r="HZ28" s="258"/>
      <c r="IA28" s="258"/>
      <c r="IB28" s="258"/>
      <c r="IC28" s="258"/>
      <c r="ID28" s="258"/>
      <c r="IE28" s="258"/>
      <c r="IF28" s="258"/>
      <c r="IG28" s="258"/>
      <c r="IH28" s="258"/>
      <c r="II28" s="258"/>
      <c r="IJ28" s="258"/>
      <c r="IK28" s="258"/>
      <c r="IL28" s="258"/>
      <c r="IM28" s="258"/>
      <c r="IN28" s="258"/>
      <c r="IO28" s="258"/>
      <c r="IP28" s="258"/>
      <c r="IQ28" s="258"/>
      <c r="IR28" s="258"/>
      <c r="IS28" s="258"/>
      <c r="IT28" s="258"/>
      <c r="IU28" s="258"/>
      <c r="IV28" s="258"/>
      <c r="IW28" s="258"/>
      <c r="IX28" s="258"/>
      <c r="IY28" s="258"/>
      <c r="IZ28" s="258"/>
      <c r="JA28" s="258"/>
      <c r="JB28" s="258"/>
      <c r="JC28" s="258"/>
      <c r="JD28" s="258"/>
      <c r="JE28" s="258"/>
      <c r="JF28" s="258"/>
      <c r="JG28" s="258"/>
      <c r="JH28" s="258"/>
      <c r="JI28" s="258"/>
      <c r="JJ28" s="258"/>
      <c r="JK28" s="258"/>
      <c r="JL28" s="258"/>
      <c r="JM28" s="258"/>
      <c r="JN28" s="258"/>
      <c r="JO28" s="258"/>
      <c r="JP28" s="258"/>
      <c r="JQ28" s="258"/>
      <c r="JR28" s="258"/>
      <c r="JS28" s="258"/>
      <c r="JT28" s="258"/>
      <c r="JU28" s="258"/>
      <c r="JV28" s="258"/>
      <c r="JW28" s="258"/>
      <c r="JX28" s="258"/>
      <c r="JY28" s="258"/>
      <c r="JZ28" s="258"/>
      <c r="KA28" s="258"/>
      <c r="KB28" s="258"/>
      <c r="KC28" s="258"/>
      <c r="KD28" s="258"/>
      <c r="KE28" s="258"/>
    </row>
    <row r="29" spans="1:299" ht="13.8">
      <c r="A29" s="5" t="s">
        <v>42</v>
      </c>
      <c r="B29" s="252">
        <f t="shared" si="26"/>
        <v>0</v>
      </c>
      <c r="C29" s="252">
        <f t="shared" si="27"/>
        <v>2</v>
      </c>
      <c r="D29" s="252">
        <f t="shared" si="28"/>
        <v>1</v>
      </c>
      <c r="E29" s="252">
        <f t="shared" si="29"/>
        <v>1</v>
      </c>
      <c r="F29" s="252">
        <f t="shared" si="30"/>
        <v>2</v>
      </c>
      <c r="G29" s="252">
        <f t="shared" si="31"/>
        <v>2</v>
      </c>
      <c r="H29" s="252">
        <f t="shared" si="32"/>
        <v>9</v>
      </c>
      <c r="I29" s="252">
        <f t="shared" si="33"/>
        <v>7</v>
      </c>
      <c r="J29" s="252">
        <f t="shared" si="34"/>
        <v>30</v>
      </c>
      <c r="K29" s="252">
        <f t="shared" si="35"/>
        <v>21</v>
      </c>
      <c r="L29" s="252">
        <f t="shared" si="36"/>
        <v>76</v>
      </c>
      <c r="M29" s="252">
        <f t="shared" si="37"/>
        <v>33</v>
      </c>
      <c r="N29" s="252">
        <f t="shared" si="38"/>
        <v>181</v>
      </c>
      <c r="O29" s="252">
        <f t="shared" si="39"/>
        <v>82</v>
      </c>
      <c r="P29" s="252">
        <f t="shared" si="40"/>
        <v>210</v>
      </c>
      <c r="Q29" s="252">
        <f t="shared" si="41"/>
        <v>128</v>
      </c>
      <c r="R29" s="252">
        <f t="shared" si="42"/>
        <v>177</v>
      </c>
      <c r="S29" s="252">
        <f t="shared" si="43"/>
        <v>200</v>
      </c>
      <c r="T29" s="252">
        <f t="shared" si="44"/>
        <v>36</v>
      </c>
      <c r="U29" s="252">
        <f t="shared" si="45"/>
        <v>100</v>
      </c>
      <c r="W29" s="56"/>
      <c r="X29" s="43" t="s">
        <v>16</v>
      </c>
      <c r="Y29" s="40" t="s">
        <v>16</v>
      </c>
      <c r="Z29" s="41" t="s">
        <v>7</v>
      </c>
      <c r="AA29" s="41" t="s">
        <v>7</v>
      </c>
      <c r="AB29" s="40" t="s">
        <v>8</v>
      </c>
      <c r="AC29" s="40" t="s">
        <v>8</v>
      </c>
      <c r="AD29" s="40" t="s">
        <v>9</v>
      </c>
      <c r="AE29" s="40" t="s">
        <v>9</v>
      </c>
      <c r="AF29" s="40" t="s">
        <v>10</v>
      </c>
      <c r="AG29" s="40" t="s">
        <v>10</v>
      </c>
      <c r="AH29" s="40" t="s">
        <v>11</v>
      </c>
      <c r="AI29" s="40" t="s">
        <v>11</v>
      </c>
      <c r="AJ29" s="40" t="s">
        <v>12</v>
      </c>
      <c r="AK29" s="40" t="s">
        <v>12</v>
      </c>
      <c r="AL29" s="40" t="s">
        <v>13</v>
      </c>
      <c r="AM29" s="40" t="s">
        <v>13</v>
      </c>
      <c r="AN29" s="40" t="s">
        <v>14</v>
      </c>
      <c r="AO29" s="40" t="s">
        <v>14</v>
      </c>
      <c r="AP29" s="40" t="s">
        <v>15</v>
      </c>
      <c r="AQ29" s="44" t="s">
        <v>15</v>
      </c>
      <c r="AR29" s="36" t="s">
        <v>285</v>
      </c>
      <c r="AS29" s="56"/>
      <c r="AT29" s="56" t="s">
        <v>266</v>
      </c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7" t="s">
        <v>293</v>
      </c>
      <c r="EM29" s="56" t="s">
        <v>265</v>
      </c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7" t="s">
        <v>294</v>
      </c>
      <c r="IG29" s="56" t="s">
        <v>269</v>
      </c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  <c r="IW29" s="56"/>
      <c r="IX29" s="56"/>
      <c r="IY29" s="56"/>
      <c r="IZ29" s="56"/>
      <c r="JA29" s="56"/>
      <c r="JB29" s="56"/>
      <c r="JC29" s="56"/>
      <c r="JD29" s="56"/>
      <c r="JE29" s="56"/>
      <c r="JF29" s="56"/>
      <c r="JG29" s="56"/>
      <c r="JH29" s="56"/>
      <c r="JI29" s="56"/>
      <c r="JJ29" s="56"/>
      <c r="JK29" s="56"/>
      <c r="JL29" s="56"/>
      <c r="JM29" s="56"/>
      <c r="JN29" s="56"/>
      <c r="JO29" s="56"/>
      <c r="JP29" s="56"/>
      <c r="JQ29" s="56"/>
      <c r="JR29" s="56"/>
      <c r="JS29" s="56"/>
      <c r="JT29" s="56"/>
      <c r="JU29" s="56"/>
      <c r="JV29" s="56"/>
      <c r="JW29" s="56"/>
      <c r="JX29" s="57" t="s">
        <v>295</v>
      </c>
      <c r="JY29" s="56" t="s">
        <v>274</v>
      </c>
      <c r="JZ29" s="351"/>
      <c r="KA29" s="351"/>
      <c r="KB29" s="351"/>
      <c r="KC29" s="351"/>
      <c r="KD29" s="351"/>
      <c r="KE29" s="351"/>
      <c r="KF29" s="351"/>
      <c r="KG29" s="351"/>
      <c r="KH29" s="351"/>
      <c r="KI29" s="351"/>
      <c r="KJ29" s="351"/>
      <c r="KK29" s="351"/>
      <c r="KL29" s="351"/>
      <c r="KM29" s="351"/>
    </row>
    <row r="30" spans="1:299" ht="14.4" thickBot="1">
      <c r="A30" s="5" t="s">
        <v>43</v>
      </c>
      <c r="B30" s="252">
        <f t="shared" si="26"/>
        <v>1</v>
      </c>
      <c r="C30" s="252">
        <f t="shared" si="27"/>
        <v>1</v>
      </c>
      <c r="D30" s="252">
        <f t="shared" si="28"/>
        <v>0</v>
      </c>
      <c r="E30" s="252">
        <f t="shared" si="29"/>
        <v>0</v>
      </c>
      <c r="F30" s="252">
        <f t="shared" si="30"/>
        <v>0</v>
      </c>
      <c r="G30" s="252">
        <f t="shared" si="31"/>
        <v>0</v>
      </c>
      <c r="H30" s="252">
        <f t="shared" si="32"/>
        <v>0</v>
      </c>
      <c r="I30" s="252">
        <f t="shared" si="33"/>
        <v>4</v>
      </c>
      <c r="J30" s="252">
        <f t="shared" si="34"/>
        <v>6</v>
      </c>
      <c r="K30" s="252">
        <f t="shared" si="35"/>
        <v>5</v>
      </c>
      <c r="L30" s="252">
        <f t="shared" si="36"/>
        <v>14</v>
      </c>
      <c r="M30" s="252">
        <f t="shared" si="37"/>
        <v>4</v>
      </c>
      <c r="N30" s="252">
        <f t="shared" si="38"/>
        <v>23</v>
      </c>
      <c r="O30" s="252">
        <f t="shared" si="39"/>
        <v>10</v>
      </c>
      <c r="P30" s="252">
        <f t="shared" si="40"/>
        <v>20</v>
      </c>
      <c r="Q30" s="252">
        <f t="shared" si="41"/>
        <v>5</v>
      </c>
      <c r="R30" s="252">
        <f t="shared" si="42"/>
        <v>9</v>
      </c>
      <c r="S30" s="252">
        <f t="shared" si="43"/>
        <v>13</v>
      </c>
      <c r="T30" s="252">
        <f t="shared" si="44"/>
        <v>1</v>
      </c>
      <c r="U30" s="252">
        <f t="shared" si="45"/>
        <v>7</v>
      </c>
      <c r="W30" s="18" t="s">
        <v>184</v>
      </c>
      <c r="X30" s="79" t="s">
        <v>265</v>
      </c>
      <c r="Y30" s="50" t="s">
        <v>266</v>
      </c>
      <c r="Z30" s="50" t="s">
        <v>265</v>
      </c>
      <c r="AA30" s="50" t="s">
        <v>266</v>
      </c>
      <c r="AB30" s="50" t="s">
        <v>265</v>
      </c>
      <c r="AC30" s="50" t="s">
        <v>266</v>
      </c>
      <c r="AD30" s="50" t="s">
        <v>265</v>
      </c>
      <c r="AE30" s="50" t="s">
        <v>266</v>
      </c>
      <c r="AF30" s="50" t="s">
        <v>265</v>
      </c>
      <c r="AG30" s="50" t="s">
        <v>266</v>
      </c>
      <c r="AH30" s="50" t="s">
        <v>265</v>
      </c>
      <c r="AI30" s="50" t="s">
        <v>266</v>
      </c>
      <c r="AJ30" s="50" t="s">
        <v>265</v>
      </c>
      <c r="AK30" s="50" t="s">
        <v>266</v>
      </c>
      <c r="AL30" s="50" t="s">
        <v>265</v>
      </c>
      <c r="AM30" s="50" t="s">
        <v>266</v>
      </c>
      <c r="AN30" s="50" t="s">
        <v>265</v>
      </c>
      <c r="AO30" s="50" t="s">
        <v>266</v>
      </c>
      <c r="AP30" s="50" t="s">
        <v>265</v>
      </c>
      <c r="AQ30" s="51" t="s">
        <v>266</v>
      </c>
      <c r="AR30" s="36" t="s">
        <v>269</v>
      </c>
      <c r="AS30" s="18" t="s">
        <v>184</v>
      </c>
      <c r="AT30" s="18">
        <v>0</v>
      </c>
      <c r="AU30" s="18">
        <v>1</v>
      </c>
      <c r="AV30" s="18">
        <v>2</v>
      </c>
      <c r="AW30" s="18">
        <v>5</v>
      </c>
      <c r="AX30" s="18">
        <v>6</v>
      </c>
      <c r="AY30" s="18">
        <v>7</v>
      </c>
      <c r="AZ30" s="18">
        <v>14</v>
      </c>
      <c r="BA30" s="18">
        <v>16</v>
      </c>
      <c r="BB30" s="18">
        <v>17</v>
      </c>
      <c r="BC30" s="18">
        <v>18</v>
      </c>
      <c r="BD30" s="18">
        <v>19</v>
      </c>
      <c r="BE30" s="18">
        <v>21</v>
      </c>
      <c r="BF30" s="18">
        <v>22</v>
      </c>
      <c r="BG30" s="18">
        <v>23</v>
      </c>
      <c r="BH30" s="18">
        <v>24</v>
      </c>
      <c r="BI30" s="18">
        <v>25</v>
      </c>
      <c r="BJ30" s="18">
        <v>26</v>
      </c>
      <c r="BK30" s="18">
        <v>27</v>
      </c>
      <c r="BL30" s="18">
        <v>28</v>
      </c>
      <c r="BM30" s="18">
        <v>29</v>
      </c>
      <c r="BN30" s="18">
        <v>30</v>
      </c>
      <c r="BO30" s="18">
        <v>31</v>
      </c>
      <c r="BP30" s="18">
        <v>32</v>
      </c>
      <c r="BQ30" s="18">
        <v>33</v>
      </c>
      <c r="BR30" s="18">
        <v>34</v>
      </c>
      <c r="BS30" s="18">
        <v>35</v>
      </c>
      <c r="BT30" s="18">
        <v>36</v>
      </c>
      <c r="BU30" s="18">
        <v>37</v>
      </c>
      <c r="BV30" s="18">
        <v>38</v>
      </c>
      <c r="BW30" s="18">
        <v>39</v>
      </c>
      <c r="BX30" s="18">
        <v>40</v>
      </c>
      <c r="BY30" s="18">
        <v>41</v>
      </c>
      <c r="BZ30" s="18">
        <v>42</v>
      </c>
      <c r="CA30" s="18">
        <v>43</v>
      </c>
      <c r="CB30" s="18">
        <v>44</v>
      </c>
      <c r="CC30" s="18">
        <v>45</v>
      </c>
      <c r="CD30" s="18">
        <v>46</v>
      </c>
      <c r="CE30" s="18">
        <v>47</v>
      </c>
      <c r="CF30" s="18">
        <v>48</v>
      </c>
      <c r="CG30" s="18">
        <v>49</v>
      </c>
      <c r="CH30" s="18">
        <v>50</v>
      </c>
      <c r="CI30" s="18">
        <v>51</v>
      </c>
      <c r="CJ30" s="18">
        <v>52</v>
      </c>
      <c r="CK30" s="18">
        <v>53</v>
      </c>
      <c r="CL30" s="18">
        <v>54</v>
      </c>
      <c r="CM30" s="18">
        <v>55</v>
      </c>
      <c r="CN30" s="18">
        <v>56</v>
      </c>
      <c r="CO30" s="18">
        <v>57</v>
      </c>
      <c r="CP30" s="18">
        <v>58</v>
      </c>
      <c r="CQ30" s="18">
        <v>59</v>
      </c>
      <c r="CR30" s="18">
        <v>60</v>
      </c>
      <c r="CS30" s="18">
        <v>61</v>
      </c>
      <c r="CT30" s="18">
        <v>62</v>
      </c>
      <c r="CU30" s="18">
        <v>63</v>
      </c>
      <c r="CV30" s="18">
        <v>64</v>
      </c>
      <c r="CW30" s="18">
        <v>65</v>
      </c>
      <c r="CX30" s="18">
        <v>66</v>
      </c>
      <c r="CY30" s="18">
        <v>67</v>
      </c>
      <c r="CZ30" s="18">
        <v>68</v>
      </c>
      <c r="DA30" s="18">
        <v>69</v>
      </c>
      <c r="DB30" s="18">
        <v>70</v>
      </c>
      <c r="DC30" s="18">
        <v>71</v>
      </c>
      <c r="DD30" s="18">
        <v>72</v>
      </c>
      <c r="DE30" s="18">
        <v>73</v>
      </c>
      <c r="DF30" s="18">
        <v>74</v>
      </c>
      <c r="DG30" s="18">
        <v>75</v>
      </c>
      <c r="DH30" s="18">
        <v>76</v>
      </c>
      <c r="DI30" s="18">
        <v>77</v>
      </c>
      <c r="DJ30" s="18">
        <v>78</v>
      </c>
      <c r="DK30" s="18">
        <v>79</v>
      </c>
      <c r="DL30" s="18">
        <v>80</v>
      </c>
      <c r="DM30" s="18">
        <v>81</v>
      </c>
      <c r="DN30" s="18">
        <v>82</v>
      </c>
      <c r="DO30" s="18">
        <v>83</v>
      </c>
      <c r="DP30" s="18">
        <v>84</v>
      </c>
      <c r="DQ30" s="18">
        <v>85</v>
      </c>
      <c r="DR30" s="18">
        <v>86</v>
      </c>
      <c r="DS30" s="18">
        <v>87</v>
      </c>
      <c r="DT30" s="18">
        <v>88</v>
      </c>
      <c r="DU30" s="18">
        <v>89</v>
      </c>
      <c r="DV30" s="18">
        <v>90</v>
      </c>
      <c r="DW30" s="18">
        <v>91</v>
      </c>
      <c r="DX30" s="18">
        <v>92</v>
      </c>
      <c r="DY30" s="18">
        <v>93</v>
      </c>
      <c r="DZ30" s="18">
        <v>94</v>
      </c>
      <c r="EA30" s="18">
        <v>95</v>
      </c>
      <c r="EB30" s="18">
        <v>96</v>
      </c>
      <c r="EC30" s="18">
        <v>97</v>
      </c>
      <c r="ED30" s="18">
        <v>98</v>
      </c>
      <c r="EE30" s="18">
        <v>99</v>
      </c>
      <c r="EF30" s="18">
        <v>100</v>
      </c>
      <c r="EG30" s="18">
        <v>101</v>
      </c>
      <c r="EH30" s="18">
        <v>102</v>
      </c>
      <c r="EI30" s="18">
        <v>103</v>
      </c>
      <c r="EJ30" s="18">
        <v>104</v>
      </c>
      <c r="EK30" s="18">
        <v>105</v>
      </c>
      <c r="EL30" s="58"/>
      <c r="EM30" s="18">
        <v>0</v>
      </c>
      <c r="EN30" s="18">
        <v>1</v>
      </c>
      <c r="EO30" s="18">
        <v>3</v>
      </c>
      <c r="EP30" s="18">
        <v>5</v>
      </c>
      <c r="EQ30" s="18">
        <v>10</v>
      </c>
      <c r="ER30" s="18">
        <v>13</v>
      </c>
      <c r="ES30" s="18">
        <v>14</v>
      </c>
      <c r="ET30" s="18">
        <v>15</v>
      </c>
      <c r="EU30" s="18">
        <v>16</v>
      </c>
      <c r="EV30" s="18">
        <v>18</v>
      </c>
      <c r="EW30" s="18">
        <v>19</v>
      </c>
      <c r="EX30" s="18">
        <v>20</v>
      </c>
      <c r="EY30" s="18">
        <v>21</v>
      </c>
      <c r="EZ30" s="18">
        <v>22</v>
      </c>
      <c r="FA30" s="18">
        <v>23</v>
      </c>
      <c r="FB30" s="18">
        <v>24</v>
      </c>
      <c r="FC30" s="18">
        <v>25</v>
      </c>
      <c r="FD30" s="18">
        <v>26</v>
      </c>
      <c r="FE30" s="18">
        <v>27</v>
      </c>
      <c r="FF30" s="18">
        <v>28</v>
      </c>
      <c r="FG30" s="18">
        <v>29</v>
      </c>
      <c r="FH30" s="18">
        <v>30</v>
      </c>
      <c r="FI30" s="18">
        <v>31</v>
      </c>
      <c r="FJ30" s="18">
        <v>32</v>
      </c>
      <c r="FK30" s="18">
        <v>33</v>
      </c>
      <c r="FL30" s="18">
        <v>34</v>
      </c>
      <c r="FM30" s="18">
        <v>35</v>
      </c>
      <c r="FN30" s="18">
        <v>36</v>
      </c>
      <c r="FO30" s="18">
        <v>37</v>
      </c>
      <c r="FP30" s="18">
        <v>38</v>
      </c>
      <c r="FQ30" s="18">
        <v>39</v>
      </c>
      <c r="FR30" s="18">
        <v>40</v>
      </c>
      <c r="FS30" s="18">
        <v>41</v>
      </c>
      <c r="FT30" s="18">
        <v>42</v>
      </c>
      <c r="FU30" s="18">
        <v>43</v>
      </c>
      <c r="FV30" s="18">
        <v>44</v>
      </c>
      <c r="FW30" s="18">
        <v>45</v>
      </c>
      <c r="FX30" s="18">
        <v>46</v>
      </c>
      <c r="FY30" s="18">
        <v>47</v>
      </c>
      <c r="FZ30" s="18">
        <v>48</v>
      </c>
      <c r="GA30" s="18">
        <v>49</v>
      </c>
      <c r="GB30" s="18">
        <v>50</v>
      </c>
      <c r="GC30" s="18">
        <v>51</v>
      </c>
      <c r="GD30" s="18">
        <v>52</v>
      </c>
      <c r="GE30" s="18">
        <v>53</v>
      </c>
      <c r="GF30" s="18">
        <v>54</v>
      </c>
      <c r="GG30" s="18">
        <v>55</v>
      </c>
      <c r="GH30" s="18">
        <v>56</v>
      </c>
      <c r="GI30" s="18">
        <v>57</v>
      </c>
      <c r="GJ30" s="18">
        <v>58</v>
      </c>
      <c r="GK30" s="18">
        <v>59</v>
      </c>
      <c r="GL30" s="18">
        <v>60</v>
      </c>
      <c r="GM30" s="18">
        <v>61</v>
      </c>
      <c r="GN30" s="18">
        <v>62</v>
      </c>
      <c r="GO30" s="18">
        <v>63</v>
      </c>
      <c r="GP30" s="18">
        <v>64</v>
      </c>
      <c r="GQ30" s="18">
        <v>65</v>
      </c>
      <c r="GR30" s="18">
        <v>66</v>
      </c>
      <c r="GS30" s="18">
        <v>67</v>
      </c>
      <c r="GT30" s="18">
        <v>68</v>
      </c>
      <c r="GU30" s="18">
        <v>69</v>
      </c>
      <c r="GV30" s="18">
        <v>70</v>
      </c>
      <c r="GW30" s="18">
        <v>71</v>
      </c>
      <c r="GX30" s="18">
        <v>72</v>
      </c>
      <c r="GY30" s="18">
        <v>73</v>
      </c>
      <c r="GZ30" s="18">
        <v>74</v>
      </c>
      <c r="HA30" s="18">
        <v>75</v>
      </c>
      <c r="HB30" s="18">
        <v>76</v>
      </c>
      <c r="HC30" s="18">
        <v>77</v>
      </c>
      <c r="HD30" s="18">
        <v>78</v>
      </c>
      <c r="HE30" s="18">
        <v>79</v>
      </c>
      <c r="HF30" s="18">
        <v>80</v>
      </c>
      <c r="HG30" s="18">
        <v>81</v>
      </c>
      <c r="HH30" s="18">
        <v>82</v>
      </c>
      <c r="HI30" s="18">
        <v>83</v>
      </c>
      <c r="HJ30" s="18">
        <v>84</v>
      </c>
      <c r="HK30" s="18">
        <v>85</v>
      </c>
      <c r="HL30" s="18">
        <v>86</v>
      </c>
      <c r="HM30" s="18">
        <v>87</v>
      </c>
      <c r="HN30" s="18">
        <v>88</v>
      </c>
      <c r="HO30" s="18">
        <v>89</v>
      </c>
      <c r="HP30" s="18">
        <v>90</v>
      </c>
      <c r="HQ30" s="18">
        <v>91</v>
      </c>
      <c r="HR30" s="18">
        <v>92</v>
      </c>
      <c r="HS30" s="18">
        <v>93</v>
      </c>
      <c r="HT30" s="18">
        <v>94</v>
      </c>
      <c r="HU30" s="18">
        <v>95</v>
      </c>
      <c r="HV30" s="18">
        <v>96</v>
      </c>
      <c r="HW30" s="18">
        <v>97</v>
      </c>
      <c r="HX30" s="18">
        <v>98</v>
      </c>
      <c r="HY30" s="18">
        <v>99</v>
      </c>
      <c r="HZ30" s="18">
        <v>100</v>
      </c>
      <c r="IA30" s="18">
        <v>101</v>
      </c>
      <c r="IB30" s="18">
        <v>103</v>
      </c>
      <c r="IC30" s="18">
        <v>104</v>
      </c>
      <c r="ID30" s="18">
        <v>120</v>
      </c>
      <c r="IE30" s="18" t="s">
        <v>291</v>
      </c>
      <c r="IF30" s="58"/>
      <c r="IG30" s="18">
        <v>0</v>
      </c>
      <c r="IH30" s="18">
        <v>35</v>
      </c>
      <c r="II30" s="18">
        <v>43</v>
      </c>
      <c r="IJ30" s="18">
        <v>46</v>
      </c>
      <c r="IK30" s="18">
        <v>56</v>
      </c>
      <c r="IL30" s="18">
        <v>57</v>
      </c>
      <c r="IM30" s="18">
        <v>60</v>
      </c>
      <c r="IN30" s="18">
        <v>61</v>
      </c>
      <c r="IO30" s="18">
        <v>62</v>
      </c>
      <c r="IP30" s="18">
        <v>64</v>
      </c>
      <c r="IQ30" s="18">
        <v>65</v>
      </c>
      <c r="IR30" s="18">
        <v>66</v>
      </c>
      <c r="IS30" s="18">
        <v>67</v>
      </c>
      <c r="IT30" s="18">
        <v>68</v>
      </c>
      <c r="IU30" s="18">
        <v>69</v>
      </c>
      <c r="IV30" s="18">
        <v>70</v>
      </c>
      <c r="IW30" s="18">
        <v>71</v>
      </c>
      <c r="IX30" s="18">
        <v>72</v>
      </c>
      <c r="IY30" s="18">
        <v>73</v>
      </c>
      <c r="IZ30" s="18">
        <v>74</v>
      </c>
      <c r="JA30" s="18">
        <v>75</v>
      </c>
      <c r="JB30" s="18">
        <v>76</v>
      </c>
      <c r="JC30" s="18">
        <v>77</v>
      </c>
      <c r="JD30" s="18">
        <v>78</v>
      </c>
      <c r="JE30" s="18">
        <v>79</v>
      </c>
      <c r="JF30" s="18">
        <v>80</v>
      </c>
      <c r="JG30" s="18">
        <v>81</v>
      </c>
      <c r="JH30" s="18">
        <v>82</v>
      </c>
      <c r="JI30" s="18">
        <v>83</v>
      </c>
      <c r="JJ30" s="18">
        <v>84</v>
      </c>
      <c r="JK30" s="18">
        <v>85</v>
      </c>
      <c r="JL30" s="18">
        <v>86</v>
      </c>
      <c r="JM30" s="18">
        <v>87</v>
      </c>
      <c r="JN30" s="18">
        <v>88</v>
      </c>
      <c r="JO30" s="18">
        <v>89</v>
      </c>
      <c r="JP30" s="18">
        <v>90</v>
      </c>
      <c r="JQ30" s="18">
        <v>91</v>
      </c>
      <c r="JR30" s="18">
        <v>92</v>
      </c>
      <c r="JS30" s="18">
        <v>93</v>
      </c>
      <c r="JT30" s="18">
        <v>94</v>
      </c>
      <c r="JU30" s="18">
        <v>95</v>
      </c>
      <c r="JV30" s="18">
        <v>98</v>
      </c>
      <c r="JW30" s="18" t="s">
        <v>291</v>
      </c>
      <c r="JX30" s="58"/>
      <c r="JY30" s="18"/>
      <c r="JZ30" s="351"/>
      <c r="KA30" s="351"/>
      <c r="KB30" s="351"/>
      <c r="KC30" s="351"/>
      <c r="KD30" s="351"/>
      <c r="KE30" s="351"/>
      <c r="KF30" s="351"/>
      <c r="KG30" s="351"/>
      <c r="KH30" s="351"/>
      <c r="KI30" s="351"/>
      <c r="KJ30" s="351"/>
      <c r="KK30" s="351"/>
      <c r="KL30" s="351"/>
      <c r="KM30" s="351"/>
    </row>
    <row r="31" spans="1:299" ht="13.8">
      <c r="A31" s="5" t="s">
        <v>44</v>
      </c>
      <c r="B31" s="252">
        <f t="shared" si="26"/>
        <v>0</v>
      </c>
      <c r="C31" s="252">
        <f t="shared" si="27"/>
        <v>0</v>
      </c>
      <c r="D31" s="252">
        <f t="shared" si="28"/>
        <v>0</v>
      </c>
      <c r="E31" s="252">
        <f t="shared" si="29"/>
        <v>1</v>
      </c>
      <c r="F31" s="252">
        <f t="shared" si="30"/>
        <v>1</v>
      </c>
      <c r="G31" s="252">
        <f t="shared" si="31"/>
        <v>0</v>
      </c>
      <c r="H31" s="252">
        <f t="shared" si="32"/>
        <v>2</v>
      </c>
      <c r="I31" s="252">
        <f t="shared" si="33"/>
        <v>1</v>
      </c>
      <c r="J31" s="252">
        <f t="shared" si="34"/>
        <v>6</v>
      </c>
      <c r="K31" s="252">
        <f t="shared" si="35"/>
        <v>0</v>
      </c>
      <c r="L31" s="252">
        <f t="shared" si="36"/>
        <v>19</v>
      </c>
      <c r="M31" s="252">
        <f t="shared" si="37"/>
        <v>5</v>
      </c>
      <c r="N31" s="252">
        <f t="shared" si="38"/>
        <v>29</v>
      </c>
      <c r="O31" s="252">
        <f t="shared" si="39"/>
        <v>9</v>
      </c>
      <c r="P31" s="252">
        <f t="shared" si="40"/>
        <v>33</v>
      </c>
      <c r="Q31" s="252">
        <f t="shared" si="41"/>
        <v>13</v>
      </c>
      <c r="R31" s="252">
        <f t="shared" si="42"/>
        <v>10</v>
      </c>
      <c r="S31" s="252">
        <f t="shared" si="43"/>
        <v>10</v>
      </c>
      <c r="T31" s="252">
        <f t="shared" si="44"/>
        <v>3</v>
      </c>
      <c r="U31" s="252">
        <f t="shared" si="45"/>
        <v>4</v>
      </c>
      <c r="W31" s="340" t="s">
        <v>18</v>
      </c>
      <c r="X31" s="346">
        <f>SUM(EM31:EP31)</f>
        <v>12</v>
      </c>
      <c r="Y31" s="346">
        <f>SUM(AT31:AY31)</f>
        <v>10</v>
      </c>
      <c r="Z31" s="346">
        <f>SUM(EQ31:EW31)</f>
        <v>17</v>
      </c>
      <c r="AA31" s="346">
        <f>SUM(AZ31:BD31)</f>
        <v>16</v>
      </c>
      <c r="AB31" s="346">
        <f>SUM(EX31:FG31)</f>
        <v>67</v>
      </c>
      <c r="AC31" s="346">
        <f>SUM(BE31:BM31)</f>
        <v>47</v>
      </c>
      <c r="AD31" s="346">
        <f>SUM(FH31:FQ31)</f>
        <v>155</v>
      </c>
      <c r="AE31" s="346">
        <f>SUM(BN31:BW31)</f>
        <v>107</v>
      </c>
      <c r="AF31" s="346">
        <f>SUM(FR31:GA31)</f>
        <v>485</v>
      </c>
      <c r="AG31" s="346">
        <f>SUM(BX31:CG31)</f>
        <v>280</v>
      </c>
      <c r="AH31" s="346">
        <f>SUM(GB31:GK31)</f>
        <v>1198</v>
      </c>
      <c r="AI31" s="346">
        <f>SUM(CH31:CQ31)</f>
        <v>538</v>
      </c>
      <c r="AJ31" s="346">
        <f>SUM(GL31:GU31)</f>
        <v>2417</v>
      </c>
      <c r="AK31" s="346">
        <f>SUM(CR31:DA31)</f>
        <v>1339</v>
      </c>
      <c r="AL31" s="346">
        <f>SUM(GV31:HE31)</f>
        <v>2791</v>
      </c>
      <c r="AM31" s="346">
        <f>SUM(DB31:DK31)</f>
        <v>1948</v>
      </c>
      <c r="AN31" s="346">
        <f>SUM(HF31:HO31)</f>
        <v>1993</v>
      </c>
      <c r="AO31" s="346">
        <f>SUM(DL31:DU31)</f>
        <v>2252</v>
      </c>
      <c r="AP31" s="346">
        <f>SUM(HP31:ID31)</f>
        <v>489</v>
      </c>
      <c r="AQ31" s="346">
        <f>SUM(DV31:EK31)</f>
        <v>1114</v>
      </c>
      <c r="AR31" s="346">
        <f>+JX31+IE31</f>
        <v>117</v>
      </c>
      <c r="AS31" s="340" t="s">
        <v>18</v>
      </c>
      <c r="AT31" s="341">
        <v>3</v>
      </c>
      <c r="AU31" s="341">
        <v>1</v>
      </c>
      <c r="AV31" s="341">
        <v>2</v>
      </c>
      <c r="AW31" s="341">
        <v>1</v>
      </c>
      <c r="AX31" s="341">
        <v>1</v>
      </c>
      <c r="AY31" s="341">
        <v>2</v>
      </c>
      <c r="AZ31" s="341">
        <v>1</v>
      </c>
      <c r="BA31" s="341">
        <v>2</v>
      </c>
      <c r="BB31" s="341">
        <v>1</v>
      </c>
      <c r="BC31" s="341">
        <v>7</v>
      </c>
      <c r="BD31" s="341">
        <v>5</v>
      </c>
      <c r="BE31" s="341">
        <v>7</v>
      </c>
      <c r="BF31" s="341">
        <v>2</v>
      </c>
      <c r="BG31" s="341">
        <v>3</v>
      </c>
      <c r="BH31" s="341">
        <v>6</v>
      </c>
      <c r="BI31" s="341">
        <v>4</v>
      </c>
      <c r="BJ31" s="341">
        <v>9</v>
      </c>
      <c r="BK31" s="341">
        <v>1</v>
      </c>
      <c r="BL31" s="341">
        <v>9</v>
      </c>
      <c r="BM31" s="341">
        <v>6</v>
      </c>
      <c r="BN31" s="341">
        <v>9</v>
      </c>
      <c r="BO31" s="341">
        <v>9</v>
      </c>
      <c r="BP31" s="341">
        <v>6</v>
      </c>
      <c r="BQ31" s="341">
        <v>9</v>
      </c>
      <c r="BR31" s="341">
        <v>11</v>
      </c>
      <c r="BS31" s="341">
        <v>9</v>
      </c>
      <c r="BT31" s="341">
        <v>16</v>
      </c>
      <c r="BU31" s="341">
        <v>12</v>
      </c>
      <c r="BV31" s="341">
        <v>13</v>
      </c>
      <c r="BW31" s="341">
        <v>13</v>
      </c>
      <c r="BX31" s="341">
        <v>22</v>
      </c>
      <c r="BY31" s="341">
        <v>23</v>
      </c>
      <c r="BZ31" s="341">
        <v>22</v>
      </c>
      <c r="CA31" s="341">
        <v>17</v>
      </c>
      <c r="CB31" s="341">
        <v>19</v>
      </c>
      <c r="CC31" s="341">
        <v>28</v>
      </c>
      <c r="CD31" s="341">
        <v>34</v>
      </c>
      <c r="CE31" s="341">
        <v>22</v>
      </c>
      <c r="CF31" s="341">
        <v>33</v>
      </c>
      <c r="CG31" s="341">
        <v>60</v>
      </c>
      <c r="CH31" s="341">
        <v>41</v>
      </c>
      <c r="CI31" s="341">
        <v>42</v>
      </c>
      <c r="CJ31" s="341">
        <v>42</v>
      </c>
      <c r="CK31" s="341">
        <v>40</v>
      </c>
      <c r="CL31" s="341">
        <v>64</v>
      </c>
      <c r="CM31" s="341">
        <v>63</v>
      </c>
      <c r="CN31" s="341">
        <v>49</v>
      </c>
      <c r="CO31" s="341">
        <v>67</v>
      </c>
      <c r="CP31" s="341">
        <v>57</v>
      </c>
      <c r="CQ31" s="341">
        <v>73</v>
      </c>
      <c r="CR31" s="341">
        <v>78</v>
      </c>
      <c r="CS31" s="341">
        <v>117</v>
      </c>
      <c r="CT31" s="341">
        <v>111</v>
      </c>
      <c r="CU31" s="341">
        <v>102</v>
      </c>
      <c r="CV31" s="341">
        <v>118</v>
      </c>
      <c r="CW31" s="341">
        <v>137</v>
      </c>
      <c r="CX31" s="341">
        <v>157</v>
      </c>
      <c r="CY31" s="341">
        <v>157</v>
      </c>
      <c r="CZ31" s="341">
        <v>164</v>
      </c>
      <c r="DA31" s="341">
        <v>198</v>
      </c>
      <c r="DB31" s="341">
        <v>191</v>
      </c>
      <c r="DC31" s="341">
        <v>145</v>
      </c>
      <c r="DD31" s="341">
        <v>191</v>
      </c>
      <c r="DE31" s="341">
        <v>175</v>
      </c>
      <c r="DF31" s="341">
        <v>183</v>
      </c>
      <c r="DG31" s="341">
        <v>181</v>
      </c>
      <c r="DH31" s="341">
        <v>206</v>
      </c>
      <c r="DI31" s="341">
        <v>238</v>
      </c>
      <c r="DJ31" s="341">
        <v>236</v>
      </c>
      <c r="DK31" s="341">
        <v>202</v>
      </c>
      <c r="DL31" s="341">
        <v>210</v>
      </c>
      <c r="DM31" s="341">
        <v>207</v>
      </c>
      <c r="DN31" s="341">
        <v>197</v>
      </c>
      <c r="DO31" s="341">
        <v>210</v>
      </c>
      <c r="DP31" s="341">
        <v>242</v>
      </c>
      <c r="DQ31" s="341">
        <v>266</v>
      </c>
      <c r="DR31" s="341">
        <v>242</v>
      </c>
      <c r="DS31" s="341">
        <v>231</v>
      </c>
      <c r="DT31" s="341">
        <v>220</v>
      </c>
      <c r="DU31" s="341">
        <v>227</v>
      </c>
      <c r="DV31" s="341">
        <v>193</v>
      </c>
      <c r="DW31" s="341">
        <v>172</v>
      </c>
      <c r="DX31" s="341">
        <v>168</v>
      </c>
      <c r="DY31" s="341">
        <v>153</v>
      </c>
      <c r="DZ31" s="341">
        <v>115</v>
      </c>
      <c r="EA31" s="341">
        <v>81</v>
      </c>
      <c r="EB31" s="341">
        <v>66</v>
      </c>
      <c r="EC31" s="341">
        <v>58</v>
      </c>
      <c r="ED31" s="341">
        <v>34</v>
      </c>
      <c r="EE31" s="341">
        <v>27</v>
      </c>
      <c r="EF31" s="341">
        <v>21</v>
      </c>
      <c r="EG31" s="341">
        <v>10</v>
      </c>
      <c r="EH31" s="341">
        <v>10</v>
      </c>
      <c r="EI31" s="341">
        <v>3</v>
      </c>
      <c r="EJ31" s="341">
        <v>2</v>
      </c>
      <c r="EK31" s="341">
        <v>1</v>
      </c>
      <c r="EL31" s="342">
        <v>7651</v>
      </c>
      <c r="EM31" s="341">
        <v>8</v>
      </c>
      <c r="EN31" s="341">
        <v>2</v>
      </c>
      <c r="EO31" s="341">
        <v>1</v>
      </c>
      <c r="EP31" s="341">
        <v>1</v>
      </c>
      <c r="EQ31" s="341">
        <v>1</v>
      </c>
      <c r="ER31" s="341">
        <v>1</v>
      </c>
      <c r="ES31" s="341">
        <v>2</v>
      </c>
      <c r="ET31" s="341">
        <v>1</v>
      </c>
      <c r="EU31" s="341">
        <v>1</v>
      </c>
      <c r="EV31" s="341">
        <v>4</v>
      </c>
      <c r="EW31" s="341">
        <v>7</v>
      </c>
      <c r="EX31" s="341">
        <v>4</v>
      </c>
      <c r="EY31" s="341">
        <v>3</v>
      </c>
      <c r="EZ31" s="341">
        <v>6</v>
      </c>
      <c r="FA31" s="341">
        <v>8</v>
      </c>
      <c r="FB31" s="341">
        <v>6</v>
      </c>
      <c r="FC31" s="341">
        <v>10</v>
      </c>
      <c r="FD31" s="341">
        <v>8</v>
      </c>
      <c r="FE31" s="341">
        <v>6</v>
      </c>
      <c r="FF31" s="341">
        <v>7</v>
      </c>
      <c r="FG31" s="341">
        <v>9</v>
      </c>
      <c r="FH31" s="341">
        <v>10</v>
      </c>
      <c r="FI31" s="341">
        <v>11</v>
      </c>
      <c r="FJ31" s="341">
        <v>11</v>
      </c>
      <c r="FK31" s="341">
        <v>11</v>
      </c>
      <c r="FL31" s="341">
        <v>11</v>
      </c>
      <c r="FM31" s="341">
        <v>13</v>
      </c>
      <c r="FN31" s="341">
        <v>14</v>
      </c>
      <c r="FO31" s="341">
        <v>23</v>
      </c>
      <c r="FP31" s="341">
        <v>24</v>
      </c>
      <c r="FQ31" s="341">
        <v>27</v>
      </c>
      <c r="FR31" s="341">
        <v>32</v>
      </c>
      <c r="FS31" s="341">
        <v>24</v>
      </c>
      <c r="FT31" s="341">
        <v>39</v>
      </c>
      <c r="FU31" s="341">
        <v>35</v>
      </c>
      <c r="FV31" s="341">
        <v>56</v>
      </c>
      <c r="FW31" s="341">
        <v>44</v>
      </c>
      <c r="FX31" s="341">
        <v>52</v>
      </c>
      <c r="FY31" s="341">
        <v>62</v>
      </c>
      <c r="FZ31" s="341">
        <v>77</v>
      </c>
      <c r="GA31" s="341">
        <v>64</v>
      </c>
      <c r="GB31" s="341">
        <v>87</v>
      </c>
      <c r="GC31" s="341">
        <v>90</v>
      </c>
      <c r="GD31" s="341">
        <v>105</v>
      </c>
      <c r="GE31" s="341">
        <v>83</v>
      </c>
      <c r="GF31" s="341">
        <v>113</v>
      </c>
      <c r="GG31" s="341">
        <v>131</v>
      </c>
      <c r="GH31" s="341">
        <v>135</v>
      </c>
      <c r="GI31" s="341">
        <v>128</v>
      </c>
      <c r="GJ31" s="341">
        <v>147</v>
      </c>
      <c r="GK31" s="341">
        <v>179</v>
      </c>
      <c r="GL31" s="341">
        <v>220</v>
      </c>
      <c r="GM31" s="341">
        <v>212</v>
      </c>
      <c r="GN31" s="341">
        <v>215</v>
      </c>
      <c r="GO31" s="341">
        <v>203</v>
      </c>
      <c r="GP31" s="341">
        <v>249</v>
      </c>
      <c r="GQ31" s="341">
        <v>231</v>
      </c>
      <c r="GR31" s="341">
        <v>266</v>
      </c>
      <c r="GS31" s="341">
        <v>278</v>
      </c>
      <c r="GT31" s="341">
        <v>277</v>
      </c>
      <c r="GU31" s="341">
        <v>266</v>
      </c>
      <c r="GV31" s="341">
        <v>294</v>
      </c>
      <c r="GW31" s="341">
        <v>293</v>
      </c>
      <c r="GX31" s="341">
        <v>286</v>
      </c>
      <c r="GY31" s="341">
        <v>281</v>
      </c>
      <c r="GZ31" s="341">
        <v>269</v>
      </c>
      <c r="HA31" s="341">
        <v>283</v>
      </c>
      <c r="HB31" s="341">
        <v>279</v>
      </c>
      <c r="HC31" s="341">
        <v>275</v>
      </c>
      <c r="HD31" s="341">
        <v>270</v>
      </c>
      <c r="HE31" s="341">
        <v>261</v>
      </c>
      <c r="HF31" s="341">
        <v>274</v>
      </c>
      <c r="HG31" s="341">
        <v>264</v>
      </c>
      <c r="HH31" s="341">
        <v>221</v>
      </c>
      <c r="HI31" s="341">
        <v>211</v>
      </c>
      <c r="HJ31" s="341">
        <v>196</v>
      </c>
      <c r="HK31" s="341">
        <v>206</v>
      </c>
      <c r="HL31" s="341">
        <v>171</v>
      </c>
      <c r="HM31" s="341">
        <v>155</v>
      </c>
      <c r="HN31" s="341">
        <v>163</v>
      </c>
      <c r="HO31" s="341">
        <v>132</v>
      </c>
      <c r="HP31" s="341">
        <v>98</v>
      </c>
      <c r="HQ31" s="341">
        <v>103</v>
      </c>
      <c r="HR31" s="341">
        <v>68</v>
      </c>
      <c r="HS31" s="341">
        <v>56</v>
      </c>
      <c r="HT31" s="341">
        <v>59</v>
      </c>
      <c r="HU31" s="341">
        <v>38</v>
      </c>
      <c r="HV31" s="341">
        <v>26</v>
      </c>
      <c r="HW31" s="341">
        <v>12</v>
      </c>
      <c r="HX31" s="341">
        <v>8</v>
      </c>
      <c r="HY31" s="341">
        <v>9</v>
      </c>
      <c r="HZ31" s="341">
        <v>6</v>
      </c>
      <c r="IA31" s="341">
        <v>3</v>
      </c>
      <c r="IB31" s="341">
        <v>1</v>
      </c>
      <c r="IC31" s="341">
        <v>1</v>
      </c>
      <c r="ID31" s="341">
        <v>1</v>
      </c>
      <c r="IE31" s="341">
        <v>1</v>
      </c>
      <c r="IF31" s="342">
        <v>9625</v>
      </c>
      <c r="IG31" s="341">
        <v>1</v>
      </c>
      <c r="IH31" s="341">
        <v>2</v>
      </c>
      <c r="II31" s="341">
        <v>1</v>
      </c>
      <c r="IJ31" s="341">
        <v>1</v>
      </c>
      <c r="IK31" s="341">
        <v>1</v>
      </c>
      <c r="IL31" s="341">
        <v>1</v>
      </c>
      <c r="IM31" s="341">
        <v>1</v>
      </c>
      <c r="IN31" s="341">
        <v>1</v>
      </c>
      <c r="IO31" s="341">
        <v>2</v>
      </c>
      <c r="IP31" s="341">
        <v>1</v>
      </c>
      <c r="IQ31" s="341">
        <v>1</v>
      </c>
      <c r="IR31" s="341">
        <v>1</v>
      </c>
      <c r="IS31" s="341">
        <v>2</v>
      </c>
      <c r="IT31" s="341">
        <v>2</v>
      </c>
      <c r="IU31" s="341">
        <v>1</v>
      </c>
      <c r="IV31" s="341">
        <v>6</v>
      </c>
      <c r="IW31" s="341">
        <v>2</v>
      </c>
      <c r="IX31" s="341">
        <v>4</v>
      </c>
      <c r="IY31" s="341">
        <v>4</v>
      </c>
      <c r="IZ31" s="341">
        <v>2</v>
      </c>
      <c r="JA31" s="341">
        <v>4</v>
      </c>
      <c r="JB31" s="341">
        <v>6</v>
      </c>
      <c r="JC31" s="341">
        <v>1</v>
      </c>
      <c r="JD31" s="341">
        <v>3</v>
      </c>
      <c r="JE31" s="341">
        <v>6</v>
      </c>
      <c r="JF31" s="341">
        <v>5</v>
      </c>
      <c r="JG31" s="341">
        <v>5</v>
      </c>
      <c r="JH31" s="341">
        <v>4</v>
      </c>
      <c r="JI31" s="341">
        <v>2</v>
      </c>
      <c r="JJ31" s="341">
        <v>4</v>
      </c>
      <c r="JK31" s="341">
        <v>4</v>
      </c>
      <c r="JL31" s="341">
        <v>4</v>
      </c>
      <c r="JM31" s="341">
        <v>6</v>
      </c>
      <c r="JN31" s="341">
        <v>4</v>
      </c>
      <c r="JO31" s="341">
        <v>2</v>
      </c>
      <c r="JP31" s="341">
        <v>2</v>
      </c>
      <c r="JQ31" s="341">
        <v>4</v>
      </c>
      <c r="JR31" s="341">
        <v>2</v>
      </c>
      <c r="JS31" s="341">
        <v>1</v>
      </c>
      <c r="JT31" s="341">
        <v>2</v>
      </c>
      <c r="JU31" s="341">
        <v>1</v>
      </c>
      <c r="JV31" s="341">
        <v>1</v>
      </c>
      <c r="JW31" s="341">
        <v>6</v>
      </c>
      <c r="JX31" s="342">
        <v>116</v>
      </c>
      <c r="JY31" s="341">
        <v>17392</v>
      </c>
      <c r="JZ31" s="351"/>
      <c r="KA31" s="351"/>
      <c r="KB31" s="351"/>
      <c r="KC31" s="351"/>
      <c r="KD31" s="351"/>
      <c r="KE31" s="351"/>
      <c r="KF31" s="351"/>
      <c r="KG31" s="351"/>
      <c r="KH31" s="351"/>
      <c r="KI31" s="351"/>
      <c r="KJ31" s="351"/>
      <c r="KK31" s="351"/>
      <c r="KL31" s="351"/>
      <c r="KM31" s="351"/>
    </row>
    <row r="32" spans="1:299">
      <c r="A32" s="5" t="s">
        <v>183</v>
      </c>
      <c r="B32" s="252">
        <f t="shared" si="26"/>
        <v>0</v>
      </c>
      <c r="C32" s="252">
        <f t="shared" si="27"/>
        <v>4</v>
      </c>
      <c r="D32" s="252">
        <f t="shared" si="28"/>
        <v>0</v>
      </c>
      <c r="E32" s="252">
        <f t="shared" si="29"/>
        <v>1</v>
      </c>
      <c r="F32" s="252">
        <f t="shared" si="30"/>
        <v>5</v>
      </c>
      <c r="G32" s="252">
        <f t="shared" si="31"/>
        <v>4</v>
      </c>
      <c r="H32" s="252">
        <f t="shared" si="32"/>
        <v>21</v>
      </c>
      <c r="I32" s="252">
        <f t="shared" si="33"/>
        <v>4</v>
      </c>
      <c r="J32" s="252">
        <f t="shared" si="34"/>
        <v>34</v>
      </c>
      <c r="K32" s="252">
        <f t="shared" si="35"/>
        <v>14</v>
      </c>
      <c r="L32" s="252">
        <f t="shared" si="36"/>
        <v>79</v>
      </c>
      <c r="M32" s="252">
        <f t="shared" si="37"/>
        <v>36</v>
      </c>
      <c r="N32" s="252">
        <f t="shared" si="38"/>
        <v>156</v>
      </c>
      <c r="O32" s="252">
        <f t="shared" si="39"/>
        <v>86</v>
      </c>
      <c r="P32" s="252">
        <f t="shared" si="40"/>
        <v>132</v>
      </c>
      <c r="Q32" s="252">
        <f t="shared" si="41"/>
        <v>58</v>
      </c>
      <c r="R32" s="252">
        <f t="shared" si="42"/>
        <v>58</v>
      </c>
      <c r="S32" s="252">
        <f t="shared" si="43"/>
        <v>55</v>
      </c>
      <c r="T32" s="252">
        <f t="shared" si="44"/>
        <v>10</v>
      </c>
      <c r="U32" s="252">
        <f t="shared" si="45"/>
        <v>8</v>
      </c>
      <c r="W32" s="16" t="s">
        <v>185</v>
      </c>
      <c r="X32" s="458">
        <f t="shared" ref="X32:X95" si="46">SUM(EM32:EP32)</f>
        <v>0</v>
      </c>
      <c r="Y32" s="458">
        <f t="shared" ref="Y32:Y95" si="47">SUM(AT32:AY32)</f>
        <v>0</v>
      </c>
      <c r="Z32" s="458">
        <f t="shared" ref="Z32:Z95" si="48">SUM(EQ32:EW32)</f>
        <v>0</v>
      </c>
      <c r="AA32" s="458">
        <f t="shared" ref="AA32:AA95" si="49">SUM(AZ32:BD32)</f>
        <v>0</v>
      </c>
      <c r="AB32" s="458">
        <f t="shared" ref="AB32:AB95" si="50">SUM(EX32:FG32)</f>
        <v>0</v>
      </c>
      <c r="AC32" s="458">
        <f t="shared" ref="AC32:AC95" si="51">SUM(BE32:BM32)</f>
        <v>0</v>
      </c>
      <c r="AD32" s="458">
        <f t="shared" ref="AD32:AD95" si="52">SUM(FH32:FQ32)</f>
        <v>0</v>
      </c>
      <c r="AE32" s="458">
        <f t="shared" ref="AE32:AE95" si="53">SUM(BN32:BW32)</f>
        <v>0</v>
      </c>
      <c r="AF32" s="458">
        <f t="shared" ref="AF32:AF95" si="54">SUM(FR32:GA32)</f>
        <v>0</v>
      </c>
      <c r="AG32" s="458">
        <f t="shared" ref="AG32:AG95" si="55">SUM(BX32:CG32)</f>
        <v>0</v>
      </c>
      <c r="AH32" s="458">
        <f t="shared" ref="AH32:AH95" si="56">SUM(GB32:GK32)</f>
        <v>1</v>
      </c>
      <c r="AI32" s="458">
        <f t="shared" ref="AI32:AI95" si="57">SUM(CH32:CQ32)</f>
        <v>0</v>
      </c>
      <c r="AJ32" s="458">
        <f t="shared" ref="AJ32:AJ95" si="58">SUM(GL32:GU32)</f>
        <v>1</v>
      </c>
      <c r="AK32" s="458">
        <f t="shared" ref="AK32:AK95" si="59">SUM(CR32:DA32)</f>
        <v>4</v>
      </c>
      <c r="AL32" s="458">
        <f t="shared" ref="AL32:AL95" si="60">SUM(GV32:HE32)</f>
        <v>3</v>
      </c>
      <c r="AM32" s="458">
        <f t="shared" ref="AM32:AM95" si="61">SUM(DB32:DK32)</f>
        <v>0</v>
      </c>
      <c r="AN32" s="458">
        <f t="shared" ref="AN32:AN95" si="62">SUM(HF32:HO32)</f>
        <v>5</v>
      </c>
      <c r="AO32" s="458">
        <f t="shared" ref="AO32:AO95" si="63">SUM(DL32:DU32)</f>
        <v>0</v>
      </c>
      <c r="AP32" s="458">
        <f t="shared" ref="AP32:AP95" si="64">SUM(HP32:ID32)</f>
        <v>0</v>
      </c>
      <c r="AQ32" s="458">
        <f t="shared" ref="AQ32:AQ95" si="65">SUM(DV32:EK32)</f>
        <v>0</v>
      </c>
      <c r="AR32" s="458">
        <f t="shared" ref="AR32:AR95" si="66">+JX32+IE32</f>
        <v>1</v>
      </c>
      <c r="AS32" s="16" t="s">
        <v>185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>
        <v>1</v>
      </c>
      <c r="CS32" s="13">
        <v>1</v>
      </c>
      <c r="CT32" s="13"/>
      <c r="CU32" s="13"/>
      <c r="CV32" s="13"/>
      <c r="CW32" s="13">
        <v>1</v>
      </c>
      <c r="CX32" s="13">
        <v>1</v>
      </c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59">
        <v>4</v>
      </c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>
        <v>1</v>
      </c>
      <c r="GJ32" s="13"/>
      <c r="GK32" s="13"/>
      <c r="GL32" s="13"/>
      <c r="GM32" s="13">
        <v>1</v>
      </c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>
        <v>1</v>
      </c>
      <c r="GY32" s="13"/>
      <c r="GZ32" s="13"/>
      <c r="HA32" s="13"/>
      <c r="HB32" s="13">
        <v>1</v>
      </c>
      <c r="HC32" s="13">
        <v>1</v>
      </c>
      <c r="HD32" s="13"/>
      <c r="HE32" s="13"/>
      <c r="HF32" s="13"/>
      <c r="HG32" s="13"/>
      <c r="HH32" s="13">
        <v>1</v>
      </c>
      <c r="HI32" s="13"/>
      <c r="HJ32" s="13"/>
      <c r="HK32" s="13">
        <v>3</v>
      </c>
      <c r="HL32" s="13">
        <v>1</v>
      </c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59">
        <v>10</v>
      </c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>
        <v>1</v>
      </c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59">
        <v>1</v>
      </c>
      <c r="JY32" s="13">
        <v>15</v>
      </c>
      <c r="JZ32" s="351"/>
      <c r="KA32" s="351"/>
      <c r="KB32" s="351"/>
      <c r="KC32" s="351"/>
      <c r="KD32" s="351"/>
      <c r="KE32" s="351"/>
      <c r="KF32" s="351"/>
      <c r="KG32" s="351"/>
      <c r="KH32" s="351"/>
      <c r="KI32" s="351"/>
      <c r="KJ32" s="351"/>
      <c r="KK32" s="351"/>
      <c r="KL32" s="351"/>
      <c r="KM32" s="351"/>
    </row>
    <row r="33" spans="1:299">
      <c r="A33" s="14" t="s">
        <v>270</v>
      </c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W33" s="16" t="s">
        <v>186</v>
      </c>
      <c r="X33" s="458">
        <f t="shared" si="46"/>
        <v>0</v>
      </c>
      <c r="Y33" s="458">
        <f t="shared" si="47"/>
        <v>0</v>
      </c>
      <c r="Z33" s="458">
        <f t="shared" si="48"/>
        <v>0</v>
      </c>
      <c r="AA33" s="458">
        <f t="shared" si="49"/>
        <v>0</v>
      </c>
      <c r="AB33" s="458">
        <f t="shared" si="50"/>
        <v>0</v>
      </c>
      <c r="AC33" s="458">
        <f t="shared" si="51"/>
        <v>0</v>
      </c>
      <c r="AD33" s="458">
        <f t="shared" si="52"/>
        <v>0</v>
      </c>
      <c r="AE33" s="458">
        <f t="shared" si="53"/>
        <v>0</v>
      </c>
      <c r="AF33" s="458">
        <f t="shared" si="54"/>
        <v>0</v>
      </c>
      <c r="AG33" s="458">
        <f t="shared" si="55"/>
        <v>0</v>
      </c>
      <c r="AH33" s="458">
        <f t="shared" si="56"/>
        <v>2</v>
      </c>
      <c r="AI33" s="458">
        <f t="shared" si="57"/>
        <v>0</v>
      </c>
      <c r="AJ33" s="458">
        <f t="shared" si="58"/>
        <v>2</v>
      </c>
      <c r="AK33" s="458">
        <f t="shared" si="59"/>
        <v>2</v>
      </c>
      <c r="AL33" s="458">
        <f t="shared" si="60"/>
        <v>8</v>
      </c>
      <c r="AM33" s="458">
        <f t="shared" si="61"/>
        <v>4</v>
      </c>
      <c r="AN33" s="458">
        <f t="shared" si="62"/>
        <v>12</v>
      </c>
      <c r="AO33" s="458">
        <f t="shared" si="63"/>
        <v>8</v>
      </c>
      <c r="AP33" s="458">
        <f t="shared" si="64"/>
        <v>1</v>
      </c>
      <c r="AQ33" s="458">
        <f t="shared" si="65"/>
        <v>0</v>
      </c>
      <c r="AR33" s="458">
        <f t="shared" si="66"/>
        <v>0</v>
      </c>
      <c r="AS33" s="16" t="s">
        <v>186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>
        <v>1</v>
      </c>
      <c r="CU33" s="13"/>
      <c r="CV33" s="13"/>
      <c r="CW33" s="13"/>
      <c r="CX33" s="13"/>
      <c r="CY33" s="13"/>
      <c r="CZ33" s="13">
        <v>1</v>
      </c>
      <c r="DA33" s="13"/>
      <c r="DB33" s="13"/>
      <c r="DC33" s="13"/>
      <c r="DD33" s="13"/>
      <c r="DE33" s="13">
        <v>1</v>
      </c>
      <c r="DF33" s="13"/>
      <c r="DG33" s="13">
        <v>1</v>
      </c>
      <c r="DH33" s="13"/>
      <c r="DI33" s="13">
        <v>1</v>
      </c>
      <c r="DJ33" s="13">
        <v>1</v>
      </c>
      <c r="DK33" s="13"/>
      <c r="DL33" s="13"/>
      <c r="DM33" s="13"/>
      <c r="DN33" s="13">
        <v>1</v>
      </c>
      <c r="DO33" s="13">
        <v>1</v>
      </c>
      <c r="DP33" s="13">
        <v>1</v>
      </c>
      <c r="DQ33" s="13"/>
      <c r="DR33" s="13">
        <v>1</v>
      </c>
      <c r="DS33" s="13">
        <v>1</v>
      </c>
      <c r="DT33" s="13">
        <v>1</v>
      </c>
      <c r="DU33" s="13">
        <v>2</v>
      </c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59">
        <v>14</v>
      </c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>
        <v>1</v>
      </c>
      <c r="GI33" s="13"/>
      <c r="GJ33" s="13"/>
      <c r="GK33" s="13">
        <v>1</v>
      </c>
      <c r="GL33" s="13"/>
      <c r="GM33" s="13"/>
      <c r="GN33" s="13">
        <v>1</v>
      </c>
      <c r="GO33" s="13"/>
      <c r="GP33" s="13"/>
      <c r="GQ33" s="13"/>
      <c r="GR33" s="13">
        <v>1</v>
      </c>
      <c r="GS33" s="13"/>
      <c r="GT33" s="13"/>
      <c r="GU33" s="13"/>
      <c r="GV33" s="13"/>
      <c r="GW33" s="13">
        <v>1</v>
      </c>
      <c r="GX33" s="13">
        <v>1</v>
      </c>
      <c r="GY33" s="13">
        <v>3</v>
      </c>
      <c r="GZ33" s="13">
        <v>1</v>
      </c>
      <c r="HA33" s="13"/>
      <c r="HB33" s="13">
        <v>1</v>
      </c>
      <c r="HC33" s="13">
        <v>1</v>
      </c>
      <c r="HD33" s="13"/>
      <c r="HE33" s="13"/>
      <c r="HF33" s="13">
        <v>3</v>
      </c>
      <c r="HG33" s="13">
        <v>2</v>
      </c>
      <c r="HH33" s="13">
        <v>1</v>
      </c>
      <c r="HI33" s="13">
        <v>2</v>
      </c>
      <c r="HJ33" s="13">
        <v>1</v>
      </c>
      <c r="HK33" s="13"/>
      <c r="HL33" s="13">
        <v>1</v>
      </c>
      <c r="HM33" s="13"/>
      <c r="HN33" s="13">
        <v>2</v>
      </c>
      <c r="HO33" s="13"/>
      <c r="HP33" s="13"/>
      <c r="HQ33" s="13"/>
      <c r="HR33" s="13"/>
      <c r="HS33" s="13"/>
      <c r="HT33" s="13">
        <v>1</v>
      </c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59">
        <v>25</v>
      </c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59"/>
      <c r="JY33" s="13">
        <v>39</v>
      </c>
      <c r="JZ33" s="351"/>
      <c r="KA33" s="351"/>
      <c r="KB33" s="351"/>
      <c r="KC33" s="351"/>
      <c r="KD33" s="351"/>
      <c r="KE33" s="351"/>
      <c r="KF33" s="351"/>
      <c r="KG33" s="351"/>
      <c r="KH33" s="351"/>
      <c r="KI33" s="351"/>
      <c r="KJ33" s="351"/>
      <c r="KK33" s="351"/>
      <c r="KL33" s="351"/>
      <c r="KM33" s="351"/>
    </row>
    <row r="34" spans="1:299">
      <c r="A34" s="6" t="s">
        <v>185</v>
      </c>
      <c r="B34" s="252">
        <f t="shared" si="26"/>
        <v>0</v>
      </c>
      <c r="C34" s="252">
        <f t="shared" si="27"/>
        <v>0</v>
      </c>
      <c r="D34" s="252">
        <f t="shared" si="28"/>
        <v>0</v>
      </c>
      <c r="E34" s="252">
        <f t="shared" si="29"/>
        <v>0</v>
      </c>
      <c r="F34" s="252">
        <f t="shared" si="30"/>
        <v>0</v>
      </c>
      <c r="G34" s="252">
        <f t="shared" si="31"/>
        <v>0</v>
      </c>
      <c r="H34" s="252">
        <f t="shared" si="32"/>
        <v>0</v>
      </c>
      <c r="I34" s="252">
        <f t="shared" si="33"/>
        <v>0</v>
      </c>
      <c r="J34" s="252">
        <f t="shared" si="34"/>
        <v>0</v>
      </c>
      <c r="K34" s="252">
        <f t="shared" si="35"/>
        <v>0</v>
      </c>
      <c r="L34" s="252">
        <f t="shared" si="36"/>
        <v>1</v>
      </c>
      <c r="M34" s="252">
        <f t="shared" si="37"/>
        <v>0</v>
      </c>
      <c r="N34" s="252">
        <f t="shared" si="38"/>
        <v>1</v>
      </c>
      <c r="O34" s="252">
        <f t="shared" si="39"/>
        <v>4</v>
      </c>
      <c r="P34" s="252">
        <f t="shared" si="40"/>
        <v>3</v>
      </c>
      <c r="Q34" s="252">
        <f t="shared" si="41"/>
        <v>0</v>
      </c>
      <c r="R34" s="252">
        <f t="shared" si="42"/>
        <v>5</v>
      </c>
      <c r="S34" s="252">
        <f t="shared" si="43"/>
        <v>0</v>
      </c>
      <c r="T34" s="252">
        <f t="shared" si="44"/>
        <v>0</v>
      </c>
      <c r="U34" s="252">
        <f t="shared" si="45"/>
        <v>0</v>
      </c>
      <c r="W34" s="16" t="s">
        <v>187</v>
      </c>
      <c r="X34" s="458">
        <f t="shared" si="46"/>
        <v>0</v>
      </c>
      <c r="Y34" s="458">
        <f t="shared" si="47"/>
        <v>0</v>
      </c>
      <c r="Z34" s="458">
        <f t="shared" si="48"/>
        <v>0</v>
      </c>
      <c r="AA34" s="458">
        <f t="shared" si="49"/>
        <v>0</v>
      </c>
      <c r="AB34" s="458">
        <f t="shared" si="50"/>
        <v>0</v>
      </c>
      <c r="AC34" s="458">
        <f t="shared" si="51"/>
        <v>0</v>
      </c>
      <c r="AD34" s="458">
        <f t="shared" si="52"/>
        <v>0</v>
      </c>
      <c r="AE34" s="458">
        <f t="shared" si="53"/>
        <v>0</v>
      </c>
      <c r="AF34" s="458">
        <f t="shared" si="54"/>
        <v>0</v>
      </c>
      <c r="AG34" s="458">
        <f t="shared" si="55"/>
        <v>0</v>
      </c>
      <c r="AH34" s="458">
        <f t="shared" si="56"/>
        <v>0</v>
      </c>
      <c r="AI34" s="458">
        <f t="shared" si="57"/>
        <v>0</v>
      </c>
      <c r="AJ34" s="458">
        <f t="shared" si="58"/>
        <v>0</v>
      </c>
      <c r="AK34" s="458">
        <f t="shared" si="59"/>
        <v>0</v>
      </c>
      <c r="AL34" s="458">
        <f t="shared" si="60"/>
        <v>0</v>
      </c>
      <c r="AM34" s="458">
        <f t="shared" si="61"/>
        <v>0</v>
      </c>
      <c r="AN34" s="458">
        <f t="shared" si="62"/>
        <v>1</v>
      </c>
      <c r="AO34" s="458">
        <f t="shared" si="63"/>
        <v>0</v>
      </c>
      <c r="AP34" s="458">
        <f t="shared" si="64"/>
        <v>0</v>
      </c>
      <c r="AQ34" s="458">
        <f t="shared" si="65"/>
        <v>0</v>
      </c>
      <c r="AR34" s="458">
        <f t="shared" si="66"/>
        <v>0</v>
      </c>
      <c r="AS34" s="16" t="s">
        <v>187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59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>
        <v>1</v>
      </c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59">
        <v>1</v>
      </c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59"/>
      <c r="JY34" s="13">
        <v>1</v>
      </c>
      <c r="JZ34" s="351"/>
      <c r="KA34" s="351"/>
      <c r="KB34" s="351"/>
      <c r="KC34" s="351"/>
      <c r="KD34" s="351"/>
      <c r="KE34" s="351"/>
      <c r="KF34" s="351"/>
      <c r="KG34" s="351"/>
      <c r="KH34" s="351"/>
      <c r="KI34" s="351"/>
      <c r="KJ34" s="351"/>
      <c r="KK34" s="351"/>
      <c r="KL34" s="351"/>
      <c r="KM34" s="351"/>
    </row>
    <row r="35" spans="1:299">
      <c r="A35" s="7" t="s">
        <v>186</v>
      </c>
      <c r="B35" s="252">
        <f t="shared" ref="B35:B98" si="67">VLOOKUP(A35,$W:$AQ,2,FALSE)</f>
        <v>0</v>
      </c>
      <c r="C35" s="252">
        <f t="shared" ref="C35:C98" si="68">VLOOKUP(A35,$W:$AQ,3,FALSE)</f>
        <v>0</v>
      </c>
      <c r="D35" s="252">
        <f t="shared" ref="D35:D98" si="69">VLOOKUP(A35,$W:$AQ,4,FALSE)</f>
        <v>0</v>
      </c>
      <c r="E35" s="252">
        <f t="shared" ref="E35:E98" si="70">VLOOKUP(A35,$W:$AQ,5,FALSE)</f>
        <v>0</v>
      </c>
      <c r="F35" s="252">
        <f t="shared" ref="F35:F98" si="71">VLOOKUP(A35,$W:$AQ,6,FALSE)</f>
        <v>0</v>
      </c>
      <c r="G35" s="252">
        <f t="shared" ref="G35:G98" si="72">VLOOKUP(A35,$W:$AQ,7,FALSE)</f>
        <v>0</v>
      </c>
      <c r="H35" s="252">
        <f t="shared" ref="H35:H98" si="73">VLOOKUP(A35,$W:$AQ,8,FALSE)</f>
        <v>0</v>
      </c>
      <c r="I35" s="252">
        <f t="shared" ref="I35:I98" si="74">VLOOKUP(A35,$W:$AQ,9,FALSE)</f>
        <v>0</v>
      </c>
      <c r="J35" s="252">
        <f t="shared" ref="J35:J98" si="75">VLOOKUP(A35,$W:$AQ,10,FALSE)</f>
        <v>0</v>
      </c>
      <c r="K35" s="252">
        <f t="shared" ref="K35:K98" si="76">VLOOKUP(A35,$W:$AQ,11,FALSE)</f>
        <v>0</v>
      </c>
      <c r="L35" s="252">
        <f t="shared" ref="L35:L98" si="77">VLOOKUP(A35,$W:$AQ,12,FALSE)</f>
        <v>2</v>
      </c>
      <c r="M35" s="252">
        <f t="shared" ref="M35:M98" si="78">VLOOKUP(A35,$W:$AQ,13,FALSE)</f>
        <v>0</v>
      </c>
      <c r="N35" s="252">
        <f t="shared" ref="N35:N98" si="79">VLOOKUP(A35,$W:$AQ,14,FALSE)</f>
        <v>2</v>
      </c>
      <c r="O35" s="252">
        <f t="shared" ref="O35:O98" si="80">VLOOKUP(A35,$W:$AQ,15,FALSE)</f>
        <v>2</v>
      </c>
      <c r="P35" s="252">
        <f t="shared" ref="P35:P98" si="81">VLOOKUP(A35,$W:$AQ,16,FALSE)</f>
        <v>8</v>
      </c>
      <c r="Q35" s="252">
        <f t="shared" ref="Q35:Q98" si="82">VLOOKUP(A35,$W:$AQ,17,FALSE)</f>
        <v>4</v>
      </c>
      <c r="R35" s="252">
        <f t="shared" ref="R35:R98" si="83">VLOOKUP(A35,$W:$AQ,18,FALSE)</f>
        <v>12</v>
      </c>
      <c r="S35" s="252">
        <f t="shared" ref="S35:S98" si="84">VLOOKUP(A35,$W:$AQ,19,FALSE)</f>
        <v>8</v>
      </c>
      <c r="T35" s="252">
        <f t="shared" ref="T35:T98" si="85">VLOOKUP(A35,$W:$AQ,20,FALSE)</f>
        <v>1</v>
      </c>
      <c r="U35" s="252">
        <f t="shared" ref="U35:U98" si="86">VLOOKUP(A35,$W:$AQ,21,FALSE)</f>
        <v>0</v>
      </c>
      <c r="W35" s="16" t="s">
        <v>49</v>
      </c>
      <c r="X35" s="458">
        <f t="shared" si="46"/>
        <v>0</v>
      </c>
      <c r="Y35" s="458">
        <f t="shared" si="47"/>
        <v>0</v>
      </c>
      <c r="Z35" s="458">
        <f t="shared" si="48"/>
        <v>0</v>
      </c>
      <c r="AA35" s="458">
        <f t="shared" si="49"/>
        <v>0</v>
      </c>
      <c r="AB35" s="458">
        <f t="shared" si="50"/>
        <v>0</v>
      </c>
      <c r="AC35" s="458">
        <f t="shared" si="51"/>
        <v>0</v>
      </c>
      <c r="AD35" s="458">
        <f t="shared" si="52"/>
        <v>0</v>
      </c>
      <c r="AE35" s="458">
        <f t="shared" si="53"/>
        <v>0</v>
      </c>
      <c r="AF35" s="458">
        <f t="shared" si="54"/>
        <v>0</v>
      </c>
      <c r="AG35" s="458">
        <f t="shared" si="55"/>
        <v>0</v>
      </c>
      <c r="AH35" s="458">
        <f t="shared" si="56"/>
        <v>0</v>
      </c>
      <c r="AI35" s="458">
        <f t="shared" si="57"/>
        <v>0</v>
      </c>
      <c r="AJ35" s="458">
        <f t="shared" si="58"/>
        <v>0</v>
      </c>
      <c r="AK35" s="458">
        <f t="shared" si="59"/>
        <v>0</v>
      </c>
      <c r="AL35" s="458">
        <f t="shared" si="60"/>
        <v>0</v>
      </c>
      <c r="AM35" s="458">
        <f t="shared" si="61"/>
        <v>0</v>
      </c>
      <c r="AN35" s="458">
        <f t="shared" si="62"/>
        <v>0</v>
      </c>
      <c r="AO35" s="458">
        <f t="shared" si="63"/>
        <v>1</v>
      </c>
      <c r="AP35" s="458">
        <f t="shared" si="64"/>
        <v>1</v>
      </c>
      <c r="AQ35" s="458">
        <f t="shared" si="65"/>
        <v>0</v>
      </c>
      <c r="AR35" s="458">
        <f t="shared" si="66"/>
        <v>0</v>
      </c>
      <c r="AS35" s="16" t="s">
        <v>49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>
        <v>1</v>
      </c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59">
        <v>1</v>
      </c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>
        <v>1</v>
      </c>
      <c r="HW35" s="13"/>
      <c r="HX35" s="13"/>
      <c r="HY35" s="13"/>
      <c r="HZ35" s="13"/>
      <c r="IA35" s="13"/>
      <c r="IB35" s="13"/>
      <c r="IC35" s="13"/>
      <c r="ID35" s="13"/>
      <c r="IE35" s="13"/>
      <c r="IF35" s="59">
        <v>1</v>
      </c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59"/>
      <c r="JY35" s="13">
        <v>2</v>
      </c>
      <c r="JZ35" s="351"/>
      <c r="KA35" s="351"/>
      <c r="KB35" s="351"/>
      <c r="KC35" s="351"/>
      <c r="KD35" s="351"/>
      <c r="KE35" s="351"/>
      <c r="KF35" s="351"/>
      <c r="KG35" s="351"/>
      <c r="KH35" s="351"/>
      <c r="KI35" s="351"/>
      <c r="KJ35" s="351"/>
      <c r="KK35" s="351"/>
      <c r="KL35" s="351"/>
      <c r="KM35" s="351"/>
    </row>
    <row r="36" spans="1:299">
      <c r="A36" s="8" t="s">
        <v>47</v>
      </c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W36" s="16" t="s">
        <v>50</v>
      </c>
      <c r="X36" s="458">
        <f t="shared" si="46"/>
        <v>0</v>
      </c>
      <c r="Y36" s="458">
        <f t="shared" si="47"/>
        <v>0</v>
      </c>
      <c r="Z36" s="458">
        <f t="shared" si="48"/>
        <v>1</v>
      </c>
      <c r="AA36" s="458">
        <f t="shared" si="49"/>
        <v>1</v>
      </c>
      <c r="AB36" s="458">
        <f t="shared" si="50"/>
        <v>2</v>
      </c>
      <c r="AC36" s="458">
        <f t="shared" si="51"/>
        <v>5</v>
      </c>
      <c r="AD36" s="458">
        <f t="shared" si="52"/>
        <v>5</v>
      </c>
      <c r="AE36" s="458">
        <f t="shared" si="53"/>
        <v>5</v>
      </c>
      <c r="AF36" s="458">
        <f t="shared" si="54"/>
        <v>30</v>
      </c>
      <c r="AG36" s="458">
        <f t="shared" si="55"/>
        <v>17</v>
      </c>
      <c r="AH36" s="458">
        <f t="shared" si="56"/>
        <v>78</v>
      </c>
      <c r="AI36" s="458">
        <f t="shared" si="57"/>
        <v>29</v>
      </c>
      <c r="AJ36" s="458">
        <f t="shared" si="58"/>
        <v>150</v>
      </c>
      <c r="AK36" s="458">
        <f t="shared" si="59"/>
        <v>68</v>
      </c>
      <c r="AL36" s="458">
        <f t="shared" si="60"/>
        <v>127</v>
      </c>
      <c r="AM36" s="458">
        <f t="shared" si="61"/>
        <v>101</v>
      </c>
      <c r="AN36" s="458">
        <f t="shared" si="62"/>
        <v>69</v>
      </c>
      <c r="AO36" s="458">
        <f t="shared" si="63"/>
        <v>75</v>
      </c>
      <c r="AP36" s="458">
        <f t="shared" si="64"/>
        <v>16</v>
      </c>
      <c r="AQ36" s="458">
        <f t="shared" si="65"/>
        <v>35</v>
      </c>
      <c r="AR36" s="458">
        <f t="shared" si="66"/>
        <v>7</v>
      </c>
      <c r="AS36" s="16" t="s">
        <v>50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>
        <v>1</v>
      </c>
      <c r="BD36" s="13"/>
      <c r="BE36" s="13">
        <v>1</v>
      </c>
      <c r="BF36" s="13">
        <v>1</v>
      </c>
      <c r="BG36" s="13"/>
      <c r="BH36" s="13"/>
      <c r="BI36" s="13"/>
      <c r="BJ36" s="13">
        <v>3</v>
      </c>
      <c r="BK36" s="13"/>
      <c r="BL36" s="13"/>
      <c r="BM36" s="13"/>
      <c r="BN36" s="13"/>
      <c r="BO36" s="13"/>
      <c r="BP36" s="13"/>
      <c r="BQ36" s="13">
        <v>1</v>
      </c>
      <c r="BR36" s="13">
        <v>2</v>
      </c>
      <c r="BS36" s="13"/>
      <c r="BT36" s="13"/>
      <c r="BU36" s="13"/>
      <c r="BV36" s="13">
        <v>1</v>
      </c>
      <c r="BW36" s="13">
        <v>1</v>
      </c>
      <c r="BX36" s="13">
        <v>2</v>
      </c>
      <c r="BY36" s="13"/>
      <c r="BZ36" s="13">
        <v>1</v>
      </c>
      <c r="CA36" s="13"/>
      <c r="CB36" s="13">
        <v>1</v>
      </c>
      <c r="CC36" s="13">
        <v>1</v>
      </c>
      <c r="CD36" s="13">
        <v>3</v>
      </c>
      <c r="CE36" s="13">
        <v>1</v>
      </c>
      <c r="CF36" s="13">
        <v>2</v>
      </c>
      <c r="CG36" s="13">
        <v>6</v>
      </c>
      <c r="CH36" s="13">
        <v>5</v>
      </c>
      <c r="CI36" s="13">
        <v>2</v>
      </c>
      <c r="CJ36" s="13">
        <v>4</v>
      </c>
      <c r="CK36" s="13"/>
      <c r="CL36" s="13">
        <v>3</v>
      </c>
      <c r="CM36" s="13">
        <v>2</v>
      </c>
      <c r="CN36" s="13">
        <v>3</v>
      </c>
      <c r="CO36" s="13">
        <v>4</v>
      </c>
      <c r="CP36" s="13">
        <v>2</v>
      </c>
      <c r="CQ36" s="13">
        <v>4</v>
      </c>
      <c r="CR36" s="13">
        <v>3</v>
      </c>
      <c r="CS36" s="13">
        <v>8</v>
      </c>
      <c r="CT36" s="13">
        <v>2</v>
      </c>
      <c r="CU36" s="13">
        <v>4</v>
      </c>
      <c r="CV36" s="13">
        <v>8</v>
      </c>
      <c r="CW36" s="13">
        <v>6</v>
      </c>
      <c r="CX36" s="13">
        <v>17</v>
      </c>
      <c r="CY36" s="13">
        <v>5</v>
      </c>
      <c r="CZ36" s="13">
        <v>10</v>
      </c>
      <c r="DA36" s="13">
        <v>5</v>
      </c>
      <c r="DB36" s="13">
        <v>17</v>
      </c>
      <c r="DC36" s="13">
        <v>8</v>
      </c>
      <c r="DD36" s="13">
        <v>7</v>
      </c>
      <c r="DE36" s="13">
        <v>4</v>
      </c>
      <c r="DF36" s="13">
        <v>12</v>
      </c>
      <c r="DG36" s="13">
        <v>6</v>
      </c>
      <c r="DH36" s="13">
        <v>9</v>
      </c>
      <c r="DI36" s="13">
        <v>11</v>
      </c>
      <c r="DJ36" s="13">
        <v>15</v>
      </c>
      <c r="DK36" s="13">
        <v>12</v>
      </c>
      <c r="DL36" s="13">
        <v>5</v>
      </c>
      <c r="DM36" s="13">
        <v>9</v>
      </c>
      <c r="DN36" s="13">
        <v>7</v>
      </c>
      <c r="DO36" s="13">
        <v>3</v>
      </c>
      <c r="DP36" s="13">
        <v>8</v>
      </c>
      <c r="DQ36" s="13">
        <v>13</v>
      </c>
      <c r="DR36" s="13">
        <v>12</v>
      </c>
      <c r="DS36" s="13">
        <v>7</v>
      </c>
      <c r="DT36" s="13">
        <v>5</v>
      </c>
      <c r="DU36" s="13">
        <v>6</v>
      </c>
      <c r="DV36" s="13">
        <v>6</v>
      </c>
      <c r="DW36" s="13">
        <v>7</v>
      </c>
      <c r="DX36" s="13">
        <v>6</v>
      </c>
      <c r="DY36" s="13">
        <v>3</v>
      </c>
      <c r="DZ36" s="13">
        <v>5</v>
      </c>
      <c r="EA36" s="13"/>
      <c r="EB36" s="13">
        <v>3</v>
      </c>
      <c r="EC36" s="13">
        <v>2</v>
      </c>
      <c r="ED36" s="13">
        <v>3</v>
      </c>
      <c r="EE36" s="13"/>
      <c r="EF36" s="13"/>
      <c r="EG36" s="13"/>
      <c r="EH36" s="13"/>
      <c r="EI36" s="13"/>
      <c r="EJ36" s="13"/>
      <c r="EK36" s="13"/>
      <c r="EL36" s="59">
        <v>336</v>
      </c>
      <c r="EM36" s="13"/>
      <c r="EN36" s="13"/>
      <c r="EO36" s="13"/>
      <c r="EP36" s="13"/>
      <c r="EQ36" s="13"/>
      <c r="ER36" s="13"/>
      <c r="ES36" s="13"/>
      <c r="ET36" s="13"/>
      <c r="EU36" s="13"/>
      <c r="EV36" s="13">
        <v>1</v>
      </c>
      <c r="EW36" s="13"/>
      <c r="EX36" s="13"/>
      <c r="EY36" s="13"/>
      <c r="EZ36" s="13"/>
      <c r="FA36" s="13"/>
      <c r="FB36" s="13"/>
      <c r="FC36" s="13">
        <v>1</v>
      </c>
      <c r="FD36" s="13"/>
      <c r="FE36" s="13"/>
      <c r="FF36" s="13"/>
      <c r="FG36" s="13">
        <v>1</v>
      </c>
      <c r="FH36" s="13"/>
      <c r="FI36" s="13">
        <v>1</v>
      </c>
      <c r="FJ36" s="13"/>
      <c r="FK36" s="13">
        <v>2</v>
      </c>
      <c r="FL36" s="13"/>
      <c r="FM36" s="13"/>
      <c r="FN36" s="13">
        <v>1</v>
      </c>
      <c r="FO36" s="13"/>
      <c r="FP36" s="13"/>
      <c r="FQ36" s="13">
        <v>1</v>
      </c>
      <c r="FR36" s="13">
        <v>1</v>
      </c>
      <c r="FS36" s="13">
        <v>1</v>
      </c>
      <c r="FT36" s="13">
        <v>1</v>
      </c>
      <c r="FU36" s="13">
        <v>2</v>
      </c>
      <c r="FV36" s="13">
        <v>5</v>
      </c>
      <c r="FW36" s="13">
        <v>1</v>
      </c>
      <c r="FX36" s="13">
        <v>4</v>
      </c>
      <c r="FY36" s="13">
        <v>5</v>
      </c>
      <c r="FZ36" s="13">
        <v>6</v>
      </c>
      <c r="GA36" s="13">
        <v>4</v>
      </c>
      <c r="GB36" s="13">
        <v>3</v>
      </c>
      <c r="GC36" s="13">
        <v>8</v>
      </c>
      <c r="GD36" s="13">
        <v>7</v>
      </c>
      <c r="GE36" s="13">
        <v>5</v>
      </c>
      <c r="GF36" s="13">
        <v>8</v>
      </c>
      <c r="GG36" s="13">
        <v>9</v>
      </c>
      <c r="GH36" s="13">
        <v>5</v>
      </c>
      <c r="GI36" s="13">
        <v>12</v>
      </c>
      <c r="GJ36" s="13">
        <v>5</v>
      </c>
      <c r="GK36" s="13">
        <v>16</v>
      </c>
      <c r="GL36" s="13">
        <v>17</v>
      </c>
      <c r="GM36" s="13">
        <v>8</v>
      </c>
      <c r="GN36" s="13">
        <v>24</v>
      </c>
      <c r="GO36" s="13">
        <v>10</v>
      </c>
      <c r="GP36" s="13">
        <v>15</v>
      </c>
      <c r="GQ36" s="13">
        <v>12</v>
      </c>
      <c r="GR36" s="13">
        <v>15</v>
      </c>
      <c r="GS36" s="13">
        <v>25</v>
      </c>
      <c r="GT36" s="13">
        <v>12</v>
      </c>
      <c r="GU36" s="13">
        <v>12</v>
      </c>
      <c r="GV36" s="13">
        <v>10</v>
      </c>
      <c r="GW36" s="13">
        <v>16</v>
      </c>
      <c r="GX36" s="13">
        <v>15</v>
      </c>
      <c r="GY36" s="13">
        <v>6</v>
      </c>
      <c r="GZ36" s="13">
        <v>8</v>
      </c>
      <c r="HA36" s="13">
        <v>15</v>
      </c>
      <c r="HB36" s="13">
        <v>10</v>
      </c>
      <c r="HC36" s="13">
        <v>17</v>
      </c>
      <c r="HD36" s="13">
        <v>12</v>
      </c>
      <c r="HE36" s="13">
        <v>18</v>
      </c>
      <c r="HF36" s="13">
        <v>7</v>
      </c>
      <c r="HG36" s="13">
        <v>6</v>
      </c>
      <c r="HH36" s="13">
        <v>7</v>
      </c>
      <c r="HI36" s="13">
        <v>13</v>
      </c>
      <c r="HJ36" s="13">
        <v>9</v>
      </c>
      <c r="HK36" s="13">
        <v>5</v>
      </c>
      <c r="HL36" s="13">
        <v>5</v>
      </c>
      <c r="HM36" s="13">
        <v>6</v>
      </c>
      <c r="HN36" s="13">
        <v>5</v>
      </c>
      <c r="HO36" s="13">
        <v>6</v>
      </c>
      <c r="HP36" s="13"/>
      <c r="HQ36" s="13">
        <v>3</v>
      </c>
      <c r="HR36" s="13">
        <v>2</v>
      </c>
      <c r="HS36" s="13">
        <v>4</v>
      </c>
      <c r="HT36" s="13">
        <v>2</v>
      </c>
      <c r="HU36" s="13">
        <v>5</v>
      </c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59">
        <v>478</v>
      </c>
      <c r="IG36" s="13"/>
      <c r="IH36" s="13"/>
      <c r="II36" s="13">
        <v>1</v>
      </c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>
        <v>1</v>
      </c>
      <c r="IV36" s="13">
        <v>1</v>
      </c>
      <c r="IW36" s="13"/>
      <c r="IX36" s="13"/>
      <c r="IY36" s="13">
        <v>1</v>
      </c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>
        <v>3</v>
      </c>
      <c r="JX36" s="59">
        <v>7</v>
      </c>
      <c r="JY36" s="13">
        <v>821</v>
      </c>
      <c r="JZ36" s="351"/>
      <c r="KA36" s="351"/>
      <c r="KB36" s="351"/>
      <c r="KC36" s="351"/>
      <c r="KD36" s="351"/>
      <c r="KE36" s="351"/>
      <c r="KF36" s="351"/>
      <c r="KG36" s="351"/>
      <c r="KH36" s="351"/>
      <c r="KI36" s="351"/>
      <c r="KJ36" s="351"/>
      <c r="KK36" s="351"/>
      <c r="KL36" s="351"/>
      <c r="KM36" s="351"/>
    </row>
    <row r="37" spans="1:299">
      <c r="A37" s="8" t="s">
        <v>187</v>
      </c>
      <c r="B37" s="252">
        <f t="shared" si="67"/>
        <v>0</v>
      </c>
      <c r="C37" s="252">
        <f t="shared" si="68"/>
        <v>0</v>
      </c>
      <c r="D37" s="252">
        <f t="shared" si="69"/>
        <v>0</v>
      </c>
      <c r="E37" s="252">
        <f t="shared" si="70"/>
        <v>0</v>
      </c>
      <c r="F37" s="252">
        <f t="shared" si="71"/>
        <v>0</v>
      </c>
      <c r="G37" s="252">
        <f t="shared" si="72"/>
        <v>0</v>
      </c>
      <c r="H37" s="252">
        <f t="shared" si="73"/>
        <v>0</v>
      </c>
      <c r="I37" s="252">
        <f t="shared" si="74"/>
        <v>0</v>
      </c>
      <c r="J37" s="252">
        <f t="shared" si="75"/>
        <v>0</v>
      </c>
      <c r="K37" s="252">
        <f t="shared" si="76"/>
        <v>0</v>
      </c>
      <c r="L37" s="252">
        <f t="shared" si="77"/>
        <v>0</v>
      </c>
      <c r="M37" s="252">
        <f t="shared" si="78"/>
        <v>0</v>
      </c>
      <c r="N37" s="252">
        <f t="shared" si="79"/>
        <v>0</v>
      </c>
      <c r="O37" s="252">
        <f t="shared" si="80"/>
        <v>0</v>
      </c>
      <c r="P37" s="252">
        <f t="shared" si="81"/>
        <v>0</v>
      </c>
      <c r="Q37" s="252">
        <f t="shared" si="82"/>
        <v>0</v>
      </c>
      <c r="R37" s="252">
        <f t="shared" si="83"/>
        <v>1</v>
      </c>
      <c r="S37" s="252">
        <f t="shared" si="84"/>
        <v>0</v>
      </c>
      <c r="T37" s="252">
        <f t="shared" si="85"/>
        <v>0</v>
      </c>
      <c r="U37" s="252">
        <f t="shared" si="86"/>
        <v>0</v>
      </c>
      <c r="W37" s="16" t="s">
        <v>51</v>
      </c>
      <c r="X37" s="458">
        <f t="shared" si="46"/>
        <v>0</v>
      </c>
      <c r="Y37" s="458">
        <f t="shared" si="47"/>
        <v>0</v>
      </c>
      <c r="Z37" s="458">
        <f t="shared" si="48"/>
        <v>0</v>
      </c>
      <c r="AA37" s="458">
        <f t="shared" si="49"/>
        <v>0</v>
      </c>
      <c r="AB37" s="458">
        <f t="shared" si="50"/>
        <v>0</v>
      </c>
      <c r="AC37" s="458">
        <f t="shared" si="51"/>
        <v>0</v>
      </c>
      <c r="AD37" s="458">
        <f t="shared" si="52"/>
        <v>0</v>
      </c>
      <c r="AE37" s="458">
        <f t="shared" si="53"/>
        <v>1</v>
      </c>
      <c r="AF37" s="458">
        <f t="shared" si="54"/>
        <v>0</v>
      </c>
      <c r="AG37" s="458">
        <f t="shared" si="55"/>
        <v>1</v>
      </c>
      <c r="AH37" s="458">
        <f t="shared" si="56"/>
        <v>0</v>
      </c>
      <c r="AI37" s="458">
        <f t="shared" si="57"/>
        <v>0</v>
      </c>
      <c r="AJ37" s="458">
        <f t="shared" si="58"/>
        <v>2</v>
      </c>
      <c r="AK37" s="458">
        <f t="shared" si="59"/>
        <v>1</v>
      </c>
      <c r="AL37" s="458">
        <f t="shared" si="60"/>
        <v>2</v>
      </c>
      <c r="AM37" s="458">
        <f t="shared" si="61"/>
        <v>3</v>
      </c>
      <c r="AN37" s="458">
        <f t="shared" si="62"/>
        <v>3</v>
      </c>
      <c r="AO37" s="458">
        <f t="shared" si="63"/>
        <v>0</v>
      </c>
      <c r="AP37" s="458">
        <f t="shared" si="64"/>
        <v>0</v>
      </c>
      <c r="AQ37" s="458">
        <f t="shared" si="65"/>
        <v>0</v>
      </c>
      <c r="AR37" s="458">
        <f t="shared" si="66"/>
        <v>0</v>
      </c>
      <c r="AS37" s="16" t="s">
        <v>51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>
        <v>1</v>
      </c>
      <c r="BW37" s="13"/>
      <c r="BX37" s="13"/>
      <c r="BY37" s="13"/>
      <c r="BZ37" s="13"/>
      <c r="CA37" s="13"/>
      <c r="CB37" s="13">
        <v>1</v>
      </c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>
        <v>1</v>
      </c>
      <c r="CZ37" s="13"/>
      <c r="DA37" s="13"/>
      <c r="DB37" s="13"/>
      <c r="DC37" s="13"/>
      <c r="DD37" s="13">
        <v>1</v>
      </c>
      <c r="DE37" s="13"/>
      <c r="DF37" s="13"/>
      <c r="DG37" s="13"/>
      <c r="DH37" s="13"/>
      <c r="DI37" s="13"/>
      <c r="DJ37" s="13">
        <v>2</v>
      </c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59">
        <v>6</v>
      </c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>
        <v>1</v>
      </c>
      <c r="GT37" s="13"/>
      <c r="GU37" s="13">
        <v>1</v>
      </c>
      <c r="GV37" s="13"/>
      <c r="GW37" s="13">
        <v>1</v>
      </c>
      <c r="GX37" s="13"/>
      <c r="GY37" s="13"/>
      <c r="GZ37" s="13"/>
      <c r="HA37" s="13">
        <v>1</v>
      </c>
      <c r="HB37" s="13"/>
      <c r="HC37" s="13"/>
      <c r="HD37" s="13"/>
      <c r="HE37" s="13"/>
      <c r="HF37" s="13"/>
      <c r="HG37" s="13"/>
      <c r="HH37" s="13">
        <v>1</v>
      </c>
      <c r="HI37" s="13"/>
      <c r="HJ37" s="13"/>
      <c r="HK37" s="13">
        <v>1</v>
      </c>
      <c r="HL37" s="13"/>
      <c r="HM37" s="13">
        <v>1</v>
      </c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59">
        <v>7</v>
      </c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59"/>
      <c r="JY37" s="13">
        <v>13</v>
      </c>
      <c r="JZ37" s="351"/>
      <c r="KA37" s="351"/>
      <c r="KB37" s="351"/>
      <c r="KC37" s="351"/>
      <c r="KD37" s="351"/>
      <c r="KE37" s="351"/>
      <c r="KF37" s="351"/>
      <c r="KG37" s="351"/>
      <c r="KH37" s="351"/>
      <c r="KI37" s="351"/>
      <c r="KJ37" s="351"/>
      <c r="KK37" s="351"/>
      <c r="KL37" s="351"/>
      <c r="KM37" s="351"/>
    </row>
    <row r="38" spans="1:299">
      <c r="A38" s="8" t="s">
        <v>49</v>
      </c>
      <c r="B38" s="252">
        <f t="shared" si="67"/>
        <v>0</v>
      </c>
      <c r="C38" s="252">
        <f t="shared" si="68"/>
        <v>0</v>
      </c>
      <c r="D38" s="252">
        <f t="shared" si="69"/>
        <v>0</v>
      </c>
      <c r="E38" s="252">
        <f t="shared" si="70"/>
        <v>0</v>
      </c>
      <c r="F38" s="252">
        <f t="shared" si="71"/>
        <v>0</v>
      </c>
      <c r="G38" s="252">
        <f t="shared" si="72"/>
        <v>0</v>
      </c>
      <c r="H38" s="252">
        <f t="shared" si="73"/>
        <v>0</v>
      </c>
      <c r="I38" s="252">
        <f t="shared" si="74"/>
        <v>0</v>
      </c>
      <c r="J38" s="252">
        <f t="shared" si="75"/>
        <v>0</v>
      </c>
      <c r="K38" s="252">
        <f t="shared" si="76"/>
        <v>0</v>
      </c>
      <c r="L38" s="252">
        <f t="shared" si="77"/>
        <v>0</v>
      </c>
      <c r="M38" s="252">
        <f t="shared" si="78"/>
        <v>0</v>
      </c>
      <c r="N38" s="252">
        <f t="shared" si="79"/>
        <v>0</v>
      </c>
      <c r="O38" s="252">
        <f t="shared" si="80"/>
        <v>0</v>
      </c>
      <c r="P38" s="252">
        <f t="shared" si="81"/>
        <v>0</v>
      </c>
      <c r="Q38" s="252">
        <f t="shared" si="82"/>
        <v>0</v>
      </c>
      <c r="R38" s="252">
        <f t="shared" si="83"/>
        <v>0</v>
      </c>
      <c r="S38" s="252">
        <f t="shared" si="84"/>
        <v>1</v>
      </c>
      <c r="T38" s="252">
        <f t="shared" si="85"/>
        <v>1</v>
      </c>
      <c r="U38" s="252">
        <f t="shared" si="86"/>
        <v>0</v>
      </c>
      <c r="W38" s="16" t="s">
        <v>52</v>
      </c>
      <c r="X38" s="458">
        <f t="shared" si="46"/>
        <v>0</v>
      </c>
      <c r="Y38" s="458">
        <f t="shared" si="47"/>
        <v>0</v>
      </c>
      <c r="Z38" s="458">
        <f t="shared" si="48"/>
        <v>0</v>
      </c>
      <c r="AA38" s="458">
        <f t="shared" si="49"/>
        <v>0</v>
      </c>
      <c r="AB38" s="458">
        <f t="shared" si="50"/>
        <v>0</v>
      </c>
      <c r="AC38" s="458">
        <f t="shared" si="51"/>
        <v>2</v>
      </c>
      <c r="AD38" s="458">
        <f t="shared" si="52"/>
        <v>8</v>
      </c>
      <c r="AE38" s="458">
        <f t="shared" si="53"/>
        <v>4</v>
      </c>
      <c r="AF38" s="458">
        <f t="shared" si="54"/>
        <v>20</v>
      </c>
      <c r="AG38" s="458">
        <f t="shared" si="55"/>
        <v>11</v>
      </c>
      <c r="AH38" s="458">
        <f t="shared" si="56"/>
        <v>35</v>
      </c>
      <c r="AI38" s="458">
        <f t="shared" si="57"/>
        <v>22</v>
      </c>
      <c r="AJ38" s="458">
        <f t="shared" si="58"/>
        <v>73</v>
      </c>
      <c r="AK38" s="458">
        <f t="shared" si="59"/>
        <v>41</v>
      </c>
      <c r="AL38" s="458">
        <f t="shared" si="60"/>
        <v>90</v>
      </c>
      <c r="AM38" s="458">
        <f t="shared" si="61"/>
        <v>77</v>
      </c>
      <c r="AN38" s="458">
        <f t="shared" si="62"/>
        <v>72</v>
      </c>
      <c r="AO38" s="458">
        <f t="shared" si="63"/>
        <v>93</v>
      </c>
      <c r="AP38" s="458">
        <f t="shared" si="64"/>
        <v>14</v>
      </c>
      <c r="AQ38" s="458">
        <f t="shared" si="65"/>
        <v>45</v>
      </c>
      <c r="AR38" s="458">
        <f t="shared" si="66"/>
        <v>4</v>
      </c>
      <c r="AS38" s="16" t="s">
        <v>52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>
        <v>2</v>
      </c>
      <c r="BM38" s="13"/>
      <c r="BN38" s="13"/>
      <c r="BO38" s="13"/>
      <c r="BP38" s="13"/>
      <c r="BQ38" s="13">
        <v>1</v>
      </c>
      <c r="BR38" s="13"/>
      <c r="BS38" s="13">
        <v>1</v>
      </c>
      <c r="BT38" s="13"/>
      <c r="BU38" s="13"/>
      <c r="BV38" s="13">
        <v>1</v>
      </c>
      <c r="BW38" s="13">
        <v>1</v>
      </c>
      <c r="BX38" s="13">
        <v>1</v>
      </c>
      <c r="BY38" s="13"/>
      <c r="BZ38" s="13">
        <v>1</v>
      </c>
      <c r="CA38" s="13">
        <v>1</v>
      </c>
      <c r="CB38" s="13">
        <v>1</v>
      </c>
      <c r="CC38" s="13">
        <v>1</v>
      </c>
      <c r="CD38" s="13">
        <v>3</v>
      </c>
      <c r="CE38" s="13"/>
      <c r="CF38" s="13"/>
      <c r="CG38" s="13">
        <v>3</v>
      </c>
      <c r="CH38" s="13"/>
      <c r="CI38" s="13">
        <v>2</v>
      </c>
      <c r="CJ38" s="13">
        <v>2</v>
      </c>
      <c r="CK38" s="13">
        <v>2</v>
      </c>
      <c r="CL38" s="13">
        <v>5</v>
      </c>
      <c r="CM38" s="13">
        <v>3</v>
      </c>
      <c r="CN38" s="13">
        <v>3</v>
      </c>
      <c r="CO38" s="13">
        <v>1</v>
      </c>
      <c r="CP38" s="13"/>
      <c r="CQ38" s="13">
        <v>4</v>
      </c>
      <c r="CR38" s="13">
        <v>1</v>
      </c>
      <c r="CS38" s="13">
        <v>3</v>
      </c>
      <c r="CT38" s="13">
        <v>4</v>
      </c>
      <c r="CU38" s="13">
        <v>5</v>
      </c>
      <c r="CV38" s="13">
        <v>2</v>
      </c>
      <c r="CW38" s="13">
        <v>2</v>
      </c>
      <c r="CX38" s="13">
        <v>7</v>
      </c>
      <c r="CY38" s="13">
        <v>5</v>
      </c>
      <c r="CZ38" s="13">
        <v>8</v>
      </c>
      <c r="DA38" s="13">
        <v>4</v>
      </c>
      <c r="DB38" s="13">
        <v>7</v>
      </c>
      <c r="DC38" s="13">
        <v>7</v>
      </c>
      <c r="DD38" s="13">
        <v>9</v>
      </c>
      <c r="DE38" s="13">
        <v>7</v>
      </c>
      <c r="DF38" s="13">
        <v>3</v>
      </c>
      <c r="DG38" s="13">
        <v>3</v>
      </c>
      <c r="DH38" s="13">
        <v>7</v>
      </c>
      <c r="DI38" s="13">
        <v>13</v>
      </c>
      <c r="DJ38" s="13">
        <v>11</v>
      </c>
      <c r="DK38" s="13">
        <v>10</v>
      </c>
      <c r="DL38" s="13">
        <v>7</v>
      </c>
      <c r="DM38" s="13">
        <v>10</v>
      </c>
      <c r="DN38" s="13">
        <v>9</v>
      </c>
      <c r="DO38" s="13">
        <v>14</v>
      </c>
      <c r="DP38" s="13">
        <v>8</v>
      </c>
      <c r="DQ38" s="13">
        <v>9</v>
      </c>
      <c r="DR38" s="13">
        <v>8</v>
      </c>
      <c r="DS38" s="13">
        <v>11</v>
      </c>
      <c r="DT38" s="13">
        <v>10</v>
      </c>
      <c r="DU38" s="13">
        <v>7</v>
      </c>
      <c r="DV38" s="13">
        <v>14</v>
      </c>
      <c r="DW38" s="13">
        <v>3</v>
      </c>
      <c r="DX38" s="13">
        <v>2</v>
      </c>
      <c r="DY38" s="13">
        <v>8</v>
      </c>
      <c r="DZ38" s="13">
        <v>2</v>
      </c>
      <c r="EA38" s="13">
        <v>4</v>
      </c>
      <c r="EB38" s="13">
        <v>3</v>
      </c>
      <c r="EC38" s="13">
        <v>4</v>
      </c>
      <c r="ED38" s="13">
        <v>2</v>
      </c>
      <c r="EE38" s="13">
        <v>1</v>
      </c>
      <c r="EF38" s="13">
        <v>1</v>
      </c>
      <c r="EG38" s="13">
        <v>1</v>
      </c>
      <c r="EH38" s="13"/>
      <c r="EI38" s="13"/>
      <c r="EJ38" s="13"/>
      <c r="EK38" s="13"/>
      <c r="EL38" s="59">
        <v>295</v>
      </c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>
        <v>3</v>
      </c>
      <c r="FI38" s="13"/>
      <c r="FJ38" s="13"/>
      <c r="FK38" s="13">
        <v>1</v>
      </c>
      <c r="FL38" s="13">
        <v>1</v>
      </c>
      <c r="FM38" s="13"/>
      <c r="FN38" s="13">
        <v>1</v>
      </c>
      <c r="FO38" s="13">
        <v>2</v>
      </c>
      <c r="FP38" s="13"/>
      <c r="FQ38" s="13"/>
      <c r="FR38" s="13">
        <v>2</v>
      </c>
      <c r="FS38" s="13">
        <v>2</v>
      </c>
      <c r="FT38" s="13">
        <v>1</v>
      </c>
      <c r="FU38" s="13">
        <v>2</v>
      </c>
      <c r="FV38" s="13">
        <v>2</v>
      </c>
      <c r="FW38" s="13">
        <v>4</v>
      </c>
      <c r="FX38" s="13">
        <v>2</v>
      </c>
      <c r="FY38" s="13">
        <v>1</v>
      </c>
      <c r="FZ38" s="13">
        <v>1</v>
      </c>
      <c r="GA38" s="13">
        <v>3</v>
      </c>
      <c r="GB38" s="13">
        <v>5</v>
      </c>
      <c r="GC38" s="13">
        <v>3</v>
      </c>
      <c r="GD38" s="13">
        <v>1</v>
      </c>
      <c r="GE38" s="13">
        <v>2</v>
      </c>
      <c r="GF38" s="13">
        <v>3</v>
      </c>
      <c r="GG38" s="13">
        <v>4</v>
      </c>
      <c r="GH38" s="13">
        <v>5</v>
      </c>
      <c r="GI38" s="13">
        <v>1</v>
      </c>
      <c r="GJ38" s="13">
        <v>6</v>
      </c>
      <c r="GK38" s="13">
        <v>5</v>
      </c>
      <c r="GL38" s="13">
        <v>7</v>
      </c>
      <c r="GM38" s="13">
        <v>7</v>
      </c>
      <c r="GN38" s="13">
        <v>9</v>
      </c>
      <c r="GO38" s="13">
        <v>6</v>
      </c>
      <c r="GP38" s="13">
        <v>8</v>
      </c>
      <c r="GQ38" s="13">
        <v>6</v>
      </c>
      <c r="GR38" s="13">
        <v>7</v>
      </c>
      <c r="GS38" s="13">
        <v>5</v>
      </c>
      <c r="GT38" s="13">
        <v>4</v>
      </c>
      <c r="GU38" s="13">
        <v>14</v>
      </c>
      <c r="GV38" s="13">
        <v>10</v>
      </c>
      <c r="GW38" s="13">
        <v>8</v>
      </c>
      <c r="GX38" s="13">
        <v>8</v>
      </c>
      <c r="GY38" s="13">
        <v>10</v>
      </c>
      <c r="GZ38" s="13">
        <v>9</v>
      </c>
      <c r="HA38" s="13">
        <v>10</v>
      </c>
      <c r="HB38" s="13">
        <v>9</v>
      </c>
      <c r="HC38" s="13">
        <v>7</v>
      </c>
      <c r="HD38" s="13">
        <v>12</v>
      </c>
      <c r="HE38" s="13">
        <v>7</v>
      </c>
      <c r="HF38" s="13">
        <v>17</v>
      </c>
      <c r="HG38" s="13">
        <v>7</v>
      </c>
      <c r="HH38" s="13">
        <v>9</v>
      </c>
      <c r="HI38" s="13">
        <v>5</v>
      </c>
      <c r="HJ38" s="13">
        <v>11</v>
      </c>
      <c r="HK38" s="13">
        <v>9</v>
      </c>
      <c r="HL38" s="13">
        <v>3</v>
      </c>
      <c r="HM38" s="13">
        <v>4</v>
      </c>
      <c r="HN38" s="13">
        <v>5</v>
      </c>
      <c r="HO38" s="13">
        <v>2</v>
      </c>
      <c r="HP38" s="13">
        <v>5</v>
      </c>
      <c r="HQ38" s="13">
        <v>4</v>
      </c>
      <c r="HR38" s="13">
        <v>1</v>
      </c>
      <c r="HS38" s="13">
        <v>3</v>
      </c>
      <c r="HT38" s="13"/>
      <c r="HU38" s="13"/>
      <c r="HV38" s="13">
        <v>1</v>
      </c>
      <c r="HW38" s="13"/>
      <c r="HX38" s="13"/>
      <c r="HY38" s="13"/>
      <c r="HZ38" s="13"/>
      <c r="IA38" s="13"/>
      <c r="IB38" s="13"/>
      <c r="IC38" s="13"/>
      <c r="ID38" s="13"/>
      <c r="IE38" s="13"/>
      <c r="IF38" s="59">
        <v>312</v>
      </c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>
        <v>1</v>
      </c>
      <c r="JB38" s="13"/>
      <c r="JC38" s="13"/>
      <c r="JD38" s="13"/>
      <c r="JE38" s="13"/>
      <c r="JF38" s="13"/>
      <c r="JG38" s="13"/>
      <c r="JH38" s="13">
        <v>1</v>
      </c>
      <c r="JI38" s="13">
        <v>1</v>
      </c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>
        <v>1</v>
      </c>
      <c r="JX38" s="59">
        <v>4</v>
      </c>
      <c r="JY38" s="13">
        <v>611</v>
      </c>
      <c r="JZ38" s="351"/>
      <c r="KA38" s="351"/>
      <c r="KB38" s="351"/>
      <c r="KC38" s="351"/>
      <c r="KD38" s="351"/>
      <c r="KE38" s="351"/>
      <c r="KF38" s="351"/>
      <c r="KG38" s="351"/>
      <c r="KH38" s="351"/>
      <c r="KI38" s="351"/>
      <c r="KJ38" s="351"/>
      <c r="KK38" s="351"/>
      <c r="KL38" s="351"/>
      <c r="KM38" s="351"/>
    </row>
    <row r="39" spans="1:299">
      <c r="A39" s="9" t="s">
        <v>50</v>
      </c>
      <c r="B39" s="252">
        <f t="shared" si="67"/>
        <v>0</v>
      </c>
      <c r="C39" s="252">
        <f t="shared" si="68"/>
        <v>0</v>
      </c>
      <c r="D39" s="252">
        <f t="shared" si="69"/>
        <v>1</v>
      </c>
      <c r="E39" s="252">
        <f t="shared" si="70"/>
        <v>1</v>
      </c>
      <c r="F39" s="252">
        <f t="shared" si="71"/>
        <v>2</v>
      </c>
      <c r="G39" s="252">
        <f t="shared" si="72"/>
        <v>5</v>
      </c>
      <c r="H39" s="252">
        <f t="shared" si="73"/>
        <v>5</v>
      </c>
      <c r="I39" s="252">
        <f t="shared" si="74"/>
        <v>5</v>
      </c>
      <c r="J39" s="252">
        <f t="shared" si="75"/>
        <v>30</v>
      </c>
      <c r="K39" s="252">
        <f t="shared" si="76"/>
        <v>17</v>
      </c>
      <c r="L39" s="252">
        <f t="shared" si="77"/>
        <v>78</v>
      </c>
      <c r="M39" s="252">
        <f t="shared" si="78"/>
        <v>29</v>
      </c>
      <c r="N39" s="252">
        <f t="shared" si="79"/>
        <v>150</v>
      </c>
      <c r="O39" s="252">
        <f t="shared" si="80"/>
        <v>68</v>
      </c>
      <c r="P39" s="252">
        <f t="shared" si="81"/>
        <v>127</v>
      </c>
      <c r="Q39" s="252">
        <f t="shared" si="82"/>
        <v>101</v>
      </c>
      <c r="R39" s="252">
        <f t="shared" si="83"/>
        <v>69</v>
      </c>
      <c r="S39" s="252">
        <f t="shared" si="84"/>
        <v>75</v>
      </c>
      <c r="T39" s="252">
        <f t="shared" si="85"/>
        <v>16</v>
      </c>
      <c r="U39" s="252">
        <f t="shared" si="86"/>
        <v>35</v>
      </c>
      <c r="W39" s="16" t="s">
        <v>53</v>
      </c>
      <c r="X39" s="458">
        <f t="shared" si="46"/>
        <v>0</v>
      </c>
      <c r="Y39" s="458">
        <f t="shared" si="47"/>
        <v>0</v>
      </c>
      <c r="Z39" s="458">
        <f t="shared" si="48"/>
        <v>0</v>
      </c>
      <c r="AA39" s="458">
        <f t="shared" si="49"/>
        <v>0</v>
      </c>
      <c r="AB39" s="458">
        <f t="shared" si="50"/>
        <v>0</v>
      </c>
      <c r="AC39" s="458">
        <f t="shared" si="51"/>
        <v>0</v>
      </c>
      <c r="AD39" s="458">
        <f t="shared" si="52"/>
        <v>0</v>
      </c>
      <c r="AE39" s="458">
        <f t="shared" si="53"/>
        <v>0</v>
      </c>
      <c r="AF39" s="458">
        <f t="shared" si="54"/>
        <v>0</v>
      </c>
      <c r="AG39" s="458">
        <f t="shared" si="55"/>
        <v>0</v>
      </c>
      <c r="AH39" s="458">
        <f t="shared" si="56"/>
        <v>1</v>
      </c>
      <c r="AI39" s="458">
        <f t="shared" si="57"/>
        <v>0</v>
      </c>
      <c r="AJ39" s="458">
        <f t="shared" si="58"/>
        <v>0</v>
      </c>
      <c r="AK39" s="458">
        <f t="shared" si="59"/>
        <v>0</v>
      </c>
      <c r="AL39" s="458">
        <f t="shared" si="60"/>
        <v>1</v>
      </c>
      <c r="AM39" s="458">
        <f t="shared" si="61"/>
        <v>0</v>
      </c>
      <c r="AN39" s="458">
        <f t="shared" si="62"/>
        <v>1</v>
      </c>
      <c r="AO39" s="458">
        <f t="shared" si="63"/>
        <v>0</v>
      </c>
      <c r="AP39" s="458">
        <f t="shared" si="64"/>
        <v>0</v>
      </c>
      <c r="AQ39" s="458">
        <f t="shared" si="65"/>
        <v>1</v>
      </c>
      <c r="AR39" s="458">
        <f t="shared" si="66"/>
        <v>0</v>
      </c>
      <c r="AS39" s="16" t="s">
        <v>53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>
        <v>1</v>
      </c>
      <c r="EE39" s="13"/>
      <c r="EF39" s="13"/>
      <c r="EG39" s="13"/>
      <c r="EH39" s="13"/>
      <c r="EI39" s="13"/>
      <c r="EJ39" s="13"/>
      <c r="EK39" s="13"/>
      <c r="EL39" s="59">
        <v>1</v>
      </c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>
        <v>1</v>
      </c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>
        <v>1</v>
      </c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>
        <v>1</v>
      </c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59">
        <v>3</v>
      </c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59"/>
      <c r="JY39" s="13">
        <v>4</v>
      </c>
      <c r="JZ39" s="351"/>
      <c r="KA39" s="351"/>
      <c r="KB39" s="351"/>
      <c r="KC39" s="351"/>
      <c r="KD39" s="351"/>
      <c r="KE39" s="351"/>
      <c r="KF39" s="351"/>
      <c r="KG39" s="351"/>
      <c r="KH39" s="351"/>
      <c r="KI39" s="351"/>
      <c r="KJ39" s="351"/>
      <c r="KK39" s="351"/>
      <c r="KL39" s="351"/>
      <c r="KM39" s="351"/>
    </row>
    <row r="40" spans="1:299">
      <c r="A40" s="8" t="s">
        <v>51</v>
      </c>
      <c r="B40" s="252">
        <f t="shared" si="67"/>
        <v>0</v>
      </c>
      <c r="C40" s="252">
        <f t="shared" si="68"/>
        <v>0</v>
      </c>
      <c r="D40" s="252">
        <f t="shared" si="69"/>
        <v>0</v>
      </c>
      <c r="E40" s="252">
        <f t="shared" si="70"/>
        <v>0</v>
      </c>
      <c r="F40" s="252">
        <f t="shared" si="71"/>
        <v>0</v>
      </c>
      <c r="G40" s="252">
        <f t="shared" si="72"/>
        <v>0</v>
      </c>
      <c r="H40" s="252">
        <f t="shared" si="73"/>
        <v>0</v>
      </c>
      <c r="I40" s="252">
        <f t="shared" si="74"/>
        <v>1</v>
      </c>
      <c r="J40" s="252">
        <f t="shared" si="75"/>
        <v>0</v>
      </c>
      <c r="K40" s="252">
        <f t="shared" si="76"/>
        <v>1</v>
      </c>
      <c r="L40" s="252">
        <f t="shared" si="77"/>
        <v>0</v>
      </c>
      <c r="M40" s="252">
        <f t="shared" si="78"/>
        <v>0</v>
      </c>
      <c r="N40" s="252">
        <f t="shared" si="79"/>
        <v>2</v>
      </c>
      <c r="O40" s="252">
        <f t="shared" si="80"/>
        <v>1</v>
      </c>
      <c r="P40" s="252">
        <f t="shared" si="81"/>
        <v>2</v>
      </c>
      <c r="Q40" s="252">
        <f t="shared" si="82"/>
        <v>3</v>
      </c>
      <c r="R40" s="252">
        <f t="shared" si="83"/>
        <v>3</v>
      </c>
      <c r="S40" s="252">
        <f t="shared" si="84"/>
        <v>0</v>
      </c>
      <c r="T40" s="252">
        <f t="shared" si="85"/>
        <v>0</v>
      </c>
      <c r="U40" s="252">
        <f t="shared" si="86"/>
        <v>0</v>
      </c>
      <c r="W40" s="16" t="s">
        <v>54</v>
      </c>
      <c r="X40" s="458">
        <f t="shared" si="46"/>
        <v>0</v>
      </c>
      <c r="Y40" s="458">
        <f t="shared" si="47"/>
        <v>0</v>
      </c>
      <c r="Z40" s="458">
        <f t="shared" si="48"/>
        <v>0</v>
      </c>
      <c r="AA40" s="458">
        <f t="shared" si="49"/>
        <v>0</v>
      </c>
      <c r="AB40" s="458">
        <f t="shared" si="50"/>
        <v>0</v>
      </c>
      <c r="AC40" s="458">
        <f t="shared" si="51"/>
        <v>0</v>
      </c>
      <c r="AD40" s="458">
        <f t="shared" si="52"/>
        <v>0</v>
      </c>
      <c r="AE40" s="458">
        <f t="shared" si="53"/>
        <v>0</v>
      </c>
      <c r="AF40" s="458">
        <f t="shared" si="54"/>
        <v>1</v>
      </c>
      <c r="AG40" s="458">
        <f t="shared" si="55"/>
        <v>1</v>
      </c>
      <c r="AH40" s="458">
        <f t="shared" si="56"/>
        <v>2</v>
      </c>
      <c r="AI40" s="458">
        <f t="shared" si="57"/>
        <v>0</v>
      </c>
      <c r="AJ40" s="458">
        <f t="shared" si="58"/>
        <v>5</v>
      </c>
      <c r="AK40" s="458">
        <f t="shared" si="59"/>
        <v>2</v>
      </c>
      <c r="AL40" s="458">
        <f t="shared" si="60"/>
        <v>10</v>
      </c>
      <c r="AM40" s="458">
        <f t="shared" si="61"/>
        <v>6</v>
      </c>
      <c r="AN40" s="458">
        <f t="shared" si="62"/>
        <v>6</v>
      </c>
      <c r="AO40" s="458">
        <f t="shared" si="63"/>
        <v>6</v>
      </c>
      <c r="AP40" s="458">
        <f t="shared" si="64"/>
        <v>6</v>
      </c>
      <c r="AQ40" s="458">
        <f t="shared" si="65"/>
        <v>1</v>
      </c>
      <c r="AR40" s="458">
        <f t="shared" si="66"/>
        <v>0</v>
      </c>
      <c r="AS40" s="16" t="s">
        <v>54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>
        <v>1</v>
      </c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>
        <v>1</v>
      </c>
      <c r="CW40" s="13"/>
      <c r="CX40" s="13">
        <v>1</v>
      </c>
      <c r="CY40" s="13"/>
      <c r="CZ40" s="13"/>
      <c r="DA40" s="13"/>
      <c r="DB40" s="13"/>
      <c r="DC40" s="13"/>
      <c r="DD40" s="13"/>
      <c r="DE40" s="13"/>
      <c r="DF40" s="13"/>
      <c r="DG40" s="13">
        <v>1</v>
      </c>
      <c r="DH40" s="13"/>
      <c r="DI40" s="13">
        <v>2</v>
      </c>
      <c r="DJ40" s="13">
        <v>2</v>
      </c>
      <c r="DK40" s="13">
        <v>1</v>
      </c>
      <c r="DL40" s="13"/>
      <c r="DM40" s="13"/>
      <c r="DN40" s="13">
        <v>1</v>
      </c>
      <c r="DO40" s="13"/>
      <c r="DP40" s="13">
        <v>1</v>
      </c>
      <c r="DQ40" s="13"/>
      <c r="DR40" s="13">
        <v>1</v>
      </c>
      <c r="DS40" s="13"/>
      <c r="DT40" s="13">
        <v>3</v>
      </c>
      <c r="DU40" s="13"/>
      <c r="DV40" s="13"/>
      <c r="DW40" s="13"/>
      <c r="DX40" s="13">
        <v>1</v>
      </c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59">
        <v>16</v>
      </c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>
        <v>1</v>
      </c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>
        <v>2</v>
      </c>
      <c r="GK40" s="13"/>
      <c r="GL40" s="13"/>
      <c r="GM40" s="13"/>
      <c r="GN40" s="13"/>
      <c r="GO40" s="13">
        <v>1</v>
      </c>
      <c r="GP40" s="13">
        <v>1</v>
      </c>
      <c r="GQ40" s="13">
        <v>1</v>
      </c>
      <c r="GR40" s="13"/>
      <c r="GS40" s="13">
        <v>2</v>
      </c>
      <c r="GT40" s="13"/>
      <c r="GU40" s="13"/>
      <c r="GV40" s="13"/>
      <c r="GW40" s="13">
        <v>1</v>
      </c>
      <c r="GX40" s="13">
        <v>1</v>
      </c>
      <c r="GY40" s="13"/>
      <c r="GZ40" s="13">
        <v>2</v>
      </c>
      <c r="HA40" s="13"/>
      <c r="HB40" s="13">
        <v>1</v>
      </c>
      <c r="HC40" s="13">
        <v>2</v>
      </c>
      <c r="HD40" s="13">
        <v>3</v>
      </c>
      <c r="HE40" s="13"/>
      <c r="HF40" s="13"/>
      <c r="HG40" s="13">
        <v>2</v>
      </c>
      <c r="HH40" s="13">
        <v>1</v>
      </c>
      <c r="HI40" s="13">
        <v>1</v>
      </c>
      <c r="HJ40" s="13"/>
      <c r="HK40" s="13"/>
      <c r="HL40" s="13">
        <v>1</v>
      </c>
      <c r="HM40" s="13"/>
      <c r="HN40" s="13">
        <v>1</v>
      </c>
      <c r="HO40" s="13"/>
      <c r="HP40" s="13">
        <v>4</v>
      </c>
      <c r="HQ40" s="13"/>
      <c r="HR40" s="13">
        <v>1</v>
      </c>
      <c r="HS40" s="13"/>
      <c r="HT40" s="13">
        <v>1</v>
      </c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59">
        <v>30</v>
      </c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59"/>
      <c r="JY40" s="13">
        <v>46</v>
      </c>
      <c r="JZ40" s="351"/>
      <c r="KA40" s="351"/>
      <c r="KB40" s="351"/>
      <c r="KC40" s="351"/>
      <c r="KD40" s="351"/>
      <c r="KE40" s="351"/>
      <c r="KF40" s="351"/>
      <c r="KG40" s="351"/>
      <c r="KH40" s="351"/>
      <c r="KI40" s="351"/>
      <c r="KJ40" s="351"/>
      <c r="KK40" s="351"/>
      <c r="KL40" s="351"/>
      <c r="KM40" s="351"/>
    </row>
    <row r="41" spans="1:299">
      <c r="A41" s="9" t="s">
        <v>52</v>
      </c>
      <c r="B41" s="252">
        <f t="shared" si="67"/>
        <v>0</v>
      </c>
      <c r="C41" s="252">
        <f t="shared" si="68"/>
        <v>0</v>
      </c>
      <c r="D41" s="252">
        <f t="shared" si="69"/>
        <v>0</v>
      </c>
      <c r="E41" s="252">
        <f t="shared" si="70"/>
        <v>0</v>
      </c>
      <c r="F41" s="252">
        <f t="shared" si="71"/>
        <v>0</v>
      </c>
      <c r="G41" s="252">
        <f t="shared" si="72"/>
        <v>2</v>
      </c>
      <c r="H41" s="252">
        <f t="shared" si="73"/>
        <v>8</v>
      </c>
      <c r="I41" s="252">
        <f t="shared" si="74"/>
        <v>4</v>
      </c>
      <c r="J41" s="252">
        <f t="shared" si="75"/>
        <v>20</v>
      </c>
      <c r="K41" s="252">
        <f t="shared" si="76"/>
        <v>11</v>
      </c>
      <c r="L41" s="252">
        <f t="shared" si="77"/>
        <v>35</v>
      </c>
      <c r="M41" s="252">
        <f t="shared" si="78"/>
        <v>22</v>
      </c>
      <c r="N41" s="252">
        <f t="shared" si="79"/>
        <v>73</v>
      </c>
      <c r="O41" s="252">
        <f t="shared" si="80"/>
        <v>41</v>
      </c>
      <c r="P41" s="252">
        <f t="shared" si="81"/>
        <v>90</v>
      </c>
      <c r="Q41" s="252">
        <f t="shared" si="82"/>
        <v>77</v>
      </c>
      <c r="R41" s="252">
        <f t="shared" si="83"/>
        <v>72</v>
      </c>
      <c r="S41" s="252">
        <f t="shared" si="84"/>
        <v>93</v>
      </c>
      <c r="T41" s="252">
        <f t="shared" si="85"/>
        <v>14</v>
      </c>
      <c r="U41" s="252">
        <f t="shared" si="86"/>
        <v>45</v>
      </c>
      <c r="W41" s="16" t="s">
        <v>188</v>
      </c>
      <c r="X41" s="458">
        <f t="shared" si="46"/>
        <v>0</v>
      </c>
      <c r="Y41" s="458">
        <f t="shared" si="47"/>
        <v>0</v>
      </c>
      <c r="Z41" s="458">
        <f t="shared" si="48"/>
        <v>0</v>
      </c>
      <c r="AA41" s="458">
        <f t="shared" si="49"/>
        <v>0</v>
      </c>
      <c r="AB41" s="458">
        <f t="shared" si="50"/>
        <v>1</v>
      </c>
      <c r="AC41" s="458">
        <f t="shared" si="51"/>
        <v>0</v>
      </c>
      <c r="AD41" s="458">
        <f t="shared" si="52"/>
        <v>0</v>
      </c>
      <c r="AE41" s="458">
        <f t="shared" si="53"/>
        <v>1</v>
      </c>
      <c r="AF41" s="458">
        <f t="shared" si="54"/>
        <v>2</v>
      </c>
      <c r="AG41" s="458">
        <f t="shared" si="55"/>
        <v>3</v>
      </c>
      <c r="AH41" s="458">
        <f t="shared" si="56"/>
        <v>14</v>
      </c>
      <c r="AI41" s="458">
        <f t="shared" si="57"/>
        <v>3</v>
      </c>
      <c r="AJ41" s="458">
        <f t="shared" si="58"/>
        <v>15</v>
      </c>
      <c r="AK41" s="458">
        <f t="shared" si="59"/>
        <v>6</v>
      </c>
      <c r="AL41" s="458">
        <f t="shared" si="60"/>
        <v>28</v>
      </c>
      <c r="AM41" s="458">
        <f t="shared" si="61"/>
        <v>16</v>
      </c>
      <c r="AN41" s="458">
        <f t="shared" si="62"/>
        <v>20</v>
      </c>
      <c r="AO41" s="458">
        <f t="shared" si="63"/>
        <v>26</v>
      </c>
      <c r="AP41" s="458">
        <f t="shared" si="64"/>
        <v>7</v>
      </c>
      <c r="AQ41" s="458">
        <f t="shared" si="65"/>
        <v>17</v>
      </c>
      <c r="AR41" s="458">
        <f t="shared" si="66"/>
        <v>0</v>
      </c>
      <c r="AS41" s="16" t="s">
        <v>188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>
        <v>1</v>
      </c>
      <c r="BT41" s="13"/>
      <c r="BU41" s="13"/>
      <c r="BV41" s="13"/>
      <c r="BW41" s="13"/>
      <c r="BX41" s="13"/>
      <c r="BY41" s="13">
        <v>1</v>
      </c>
      <c r="BZ41" s="13"/>
      <c r="CA41" s="13"/>
      <c r="CB41" s="13"/>
      <c r="CC41" s="13">
        <v>1</v>
      </c>
      <c r="CD41" s="13">
        <v>1</v>
      </c>
      <c r="CE41" s="13"/>
      <c r="CF41" s="13"/>
      <c r="CG41" s="13"/>
      <c r="CH41" s="13"/>
      <c r="CI41" s="13"/>
      <c r="CJ41" s="13">
        <v>1</v>
      </c>
      <c r="CK41" s="13">
        <v>1</v>
      </c>
      <c r="CL41" s="13"/>
      <c r="CM41" s="13"/>
      <c r="CN41" s="13"/>
      <c r="CO41" s="13"/>
      <c r="CP41" s="13">
        <v>1</v>
      </c>
      <c r="CQ41" s="13"/>
      <c r="CR41" s="13"/>
      <c r="CS41" s="13"/>
      <c r="CT41" s="13"/>
      <c r="CU41" s="13">
        <v>1</v>
      </c>
      <c r="CV41" s="13"/>
      <c r="CW41" s="13"/>
      <c r="CX41" s="13">
        <v>2</v>
      </c>
      <c r="CY41" s="13"/>
      <c r="CZ41" s="13">
        <v>1</v>
      </c>
      <c r="DA41" s="13">
        <v>2</v>
      </c>
      <c r="DB41" s="13"/>
      <c r="DC41" s="13">
        <v>2</v>
      </c>
      <c r="DD41" s="13">
        <v>1</v>
      </c>
      <c r="DE41" s="13">
        <v>2</v>
      </c>
      <c r="DF41" s="13">
        <v>2</v>
      </c>
      <c r="DG41" s="13">
        <v>1</v>
      </c>
      <c r="DH41" s="13"/>
      <c r="DI41" s="13">
        <v>2</v>
      </c>
      <c r="DJ41" s="13">
        <v>4</v>
      </c>
      <c r="DK41" s="13">
        <v>2</v>
      </c>
      <c r="DL41" s="13">
        <v>4</v>
      </c>
      <c r="DM41" s="13">
        <v>3</v>
      </c>
      <c r="DN41" s="13">
        <v>1</v>
      </c>
      <c r="DO41" s="13">
        <v>3</v>
      </c>
      <c r="DP41" s="13">
        <v>2</v>
      </c>
      <c r="DQ41" s="13">
        <v>3</v>
      </c>
      <c r="DR41" s="13">
        <v>2</v>
      </c>
      <c r="DS41" s="13">
        <v>4</v>
      </c>
      <c r="DT41" s="13">
        <v>1</v>
      </c>
      <c r="DU41" s="13">
        <v>3</v>
      </c>
      <c r="DV41" s="13">
        <v>2</v>
      </c>
      <c r="DW41" s="13">
        <v>4</v>
      </c>
      <c r="DX41" s="13">
        <v>4</v>
      </c>
      <c r="DY41" s="13"/>
      <c r="DZ41" s="13">
        <v>2</v>
      </c>
      <c r="EA41" s="13">
        <v>3</v>
      </c>
      <c r="EB41" s="13"/>
      <c r="EC41" s="13">
        <v>1</v>
      </c>
      <c r="ED41" s="13"/>
      <c r="EE41" s="13"/>
      <c r="EF41" s="13"/>
      <c r="EG41" s="13">
        <v>1</v>
      </c>
      <c r="EH41" s="13"/>
      <c r="EI41" s="13"/>
      <c r="EJ41" s="13"/>
      <c r="EK41" s="13"/>
      <c r="EL41" s="59">
        <v>72</v>
      </c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>
        <v>1</v>
      </c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>
        <v>1</v>
      </c>
      <c r="FV41" s="13"/>
      <c r="FW41" s="13">
        <v>1</v>
      </c>
      <c r="FX41" s="13"/>
      <c r="FY41" s="13"/>
      <c r="FZ41" s="13"/>
      <c r="GA41" s="13"/>
      <c r="GB41" s="13">
        <v>1</v>
      </c>
      <c r="GC41" s="13"/>
      <c r="GD41" s="13"/>
      <c r="GE41" s="13">
        <v>1</v>
      </c>
      <c r="GF41" s="13">
        <v>2</v>
      </c>
      <c r="GG41" s="13">
        <v>1</v>
      </c>
      <c r="GH41" s="13">
        <v>2</v>
      </c>
      <c r="GI41" s="13">
        <v>2</v>
      </c>
      <c r="GJ41" s="13">
        <v>4</v>
      </c>
      <c r="GK41" s="13">
        <v>1</v>
      </c>
      <c r="GL41" s="13">
        <v>1</v>
      </c>
      <c r="GM41" s="13">
        <v>2</v>
      </c>
      <c r="GN41" s="13"/>
      <c r="GO41" s="13"/>
      <c r="GP41" s="13">
        <v>2</v>
      </c>
      <c r="GQ41" s="13">
        <v>4</v>
      </c>
      <c r="GR41" s="13">
        <v>1</v>
      </c>
      <c r="GS41" s="13">
        <v>3</v>
      </c>
      <c r="GT41" s="13">
        <v>1</v>
      </c>
      <c r="GU41" s="13">
        <v>1</v>
      </c>
      <c r="GV41" s="13">
        <v>3</v>
      </c>
      <c r="GW41" s="13">
        <v>3</v>
      </c>
      <c r="GX41" s="13">
        <v>6</v>
      </c>
      <c r="GY41" s="13">
        <v>2</v>
      </c>
      <c r="GZ41" s="13"/>
      <c r="HA41" s="13">
        <v>4</v>
      </c>
      <c r="HB41" s="13">
        <v>2</v>
      </c>
      <c r="HC41" s="13">
        <v>1</v>
      </c>
      <c r="HD41" s="13">
        <v>5</v>
      </c>
      <c r="HE41" s="13">
        <v>2</v>
      </c>
      <c r="HF41" s="13">
        <v>2</v>
      </c>
      <c r="HG41" s="13">
        <v>4</v>
      </c>
      <c r="HH41" s="13">
        <v>2</v>
      </c>
      <c r="HI41" s="13">
        <v>3</v>
      </c>
      <c r="HJ41" s="13">
        <v>1</v>
      </c>
      <c r="HK41" s="13">
        <v>3</v>
      </c>
      <c r="HL41" s="13">
        <v>2</v>
      </c>
      <c r="HM41" s="13">
        <v>1</v>
      </c>
      <c r="HN41" s="13">
        <v>1</v>
      </c>
      <c r="HO41" s="13">
        <v>1</v>
      </c>
      <c r="HP41" s="13">
        <v>3</v>
      </c>
      <c r="HQ41" s="13">
        <v>2</v>
      </c>
      <c r="HR41" s="13">
        <v>1</v>
      </c>
      <c r="HS41" s="13"/>
      <c r="HT41" s="13"/>
      <c r="HU41" s="13">
        <v>1</v>
      </c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59">
        <v>87</v>
      </c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59"/>
      <c r="JY41" s="13">
        <v>159</v>
      </c>
      <c r="JZ41" s="351"/>
      <c r="KA41" s="351"/>
      <c r="KB41" s="351"/>
      <c r="KC41" s="351"/>
      <c r="KD41" s="351"/>
      <c r="KE41" s="351"/>
      <c r="KF41" s="351"/>
      <c r="KG41" s="351"/>
      <c r="KH41" s="351"/>
      <c r="KI41" s="351"/>
      <c r="KJ41" s="351"/>
      <c r="KK41" s="351"/>
      <c r="KL41" s="351"/>
      <c r="KM41" s="351"/>
    </row>
    <row r="42" spans="1:299">
      <c r="A42" s="8" t="s">
        <v>53</v>
      </c>
      <c r="B42" s="252">
        <f t="shared" si="67"/>
        <v>0</v>
      </c>
      <c r="C42" s="252">
        <f t="shared" si="68"/>
        <v>0</v>
      </c>
      <c r="D42" s="252">
        <f t="shared" si="69"/>
        <v>0</v>
      </c>
      <c r="E42" s="252">
        <f t="shared" si="70"/>
        <v>0</v>
      </c>
      <c r="F42" s="252">
        <f t="shared" si="71"/>
        <v>0</v>
      </c>
      <c r="G42" s="252">
        <f t="shared" si="72"/>
        <v>0</v>
      </c>
      <c r="H42" s="252">
        <f t="shared" si="73"/>
        <v>0</v>
      </c>
      <c r="I42" s="252">
        <f t="shared" si="74"/>
        <v>0</v>
      </c>
      <c r="J42" s="252">
        <f t="shared" si="75"/>
        <v>0</v>
      </c>
      <c r="K42" s="252">
        <f t="shared" si="76"/>
        <v>0</v>
      </c>
      <c r="L42" s="252">
        <f t="shared" si="77"/>
        <v>1</v>
      </c>
      <c r="M42" s="252">
        <f t="shared" si="78"/>
        <v>0</v>
      </c>
      <c r="N42" s="252">
        <f t="shared" si="79"/>
        <v>0</v>
      </c>
      <c r="O42" s="252">
        <f t="shared" si="80"/>
        <v>0</v>
      </c>
      <c r="P42" s="252">
        <f t="shared" si="81"/>
        <v>1</v>
      </c>
      <c r="Q42" s="252">
        <f t="shared" si="82"/>
        <v>0</v>
      </c>
      <c r="R42" s="252">
        <f t="shared" si="83"/>
        <v>1</v>
      </c>
      <c r="S42" s="252">
        <f t="shared" si="84"/>
        <v>0</v>
      </c>
      <c r="T42" s="252">
        <f t="shared" si="85"/>
        <v>0</v>
      </c>
      <c r="U42" s="252">
        <f t="shared" si="86"/>
        <v>1</v>
      </c>
      <c r="W42" s="16" t="s">
        <v>56</v>
      </c>
      <c r="X42" s="458">
        <f t="shared" si="46"/>
        <v>0</v>
      </c>
      <c r="Y42" s="458">
        <f t="shared" si="47"/>
        <v>0</v>
      </c>
      <c r="Z42" s="458">
        <f t="shared" si="48"/>
        <v>0</v>
      </c>
      <c r="AA42" s="458">
        <f t="shared" si="49"/>
        <v>0</v>
      </c>
      <c r="AB42" s="458">
        <f t="shared" si="50"/>
        <v>0</v>
      </c>
      <c r="AC42" s="458">
        <f t="shared" si="51"/>
        <v>0</v>
      </c>
      <c r="AD42" s="458">
        <f t="shared" si="52"/>
        <v>1</v>
      </c>
      <c r="AE42" s="458">
        <f t="shared" si="53"/>
        <v>0</v>
      </c>
      <c r="AF42" s="458">
        <f t="shared" si="54"/>
        <v>0</v>
      </c>
      <c r="AG42" s="458">
        <f t="shared" si="55"/>
        <v>0</v>
      </c>
      <c r="AH42" s="458">
        <f t="shared" si="56"/>
        <v>0</v>
      </c>
      <c r="AI42" s="458">
        <f t="shared" si="57"/>
        <v>0</v>
      </c>
      <c r="AJ42" s="458">
        <f t="shared" si="58"/>
        <v>2</v>
      </c>
      <c r="AK42" s="458">
        <f t="shared" si="59"/>
        <v>0</v>
      </c>
      <c r="AL42" s="458">
        <f t="shared" si="60"/>
        <v>4</v>
      </c>
      <c r="AM42" s="458">
        <f t="shared" si="61"/>
        <v>0</v>
      </c>
      <c r="AN42" s="458">
        <f t="shared" si="62"/>
        <v>4</v>
      </c>
      <c r="AO42" s="458">
        <f t="shared" si="63"/>
        <v>4</v>
      </c>
      <c r="AP42" s="458">
        <f t="shared" si="64"/>
        <v>0</v>
      </c>
      <c r="AQ42" s="458">
        <f t="shared" si="65"/>
        <v>2</v>
      </c>
      <c r="AR42" s="458">
        <f t="shared" si="66"/>
        <v>0</v>
      </c>
      <c r="AS42" s="16" t="s">
        <v>56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>
        <v>1</v>
      </c>
      <c r="DQ42" s="13">
        <v>2</v>
      </c>
      <c r="DR42" s="13">
        <v>1</v>
      </c>
      <c r="DS42" s="13"/>
      <c r="DT42" s="13"/>
      <c r="DU42" s="13"/>
      <c r="DV42" s="13">
        <v>1</v>
      </c>
      <c r="DW42" s="13"/>
      <c r="DX42" s="13"/>
      <c r="DY42" s="13"/>
      <c r="DZ42" s="13"/>
      <c r="EA42" s="13"/>
      <c r="EB42" s="13">
        <v>1</v>
      </c>
      <c r="EC42" s="13"/>
      <c r="ED42" s="13"/>
      <c r="EE42" s="13"/>
      <c r="EF42" s="13"/>
      <c r="EG42" s="13"/>
      <c r="EH42" s="13"/>
      <c r="EI42" s="13"/>
      <c r="EJ42" s="13"/>
      <c r="EK42" s="13"/>
      <c r="EL42" s="59">
        <v>6</v>
      </c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>
        <v>1</v>
      </c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>
        <v>1</v>
      </c>
      <c r="GT42" s="13"/>
      <c r="GU42" s="13">
        <v>1</v>
      </c>
      <c r="GV42" s="13"/>
      <c r="GW42" s="13">
        <v>1</v>
      </c>
      <c r="GX42" s="13">
        <v>1</v>
      </c>
      <c r="GY42" s="13">
        <v>1</v>
      </c>
      <c r="GZ42" s="13"/>
      <c r="HA42" s="13">
        <v>1</v>
      </c>
      <c r="HB42" s="13"/>
      <c r="HC42" s="13"/>
      <c r="HD42" s="13"/>
      <c r="HE42" s="13"/>
      <c r="HF42" s="13"/>
      <c r="HG42" s="13"/>
      <c r="HH42" s="13"/>
      <c r="HI42" s="13">
        <v>2</v>
      </c>
      <c r="HJ42" s="13"/>
      <c r="HK42" s="13">
        <v>1</v>
      </c>
      <c r="HL42" s="13"/>
      <c r="HM42" s="13"/>
      <c r="HN42" s="13">
        <v>1</v>
      </c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59">
        <v>11</v>
      </c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59"/>
      <c r="JY42" s="13">
        <v>17</v>
      </c>
      <c r="JZ42" s="351"/>
      <c r="KA42" s="351"/>
      <c r="KB42" s="351"/>
      <c r="KC42" s="351"/>
      <c r="KD42" s="351"/>
      <c r="KE42" s="351"/>
      <c r="KF42" s="351"/>
      <c r="KG42" s="351"/>
      <c r="KH42" s="351"/>
      <c r="KI42" s="351"/>
      <c r="KJ42" s="351"/>
      <c r="KK42" s="351"/>
      <c r="KL42" s="351"/>
      <c r="KM42" s="351"/>
    </row>
    <row r="43" spans="1:299">
      <c r="A43" s="8" t="s">
        <v>54</v>
      </c>
      <c r="B43" s="252">
        <f t="shared" si="67"/>
        <v>0</v>
      </c>
      <c r="C43" s="252">
        <f t="shared" si="68"/>
        <v>0</v>
      </c>
      <c r="D43" s="252">
        <f t="shared" si="69"/>
        <v>0</v>
      </c>
      <c r="E43" s="252">
        <f t="shared" si="70"/>
        <v>0</v>
      </c>
      <c r="F43" s="252">
        <f t="shared" si="71"/>
        <v>0</v>
      </c>
      <c r="G43" s="252">
        <f t="shared" si="72"/>
        <v>0</v>
      </c>
      <c r="H43" s="252">
        <f t="shared" si="73"/>
        <v>0</v>
      </c>
      <c r="I43" s="252">
        <f t="shared" si="74"/>
        <v>0</v>
      </c>
      <c r="J43" s="252">
        <f t="shared" si="75"/>
        <v>1</v>
      </c>
      <c r="K43" s="252">
        <f t="shared" si="76"/>
        <v>1</v>
      </c>
      <c r="L43" s="252">
        <f t="shared" si="77"/>
        <v>2</v>
      </c>
      <c r="M43" s="252">
        <f t="shared" si="78"/>
        <v>0</v>
      </c>
      <c r="N43" s="252">
        <f t="shared" si="79"/>
        <v>5</v>
      </c>
      <c r="O43" s="252">
        <f t="shared" si="80"/>
        <v>2</v>
      </c>
      <c r="P43" s="252">
        <f t="shared" si="81"/>
        <v>10</v>
      </c>
      <c r="Q43" s="252">
        <f t="shared" si="82"/>
        <v>6</v>
      </c>
      <c r="R43" s="252">
        <f t="shared" si="83"/>
        <v>6</v>
      </c>
      <c r="S43" s="252">
        <f t="shared" si="84"/>
        <v>6</v>
      </c>
      <c r="T43" s="252">
        <f t="shared" si="85"/>
        <v>6</v>
      </c>
      <c r="U43" s="252">
        <f t="shared" si="86"/>
        <v>1</v>
      </c>
      <c r="W43" s="16" t="s">
        <v>57</v>
      </c>
      <c r="X43" s="458">
        <f t="shared" si="46"/>
        <v>0</v>
      </c>
      <c r="Y43" s="458">
        <f t="shared" si="47"/>
        <v>0</v>
      </c>
      <c r="Z43" s="458">
        <f t="shared" si="48"/>
        <v>0</v>
      </c>
      <c r="AA43" s="458">
        <f t="shared" si="49"/>
        <v>0</v>
      </c>
      <c r="AB43" s="458">
        <f t="shared" si="50"/>
        <v>1</v>
      </c>
      <c r="AC43" s="458">
        <f t="shared" si="51"/>
        <v>0</v>
      </c>
      <c r="AD43" s="458">
        <f t="shared" si="52"/>
        <v>0</v>
      </c>
      <c r="AE43" s="458">
        <f t="shared" si="53"/>
        <v>0</v>
      </c>
      <c r="AF43" s="458">
        <f t="shared" si="54"/>
        <v>0</v>
      </c>
      <c r="AG43" s="458">
        <f t="shared" si="55"/>
        <v>0</v>
      </c>
      <c r="AH43" s="458">
        <f t="shared" si="56"/>
        <v>0</v>
      </c>
      <c r="AI43" s="458">
        <f t="shared" si="57"/>
        <v>4</v>
      </c>
      <c r="AJ43" s="458">
        <f t="shared" si="58"/>
        <v>3</v>
      </c>
      <c r="AK43" s="458">
        <f t="shared" si="59"/>
        <v>1</v>
      </c>
      <c r="AL43" s="458">
        <f t="shared" si="60"/>
        <v>8</v>
      </c>
      <c r="AM43" s="458">
        <f t="shared" si="61"/>
        <v>2</v>
      </c>
      <c r="AN43" s="458">
        <f t="shared" si="62"/>
        <v>4</v>
      </c>
      <c r="AO43" s="458">
        <f t="shared" si="63"/>
        <v>6</v>
      </c>
      <c r="AP43" s="458">
        <f t="shared" si="64"/>
        <v>1</v>
      </c>
      <c r="AQ43" s="458">
        <f t="shared" si="65"/>
        <v>6</v>
      </c>
      <c r="AR43" s="458">
        <f t="shared" si="66"/>
        <v>0</v>
      </c>
      <c r="AS43" s="16" t="s">
        <v>57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>
        <v>1</v>
      </c>
      <c r="CI43" s="13"/>
      <c r="CJ43" s="13">
        <v>1</v>
      </c>
      <c r="CK43" s="13"/>
      <c r="CL43" s="13"/>
      <c r="CM43" s="13">
        <v>1</v>
      </c>
      <c r="CN43" s="13"/>
      <c r="CO43" s="13"/>
      <c r="CP43" s="13">
        <v>1</v>
      </c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>
        <v>1</v>
      </c>
      <c r="DB43" s="13"/>
      <c r="DC43" s="13">
        <v>1</v>
      </c>
      <c r="DD43" s="13"/>
      <c r="DE43" s="13"/>
      <c r="DF43" s="13">
        <v>1</v>
      </c>
      <c r="DG43" s="13"/>
      <c r="DH43" s="13"/>
      <c r="DI43" s="13"/>
      <c r="DJ43" s="13"/>
      <c r="DK43" s="13"/>
      <c r="DL43" s="13">
        <v>2</v>
      </c>
      <c r="DM43" s="13"/>
      <c r="DN43" s="13"/>
      <c r="DO43" s="13"/>
      <c r="DP43" s="13">
        <v>1</v>
      </c>
      <c r="DQ43" s="13">
        <v>1</v>
      </c>
      <c r="DR43" s="13">
        <v>1</v>
      </c>
      <c r="DS43" s="13"/>
      <c r="DT43" s="13"/>
      <c r="DU43" s="13">
        <v>1</v>
      </c>
      <c r="DV43" s="13">
        <v>1</v>
      </c>
      <c r="DW43" s="13"/>
      <c r="DX43" s="13"/>
      <c r="DY43" s="13">
        <v>1</v>
      </c>
      <c r="DZ43" s="13">
        <v>1</v>
      </c>
      <c r="EA43" s="13">
        <v>1</v>
      </c>
      <c r="EB43" s="13">
        <v>1</v>
      </c>
      <c r="EC43" s="13">
        <v>1</v>
      </c>
      <c r="ED43" s="13"/>
      <c r="EE43" s="13"/>
      <c r="EF43" s="13"/>
      <c r="EG43" s="13"/>
      <c r="EH43" s="13"/>
      <c r="EI43" s="13"/>
      <c r="EJ43" s="13"/>
      <c r="EK43" s="13"/>
      <c r="EL43" s="59">
        <v>19</v>
      </c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>
        <v>1</v>
      </c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>
        <v>1</v>
      </c>
      <c r="GM43" s="13"/>
      <c r="GN43" s="13"/>
      <c r="GO43" s="13"/>
      <c r="GP43" s="13"/>
      <c r="GQ43" s="13"/>
      <c r="GR43" s="13">
        <v>1</v>
      </c>
      <c r="GS43" s="13"/>
      <c r="GT43" s="13"/>
      <c r="GU43" s="13">
        <v>1</v>
      </c>
      <c r="GV43" s="13">
        <v>2</v>
      </c>
      <c r="GW43" s="13"/>
      <c r="GX43" s="13"/>
      <c r="GY43" s="13">
        <v>3</v>
      </c>
      <c r="GZ43" s="13">
        <v>1</v>
      </c>
      <c r="HA43" s="13"/>
      <c r="HB43" s="13">
        <v>1</v>
      </c>
      <c r="HC43" s="13">
        <v>1</v>
      </c>
      <c r="HD43" s="13"/>
      <c r="HE43" s="13"/>
      <c r="HF43" s="13"/>
      <c r="HG43" s="13"/>
      <c r="HH43" s="13"/>
      <c r="HI43" s="13">
        <v>1</v>
      </c>
      <c r="HJ43" s="13"/>
      <c r="HK43" s="13"/>
      <c r="HL43" s="13">
        <v>1</v>
      </c>
      <c r="HM43" s="13"/>
      <c r="HN43" s="13"/>
      <c r="HO43" s="13">
        <v>2</v>
      </c>
      <c r="HP43" s="13">
        <v>1</v>
      </c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59">
        <v>17</v>
      </c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59"/>
      <c r="JY43" s="13">
        <v>36</v>
      </c>
      <c r="JZ43" s="351"/>
      <c r="KA43" s="351"/>
      <c r="KB43" s="351"/>
      <c r="KC43" s="351"/>
      <c r="KD43" s="351"/>
      <c r="KE43" s="351"/>
      <c r="KF43" s="351"/>
      <c r="KG43" s="351"/>
      <c r="KH43" s="351"/>
      <c r="KI43" s="351"/>
      <c r="KJ43" s="351"/>
      <c r="KK43" s="351"/>
      <c r="KL43" s="351"/>
      <c r="KM43" s="351"/>
    </row>
    <row r="44" spans="1:299">
      <c r="A44" s="10" t="s">
        <v>188</v>
      </c>
      <c r="B44" s="252">
        <f t="shared" si="67"/>
        <v>0</v>
      </c>
      <c r="C44" s="252">
        <f t="shared" si="68"/>
        <v>0</v>
      </c>
      <c r="D44" s="252">
        <f t="shared" si="69"/>
        <v>0</v>
      </c>
      <c r="E44" s="252">
        <f t="shared" si="70"/>
        <v>0</v>
      </c>
      <c r="F44" s="252">
        <f t="shared" si="71"/>
        <v>1</v>
      </c>
      <c r="G44" s="252">
        <f t="shared" si="72"/>
        <v>0</v>
      </c>
      <c r="H44" s="252">
        <f t="shared" si="73"/>
        <v>0</v>
      </c>
      <c r="I44" s="252">
        <f t="shared" si="74"/>
        <v>1</v>
      </c>
      <c r="J44" s="252">
        <f t="shared" si="75"/>
        <v>2</v>
      </c>
      <c r="K44" s="252">
        <f t="shared" si="76"/>
        <v>3</v>
      </c>
      <c r="L44" s="252">
        <f t="shared" si="77"/>
        <v>14</v>
      </c>
      <c r="M44" s="252">
        <f t="shared" si="78"/>
        <v>3</v>
      </c>
      <c r="N44" s="252">
        <f t="shared" si="79"/>
        <v>15</v>
      </c>
      <c r="O44" s="252">
        <f t="shared" si="80"/>
        <v>6</v>
      </c>
      <c r="P44" s="252">
        <f t="shared" si="81"/>
        <v>28</v>
      </c>
      <c r="Q44" s="252">
        <f t="shared" si="82"/>
        <v>16</v>
      </c>
      <c r="R44" s="252">
        <f t="shared" si="83"/>
        <v>20</v>
      </c>
      <c r="S44" s="252">
        <f t="shared" si="84"/>
        <v>26</v>
      </c>
      <c r="T44" s="252">
        <f t="shared" si="85"/>
        <v>7</v>
      </c>
      <c r="U44" s="252">
        <f t="shared" si="86"/>
        <v>17</v>
      </c>
      <c r="W44" s="16" t="s">
        <v>189</v>
      </c>
      <c r="X44" s="458">
        <f t="shared" si="46"/>
        <v>0</v>
      </c>
      <c r="Y44" s="458">
        <f t="shared" si="47"/>
        <v>0</v>
      </c>
      <c r="Z44" s="458">
        <f t="shared" si="48"/>
        <v>0</v>
      </c>
      <c r="AA44" s="458">
        <f t="shared" si="49"/>
        <v>0</v>
      </c>
      <c r="AB44" s="458">
        <f t="shared" si="50"/>
        <v>0</v>
      </c>
      <c r="AC44" s="458">
        <f t="shared" si="51"/>
        <v>0</v>
      </c>
      <c r="AD44" s="458">
        <f t="shared" si="52"/>
        <v>0</v>
      </c>
      <c r="AE44" s="458">
        <f t="shared" si="53"/>
        <v>0</v>
      </c>
      <c r="AF44" s="458">
        <f t="shared" si="54"/>
        <v>0</v>
      </c>
      <c r="AG44" s="458">
        <f t="shared" si="55"/>
        <v>0</v>
      </c>
      <c r="AH44" s="458">
        <f t="shared" si="56"/>
        <v>0</v>
      </c>
      <c r="AI44" s="458">
        <f t="shared" si="57"/>
        <v>0</v>
      </c>
      <c r="AJ44" s="458">
        <f t="shared" si="58"/>
        <v>3</v>
      </c>
      <c r="AK44" s="458">
        <f t="shared" si="59"/>
        <v>0</v>
      </c>
      <c r="AL44" s="458">
        <f t="shared" si="60"/>
        <v>0</v>
      </c>
      <c r="AM44" s="458">
        <f t="shared" si="61"/>
        <v>0</v>
      </c>
      <c r="AN44" s="458">
        <f t="shared" si="62"/>
        <v>0</v>
      </c>
      <c r="AO44" s="458">
        <f t="shared" si="63"/>
        <v>1</v>
      </c>
      <c r="AP44" s="458">
        <f t="shared" si="64"/>
        <v>0</v>
      </c>
      <c r="AQ44" s="458">
        <f t="shared" si="65"/>
        <v>0</v>
      </c>
      <c r="AR44" s="458">
        <f t="shared" si="66"/>
        <v>0</v>
      </c>
      <c r="AS44" s="16" t="s">
        <v>189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>
        <v>1</v>
      </c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59">
        <v>1</v>
      </c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>
        <v>1</v>
      </c>
      <c r="GO44" s="13"/>
      <c r="GP44" s="13">
        <v>1</v>
      </c>
      <c r="GQ44" s="13"/>
      <c r="GR44" s="13">
        <v>1</v>
      </c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59">
        <v>3</v>
      </c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59"/>
      <c r="JY44" s="13">
        <v>4</v>
      </c>
      <c r="JZ44" s="351"/>
      <c r="KA44" s="351"/>
      <c r="KB44" s="351"/>
      <c r="KC44" s="351"/>
      <c r="KD44" s="351"/>
      <c r="KE44" s="351"/>
      <c r="KF44" s="351"/>
      <c r="KG44" s="351"/>
      <c r="KH44" s="351"/>
      <c r="KI44" s="351"/>
      <c r="KJ44" s="351"/>
      <c r="KK44" s="351"/>
      <c r="KL44" s="351"/>
      <c r="KM44" s="351"/>
    </row>
    <row r="45" spans="1:299">
      <c r="A45" s="8" t="s">
        <v>56</v>
      </c>
      <c r="B45" s="252">
        <f t="shared" si="67"/>
        <v>0</v>
      </c>
      <c r="C45" s="252">
        <f t="shared" si="68"/>
        <v>0</v>
      </c>
      <c r="D45" s="252">
        <f t="shared" si="69"/>
        <v>0</v>
      </c>
      <c r="E45" s="252">
        <f t="shared" si="70"/>
        <v>0</v>
      </c>
      <c r="F45" s="252">
        <f t="shared" si="71"/>
        <v>0</v>
      </c>
      <c r="G45" s="252">
        <f t="shared" si="72"/>
        <v>0</v>
      </c>
      <c r="H45" s="252">
        <f t="shared" si="73"/>
        <v>1</v>
      </c>
      <c r="I45" s="252">
        <f t="shared" si="74"/>
        <v>0</v>
      </c>
      <c r="J45" s="252">
        <f t="shared" si="75"/>
        <v>0</v>
      </c>
      <c r="K45" s="252">
        <f t="shared" si="76"/>
        <v>0</v>
      </c>
      <c r="L45" s="252">
        <f t="shared" si="77"/>
        <v>0</v>
      </c>
      <c r="M45" s="252">
        <f t="shared" si="78"/>
        <v>0</v>
      </c>
      <c r="N45" s="252">
        <f t="shared" si="79"/>
        <v>2</v>
      </c>
      <c r="O45" s="252">
        <f t="shared" si="80"/>
        <v>0</v>
      </c>
      <c r="P45" s="252">
        <f t="shared" si="81"/>
        <v>4</v>
      </c>
      <c r="Q45" s="252">
        <f t="shared" si="82"/>
        <v>0</v>
      </c>
      <c r="R45" s="252">
        <f t="shared" si="83"/>
        <v>4</v>
      </c>
      <c r="S45" s="252">
        <f t="shared" si="84"/>
        <v>4</v>
      </c>
      <c r="T45" s="252">
        <f t="shared" si="85"/>
        <v>0</v>
      </c>
      <c r="U45" s="252">
        <f t="shared" si="86"/>
        <v>2</v>
      </c>
      <c r="W45" s="16" t="s">
        <v>59</v>
      </c>
      <c r="X45" s="458">
        <f t="shared" si="46"/>
        <v>0</v>
      </c>
      <c r="Y45" s="458">
        <f t="shared" si="47"/>
        <v>0</v>
      </c>
      <c r="Z45" s="458">
        <f t="shared" si="48"/>
        <v>0</v>
      </c>
      <c r="AA45" s="458">
        <f t="shared" si="49"/>
        <v>0</v>
      </c>
      <c r="AB45" s="458">
        <f t="shared" si="50"/>
        <v>0</v>
      </c>
      <c r="AC45" s="458">
        <f t="shared" si="51"/>
        <v>3</v>
      </c>
      <c r="AD45" s="458">
        <f t="shared" si="52"/>
        <v>6</v>
      </c>
      <c r="AE45" s="458">
        <f t="shared" si="53"/>
        <v>2</v>
      </c>
      <c r="AF45" s="458">
        <f t="shared" si="54"/>
        <v>13</v>
      </c>
      <c r="AG45" s="458">
        <f t="shared" si="55"/>
        <v>3</v>
      </c>
      <c r="AH45" s="458">
        <f t="shared" si="56"/>
        <v>41</v>
      </c>
      <c r="AI45" s="458">
        <f t="shared" si="57"/>
        <v>13</v>
      </c>
      <c r="AJ45" s="458">
        <f t="shared" si="58"/>
        <v>64</v>
      </c>
      <c r="AK45" s="458">
        <f t="shared" si="59"/>
        <v>44</v>
      </c>
      <c r="AL45" s="458">
        <f t="shared" si="60"/>
        <v>79</v>
      </c>
      <c r="AM45" s="458">
        <f t="shared" si="61"/>
        <v>49</v>
      </c>
      <c r="AN45" s="458">
        <f t="shared" si="62"/>
        <v>43</v>
      </c>
      <c r="AO45" s="458">
        <f t="shared" si="63"/>
        <v>41</v>
      </c>
      <c r="AP45" s="458">
        <f t="shared" si="64"/>
        <v>11</v>
      </c>
      <c r="AQ45" s="458">
        <f t="shared" si="65"/>
        <v>14</v>
      </c>
      <c r="AR45" s="458">
        <f t="shared" si="66"/>
        <v>3</v>
      </c>
      <c r="AS45" s="16" t="s">
        <v>59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>
        <v>2</v>
      </c>
      <c r="BF45" s="13"/>
      <c r="BG45" s="13"/>
      <c r="BH45" s="13"/>
      <c r="BI45" s="13"/>
      <c r="BJ45" s="13"/>
      <c r="BK45" s="13"/>
      <c r="BL45" s="13"/>
      <c r="BM45" s="13">
        <v>1</v>
      </c>
      <c r="BN45" s="13">
        <v>1</v>
      </c>
      <c r="BO45" s="13"/>
      <c r="BP45" s="13"/>
      <c r="BQ45" s="13"/>
      <c r="BR45" s="13">
        <v>1</v>
      </c>
      <c r="BS45" s="13"/>
      <c r="BT45" s="13"/>
      <c r="BU45" s="13"/>
      <c r="BV45" s="13"/>
      <c r="BW45" s="13"/>
      <c r="BX45" s="13"/>
      <c r="BY45" s="13">
        <v>1</v>
      </c>
      <c r="BZ45" s="13">
        <v>1</v>
      </c>
      <c r="CA45" s="13"/>
      <c r="CB45" s="13"/>
      <c r="CC45" s="13"/>
      <c r="CD45" s="13"/>
      <c r="CE45" s="13"/>
      <c r="CF45" s="13">
        <v>1</v>
      </c>
      <c r="CG45" s="13"/>
      <c r="CH45" s="13">
        <v>1</v>
      </c>
      <c r="CI45" s="13"/>
      <c r="CJ45" s="13"/>
      <c r="CK45" s="13">
        <v>1</v>
      </c>
      <c r="CL45" s="13"/>
      <c r="CM45" s="13">
        <v>1</v>
      </c>
      <c r="CN45" s="13">
        <v>3</v>
      </c>
      <c r="CO45" s="13">
        <v>2</v>
      </c>
      <c r="CP45" s="13">
        <v>2</v>
      </c>
      <c r="CQ45" s="13">
        <v>3</v>
      </c>
      <c r="CR45" s="13">
        <v>1</v>
      </c>
      <c r="CS45" s="13">
        <v>1</v>
      </c>
      <c r="CT45" s="13">
        <v>1</v>
      </c>
      <c r="CU45" s="13">
        <v>6</v>
      </c>
      <c r="CV45" s="13">
        <v>3</v>
      </c>
      <c r="CW45" s="13">
        <v>6</v>
      </c>
      <c r="CX45" s="13">
        <v>3</v>
      </c>
      <c r="CY45" s="13">
        <v>11</v>
      </c>
      <c r="CZ45" s="13">
        <v>5</v>
      </c>
      <c r="DA45" s="13">
        <v>7</v>
      </c>
      <c r="DB45" s="13">
        <v>6</v>
      </c>
      <c r="DC45" s="13">
        <v>1</v>
      </c>
      <c r="DD45" s="13">
        <v>5</v>
      </c>
      <c r="DE45" s="13">
        <v>2</v>
      </c>
      <c r="DF45" s="13">
        <v>5</v>
      </c>
      <c r="DG45" s="13">
        <v>7</v>
      </c>
      <c r="DH45" s="13">
        <v>8</v>
      </c>
      <c r="DI45" s="13">
        <v>8</v>
      </c>
      <c r="DJ45" s="13">
        <v>4</v>
      </c>
      <c r="DK45" s="13">
        <v>3</v>
      </c>
      <c r="DL45" s="13">
        <v>5</v>
      </c>
      <c r="DM45" s="13">
        <v>5</v>
      </c>
      <c r="DN45" s="13">
        <v>2</v>
      </c>
      <c r="DO45" s="13">
        <v>6</v>
      </c>
      <c r="DP45" s="13">
        <v>4</v>
      </c>
      <c r="DQ45" s="13">
        <v>6</v>
      </c>
      <c r="DR45" s="13">
        <v>6</v>
      </c>
      <c r="DS45" s="13">
        <v>2</v>
      </c>
      <c r="DT45" s="13">
        <v>3</v>
      </c>
      <c r="DU45" s="13">
        <v>2</v>
      </c>
      <c r="DV45" s="13">
        <v>4</v>
      </c>
      <c r="DW45" s="13"/>
      <c r="DX45" s="13">
        <v>2</v>
      </c>
      <c r="DY45" s="13">
        <v>2</v>
      </c>
      <c r="DZ45" s="13">
        <v>3</v>
      </c>
      <c r="EA45" s="13">
        <v>1</v>
      </c>
      <c r="EB45" s="13"/>
      <c r="EC45" s="13"/>
      <c r="ED45" s="13"/>
      <c r="EE45" s="13">
        <v>1</v>
      </c>
      <c r="EF45" s="13">
        <v>1</v>
      </c>
      <c r="EG45" s="13"/>
      <c r="EH45" s="13"/>
      <c r="EI45" s="13"/>
      <c r="EJ45" s="13"/>
      <c r="EK45" s="13"/>
      <c r="EL45" s="59">
        <v>169</v>
      </c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13"/>
      <c r="FL45" s="13"/>
      <c r="FM45" s="13"/>
      <c r="FN45" s="13"/>
      <c r="FO45" s="13"/>
      <c r="FP45" s="13">
        <v>2</v>
      </c>
      <c r="FQ45" s="13">
        <v>3</v>
      </c>
      <c r="FR45" s="13">
        <v>4</v>
      </c>
      <c r="FS45" s="13"/>
      <c r="FT45" s="13">
        <v>3</v>
      </c>
      <c r="FU45" s="13"/>
      <c r="FV45" s="13">
        <v>2</v>
      </c>
      <c r="FW45" s="13">
        <v>2</v>
      </c>
      <c r="FX45" s="13"/>
      <c r="FY45" s="13">
        <v>2</v>
      </c>
      <c r="FZ45" s="13"/>
      <c r="GA45" s="13"/>
      <c r="GB45" s="13">
        <v>2</v>
      </c>
      <c r="GC45" s="13">
        <v>4</v>
      </c>
      <c r="GD45" s="13">
        <v>5</v>
      </c>
      <c r="GE45" s="13">
        <v>2</v>
      </c>
      <c r="GF45" s="13">
        <v>7</v>
      </c>
      <c r="GG45" s="13">
        <v>5</v>
      </c>
      <c r="GH45" s="13">
        <v>4</v>
      </c>
      <c r="GI45" s="13">
        <v>2</v>
      </c>
      <c r="GJ45" s="13">
        <v>3</v>
      </c>
      <c r="GK45" s="13">
        <v>7</v>
      </c>
      <c r="GL45" s="13">
        <v>5</v>
      </c>
      <c r="GM45" s="13">
        <v>5</v>
      </c>
      <c r="GN45" s="13">
        <v>7</v>
      </c>
      <c r="GO45" s="13">
        <v>4</v>
      </c>
      <c r="GP45" s="13">
        <v>8</v>
      </c>
      <c r="GQ45" s="13">
        <v>3</v>
      </c>
      <c r="GR45" s="13">
        <v>6</v>
      </c>
      <c r="GS45" s="13">
        <v>9</v>
      </c>
      <c r="GT45" s="13">
        <v>9</v>
      </c>
      <c r="GU45" s="13">
        <v>8</v>
      </c>
      <c r="GV45" s="13">
        <v>11</v>
      </c>
      <c r="GW45" s="13">
        <v>12</v>
      </c>
      <c r="GX45" s="13">
        <v>7</v>
      </c>
      <c r="GY45" s="13">
        <v>8</v>
      </c>
      <c r="GZ45" s="13">
        <v>7</v>
      </c>
      <c r="HA45" s="13">
        <v>7</v>
      </c>
      <c r="HB45" s="13">
        <v>5</v>
      </c>
      <c r="HC45" s="13">
        <v>8</v>
      </c>
      <c r="HD45" s="13">
        <v>9</v>
      </c>
      <c r="HE45" s="13">
        <v>5</v>
      </c>
      <c r="HF45" s="13">
        <v>7</v>
      </c>
      <c r="HG45" s="13">
        <v>5</v>
      </c>
      <c r="HH45" s="13">
        <v>5</v>
      </c>
      <c r="HI45" s="13">
        <v>3</v>
      </c>
      <c r="HJ45" s="13">
        <v>3</v>
      </c>
      <c r="HK45" s="13">
        <v>8</v>
      </c>
      <c r="HL45" s="13">
        <v>4</v>
      </c>
      <c r="HM45" s="13">
        <v>1</v>
      </c>
      <c r="HN45" s="13">
        <v>5</v>
      </c>
      <c r="HO45" s="13">
        <v>2</v>
      </c>
      <c r="HP45" s="13">
        <v>4</v>
      </c>
      <c r="HQ45" s="13"/>
      <c r="HR45" s="13"/>
      <c r="HS45" s="13">
        <v>5</v>
      </c>
      <c r="HT45" s="13"/>
      <c r="HU45" s="13">
        <v>1</v>
      </c>
      <c r="HV45" s="13"/>
      <c r="HW45" s="13"/>
      <c r="HX45" s="13"/>
      <c r="HY45" s="13">
        <v>1</v>
      </c>
      <c r="HZ45" s="13"/>
      <c r="IA45" s="13"/>
      <c r="IB45" s="13"/>
      <c r="IC45" s="13"/>
      <c r="ID45" s="13"/>
      <c r="IE45" s="13"/>
      <c r="IF45" s="59">
        <v>257</v>
      </c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>
        <v>1</v>
      </c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>
        <v>1</v>
      </c>
      <c r="JF45" s="13"/>
      <c r="JG45" s="13"/>
      <c r="JH45" s="13"/>
      <c r="JI45" s="13"/>
      <c r="JJ45" s="13"/>
      <c r="JK45" s="13"/>
      <c r="JL45" s="13">
        <v>1</v>
      </c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59">
        <v>3</v>
      </c>
      <c r="JY45" s="13">
        <v>429</v>
      </c>
      <c r="JZ45" s="351"/>
      <c r="KA45" s="351"/>
      <c r="KB45" s="351"/>
      <c r="KC45" s="351"/>
      <c r="KD45" s="351"/>
      <c r="KE45" s="351"/>
      <c r="KF45" s="351"/>
      <c r="KG45" s="351"/>
      <c r="KH45" s="351"/>
      <c r="KI45" s="351"/>
      <c r="KJ45" s="351"/>
      <c r="KK45" s="351"/>
      <c r="KL45" s="351"/>
      <c r="KM45" s="351"/>
    </row>
    <row r="46" spans="1:299">
      <c r="A46" s="8" t="s">
        <v>57</v>
      </c>
      <c r="B46" s="252">
        <f t="shared" si="67"/>
        <v>0</v>
      </c>
      <c r="C46" s="252">
        <f t="shared" si="68"/>
        <v>0</v>
      </c>
      <c r="D46" s="252">
        <f t="shared" si="69"/>
        <v>0</v>
      </c>
      <c r="E46" s="252">
        <f t="shared" si="70"/>
        <v>0</v>
      </c>
      <c r="F46" s="252">
        <f t="shared" si="71"/>
        <v>1</v>
      </c>
      <c r="G46" s="252">
        <f t="shared" si="72"/>
        <v>0</v>
      </c>
      <c r="H46" s="252">
        <f t="shared" si="73"/>
        <v>0</v>
      </c>
      <c r="I46" s="252">
        <f t="shared" si="74"/>
        <v>0</v>
      </c>
      <c r="J46" s="252">
        <f t="shared" si="75"/>
        <v>0</v>
      </c>
      <c r="K46" s="252">
        <f t="shared" si="76"/>
        <v>0</v>
      </c>
      <c r="L46" s="252">
        <f t="shared" si="77"/>
        <v>0</v>
      </c>
      <c r="M46" s="252">
        <f t="shared" si="78"/>
        <v>4</v>
      </c>
      <c r="N46" s="252">
        <f t="shared" si="79"/>
        <v>3</v>
      </c>
      <c r="O46" s="252">
        <f t="shared" si="80"/>
        <v>1</v>
      </c>
      <c r="P46" s="252">
        <f t="shared" si="81"/>
        <v>8</v>
      </c>
      <c r="Q46" s="252">
        <f t="shared" si="82"/>
        <v>2</v>
      </c>
      <c r="R46" s="252">
        <f t="shared" si="83"/>
        <v>4</v>
      </c>
      <c r="S46" s="252">
        <f t="shared" si="84"/>
        <v>6</v>
      </c>
      <c r="T46" s="252">
        <f t="shared" si="85"/>
        <v>1</v>
      </c>
      <c r="U46" s="252">
        <f t="shared" si="86"/>
        <v>6</v>
      </c>
      <c r="W46" s="16" t="s">
        <v>60</v>
      </c>
      <c r="X46" s="458">
        <f t="shared" si="46"/>
        <v>0</v>
      </c>
      <c r="Y46" s="458">
        <f t="shared" si="47"/>
        <v>0</v>
      </c>
      <c r="Z46" s="458">
        <f t="shared" si="48"/>
        <v>0</v>
      </c>
      <c r="AA46" s="458">
        <f t="shared" si="49"/>
        <v>1</v>
      </c>
      <c r="AB46" s="458">
        <f t="shared" si="50"/>
        <v>1</v>
      </c>
      <c r="AC46" s="458">
        <f t="shared" si="51"/>
        <v>0</v>
      </c>
      <c r="AD46" s="458">
        <f t="shared" si="52"/>
        <v>1</v>
      </c>
      <c r="AE46" s="458">
        <f t="shared" si="53"/>
        <v>1</v>
      </c>
      <c r="AF46" s="458">
        <f t="shared" si="54"/>
        <v>6</v>
      </c>
      <c r="AG46" s="458">
        <f t="shared" si="55"/>
        <v>2</v>
      </c>
      <c r="AH46" s="458">
        <f t="shared" si="56"/>
        <v>9</v>
      </c>
      <c r="AI46" s="458">
        <f t="shared" si="57"/>
        <v>2</v>
      </c>
      <c r="AJ46" s="458">
        <f t="shared" si="58"/>
        <v>12</v>
      </c>
      <c r="AK46" s="458">
        <f t="shared" si="59"/>
        <v>6</v>
      </c>
      <c r="AL46" s="458">
        <f t="shared" si="60"/>
        <v>14</v>
      </c>
      <c r="AM46" s="458">
        <f t="shared" si="61"/>
        <v>9</v>
      </c>
      <c r="AN46" s="458">
        <f t="shared" si="62"/>
        <v>14</v>
      </c>
      <c r="AO46" s="458">
        <f t="shared" si="63"/>
        <v>9</v>
      </c>
      <c r="AP46" s="458">
        <f t="shared" si="64"/>
        <v>2</v>
      </c>
      <c r="AQ46" s="458">
        <f t="shared" si="65"/>
        <v>7</v>
      </c>
      <c r="AR46" s="458">
        <f t="shared" si="66"/>
        <v>1</v>
      </c>
      <c r="AS46" s="16" t="s">
        <v>60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>
        <v>1</v>
      </c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>
        <v>1</v>
      </c>
      <c r="BV46" s="13"/>
      <c r="BW46" s="13"/>
      <c r="BX46" s="13">
        <v>1</v>
      </c>
      <c r="BY46" s="13"/>
      <c r="BZ46" s="13"/>
      <c r="CA46" s="13"/>
      <c r="CB46" s="13"/>
      <c r="CC46" s="13"/>
      <c r="CD46" s="13"/>
      <c r="CE46" s="13"/>
      <c r="CF46" s="13"/>
      <c r="CG46" s="13">
        <v>1</v>
      </c>
      <c r="CH46" s="13"/>
      <c r="CI46" s="13"/>
      <c r="CJ46" s="13"/>
      <c r="CK46" s="13"/>
      <c r="CL46" s="13"/>
      <c r="CM46" s="13">
        <v>1</v>
      </c>
      <c r="CN46" s="13"/>
      <c r="CO46" s="13"/>
      <c r="CP46" s="13">
        <v>1</v>
      </c>
      <c r="CQ46" s="13"/>
      <c r="CR46" s="13">
        <v>1</v>
      </c>
      <c r="CS46" s="13">
        <v>1</v>
      </c>
      <c r="CT46" s="13"/>
      <c r="CU46" s="13"/>
      <c r="CV46" s="13"/>
      <c r="CW46" s="13"/>
      <c r="CX46" s="13">
        <v>2</v>
      </c>
      <c r="CY46" s="13">
        <v>1</v>
      </c>
      <c r="CZ46" s="13">
        <v>1</v>
      </c>
      <c r="DA46" s="13"/>
      <c r="DB46" s="13">
        <v>1</v>
      </c>
      <c r="DC46" s="13"/>
      <c r="DD46" s="13">
        <v>1</v>
      </c>
      <c r="DE46" s="13">
        <v>1</v>
      </c>
      <c r="DF46" s="13">
        <v>1</v>
      </c>
      <c r="DG46" s="13">
        <v>1</v>
      </c>
      <c r="DH46" s="13"/>
      <c r="DI46" s="13">
        <v>1</v>
      </c>
      <c r="DJ46" s="13">
        <v>1</v>
      </c>
      <c r="DK46" s="13">
        <v>2</v>
      </c>
      <c r="DL46" s="13"/>
      <c r="DM46" s="13"/>
      <c r="DN46" s="13">
        <v>2</v>
      </c>
      <c r="DO46" s="13">
        <v>3</v>
      </c>
      <c r="DP46" s="13"/>
      <c r="DQ46" s="13">
        <v>1</v>
      </c>
      <c r="DR46" s="13">
        <v>1</v>
      </c>
      <c r="DS46" s="13"/>
      <c r="DT46" s="13"/>
      <c r="DU46" s="13">
        <v>2</v>
      </c>
      <c r="DV46" s="13">
        <v>2</v>
      </c>
      <c r="DW46" s="13">
        <v>2</v>
      </c>
      <c r="DX46" s="13"/>
      <c r="DY46" s="13"/>
      <c r="DZ46" s="13"/>
      <c r="EA46" s="13"/>
      <c r="EB46" s="13">
        <v>1</v>
      </c>
      <c r="EC46" s="13">
        <v>1</v>
      </c>
      <c r="ED46" s="13"/>
      <c r="EE46" s="13">
        <v>1</v>
      </c>
      <c r="EF46" s="13"/>
      <c r="EG46" s="13"/>
      <c r="EH46" s="13"/>
      <c r="EI46" s="13"/>
      <c r="EJ46" s="13"/>
      <c r="EK46" s="13"/>
      <c r="EL46" s="59">
        <v>37</v>
      </c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>
        <v>1</v>
      </c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>
        <v>1</v>
      </c>
      <c r="FP46" s="13"/>
      <c r="FQ46" s="13"/>
      <c r="FR46" s="13"/>
      <c r="FS46" s="13">
        <v>1</v>
      </c>
      <c r="FT46" s="13"/>
      <c r="FU46" s="13"/>
      <c r="FV46" s="13">
        <v>1</v>
      </c>
      <c r="FW46" s="13"/>
      <c r="FX46" s="13">
        <v>1</v>
      </c>
      <c r="FY46" s="13"/>
      <c r="FZ46" s="13">
        <v>2</v>
      </c>
      <c r="GA46" s="13">
        <v>1</v>
      </c>
      <c r="GB46" s="13"/>
      <c r="GC46" s="13"/>
      <c r="GD46" s="13"/>
      <c r="GE46" s="13">
        <v>1</v>
      </c>
      <c r="GF46" s="13"/>
      <c r="GG46" s="13">
        <v>1</v>
      </c>
      <c r="GH46" s="13">
        <v>4</v>
      </c>
      <c r="GI46" s="13">
        <v>1</v>
      </c>
      <c r="GJ46" s="13">
        <v>2</v>
      </c>
      <c r="GK46" s="13"/>
      <c r="GL46" s="13">
        <v>2</v>
      </c>
      <c r="GM46" s="13"/>
      <c r="GN46" s="13"/>
      <c r="GO46" s="13"/>
      <c r="GP46" s="13">
        <v>1</v>
      </c>
      <c r="GQ46" s="13">
        <v>2</v>
      </c>
      <c r="GR46" s="13"/>
      <c r="GS46" s="13">
        <v>2</v>
      </c>
      <c r="GT46" s="13">
        <v>2</v>
      </c>
      <c r="GU46" s="13">
        <v>3</v>
      </c>
      <c r="GV46" s="13"/>
      <c r="GW46" s="13">
        <v>2</v>
      </c>
      <c r="GX46" s="13">
        <v>1</v>
      </c>
      <c r="GY46" s="13">
        <v>2</v>
      </c>
      <c r="GZ46" s="13">
        <v>2</v>
      </c>
      <c r="HA46" s="13">
        <v>2</v>
      </c>
      <c r="HB46" s="13"/>
      <c r="HC46" s="13">
        <v>2</v>
      </c>
      <c r="HD46" s="13">
        <v>1</v>
      </c>
      <c r="HE46" s="13">
        <v>2</v>
      </c>
      <c r="HF46" s="13">
        <v>2</v>
      </c>
      <c r="HG46" s="13">
        <v>3</v>
      </c>
      <c r="HH46" s="13">
        <v>1</v>
      </c>
      <c r="HI46" s="13">
        <v>1</v>
      </c>
      <c r="HJ46" s="13">
        <v>3</v>
      </c>
      <c r="HK46" s="13">
        <v>1</v>
      </c>
      <c r="HL46" s="13"/>
      <c r="HM46" s="13"/>
      <c r="HN46" s="13">
        <v>1</v>
      </c>
      <c r="HO46" s="13">
        <v>2</v>
      </c>
      <c r="HP46" s="13"/>
      <c r="HQ46" s="13"/>
      <c r="HR46" s="13"/>
      <c r="HS46" s="13"/>
      <c r="HT46" s="13">
        <v>1</v>
      </c>
      <c r="HU46" s="13"/>
      <c r="HV46" s="13"/>
      <c r="HW46" s="13"/>
      <c r="HX46" s="13">
        <v>1</v>
      </c>
      <c r="HY46" s="13"/>
      <c r="HZ46" s="13"/>
      <c r="IA46" s="13"/>
      <c r="IB46" s="13"/>
      <c r="IC46" s="13"/>
      <c r="ID46" s="13"/>
      <c r="IE46" s="13"/>
      <c r="IF46" s="59">
        <v>59</v>
      </c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>
        <v>1</v>
      </c>
      <c r="JP46" s="13"/>
      <c r="JQ46" s="13"/>
      <c r="JR46" s="13"/>
      <c r="JS46" s="13"/>
      <c r="JT46" s="13"/>
      <c r="JU46" s="13"/>
      <c r="JV46" s="13"/>
      <c r="JW46" s="13"/>
      <c r="JX46" s="59">
        <v>1</v>
      </c>
      <c r="JY46" s="13">
        <v>97</v>
      </c>
      <c r="JZ46" s="351"/>
      <c r="KA46" s="351"/>
      <c r="KB46" s="351"/>
      <c r="KC46" s="351"/>
      <c r="KD46" s="351"/>
      <c r="KE46" s="351"/>
      <c r="KF46" s="351"/>
      <c r="KG46" s="351"/>
      <c r="KH46" s="351"/>
      <c r="KI46" s="351"/>
      <c r="KJ46" s="351"/>
      <c r="KK46" s="351"/>
      <c r="KL46" s="351"/>
      <c r="KM46" s="351"/>
    </row>
    <row r="47" spans="1:299">
      <c r="A47" s="8" t="s">
        <v>189</v>
      </c>
      <c r="B47" s="252">
        <f t="shared" si="67"/>
        <v>0</v>
      </c>
      <c r="C47" s="252">
        <f t="shared" si="68"/>
        <v>0</v>
      </c>
      <c r="D47" s="252">
        <f t="shared" si="69"/>
        <v>0</v>
      </c>
      <c r="E47" s="252">
        <f t="shared" si="70"/>
        <v>0</v>
      </c>
      <c r="F47" s="252">
        <f t="shared" si="71"/>
        <v>0</v>
      </c>
      <c r="G47" s="252">
        <f t="shared" si="72"/>
        <v>0</v>
      </c>
      <c r="H47" s="252">
        <f t="shared" si="73"/>
        <v>0</v>
      </c>
      <c r="I47" s="252">
        <f t="shared" si="74"/>
        <v>0</v>
      </c>
      <c r="J47" s="252">
        <f t="shared" si="75"/>
        <v>0</v>
      </c>
      <c r="K47" s="252">
        <f t="shared" si="76"/>
        <v>0</v>
      </c>
      <c r="L47" s="252">
        <f t="shared" si="77"/>
        <v>0</v>
      </c>
      <c r="M47" s="252">
        <f t="shared" si="78"/>
        <v>0</v>
      </c>
      <c r="N47" s="252">
        <f t="shared" si="79"/>
        <v>3</v>
      </c>
      <c r="O47" s="252">
        <f t="shared" si="80"/>
        <v>0</v>
      </c>
      <c r="P47" s="252">
        <f t="shared" si="81"/>
        <v>0</v>
      </c>
      <c r="Q47" s="252">
        <f t="shared" si="82"/>
        <v>0</v>
      </c>
      <c r="R47" s="252">
        <f t="shared" si="83"/>
        <v>0</v>
      </c>
      <c r="S47" s="252">
        <f t="shared" si="84"/>
        <v>1</v>
      </c>
      <c r="T47" s="252">
        <f t="shared" si="85"/>
        <v>0</v>
      </c>
      <c r="U47" s="252">
        <f t="shared" si="86"/>
        <v>0</v>
      </c>
      <c r="W47" s="16" t="s">
        <v>190</v>
      </c>
      <c r="X47" s="458">
        <f t="shared" si="46"/>
        <v>0</v>
      </c>
      <c r="Y47" s="458">
        <f t="shared" si="47"/>
        <v>0</v>
      </c>
      <c r="Z47" s="458">
        <f t="shared" si="48"/>
        <v>0</v>
      </c>
      <c r="AA47" s="458">
        <f t="shared" si="49"/>
        <v>0</v>
      </c>
      <c r="AB47" s="458">
        <f t="shared" si="50"/>
        <v>0</v>
      </c>
      <c r="AC47" s="458">
        <f t="shared" si="51"/>
        <v>0</v>
      </c>
      <c r="AD47" s="458">
        <f t="shared" si="52"/>
        <v>0</v>
      </c>
      <c r="AE47" s="458">
        <f t="shared" si="53"/>
        <v>0</v>
      </c>
      <c r="AF47" s="458">
        <f t="shared" si="54"/>
        <v>0</v>
      </c>
      <c r="AG47" s="458">
        <f t="shared" si="55"/>
        <v>0</v>
      </c>
      <c r="AH47" s="458">
        <f t="shared" si="56"/>
        <v>0</v>
      </c>
      <c r="AI47" s="458">
        <f t="shared" si="57"/>
        <v>0</v>
      </c>
      <c r="AJ47" s="458">
        <f t="shared" si="58"/>
        <v>0</v>
      </c>
      <c r="AK47" s="458">
        <f t="shared" si="59"/>
        <v>1</v>
      </c>
      <c r="AL47" s="458">
        <f t="shared" si="60"/>
        <v>0</v>
      </c>
      <c r="AM47" s="458">
        <f t="shared" si="61"/>
        <v>0</v>
      </c>
      <c r="AN47" s="458">
        <f t="shared" si="62"/>
        <v>0</v>
      </c>
      <c r="AO47" s="458">
        <f t="shared" si="63"/>
        <v>0</v>
      </c>
      <c r="AP47" s="458">
        <f t="shared" si="64"/>
        <v>0</v>
      </c>
      <c r="AQ47" s="458">
        <f t="shared" si="65"/>
        <v>0</v>
      </c>
      <c r="AR47" s="458">
        <f t="shared" si="66"/>
        <v>0</v>
      </c>
      <c r="AS47" s="16" t="s">
        <v>190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>
        <v>1</v>
      </c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59">
        <v>1</v>
      </c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59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59"/>
      <c r="JY47" s="13">
        <v>1</v>
      </c>
      <c r="JZ47" s="351"/>
      <c r="KA47" s="351"/>
      <c r="KB47" s="351"/>
      <c r="KC47" s="351"/>
      <c r="KD47" s="351"/>
      <c r="KE47" s="351"/>
      <c r="KF47" s="351"/>
      <c r="KG47" s="351"/>
      <c r="KH47" s="351"/>
      <c r="KI47" s="351"/>
      <c r="KJ47" s="351"/>
      <c r="KK47" s="351"/>
      <c r="KL47" s="351"/>
      <c r="KM47" s="351"/>
    </row>
    <row r="48" spans="1:299">
      <c r="A48" s="9" t="s">
        <v>59</v>
      </c>
      <c r="B48" s="252">
        <f t="shared" si="67"/>
        <v>0</v>
      </c>
      <c r="C48" s="252">
        <f t="shared" si="68"/>
        <v>0</v>
      </c>
      <c r="D48" s="252">
        <f t="shared" si="69"/>
        <v>0</v>
      </c>
      <c r="E48" s="252">
        <f t="shared" si="70"/>
        <v>0</v>
      </c>
      <c r="F48" s="252">
        <f t="shared" si="71"/>
        <v>0</v>
      </c>
      <c r="G48" s="252">
        <f t="shared" si="72"/>
        <v>3</v>
      </c>
      <c r="H48" s="252">
        <f t="shared" si="73"/>
        <v>6</v>
      </c>
      <c r="I48" s="252">
        <f t="shared" si="74"/>
        <v>2</v>
      </c>
      <c r="J48" s="252">
        <f t="shared" si="75"/>
        <v>13</v>
      </c>
      <c r="K48" s="252">
        <f t="shared" si="76"/>
        <v>3</v>
      </c>
      <c r="L48" s="252">
        <f t="shared" si="77"/>
        <v>41</v>
      </c>
      <c r="M48" s="252">
        <f t="shared" si="78"/>
        <v>13</v>
      </c>
      <c r="N48" s="252">
        <f t="shared" si="79"/>
        <v>64</v>
      </c>
      <c r="O48" s="252">
        <f t="shared" si="80"/>
        <v>44</v>
      </c>
      <c r="P48" s="252">
        <f t="shared" si="81"/>
        <v>79</v>
      </c>
      <c r="Q48" s="252">
        <f t="shared" si="82"/>
        <v>49</v>
      </c>
      <c r="R48" s="252">
        <f t="shared" si="83"/>
        <v>43</v>
      </c>
      <c r="S48" s="252">
        <f t="shared" si="84"/>
        <v>41</v>
      </c>
      <c r="T48" s="252">
        <f t="shared" si="85"/>
        <v>11</v>
      </c>
      <c r="U48" s="252">
        <f t="shared" si="86"/>
        <v>14</v>
      </c>
      <c r="W48" s="16" t="s">
        <v>62</v>
      </c>
      <c r="X48" s="458">
        <f t="shared" si="46"/>
        <v>0</v>
      </c>
      <c r="Y48" s="458">
        <f t="shared" si="47"/>
        <v>0</v>
      </c>
      <c r="Z48" s="458">
        <f t="shared" si="48"/>
        <v>0</v>
      </c>
      <c r="AA48" s="458">
        <f t="shared" si="49"/>
        <v>0</v>
      </c>
      <c r="AB48" s="458">
        <f t="shared" si="50"/>
        <v>0</v>
      </c>
      <c r="AC48" s="458">
        <f t="shared" si="51"/>
        <v>0</v>
      </c>
      <c r="AD48" s="458">
        <f t="shared" si="52"/>
        <v>0</v>
      </c>
      <c r="AE48" s="458">
        <f t="shared" si="53"/>
        <v>2</v>
      </c>
      <c r="AF48" s="458">
        <f t="shared" si="54"/>
        <v>0</v>
      </c>
      <c r="AG48" s="458">
        <f t="shared" si="55"/>
        <v>2</v>
      </c>
      <c r="AH48" s="458">
        <f t="shared" si="56"/>
        <v>3</v>
      </c>
      <c r="AI48" s="458">
        <f t="shared" si="57"/>
        <v>1</v>
      </c>
      <c r="AJ48" s="458">
        <f t="shared" si="58"/>
        <v>6</v>
      </c>
      <c r="AK48" s="458">
        <f t="shared" si="59"/>
        <v>7</v>
      </c>
      <c r="AL48" s="458">
        <f t="shared" si="60"/>
        <v>7</v>
      </c>
      <c r="AM48" s="458">
        <f t="shared" si="61"/>
        <v>8</v>
      </c>
      <c r="AN48" s="458">
        <f t="shared" si="62"/>
        <v>12</v>
      </c>
      <c r="AO48" s="458">
        <f t="shared" si="63"/>
        <v>8</v>
      </c>
      <c r="AP48" s="458">
        <f t="shared" si="64"/>
        <v>3</v>
      </c>
      <c r="AQ48" s="458">
        <f t="shared" si="65"/>
        <v>4</v>
      </c>
      <c r="AR48" s="458">
        <f t="shared" si="66"/>
        <v>0</v>
      </c>
      <c r="AS48" s="16" t="s">
        <v>62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>
        <v>1</v>
      </c>
      <c r="BU48" s="13"/>
      <c r="BV48" s="13"/>
      <c r="BW48" s="13">
        <v>1</v>
      </c>
      <c r="BX48" s="13"/>
      <c r="BY48" s="13"/>
      <c r="BZ48" s="13"/>
      <c r="CA48" s="13"/>
      <c r="CB48" s="13"/>
      <c r="CC48" s="13">
        <v>1</v>
      </c>
      <c r="CD48" s="13"/>
      <c r="CE48" s="13"/>
      <c r="CF48" s="13"/>
      <c r="CG48" s="13">
        <v>1</v>
      </c>
      <c r="CH48" s="13"/>
      <c r="CI48" s="13"/>
      <c r="CJ48" s="13"/>
      <c r="CK48" s="13">
        <v>1</v>
      </c>
      <c r="CL48" s="13"/>
      <c r="CM48" s="13"/>
      <c r="CN48" s="13"/>
      <c r="CO48" s="13"/>
      <c r="CP48" s="13"/>
      <c r="CQ48" s="13"/>
      <c r="CR48" s="13"/>
      <c r="CS48" s="13">
        <v>2</v>
      </c>
      <c r="CT48" s="13"/>
      <c r="CU48" s="13"/>
      <c r="CV48" s="13"/>
      <c r="CW48" s="13"/>
      <c r="CX48" s="13">
        <v>3</v>
      </c>
      <c r="CY48" s="13">
        <v>1</v>
      </c>
      <c r="CZ48" s="13">
        <v>1</v>
      </c>
      <c r="DA48" s="13"/>
      <c r="DB48" s="13">
        <v>1</v>
      </c>
      <c r="DC48" s="13"/>
      <c r="DD48" s="13"/>
      <c r="DE48" s="13">
        <v>2</v>
      </c>
      <c r="DF48" s="13"/>
      <c r="DG48" s="13">
        <v>2</v>
      </c>
      <c r="DH48" s="13">
        <v>1</v>
      </c>
      <c r="DI48" s="13">
        <v>1</v>
      </c>
      <c r="DJ48" s="13">
        <v>1</v>
      </c>
      <c r="DK48" s="13"/>
      <c r="DL48" s="13">
        <v>1</v>
      </c>
      <c r="DM48" s="13">
        <v>1</v>
      </c>
      <c r="DN48" s="13"/>
      <c r="DO48" s="13">
        <v>1</v>
      </c>
      <c r="DP48" s="13">
        <v>1</v>
      </c>
      <c r="DQ48" s="13">
        <v>1</v>
      </c>
      <c r="DR48" s="13"/>
      <c r="DS48" s="13">
        <v>2</v>
      </c>
      <c r="DT48" s="13"/>
      <c r="DU48" s="13">
        <v>1</v>
      </c>
      <c r="DV48" s="13">
        <v>1</v>
      </c>
      <c r="DW48" s="13">
        <v>1</v>
      </c>
      <c r="DX48" s="13"/>
      <c r="DY48" s="13">
        <v>1</v>
      </c>
      <c r="DZ48" s="13"/>
      <c r="EA48" s="13"/>
      <c r="EB48" s="13">
        <v>1</v>
      </c>
      <c r="EC48" s="13"/>
      <c r="ED48" s="13"/>
      <c r="EE48" s="13"/>
      <c r="EF48" s="13"/>
      <c r="EG48" s="13"/>
      <c r="EH48" s="13"/>
      <c r="EI48" s="13"/>
      <c r="EJ48" s="13"/>
      <c r="EK48" s="13"/>
      <c r="EL48" s="59">
        <v>32</v>
      </c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>
        <v>1</v>
      </c>
      <c r="GC48" s="13"/>
      <c r="GD48" s="13"/>
      <c r="GE48" s="13"/>
      <c r="GF48" s="13"/>
      <c r="GG48" s="13">
        <v>1</v>
      </c>
      <c r="GH48" s="13">
        <v>1</v>
      </c>
      <c r="GI48" s="13"/>
      <c r="GJ48" s="13"/>
      <c r="GK48" s="13"/>
      <c r="GL48" s="13"/>
      <c r="GM48" s="13"/>
      <c r="GN48" s="13">
        <v>1</v>
      </c>
      <c r="GO48" s="13"/>
      <c r="GP48" s="13"/>
      <c r="GQ48" s="13">
        <v>1</v>
      </c>
      <c r="GR48" s="13">
        <v>3</v>
      </c>
      <c r="GS48" s="13"/>
      <c r="GT48" s="13">
        <v>1</v>
      </c>
      <c r="GU48" s="13"/>
      <c r="GV48" s="13">
        <v>1</v>
      </c>
      <c r="GW48" s="13"/>
      <c r="GX48" s="13">
        <v>1</v>
      </c>
      <c r="GY48" s="13"/>
      <c r="GZ48" s="13"/>
      <c r="HA48" s="13">
        <v>1</v>
      </c>
      <c r="HB48" s="13">
        <v>1</v>
      </c>
      <c r="HC48" s="13"/>
      <c r="HD48" s="13">
        <v>2</v>
      </c>
      <c r="HE48" s="13">
        <v>1</v>
      </c>
      <c r="HF48" s="13">
        <v>3</v>
      </c>
      <c r="HG48" s="13">
        <v>1</v>
      </c>
      <c r="HH48" s="13">
        <v>1</v>
      </c>
      <c r="HI48" s="13"/>
      <c r="HJ48" s="13"/>
      <c r="HK48" s="13">
        <v>2</v>
      </c>
      <c r="HL48" s="13"/>
      <c r="HM48" s="13">
        <v>1</v>
      </c>
      <c r="HN48" s="13">
        <v>2</v>
      </c>
      <c r="HO48" s="13">
        <v>2</v>
      </c>
      <c r="HP48" s="13"/>
      <c r="HQ48" s="13">
        <v>1</v>
      </c>
      <c r="HR48" s="13">
        <v>1</v>
      </c>
      <c r="HS48" s="13"/>
      <c r="HT48" s="13"/>
      <c r="HU48" s="13"/>
      <c r="HV48" s="13"/>
      <c r="HW48" s="13"/>
      <c r="HX48" s="13"/>
      <c r="HY48" s="13">
        <v>1</v>
      </c>
      <c r="HZ48" s="13"/>
      <c r="IA48" s="13"/>
      <c r="IB48" s="13"/>
      <c r="IC48" s="13"/>
      <c r="ID48" s="13"/>
      <c r="IE48" s="13"/>
      <c r="IF48" s="59">
        <v>31</v>
      </c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59"/>
      <c r="JY48" s="13">
        <v>63</v>
      </c>
      <c r="JZ48" s="351"/>
      <c r="KA48" s="351"/>
      <c r="KB48" s="351"/>
      <c r="KC48" s="351"/>
      <c r="KD48" s="351"/>
      <c r="KE48" s="351"/>
      <c r="KF48" s="351"/>
      <c r="KG48" s="351"/>
      <c r="KH48" s="351"/>
      <c r="KI48" s="351"/>
      <c r="KJ48" s="351"/>
      <c r="KK48" s="351"/>
      <c r="KL48" s="351"/>
      <c r="KM48" s="351"/>
    </row>
    <row r="49" spans="1:299">
      <c r="A49" s="9" t="s">
        <v>60</v>
      </c>
      <c r="B49" s="252">
        <f t="shared" si="67"/>
        <v>0</v>
      </c>
      <c r="C49" s="252">
        <f t="shared" si="68"/>
        <v>0</v>
      </c>
      <c r="D49" s="252">
        <f t="shared" si="69"/>
        <v>0</v>
      </c>
      <c r="E49" s="252">
        <f t="shared" si="70"/>
        <v>1</v>
      </c>
      <c r="F49" s="252">
        <f t="shared" si="71"/>
        <v>1</v>
      </c>
      <c r="G49" s="252">
        <f t="shared" si="72"/>
        <v>0</v>
      </c>
      <c r="H49" s="252">
        <f t="shared" si="73"/>
        <v>1</v>
      </c>
      <c r="I49" s="252">
        <f t="shared" si="74"/>
        <v>1</v>
      </c>
      <c r="J49" s="252">
        <f t="shared" si="75"/>
        <v>6</v>
      </c>
      <c r="K49" s="252">
        <f t="shared" si="76"/>
        <v>2</v>
      </c>
      <c r="L49" s="252">
        <f t="shared" si="77"/>
        <v>9</v>
      </c>
      <c r="M49" s="252">
        <f t="shared" si="78"/>
        <v>2</v>
      </c>
      <c r="N49" s="252">
        <f t="shared" si="79"/>
        <v>12</v>
      </c>
      <c r="O49" s="252">
        <f t="shared" si="80"/>
        <v>6</v>
      </c>
      <c r="P49" s="252">
        <f t="shared" si="81"/>
        <v>14</v>
      </c>
      <c r="Q49" s="252">
        <f t="shared" si="82"/>
        <v>9</v>
      </c>
      <c r="R49" s="252">
        <f t="shared" si="83"/>
        <v>14</v>
      </c>
      <c r="S49" s="252">
        <f t="shared" si="84"/>
        <v>9</v>
      </c>
      <c r="T49" s="252">
        <f t="shared" si="85"/>
        <v>2</v>
      </c>
      <c r="U49" s="252">
        <f t="shared" si="86"/>
        <v>7</v>
      </c>
      <c r="W49" s="16" t="s">
        <v>63</v>
      </c>
      <c r="X49" s="458">
        <f t="shared" si="46"/>
        <v>0</v>
      </c>
      <c r="Y49" s="458">
        <f t="shared" si="47"/>
        <v>0</v>
      </c>
      <c r="Z49" s="458">
        <f t="shared" si="48"/>
        <v>0</v>
      </c>
      <c r="AA49" s="458">
        <f t="shared" si="49"/>
        <v>0</v>
      </c>
      <c r="AB49" s="458">
        <f t="shared" si="50"/>
        <v>0</v>
      </c>
      <c r="AC49" s="458">
        <f t="shared" si="51"/>
        <v>0</v>
      </c>
      <c r="AD49" s="458">
        <f t="shared" si="52"/>
        <v>0</v>
      </c>
      <c r="AE49" s="458">
        <f t="shared" si="53"/>
        <v>0</v>
      </c>
      <c r="AF49" s="458">
        <f t="shared" si="54"/>
        <v>0</v>
      </c>
      <c r="AG49" s="458">
        <f t="shared" si="55"/>
        <v>0</v>
      </c>
      <c r="AH49" s="458">
        <f t="shared" si="56"/>
        <v>0</v>
      </c>
      <c r="AI49" s="458">
        <f t="shared" si="57"/>
        <v>0</v>
      </c>
      <c r="AJ49" s="458">
        <f t="shared" si="58"/>
        <v>0</v>
      </c>
      <c r="AK49" s="458">
        <f t="shared" si="59"/>
        <v>0</v>
      </c>
      <c r="AL49" s="458">
        <f t="shared" si="60"/>
        <v>4</v>
      </c>
      <c r="AM49" s="458">
        <f t="shared" si="61"/>
        <v>1</v>
      </c>
      <c r="AN49" s="458">
        <f t="shared" si="62"/>
        <v>3</v>
      </c>
      <c r="AO49" s="458">
        <f t="shared" si="63"/>
        <v>3</v>
      </c>
      <c r="AP49" s="458">
        <f t="shared" si="64"/>
        <v>3</v>
      </c>
      <c r="AQ49" s="458">
        <f t="shared" si="65"/>
        <v>0</v>
      </c>
      <c r="AR49" s="458">
        <f t="shared" si="66"/>
        <v>0</v>
      </c>
      <c r="AS49" s="16" t="s">
        <v>63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>
        <v>1</v>
      </c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>
        <v>1</v>
      </c>
      <c r="DN49" s="13"/>
      <c r="DO49" s="13">
        <v>1</v>
      </c>
      <c r="DP49" s="13"/>
      <c r="DQ49" s="13"/>
      <c r="DR49" s="13"/>
      <c r="DS49" s="13"/>
      <c r="DT49" s="13">
        <v>1</v>
      </c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59">
        <v>4</v>
      </c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>
        <v>1</v>
      </c>
      <c r="GW49" s="13"/>
      <c r="GX49" s="13"/>
      <c r="GY49" s="13"/>
      <c r="GZ49" s="13"/>
      <c r="HA49" s="13"/>
      <c r="HB49" s="13">
        <v>1</v>
      </c>
      <c r="HC49" s="13">
        <v>1</v>
      </c>
      <c r="HD49" s="13"/>
      <c r="HE49" s="13">
        <v>1</v>
      </c>
      <c r="HF49" s="13"/>
      <c r="HG49" s="13">
        <v>1</v>
      </c>
      <c r="HH49" s="13"/>
      <c r="HI49" s="13">
        <v>1</v>
      </c>
      <c r="HJ49" s="13">
        <v>1</v>
      </c>
      <c r="HK49" s="13"/>
      <c r="HL49" s="13"/>
      <c r="HM49" s="13"/>
      <c r="HN49" s="13"/>
      <c r="HO49" s="13"/>
      <c r="HP49" s="13"/>
      <c r="HQ49" s="13">
        <v>1</v>
      </c>
      <c r="HR49" s="13">
        <v>1</v>
      </c>
      <c r="HS49" s="13"/>
      <c r="HT49" s="13">
        <v>1</v>
      </c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59">
        <v>10</v>
      </c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59"/>
      <c r="JY49" s="13">
        <v>14</v>
      </c>
      <c r="JZ49" s="351"/>
      <c r="KA49" s="351"/>
      <c r="KB49" s="351"/>
      <c r="KC49" s="351"/>
      <c r="KD49" s="351"/>
      <c r="KE49" s="351"/>
      <c r="KF49" s="351"/>
      <c r="KG49" s="351"/>
      <c r="KH49" s="351"/>
      <c r="KI49" s="351"/>
      <c r="KJ49" s="351"/>
      <c r="KK49" s="351"/>
      <c r="KL49" s="351"/>
      <c r="KM49" s="351"/>
    </row>
    <row r="50" spans="1:299">
      <c r="A50" s="8" t="s">
        <v>190</v>
      </c>
      <c r="B50" s="252">
        <f t="shared" si="67"/>
        <v>0</v>
      </c>
      <c r="C50" s="252">
        <f t="shared" si="68"/>
        <v>0</v>
      </c>
      <c r="D50" s="252">
        <f t="shared" si="69"/>
        <v>0</v>
      </c>
      <c r="E50" s="252">
        <f t="shared" si="70"/>
        <v>0</v>
      </c>
      <c r="F50" s="252">
        <f t="shared" si="71"/>
        <v>0</v>
      </c>
      <c r="G50" s="252">
        <f t="shared" si="72"/>
        <v>0</v>
      </c>
      <c r="H50" s="252">
        <f t="shared" si="73"/>
        <v>0</v>
      </c>
      <c r="I50" s="252">
        <f t="shared" si="74"/>
        <v>0</v>
      </c>
      <c r="J50" s="252">
        <f t="shared" si="75"/>
        <v>0</v>
      </c>
      <c r="K50" s="252">
        <f t="shared" si="76"/>
        <v>0</v>
      </c>
      <c r="L50" s="252">
        <f t="shared" si="77"/>
        <v>0</v>
      </c>
      <c r="M50" s="252">
        <f t="shared" si="78"/>
        <v>0</v>
      </c>
      <c r="N50" s="252">
        <f t="shared" si="79"/>
        <v>0</v>
      </c>
      <c r="O50" s="252">
        <f t="shared" si="80"/>
        <v>1</v>
      </c>
      <c r="P50" s="252">
        <f t="shared" si="81"/>
        <v>0</v>
      </c>
      <c r="Q50" s="252">
        <f t="shared" si="82"/>
        <v>0</v>
      </c>
      <c r="R50" s="252">
        <f t="shared" si="83"/>
        <v>0</v>
      </c>
      <c r="S50" s="252">
        <f t="shared" si="84"/>
        <v>0</v>
      </c>
      <c r="T50" s="252">
        <f t="shared" si="85"/>
        <v>0</v>
      </c>
      <c r="U50" s="252">
        <f t="shared" si="86"/>
        <v>0</v>
      </c>
      <c r="W50" s="16" t="s">
        <v>191</v>
      </c>
      <c r="X50" s="458">
        <f t="shared" si="46"/>
        <v>0</v>
      </c>
      <c r="Y50" s="458">
        <f t="shared" si="47"/>
        <v>0</v>
      </c>
      <c r="Z50" s="458">
        <f t="shared" si="48"/>
        <v>1</v>
      </c>
      <c r="AA50" s="458">
        <f t="shared" si="49"/>
        <v>0</v>
      </c>
      <c r="AB50" s="458">
        <f t="shared" si="50"/>
        <v>0</v>
      </c>
      <c r="AC50" s="458">
        <f t="shared" si="51"/>
        <v>0</v>
      </c>
      <c r="AD50" s="458">
        <f t="shared" si="52"/>
        <v>1</v>
      </c>
      <c r="AE50" s="458">
        <f t="shared" si="53"/>
        <v>0</v>
      </c>
      <c r="AF50" s="458">
        <f t="shared" si="54"/>
        <v>3</v>
      </c>
      <c r="AG50" s="458">
        <f t="shared" si="55"/>
        <v>1</v>
      </c>
      <c r="AH50" s="458">
        <f t="shared" si="56"/>
        <v>2</v>
      </c>
      <c r="AI50" s="458">
        <f t="shared" si="57"/>
        <v>1</v>
      </c>
      <c r="AJ50" s="458">
        <f t="shared" si="58"/>
        <v>6</v>
      </c>
      <c r="AK50" s="458">
        <f t="shared" si="59"/>
        <v>3</v>
      </c>
      <c r="AL50" s="458">
        <f t="shared" si="60"/>
        <v>6</v>
      </c>
      <c r="AM50" s="458">
        <f t="shared" si="61"/>
        <v>6</v>
      </c>
      <c r="AN50" s="458">
        <f t="shared" si="62"/>
        <v>5</v>
      </c>
      <c r="AO50" s="458">
        <f t="shared" si="63"/>
        <v>2</v>
      </c>
      <c r="AP50" s="458">
        <f t="shared" si="64"/>
        <v>0</v>
      </c>
      <c r="AQ50" s="458">
        <f t="shared" si="65"/>
        <v>6</v>
      </c>
      <c r="AR50" s="458">
        <f t="shared" si="66"/>
        <v>0</v>
      </c>
      <c r="AS50" s="16" t="s">
        <v>191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>
        <v>1</v>
      </c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>
        <v>1</v>
      </c>
      <c r="CP50" s="13"/>
      <c r="CQ50" s="13"/>
      <c r="CR50" s="13"/>
      <c r="CS50" s="13"/>
      <c r="CT50" s="13"/>
      <c r="CU50" s="13"/>
      <c r="CV50" s="13"/>
      <c r="CW50" s="13"/>
      <c r="CX50" s="13">
        <v>1</v>
      </c>
      <c r="CY50" s="13">
        <v>1</v>
      </c>
      <c r="CZ50" s="13"/>
      <c r="DA50" s="13">
        <v>1</v>
      </c>
      <c r="DB50" s="13">
        <v>1</v>
      </c>
      <c r="DC50" s="13">
        <v>1</v>
      </c>
      <c r="DD50" s="13"/>
      <c r="DE50" s="13">
        <v>1</v>
      </c>
      <c r="DF50" s="13"/>
      <c r="DG50" s="13"/>
      <c r="DH50" s="13"/>
      <c r="DI50" s="13">
        <v>1</v>
      </c>
      <c r="DJ50" s="13">
        <v>2</v>
      </c>
      <c r="DK50" s="13"/>
      <c r="DL50" s="13"/>
      <c r="DM50" s="13"/>
      <c r="DN50" s="13">
        <v>1</v>
      </c>
      <c r="DO50" s="13"/>
      <c r="DP50" s="13"/>
      <c r="DQ50" s="13">
        <v>1</v>
      </c>
      <c r="DR50" s="13"/>
      <c r="DS50" s="13"/>
      <c r="DT50" s="13"/>
      <c r="DU50" s="13"/>
      <c r="DV50" s="13"/>
      <c r="DW50" s="13"/>
      <c r="DX50" s="13"/>
      <c r="DY50" s="13">
        <v>2</v>
      </c>
      <c r="DZ50" s="13">
        <v>2</v>
      </c>
      <c r="EA50" s="13">
        <v>1</v>
      </c>
      <c r="EB50" s="13">
        <v>1</v>
      </c>
      <c r="EC50" s="13"/>
      <c r="ED50" s="13"/>
      <c r="EE50" s="13"/>
      <c r="EF50" s="13"/>
      <c r="EG50" s="13"/>
      <c r="EH50" s="13"/>
      <c r="EI50" s="13"/>
      <c r="EJ50" s="13"/>
      <c r="EK50" s="13"/>
      <c r="EL50" s="59">
        <v>19</v>
      </c>
      <c r="EM50" s="13"/>
      <c r="EN50" s="13"/>
      <c r="EO50" s="13"/>
      <c r="EP50" s="13"/>
      <c r="EQ50" s="13"/>
      <c r="ER50" s="13"/>
      <c r="ES50" s="13"/>
      <c r="ET50" s="13"/>
      <c r="EU50" s="13">
        <v>1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>
        <v>1</v>
      </c>
      <c r="FQ50" s="13"/>
      <c r="FR50" s="13"/>
      <c r="FS50" s="13"/>
      <c r="FT50" s="13">
        <v>2</v>
      </c>
      <c r="FU50" s="13"/>
      <c r="FV50" s="13"/>
      <c r="FW50" s="13"/>
      <c r="FX50" s="13">
        <v>1</v>
      </c>
      <c r="FY50" s="13"/>
      <c r="FZ50" s="13"/>
      <c r="GA50" s="13"/>
      <c r="GB50" s="13"/>
      <c r="GC50" s="13"/>
      <c r="GD50" s="13"/>
      <c r="GE50" s="13">
        <v>1</v>
      </c>
      <c r="GF50" s="13"/>
      <c r="GG50" s="13">
        <v>1</v>
      </c>
      <c r="GH50" s="13"/>
      <c r="GI50" s="13"/>
      <c r="GJ50" s="13"/>
      <c r="GK50" s="13"/>
      <c r="GL50" s="13"/>
      <c r="GM50" s="13"/>
      <c r="GN50" s="13">
        <v>2</v>
      </c>
      <c r="GO50" s="13">
        <v>1</v>
      </c>
      <c r="GP50" s="13">
        <v>1</v>
      </c>
      <c r="GQ50" s="13"/>
      <c r="GR50" s="13"/>
      <c r="GS50" s="13">
        <v>1</v>
      </c>
      <c r="GT50" s="13">
        <v>1</v>
      </c>
      <c r="GU50" s="13"/>
      <c r="GV50" s="13">
        <v>2</v>
      </c>
      <c r="GW50" s="13"/>
      <c r="GX50" s="13"/>
      <c r="GY50" s="13">
        <v>2</v>
      </c>
      <c r="GZ50" s="13">
        <v>1</v>
      </c>
      <c r="HA50" s="13"/>
      <c r="HB50" s="13"/>
      <c r="HC50" s="13"/>
      <c r="HD50" s="13">
        <v>1</v>
      </c>
      <c r="HE50" s="13"/>
      <c r="HF50" s="13">
        <v>1</v>
      </c>
      <c r="HG50" s="13">
        <v>1</v>
      </c>
      <c r="HH50" s="13">
        <v>1</v>
      </c>
      <c r="HI50" s="13">
        <v>1</v>
      </c>
      <c r="HJ50" s="13"/>
      <c r="HK50" s="13">
        <v>1</v>
      </c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59">
        <v>24</v>
      </c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59"/>
      <c r="JY50" s="13">
        <v>43</v>
      </c>
      <c r="JZ50" s="351"/>
      <c r="KA50" s="351"/>
      <c r="KB50" s="351"/>
      <c r="KC50" s="351"/>
      <c r="KD50" s="351"/>
      <c r="KE50" s="351"/>
      <c r="KF50" s="351"/>
      <c r="KG50" s="351"/>
      <c r="KH50" s="351"/>
      <c r="KI50" s="351"/>
      <c r="KJ50" s="351"/>
      <c r="KK50" s="351"/>
      <c r="KL50" s="351"/>
      <c r="KM50" s="351"/>
    </row>
    <row r="51" spans="1:299">
      <c r="A51" s="8" t="s">
        <v>62</v>
      </c>
      <c r="B51" s="252">
        <f t="shared" si="67"/>
        <v>0</v>
      </c>
      <c r="C51" s="252">
        <f t="shared" si="68"/>
        <v>0</v>
      </c>
      <c r="D51" s="252">
        <f t="shared" si="69"/>
        <v>0</v>
      </c>
      <c r="E51" s="252">
        <f t="shared" si="70"/>
        <v>0</v>
      </c>
      <c r="F51" s="252">
        <f t="shared" si="71"/>
        <v>0</v>
      </c>
      <c r="G51" s="252">
        <f t="shared" si="72"/>
        <v>0</v>
      </c>
      <c r="H51" s="252">
        <f t="shared" si="73"/>
        <v>0</v>
      </c>
      <c r="I51" s="252">
        <f t="shared" si="74"/>
        <v>2</v>
      </c>
      <c r="J51" s="252">
        <f t="shared" si="75"/>
        <v>0</v>
      </c>
      <c r="K51" s="252">
        <f t="shared" si="76"/>
        <v>2</v>
      </c>
      <c r="L51" s="252">
        <f t="shared" si="77"/>
        <v>3</v>
      </c>
      <c r="M51" s="252">
        <f t="shared" si="78"/>
        <v>1</v>
      </c>
      <c r="N51" s="252">
        <f t="shared" si="79"/>
        <v>6</v>
      </c>
      <c r="O51" s="252">
        <f t="shared" si="80"/>
        <v>7</v>
      </c>
      <c r="P51" s="252">
        <f t="shared" si="81"/>
        <v>7</v>
      </c>
      <c r="Q51" s="252">
        <f t="shared" si="82"/>
        <v>8</v>
      </c>
      <c r="R51" s="252">
        <f t="shared" si="83"/>
        <v>12</v>
      </c>
      <c r="S51" s="252">
        <f t="shared" si="84"/>
        <v>8</v>
      </c>
      <c r="T51" s="252">
        <f t="shared" si="85"/>
        <v>3</v>
      </c>
      <c r="U51" s="252">
        <f t="shared" si="86"/>
        <v>4</v>
      </c>
      <c r="W51" s="16" t="s">
        <v>65</v>
      </c>
      <c r="X51" s="458">
        <f t="shared" si="46"/>
        <v>0</v>
      </c>
      <c r="Y51" s="458">
        <f t="shared" si="47"/>
        <v>0</v>
      </c>
      <c r="Z51" s="458">
        <f t="shared" si="48"/>
        <v>1</v>
      </c>
      <c r="AA51" s="458">
        <f t="shared" si="49"/>
        <v>1</v>
      </c>
      <c r="AB51" s="458">
        <f t="shared" si="50"/>
        <v>0</v>
      </c>
      <c r="AC51" s="458">
        <f t="shared" si="51"/>
        <v>0</v>
      </c>
      <c r="AD51" s="458">
        <f t="shared" si="52"/>
        <v>0</v>
      </c>
      <c r="AE51" s="458">
        <f t="shared" si="53"/>
        <v>0</v>
      </c>
      <c r="AF51" s="458">
        <f t="shared" si="54"/>
        <v>0</v>
      </c>
      <c r="AG51" s="458">
        <f t="shared" si="55"/>
        <v>3</v>
      </c>
      <c r="AH51" s="458">
        <f t="shared" si="56"/>
        <v>7</v>
      </c>
      <c r="AI51" s="458">
        <f t="shared" si="57"/>
        <v>3</v>
      </c>
      <c r="AJ51" s="458">
        <f t="shared" si="58"/>
        <v>12</v>
      </c>
      <c r="AK51" s="458">
        <f t="shared" si="59"/>
        <v>10</v>
      </c>
      <c r="AL51" s="458">
        <f t="shared" si="60"/>
        <v>11</v>
      </c>
      <c r="AM51" s="458">
        <f t="shared" si="61"/>
        <v>5</v>
      </c>
      <c r="AN51" s="458">
        <f t="shared" si="62"/>
        <v>11</v>
      </c>
      <c r="AO51" s="458">
        <f t="shared" si="63"/>
        <v>11</v>
      </c>
      <c r="AP51" s="458">
        <f t="shared" si="64"/>
        <v>2</v>
      </c>
      <c r="AQ51" s="458">
        <f t="shared" si="65"/>
        <v>8</v>
      </c>
      <c r="AR51" s="458">
        <f t="shared" si="66"/>
        <v>0</v>
      </c>
      <c r="AS51" s="16" t="s">
        <v>65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>
        <v>1</v>
      </c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>
        <v>2</v>
      </c>
      <c r="CE51" s="13"/>
      <c r="CF51" s="13"/>
      <c r="CG51" s="13">
        <v>1</v>
      </c>
      <c r="CH51" s="13"/>
      <c r="CI51" s="13"/>
      <c r="CJ51" s="13"/>
      <c r="CK51" s="13">
        <v>1</v>
      </c>
      <c r="CL51" s="13"/>
      <c r="CM51" s="13">
        <v>1</v>
      </c>
      <c r="CN51" s="13">
        <v>1</v>
      </c>
      <c r="CO51" s="13"/>
      <c r="CP51" s="13"/>
      <c r="CQ51" s="13"/>
      <c r="CR51" s="13">
        <v>2</v>
      </c>
      <c r="CS51" s="13">
        <v>2</v>
      </c>
      <c r="CT51" s="13">
        <v>3</v>
      </c>
      <c r="CU51" s="13"/>
      <c r="CV51" s="13"/>
      <c r="CW51" s="13">
        <v>1</v>
      </c>
      <c r="CX51" s="13"/>
      <c r="CY51" s="13">
        <v>1</v>
      </c>
      <c r="CZ51" s="13"/>
      <c r="DA51" s="13">
        <v>1</v>
      </c>
      <c r="DB51" s="13"/>
      <c r="DC51" s="13">
        <v>1</v>
      </c>
      <c r="DD51" s="13"/>
      <c r="DE51" s="13">
        <v>1</v>
      </c>
      <c r="DF51" s="13"/>
      <c r="DG51" s="13"/>
      <c r="DH51" s="13">
        <v>1</v>
      </c>
      <c r="DI51" s="13"/>
      <c r="DJ51" s="13">
        <v>1</v>
      </c>
      <c r="DK51" s="13">
        <v>1</v>
      </c>
      <c r="DL51" s="13">
        <v>1</v>
      </c>
      <c r="DM51" s="13"/>
      <c r="DN51" s="13">
        <v>1</v>
      </c>
      <c r="DO51" s="13">
        <v>1</v>
      </c>
      <c r="DP51" s="13"/>
      <c r="DQ51" s="13">
        <v>3</v>
      </c>
      <c r="DR51" s="13"/>
      <c r="DS51" s="13">
        <v>2</v>
      </c>
      <c r="DT51" s="13">
        <v>3</v>
      </c>
      <c r="DU51" s="13"/>
      <c r="DV51" s="13">
        <v>1</v>
      </c>
      <c r="DW51" s="13">
        <v>3</v>
      </c>
      <c r="DX51" s="13"/>
      <c r="DY51" s="13"/>
      <c r="DZ51" s="13">
        <v>1</v>
      </c>
      <c r="EA51" s="13"/>
      <c r="EB51" s="13">
        <v>1</v>
      </c>
      <c r="EC51" s="13">
        <v>1</v>
      </c>
      <c r="ED51" s="13"/>
      <c r="EE51" s="13"/>
      <c r="EF51" s="13">
        <v>1</v>
      </c>
      <c r="EG51" s="13"/>
      <c r="EH51" s="13"/>
      <c r="EI51" s="13"/>
      <c r="EJ51" s="13"/>
      <c r="EK51" s="13"/>
      <c r="EL51" s="59">
        <v>41</v>
      </c>
      <c r="EM51" s="13"/>
      <c r="EN51" s="13"/>
      <c r="EO51" s="13"/>
      <c r="EP51" s="13"/>
      <c r="EQ51" s="13"/>
      <c r="ER51" s="13"/>
      <c r="ES51" s="13"/>
      <c r="ET51" s="13"/>
      <c r="EU51" s="13"/>
      <c r="EV51" s="13">
        <v>1</v>
      </c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>
        <v>1</v>
      </c>
      <c r="GD51" s="13"/>
      <c r="GE51" s="13"/>
      <c r="GF51" s="13"/>
      <c r="GG51" s="13">
        <v>1</v>
      </c>
      <c r="GH51" s="13"/>
      <c r="GI51" s="13">
        <v>2</v>
      </c>
      <c r="GJ51" s="13">
        <v>2</v>
      </c>
      <c r="GK51" s="13">
        <v>1</v>
      </c>
      <c r="GL51" s="13">
        <v>3</v>
      </c>
      <c r="GM51" s="13"/>
      <c r="GN51" s="13">
        <v>2</v>
      </c>
      <c r="GO51" s="13">
        <v>2</v>
      </c>
      <c r="GP51" s="13"/>
      <c r="GQ51" s="13">
        <v>2</v>
      </c>
      <c r="GR51" s="13"/>
      <c r="GS51" s="13"/>
      <c r="GT51" s="13"/>
      <c r="GU51" s="13">
        <v>3</v>
      </c>
      <c r="GV51" s="13"/>
      <c r="GW51" s="13">
        <v>1</v>
      </c>
      <c r="GX51" s="13">
        <v>3</v>
      </c>
      <c r="GY51" s="13"/>
      <c r="GZ51" s="13">
        <v>4</v>
      </c>
      <c r="HA51" s="13"/>
      <c r="HB51" s="13"/>
      <c r="HC51" s="13">
        <v>3</v>
      </c>
      <c r="HD51" s="13"/>
      <c r="HE51" s="13"/>
      <c r="HF51" s="13"/>
      <c r="HG51" s="13"/>
      <c r="HH51" s="13"/>
      <c r="HI51" s="13">
        <v>1</v>
      </c>
      <c r="HJ51" s="13">
        <v>2</v>
      </c>
      <c r="HK51" s="13">
        <v>1</v>
      </c>
      <c r="HL51" s="13">
        <v>2</v>
      </c>
      <c r="HM51" s="13">
        <v>3</v>
      </c>
      <c r="HN51" s="13">
        <v>2</v>
      </c>
      <c r="HO51" s="13"/>
      <c r="HP51" s="13"/>
      <c r="HQ51" s="13"/>
      <c r="HR51" s="13"/>
      <c r="HS51" s="13"/>
      <c r="HT51" s="13">
        <v>2</v>
      </c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59">
        <v>44</v>
      </c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59"/>
      <c r="JY51" s="13">
        <v>85</v>
      </c>
      <c r="JZ51" s="351"/>
      <c r="KA51" s="351"/>
      <c r="KB51" s="351"/>
      <c r="KC51" s="351"/>
      <c r="KD51" s="351"/>
      <c r="KE51" s="351"/>
      <c r="KF51" s="351"/>
      <c r="KG51" s="351"/>
      <c r="KH51" s="351"/>
      <c r="KI51" s="351"/>
      <c r="KJ51" s="351"/>
      <c r="KK51" s="351"/>
      <c r="KL51" s="351"/>
      <c r="KM51" s="351"/>
    </row>
    <row r="52" spans="1:299">
      <c r="A52" s="9" t="s">
        <v>63</v>
      </c>
      <c r="B52" s="252">
        <f t="shared" si="67"/>
        <v>0</v>
      </c>
      <c r="C52" s="252">
        <f t="shared" si="68"/>
        <v>0</v>
      </c>
      <c r="D52" s="252">
        <f t="shared" si="69"/>
        <v>0</v>
      </c>
      <c r="E52" s="252">
        <f t="shared" si="70"/>
        <v>0</v>
      </c>
      <c r="F52" s="252">
        <f t="shared" si="71"/>
        <v>0</v>
      </c>
      <c r="G52" s="252">
        <f t="shared" si="72"/>
        <v>0</v>
      </c>
      <c r="H52" s="252">
        <f t="shared" si="73"/>
        <v>0</v>
      </c>
      <c r="I52" s="252">
        <f t="shared" si="74"/>
        <v>0</v>
      </c>
      <c r="J52" s="252">
        <f t="shared" si="75"/>
        <v>0</v>
      </c>
      <c r="K52" s="252">
        <f t="shared" si="76"/>
        <v>0</v>
      </c>
      <c r="L52" s="252">
        <f t="shared" si="77"/>
        <v>0</v>
      </c>
      <c r="M52" s="252">
        <f t="shared" si="78"/>
        <v>0</v>
      </c>
      <c r="N52" s="252">
        <f t="shared" si="79"/>
        <v>0</v>
      </c>
      <c r="O52" s="252">
        <f t="shared" si="80"/>
        <v>0</v>
      </c>
      <c r="P52" s="252">
        <f t="shared" si="81"/>
        <v>4</v>
      </c>
      <c r="Q52" s="252">
        <f t="shared" si="82"/>
        <v>1</v>
      </c>
      <c r="R52" s="252">
        <f t="shared" si="83"/>
        <v>3</v>
      </c>
      <c r="S52" s="252">
        <f t="shared" si="84"/>
        <v>3</v>
      </c>
      <c r="T52" s="252">
        <f t="shared" si="85"/>
        <v>3</v>
      </c>
      <c r="U52" s="252">
        <f t="shared" si="86"/>
        <v>0</v>
      </c>
      <c r="W52" s="16" t="s">
        <v>192</v>
      </c>
      <c r="X52" s="458">
        <f t="shared" si="46"/>
        <v>0</v>
      </c>
      <c r="Y52" s="458">
        <f t="shared" si="47"/>
        <v>0</v>
      </c>
      <c r="Z52" s="458">
        <f t="shared" si="48"/>
        <v>0</v>
      </c>
      <c r="AA52" s="458">
        <f t="shared" si="49"/>
        <v>0</v>
      </c>
      <c r="AB52" s="458">
        <f t="shared" si="50"/>
        <v>0</v>
      </c>
      <c r="AC52" s="458">
        <f t="shared" si="51"/>
        <v>0</v>
      </c>
      <c r="AD52" s="458">
        <f t="shared" si="52"/>
        <v>0</v>
      </c>
      <c r="AE52" s="458">
        <f t="shared" si="53"/>
        <v>0</v>
      </c>
      <c r="AF52" s="458">
        <f t="shared" si="54"/>
        <v>1</v>
      </c>
      <c r="AG52" s="458">
        <f t="shared" si="55"/>
        <v>0</v>
      </c>
      <c r="AH52" s="458">
        <f t="shared" si="56"/>
        <v>0</v>
      </c>
      <c r="AI52" s="458">
        <f t="shared" si="57"/>
        <v>0</v>
      </c>
      <c r="AJ52" s="458">
        <f t="shared" si="58"/>
        <v>4</v>
      </c>
      <c r="AK52" s="458">
        <f t="shared" si="59"/>
        <v>1</v>
      </c>
      <c r="AL52" s="458">
        <f t="shared" si="60"/>
        <v>2</v>
      </c>
      <c r="AM52" s="458">
        <f t="shared" si="61"/>
        <v>2</v>
      </c>
      <c r="AN52" s="458">
        <f t="shared" si="62"/>
        <v>0</v>
      </c>
      <c r="AO52" s="458">
        <f t="shared" si="63"/>
        <v>1</v>
      </c>
      <c r="AP52" s="458">
        <f t="shared" si="64"/>
        <v>0</v>
      </c>
      <c r="AQ52" s="458">
        <f t="shared" si="65"/>
        <v>0</v>
      </c>
      <c r="AR52" s="458">
        <f t="shared" si="66"/>
        <v>0</v>
      </c>
      <c r="AS52" s="16" t="s">
        <v>192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>
        <v>1</v>
      </c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>
        <v>1</v>
      </c>
      <c r="DJ52" s="13"/>
      <c r="DK52" s="13">
        <v>1</v>
      </c>
      <c r="DL52" s="13"/>
      <c r="DM52" s="13"/>
      <c r="DN52" s="13">
        <v>1</v>
      </c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59">
        <v>4</v>
      </c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>
        <v>1</v>
      </c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>
        <v>1</v>
      </c>
      <c r="GM52" s="13">
        <v>1</v>
      </c>
      <c r="GN52" s="13"/>
      <c r="GO52" s="13"/>
      <c r="GP52" s="13">
        <v>1</v>
      </c>
      <c r="GQ52" s="13"/>
      <c r="GR52" s="13">
        <v>1</v>
      </c>
      <c r="GS52" s="13"/>
      <c r="GT52" s="13"/>
      <c r="GU52" s="13"/>
      <c r="GV52" s="13"/>
      <c r="GW52" s="13"/>
      <c r="GX52" s="13">
        <v>1</v>
      </c>
      <c r="GY52" s="13"/>
      <c r="GZ52" s="13"/>
      <c r="HA52" s="13"/>
      <c r="HB52" s="13"/>
      <c r="HC52" s="13">
        <v>1</v>
      </c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59">
        <v>7</v>
      </c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59"/>
      <c r="JY52" s="13">
        <v>11</v>
      </c>
      <c r="JZ52" s="351"/>
      <c r="KA52" s="351"/>
      <c r="KB52" s="351"/>
      <c r="KC52" s="351"/>
      <c r="KD52" s="351"/>
      <c r="KE52" s="351"/>
      <c r="KF52" s="351"/>
      <c r="KG52" s="351"/>
      <c r="KH52" s="351"/>
      <c r="KI52" s="351"/>
      <c r="KJ52" s="351"/>
      <c r="KK52" s="351"/>
      <c r="KL52" s="351"/>
      <c r="KM52" s="351"/>
    </row>
    <row r="53" spans="1:299">
      <c r="A53" s="9" t="s">
        <v>191</v>
      </c>
      <c r="B53" s="252">
        <f t="shared" si="67"/>
        <v>0</v>
      </c>
      <c r="C53" s="252">
        <f t="shared" si="68"/>
        <v>0</v>
      </c>
      <c r="D53" s="252">
        <f t="shared" si="69"/>
        <v>1</v>
      </c>
      <c r="E53" s="252">
        <f t="shared" si="70"/>
        <v>0</v>
      </c>
      <c r="F53" s="252">
        <f t="shared" si="71"/>
        <v>0</v>
      </c>
      <c r="G53" s="252">
        <f t="shared" si="72"/>
        <v>0</v>
      </c>
      <c r="H53" s="252">
        <f t="shared" si="73"/>
        <v>1</v>
      </c>
      <c r="I53" s="252">
        <f t="shared" si="74"/>
        <v>0</v>
      </c>
      <c r="J53" s="252">
        <f t="shared" si="75"/>
        <v>3</v>
      </c>
      <c r="K53" s="252">
        <f t="shared" si="76"/>
        <v>1</v>
      </c>
      <c r="L53" s="252">
        <f t="shared" si="77"/>
        <v>2</v>
      </c>
      <c r="M53" s="252">
        <f t="shared" si="78"/>
        <v>1</v>
      </c>
      <c r="N53" s="252">
        <f t="shared" si="79"/>
        <v>6</v>
      </c>
      <c r="O53" s="252">
        <f t="shared" si="80"/>
        <v>3</v>
      </c>
      <c r="P53" s="252">
        <f t="shared" si="81"/>
        <v>6</v>
      </c>
      <c r="Q53" s="252">
        <f t="shared" si="82"/>
        <v>6</v>
      </c>
      <c r="R53" s="252">
        <f t="shared" si="83"/>
        <v>5</v>
      </c>
      <c r="S53" s="252">
        <f t="shared" si="84"/>
        <v>2</v>
      </c>
      <c r="T53" s="252">
        <f t="shared" si="85"/>
        <v>0</v>
      </c>
      <c r="U53" s="252">
        <f t="shared" si="86"/>
        <v>6</v>
      </c>
      <c r="W53" s="16" t="s">
        <v>67</v>
      </c>
      <c r="X53" s="458">
        <f t="shared" si="46"/>
        <v>0</v>
      </c>
      <c r="Y53" s="458">
        <f t="shared" si="47"/>
        <v>0</v>
      </c>
      <c r="Z53" s="458">
        <f t="shared" si="48"/>
        <v>0</v>
      </c>
      <c r="AA53" s="458">
        <f t="shared" si="49"/>
        <v>0</v>
      </c>
      <c r="AB53" s="458">
        <f t="shared" si="50"/>
        <v>0</v>
      </c>
      <c r="AC53" s="458">
        <f t="shared" si="51"/>
        <v>0</v>
      </c>
      <c r="AD53" s="458">
        <f t="shared" si="52"/>
        <v>0</v>
      </c>
      <c r="AE53" s="458">
        <f t="shared" si="53"/>
        <v>0</v>
      </c>
      <c r="AF53" s="458">
        <f t="shared" si="54"/>
        <v>0</v>
      </c>
      <c r="AG53" s="458">
        <f t="shared" si="55"/>
        <v>0</v>
      </c>
      <c r="AH53" s="458">
        <f t="shared" si="56"/>
        <v>1</v>
      </c>
      <c r="AI53" s="458">
        <f t="shared" si="57"/>
        <v>0</v>
      </c>
      <c r="AJ53" s="458">
        <f t="shared" si="58"/>
        <v>0</v>
      </c>
      <c r="AK53" s="458">
        <f t="shared" si="59"/>
        <v>1</v>
      </c>
      <c r="AL53" s="458">
        <f t="shared" si="60"/>
        <v>3</v>
      </c>
      <c r="AM53" s="458">
        <f t="shared" si="61"/>
        <v>0</v>
      </c>
      <c r="AN53" s="458">
        <f t="shared" si="62"/>
        <v>0</v>
      </c>
      <c r="AO53" s="458">
        <f t="shared" si="63"/>
        <v>0</v>
      </c>
      <c r="AP53" s="458">
        <f t="shared" si="64"/>
        <v>0</v>
      </c>
      <c r="AQ53" s="458">
        <f t="shared" si="65"/>
        <v>0</v>
      </c>
      <c r="AR53" s="458">
        <f t="shared" si="66"/>
        <v>0</v>
      </c>
      <c r="AS53" s="16" t="s">
        <v>67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>
        <v>1</v>
      </c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59">
        <v>1</v>
      </c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>
        <v>1</v>
      </c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>
        <v>1</v>
      </c>
      <c r="GX53" s="13"/>
      <c r="GY53" s="13"/>
      <c r="GZ53" s="13"/>
      <c r="HA53" s="13"/>
      <c r="HB53" s="13"/>
      <c r="HC53" s="13"/>
      <c r="HD53" s="13">
        <v>1</v>
      </c>
      <c r="HE53" s="13">
        <v>1</v>
      </c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59">
        <v>4</v>
      </c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59"/>
      <c r="JY53" s="13">
        <v>5</v>
      </c>
      <c r="JZ53" s="351"/>
      <c r="KA53" s="351"/>
      <c r="KB53" s="351"/>
      <c r="KC53" s="351"/>
      <c r="KD53" s="351"/>
      <c r="KE53" s="351"/>
      <c r="KF53" s="351"/>
      <c r="KG53" s="351"/>
      <c r="KH53" s="351"/>
      <c r="KI53" s="351"/>
      <c r="KJ53" s="351"/>
      <c r="KK53" s="351"/>
      <c r="KL53" s="351"/>
      <c r="KM53" s="351"/>
    </row>
    <row r="54" spans="1:299">
      <c r="A54" s="9" t="s">
        <v>65</v>
      </c>
      <c r="B54" s="252">
        <f t="shared" si="67"/>
        <v>0</v>
      </c>
      <c r="C54" s="252">
        <f t="shared" si="68"/>
        <v>0</v>
      </c>
      <c r="D54" s="252">
        <f t="shared" si="69"/>
        <v>1</v>
      </c>
      <c r="E54" s="252">
        <f t="shared" si="70"/>
        <v>1</v>
      </c>
      <c r="F54" s="252">
        <f t="shared" si="71"/>
        <v>0</v>
      </c>
      <c r="G54" s="252">
        <f t="shared" si="72"/>
        <v>0</v>
      </c>
      <c r="H54" s="252">
        <f t="shared" si="73"/>
        <v>0</v>
      </c>
      <c r="I54" s="252">
        <f t="shared" si="74"/>
        <v>0</v>
      </c>
      <c r="J54" s="252">
        <f t="shared" si="75"/>
        <v>0</v>
      </c>
      <c r="K54" s="252">
        <f t="shared" si="76"/>
        <v>3</v>
      </c>
      <c r="L54" s="252">
        <f t="shared" si="77"/>
        <v>7</v>
      </c>
      <c r="M54" s="252">
        <f t="shared" si="78"/>
        <v>3</v>
      </c>
      <c r="N54" s="252">
        <f t="shared" si="79"/>
        <v>12</v>
      </c>
      <c r="O54" s="252">
        <f t="shared" si="80"/>
        <v>10</v>
      </c>
      <c r="P54" s="252">
        <f t="shared" si="81"/>
        <v>11</v>
      </c>
      <c r="Q54" s="252">
        <f t="shared" si="82"/>
        <v>5</v>
      </c>
      <c r="R54" s="252">
        <f t="shared" si="83"/>
        <v>11</v>
      </c>
      <c r="S54" s="252">
        <f t="shared" si="84"/>
        <v>11</v>
      </c>
      <c r="T54" s="252">
        <f t="shared" si="85"/>
        <v>2</v>
      </c>
      <c r="U54" s="252">
        <f t="shared" si="86"/>
        <v>8</v>
      </c>
      <c r="W54" s="16" t="s">
        <v>68</v>
      </c>
      <c r="X54" s="458">
        <f t="shared" si="46"/>
        <v>0</v>
      </c>
      <c r="Y54" s="458">
        <f t="shared" si="47"/>
        <v>0</v>
      </c>
      <c r="Z54" s="458">
        <f t="shared" si="48"/>
        <v>0</v>
      </c>
      <c r="AA54" s="458">
        <f t="shared" si="49"/>
        <v>0</v>
      </c>
      <c r="AB54" s="458">
        <f t="shared" si="50"/>
        <v>0</v>
      </c>
      <c r="AC54" s="458">
        <f t="shared" si="51"/>
        <v>0</v>
      </c>
      <c r="AD54" s="458">
        <f t="shared" si="52"/>
        <v>0</v>
      </c>
      <c r="AE54" s="458">
        <f t="shared" si="53"/>
        <v>0</v>
      </c>
      <c r="AF54" s="458">
        <f t="shared" si="54"/>
        <v>0</v>
      </c>
      <c r="AG54" s="458">
        <f t="shared" si="55"/>
        <v>0</v>
      </c>
      <c r="AH54" s="458">
        <f t="shared" si="56"/>
        <v>0</v>
      </c>
      <c r="AI54" s="458">
        <f t="shared" si="57"/>
        <v>0</v>
      </c>
      <c r="AJ54" s="458">
        <f t="shared" si="58"/>
        <v>0</v>
      </c>
      <c r="AK54" s="458">
        <f t="shared" si="59"/>
        <v>0</v>
      </c>
      <c r="AL54" s="458">
        <f t="shared" si="60"/>
        <v>0</v>
      </c>
      <c r="AM54" s="458">
        <f t="shared" si="61"/>
        <v>0</v>
      </c>
      <c r="AN54" s="458">
        <f t="shared" si="62"/>
        <v>1</v>
      </c>
      <c r="AO54" s="458">
        <f t="shared" si="63"/>
        <v>0</v>
      </c>
      <c r="AP54" s="458">
        <f t="shared" si="64"/>
        <v>0</v>
      </c>
      <c r="AQ54" s="458">
        <f t="shared" si="65"/>
        <v>0</v>
      </c>
      <c r="AR54" s="458">
        <f t="shared" si="66"/>
        <v>0</v>
      </c>
      <c r="AS54" s="16" t="s">
        <v>68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59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>
        <v>1</v>
      </c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59">
        <v>1</v>
      </c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59"/>
      <c r="JY54" s="13">
        <v>1</v>
      </c>
      <c r="JZ54" s="351"/>
      <c r="KA54" s="351"/>
      <c r="KB54" s="351"/>
      <c r="KC54" s="351"/>
      <c r="KD54" s="351"/>
      <c r="KE54" s="351"/>
      <c r="KF54" s="351"/>
      <c r="KG54" s="351"/>
      <c r="KH54" s="351"/>
      <c r="KI54" s="351"/>
      <c r="KJ54" s="351"/>
      <c r="KK54" s="351"/>
      <c r="KL54" s="351"/>
      <c r="KM54" s="351"/>
    </row>
    <row r="55" spans="1:299">
      <c r="A55" s="8" t="s">
        <v>192</v>
      </c>
      <c r="B55" s="252">
        <f t="shared" si="67"/>
        <v>0</v>
      </c>
      <c r="C55" s="252">
        <f t="shared" si="68"/>
        <v>0</v>
      </c>
      <c r="D55" s="252">
        <f t="shared" si="69"/>
        <v>0</v>
      </c>
      <c r="E55" s="252">
        <f t="shared" si="70"/>
        <v>0</v>
      </c>
      <c r="F55" s="252">
        <f t="shared" si="71"/>
        <v>0</v>
      </c>
      <c r="G55" s="252">
        <f t="shared" si="72"/>
        <v>0</v>
      </c>
      <c r="H55" s="252">
        <f t="shared" si="73"/>
        <v>0</v>
      </c>
      <c r="I55" s="252">
        <f t="shared" si="74"/>
        <v>0</v>
      </c>
      <c r="J55" s="252">
        <f t="shared" si="75"/>
        <v>1</v>
      </c>
      <c r="K55" s="252">
        <f t="shared" si="76"/>
        <v>0</v>
      </c>
      <c r="L55" s="252">
        <f t="shared" si="77"/>
        <v>0</v>
      </c>
      <c r="M55" s="252">
        <f t="shared" si="78"/>
        <v>0</v>
      </c>
      <c r="N55" s="252">
        <f t="shared" si="79"/>
        <v>4</v>
      </c>
      <c r="O55" s="252">
        <f t="shared" si="80"/>
        <v>1</v>
      </c>
      <c r="P55" s="252">
        <f t="shared" si="81"/>
        <v>2</v>
      </c>
      <c r="Q55" s="252">
        <f t="shared" si="82"/>
        <v>2</v>
      </c>
      <c r="R55" s="252">
        <f t="shared" si="83"/>
        <v>0</v>
      </c>
      <c r="S55" s="252">
        <f t="shared" si="84"/>
        <v>1</v>
      </c>
      <c r="T55" s="252">
        <f t="shared" si="85"/>
        <v>0</v>
      </c>
      <c r="U55" s="252">
        <f t="shared" si="86"/>
        <v>0</v>
      </c>
      <c r="W55" s="16" t="s">
        <v>69</v>
      </c>
      <c r="X55" s="458">
        <f t="shared" si="46"/>
        <v>0</v>
      </c>
      <c r="Y55" s="458">
        <f t="shared" si="47"/>
        <v>0</v>
      </c>
      <c r="Z55" s="458">
        <f t="shared" si="48"/>
        <v>0</v>
      </c>
      <c r="AA55" s="458">
        <f t="shared" si="49"/>
        <v>0</v>
      </c>
      <c r="AB55" s="458">
        <f t="shared" si="50"/>
        <v>0</v>
      </c>
      <c r="AC55" s="458">
        <f t="shared" si="51"/>
        <v>0</v>
      </c>
      <c r="AD55" s="458">
        <f t="shared" si="52"/>
        <v>0</v>
      </c>
      <c r="AE55" s="458">
        <f t="shared" si="53"/>
        <v>0</v>
      </c>
      <c r="AF55" s="458">
        <f t="shared" si="54"/>
        <v>0</v>
      </c>
      <c r="AG55" s="458">
        <f t="shared" si="55"/>
        <v>0</v>
      </c>
      <c r="AH55" s="458">
        <f t="shared" si="56"/>
        <v>0</v>
      </c>
      <c r="AI55" s="458">
        <f t="shared" si="57"/>
        <v>0</v>
      </c>
      <c r="AJ55" s="458">
        <f t="shared" si="58"/>
        <v>1</v>
      </c>
      <c r="AK55" s="458">
        <f t="shared" si="59"/>
        <v>0</v>
      </c>
      <c r="AL55" s="458">
        <f t="shared" si="60"/>
        <v>0</v>
      </c>
      <c r="AM55" s="458">
        <f t="shared" si="61"/>
        <v>0</v>
      </c>
      <c r="AN55" s="458">
        <f t="shared" si="62"/>
        <v>0</v>
      </c>
      <c r="AO55" s="458">
        <f t="shared" si="63"/>
        <v>2</v>
      </c>
      <c r="AP55" s="458">
        <f t="shared" si="64"/>
        <v>0</v>
      </c>
      <c r="AQ55" s="458">
        <f t="shared" si="65"/>
        <v>0</v>
      </c>
      <c r="AR55" s="458">
        <f t="shared" si="66"/>
        <v>0</v>
      </c>
      <c r="AS55" s="16" t="s">
        <v>69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>
        <v>1</v>
      </c>
      <c r="DN55" s="13"/>
      <c r="DO55" s="13"/>
      <c r="DP55" s="13"/>
      <c r="DQ55" s="13"/>
      <c r="DR55" s="13"/>
      <c r="DS55" s="13"/>
      <c r="DT55" s="13">
        <v>1</v>
      </c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59">
        <v>2</v>
      </c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>
        <v>1</v>
      </c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59">
        <v>1</v>
      </c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59"/>
      <c r="JY55" s="13">
        <v>3</v>
      </c>
      <c r="JZ55" s="351"/>
      <c r="KA55" s="351"/>
      <c r="KB55" s="351"/>
      <c r="KC55" s="351"/>
      <c r="KD55" s="351"/>
      <c r="KE55" s="351"/>
      <c r="KF55" s="351"/>
      <c r="KG55" s="351"/>
      <c r="KH55" s="351"/>
      <c r="KI55" s="351"/>
      <c r="KJ55" s="351"/>
      <c r="KK55" s="351"/>
      <c r="KL55" s="351"/>
      <c r="KM55" s="351"/>
    </row>
    <row r="56" spans="1:299">
      <c r="A56" s="8" t="s">
        <v>67</v>
      </c>
      <c r="B56" s="252">
        <f t="shared" si="67"/>
        <v>0</v>
      </c>
      <c r="C56" s="252">
        <f t="shared" si="68"/>
        <v>0</v>
      </c>
      <c r="D56" s="252">
        <f t="shared" si="69"/>
        <v>0</v>
      </c>
      <c r="E56" s="252">
        <f t="shared" si="70"/>
        <v>0</v>
      </c>
      <c r="F56" s="252">
        <f t="shared" si="71"/>
        <v>0</v>
      </c>
      <c r="G56" s="252">
        <f t="shared" si="72"/>
        <v>0</v>
      </c>
      <c r="H56" s="252">
        <f t="shared" si="73"/>
        <v>0</v>
      </c>
      <c r="I56" s="252">
        <f t="shared" si="74"/>
        <v>0</v>
      </c>
      <c r="J56" s="252">
        <f t="shared" si="75"/>
        <v>0</v>
      </c>
      <c r="K56" s="252">
        <f t="shared" si="76"/>
        <v>0</v>
      </c>
      <c r="L56" s="252">
        <f t="shared" si="77"/>
        <v>1</v>
      </c>
      <c r="M56" s="252">
        <f t="shared" si="78"/>
        <v>0</v>
      </c>
      <c r="N56" s="252">
        <f t="shared" si="79"/>
        <v>0</v>
      </c>
      <c r="O56" s="252">
        <f t="shared" si="80"/>
        <v>1</v>
      </c>
      <c r="P56" s="252">
        <f t="shared" si="81"/>
        <v>3</v>
      </c>
      <c r="Q56" s="252">
        <f t="shared" si="82"/>
        <v>0</v>
      </c>
      <c r="R56" s="252">
        <f t="shared" si="83"/>
        <v>0</v>
      </c>
      <c r="S56" s="252">
        <f t="shared" si="84"/>
        <v>0</v>
      </c>
      <c r="T56" s="252">
        <f t="shared" si="85"/>
        <v>0</v>
      </c>
      <c r="U56" s="252">
        <f t="shared" si="86"/>
        <v>0</v>
      </c>
      <c r="W56" s="16" t="s">
        <v>70</v>
      </c>
      <c r="X56" s="458">
        <f t="shared" si="46"/>
        <v>0</v>
      </c>
      <c r="Y56" s="458">
        <f t="shared" si="47"/>
        <v>0</v>
      </c>
      <c r="Z56" s="458">
        <f t="shared" si="48"/>
        <v>0</v>
      </c>
      <c r="AA56" s="458">
        <f t="shared" si="49"/>
        <v>0</v>
      </c>
      <c r="AB56" s="458">
        <f t="shared" si="50"/>
        <v>0</v>
      </c>
      <c r="AC56" s="458">
        <f t="shared" si="51"/>
        <v>0</v>
      </c>
      <c r="AD56" s="458">
        <f t="shared" si="52"/>
        <v>0</v>
      </c>
      <c r="AE56" s="458">
        <f t="shared" si="53"/>
        <v>0</v>
      </c>
      <c r="AF56" s="458">
        <f t="shared" si="54"/>
        <v>0</v>
      </c>
      <c r="AG56" s="458">
        <f t="shared" si="55"/>
        <v>0</v>
      </c>
      <c r="AH56" s="458">
        <f t="shared" si="56"/>
        <v>0</v>
      </c>
      <c r="AI56" s="458">
        <f t="shared" si="57"/>
        <v>0</v>
      </c>
      <c r="AJ56" s="458">
        <f t="shared" si="58"/>
        <v>0</v>
      </c>
      <c r="AK56" s="458">
        <f t="shared" si="59"/>
        <v>0</v>
      </c>
      <c r="AL56" s="458">
        <f t="shared" si="60"/>
        <v>1</v>
      </c>
      <c r="AM56" s="458">
        <f t="shared" si="61"/>
        <v>0</v>
      </c>
      <c r="AN56" s="458">
        <f t="shared" si="62"/>
        <v>2</v>
      </c>
      <c r="AO56" s="458">
        <f t="shared" si="63"/>
        <v>1</v>
      </c>
      <c r="AP56" s="458">
        <f t="shared" si="64"/>
        <v>0</v>
      </c>
      <c r="AQ56" s="458">
        <f t="shared" si="65"/>
        <v>1</v>
      </c>
      <c r="AR56" s="458">
        <f t="shared" si="66"/>
        <v>0</v>
      </c>
      <c r="AS56" s="16" t="s">
        <v>70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>
        <v>1</v>
      </c>
      <c r="DP56" s="13"/>
      <c r="DQ56" s="13"/>
      <c r="DR56" s="13"/>
      <c r="DS56" s="13"/>
      <c r="DT56" s="13"/>
      <c r="DU56" s="13"/>
      <c r="DV56" s="13"/>
      <c r="DW56" s="13"/>
      <c r="DX56" s="13">
        <v>1</v>
      </c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59">
        <v>2</v>
      </c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>
        <v>1</v>
      </c>
      <c r="HD56" s="13"/>
      <c r="HE56" s="13"/>
      <c r="HF56" s="13">
        <v>1</v>
      </c>
      <c r="HG56" s="13"/>
      <c r="HH56" s="13"/>
      <c r="HI56" s="13"/>
      <c r="HJ56" s="13">
        <v>1</v>
      </c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59">
        <v>3</v>
      </c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59"/>
      <c r="JY56" s="13">
        <v>5</v>
      </c>
      <c r="JZ56" s="351"/>
      <c r="KA56" s="351"/>
      <c r="KB56" s="351"/>
      <c r="KC56" s="351"/>
      <c r="KD56" s="351"/>
      <c r="KE56" s="351"/>
      <c r="KF56" s="351"/>
      <c r="KG56" s="351"/>
      <c r="KH56" s="351"/>
      <c r="KI56" s="351"/>
      <c r="KJ56" s="351"/>
      <c r="KK56" s="351"/>
      <c r="KL56" s="351"/>
      <c r="KM56" s="351"/>
    </row>
    <row r="57" spans="1:299">
      <c r="A57" s="8" t="s">
        <v>68</v>
      </c>
      <c r="B57" s="252">
        <f t="shared" si="67"/>
        <v>0</v>
      </c>
      <c r="C57" s="252">
        <f t="shared" si="68"/>
        <v>0</v>
      </c>
      <c r="D57" s="252">
        <f t="shared" si="69"/>
        <v>0</v>
      </c>
      <c r="E57" s="252">
        <f t="shared" si="70"/>
        <v>0</v>
      </c>
      <c r="F57" s="252">
        <f t="shared" si="71"/>
        <v>0</v>
      </c>
      <c r="G57" s="252">
        <f t="shared" si="72"/>
        <v>0</v>
      </c>
      <c r="H57" s="252">
        <f t="shared" si="73"/>
        <v>0</v>
      </c>
      <c r="I57" s="252">
        <f t="shared" si="74"/>
        <v>0</v>
      </c>
      <c r="J57" s="252">
        <f t="shared" si="75"/>
        <v>0</v>
      </c>
      <c r="K57" s="252">
        <f t="shared" si="76"/>
        <v>0</v>
      </c>
      <c r="L57" s="252">
        <f t="shared" si="77"/>
        <v>0</v>
      </c>
      <c r="M57" s="252">
        <f t="shared" si="78"/>
        <v>0</v>
      </c>
      <c r="N57" s="252">
        <f t="shared" si="79"/>
        <v>0</v>
      </c>
      <c r="O57" s="252">
        <f t="shared" si="80"/>
        <v>0</v>
      </c>
      <c r="P57" s="252">
        <f t="shared" si="81"/>
        <v>0</v>
      </c>
      <c r="Q57" s="252">
        <f t="shared" si="82"/>
        <v>0</v>
      </c>
      <c r="R57" s="252">
        <f t="shared" si="83"/>
        <v>1</v>
      </c>
      <c r="S57" s="252">
        <f t="shared" si="84"/>
        <v>0</v>
      </c>
      <c r="T57" s="252">
        <f t="shared" si="85"/>
        <v>0</v>
      </c>
      <c r="U57" s="252">
        <f t="shared" si="86"/>
        <v>0</v>
      </c>
      <c r="W57" s="16" t="s">
        <v>71</v>
      </c>
      <c r="X57" s="458">
        <f t="shared" si="46"/>
        <v>0</v>
      </c>
      <c r="Y57" s="458">
        <f t="shared" si="47"/>
        <v>0</v>
      </c>
      <c r="Z57" s="458">
        <f t="shared" si="48"/>
        <v>0</v>
      </c>
      <c r="AA57" s="458">
        <f t="shared" si="49"/>
        <v>0</v>
      </c>
      <c r="AB57" s="458">
        <f t="shared" si="50"/>
        <v>0</v>
      </c>
      <c r="AC57" s="458">
        <f t="shared" si="51"/>
        <v>0</v>
      </c>
      <c r="AD57" s="458">
        <f t="shared" si="52"/>
        <v>0</v>
      </c>
      <c r="AE57" s="458">
        <f t="shared" si="53"/>
        <v>0</v>
      </c>
      <c r="AF57" s="458">
        <f t="shared" si="54"/>
        <v>0</v>
      </c>
      <c r="AG57" s="458">
        <f t="shared" si="55"/>
        <v>0</v>
      </c>
      <c r="AH57" s="458">
        <f t="shared" si="56"/>
        <v>0</v>
      </c>
      <c r="AI57" s="458">
        <f t="shared" si="57"/>
        <v>0</v>
      </c>
      <c r="AJ57" s="458">
        <f t="shared" si="58"/>
        <v>1</v>
      </c>
      <c r="AK57" s="458">
        <f t="shared" si="59"/>
        <v>0</v>
      </c>
      <c r="AL57" s="458">
        <f t="shared" si="60"/>
        <v>1</v>
      </c>
      <c r="AM57" s="458">
        <f t="shared" si="61"/>
        <v>0</v>
      </c>
      <c r="AN57" s="458">
        <f t="shared" si="62"/>
        <v>3</v>
      </c>
      <c r="AO57" s="458">
        <f t="shared" si="63"/>
        <v>6</v>
      </c>
      <c r="AP57" s="458">
        <f t="shared" si="64"/>
        <v>1</v>
      </c>
      <c r="AQ57" s="458">
        <f t="shared" si="65"/>
        <v>1</v>
      </c>
      <c r="AR57" s="458">
        <f t="shared" si="66"/>
        <v>0</v>
      </c>
      <c r="AS57" s="16" t="s">
        <v>71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>
        <v>1</v>
      </c>
      <c r="DO57" s="13">
        <v>2</v>
      </c>
      <c r="DP57" s="13"/>
      <c r="DQ57" s="13"/>
      <c r="DR57" s="13">
        <v>1</v>
      </c>
      <c r="DS57" s="13">
        <v>1</v>
      </c>
      <c r="DT57" s="13"/>
      <c r="DU57" s="13">
        <v>1</v>
      </c>
      <c r="DV57" s="13"/>
      <c r="DW57" s="13"/>
      <c r="DX57" s="13"/>
      <c r="DY57" s="13">
        <v>1</v>
      </c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59">
        <v>7</v>
      </c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>
        <v>1</v>
      </c>
      <c r="GP57" s="13"/>
      <c r="GQ57" s="13"/>
      <c r="GR57" s="13"/>
      <c r="GS57" s="13"/>
      <c r="GT57" s="13"/>
      <c r="GU57" s="13"/>
      <c r="GV57" s="13"/>
      <c r="GW57" s="13"/>
      <c r="GX57" s="13">
        <v>1</v>
      </c>
      <c r="GY57" s="13"/>
      <c r="GZ57" s="13"/>
      <c r="HA57" s="13"/>
      <c r="HB57" s="13"/>
      <c r="HC57" s="13"/>
      <c r="HD57" s="13"/>
      <c r="HE57" s="13"/>
      <c r="HF57" s="13"/>
      <c r="HG57" s="13"/>
      <c r="HH57" s="13">
        <v>1</v>
      </c>
      <c r="HI57" s="13">
        <v>1</v>
      </c>
      <c r="HJ57" s="13"/>
      <c r="HK57" s="13"/>
      <c r="HL57" s="13">
        <v>1</v>
      </c>
      <c r="HM57" s="13"/>
      <c r="HN57" s="13"/>
      <c r="HO57" s="13"/>
      <c r="HP57" s="13">
        <v>1</v>
      </c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59">
        <v>6</v>
      </c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59"/>
      <c r="JY57" s="13">
        <v>13</v>
      </c>
      <c r="JZ57" s="351"/>
      <c r="KA57" s="351"/>
      <c r="KB57" s="351"/>
      <c r="KC57" s="351"/>
      <c r="KD57" s="351"/>
      <c r="KE57" s="351"/>
      <c r="KF57" s="351"/>
      <c r="KG57" s="351"/>
      <c r="KH57" s="351"/>
      <c r="KI57" s="351"/>
      <c r="KJ57" s="351"/>
      <c r="KK57" s="351"/>
      <c r="KL57" s="351"/>
      <c r="KM57" s="351"/>
    </row>
    <row r="58" spans="1:299">
      <c r="A58" s="8" t="s">
        <v>69</v>
      </c>
      <c r="B58" s="252">
        <f t="shared" si="67"/>
        <v>0</v>
      </c>
      <c r="C58" s="252">
        <f t="shared" si="68"/>
        <v>0</v>
      </c>
      <c r="D58" s="252">
        <f t="shared" si="69"/>
        <v>0</v>
      </c>
      <c r="E58" s="252">
        <f t="shared" si="70"/>
        <v>0</v>
      </c>
      <c r="F58" s="252">
        <f t="shared" si="71"/>
        <v>0</v>
      </c>
      <c r="G58" s="252">
        <f t="shared" si="72"/>
        <v>0</v>
      </c>
      <c r="H58" s="252">
        <f t="shared" si="73"/>
        <v>0</v>
      </c>
      <c r="I58" s="252">
        <f t="shared" si="74"/>
        <v>0</v>
      </c>
      <c r="J58" s="252">
        <f t="shared" si="75"/>
        <v>0</v>
      </c>
      <c r="K58" s="252">
        <f t="shared" si="76"/>
        <v>0</v>
      </c>
      <c r="L58" s="252">
        <f t="shared" si="77"/>
        <v>0</v>
      </c>
      <c r="M58" s="252">
        <f t="shared" si="78"/>
        <v>0</v>
      </c>
      <c r="N58" s="252">
        <f t="shared" si="79"/>
        <v>1</v>
      </c>
      <c r="O58" s="252">
        <f t="shared" si="80"/>
        <v>0</v>
      </c>
      <c r="P58" s="252">
        <f t="shared" si="81"/>
        <v>0</v>
      </c>
      <c r="Q58" s="252">
        <f t="shared" si="82"/>
        <v>0</v>
      </c>
      <c r="R58" s="252">
        <f t="shared" si="83"/>
        <v>0</v>
      </c>
      <c r="S58" s="252">
        <f t="shared" si="84"/>
        <v>2</v>
      </c>
      <c r="T58" s="252">
        <f t="shared" si="85"/>
        <v>0</v>
      </c>
      <c r="U58" s="252">
        <f t="shared" si="86"/>
        <v>0</v>
      </c>
      <c r="W58" s="16" t="s">
        <v>193</v>
      </c>
      <c r="X58" s="458">
        <f t="shared" si="46"/>
        <v>0</v>
      </c>
      <c r="Y58" s="458">
        <f t="shared" si="47"/>
        <v>0</v>
      </c>
      <c r="Z58" s="458">
        <f t="shared" si="48"/>
        <v>0</v>
      </c>
      <c r="AA58" s="458">
        <f t="shared" si="49"/>
        <v>0</v>
      </c>
      <c r="AB58" s="458">
        <f t="shared" si="50"/>
        <v>0</v>
      </c>
      <c r="AC58" s="458">
        <f t="shared" si="51"/>
        <v>0</v>
      </c>
      <c r="AD58" s="458">
        <f t="shared" si="52"/>
        <v>0</v>
      </c>
      <c r="AE58" s="458">
        <f t="shared" si="53"/>
        <v>0</v>
      </c>
      <c r="AF58" s="458">
        <f t="shared" si="54"/>
        <v>0</v>
      </c>
      <c r="AG58" s="458">
        <f t="shared" si="55"/>
        <v>1</v>
      </c>
      <c r="AH58" s="458">
        <f t="shared" si="56"/>
        <v>2</v>
      </c>
      <c r="AI58" s="458">
        <f t="shared" si="57"/>
        <v>0</v>
      </c>
      <c r="AJ58" s="458">
        <f t="shared" si="58"/>
        <v>2</v>
      </c>
      <c r="AK58" s="458">
        <f t="shared" si="59"/>
        <v>3</v>
      </c>
      <c r="AL58" s="458">
        <f t="shared" si="60"/>
        <v>3</v>
      </c>
      <c r="AM58" s="458">
        <f t="shared" si="61"/>
        <v>1</v>
      </c>
      <c r="AN58" s="458">
        <f t="shared" si="62"/>
        <v>5</v>
      </c>
      <c r="AO58" s="458">
        <f t="shared" si="63"/>
        <v>3</v>
      </c>
      <c r="AP58" s="458">
        <f t="shared" si="64"/>
        <v>0</v>
      </c>
      <c r="AQ58" s="458">
        <f t="shared" si="65"/>
        <v>2</v>
      </c>
      <c r="AR58" s="458">
        <f t="shared" si="66"/>
        <v>0</v>
      </c>
      <c r="AS58" s="16" t="s">
        <v>193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>
        <v>1</v>
      </c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>
        <v>1</v>
      </c>
      <c r="CS58" s="13"/>
      <c r="CT58" s="13"/>
      <c r="CU58" s="13"/>
      <c r="CV58" s="13">
        <v>1</v>
      </c>
      <c r="CW58" s="13">
        <v>1</v>
      </c>
      <c r="CX58" s="13"/>
      <c r="CY58" s="13"/>
      <c r="CZ58" s="13"/>
      <c r="DA58" s="13"/>
      <c r="DB58" s="13"/>
      <c r="DC58" s="13"/>
      <c r="DD58" s="13"/>
      <c r="DE58" s="13"/>
      <c r="DF58" s="13"/>
      <c r="DG58" s="13">
        <v>1</v>
      </c>
      <c r="DH58" s="13"/>
      <c r="DI58" s="13"/>
      <c r="DJ58" s="13"/>
      <c r="DK58" s="13"/>
      <c r="DL58" s="13">
        <v>1</v>
      </c>
      <c r="DM58" s="13">
        <v>1</v>
      </c>
      <c r="DN58" s="13"/>
      <c r="DO58" s="13"/>
      <c r="DP58" s="13"/>
      <c r="DQ58" s="13"/>
      <c r="DR58" s="13"/>
      <c r="DS58" s="13">
        <v>1</v>
      </c>
      <c r="DT58" s="13"/>
      <c r="DU58" s="13"/>
      <c r="DV58" s="13"/>
      <c r="DW58" s="13">
        <v>1</v>
      </c>
      <c r="DX58" s="13"/>
      <c r="DY58" s="13"/>
      <c r="DZ58" s="13"/>
      <c r="EA58" s="13"/>
      <c r="EB58" s="13">
        <v>1</v>
      </c>
      <c r="EC58" s="13"/>
      <c r="ED58" s="13"/>
      <c r="EE58" s="13"/>
      <c r="EF58" s="13"/>
      <c r="EG58" s="13"/>
      <c r="EH58" s="13"/>
      <c r="EI58" s="13"/>
      <c r="EJ58" s="13"/>
      <c r="EK58" s="13"/>
      <c r="EL58" s="59">
        <v>10</v>
      </c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>
        <v>1</v>
      </c>
      <c r="GD58" s="13"/>
      <c r="GE58" s="13"/>
      <c r="GF58" s="13"/>
      <c r="GG58" s="13">
        <v>1</v>
      </c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>
        <v>1</v>
      </c>
      <c r="GS58" s="13"/>
      <c r="GT58" s="13">
        <v>1</v>
      </c>
      <c r="GU58" s="13"/>
      <c r="GV58" s="13">
        <v>1</v>
      </c>
      <c r="GW58" s="13"/>
      <c r="GX58" s="13"/>
      <c r="GY58" s="13"/>
      <c r="GZ58" s="13"/>
      <c r="HA58" s="13"/>
      <c r="HB58" s="13"/>
      <c r="HC58" s="13"/>
      <c r="HD58" s="13">
        <v>1</v>
      </c>
      <c r="HE58" s="13">
        <v>1</v>
      </c>
      <c r="HF58" s="13">
        <v>4</v>
      </c>
      <c r="HG58" s="13">
        <v>1</v>
      </c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59">
        <v>12</v>
      </c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59"/>
      <c r="JY58" s="13">
        <v>22</v>
      </c>
      <c r="JZ58" s="351"/>
      <c r="KA58" s="351"/>
      <c r="KB58" s="351"/>
      <c r="KC58" s="351"/>
      <c r="KD58" s="351"/>
      <c r="KE58" s="351"/>
      <c r="KF58" s="351"/>
      <c r="KG58" s="351"/>
      <c r="KH58" s="351"/>
      <c r="KI58" s="351"/>
      <c r="KJ58" s="351"/>
      <c r="KK58" s="351"/>
      <c r="KL58" s="351"/>
      <c r="KM58" s="351"/>
    </row>
    <row r="59" spans="1:299">
      <c r="A59" s="8" t="s">
        <v>70</v>
      </c>
      <c r="B59" s="252">
        <f t="shared" si="67"/>
        <v>0</v>
      </c>
      <c r="C59" s="252">
        <f t="shared" si="68"/>
        <v>0</v>
      </c>
      <c r="D59" s="252">
        <f t="shared" si="69"/>
        <v>0</v>
      </c>
      <c r="E59" s="252">
        <f t="shared" si="70"/>
        <v>0</v>
      </c>
      <c r="F59" s="252">
        <f t="shared" si="71"/>
        <v>0</v>
      </c>
      <c r="G59" s="252">
        <f t="shared" si="72"/>
        <v>0</v>
      </c>
      <c r="H59" s="252">
        <f t="shared" si="73"/>
        <v>0</v>
      </c>
      <c r="I59" s="252">
        <f t="shared" si="74"/>
        <v>0</v>
      </c>
      <c r="J59" s="252">
        <f t="shared" si="75"/>
        <v>0</v>
      </c>
      <c r="K59" s="252">
        <f t="shared" si="76"/>
        <v>0</v>
      </c>
      <c r="L59" s="252">
        <f t="shared" si="77"/>
        <v>0</v>
      </c>
      <c r="M59" s="252">
        <f t="shared" si="78"/>
        <v>0</v>
      </c>
      <c r="N59" s="252">
        <f t="shared" si="79"/>
        <v>0</v>
      </c>
      <c r="O59" s="252">
        <f t="shared" si="80"/>
        <v>0</v>
      </c>
      <c r="P59" s="252">
        <f t="shared" si="81"/>
        <v>1</v>
      </c>
      <c r="Q59" s="252">
        <f t="shared" si="82"/>
        <v>0</v>
      </c>
      <c r="R59" s="252">
        <f t="shared" si="83"/>
        <v>2</v>
      </c>
      <c r="S59" s="252">
        <f t="shared" si="84"/>
        <v>1</v>
      </c>
      <c r="T59" s="252">
        <f t="shared" si="85"/>
        <v>0</v>
      </c>
      <c r="U59" s="252">
        <f t="shared" si="86"/>
        <v>1</v>
      </c>
      <c r="W59" s="16" t="s">
        <v>73</v>
      </c>
      <c r="X59" s="458">
        <f t="shared" si="46"/>
        <v>0</v>
      </c>
      <c r="Y59" s="458">
        <f t="shared" si="47"/>
        <v>0</v>
      </c>
      <c r="Z59" s="458">
        <f t="shared" si="48"/>
        <v>0</v>
      </c>
      <c r="AA59" s="458">
        <f t="shared" si="49"/>
        <v>0</v>
      </c>
      <c r="AB59" s="458">
        <f t="shared" si="50"/>
        <v>0</v>
      </c>
      <c r="AC59" s="458">
        <f t="shared" si="51"/>
        <v>0</v>
      </c>
      <c r="AD59" s="458">
        <f t="shared" si="52"/>
        <v>1</v>
      </c>
      <c r="AE59" s="458">
        <f t="shared" si="53"/>
        <v>0</v>
      </c>
      <c r="AF59" s="458">
        <f t="shared" si="54"/>
        <v>2</v>
      </c>
      <c r="AG59" s="458">
        <f t="shared" si="55"/>
        <v>2</v>
      </c>
      <c r="AH59" s="458">
        <f t="shared" si="56"/>
        <v>2</v>
      </c>
      <c r="AI59" s="458">
        <f t="shared" si="57"/>
        <v>0</v>
      </c>
      <c r="AJ59" s="458">
        <f t="shared" si="58"/>
        <v>1</v>
      </c>
      <c r="AK59" s="458">
        <f t="shared" si="59"/>
        <v>4</v>
      </c>
      <c r="AL59" s="458">
        <f t="shared" si="60"/>
        <v>11</v>
      </c>
      <c r="AM59" s="458">
        <f t="shared" si="61"/>
        <v>3</v>
      </c>
      <c r="AN59" s="458">
        <f t="shared" si="62"/>
        <v>6</v>
      </c>
      <c r="AO59" s="458">
        <f t="shared" si="63"/>
        <v>6</v>
      </c>
      <c r="AP59" s="458">
        <f t="shared" si="64"/>
        <v>2</v>
      </c>
      <c r="AQ59" s="458">
        <f t="shared" si="65"/>
        <v>1</v>
      </c>
      <c r="AR59" s="458">
        <f t="shared" si="66"/>
        <v>0</v>
      </c>
      <c r="AS59" s="16" t="s">
        <v>73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>
        <v>1</v>
      </c>
      <c r="BY59" s="13"/>
      <c r="BZ59" s="13"/>
      <c r="CA59" s="13"/>
      <c r="CB59" s="13"/>
      <c r="CC59" s="13"/>
      <c r="CD59" s="13"/>
      <c r="CE59" s="13"/>
      <c r="CF59" s="13"/>
      <c r="CG59" s="13">
        <v>1</v>
      </c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>
        <v>1</v>
      </c>
      <c r="CW59" s="13"/>
      <c r="CX59" s="13"/>
      <c r="CY59" s="13"/>
      <c r="CZ59" s="13">
        <v>1</v>
      </c>
      <c r="DA59" s="13">
        <v>2</v>
      </c>
      <c r="DB59" s="13"/>
      <c r="DC59" s="13"/>
      <c r="DD59" s="13"/>
      <c r="DE59" s="13">
        <v>1</v>
      </c>
      <c r="DF59" s="13"/>
      <c r="DG59" s="13">
        <v>1</v>
      </c>
      <c r="DH59" s="13"/>
      <c r="DI59" s="13"/>
      <c r="DJ59" s="13">
        <v>1</v>
      </c>
      <c r="DK59" s="13"/>
      <c r="DL59" s="13">
        <v>1</v>
      </c>
      <c r="DM59" s="13"/>
      <c r="DN59" s="13"/>
      <c r="DO59" s="13"/>
      <c r="DP59" s="13">
        <v>2</v>
      </c>
      <c r="DQ59" s="13"/>
      <c r="DR59" s="13">
        <v>1</v>
      </c>
      <c r="DS59" s="13"/>
      <c r="DT59" s="13">
        <v>2</v>
      </c>
      <c r="DU59" s="13"/>
      <c r="DV59" s="13"/>
      <c r="DW59" s="13"/>
      <c r="DX59" s="13"/>
      <c r="DY59" s="13">
        <v>1</v>
      </c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59">
        <v>16</v>
      </c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>
        <v>1</v>
      </c>
      <c r="FR59" s="13"/>
      <c r="FS59" s="13"/>
      <c r="FT59" s="13"/>
      <c r="FU59" s="13"/>
      <c r="FV59" s="13"/>
      <c r="FW59" s="13"/>
      <c r="FX59" s="13"/>
      <c r="FY59" s="13"/>
      <c r="FZ59" s="13">
        <v>1</v>
      </c>
      <c r="GA59" s="13">
        <v>1</v>
      </c>
      <c r="GB59" s="13"/>
      <c r="GC59" s="13"/>
      <c r="GD59" s="13"/>
      <c r="GE59" s="13"/>
      <c r="GF59" s="13"/>
      <c r="GG59" s="13"/>
      <c r="GH59" s="13"/>
      <c r="GI59" s="13"/>
      <c r="GJ59" s="13">
        <v>1</v>
      </c>
      <c r="GK59" s="13">
        <v>1</v>
      </c>
      <c r="GL59" s="13"/>
      <c r="GM59" s="13"/>
      <c r="GN59" s="13"/>
      <c r="GO59" s="13"/>
      <c r="GP59" s="13">
        <v>1</v>
      </c>
      <c r="GQ59" s="13"/>
      <c r="GR59" s="13"/>
      <c r="GS59" s="13"/>
      <c r="GT59" s="13"/>
      <c r="GU59" s="13"/>
      <c r="GV59" s="13">
        <v>2</v>
      </c>
      <c r="GW59" s="13">
        <v>3</v>
      </c>
      <c r="GX59" s="13">
        <v>1</v>
      </c>
      <c r="GY59" s="13"/>
      <c r="GZ59" s="13"/>
      <c r="HA59" s="13">
        <v>1</v>
      </c>
      <c r="HB59" s="13"/>
      <c r="HC59" s="13">
        <v>1</v>
      </c>
      <c r="HD59" s="13">
        <v>2</v>
      </c>
      <c r="HE59" s="13">
        <v>1</v>
      </c>
      <c r="HF59" s="13">
        <v>2</v>
      </c>
      <c r="HG59" s="13"/>
      <c r="HH59" s="13"/>
      <c r="HI59" s="13">
        <v>1</v>
      </c>
      <c r="HJ59" s="13"/>
      <c r="HK59" s="13">
        <v>1</v>
      </c>
      <c r="HL59" s="13">
        <v>1</v>
      </c>
      <c r="HM59" s="13">
        <v>1</v>
      </c>
      <c r="HN59" s="13"/>
      <c r="HO59" s="13"/>
      <c r="HP59" s="13"/>
      <c r="HQ59" s="13">
        <v>1</v>
      </c>
      <c r="HR59" s="13"/>
      <c r="HS59" s="13"/>
      <c r="HT59" s="13"/>
      <c r="HU59" s="13">
        <v>1</v>
      </c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59">
        <v>25</v>
      </c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59"/>
      <c r="JY59" s="13">
        <v>41</v>
      </c>
      <c r="JZ59" s="351"/>
      <c r="KA59" s="351"/>
      <c r="KB59" s="351"/>
      <c r="KC59" s="351"/>
      <c r="KD59" s="351"/>
      <c r="KE59" s="351"/>
      <c r="KF59" s="351"/>
      <c r="KG59" s="351"/>
      <c r="KH59" s="351"/>
      <c r="KI59" s="351"/>
      <c r="KJ59" s="351"/>
      <c r="KK59" s="351"/>
      <c r="KL59" s="351"/>
      <c r="KM59" s="351"/>
    </row>
    <row r="60" spans="1:299">
      <c r="A60" s="8" t="s">
        <v>71</v>
      </c>
      <c r="B60" s="252">
        <f t="shared" si="67"/>
        <v>0</v>
      </c>
      <c r="C60" s="252">
        <f t="shared" si="68"/>
        <v>0</v>
      </c>
      <c r="D60" s="252">
        <f t="shared" si="69"/>
        <v>0</v>
      </c>
      <c r="E60" s="252">
        <f t="shared" si="70"/>
        <v>0</v>
      </c>
      <c r="F60" s="252">
        <f t="shared" si="71"/>
        <v>0</v>
      </c>
      <c r="G60" s="252">
        <f t="shared" si="72"/>
        <v>0</v>
      </c>
      <c r="H60" s="252">
        <f t="shared" si="73"/>
        <v>0</v>
      </c>
      <c r="I60" s="252">
        <f t="shared" si="74"/>
        <v>0</v>
      </c>
      <c r="J60" s="252">
        <f t="shared" si="75"/>
        <v>0</v>
      </c>
      <c r="K60" s="252">
        <f t="shared" si="76"/>
        <v>0</v>
      </c>
      <c r="L60" s="252">
        <f t="shared" si="77"/>
        <v>0</v>
      </c>
      <c r="M60" s="252">
        <f t="shared" si="78"/>
        <v>0</v>
      </c>
      <c r="N60" s="252">
        <f t="shared" si="79"/>
        <v>1</v>
      </c>
      <c r="O60" s="252">
        <f t="shared" si="80"/>
        <v>0</v>
      </c>
      <c r="P60" s="252">
        <f t="shared" si="81"/>
        <v>1</v>
      </c>
      <c r="Q60" s="252">
        <f t="shared" si="82"/>
        <v>0</v>
      </c>
      <c r="R60" s="252">
        <f t="shared" si="83"/>
        <v>3</v>
      </c>
      <c r="S60" s="252">
        <f t="shared" si="84"/>
        <v>6</v>
      </c>
      <c r="T60" s="252">
        <f t="shared" si="85"/>
        <v>1</v>
      </c>
      <c r="U60" s="252">
        <f t="shared" si="86"/>
        <v>1</v>
      </c>
      <c r="W60" s="16" t="s">
        <v>194</v>
      </c>
      <c r="X60" s="458">
        <f t="shared" si="46"/>
        <v>0</v>
      </c>
      <c r="Y60" s="458">
        <f t="shared" si="47"/>
        <v>0</v>
      </c>
      <c r="Z60" s="458">
        <f t="shared" si="48"/>
        <v>0</v>
      </c>
      <c r="AA60" s="458">
        <f t="shared" si="49"/>
        <v>0</v>
      </c>
      <c r="AB60" s="458">
        <f t="shared" si="50"/>
        <v>1</v>
      </c>
      <c r="AC60" s="458">
        <f t="shared" si="51"/>
        <v>0</v>
      </c>
      <c r="AD60" s="458">
        <f t="shared" si="52"/>
        <v>0</v>
      </c>
      <c r="AE60" s="458">
        <f t="shared" si="53"/>
        <v>0</v>
      </c>
      <c r="AF60" s="458">
        <f t="shared" si="54"/>
        <v>0</v>
      </c>
      <c r="AG60" s="458">
        <f t="shared" si="55"/>
        <v>0</v>
      </c>
      <c r="AH60" s="458">
        <f t="shared" si="56"/>
        <v>2</v>
      </c>
      <c r="AI60" s="458">
        <f t="shared" si="57"/>
        <v>0</v>
      </c>
      <c r="AJ60" s="458">
        <f t="shared" si="58"/>
        <v>2</v>
      </c>
      <c r="AK60" s="458">
        <f t="shared" si="59"/>
        <v>1</v>
      </c>
      <c r="AL60" s="458">
        <f t="shared" si="60"/>
        <v>4</v>
      </c>
      <c r="AM60" s="458">
        <f t="shared" si="61"/>
        <v>5</v>
      </c>
      <c r="AN60" s="458">
        <f t="shared" si="62"/>
        <v>9</v>
      </c>
      <c r="AO60" s="458">
        <f t="shared" si="63"/>
        <v>3</v>
      </c>
      <c r="AP60" s="458">
        <f t="shared" si="64"/>
        <v>0</v>
      </c>
      <c r="AQ60" s="458">
        <f t="shared" si="65"/>
        <v>2</v>
      </c>
      <c r="AR60" s="458">
        <f t="shared" si="66"/>
        <v>0</v>
      </c>
      <c r="AS60" s="16" t="s">
        <v>194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>
        <v>1</v>
      </c>
      <c r="DB60" s="13"/>
      <c r="DC60" s="13"/>
      <c r="DD60" s="13"/>
      <c r="DE60" s="13"/>
      <c r="DF60" s="13"/>
      <c r="DG60" s="13"/>
      <c r="DH60" s="13"/>
      <c r="DI60" s="13">
        <v>2</v>
      </c>
      <c r="DJ60" s="13">
        <v>2</v>
      </c>
      <c r="DK60" s="13">
        <v>1</v>
      </c>
      <c r="DL60" s="13"/>
      <c r="DM60" s="13"/>
      <c r="DN60" s="13"/>
      <c r="DO60" s="13"/>
      <c r="DP60" s="13">
        <v>1</v>
      </c>
      <c r="DQ60" s="13"/>
      <c r="DR60" s="13"/>
      <c r="DS60" s="13"/>
      <c r="DT60" s="13"/>
      <c r="DU60" s="13">
        <v>2</v>
      </c>
      <c r="DV60" s="13">
        <v>1</v>
      </c>
      <c r="DW60" s="13"/>
      <c r="DX60" s="13">
        <v>1</v>
      </c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59">
        <v>11</v>
      </c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>
        <v>1</v>
      </c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>
        <v>2</v>
      </c>
      <c r="GL60" s="13"/>
      <c r="GM60" s="13"/>
      <c r="GN60" s="13"/>
      <c r="GO60" s="13">
        <v>1</v>
      </c>
      <c r="GP60" s="13"/>
      <c r="GQ60" s="13"/>
      <c r="GR60" s="13"/>
      <c r="GS60" s="13">
        <v>1</v>
      </c>
      <c r="GT60" s="13"/>
      <c r="GU60" s="13"/>
      <c r="GV60" s="13">
        <v>1</v>
      </c>
      <c r="GW60" s="13">
        <v>1</v>
      </c>
      <c r="GX60" s="13"/>
      <c r="GY60" s="13"/>
      <c r="GZ60" s="13"/>
      <c r="HA60" s="13"/>
      <c r="HB60" s="13"/>
      <c r="HC60" s="13">
        <v>1</v>
      </c>
      <c r="HD60" s="13">
        <v>1</v>
      </c>
      <c r="HE60" s="13"/>
      <c r="HF60" s="13"/>
      <c r="HG60" s="13"/>
      <c r="HH60" s="13">
        <v>2</v>
      </c>
      <c r="HI60" s="13">
        <v>1</v>
      </c>
      <c r="HJ60" s="13"/>
      <c r="HK60" s="13">
        <v>3</v>
      </c>
      <c r="HL60" s="13">
        <v>1</v>
      </c>
      <c r="HM60" s="13"/>
      <c r="HN60" s="13"/>
      <c r="HO60" s="13">
        <v>2</v>
      </c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59">
        <v>18</v>
      </c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59"/>
      <c r="JY60" s="13">
        <v>29</v>
      </c>
      <c r="JZ60" s="351"/>
      <c r="KA60" s="351"/>
      <c r="KB60" s="351"/>
      <c r="KC60" s="351"/>
      <c r="KD60" s="351"/>
      <c r="KE60" s="351"/>
      <c r="KF60" s="351"/>
      <c r="KG60" s="351"/>
      <c r="KH60" s="351"/>
      <c r="KI60" s="351"/>
      <c r="KJ60" s="351"/>
      <c r="KK60" s="351"/>
      <c r="KL60" s="351"/>
      <c r="KM60" s="351"/>
    </row>
    <row r="61" spans="1:299">
      <c r="A61" s="8" t="s">
        <v>193</v>
      </c>
      <c r="B61" s="252">
        <f t="shared" si="67"/>
        <v>0</v>
      </c>
      <c r="C61" s="252">
        <f t="shared" si="68"/>
        <v>0</v>
      </c>
      <c r="D61" s="252">
        <f t="shared" si="69"/>
        <v>0</v>
      </c>
      <c r="E61" s="252">
        <f t="shared" si="70"/>
        <v>0</v>
      </c>
      <c r="F61" s="252">
        <f t="shared" si="71"/>
        <v>0</v>
      </c>
      <c r="G61" s="252">
        <f t="shared" si="72"/>
        <v>0</v>
      </c>
      <c r="H61" s="252">
        <f t="shared" si="73"/>
        <v>0</v>
      </c>
      <c r="I61" s="252">
        <f t="shared" si="74"/>
        <v>0</v>
      </c>
      <c r="J61" s="252">
        <f t="shared" si="75"/>
        <v>0</v>
      </c>
      <c r="K61" s="252">
        <f t="shared" si="76"/>
        <v>1</v>
      </c>
      <c r="L61" s="252">
        <f t="shared" si="77"/>
        <v>2</v>
      </c>
      <c r="M61" s="252">
        <f t="shared" si="78"/>
        <v>0</v>
      </c>
      <c r="N61" s="252">
        <f t="shared" si="79"/>
        <v>2</v>
      </c>
      <c r="O61" s="252">
        <f t="shared" si="80"/>
        <v>3</v>
      </c>
      <c r="P61" s="252">
        <f t="shared" si="81"/>
        <v>3</v>
      </c>
      <c r="Q61" s="252">
        <f t="shared" si="82"/>
        <v>1</v>
      </c>
      <c r="R61" s="252">
        <f t="shared" si="83"/>
        <v>5</v>
      </c>
      <c r="S61" s="252">
        <f t="shared" si="84"/>
        <v>3</v>
      </c>
      <c r="T61" s="252">
        <f t="shared" si="85"/>
        <v>0</v>
      </c>
      <c r="U61" s="252">
        <f t="shared" si="86"/>
        <v>2</v>
      </c>
      <c r="W61" s="16" t="s">
        <v>75</v>
      </c>
      <c r="X61" s="458">
        <f t="shared" si="46"/>
        <v>0</v>
      </c>
      <c r="Y61" s="458">
        <f t="shared" si="47"/>
        <v>0</v>
      </c>
      <c r="Z61" s="458">
        <f t="shared" si="48"/>
        <v>0</v>
      </c>
      <c r="AA61" s="458">
        <f t="shared" si="49"/>
        <v>0</v>
      </c>
      <c r="AB61" s="458">
        <f t="shared" si="50"/>
        <v>0</v>
      </c>
      <c r="AC61" s="458">
        <f t="shared" si="51"/>
        <v>0</v>
      </c>
      <c r="AD61" s="458">
        <f t="shared" si="52"/>
        <v>1</v>
      </c>
      <c r="AE61" s="458">
        <f t="shared" si="53"/>
        <v>1</v>
      </c>
      <c r="AF61" s="458">
        <f t="shared" si="54"/>
        <v>0</v>
      </c>
      <c r="AG61" s="458">
        <f t="shared" si="55"/>
        <v>0</v>
      </c>
      <c r="AH61" s="458">
        <f t="shared" si="56"/>
        <v>2</v>
      </c>
      <c r="AI61" s="458">
        <f t="shared" si="57"/>
        <v>4</v>
      </c>
      <c r="AJ61" s="458">
        <f t="shared" si="58"/>
        <v>5</v>
      </c>
      <c r="AK61" s="458">
        <f t="shared" si="59"/>
        <v>4</v>
      </c>
      <c r="AL61" s="458">
        <f t="shared" si="60"/>
        <v>5</v>
      </c>
      <c r="AM61" s="458">
        <f t="shared" si="61"/>
        <v>5</v>
      </c>
      <c r="AN61" s="458">
        <f t="shared" si="62"/>
        <v>2</v>
      </c>
      <c r="AO61" s="458">
        <f t="shared" si="63"/>
        <v>10</v>
      </c>
      <c r="AP61" s="458">
        <f t="shared" si="64"/>
        <v>5</v>
      </c>
      <c r="AQ61" s="458">
        <f t="shared" si="65"/>
        <v>3</v>
      </c>
      <c r="AR61" s="458">
        <f t="shared" si="66"/>
        <v>0</v>
      </c>
      <c r="AS61" s="16" t="s">
        <v>75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>
        <v>1</v>
      </c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>
        <v>1</v>
      </c>
      <c r="CI61" s="13"/>
      <c r="CJ61" s="13"/>
      <c r="CK61" s="13"/>
      <c r="CL61" s="13"/>
      <c r="CM61" s="13"/>
      <c r="CN61" s="13">
        <v>2</v>
      </c>
      <c r="CO61" s="13"/>
      <c r="CP61" s="13"/>
      <c r="CQ61" s="13">
        <v>1</v>
      </c>
      <c r="CR61" s="13"/>
      <c r="CS61" s="13">
        <v>1</v>
      </c>
      <c r="CT61" s="13"/>
      <c r="CU61" s="13"/>
      <c r="CV61" s="13"/>
      <c r="CW61" s="13"/>
      <c r="CX61" s="13">
        <v>1</v>
      </c>
      <c r="CY61" s="13">
        <v>1</v>
      </c>
      <c r="CZ61" s="13">
        <v>1</v>
      </c>
      <c r="DA61" s="13"/>
      <c r="DB61" s="13">
        <v>1</v>
      </c>
      <c r="DC61" s="13">
        <v>2</v>
      </c>
      <c r="DD61" s="13"/>
      <c r="DE61" s="13">
        <v>1</v>
      </c>
      <c r="DF61" s="13"/>
      <c r="DG61" s="13"/>
      <c r="DH61" s="13"/>
      <c r="DI61" s="13"/>
      <c r="DJ61" s="13"/>
      <c r="DK61" s="13">
        <v>1</v>
      </c>
      <c r="DL61" s="13"/>
      <c r="DM61" s="13"/>
      <c r="DN61" s="13">
        <v>1</v>
      </c>
      <c r="DO61" s="13">
        <v>4</v>
      </c>
      <c r="DP61" s="13">
        <v>1</v>
      </c>
      <c r="DQ61" s="13">
        <v>2</v>
      </c>
      <c r="DR61" s="13">
        <v>1</v>
      </c>
      <c r="DS61" s="13"/>
      <c r="DT61" s="13"/>
      <c r="DU61" s="13">
        <v>1</v>
      </c>
      <c r="DV61" s="13">
        <v>2</v>
      </c>
      <c r="DW61" s="13"/>
      <c r="DX61" s="13"/>
      <c r="DY61" s="13"/>
      <c r="DZ61" s="13"/>
      <c r="EA61" s="13"/>
      <c r="EB61" s="13"/>
      <c r="EC61" s="13">
        <v>1</v>
      </c>
      <c r="ED61" s="13"/>
      <c r="EE61" s="13"/>
      <c r="EF61" s="13"/>
      <c r="EG61" s="13"/>
      <c r="EH61" s="13"/>
      <c r="EI61" s="13"/>
      <c r="EJ61" s="13"/>
      <c r="EK61" s="13"/>
      <c r="EL61" s="59">
        <v>27</v>
      </c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>
        <v>1</v>
      </c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>
        <v>1</v>
      </c>
      <c r="GH61" s="13">
        <v>1</v>
      </c>
      <c r="GI61" s="13"/>
      <c r="GJ61" s="13"/>
      <c r="GK61" s="13"/>
      <c r="GL61" s="13">
        <v>1</v>
      </c>
      <c r="GM61" s="13"/>
      <c r="GN61" s="13"/>
      <c r="GO61" s="13"/>
      <c r="GP61" s="13"/>
      <c r="GQ61" s="13"/>
      <c r="GR61" s="13">
        <v>1</v>
      </c>
      <c r="GS61" s="13">
        <v>2</v>
      </c>
      <c r="GT61" s="13"/>
      <c r="GU61" s="13">
        <v>1</v>
      </c>
      <c r="GV61" s="13"/>
      <c r="GW61" s="13"/>
      <c r="GX61" s="13">
        <v>1</v>
      </c>
      <c r="GY61" s="13"/>
      <c r="GZ61" s="13"/>
      <c r="HA61" s="13"/>
      <c r="HB61" s="13">
        <v>2</v>
      </c>
      <c r="HC61" s="13">
        <v>1</v>
      </c>
      <c r="HD61" s="13"/>
      <c r="HE61" s="13">
        <v>1</v>
      </c>
      <c r="HF61" s="13"/>
      <c r="HG61" s="13">
        <v>1</v>
      </c>
      <c r="HH61" s="13">
        <v>1</v>
      </c>
      <c r="HI61" s="13"/>
      <c r="HJ61" s="13"/>
      <c r="HK61" s="13"/>
      <c r="HL61" s="13"/>
      <c r="HM61" s="13"/>
      <c r="HN61" s="13"/>
      <c r="HO61" s="13"/>
      <c r="HP61" s="13">
        <v>3</v>
      </c>
      <c r="HQ61" s="13"/>
      <c r="HR61" s="13">
        <v>1</v>
      </c>
      <c r="HS61" s="13"/>
      <c r="HT61" s="13"/>
      <c r="HU61" s="13"/>
      <c r="HV61" s="13">
        <v>1</v>
      </c>
      <c r="HW61" s="13"/>
      <c r="HX61" s="13"/>
      <c r="HY61" s="13"/>
      <c r="HZ61" s="13"/>
      <c r="IA61" s="13"/>
      <c r="IB61" s="13"/>
      <c r="IC61" s="13"/>
      <c r="ID61" s="13"/>
      <c r="IE61" s="13"/>
      <c r="IF61" s="59">
        <v>20</v>
      </c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59"/>
      <c r="JY61" s="13">
        <v>47</v>
      </c>
      <c r="JZ61" s="351"/>
      <c r="KA61" s="351"/>
      <c r="KB61" s="351"/>
      <c r="KC61" s="351"/>
      <c r="KD61" s="351"/>
      <c r="KE61" s="351"/>
      <c r="KF61" s="351"/>
      <c r="KG61" s="351"/>
      <c r="KH61" s="351"/>
      <c r="KI61" s="351"/>
      <c r="KJ61" s="351"/>
      <c r="KK61" s="351"/>
      <c r="KL61" s="351"/>
      <c r="KM61" s="351"/>
    </row>
    <row r="62" spans="1:299">
      <c r="A62" s="8" t="s">
        <v>73</v>
      </c>
      <c r="B62" s="252">
        <f t="shared" si="67"/>
        <v>0</v>
      </c>
      <c r="C62" s="252">
        <f t="shared" si="68"/>
        <v>0</v>
      </c>
      <c r="D62" s="252">
        <f t="shared" si="69"/>
        <v>0</v>
      </c>
      <c r="E62" s="252">
        <f t="shared" si="70"/>
        <v>0</v>
      </c>
      <c r="F62" s="252">
        <f t="shared" si="71"/>
        <v>0</v>
      </c>
      <c r="G62" s="252">
        <f t="shared" si="72"/>
        <v>0</v>
      </c>
      <c r="H62" s="252">
        <f t="shared" si="73"/>
        <v>1</v>
      </c>
      <c r="I62" s="252">
        <f t="shared" si="74"/>
        <v>0</v>
      </c>
      <c r="J62" s="252">
        <f t="shared" si="75"/>
        <v>2</v>
      </c>
      <c r="K62" s="252">
        <f t="shared" si="76"/>
        <v>2</v>
      </c>
      <c r="L62" s="252">
        <f t="shared" si="77"/>
        <v>2</v>
      </c>
      <c r="M62" s="252">
        <f t="shared" si="78"/>
        <v>0</v>
      </c>
      <c r="N62" s="252">
        <f t="shared" si="79"/>
        <v>1</v>
      </c>
      <c r="O62" s="252">
        <f t="shared" si="80"/>
        <v>4</v>
      </c>
      <c r="P62" s="252">
        <f t="shared" si="81"/>
        <v>11</v>
      </c>
      <c r="Q62" s="252">
        <f t="shared" si="82"/>
        <v>3</v>
      </c>
      <c r="R62" s="252">
        <f t="shared" si="83"/>
        <v>6</v>
      </c>
      <c r="S62" s="252">
        <f t="shared" si="84"/>
        <v>6</v>
      </c>
      <c r="T62" s="252">
        <f t="shared" si="85"/>
        <v>2</v>
      </c>
      <c r="U62" s="252">
        <f t="shared" si="86"/>
        <v>1</v>
      </c>
      <c r="W62" s="16" t="s">
        <v>77</v>
      </c>
      <c r="X62" s="458">
        <f t="shared" si="46"/>
        <v>0</v>
      </c>
      <c r="Y62" s="458">
        <f t="shared" si="47"/>
        <v>0</v>
      </c>
      <c r="Z62" s="458">
        <f t="shared" si="48"/>
        <v>0</v>
      </c>
      <c r="AA62" s="458">
        <f t="shared" si="49"/>
        <v>0</v>
      </c>
      <c r="AB62" s="458">
        <f t="shared" si="50"/>
        <v>0</v>
      </c>
      <c r="AC62" s="458">
        <f t="shared" si="51"/>
        <v>0</v>
      </c>
      <c r="AD62" s="458">
        <f t="shared" si="52"/>
        <v>0</v>
      </c>
      <c r="AE62" s="458">
        <f t="shared" si="53"/>
        <v>0</v>
      </c>
      <c r="AF62" s="458">
        <f t="shared" si="54"/>
        <v>0</v>
      </c>
      <c r="AG62" s="458">
        <f t="shared" si="55"/>
        <v>1</v>
      </c>
      <c r="AH62" s="458">
        <f t="shared" si="56"/>
        <v>0</v>
      </c>
      <c r="AI62" s="458">
        <f t="shared" si="57"/>
        <v>0</v>
      </c>
      <c r="AJ62" s="458">
        <f t="shared" si="58"/>
        <v>2</v>
      </c>
      <c r="AK62" s="458">
        <f t="shared" si="59"/>
        <v>2</v>
      </c>
      <c r="AL62" s="458">
        <f t="shared" si="60"/>
        <v>2</v>
      </c>
      <c r="AM62" s="458">
        <f t="shared" si="61"/>
        <v>5</v>
      </c>
      <c r="AN62" s="458">
        <f t="shared" si="62"/>
        <v>1</v>
      </c>
      <c r="AO62" s="458">
        <f t="shared" si="63"/>
        <v>1</v>
      </c>
      <c r="AP62" s="458">
        <f t="shared" si="64"/>
        <v>1</v>
      </c>
      <c r="AQ62" s="458">
        <f t="shared" si="65"/>
        <v>1</v>
      </c>
      <c r="AR62" s="458">
        <f t="shared" si="66"/>
        <v>0</v>
      </c>
      <c r="AS62" s="16" t="s">
        <v>77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>
        <v>1</v>
      </c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>
        <v>1</v>
      </c>
      <c r="CX62" s="13"/>
      <c r="CY62" s="13"/>
      <c r="CZ62" s="13"/>
      <c r="DA62" s="13">
        <v>1</v>
      </c>
      <c r="DB62" s="13">
        <v>1</v>
      </c>
      <c r="DC62" s="13"/>
      <c r="DD62" s="13"/>
      <c r="DE62" s="13"/>
      <c r="DF62" s="13"/>
      <c r="DG62" s="13">
        <v>1</v>
      </c>
      <c r="DH62" s="13">
        <v>1</v>
      </c>
      <c r="DI62" s="13">
        <v>1</v>
      </c>
      <c r="DJ62" s="13"/>
      <c r="DK62" s="13">
        <v>1</v>
      </c>
      <c r="DL62" s="13"/>
      <c r="DM62" s="13"/>
      <c r="DN62" s="13">
        <v>1</v>
      </c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>
        <v>1</v>
      </c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59">
        <v>10</v>
      </c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>
        <v>1</v>
      </c>
      <c r="GQ62" s="13"/>
      <c r="GR62" s="13"/>
      <c r="GS62" s="13"/>
      <c r="GT62" s="13"/>
      <c r="GU62" s="13">
        <v>1</v>
      </c>
      <c r="GV62" s="13"/>
      <c r="GW62" s="13"/>
      <c r="GX62" s="13"/>
      <c r="GY62" s="13"/>
      <c r="GZ62" s="13"/>
      <c r="HA62" s="13"/>
      <c r="HB62" s="13"/>
      <c r="HC62" s="13">
        <v>1</v>
      </c>
      <c r="HD62" s="13">
        <v>1</v>
      </c>
      <c r="HE62" s="13"/>
      <c r="HF62" s="13">
        <v>1</v>
      </c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>
        <v>1</v>
      </c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59">
        <v>6</v>
      </c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59"/>
      <c r="JY62" s="13">
        <v>16</v>
      </c>
      <c r="JZ62" s="351"/>
      <c r="KA62" s="351"/>
      <c r="KB62" s="351"/>
      <c r="KC62" s="351"/>
      <c r="KD62" s="351"/>
      <c r="KE62" s="351"/>
      <c r="KF62" s="351"/>
      <c r="KG62" s="351"/>
      <c r="KH62" s="351"/>
      <c r="KI62" s="351"/>
      <c r="KJ62" s="351"/>
      <c r="KK62" s="351"/>
      <c r="KL62" s="351"/>
      <c r="KM62" s="351"/>
    </row>
    <row r="63" spans="1:299">
      <c r="A63" s="8" t="s">
        <v>194</v>
      </c>
      <c r="B63" s="252">
        <f t="shared" si="67"/>
        <v>0</v>
      </c>
      <c r="C63" s="252">
        <f t="shared" si="68"/>
        <v>0</v>
      </c>
      <c r="D63" s="252">
        <f t="shared" si="69"/>
        <v>0</v>
      </c>
      <c r="E63" s="252">
        <f t="shared" si="70"/>
        <v>0</v>
      </c>
      <c r="F63" s="252">
        <f t="shared" si="71"/>
        <v>1</v>
      </c>
      <c r="G63" s="252">
        <f t="shared" si="72"/>
        <v>0</v>
      </c>
      <c r="H63" s="252">
        <f t="shared" si="73"/>
        <v>0</v>
      </c>
      <c r="I63" s="252">
        <f t="shared" si="74"/>
        <v>0</v>
      </c>
      <c r="J63" s="252">
        <f t="shared" si="75"/>
        <v>0</v>
      </c>
      <c r="K63" s="252">
        <f t="shared" si="76"/>
        <v>0</v>
      </c>
      <c r="L63" s="252">
        <f t="shared" si="77"/>
        <v>2</v>
      </c>
      <c r="M63" s="252">
        <f t="shared" si="78"/>
        <v>0</v>
      </c>
      <c r="N63" s="252">
        <f t="shared" si="79"/>
        <v>2</v>
      </c>
      <c r="O63" s="252">
        <f t="shared" si="80"/>
        <v>1</v>
      </c>
      <c r="P63" s="252">
        <f t="shared" si="81"/>
        <v>4</v>
      </c>
      <c r="Q63" s="252">
        <f t="shared" si="82"/>
        <v>5</v>
      </c>
      <c r="R63" s="252">
        <f t="shared" si="83"/>
        <v>9</v>
      </c>
      <c r="S63" s="252">
        <f t="shared" si="84"/>
        <v>3</v>
      </c>
      <c r="T63" s="252">
        <f t="shared" si="85"/>
        <v>0</v>
      </c>
      <c r="U63" s="252">
        <f t="shared" si="86"/>
        <v>2</v>
      </c>
      <c r="W63" s="16" t="s">
        <v>195</v>
      </c>
      <c r="X63" s="458">
        <f t="shared" si="46"/>
        <v>0</v>
      </c>
      <c r="Y63" s="458">
        <f t="shared" si="47"/>
        <v>0</v>
      </c>
      <c r="Z63" s="458">
        <f t="shared" si="48"/>
        <v>0</v>
      </c>
      <c r="AA63" s="458">
        <f t="shared" si="49"/>
        <v>0</v>
      </c>
      <c r="AB63" s="458">
        <f t="shared" si="50"/>
        <v>0</v>
      </c>
      <c r="AC63" s="458">
        <f t="shared" si="51"/>
        <v>0</v>
      </c>
      <c r="AD63" s="458">
        <f t="shared" si="52"/>
        <v>0</v>
      </c>
      <c r="AE63" s="458">
        <f t="shared" si="53"/>
        <v>0</v>
      </c>
      <c r="AF63" s="458">
        <f t="shared" si="54"/>
        <v>0</v>
      </c>
      <c r="AG63" s="458">
        <f t="shared" si="55"/>
        <v>0</v>
      </c>
      <c r="AH63" s="458">
        <f t="shared" si="56"/>
        <v>1</v>
      </c>
      <c r="AI63" s="458">
        <f t="shared" si="57"/>
        <v>0</v>
      </c>
      <c r="AJ63" s="458">
        <f t="shared" si="58"/>
        <v>0</v>
      </c>
      <c r="AK63" s="458">
        <f t="shared" si="59"/>
        <v>1</v>
      </c>
      <c r="AL63" s="458">
        <f t="shared" si="60"/>
        <v>2</v>
      </c>
      <c r="AM63" s="458">
        <f t="shared" si="61"/>
        <v>0</v>
      </c>
      <c r="AN63" s="458">
        <f t="shared" si="62"/>
        <v>2</v>
      </c>
      <c r="AO63" s="458">
        <f t="shared" si="63"/>
        <v>0</v>
      </c>
      <c r="AP63" s="458">
        <f t="shared" si="64"/>
        <v>0</v>
      </c>
      <c r="AQ63" s="458">
        <f t="shared" si="65"/>
        <v>1</v>
      </c>
      <c r="AR63" s="458">
        <f t="shared" si="66"/>
        <v>0</v>
      </c>
      <c r="AS63" s="16" t="s">
        <v>195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>
        <v>1</v>
      </c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>
        <v>1</v>
      </c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59">
        <v>2</v>
      </c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>
        <v>1</v>
      </c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>
        <v>1</v>
      </c>
      <c r="GX63" s="13"/>
      <c r="GY63" s="13"/>
      <c r="GZ63" s="13"/>
      <c r="HA63" s="13"/>
      <c r="HB63" s="13"/>
      <c r="HC63" s="13">
        <v>1</v>
      </c>
      <c r="HD63" s="13"/>
      <c r="HE63" s="13"/>
      <c r="HF63" s="13"/>
      <c r="HG63" s="13"/>
      <c r="HH63" s="13"/>
      <c r="HI63" s="13">
        <v>1</v>
      </c>
      <c r="HJ63" s="13"/>
      <c r="HK63" s="13">
        <v>1</v>
      </c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59">
        <v>5</v>
      </c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59"/>
      <c r="JY63" s="13">
        <v>7</v>
      </c>
      <c r="JZ63" s="351"/>
      <c r="KA63" s="351"/>
      <c r="KB63" s="351"/>
      <c r="KC63" s="351"/>
      <c r="KD63" s="351"/>
      <c r="KE63" s="351"/>
      <c r="KF63" s="351"/>
      <c r="KG63" s="351"/>
      <c r="KH63" s="351"/>
      <c r="KI63" s="351"/>
      <c r="KJ63" s="351"/>
      <c r="KK63" s="351"/>
      <c r="KL63" s="351"/>
      <c r="KM63" s="351"/>
    </row>
    <row r="64" spans="1:299">
      <c r="A64" s="8" t="s">
        <v>75</v>
      </c>
      <c r="B64" s="252">
        <f t="shared" si="67"/>
        <v>0</v>
      </c>
      <c r="C64" s="252">
        <f t="shared" si="68"/>
        <v>0</v>
      </c>
      <c r="D64" s="252">
        <f t="shared" si="69"/>
        <v>0</v>
      </c>
      <c r="E64" s="252">
        <f t="shared" si="70"/>
        <v>0</v>
      </c>
      <c r="F64" s="252">
        <f t="shared" si="71"/>
        <v>0</v>
      </c>
      <c r="G64" s="252">
        <f t="shared" si="72"/>
        <v>0</v>
      </c>
      <c r="H64" s="252">
        <f t="shared" si="73"/>
        <v>1</v>
      </c>
      <c r="I64" s="252">
        <f t="shared" si="74"/>
        <v>1</v>
      </c>
      <c r="J64" s="252">
        <f t="shared" si="75"/>
        <v>0</v>
      </c>
      <c r="K64" s="252">
        <f t="shared" si="76"/>
        <v>0</v>
      </c>
      <c r="L64" s="252">
        <f t="shared" si="77"/>
        <v>2</v>
      </c>
      <c r="M64" s="252">
        <f t="shared" si="78"/>
        <v>4</v>
      </c>
      <c r="N64" s="252">
        <f t="shared" si="79"/>
        <v>5</v>
      </c>
      <c r="O64" s="252">
        <f t="shared" si="80"/>
        <v>4</v>
      </c>
      <c r="P64" s="252">
        <f t="shared" si="81"/>
        <v>5</v>
      </c>
      <c r="Q64" s="252">
        <f t="shared" si="82"/>
        <v>5</v>
      </c>
      <c r="R64" s="252">
        <f t="shared" si="83"/>
        <v>2</v>
      </c>
      <c r="S64" s="252">
        <f t="shared" si="84"/>
        <v>10</v>
      </c>
      <c r="T64" s="252">
        <f t="shared" si="85"/>
        <v>5</v>
      </c>
      <c r="U64" s="252">
        <f t="shared" si="86"/>
        <v>3</v>
      </c>
      <c r="W64" s="16" t="s">
        <v>80</v>
      </c>
      <c r="X64" s="458">
        <f t="shared" si="46"/>
        <v>0</v>
      </c>
      <c r="Y64" s="458">
        <f t="shared" si="47"/>
        <v>0</v>
      </c>
      <c r="Z64" s="458">
        <f t="shared" si="48"/>
        <v>0</v>
      </c>
      <c r="AA64" s="458">
        <f t="shared" si="49"/>
        <v>0</v>
      </c>
      <c r="AB64" s="458">
        <f t="shared" si="50"/>
        <v>0</v>
      </c>
      <c r="AC64" s="458">
        <f t="shared" si="51"/>
        <v>0</v>
      </c>
      <c r="AD64" s="458">
        <f t="shared" si="52"/>
        <v>2</v>
      </c>
      <c r="AE64" s="458">
        <f t="shared" si="53"/>
        <v>0</v>
      </c>
      <c r="AF64" s="458">
        <f t="shared" si="54"/>
        <v>0</v>
      </c>
      <c r="AG64" s="458">
        <f t="shared" si="55"/>
        <v>0</v>
      </c>
      <c r="AH64" s="458">
        <f t="shared" si="56"/>
        <v>0</v>
      </c>
      <c r="AI64" s="458">
        <f t="shared" si="57"/>
        <v>2</v>
      </c>
      <c r="AJ64" s="458">
        <f t="shared" si="58"/>
        <v>3</v>
      </c>
      <c r="AK64" s="458">
        <f t="shared" si="59"/>
        <v>4</v>
      </c>
      <c r="AL64" s="458">
        <f t="shared" si="60"/>
        <v>5</v>
      </c>
      <c r="AM64" s="458">
        <f t="shared" si="61"/>
        <v>0</v>
      </c>
      <c r="AN64" s="458">
        <f t="shared" si="62"/>
        <v>3</v>
      </c>
      <c r="AO64" s="458">
        <f t="shared" si="63"/>
        <v>2</v>
      </c>
      <c r="AP64" s="458">
        <f t="shared" si="64"/>
        <v>0</v>
      </c>
      <c r="AQ64" s="458">
        <f t="shared" si="65"/>
        <v>1</v>
      </c>
      <c r="AR64" s="458">
        <f t="shared" si="66"/>
        <v>0</v>
      </c>
      <c r="AS64" s="16" t="s">
        <v>80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>
        <v>1</v>
      </c>
      <c r="CM64" s="13"/>
      <c r="CN64" s="13"/>
      <c r="CO64" s="13">
        <v>1</v>
      </c>
      <c r="CP64" s="13"/>
      <c r="CQ64" s="13"/>
      <c r="CR64" s="13"/>
      <c r="CS64" s="13">
        <v>1</v>
      </c>
      <c r="CT64" s="13"/>
      <c r="CU64" s="13">
        <v>1</v>
      </c>
      <c r="CV64" s="13">
        <v>1</v>
      </c>
      <c r="CW64" s="13"/>
      <c r="CX64" s="13">
        <v>1</v>
      </c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>
        <v>1</v>
      </c>
      <c r="DM64" s="13"/>
      <c r="DN64" s="13"/>
      <c r="DO64" s="13"/>
      <c r="DP64" s="13"/>
      <c r="DQ64" s="13"/>
      <c r="DR64" s="13"/>
      <c r="DS64" s="13"/>
      <c r="DT64" s="13">
        <v>1</v>
      </c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>
        <v>1</v>
      </c>
      <c r="EG64" s="13"/>
      <c r="EH64" s="13"/>
      <c r="EI64" s="13"/>
      <c r="EJ64" s="13"/>
      <c r="EK64" s="13"/>
      <c r="EL64" s="59">
        <v>9</v>
      </c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>
        <v>2</v>
      </c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>
        <v>1</v>
      </c>
      <c r="GM64" s="13">
        <v>1</v>
      </c>
      <c r="GN64" s="13"/>
      <c r="GO64" s="13"/>
      <c r="GP64" s="13"/>
      <c r="GQ64" s="13"/>
      <c r="GR64" s="13">
        <v>1</v>
      </c>
      <c r="GS64" s="13"/>
      <c r="GT64" s="13"/>
      <c r="GU64" s="13"/>
      <c r="GV64" s="13"/>
      <c r="GW64" s="13"/>
      <c r="GX64" s="13"/>
      <c r="GY64" s="13"/>
      <c r="GZ64" s="13"/>
      <c r="HA64" s="13"/>
      <c r="HB64" s="13">
        <v>1</v>
      </c>
      <c r="HC64" s="13">
        <v>1</v>
      </c>
      <c r="HD64" s="13"/>
      <c r="HE64" s="13">
        <v>3</v>
      </c>
      <c r="HF64" s="13"/>
      <c r="HG64" s="13">
        <v>1</v>
      </c>
      <c r="HH64" s="13"/>
      <c r="HI64" s="13">
        <v>1</v>
      </c>
      <c r="HJ64" s="13"/>
      <c r="HK64" s="13"/>
      <c r="HL64" s="13"/>
      <c r="HM64" s="13">
        <v>1</v>
      </c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59">
        <v>13</v>
      </c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59"/>
      <c r="JY64" s="13">
        <v>22</v>
      </c>
      <c r="JZ64" s="351"/>
      <c r="KA64" s="351"/>
      <c r="KB64" s="351"/>
      <c r="KC64" s="351"/>
      <c r="KD64" s="351"/>
      <c r="KE64" s="351"/>
      <c r="KF64" s="351"/>
      <c r="KG64" s="351"/>
      <c r="KH64" s="351"/>
      <c r="KI64" s="351"/>
      <c r="KJ64" s="351"/>
      <c r="KK64" s="351"/>
      <c r="KL64" s="351"/>
      <c r="KM64" s="351"/>
    </row>
    <row r="65" spans="1:299">
      <c r="A65" s="8" t="s">
        <v>76</v>
      </c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52"/>
      <c r="N65" s="252"/>
      <c r="O65" s="252"/>
      <c r="P65" s="252"/>
      <c r="Q65" s="252"/>
      <c r="R65" s="252"/>
      <c r="S65" s="252"/>
      <c r="T65" s="252"/>
      <c r="U65" s="252"/>
      <c r="W65" s="16" t="s">
        <v>81</v>
      </c>
      <c r="X65" s="458">
        <f t="shared" si="46"/>
        <v>0</v>
      </c>
      <c r="Y65" s="458">
        <f t="shared" si="47"/>
        <v>0</v>
      </c>
      <c r="Z65" s="458">
        <f t="shared" si="48"/>
        <v>0</v>
      </c>
      <c r="AA65" s="458">
        <f t="shared" si="49"/>
        <v>0</v>
      </c>
      <c r="AB65" s="458">
        <f t="shared" si="50"/>
        <v>0</v>
      </c>
      <c r="AC65" s="458">
        <f t="shared" si="51"/>
        <v>1</v>
      </c>
      <c r="AD65" s="458">
        <f t="shared" si="52"/>
        <v>1</v>
      </c>
      <c r="AE65" s="458">
        <f t="shared" si="53"/>
        <v>0</v>
      </c>
      <c r="AF65" s="458">
        <f t="shared" si="54"/>
        <v>0</v>
      </c>
      <c r="AG65" s="458">
        <f t="shared" si="55"/>
        <v>1</v>
      </c>
      <c r="AH65" s="458">
        <f t="shared" si="56"/>
        <v>3</v>
      </c>
      <c r="AI65" s="458">
        <f t="shared" si="57"/>
        <v>1</v>
      </c>
      <c r="AJ65" s="458">
        <f t="shared" si="58"/>
        <v>1</v>
      </c>
      <c r="AK65" s="458">
        <f t="shared" si="59"/>
        <v>4</v>
      </c>
      <c r="AL65" s="458">
        <f t="shared" si="60"/>
        <v>6</v>
      </c>
      <c r="AM65" s="458">
        <f t="shared" si="61"/>
        <v>4</v>
      </c>
      <c r="AN65" s="458">
        <f t="shared" si="62"/>
        <v>5</v>
      </c>
      <c r="AO65" s="458">
        <f t="shared" si="63"/>
        <v>4</v>
      </c>
      <c r="AP65" s="458">
        <f t="shared" si="64"/>
        <v>3</v>
      </c>
      <c r="AQ65" s="458">
        <f t="shared" si="65"/>
        <v>3</v>
      </c>
      <c r="AR65" s="458">
        <f t="shared" si="66"/>
        <v>0</v>
      </c>
      <c r="AS65" s="16" t="s">
        <v>81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>
        <v>1</v>
      </c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>
        <v>1</v>
      </c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>
        <v>1</v>
      </c>
      <c r="CP65" s="13"/>
      <c r="CQ65" s="13"/>
      <c r="CR65" s="13">
        <v>2</v>
      </c>
      <c r="CS65" s="13"/>
      <c r="CT65" s="13"/>
      <c r="CU65" s="13"/>
      <c r="CV65" s="13"/>
      <c r="CW65" s="13"/>
      <c r="CX65" s="13"/>
      <c r="CY65" s="13">
        <v>1</v>
      </c>
      <c r="CZ65" s="13"/>
      <c r="DA65" s="13">
        <v>1</v>
      </c>
      <c r="DB65" s="13"/>
      <c r="DC65" s="13"/>
      <c r="DD65" s="13"/>
      <c r="DE65" s="13"/>
      <c r="DF65" s="13">
        <v>2</v>
      </c>
      <c r="DG65" s="13">
        <v>1</v>
      </c>
      <c r="DH65" s="13"/>
      <c r="DI65" s="13"/>
      <c r="DJ65" s="13"/>
      <c r="DK65" s="13">
        <v>1</v>
      </c>
      <c r="DL65" s="13"/>
      <c r="DM65" s="13"/>
      <c r="DN65" s="13"/>
      <c r="DO65" s="13"/>
      <c r="DP65" s="13">
        <v>1</v>
      </c>
      <c r="DQ65" s="13">
        <v>1</v>
      </c>
      <c r="DR65" s="13">
        <v>1</v>
      </c>
      <c r="DS65" s="13"/>
      <c r="DT65" s="13"/>
      <c r="DU65" s="13">
        <v>1</v>
      </c>
      <c r="DV65" s="13">
        <v>1</v>
      </c>
      <c r="DW65" s="13"/>
      <c r="DX65" s="13"/>
      <c r="DY65" s="13"/>
      <c r="DZ65" s="13"/>
      <c r="EA65" s="13">
        <v>2</v>
      </c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59">
        <v>18</v>
      </c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>
        <v>1</v>
      </c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>
        <v>1</v>
      </c>
      <c r="GE65" s="13"/>
      <c r="GF65" s="13">
        <v>1</v>
      </c>
      <c r="GG65" s="13"/>
      <c r="GH65" s="13"/>
      <c r="GI65" s="13"/>
      <c r="GJ65" s="13"/>
      <c r="GK65" s="13">
        <v>1</v>
      </c>
      <c r="GL65" s="13">
        <v>1</v>
      </c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>
        <v>1</v>
      </c>
      <c r="GY65" s="13"/>
      <c r="GZ65" s="13"/>
      <c r="HA65" s="13">
        <v>1</v>
      </c>
      <c r="HB65" s="13">
        <v>2</v>
      </c>
      <c r="HC65" s="13"/>
      <c r="HD65" s="13"/>
      <c r="HE65" s="13">
        <v>2</v>
      </c>
      <c r="HF65" s="13"/>
      <c r="HG65" s="13">
        <v>2</v>
      </c>
      <c r="HH65" s="13"/>
      <c r="HI65" s="13"/>
      <c r="HJ65" s="13">
        <v>1</v>
      </c>
      <c r="HK65" s="13"/>
      <c r="HL65" s="13"/>
      <c r="HM65" s="13"/>
      <c r="HN65" s="13"/>
      <c r="HO65" s="13">
        <v>2</v>
      </c>
      <c r="HP65" s="13">
        <v>1</v>
      </c>
      <c r="HQ65" s="13">
        <v>2</v>
      </c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59">
        <v>19</v>
      </c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59"/>
      <c r="JY65" s="13">
        <v>37</v>
      </c>
      <c r="JZ65" s="351"/>
      <c r="KA65" s="351"/>
      <c r="KB65" s="351"/>
      <c r="KC65" s="351"/>
      <c r="KD65" s="351"/>
      <c r="KE65" s="351"/>
      <c r="KF65" s="351"/>
      <c r="KG65" s="351"/>
      <c r="KH65" s="351"/>
      <c r="KI65" s="351"/>
      <c r="KJ65" s="351"/>
      <c r="KK65" s="351"/>
      <c r="KL65" s="351"/>
      <c r="KM65" s="351"/>
    </row>
    <row r="66" spans="1:299">
      <c r="A66" s="8" t="s">
        <v>77</v>
      </c>
      <c r="B66" s="252">
        <f t="shared" si="67"/>
        <v>0</v>
      </c>
      <c r="C66" s="252">
        <f t="shared" si="68"/>
        <v>0</v>
      </c>
      <c r="D66" s="252">
        <f t="shared" si="69"/>
        <v>0</v>
      </c>
      <c r="E66" s="252">
        <f t="shared" si="70"/>
        <v>0</v>
      </c>
      <c r="F66" s="252">
        <f t="shared" si="71"/>
        <v>0</v>
      </c>
      <c r="G66" s="252">
        <f t="shared" si="72"/>
        <v>0</v>
      </c>
      <c r="H66" s="252">
        <f t="shared" si="73"/>
        <v>0</v>
      </c>
      <c r="I66" s="252">
        <f t="shared" si="74"/>
        <v>0</v>
      </c>
      <c r="J66" s="252">
        <f t="shared" si="75"/>
        <v>0</v>
      </c>
      <c r="K66" s="252">
        <f t="shared" si="76"/>
        <v>1</v>
      </c>
      <c r="L66" s="252">
        <f t="shared" si="77"/>
        <v>0</v>
      </c>
      <c r="M66" s="252">
        <f t="shared" si="78"/>
        <v>0</v>
      </c>
      <c r="N66" s="252">
        <f t="shared" si="79"/>
        <v>2</v>
      </c>
      <c r="O66" s="252">
        <f t="shared" si="80"/>
        <v>2</v>
      </c>
      <c r="P66" s="252">
        <f t="shared" si="81"/>
        <v>2</v>
      </c>
      <c r="Q66" s="252">
        <f t="shared" si="82"/>
        <v>5</v>
      </c>
      <c r="R66" s="252">
        <f t="shared" si="83"/>
        <v>1</v>
      </c>
      <c r="S66" s="252">
        <f t="shared" si="84"/>
        <v>1</v>
      </c>
      <c r="T66" s="252">
        <f t="shared" si="85"/>
        <v>1</v>
      </c>
      <c r="U66" s="252">
        <f t="shared" si="86"/>
        <v>1</v>
      </c>
      <c r="W66" s="16" t="s">
        <v>82</v>
      </c>
      <c r="X66" s="458">
        <f t="shared" si="46"/>
        <v>0</v>
      </c>
      <c r="Y66" s="458">
        <f t="shared" si="47"/>
        <v>0</v>
      </c>
      <c r="Z66" s="458">
        <f t="shared" si="48"/>
        <v>3</v>
      </c>
      <c r="AA66" s="458">
        <f t="shared" si="49"/>
        <v>0</v>
      </c>
      <c r="AB66" s="458">
        <f t="shared" si="50"/>
        <v>1</v>
      </c>
      <c r="AC66" s="458">
        <f t="shared" si="51"/>
        <v>1</v>
      </c>
      <c r="AD66" s="458">
        <f t="shared" si="52"/>
        <v>2</v>
      </c>
      <c r="AE66" s="458">
        <f t="shared" si="53"/>
        <v>1</v>
      </c>
      <c r="AF66" s="458">
        <f t="shared" si="54"/>
        <v>10</v>
      </c>
      <c r="AG66" s="458">
        <f t="shared" si="55"/>
        <v>3</v>
      </c>
      <c r="AH66" s="458">
        <f t="shared" si="56"/>
        <v>14</v>
      </c>
      <c r="AI66" s="458">
        <f t="shared" si="57"/>
        <v>7</v>
      </c>
      <c r="AJ66" s="458">
        <f t="shared" si="58"/>
        <v>33</v>
      </c>
      <c r="AK66" s="458">
        <f t="shared" si="59"/>
        <v>32</v>
      </c>
      <c r="AL66" s="458">
        <f t="shared" si="60"/>
        <v>56</v>
      </c>
      <c r="AM66" s="458">
        <f t="shared" si="61"/>
        <v>32</v>
      </c>
      <c r="AN66" s="458">
        <f t="shared" si="62"/>
        <v>30</v>
      </c>
      <c r="AO66" s="458">
        <f t="shared" si="63"/>
        <v>34</v>
      </c>
      <c r="AP66" s="458">
        <f t="shared" si="64"/>
        <v>4</v>
      </c>
      <c r="AQ66" s="458">
        <f t="shared" si="65"/>
        <v>16</v>
      </c>
      <c r="AR66" s="458">
        <f t="shared" si="66"/>
        <v>2</v>
      </c>
      <c r="AS66" s="16" t="s">
        <v>82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>
        <v>1</v>
      </c>
      <c r="BM66" s="13"/>
      <c r="BN66" s="13">
        <v>1</v>
      </c>
      <c r="BO66" s="13"/>
      <c r="BP66" s="13"/>
      <c r="BQ66" s="13"/>
      <c r="BR66" s="13"/>
      <c r="BS66" s="13"/>
      <c r="BT66" s="13"/>
      <c r="BU66" s="13"/>
      <c r="BV66" s="13"/>
      <c r="BW66" s="13"/>
      <c r="BX66" s="13">
        <v>1</v>
      </c>
      <c r="BY66" s="13"/>
      <c r="BZ66" s="13">
        <v>1</v>
      </c>
      <c r="CA66" s="13"/>
      <c r="CB66" s="13"/>
      <c r="CC66" s="13">
        <v>1</v>
      </c>
      <c r="CD66" s="13"/>
      <c r="CE66" s="13"/>
      <c r="CF66" s="13"/>
      <c r="CG66" s="13"/>
      <c r="CH66" s="13">
        <v>1</v>
      </c>
      <c r="CI66" s="13"/>
      <c r="CJ66" s="13"/>
      <c r="CK66" s="13">
        <v>1</v>
      </c>
      <c r="CL66" s="13">
        <v>1</v>
      </c>
      <c r="CM66" s="13">
        <v>2</v>
      </c>
      <c r="CN66" s="13">
        <v>1</v>
      </c>
      <c r="CO66" s="13"/>
      <c r="CP66" s="13"/>
      <c r="CQ66" s="13">
        <v>1</v>
      </c>
      <c r="CR66" s="13">
        <v>1</v>
      </c>
      <c r="CS66" s="13">
        <v>2</v>
      </c>
      <c r="CT66" s="13">
        <v>5</v>
      </c>
      <c r="CU66" s="13">
        <v>1</v>
      </c>
      <c r="CV66" s="13">
        <v>4</v>
      </c>
      <c r="CW66" s="13">
        <v>6</v>
      </c>
      <c r="CX66" s="13">
        <v>3</v>
      </c>
      <c r="CY66" s="13">
        <v>3</v>
      </c>
      <c r="CZ66" s="13">
        <v>5</v>
      </c>
      <c r="DA66" s="13">
        <v>2</v>
      </c>
      <c r="DB66" s="13">
        <v>5</v>
      </c>
      <c r="DC66" s="13">
        <v>6</v>
      </c>
      <c r="DD66" s="13">
        <v>2</v>
      </c>
      <c r="DE66" s="13">
        <v>2</v>
      </c>
      <c r="DF66" s="13">
        <v>5</v>
      </c>
      <c r="DG66" s="13">
        <v>2</v>
      </c>
      <c r="DH66" s="13">
        <v>2</v>
      </c>
      <c r="DI66" s="13">
        <v>4</v>
      </c>
      <c r="DJ66" s="13">
        <v>2</v>
      </c>
      <c r="DK66" s="13">
        <v>2</v>
      </c>
      <c r="DL66" s="13">
        <v>3</v>
      </c>
      <c r="DM66" s="13">
        <v>4</v>
      </c>
      <c r="DN66" s="13">
        <v>4</v>
      </c>
      <c r="DO66" s="13">
        <v>2</v>
      </c>
      <c r="DP66" s="13">
        <v>6</v>
      </c>
      <c r="DQ66" s="13">
        <v>1</v>
      </c>
      <c r="DR66" s="13">
        <v>4</v>
      </c>
      <c r="DS66" s="13">
        <v>5</v>
      </c>
      <c r="DT66" s="13">
        <v>2</v>
      </c>
      <c r="DU66" s="13">
        <v>3</v>
      </c>
      <c r="DV66" s="13">
        <v>1</v>
      </c>
      <c r="DW66" s="13">
        <v>3</v>
      </c>
      <c r="DX66" s="13">
        <v>4</v>
      </c>
      <c r="DY66" s="13">
        <v>4</v>
      </c>
      <c r="DZ66" s="13">
        <v>2</v>
      </c>
      <c r="EA66" s="13">
        <v>1</v>
      </c>
      <c r="EB66" s="13"/>
      <c r="EC66" s="13">
        <v>1</v>
      </c>
      <c r="ED66" s="13"/>
      <c r="EE66" s="13"/>
      <c r="EF66" s="13"/>
      <c r="EG66" s="13"/>
      <c r="EH66" s="13"/>
      <c r="EI66" s="13"/>
      <c r="EJ66" s="13"/>
      <c r="EK66" s="13"/>
      <c r="EL66" s="59">
        <v>126</v>
      </c>
      <c r="EM66" s="13"/>
      <c r="EN66" s="13"/>
      <c r="EO66" s="13"/>
      <c r="EP66" s="13"/>
      <c r="EQ66" s="13"/>
      <c r="ER66" s="13"/>
      <c r="ES66" s="13">
        <v>1</v>
      </c>
      <c r="ET66" s="13"/>
      <c r="EU66" s="13"/>
      <c r="EV66" s="13"/>
      <c r="EW66" s="13">
        <v>2</v>
      </c>
      <c r="EX66" s="13"/>
      <c r="EY66" s="13"/>
      <c r="EZ66" s="13">
        <v>1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>
        <v>1</v>
      </c>
      <c r="FP66" s="13"/>
      <c r="FQ66" s="13">
        <v>1</v>
      </c>
      <c r="FR66" s="13"/>
      <c r="FS66" s="13"/>
      <c r="FT66" s="13">
        <v>1</v>
      </c>
      <c r="FU66" s="13">
        <v>2</v>
      </c>
      <c r="FV66" s="13"/>
      <c r="FW66" s="13">
        <v>1</v>
      </c>
      <c r="FX66" s="13"/>
      <c r="FY66" s="13"/>
      <c r="FZ66" s="13">
        <v>5</v>
      </c>
      <c r="GA66" s="13">
        <v>1</v>
      </c>
      <c r="GB66" s="13">
        <v>1</v>
      </c>
      <c r="GC66" s="13">
        <v>2</v>
      </c>
      <c r="GD66" s="13"/>
      <c r="GE66" s="13">
        <v>1</v>
      </c>
      <c r="GF66" s="13">
        <v>1</v>
      </c>
      <c r="GG66" s="13"/>
      <c r="GH66" s="13">
        <v>2</v>
      </c>
      <c r="GI66" s="13">
        <v>1</v>
      </c>
      <c r="GJ66" s="13">
        <v>3</v>
      </c>
      <c r="GK66" s="13">
        <v>3</v>
      </c>
      <c r="GL66" s="13">
        <v>3</v>
      </c>
      <c r="GM66" s="13">
        <v>1</v>
      </c>
      <c r="GN66" s="13">
        <v>1</v>
      </c>
      <c r="GO66" s="13">
        <v>2</v>
      </c>
      <c r="GP66" s="13">
        <v>2</v>
      </c>
      <c r="GQ66" s="13">
        <v>5</v>
      </c>
      <c r="GR66" s="13">
        <v>5</v>
      </c>
      <c r="GS66" s="13">
        <v>9</v>
      </c>
      <c r="GT66" s="13">
        <v>3</v>
      </c>
      <c r="GU66" s="13">
        <v>2</v>
      </c>
      <c r="GV66" s="13">
        <v>7</v>
      </c>
      <c r="GW66" s="13">
        <v>9</v>
      </c>
      <c r="GX66" s="13">
        <v>6</v>
      </c>
      <c r="GY66" s="13">
        <v>4</v>
      </c>
      <c r="GZ66" s="13">
        <v>6</v>
      </c>
      <c r="HA66" s="13">
        <v>4</v>
      </c>
      <c r="HB66" s="13">
        <v>7</v>
      </c>
      <c r="HC66" s="13">
        <v>5</v>
      </c>
      <c r="HD66" s="13">
        <v>5</v>
      </c>
      <c r="HE66" s="13">
        <v>3</v>
      </c>
      <c r="HF66" s="13">
        <v>6</v>
      </c>
      <c r="HG66" s="13">
        <v>6</v>
      </c>
      <c r="HH66" s="13">
        <v>3</v>
      </c>
      <c r="HI66" s="13"/>
      <c r="HJ66" s="13">
        <v>3</v>
      </c>
      <c r="HK66" s="13">
        <v>2</v>
      </c>
      <c r="HL66" s="13">
        <v>3</v>
      </c>
      <c r="HM66" s="13">
        <v>3</v>
      </c>
      <c r="HN66" s="13">
        <v>1</v>
      </c>
      <c r="HO66" s="13">
        <v>3</v>
      </c>
      <c r="HP66" s="13">
        <v>1</v>
      </c>
      <c r="HQ66" s="13">
        <v>1</v>
      </c>
      <c r="HR66" s="13"/>
      <c r="HS66" s="13">
        <v>2</v>
      </c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59">
        <v>153</v>
      </c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>
        <v>1</v>
      </c>
      <c r="JN66" s="13"/>
      <c r="JO66" s="13"/>
      <c r="JP66" s="13"/>
      <c r="JQ66" s="13">
        <v>1</v>
      </c>
      <c r="JR66" s="13"/>
      <c r="JS66" s="13"/>
      <c r="JT66" s="13"/>
      <c r="JU66" s="13"/>
      <c r="JV66" s="13"/>
      <c r="JW66" s="13"/>
      <c r="JX66" s="59">
        <v>2</v>
      </c>
      <c r="JY66" s="13">
        <v>281</v>
      </c>
      <c r="JZ66" s="351"/>
      <c r="KA66" s="351"/>
      <c r="KB66" s="351"/>
      <c r="KC66" s="351"/>
      <c r="KD66" s="351"/>
      <c r="KE66" s="351"/>
      <c r="KF66" s="351"/>
      <c r="KG66" s="351"/>
      <c r="KH66" s="351"/>
      <c r="KI66" s="351"/>
      <c r="KJ66" s="351"/>
      <c r="KK66" s="351"/>
      <c r="KL66" s="351"/>
      <c r="KM66" s="351"/>
    </row>
    <row r="67" spans="1:299">
      <c r="A67" s="8" t="s">
        <v>195</v>
      </c>
      <c r="B67" s="252">
        <f t="shared" si="67"/>
        <v>0</v>
      </c>
      <c r="C67" s="252">
        <f t="shared" si="68"/>
        <v>0</v>
      </c>
      <c r="D67" s="252">
        <f t="shared" si="69"/>
        <v>0</v>
      </c>
      <c r="E67" s="252">
        <f t="shared" si="70"/>
        <v>0</v>
      </c>
      <c r="F67" s="252">
        <f t="shared" si="71"/>
        <v>0</v>
      </c>
      <c r="G67" s="252">
        <f t="shared" si="72"/>
        <v>0</v>
      </c>
      <c r="H67" s="252">
        <f t="shared" si="73"/>
        <v>0</v>
      </c>
      <c r="I67" s="252">
        <f t="shared" si="74"/>
        <v>0</v>
      </c>
      <c r="J67" s="252">
        <f t="shared" si="75"/>
        <v>0</v>
      </c>
      <c r="K67" s="252">
        <f t="shared" si="76"/>
        <v>0</v>
      </c>
      <c r="L67" s="252">
        <f t="shared" si="77"/>
        <v>1</v>
      </c>
      <c r="M67" s="252">
        <f t="shared" si="78"/>
        <v>0</v>
      </c>
      <c r="N67" s="252">
        <f t="shared" si="79"/>
        <v>0</v>
      </c>
      <c r="O67" s="252">
        <f t="shared" si="80"/>
        <v>1</v>
      </c>
      <c r="P67" s="252">
        <f t="shared" si="81"/>
        <v>2</v>
      </c>
      <c r="Q67" s="252">
        <f t="shared" si="82"/>
        <v>0</v>
      </c>
      <c r="R67" s="252">
        <f t="shared" si="83"/>
        <v>2</v>
      </c>
      <c r="S67" s="252">
        <f t="shared" si="84"/>
        <v>0</v>
      </c>
      <c r="T67" s="252">
        <f t="shared" si="85"/>
        <v>0</v>
      </c>
      <c r="U67" s="252">
        <f t="shared" si="86"/>
        <v>1</v>
      </c>
      <c r="W67" s="16" t="s">
        <v>196</v>
      </c>
      <c r="X67" s="458">
        <f t="shared" si="46"/>
        <v>0</v>
      </c>
      <c r="Y67" s="458">
        <f t="shared" si="47"/>
        <v>0</v>
      </c>
      <c r="Z67" s="458">
        <f t="shared" si="48"/>
        <v>0</v>
      </c>
      <c r="AA67" s="458">
        <f t="shared" si="49"/>
        <v>0</v>
      </c>
      <c r="AB67" s="458">
        <f t="shared" si="50"/>
        <v>3</v>
      </c>
      <c r="AC67" s="458">
        <f t="shared" si="51"/>
        <v>1</v>
      </c>
      <c r="AD67" s="458">
        <f t="shared" si="52"/>
        <v>5</v>
      </c>
      <c r="AE67" s="458">
        <f t="shared" si="53"/>
        <v>1</v>
      </c>
      <c r="AF67" s="458">
        <f t="shared" si="54"/>
        <v>12</v>
      </c>
      <c r="AG67" s="458">
        <f t="shared" si="55"/>
        <v>8</v>
      </c>
      <c r="AH67" s="458">
        <f t="shared" si="56"/>
        <v>43</v>
      </c>
      <c r="AI67" s="458">
        <f t="shared" si="57"/>
        <v>21</v>
      </c>
      <c r="AJ67" s="458">
        <f t="shared" si="58"/>
        <v>66</v>
      </c>
      <c r="AK67" s="458">
        <f t="shared" si="59"/>
        <v>34</v>
      </c>
      <c r="AL67" s="458">
        <f t="shared" si="60"/>
        <v>74</v>
      </c>
      <c r="AM67" s="458">
        <f t="shared" si="61"/>
        <v>47</v>
      </c>
      <c r="AN67" s="458">
        <f t="shared" si="62"/>
        <v>34</v>
      </c>
      <c r="AO67" s="458">
        <f t="shared" si="63"/>
        <v>37</v>
      </c>
      <c r="AP67" s="458">
        <f t="shared" si="64"/>
        <v>6</v>
      </c>
      <c r="AQ67" s="458">
        <f t="shared" si="65"/>
        <v>15</v>
      </c>
      <c r="AR67" s="458">
        <f t="shared" si="66"/>
        <v>0</v>
      </c>
      <c r="AS67" s="16" t="s">
        <v>196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>
        <v>1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>
        <v>1</v>
      </c>
      <c r="BQ67" s="13"/>
      <c r="BR67" s="13"/>
      <c r="BS67" s="13"/>
      <c r="BT67" s="13"/>
      <c r="BU67" s="13"/>
      <c r="BV67" s="13"/>
      <c r="BW67" s="13"/>
      <c r="BX67" s="13"/>
      <c r="BY67" s="13">
        <v>1</v>
      </c>
      <c r="BZ67" s="13">
        <v>1</v>
      </c>
      <c r="CA67" s="13">
        <v>1</v>
      </c>
      <c r="CB67" s="13"/>
      <c r="CC67" s="13"/>
      <c r="CD67" s="13"/>
      <c r="CE67" s="13">
        <v>1</v>
      </c>
      <c r="CF67" s="13">
        <v>3</v>
      </c>
      <c r="CG67" s="13">
        <v>1</v>
      </c>
      <c r="CH67" s="13">
        <v>2</v>
      </c>
      <c r="CI67" s="13">
        <v>2</v>
      </c>
      <c r="CJ67" s="13">
        <v>1</v>
      </c>
      <c r="CK67" s="13"/>
      <c r="CL67" s="13">
        <v>1</v>
      </c>
      <c r="CM67" s="13">
        <v>2</v>
      </c>
      <c r="CN67" s="13">
        <v>3</v>
      </c>
      <c r="CO67" s="13">
        <v>3</v>
      </c>
      <c r="CP67" s="13">
        <v>2</v>
      </c>
      <c r="CQ67" s="13">
        <v>5</v>
      </c>
      <c r="CR67" s="13">
        <v>3</v>
      </c>
      <c r="CS67" s="13">
        <v>3</v>
      </c>
      <c r="CT67" s="13">
        <v>4</v>
      </c>
      <c r="CU67" s="13">
        <v>4</v>
      </c>
      <c r="CV67" s="13">
        <v>4</v>
      </c>
      <c r="CW67" s="13">
        <v>4</v>
      </c>
      <c r="CX67" s="13">
        <v>1</v>
      </c>
      <c r="CY67" s="13">
        <v>2</v>
      </c>
      <c r="CZ67" s="13">
        <v>5</v>
      </c>
      <c r="DA67" s="13">
        <v>4</v>
      </c>
      <c r="DB67" s="13">
        <v>7</v>
      </c>
      <c r="DC67" s="13">
        <v>1</v>
      </c>
      <c r="DD67" s="13">
        <v>8</v>
      </c>
      <c r="DE67" s="13">
        <v>3</v>
      </c>
      <c r="DF67" s="13">
        <v>10</v>
      </c>
      <c r="DG67" s="13"/>
      <c r="DH67" s="13">
        <v>5</v>
      </c>
      <c r="DI67" s="13">
        <v>9</v>
      </c>
      <c r="DJ67" s="13"/>
      <c r="DK67" s="13">
        <v>4</v>
      </c>
      <c r="DL67" s="13">
        <v>6</v>
      </c>
      <c r="DM67" s="13">
        <v>5</v>
      </c>
      <c r="DN67" s="13">
        <v>4</v>
      </c>
      <c r="DO67" s="13"/>
      <c r="DP67" s="13">
        <v>3</v>
      </c>
      <c r="DQ67" s="13">
        <v>4</v>
      </c>
      <c r="DR67" s="13">
        <v>3</v>
      </c>
      <c r="DS67" s="13">
        <v>8</v>
      </c>
      <c r="DT67" s="13">
        <v>2</v>
      </c>
      <c r="DU67" s="13">
        <v>2</v>
      </c>
      <c r="DV67" s="13"/>
      <c r="DW67" s="13">
        <v>1</v>
      </c>
      <c r="DX67" s="13">
        <v>4</v>
      </c>
      <c r="DY67" s="13">
        <v>3</v>
      </c>
      <c r="DZ67" s="13">
        <v>2</v>
      </c>
      <c r="EA67" s="13">
        <v>1</v>
      </c>
      <c r="EB67" s="13"/>
      <c r="EC67" s="13">
        <v>1</v>
      </c>
      <c r="ED67" s="13">
        <v>1</v>
      </c>
      <c r="EE67" s="13">
        <v>1</v>
      </c>
      <c r="EF67" s="13"/>
      <c r="EG67" s="13"/>
      <c r="EH67" s="13"/>
      <c r="EI67" s="13">
        <v>1</v>
      </c>
      <c r="EJ67" s="13"/>
      <c r="EK67" s="13"/>
      <c r="EL67" s="59">
        <v>164</v>
      </c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>
        <v>1</v>
      </c>
      <c r="EY67" s="13"/>
      <c r="EZ67" s="13"/>
      <c r="FA67" s="13"/>
      <c r="FB67" s="13">
        <v>1</v>
      </c>
      <c r="FC67" s="13">
        <v>1</v>
      </c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>
        <v>3</v>
      </c>
      <c r="FP67" s="13">
        <v>1</v>
      </c>
      <c r="FQ67" s="13">
        <v>1</v>
      </c>
      <c r="FR67" s="13">
        <v>3</v>
      </c>
      <c r="FS67" s="13"/>
      <c r="FT67" s="13"/>
      <c r="FU67" s="13"/>
      <c r="FV67" s="13">
        <v>3</v>
      </c>
      <c r="FW67" s="13">
        <v>2</v>
      </c>
      <c r="FX67" s="13"/>
      <c r="FY67" s="13">
        <v>1</v>
      </c>
      <c r="FZ67" s="13">
        <v>2</v>
      </c>
      <c r="GA67" s="13">
        <v>1</v>
      </c>
      <c r="GB67" s="13">
        <v>7</v>
      </c>
      <c r="GC67" s="13"/>
      <c r="GD67" s="13">
        <v>7</v>
      </c>
      <c r="GE67" s="13">
        <v>4</v>
      </c>
      <c r="GF67" s="13">
        <v>5</v>
      </c>
      <c r="GG67" s="13">
        <v>2</v>
      </c>
      <c r="GH67" s="13">
        <v>3</v>
      </c>
      <c r="GI67" s="13">
        <v>5</v>
      </c>
      <c r="GJ67" s="13">
        <v>5</v>
      </c>
      <c r="GK67" s="13">
        <v>5</v>
      </c>
      <c r="GL67" s="13">
        <v>5</v>
      </c>
      <c r="GM67" s="13">
        <v>9</v>
      </c>
      <c r="GN67" s="13">
        <v>7</v>
      </c>
      <c r="GO67" s="13">
        <v>10</v>
      </c>
      <c r="GP67" s="13">
        <v>3</v>
      </c>
      <c r="GQ67" s="13">
        <v>5</v>
      </c>
      <c r="GR67" s="13">
        <v>5</v>
      </c>
      <c r="GS67" s="13">
        <v>6</v>
      </c>
      <c r="GT67" s="13">
        <v>8</v>
      </c>
      <c r="GU67" s="13">
        <v>8</v>
      </c>
      <c r="GV67" s="13">
        <v>13</v>
      </c>
      <c r="GW67" s="13">
        <v>8</v>
      </c>
      <c r="GX67" s="13">
        <v>9</v>
      </c>
      <c r="GY67" s="13">
        <v>9</v>
      </c>
      <c r="GZ67" s="13">
        <v>6</v>
      </c>
      <c r="HA67" s="13">
        <v>9</v>
      </c>
      <c r="HB67" s="13">
        <v>8</v>
      </c>
      <c r="HC67" s="13">
        <v>7</v>
      </c>
      <c r="HD67" s="13">
        <v>4</v>
      </c>
      <c r="HE67" s="13">
        <v>1</v>
      </c>
      <c r="HF67" s="13">
        <v>5</v>
      </c>
      <c r="HG67" s="13">
        <v>7</v>
      </c>
      <c r="HH67" s="13">
        <v>3</v>
      </c>
      <c r="HI67" s="13">
        <v>2</v>
      </c>
      <c r="HJ67" s="13">
        <v>2</v>
      </c>
      <c r="HK67" s="13">
        <v>2</v>
      </c>
      <c r="HL67" s="13">
        <v>5</v>
      </c>
      <c r="HM67" s="13">
        <v>3</v>
      </c>
      <c r="HN67" s="13">
        <v>3</v>
      </c>
      <c r="HO67" s="13">
        <v>2</v>
      </c>
      <c r="HP67" s="13">
        <v>3</v>
      </c>
      <c r="HQ67" s="13"/>
      <c r="HR67" s="13">
        <v>1</v>
      </c>
      <c r="HS67" s="13"/>
      <c r="HT67" s="13">
        <v>2</v>
      </c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59">
        <v>243</v>
      </c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59"/>
      <c r="JY67" s="13">
        <v>407</v>
      </c>
      <c r="JZ67" s="351"/>
      <c r="KA67" s="351"/>
      <c r="KB67" s="351"/>
      <c r="KC67" s="351"/>
      <c r="KD67" s="351"/>
      <c r="KE67" s="351"/>
      <c r="KF67" s="351"/>
      <c r="KG67" s="351"/>
      <c r="KH67" s="351"/>
      <c r="KI67" s="351"/>
      <c r="KJ67" s="351"/>
      <c r="KK67" s="351"/>
      <c r="KL67" s="351"/>
      <c r="KM67" s="351"/>
    </row>
    <row r="68" spans="1:299">
      <c r="A68" s="8" t="s">
        <v>79</v>
      </c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W68" s="16" t="s">
        <v>197</v>
      </c>
      <c r="X68" s="458">
        <f t="shared" si="46"/>
        <v>0</v>
      </c>
      <c r="Y68" s="458">
        <f t="shared" si="47"/>
        <v>0</v>
      </c>
      <c r="Z68" s="458">
        <f t="shared" si="48"/>
        <v>0</v>
      </c>
      <c r="AA68" s="458">
        <f t="shared" si="49"/>
        <v>0</v>
      </c>
      <c r="AB68" s="458">
        <f t="shared" si="50"/>
        <v>0</v>
      </c>
      <c r="AC68" s="458">
        <f t="shared" si="51"/>
        <v>0</v>
      </c>
      <c r="AD68" s="458">
        <f t="shared" si="52"/>
        <v>0</v>
      </c>
      <c r="AE68" s="458">
        <f t="shared" si="53"/>
        <v>0</v>
      </c>
      <c r="AF68" s="458">
        <f t="shared" si="54"/>
        <v>0</v>
      </c>
      <c r="AG68" s="458">
        <f t="shared" si="55"/>
        <v>2</v>
      </c>
      <c r="AH68" s="458">
        <f t="shared" si="56"/>
        <v>1</v>
      </c>
      <c r="AI68" s="458">
        <f t="shared" si="57"/>
        <v>1</v>
      </c>
      <c r="AJ68" s="458">
        <f t="shared" si="58"/>
        <v>4</v>
      </c>
      <c r="AK68" s="458">
        <f t="shared" si="59"/>
        <v>0</v>
      </c>
      <c r="AL68" s="458">
        <f t="shared" si="60"/>
        <v>3</v>
      </c>
      <c r="AM68" s="458">
        <f t="shared" si="61"/>
        <v>2</v>
      </c>
      <c r="AN68" s="458">
        <f t="shared" si="62"/>
        <v>1</v>
      </c>
      <c r="AO68" s="458">
        <f t="shared" si="63"/>
        <v>4</v>
      </c>
      <c r="AP68" s="458">
        <f t="shared" si="64"/>
        <v>1</v>
      </c>
      <c r="AQ68" s="458">
        <f t="shared" si="65"/>
        <v>0</v>
      </c>
      <c r="AR68" s="458">
        <f t="shared" si="66"/>
        <v>0</v>
      </c>
      <c r="AS68" s="16" t="s">
        <v>197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>
        <v>1</v>
      </c>
      <c r="CB68" s="13"/>
      <c r="CC68" s="13"/>
      <c r="CD68" s="13"/>
      <c r="CE68" s="13">
        <v>1</v>
      </c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>
        <v>1</v>
      </c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>
        <v>2</v>
      </c>
      <c r="DH68" s="13"/>
      <c r="DI68" s="13"/>
      <c r="DJ68" s="13"/>
      <c r="DK68" s="13"/>
      <c r="DL68" s="13"/>
      <c r="DM68" s="13">
        <v>1</v>
      </c>
      <c r="DN68" s="13"/>
      <c r="DO68" s="13"/>
      <c r="DP68" s="13">
        <v>1</v>
      </c>
      <c r="DQ68" s="13">
        <v>2</v>
      </c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59">
        <v>9</v>
      </c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>
        <v>1</v>
      </c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>
        <v>3</v>
      </c>
      <c r="GS68" s="13"/>
      <c r="GT68" s="13">
        <v>1</v>
      </c>
      <c r="GU68" s="13"/>
      <c r="GV68" s="13"/>
      <c r="GW68" s="13">
        <v>1</v>
      </c>
      <c r="GX68" s="13"/>
      <c r="GY68" s="13"/>
      <c r="GZ68" s="13"/>
      <c r="HA68" s="13"/>
      <c r="HB68" s="13">
        <v>1</v>
      </c>
      <c r="HC68" s="13">
        <v>1</v>
      </c>
      <c r="HD68" s="13"/>
      <c r="HE68" s="13"/>
      <c r="HF68" s="13"/>
      <c r="HG68" s="13"/>
      <c r="HH68" s="13">
        <v>1</v>
      </c>
      <c r="HI68" s="13"/>
      <c r="HJ68" s="13"/>
      <c r="HK68" s="13"/>
      <c r="HL68" s="13"/>
      <c r="HM68" s="13"/>
      <c r="HN68" s="13"/>
      <c r="HO68" s="13"/>
      <c r="HP68" s="13"/>
      <c r="HQ68" s="13">
        <v>1</v>
      </c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59">
        <v>10</v>
      </c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59"/>
      <c r="JY68" s="13">
        <v>19</v>
      </c>
      <c r="JZ68" s="351"/>
      <c r="KA68" s="351"/>
      <c r="KB68" s="351"/>
      <c r="KC68" s="351"/>
      <c r="KD68" s="351"/>
      <c r="KE68" s="351"/>
      <c r="KF68" s="351"/>
      <c r="KG68" s="351"/>
      <c r="KH68" s="351"/>
      <c r="KI68" s="351"/>
      <c r="KJ68" s="351"/>
      <c r="KK68" s="351"/>
      <c r="KL68" s="351"/>
      <c r="KM68" s="351"/>
    </row>
    <row r="69" spans="1:299">
      <c r="A69" s="8" t="s">
        <v>80</v>
      </c>
      <c r="B69" s="252">
        <f t="shared" si="67"/>
        <v>0</v>
      </c>
      <c r="C69" s="252">
        <f t="shared" si="68"/>
        <v>0</v>
      </c>
      <c r="D69" s="252">
        <f t="shared" si="69"/>
        <v>0</v>
      </c>
      <c r="E69" s="252">
        <f t="shared" si="70"/>
        <v>0</v>
      </c>
      <c r="F69" s="252">
        <f t="shared" si="71"/>
        <v>0</v>
      </c>
      <c r="G69" s="252">
        <f t="shared" si="72"/>
        <v>0</v>
      </c>
      <c r="H69" s="252">
        <f t="shared" si="73"/>
        <v>2</v>
      </c>
      <c r="I69" s="252">
        <f t="shared" si="74"/>
        <v>0</v>
      </c>
      <c r="J69" s="252">
        <f t="shared" si="75"/>
        <v>0</v>
      </c>
      <c r="K69" s="252">
        <f t="shared" si="76"/>
        <v>0</v>
      </c>
      <c r="L69" s="252">
        <f t="shared" si="77"/>
        <v>0</v>
      </c>
      <c r="M69" s="252">
        <f t="shared" si="78"/>
        <v>2</v>
      </c>
      <c r="N69" s="252">
        <f t="shared" si="79"/>
        <v>3</v>
      </c>
      <c r="O69" s="252">
        <f t="shared" si="80"/>
        <v>4</v>
      </c>
      <c r="P69" s="252">
        <f t="shared" si="81"/>
        <v>5</v>
      </c>
      <c r="Q69" s="252">
        <f t="shared" si="82"/>
        <v>0</v>
      </c>
      <c r="R69" s="252">
        <f t="shared" si="83"/>
        <v>3</v>
      </c>
      <c r="S69" s="252">
        <f t="shared" si="84"/>
        <v>2</v>
      </c>
      <c r="T69" s="252">
        <f t="shared" si="85"/>
        <v>0</v>
      </c>
      <c r="U69" s="252">
        <f t="shared" si="86"/>
        <v>1</v>
      </c>
      <c r="W69" s="16" t="s">
        <v>85</v>
      </c>
      <c r="X69" s="458">
        <f t="shared" si="46"/>
        <v>1</v>
      </c>
      <c r="Y69" s="458">
        <f t="shared" si="47"/>
        <v>0</v>
      </c>
      <c r="Z69" s="458">
        <f t="shared" si="48"/>
        <v>0</v>
      </c>
      <c r="AA69" s="458">
        <f t="shared" si="49"/>
        <v>2</v>
      </c>
      <c r="AB69" s="458">
        <f t="shared" si="50"/>
        <v>3</v>
      </c>
      <c r="AC69" s="458">
        <f t="shared" si="51"/>
        <v>1</v>
      </c>
      <c r="AD69" s="458">
        <f t="shared" si="52"/>
        <v>2</v>
      </c>
      <c r="AE69" s="458">
        <f t="shared" si="53"/>
        <v>5</v>
      </c>
      <c r="AF69" s="458">
        <f t="shared" si="54"/>
        <v>7</v>
      </c>
      <c r="AG69" s="458">
        <f t="shared" si="55"/>
        <v>2</v>
      </c>
      <c r="AH69" s="458">
        <f t="shared" si="56"/>
        <v>12</v>
      </c>
      <c r="AI69" s="458">
        <f t="shared" si="57"/>
        <v>13</v>
      </c>
      <c r="AJ69" s="458">
        <f t="shared" si="58"/>
        <v>23</v>
      </c>
      <c r="AK69" s="458">
        <f t="shared" si="59"/>
        <v>13</v>
      </c>
      <c r="AL69" s="458">
        <f t="shared" si="60"/>
        <v>27</v>
      </c>
      <c r="AM69" s="458">
        <f t="shared" si="61"/>
        <v>15</v>
      </c>
      <c r="AN69" s="458">
        <f t="shared" si="62"/>
        <v>14</v>
      </c>
      <c r="AO69" s="458">
        <f t="shared" si="63"/>
        <v>20</v>
      </c>
      <c r="AP69" s="458">
        <f t="shared" si="64"/>
        <v>0</v>
      </c>
      <c r="AQ69" s="458">
        <f t="shared" si="65"/>
        <v>4</v>
      </c>
      <c r="AR69" s="458">
        <f t="shared" si="66"/>
        <v>1</v>
      </c>
      <c r="AS69" s="16" t="s">
        <v>85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>
        <v>1</v>
      </c>
      <c r="BD69" s="13">
        <v>1</v>
      </c>
      <c r="BE69" s="13"/>
      <c r="BF69" s="13"/>
      <c r="BG69" s="13"/>
      <c r="BH69" s="13">
        <v>1</v>
      </c>
      <c r="BI69" s="13"/>
      <c r="BJ69" s="13"/>
      <c r="BK69" s="13"/>
      <c r="BL69" s="13"/>
      <c r="BM69" s="13"/>
      <c r="BN69" s="13">
        <v>3</v>
      </c>
      <c r="BO69" s="13"/>
      <c r="BP69" s="13">
        <v>1</v>
      </c>
      <c r="BQ69" s="13"/>
      <c r="BR69" s="13"/>
      <c r="BS69" s="13"/>
      <c r="BT69" s="13"/>
      <c r="BU69" s="13"/>
      <c r="BV69" s="13"/>
      <c r="BW69" s="13">
        <v>1</v>
      </c>
      <c r="BX69" s="13"/>
      <c r="BY69" s="13"/>
      <c r="BZ69" s="13"/>
      <c r="CA69" s="13"/>
      <c r="CB69" s="13"/>
      <c r="CC69" s="13"/>
      <c r="CD69" s="13"/>
      <c r="CE69" s="13">
        <v>1</v>
      </c>
      <c r="CF69" s="13"/>
      <c r="CG69" s="13">
        <v>1</v>
      </c>
      <c r="CH69" s="13">
        <v>1</v>
      </c>
      <c r="CI69" s="13">
        <v>1</v>
      </c>
      <c r="CJ69" s="13">
        <v>1</v>
      </c>
      <c r="CK69" s="13">
        <v>1</v>
      </c>
      <c r="CL69" s="13">
        <v>2</v>
      </c>
      <c r="CM69" s="13">
        <v>3</v>
      </c>
      <c r="CN69" s="13"/>
      <c r="CO69" s="13"/>
      <c r="CP69" s="13">
        <v>1</v>
      </c>
      <c r="CQ69" s="13">
        <v>3</v>
      </c>
      <c r="CR69" s="13"/>
      <c r="CS69" s="13"/>
      <c r="CT69" s="13"/>
      <c r="CU69" s="13"/>
      <c r="CV69" s="13">
        <v>1</v>
      </c>
      <c r="CW69" s="13">
        <v>2</v>
      </c>
      <c r="CX69" s="13">
        <v>3</v>
      </c>
      <c r="CY69" s="13">
        <v>4</v>
      </c>
      <c r="CZ69" s="13">
        <v>2</v>
      </c>
      <c r="DA69" s="13">
        <v>1</v>
      </c>
      <c r="DB69" s="13">
        <v>1</v>
      </c>
      <c r="DC69" s="13">
        <v>3</v>
      </c>
      <c r="DD69" s="13"/>
      <c r="DE69" s="13">
        <v>1</v>
      </c>
      <c r="DF69" s="13">
        <v>2</v>
      </c>
      <c r="DG69" s="13"/>
      <c r="DH69" s="13">
        <v>2</v>
      </c>
      <c r="DI69" s="13"/>
      <c r="DJ69" s="13">
        <v>3</v>
      </c>
      <c r="DK69" s="13">
        <v>3</v>
      </c>
      <c r="DL69" s="13">
        <v>2</v>
      </c>
      <c r="DM69" s="13">
        <v>1</v>
      </c>
      <c r="DN69" s="13">
        <v>4</v>
      </c>
      <c r="DO69" s="13">
        <v>3</v>
      </c>
      <c r="DP69" s="13">
        <v>5</v>
      </c>
      <c r="DQ69" s="13">
        <v>2</v>
      </c>
      <c r="DR69" s="13">
        <v>1</v>
      </c>
      <c r="DS69" s="13">
        <v>1</v>
      </c>
      <c r="DT69" s="13"/>
      <c r="DU69" s="13">
        <v>1</v>
      </c>
      <c r="DV69" s="13"/>
      <c r="DW69" s="13">
        <v>1</v>
      </c>
      <c r="DX69" s="13"/>
      <c r="DY69" s="13"/>
      <c r="DZ69" s="13">
        <v>1</v>
      </c>
      <c r="EA69" s="13">
        <v>1</v>
      </c>
      <c r="EB69" s="13"/>
      <c r="EC69" s="13"/>
      <c r="ED69" s="13">
        <v>1</v>
      </c>
      <c r="EE69" s="13"/>
      <c r="EF69" s="13"/>
      <c r="EG69" s="13"/>
      <c r="EH69" s="13"/>
      <c r="EI69" s="13"/>
      <c r="EJ69" s="13"/>
      <c r="EK69" s="13"/>
      <c r="EL69" s="59">
        <v>75</v>
      </c>
      <c r="EM69" s="13">
        <v>1</v>
      </c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>
        <v>1</v>
      </c>
      <c r="EY69" s="13"/>
      <c r="EZ69" s="13"/>
      <c r="FA69" s="13">
        <v>1</v>
      </c>
      <c r="FB69" s="13"/>
      <c r="FC69" s="13"/>
      <c r="FD69" s="13"/>
      <c r="FE69" s="13"/>
      <c r="FF69" s="13">
        <v>1</v>
      </c>
      <c r="FG69" s="13"/>
      <c r="FH69" s="13"/>
      <c r="FI69" s="13"/>
      <c r="FJ69" s="13"/>
      <c r="FK69" s="13"/>
      <c r="FL69" s="13"/>
      <c r="FM69" s="13"/>
      <c r="FN69" s="13"/>
      <c r="FO69" s="13"/>
      <c r="FP69" s="13">
        <v>1</v>
      </c>
      <c r="FQ69" s="13">
        <v>1</v>
      </c>
      <c r="FR69" s="13"/>
      <c r="FS69" s="13"/>
      <c r="FT69" s="13"/>
      <c r="FU69" s="13">
        <v>1</v>
      </c>
      <c r="FV69" s="13">
        <v>1</v>
      </c>
      <c r="FW69" s="13"/>
      <c r="FX69" s="13"/>
      <c r="FY69" s="13">
        <v>4</v>
      </c>
      <c r="FZ69" s="13"/>
      <c r="GA69" s="13">
        <v>1</v>
      </c>
      <c r="GB69" s="13"/>
      <c r="GC69" s="13">
        <v>2</v>
      </c>
      <c r="GD69" s="13"/>
      <c r="GE69" s="13"/>
      <c r="GF69" s="13">
        <v>2</v>
      </c>
      <c r="GG69" s="13">
        <v>1</v>
      </c>
      <c r="GH69" s="13">
        <v>3</v>
      </c>
      <c r="GI69" s="13">
        <v>1</v>
      </c>
      <c r="GJ69" s="13">
        <v>2</v>
      </c>
      <c r="GK69" s="13">
        <v>1</v>
      </c>
      <c r="GL69" s="13">
        <v>1</v>
      </c>
      <c r="GM69" s="13">
        <v>1</v>
      </c>
      <c r="GN69" s="13">
        <v>4</v>
      </c>
      <c r="GO69" s="13">
        <v>2</v>
      </c>
      <c r="GP69" s="13">
        <v>3</v>
      </c>
      <c r="GQ69" s="13">
        <v>5</v>
      </c>
      <c r="GR69" s="13">
        <v>1</v>
      </c>
      <c r="GS69" s="13"/>
      <c r="GT69" s="13">
        <v>4</v>
      </c>
      <c r="GU69" s="13">
        <v>2</v>
      </c>
      <c r="GV69" s="13"/>
      <c r="GW69" s="13">
        <v>5</v>
      </c>
      <c r="GX69" s="13">
        <v>4</v>
      </c>
      <c r="GY69" s="13">
        <v>3</v>
      </c>
      <c r="GZ69" s="13">
        <v>4</v>
      </c>
      <c r="HA69" s="13"/>
      <c r="HB69" s="13">
        <v>1</v>
      </c>
      <c r="HC69" s="13"/>
      <c r="HD69" s="13">
        <v>5</v>
      </c>
      <c r="HE69" s="13">
        <v>5</v>
      </c>
      <c r="HF69" s="13">
        <v>2</v>
      </c>
      <c r="HG69" s="13"/>
      <c r="HH69" s="13">
        <v>3</v>
      </c>
      <c r="HI69" s="13">
        <v>3</v>
      </c>
      <c r="HJ69" s="13">
        <v>3</v>
      </c>
      <c r="HK69" s="13">
        <v>1</v>
      </c>
      <c r="HL69" s="13"/>
      <c r="HM69" s="13"/>
      <c r="HN69" s="13">
        <v>2</v>
      </c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59">
        <v>89</v>
      </c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>
        <v>1</v>
      </c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59">
        <v>1</v>
      </c>
      <c r="JY69" s="13">
        <v>165</v>
      </c>
      <c r="JZ69" s="351"/>
      <c r="KA69" s="351"/>
      <c r="KB69" s="351"/>
      <c r="KC69" s="351"/>
      <c r="KD69" s="351"/>
      <c r="KE69" s="351"/>
      <c r="KF69" s="351"/>
      <c r="KG69" s="351"/>
      <c r="KH69" s="351"/>
      <c r="KI69" s="351"/>
      <c r="KJ69" s="351"/>
      <c r="KK69" s="351"/>
      <c r="KL69" s="351"/>
      <c r="KM69" s="351"/>
    </row>
    <row r="70" spans="1:299">
      <c r="A70" s="9" t="s">
        <v>81</v>
      </c>
      <c r="B70" s="252">
        <f t="shared" si="67"/>
        <v>0</v>
      </c>
      <c r="C70" s="252">
        <f t="shared" si="68"/>
        <v>0</v>
      </c>
      <c r="D70" s="252">
        <f t="shared" si="69"/>
        <v>0</v>
      </c>
      <c r="E70" s="252">
        <f t="shared" si="70"/>
        <v>0</v>
      </c>
      <c r="F70" s="252">
        <f t="shared" si="71"/>
        <v>0</v>
      </c>
      <c r="G70" s="252">
        <f t="shared" si="72"/>
        <v>1</v>
      </c>
      <c r="H70" s="252">
        <f t="shared" si="73"/>
        <v>1</v>
      </c>
      <c r="I70" s="252">
        <f t="shared" si="74"/>
        <v>0</v>
      </c>
      <c r="J70" s="252">
        <f t="shared" si="75"/>
        <v>0</v>
      </c>
      <c r="K70" s="252">
        <f t="shared" si="76"/>
        <v>1</v>
      </c>
      <c r="L70" s="252">
        <f t="shared" si="77"/>
        <v>3</v>
      </c>
      <c r="M70" s="252">
        <f t="shared" si="78"/>
        <v>1</v>
      </c>
      <c r="N70" s="252">
        <f t="shared" si="79"/>
        <v>1</v>
      </c>
      <c r="O70" s="252">
        <f t="shared" si="80"/>
        <v>4</v>
      </c>
      <c r="P70" s="252">
        <f t="shared" si="81"/>
        <v>6</v>
      </c>
      <c r="Q70" s="252">
        <f t="shared" si="82"/>
        <v>4</v>
      </c>
      <c r="R70" s="252">
        <f t="shared" si="83"/>
        <v>5</v>
      </c>
      <c r="S70" s="252">
        <f t="shared" si="84"/>
        <v>4</v>
      </c>
      <c r="T70" s="252">
        <f t="shared" si="85"/>
        <v>3</v>
      </c>
      <c r="U70" s="252">
        <f t="shared" si="86"/>
        <v>3</v>
      </c>
      <c r="W70" s="16" t="s">
        <v>86</v>
      </c>
      <c r="X70" s="458">
        <f t="shared" si="46"/>
        <v>0</v>
      </c>
      <c r="Y70" s="458">
        <f t="shared" si="47"/>
        <v>0</v>
      </c>
      <c r="Z70" s="458">
        <f t="shared" si="48"/>
        <v>0</v>
      </c>
      <c r="AA70" s="458">
        <f t="shared" si="49"/>
        <v>1</v>
      </c>
      <c r="AB70" s="458">
        <f t="shared" si="50"/>
        <v>2</v>
      </c>
      <c r="AC70" s="458">
        <f t="shared" si="51"/>
        <v>1</v>
      </c>
      <c r="AD70" s="458">
        <f t="shared" si="52"/>
        <v>5</v>
      </c>
      <c r="AE70" s="458">
        <f t="shared" si="53"/>
        <v>3</v>
      </c>
      <c r="AF70" s="458">
        <f t="shared" si="54"/>
        <v>21</v>
      </c>
      <c r="AG70" s="458">
        <f t="shared" si="55"/>
        <v>17</v>
      </c>
      <c r="AH70" s="458">
        <f t="shared" si="56"/>
        <v>51</v>
      </c>
      <c r="AI70" s="458">
        <f t="shared" si="57"/>
        <v>27</v>
      </c>
      <c r="AJ70" s="458">
        <f t="shared" si="58"/>
        <v>64</v>
      </c>
      <c r="AK70" s="458">
        <f t="shared" si="59"/>
        <v>34</v>
      </c>
      <c r="AL70" s="458">
        <f t="shared" si="60"/>
        <v>82</v>
      </c>
      <c r="AM70" s="458">
        <f t="shared" si="61"/>
        <v>50</v>
      </c>
      <c r="AN70" s="458">
        <f t="shared" si="62"/>
        <v>36</v>
      </c>
      <c r="AO70" s="458">
        <f t="shared" si="63"/>
        <v>31</v>
      </c>
      <c r="AP70" s="458">
        <f t="shared" si="64"/>
        <v>7</v>
      </c>
      <c r="AQ70" s="458">
        <f t="shared" si="65"/>
        <v>14</v>
      </c>
      <c r="AR70" s="458">
        <f t="shared" si="66"/>
        <v>3</v>
      </c>
      <c r="AS70" s="16" t="s">
        <v>86</v>
      </c>
      <c r="AT70" s="13"/>
      <c r="AU70" s="13"/>
      <c r="AV70" s="13"/>
      <c r="AW70" s="13"/>
      <c r="AX70" s="13"/>
      <c r="AY70" s="13"/>
      <c r="AZ70" s="13">
        <v>1</v>
      </c>
      <c r="BA70" s="13"/>
      <c r="BB70" s="13"/>
      <c r="BC70" s="13"/>
      <c r="BD70" s="13"/>
      <c r="BE70" s="13"/>
      <c r="BF70" s="13"/>
      <c r="BG70" s="13"/>
      <c r="BH70" s="13">
        <v>1</v>
      </c>
      <c r="BI70" s="13"/>
      <c r="BJ70" s="13"/>
      <c r="BK70" s="13"/>
      <c r="BL70" s="13"/>
      <c r="BM70" s="13"/>
      <c r="BN70" s="13"/>
      <c r="BO70" s="13"/>
      <c r="BP70" s="13"/>
      <c r="BQ70" s="13"/>
      <c r="BR70" s="13">
        <v>1</v>
      </c>
      <c r="BS70" s="13">
        <v>1</v>
      </c>
      <c r="BT70" s="13"/>
      <c r="BU70" s="13"/>
      <c r="BV70" s="13">
        <v>1</v>
      </c>
      <c r="BW70" s="13"/>
      <c r="BX70" s="13">
        <v>3</v>
      </c>
      <c r="BY70" s="13">
        <v>2</v>
      </c>
      <c r="BZ70" s="13">
        <v>1</v>
      </c>
      <c r="CA70" s="13"/>
      <c r="CB70" s="13">
        <v>1</v>
      </c>
      <c r="CC70" s="13">
        <v>2</v>
      </c>
      <c r="CD70" s="13">
        <v>3</v>
      </c>
      <c r="CE70" s="13">
        <v>1</v>
      </c>
      <c r="CF70" s="13">
        <v>3</v>
      </c>
      <c r="CG70" s="13">
        <v>1</v>
      </c>
      <c r="CH70" s="13">
        <v>2</v>
      </c>
      <c r="CI70" s="13">
        <v>3</v>
      </c>
      <c r="CJ70" s="13">
        <v>2</v>
      </c>
      <c r="CK70" s="13">
        <v>1</v>
      </c>
      <c r="CL70" s="13">
        <v>3</v>
      </c>
      <c r="CM70" s="13">
        <v>2</v>
      </c>
      <c r="CN70" s="13">
        <v>2</v>
      </c>
      <c r="CO70" s="13">
        <v>4</v>
      </c>
      <c r="CP70" s="13">
        <v>6</v>
      </c>
      <c r="CQ70" s="13">
        <v>2</v>
      </c>
      <c r="CR70" s="13">
        <v>2</v>
      </c>
      <c r="CS70" s="13">
        <v>1</v>
      </c>
      <c r="CT70" s="13">
        <v>5</v>
      </c>
      <c r="CU70" s="13">
        <v>6</v>
      </c>
      <c r="CV70" s="13">
        <v>2</v>
      </c>
      <c r="CW70" s="13">
        <v>5</v>
      </c>
      <c r="CX70" s="13">
        <v>2</v>
      </c>
      <c r="CY70" s="13">
        <v>2</v>
      </c>
      <c r="CZ70" s="13">
        <v>4</v>
      </c>
      <c r="DA70" s="13">
        <v>5</v>
      </c>
      <c r="DB70" s="13">
        <v>3</v>
      </c>
      <c r="DC70" s="13">
        <v>3</v>
      </c>
      <c r="DD70" s="13">
        <v>4</v>
      </c>
      <c r="DE70" s="13">
        <v>6</v>
      </c>
      <c r="DF70" s="13">
        <v>5</v>
      </c>
      <c r="DG70" s="13">
        <v>7</v>
      </c>
      <c r="DH70" s="13">
        <v>5</v>
      </c>
      <c r="DI70" s="13">
        <v>9</v>
      </c>
      <c r="DJ70" s="13">
        <v>4</v>
      </c>
      <c r="DK70" s="13">
        <v>4</v>
      </c>
      <c r="DL70" s="13">
        <v>4</v>
      </c>
      <c r="DM70" s="13">
        <v>3</v>
      </c>
      <c r="DN70" s="13">
        <v>3</v>
      </c>
      <c r="DO70" s="13">
        <v>1</v>
      </c>
      <c r="DP70" s="13">
        <v>5</v>
      </c>
      <c r="DQ70" s="13">
        <v>4</v>
      </c>
      <c r="DR70" s="13">
        <v>5</v>
      </c>
      <c r="DS70" s="13">
        <v>4</v>
      </c>
      <c r="DT70" s="13">
        <v>1</v>
      </c>
      <c r="DU70" s="13">
        <v>1</v>
      </c>
      <c r="DV70" s="13">
        <v>5</v>
      </c>
      <c r="DW70" s="13">
        <v>1</v>
      </c>
      <c r="DX70" s="13"/>
      <c r="DY70" s="13">
        <v>1</v>
      </c>
      <c r="DZ70" s="13"/>
      <c r="EA70" s="13">
        <v>1</v>
      </c>
      <c r="EB70" s="13">
        <v>1</v>
      </c>
      <c r="EC70" s="13"/>
      <c r="ED70" s="13">
        <v>2</v>
      </c>
      <c r="EE70" s="13">
        <v>2</v>
      </c>
      <c r="EF70" s="13"/>
      <c r="EG70" s="13"/>
      <c r="EH70" s="13">
        <v>1</v>
      </c>
      <c r="EI70" s="13"/>
      <c r="EJ70" s="13"/>
      <c r="EK70" s="13"/>
      <c r="EL70" s="59">
        <v>178</v>
      </c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>
        <v>1</v>
      </c>
      <c r="EY70" s="13"/>
      <c r="EZ70" s="13"/>
      <c r="FA70" s="13"/>
      <c r="FB70" s="13"/>
      <c r="FC70" s="13"/>
      <c r="FD70" s="13"/>
      <c r="FE70" s="13"/>
      <c r="FF70" s="13"/>
      <c r="FG70" s="13">
        <v>1</v>
      </c>
      <c r="FH70" s="13">
        <v>1</v>
      </c>
      <c r="FI70" s="13"/>
      <c r="FJ70" s="13"/>
      <c r="FK70" s="13"/>
      <c r="FL70" s="13"/>
      <c r="FM70" s="13"/>
      <c r="FN70" s="13">
        <v>1</v>
      </c>
      <c r="FO70" s="13">
        <v>1</v>
      </c>
      <c r="FP70" s="13">
        <v>1</v>
      </c>
      <c r="FQ70" s="13">
        <v>1</v>
      </c>
      <c r="FR70" s="13"/>
      <c r="FS70" s="13"/>
      <c r="FT70" s="13">
        <v>1</v>
      </c>
      <c r="FU70" s="13">
        <v>2</v>
      </c>
      <c r="FV70" s="13">
        <v>4</v>
      </c>
      <c r="FW70" s="13">
        <v>1</v>
      </c>
      <c r="FX70" s="13">
        <v>6</v>
      </c>
      <c r="FY70" s="13">
        <v>2</v>
      </c>
      <c r="FZ70" s="13">
        <v>4</v>
      </c>
      <c r="GA70" s="13">
        <v>1</v>
      </c>
      <c r="GB70" s="13">
        <v>5</v>
      </c>
      <c r="GC70" s="13">
        <v>3</v>
      </c>
      <c r="GD70" s="13">
        <v>4</v>
      </c>
      <c r="GE70" s="13">
        <v>3</v>
      </c>
      <c r="GF70" s="13">
        <v>5</v>
      </c>
      <c r="GG70" s="13">
        <v>8</v>
      </c>
      <c r="GH70" s="13">
        <v>4</v>
      </c>
      <c r="GI70" s="13">
        <v>4</v>
      </c>
      <c r="GJ70" s="13">
        <v>8</v>
      </c>
      <c r="GK70" s="13">
        <v>7</v>
      </c>
      <c r="GL70" s="13">
        <v>11</v>
      </c>
      <c r="GM70" s="13">
        <v>6</v>
      </c>
      <c r="GN70" s="13">
        <v>6</v>
      </c>
      <c r="GO70" s="13">
        <v>5</v>
      </c>
      <c r="GP70" s="13">
        <v>7</v>
      </c>
      <c r="GQ70" s="13">
        <v>5</v>
      </c>
      <c r="GR70" s="13">
        <v>4</v>
      </c>
      <c r="GS70" s="13">
        <v>7</v>
      </c>
      <c r="GT70" s="13">
        <v>7</v>
      </c>
      <c r="GU70" s="13">
        <v>6</v>
      </c>
      <c r="GV70" s="13">
        <v>9</v>
      </c>
      <c r="GW70" s="13">
        <v>5</v>
      </c>
      <c r="GX70" s="13">
        <v>4</v>
      </c>
      <c r="GY70" s="13">
        <v>8</v>
      </c>
      <c r="GZ70" s="13">
        <v>10</v>
      </c>
      <c r="HA70" s="13">
        <v>11</v>
      </c>
      <c r="HB70" s="13">
        <v>11</v>
      </c>
      <c r="HC70" s="13">
        <v>6</v>
      </c>
      <c r="HD70" s="13">
        <v>10</v>
      </c>
      <c r="HE70" s="13">
        <v>8</v>
      </c>
      <c r="HF70" s="13"/>
      <c r="HG70" s="13">
        <v>9</v>
      </c>
      <c r="HH70" s="13">
        <v>2</v>
      </c>
      <c r="HI70" s="13">
        <v>9</v>
      </c>
      <c r="HJ70" s="13">
        <v>5</v>
      </c>
      <c r="HK70" s="13">
        <v>3</v>
      </c>
      <c r="HL70" s="13">
        <v>2</v>
      </c>
      <c r="HM70" s="13">
        <v>1</v>
      </c>
      <c r="HN70" s="13">
        <v>2</v>
      </c>
      <c r="HO70" s="13">
        <v>3</v>
      </c>
      <c r="HP70" s="13">
        <v>1</v>
      </c>
      <c r="HQ70" s="13">
        <v>2</v>
      </c>
      <c r="HR70" s="13">
        <v>2</v>
      </c>
      <c r="HS70" s="13"/>
      <c r="HT70" s="13">
        <v>1</v>
      </c>
      <c r="HU70" s="13"/>
      <c r="HV70" s="13">
        <v>1</v>
      </c>
      <c r="HW70" s="13"/>
      <c r="HX70" s="13"/>
      <c r="HY70" s="13"/>
      <c r="HZ70" s="13"/>
      <c r="IA70" s="13"/>
      <c r="IB70" s="13"/>
      <c r="IC70" s="13"/>
      <c r="ID70" s="13"/>
      <c r="IE70" s="13"/>
      <c r="IF70" s="59">
        <v>268</v>
      </c>
      <c r="IG70" s="13"/>
      <c r="IH70" s="13">
        <v>1</v>
      </c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>
        <v>1</v>
      </c>
      <c r="JE70" s="13"/>
      <c r="JF70" s="13"/>
      <c r="JG70" s="13"/>
      <c r="JH70" s="13"/>
      <c r="JI70" s="13"/>
      <c r="JJ70" s="13"/>
      <c r="JK70" s="13">
        <v>1</v>
      </c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59">
        <v>3</v>
      </c>
      <c r="JY70" s="13">
        <v>449</v>
      </c>
      <c r="JZ70" s="351"/>
      <c r="KA70" s="351"/>
      <c r="KB70" s="351"/>
      <c r="KC70" s="351"/>
      <c r="KD70" s="351"/>
      <c r="KE70" s="351"/>
      <c r="KF70" s="351"/>
      <c r="KG70" s="351"/>
      <c r="KH70" s="351"/>
      <c r="KI70" s="351"/>
      <c r="KJ70" s="351"/>
      <c r="KK70" s="351"/>
      <c r="KL70" s="351"/>
      <c r="KM70" s="351"/>
    </row>
    <row r="71" spans="1:299">
      <c r="A71" s="9" t="s">
        <v>82</v>
      </c>
      <c r="B71" s="252">
        <f t="shared" si="67"/>
        <v>0</v>
      </c>
      <c r="C71" s="252">
        <f t="shared" si="68"/>
        <v>0</v>
      </c>
      <c r="D71" s="252">
        <f t="shared" si="69"/>
        <v>3</v>
      </c>
      <c r="E71" s="252">
        <f t="shared" si="70"/>
        <v>0</v>
      </c>
      <c r="F71" s="252">
        <f t="shared" si="71"/>
        <v>1</v>
      </c>
      <c r="G71" s="252">
        <f t="shared" si="72"/>
        <v>1</v>
      </c>
      <c r="H71" s="252">
        <f t="shared" si="73"/>
        <v>2</v>
      </c>
      <c r="I71" s="252">
        <f t="shared" si="74"/>
        <v>1</v>
      </c>
      <c r="J71" s="252">
        <f t="shared" si="75"/>
        <v>10</v>
      </c>
      <c r="K71" s="252">
        <f t="shared" si="76"/>
        <v>3</v>
      </c>
      <c r="L71" s="252">
        <f t="shared" si="77"/>
        <v>14</v>
      </c>
      <c r="M71" s="252">
        <f t="shared" si="78"/>
        <v>7</v>
      </c>
      <c r="N71" s="252">
        <f t="shared" si="79"/>
        <v>33</v>
      </c>
      <c r="O71" s="252">
        <f t="shared" si="80"/>
        <v>32</v>
      </c>
      <c r="P71" s="252">
        <f t="shared" si="81"/>
        <v>56</v>
      </c>
      <c r="Q71" s="252">
        <f t="shared" si="82"/>
        <v>32</v>
      </c>
      <c r="R71" s="252">
        <f t="shared" si="83"/>
        <v>30</v>
      </c>
      <c r="S71" s="252">
        <f t="shared" si="84"/>
        <v>34</v>
      </c>
      <c r="T71" s="252">
        <f t="shared" si="85"/>
        <v>4</v>
      </c>
      <c r="U71" s="252">
        <f t="shared" si="86"/>
        <v>16</v>
      </c>
      <c r="W71" s="16" t="s">
        <v>88</v>
      </c>
      <c r="X71" s="458">
        <f t="shared" si="46"/>
        <v>0</v>
      </c>
      <c r="Y71" s="458">
        <f t="shared" si="47"/>
        <v>0</v>
      </c>
      <c r="Z71" s="458">
        <f t="shared" si="48"/>
        <v>0</v>
      </c>
      <c r="AA71" s="458">
        <f t="shared" si="49"/>
        <v>0</v>
      </c>
      <c r="AB71" s="458">
        <f t="shared" si="50"/>
        <v>0</v>
      </c>
      <c r="AC71" s="458">
        <f t="shared" si="51"/>
        <v>0</v>
      </c>
      <c r="AD71" s="458">
        <f t="shared" si="52"/>
        <v>1</v>
      </c>
      <c r="AE71" s="458">
        <f t="shared" si="53"/>
        <v>0</v>
      </c>
      <c r="AF71" s="458">
        <f t="shared" si="54"/>
        <v>2</v>
      </c>
      <c r="AG71" s="458">
        <f t="shared" si="55"/>
        <v>0</v>
      </c>
      <c r="AH71" s="458">
        <f t="shared" si="56"/>
        <v>1</v>
      </c>
      <c r="AI71" s="458">
        <f t="shared" si="57"/>
        <v>1</v>
      </c>
      <c r="AJ71" s="458">
        <f t="shared" si="58"/>
        <v>2</v>
      </c>
      <c r="AK71" s="458">
        <f t="shared" si="59"/>
        <v>2</v>
      </c>
      <c r="AL71" s="458">
        <f t="shared" si="60"/>
        <v>7</v>
      </c>
      <c r="AM71" s="458">
        <f t="shared" si="61"/>
        <v>2</v>
      </c>
      <c r="AN71" s="458">
        <f t="shared" si="62"/>
        <v>6</v>
      </c>
      <c r="AO71" s="458">
        <f t="shared" si="63"/>
        <v>1</v>
      </c>
      <c r="AP71" s="458">
        <f t="shared" si="64"/>
        <v>0</v>
      </c>
      <c r="AQ71" s="458">
        <f t="shared" si="65"/>
        <v>1</v>
      </c>
      <c r="AR71" s="458">
        <f t="shared" si="66"/>
        <v>0</v>
      </c>
      <c r="AS71" s="16" t="s">
        <v>88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>
        <v>1</v>
      </c>
      <c r="CR71" s="13"/>
      <c r="CS71" s="13"/>
      <c r="CT71" s="13"/>
      <c r="CU71" s="13"/>
      <c r="CV71" s="13">
        <v>1</v>
      </c>
      <c r="CW71" s="13"/>
      <c r="CX71" s="13"/>
      <c r="CY71" s="13">
        <v>1</v>
      </c>
      <c r="CZ71" s="13"/>
      <c r="DA71" s="13"/>
      <c r="DB71" s="13"/>
      <c r="DC71" s="13"/>
      <c r="DD71" s="13"/>
      <c r="DE71" s="13"/>
      <c r="DF71" s="13">
        <v>1</v>
      </c>
      <c r="DG71" s="13"/>
      <c r="DH71" s="13"/>
      <c r="DI71" s="13">
        <v>1</v>
      </c>
      <c r="DJ71" s="13"/>
      <c r="DK71" s="13"/>
      <c r="DL71" s="13"/>
      <c r="DM71" s="13"/>
      <c r="DN71" s="13"/>
      <c r="DO71" s="13"/>
      <c r="DP71" s="13"/>
      <c r="DQ71" s="13"/>
      <c r="DR71" s="13"/>
      <c r="DS71" s="13">
        <v>1</v>
      </c>
      <c r="DT71" s="13"/>
      <c r="DU71" s="13"/>
      <c r="DV71" s="13"/>
      <c r="DW71" s="13"/>
      <c r="DX71" s="13"/>
      <c r="DY71" s="13"/>
      <c r="DZ71" s="13"/>
      <c r="EA71" s="13"/>
      <c r="EB71" s="13"/>
      <c r="EC71" s="13">
        <v>1</v>
      </c>
      <c r="ED71" s="13"/>
      <c r="EE71" s="13"/>
      <c r="EF71" s="13"/>
      <c r="EG71" s="13"/>
      <c r="EH71" s="13"/>
      <c r="EI71" s="13"/>
      <c r="EJ71" s="13"/>
      <c r="EK71" s="13"/>
      <c r="EL71" s="59">
        <v>7</v>
      </c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>
        <v>1</v>
      </c>
      <c r="FJ71" s="13"/>
      <c r="FK71" s="13"/>
      <c r="FL71" s="13"/>
      <c r="FM71" s="13"/>
      <c r="FN71" s="13"/>
      <c r="FO71" s="13"/>
      <c r="FP71" s="13"/>
      <c r="FQ71" s="13"/>
      <c r="FR71" s="13">
        <v>1</v>
      </c>
      <c r="FS71" s="13"/>
      <c r="FT71" s="13"/>
      <c r="FU71" s="13"/>
      <c r="FV71" s="13"/>
      <c r="FW71" s="13"/>
      <c r="FX71" s="13"/>
      <c r="FY71" s="13"/>
      <c r="FZ71" s="13">
        <v>1</v>
      </c>
      <c r="GA71" s="13"/>
      <c r="GB71" s="13"/>
      <c r="GC71" s="13"/>
      <c r="GD71" s="13"/>
      <c r="GE71" s="13"/>
      <c r="GF71" s="13"/>
      <c r="GG71" s="13"/>
      <c r="GH71" s="13"/>
      <c r="GI71" s="13"/>
      <c r="GJ71" s="13">
        <v>1</v>
      </c>
      <c r="GK71" s="13"/>
      <c r="GL71" s="13"/>
      <c r="GM71" s="13"/>
      <c r="GN71" s="13"/>
      <c r="GO71" s="13"/>
      <c r="GP71" s="13"/>
      <c r="GQ71" s="13"/>
      <c r="GR71" s="13">
        <v>2</v>
      </c>
      <c r="GS71" s="13"/>
      <c r="GT71" s="13"/>
      <c r="GU71" s="13"/>
      <c r="GV71" s="13"/>
      <c r="GW71" s="13">
        <v>3</v>
      </c>
      <c r="GX71" s="13"/>
      <c r="GY71" s="13">
        <v>1</v>
      </c>
      <c r="GZ71" s="13"/>
      <c r="HA71" s="13">
        <v>1</v>
      </c>
      <c r="HB71" s="13"/>
      <c r="HC71" s="13"/>
      <c r="HD71" s="13">
        <v>1</v>
      </c>
      <c r="HE71" s="13">
        <v>1</v>
      </c>
      <c r="HF71" s="13">
        <v>1</v>
      </c>
      <c r="HG71" s="13"/>
      <c r="HH71" s="13"/>
      <c r="HI71" s="13">
        <v>1</v>
      </c>
      <c r="HJ71" s="13">
        <v>2</v>
      </c>
      <c r="HK71" s="13">
        <v>1</v>
      </c>
      <c r="HL71" s="13"/>
      <c r="HM71" s="13">
        <v>1</v>
      </c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59">
        <v>19</v>
      </c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59"/>
      <c r="JY71" s="13">
        <v>26</v>
      </c>
      <c r="JZ71" s="351"/>
      <c r="KA71" s="351"/>
      <c r="KB71" s="351"/>
      <c r="KC71" s="351"/>
      <c r="KD71" s="351"/>
      <c r="KE71" s="351"/>
      <c r="KF71" s="351"/>
      <c r="KG71" s="351"/>
      <c r="KH71" s="351"/>
      <c r="KI71" s="351"/>
      <c r="KJ71" s="351"/>
      <c r="KK71" s="351"/>
      <c r="KL71" s="351"/>
      <c r="KM71" s="351"/>
    </row>
    <row r="72" spans="1:299">
      <c r="A72" s="9" t="s">
        <v>196</v>
      </c>
      <c r="B72" s="252">
        <f t="shared" si="67"/>
        <v>0</v>
      </c>
      <c r="C72" s="252">
        <f t="shared" si="68"/>
        <v>0</v>
      </c>
      <c r="D72" s="252">
        <f t="shared" si="69"/>
        <v>0</v>
      </c>
      <c r="E72" s="252">
        <f t="shared" si="70"/>
        <v>0</v>
      </c>
      <c r="F72" s="252">
        <f t="shared" si="71"/>
        <v>3</v>
      </c>
      <c r="G72" s="252">
        <f t="shared" si="72"/>
        <v>1</v>
      </c>
      <c r="H72" s="252">
        <f t="shared" si="73"/>
        <v>5</v>
      </c>
      <c r="I72" s="252">
        <f t="shared" si="74"/>
        <v>1</v>
      </c>
      <c r="J72" s="252">
        <f t="shared" si="75"/>
        <v>12</v>
      </c>
      <c r="K72" s="252">
        <f t="shared" si="76"/>
        <v>8</v>
      </c>
      <c r="L72" s="252">
        <f t="shared" si="77"/>
        <v>43</v>
      </c>
      <c r="M72" s="252">
        <f t="shared" si="78"/>
        <v>21</v>
      </c>
      <c r="N72" s="252">
        <f t="shared" si="79"/>
        <v>66</v>
      </c>
      <c r="O72" s="252">
        <f t="shared" si="80"/>
        <v>34</v>
      </c>
      <c r="P72" s="252">
        <f t="shared" si="81"/>
        <v>74</v>
      </c>
      <c r="Q72" s="252">
        <f t="shared" si="82"/>
        <v>47</v>
      </c>
      <c r="R72" s="252">
        <f t="shared" si="83"/>
        <v>34</v>
      </c>
      <c r="S72" s="252">
        <f t="shared" si="84"/>
        <v>37</v>
      </c>
      <c r="T72" s="252">
        <f t="shared" si="85"/>
        <v>6</v>
      </c>
      <c r="U72" s="252">
        <f t="shared" si="86"/>
        <v>15</v>
      </c>
      <c r="W72" s="16" t="s">
        <v>89</v>
      </c>
      <c r="X72" s="458">
        <f t="shared" si="46"/>
        <v>0</v>
      </c>
      <c r="Y72" s="458">
        <f t="shared" si="47"/>
        <v>0</v>
      </c>
      <c r="Z72" s="458">
        <f t="shared" si="48"/>
        <v>0</v>
      </c>
      <c r="AA72" s="458">
        <f t="shared" si="49"/>
        <v>0</v>
      </c>
      <c r="AB72" s="458">
        <f t="shared" si="50"/>
        <v>0</v>
      </c>
      <c r="AC72" s="458">
        <f t="shared" si="51"/>
        <v>0</v>
      </c>
      <c r="AD72" s="458">
        <f t="shared" si="52"/>
        <v>0</v>
      </c>
      <c r="AE72" s="458">
        <f t="shared" si="53"/>
        <v>0</v>
      </c>
      <c r="AF72" s="458">
        <f t="shared" si="54"/>
        <v>0</v>
      </c>
      <c r="AG72" s="458">
        <f t="shared" si="55"/>
        <v>0</v>
      </c>
      <c r="AH72" s="458">
        <f t="shared" si="56"/>
        <v>0</v>
      </c>
      <c r="AI72" s="458">
        <f t="shared" si="57"/>
        <v>1</v>
      </c>
      <c r="AJ72" s="458">
        <f t="shared" si="58"/>
        <v>1</v>
      </c>
      <c r="AK72" s="458">
        <f t="shared" si="59"/>
        <v>1</v>
      </c>
      <c r="AL72" s="458">
        <f t="shared" si="60"/>
        <v>1</v>
      </c>
      <c r="AM72" s="458">
        <f t="shared" si="61"/>
        <v>1</v>
      </c>
      <c r="AN72" s="458">
        <f t="shared" si="62"/>
        <v>0</v>
      </c>
      <c r="AO72" s="458">
        <f t="shared" si="63"/>
        <v>0</v>
      </c>
      <c r="AP72" s="458">
        <f t="shared" si="64"/>
        <v>0</v>
      </c>
      <c r="AQ72" s="458">
        <f t="shared" si="65"/>
        <v>1</v>
      </c>
      <c r="AR72" s="458">
        <f t="shared" si="66"/>
        <v>0</v>
      </c>
      <c r="AS72" s="16" t="s">
        <v>89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>
        <v>1</v>
      </c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>
        <v>1</v>
      </c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>
        <v>1</v>
      </c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>
        <v>1</v>
      </c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59">
        <v>4</v>
      </c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>
        <v>1</v>
      </c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>
        <v>1</v>
      </c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59">
        <v>2</v>
      </c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59"/>
      <c r="JY72" s="13">
        <v>6</v>
      </c>
      <c r="JZ72" s="351"/>
      <c r="KA72" s="351"/>
      <c r="KB72" s="351"/>
      <c r="KC72" s="351"/>
      <c r="KD72" s="351"/>
      <c r="KE72" s="351"/>
      <c r="KF72" s="351"/>
      <c r="KG72" s="351"/>
      <c r="KH72" s="351"/>
      <c r="KI72" s="351"/>
      <c r="KJ72" s="351"/>
      <c r="KK72" s="351"/>
      <c r="KL72" s="351"/>
      <c r="KM72" s="351"/>
    </row>
    <row r="73" spans="1:299">
      <c r="A73" s="9" t="s">
        <v>197</v>
      </c>
      <c r="B73" s="252">
        <f t="shared" si="67"/>
        <v>0</v>
      </c>
      <c r="C73" s="252">
        <f t="shared" si="68"/>
        <v>0</v>
      </c>
      <c r="D73" s="252">
        <f t="shared" si="69"/>
        <v>0</v>
      </c>
      <c r="E73" s="252">
        <f t="shared" si="70"/>
        <v>0</v>
      </c>
      <c r="F73" s="252">
        <f t="shared" si="71"/>
        <v>0</v>
      </c>
      <c r="G73" s="252">
        <f t="shared" si="72"/>
        <v>0</v>
      </c>
      <c r="H73" s="252">
        <f t="shared" si="73"/>
        <v>0</v>
      </c>
      <c r="I73" s="252">
        <f t="shared" si="74"/>
        <v>0</v>
      </c>
      <c r="J73" s="252">
        <f t="shared" si="75"/>
        <v>0</v>
      </c>
      <c r="K73" s="252">
        <f t="shared" si="76"/>
        <v>2</v>
      </c>
      <c r="L73" s="252">
        <f t="shared" si="77"/>
        <v>1</v>
      </c>
      <c r="M73" s="252">
        <f t="shared" si="78"/>
        <v>1</v>
      </c>
      <c r="N73" s="252">
        <f t="shared" si="79"/>
        <v>4</v>
      </c>
      <c r="O73" s="252">
        <f t="shared" si="80"/>
        <v>0</v>
      </c>
      <c r="P73" s="252">
        <f t="shared" si="81"/>
        <v>3</v>
      </c>
      <c r="Q73" s="252">
        <f t="shared" si="82"/>
        <v>2</v>
      </c>
      <c r="R73" s="252">
        <f t="shared" si="83"/>
        <v>1</v>
      </c>
      <c r="S73" s="252">
        <f t="shared" si="84"/>
        <v>4</v>
      </c>
      <c r="T73" s="252">
        <f t="shared" si="85"/>
        <v>1</v>
      </c>
      <c r="U73" s="252">
        <f t="shared" si="86"/>
        <v>0</v>
      </c>
      <c r="W73" s="16" t="s">
        <v>90</v>
      </c>
      <c r="X73" s="458">
        <f t="shared" si="46"/>
        <v>0</v>
      </c>
      <c r="Y73" s="458">
        <f t="shared" si="47"/>
        <v>0</v>
      </c>
      <c r="Z73" s="458">
        <f t="shared" si="48"/>
        <v>0</v>
      </c>
      <c r="AA73" s="458">
        <f t="shared" si="49"/>
        <v>0</v>
      </c>
      <c r="AB73" s="458">
        <f t="shared" si="50"/>
        <v>0</v>
      </c>
      <c r="AC73" s="458">
        <f t="shared" si="51"/>
        <v>0</v>
      </c>
      <c r="AD73" s="458">
        <f t="shared" si="52"/>
        <v>0</v>
      </c>
      <c r="AE73" s="458">
        <f t="shared" si="53"/>
        <v>0</v>
      </c>
      <c r="AF73" s="458">
        <f t="shared" si="54"/>
        <v>0</v>
      </c>
      <c r="AG73" s="458">
        <f t="shared" si="55"/>
        <v>0</v>
      </c>
      <c r="AH73" s="458">
        <f t="shared" si="56"/>
        <v>0</v>
      </c>
      <c r="AI73" s="458">
        <f t="shared" si="57"/>
        <v>0</v>
      </c>
      <c r="AJ73" s="458">
        <f t="shared" si="58"/>
        <v>0</v>
      </c>
      <c r="AK73" s="458">
        <f t="shared" si="59"/>
        <v>0</v>
      </c>
      <c r="AL73" s="458">
        <f t="shared" si="60"/>
        <v>2</v>
      </c>
      <c r="AM73" s="458">
        <f t="shared" si="61"/>
        <v>0</v>
      </c>
      <c r="AN73" s="458">
        <f t="shared" si="62"/>
        <v>1</v>
      </c>
      <c r="AO73" s="458">
        <f t="shared" si="63"/>
        <v>1</v>
      </c>
      <c r="AP73" s="458">
        <f t="shared" si="64"/>
        <v>0</v>
      </c>
      <c r="AQ73" s="458">
        <f t="shared" si="65"/>
        <v>0</v>
      </c>
      <c r="AR73" s="458">
        <f t="shared" si="66"/>
        <v>0</v>
      </c>
      <c r="AS73" s="16" t="s">
        <v>90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>
        <v>1</v>
      </c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59">
        <v>1</v>
      </c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>
        <v>1</v>
      </c>
      <c r="GX73" s="13"/>
      <c r="GY73" s="13"/>
      <c r="GZ73" s="13"/>
      <c r="HA73" s="13"/>
      <c r="HB73" s="13"/>
      <c r="HC73" s="13">
        <v>1</v>
      </c>
      <c r="HD73" s="13"/>
      <c r="HE73" s="13"/>
      <c r="HF73" s="13"/>
      <c r="HG73" s="13">
        <v>1</v>
      </c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59">
        <v>3</v>
      </c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59"/>
      <c r="JY73" s="13">
        <v>4</v>
      </c>
      <c r="JZ73" s="351"/>
      <c r="KA73" s="351"/>
      <c r="KB73" s="351"/>
      <c r="KC73" s="351"/>
      <c r="KD73" s="351"/>
      <c r="KE73" s="351"/>
      <c r="KF73" s="351"/>
      <c r="KG73" s="351"/>
      <c r="KH73" s="351"/>
      <c r="KI73" s="351"/>
      <c r="KJ73" s="351"/>
      <c r="KK73" s="351"/>
      <c r="KL73" s="351"/>
      <c r="KM73" s="351"/>
    </row>
    <row r="74" spans="1:299">
      <c r="A74" s="9" t="s">
        <v>85</v>
      </c>
      <c r="B74" s="252">
        <f t="shared" si="67"/>
        <v>1</v>
      </c>
      <c r="C74" s="252">
        <f t="shared" si="68"/>
        <v>0</v>
      </c>
      <c r="D74" s="252">
        <f t="shared" si="69"/>
        <v>0</v>
      </c>
      <c r="E74" s="252">
        <f t="shared" si="70"/>
        <v>2</v>
      </c>
      <c r="F74" s="252">
        <f t="shared" si="71"/>
        <v>3</v>
      </c>
      <c r="G74" s="252">
        <f t="shared" si="72"/>
        <v>1</v>
      </c>
      <c r="H74" s="252">
        <f t="shared" si="73"/>
        <v>2</v>
      </c>
      <c r="I74" s="252">
        <f t="shared" si="74"/>
        <v>5</v>
      </c>
      <c r="J74" s="252">
        <f t="shared" si="75"/>
        <v>7</v>
      </c>
      <c r="K74" s="252">
        <f t="shared" si="76"/>
        <v>2</v>
      </c>
      <c r="L74" s="252">
        <f t="shared" si="77"/>
        <v>12</v>
      </c>
      <c r="M74" s="252">
        <f t="shared" si="78"/>
        <v>13</v>
      </c>
      <c r="N74" s="252">
        <f t="shared" si="79"/>
        <v>23</v>
      </c>
      <c r="O74" s="252">
        <f t="shared" si="80"/>
        <v>13</v>
      </c>
      <c r="P74" s="252">
        <f t="shared" si="81"/>
        <v>27</v>
      </c>
      <c r="Q74" s="252">
        <f t="shared" si="82"/>
        <v>15</v>
      </c>
      <c r="R74" s="252">
        <f t="shared" si="83"/>
        <v>14</v>
      </c>
      <c r="S74" s="252">
        <f t="shared" si="84"/>
        <v>20</v>
      </c>
      <c r="T74" s="252">
        <f t="shared" si="85"/>
        <v>0</v>
      </c>
      <c r="U74" s="252">
        <f t="shared" si="86"/>
        <v>4</v>
      </c>
      <c r="W74" s="16" t="s">
        <v>91</v>
      </c>
      <c r="X74" s="458">
        <f t="shared" si="46"/>
        <v>0</v>
      </c>
      <c r="Y74" s="458">
        <f t="shared" si="47"/>
        <v>0</v>
      </c>
      <c r="Z74" s="458">
        <f t="shared" si="48"/>
        <v>0</v>
      </c>
      <c r="AA74" s="458">
        <f t="shared" si="49"/>
        <v>0</v>
      </c>
      <c r="AB74" s="458">
        <f t="shared" si="50"/>
        <v>0</v>
      </c>
      <c r="AC74" s="458">
        <f t="shared" si="51"/>
        <v>0</v>
      </c>
      <c r="AD74" s="458">
        <f t="shared" si="52"/>
        <v>0</v>
      </c>
      <c r="AE74" s="458">
        <f t="shared" si="53"/>
        <v>0</v>
      </c>
      <c r="AF74" s="458">
        <f t="shared" si="54"/>
        <v>0</v>
      </c>
      <c r="AG74" s="458">
        <f t="shared" si="55"/>
        <v>0</v>
      </c>
      <c r="AH74" s="458">
        <f t="shared" si="56"/>
        <v>1</v>
      </c>
      <c r="AI74" s="458">
        <f t="shared" si="57"/>
        <v>0</v>
      </c>
      <c r="AJ74" s="458">
        <f t="shared" si="58"/>
        <v>2</v>
      </c>
      <c r="AK74" s="458">
        <f t="shared" si="59"/>
        <v>1</v>
      </c>
      <c r="AL74" s="458">
        <f t="shared" si="60"/>
        <v>1</v>
      </c>
      <c r="AM74" s="458">
        <f t="shared" si="61"/>
        <v>1</v>
      </c>
      <c r="AN74" s="458">
        <f t="shared" si="62"/>
        <v>2</v>
      </c>
      <c r="AO74" s="458">
        <f t="shared" si="63"/>
        <v>0</v>
      </c>
      <c r="AP74" s="458">
        <f t="shared" si="64"/>
        <v>1</v>
      </c>
      <c r="AQ74" s="458">
        <f t="shared" si="65"/>
        <v>0</v>
      </c>
      <c r="AR74" s="458">
        <f t="shared" si="66"/>
        <v>0</v>
      </c>
      <c r="AS74" s="16" t="s">
        <v>91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>
        <v>1</v>
      </c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>
        <v>1</v>
      </c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59">
        <v>2</v>
      </c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>
        <v>1</v>
      </c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>
        <v>1</v>
      </c>
      <c r="GQ74" s="13"/>
      <c r="GR74" s="13"/>
      <c r="GS74" s="13"/>
      <c r="GT74" s="13">
        <v>1</v>
      </c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>
        <v>1</v>
      </c>
      <c r="HF74" s="13"/>
      <c r="HG74" s="13"/>
      <c r="HH74" s="13"/>
      <c r="HI74" s="13"/>
      <c r="HJ74" s="13">
        <v>2</v>
      </c>
      <c r="HK74" s="13"/>
      <c r="HL74" s="13"/>
      <c r="HM74" s="13"/>
      <c r="HN74" s="13"/>
      <c r="HO74" s="13"/>
      <c r="HP74" s="13"/>
      <c r="HQ74" s="13">
        <v>1</v>
      </c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59">
        <v>7</v>
      </c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59"/>
      <c r="JY74" s="13">
        <v>9</v>
      </c>
      <c r="JZ74" s="351"/>
      <c r="KA74" s="351"/>
      <c r="KB74" s="351"/>
      <c r="KC74" s="351"/>
      <c r="KD74" s="351"/>
      <c r="KE74" s="351"/>
      <c r="KF74" s="351"/>
      <c r="KG74" s="351"/>
      <c r="KH74" s="351"/>
      <c r="KI74" s="351"/>
      <c r="KJ74" s="351"/>
      <c r="KK74" s="351"/>
      <c r="KL74" s="351"/>
      <c r="KM74" s="351"/>
    </row>
    <row r="75" spans="1:299">
      <c r="A75" s="9" t="s">
        <v>86</v>
      </c>
      <c r="B75" s="252">
        <f t="shared" si="67"/>
        <v>0</v>
      </c>
      <c r="C75" s="252">
        <f t="shared" si="68"/>
        <v>0</v>
      </c>
      <c r="D75" s="252">
        <f t="shared" si="69"/>
        <v>0</v>
      </c>
      <c r="E75" s="252">
        <f t="shared" si="70"/>
        <v>1</v>
      </c>
      <c r="F75" s="252">
        <f t="shared" si="71"/>
        <v>2</v>
      </c>
      <c r="G75" s="252">
        <f t="shared" si="72"/>
        <v>1</v>
      </c>
      <c r="H75" s="252">
        <f t="shared" si="73"/>
        <v>5</v>
      </c>
      <c r="I75" s="252">
        <f t="shared" si="74"/>
        <v>3</v>
      </c>
      <c r="J75" s="252">
        <f t="shared" si="75"/>
        <v>21</v>
      </c>
      <c r="K75" s="252">
        <f t="shared" si="76"/>
        <v>17</v>
      </c>
      <c r="L75" s="252">
        <f t="shared" si="77"/>
        <v>51</v>
      </c>
      <c r="M75" s="252">
        <f t="shared" si="78"/>
        <v>27</v>
      </c>
      <c r="N75" s="252">
        <f t="shared" si="79"/>
        <v>64</v>
      </c>
      <c r="O75" s="252">
        <f t="shared" si="80"/>
        <v>34</v>
      </c>
      <c r="P75" s="252">
        <f t="shared" si="81"/>
        <v>82</v>
      </c>
      <c r="Q75" s="252">
        <f t="shared" si="82"/>
        <v>50</v>
      </c>
      <c r="R75" s="252">
        <f t="shared" si="83"/>
        <v>36</v>
      </c>
      <c r="S75" s="252">
        <f t="shared" si="84"/>
        <v>31</v>
      </c>
      <c r="T75" s="252">
        <f t="shared" si="85"/>
        <v>7</v>
      </c>
      <c r="U75" s="252">
        <f t="shared" si="86"/>
        <v>14</v>
      </c>
      <c r="W75" s="16" t="s">
        <v>92</v>
      </c>
      <c r="X75" s="458">
        <f t="shared" si="46"/>
        <v>0</v>
      </c>
      <c r="Y75" s="458">
        <f t="shared" si="47"/>
        <v>0</v>
      </c>
      <c r="Z75" s="458">
        <f t="shared" si="48"/>
        <v>0</v>
      </c>
      <c r="AA75" s="458">
        <f t="shared" si="49"/>
        <v>0</v>
      </c>
      <c r="AB75" s="458">
        <f t="shared" si="50"/>
        <v>0</v>
      </c>
      <c r="AC75" s="458">
        <f t="shared" si="51"/>
        <v>0</v>
      </c>
      <c r="AD75" s="458">
        <f t="shared" si="52"/>
        <v>0</v>
      </c>
      <c r="AE75" s="458">
        <f t="shared" si="53"/>
        <v>0</v>
      </c>
      <c r="AF75" s="458">
        <f t="shared" si="54"/>
        <v>0</v>
      </c>
      <c r="AG75" s="458">
        <f t="shared" si="55"/>
        <v>0</v>
      </c>
      <c r="AH75" s="458">
        <f t="shared" si="56"/>
        <v>0</v>
      </c>
      <c r="AI75" s="458">
        <f t="shared" si="57"/>
        <v>0</v>
      </c>
      <c r="AJ75" s="458">
        <f t="shared" si="58"/>
        <v>0</v>
      </c>
      <c r="AK75" s="458">
        <f t="shared" si="59"/>
        <v>0</v>
      </c>
      <c r="AL75" s="458">
        <f t="shared" si="60"/>
        <v>0</v>
      </c>
      <c r="AM75" s="458">
        <f t="shared" si="61"/>
        <v>0</v>
      </c>
      <c r="AN75" s="458">
        <f t="shared" si="62"/>
        <v>0</v>
      </c>
      <c r="AO75" s="458">
        <f t="shared" si="63"/>
        <v>0</v>
      </c>
      <c r="AP75" s="458">
        <f t="shared" si="64"/>
        <v>0</v>
      </c>
      <c r="AQ75" s="458">
        <f t="shared" si="65"/>
        <v>1</v>
      </c>
      <c r="AR75" s="458">
        <f t="shared" si="66"/>
        <v>0</v>
      </c>
      <c r="AS75" s="16" t="s">
        <v>92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>
        <v>1</v>
      </c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59">
        <v>1</v>
      </c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59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59"/>
      <c r="JY75" s="13">
        <v>1</v>
      </c>
      <c r="JZ75" s="351"/>
      <c r="KA75" s="351"/>
      <c r="KB75" s="351"/>
      <c r="KC75" s="351"/>
      <c r="KD75" s="351"/>
      <c r="KE75" s="351"/>
      <c r="KF75" s="351"/>
      <c r="KG75" s="351"/>
      <c r="KH75" s="351"/>
      <c r="KI75" s="351"/>
      <c r="KJ75" s="351"/>
      <c r="KK75" s="351"/>
      <c r="KL75" s="351"/>
      <c r="KM75" s="351"/>
    </row>
    <row r="76" spans="1:299">
      <c r="A76" s="8" t="s">
        <v>87</v>
      </c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W76" s="16" t="s">
        <v>93</v>
      </c>
      <c r="X76" s="458">
        <f t="shared" si="46"/>
        <v>0</v>
      </c>
      <c r="Y76" s="458">
        <f t="shared" si="47"/>
        <v>0</v>
      </c>
      <c r="Z76" s="458">
        <f t="shared" si="48"/>
        <v>0</v>
      </c>
      <c r="AA76" s="458">
        <f t="shared" si="49"/>
        <v>0</v>
      </c>
      <c r="AB76" s="458">
        <f t="shared" si="50"/>
        <v>0</v>
      </c>
      <c r="AC76" s="458">
        <f t="shared" si="51"/>
        <v>0</v>
      </c>
      <c r="AD76" s="458">
        <f t="shared" si="52"/>
        <v>0</v>
      </c>
      <c r="AE76" s="458">
        <f t="shared" si="53"/>
        <v>1</v>
      </c>
      <c r="AF76" s="458">
        <f t="shared" si="54"/>
        <v>0</v>
      </c>
      <c r="AG76" s="458">
        <f t="shared" si="55"/>
        <v>0</v>
      </c>
      <c r="AH76" s="458">
        <f t="shared" si="56"/>
        <v>2</v>
      </c>
      <c r="AI76" s="458">
        <f t="shared" si="57"/>
        <v>1</v>
      </c>
      <c r="AJ76" s="458">
        <f t="shared" si="58"/>
        <v>3</v>
      </c>
      <c r="AK76" s="458">
        <f t="shared" si="59"/>
        <v>0</v>
      </c>
      <c r="AL76" s="458">
        <f t="shared" si="60"/>
        <v>4</v>
      </c>
      <c r="AM76" s="458">
        <f t="shared" si="61"/>
        <v>0</v>
      </c>
      <c r="AN76" s="458">
        <f t="shared" si="62"/>
        <v>2</v>
      </c>
      <c r="AO76" s="458">
        <f t="shared" si="63"/>
        <v>3</v>
      </c>
      <c r="AP76" s="458">
        <f t="shared" si="64"/>
        <v>0</v>
      </c>
      <c r="AQ76" s="458">
        <f t="shared" si="65"/>
        <v>3</v>
      </c>
      <c r="AR76" s="458">
        <f t="shared" si="66"/>
        <v>0</v>
      </c>
      <c r="AS76" s="16" t="s">
        <v>93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>
        <v>1</v>
      </c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>
        <v>1</v>
      </c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>
        <v>1</v>
      </c>
      <c r="DR76" s="13">
        <v>2</v>
      </c>
      <c r="DS76" s="13"/>
      <c r="DT76" s="13"/>
      <c r="DU76" s="13"/>
      <c r="DV76" s="13"/>
      <c r="DW76" s="13"/>
      <c r="DX76" s="13">
        <v>1</v>
      </c>
      <c r="DY76" s="13">
        <v>1</v>
      </c>
      <c r="DZ76" s="13"/>
      <c r="EA76" s="13"/>
      <c r="EB76" s="13"/>
      <c r="EC76" s="13">
        <v>1</v>
      </c>
      <c r="ED76" s="13"/>
      <c r="EE76" s="13"/>
      <c r="EF76" s="13"/>
      <c r="EG76" s="13"/>
      <c r="EH76" s="13"/>
      <c r="EI76" s="13"/>
      <c r="EJ76" s="13"/>
      <c r="EK76" s="13"/>
      <c r="EL76" s="59">
        <v>8</v>
      </c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>
        <v>1</v>
      </c>
      <c r="GK76" s="13">
        <v>1</v>
      </c>
      <c r="GL76" s="13"/>
      <c r="GM76" s="13">
        <v>1</v>
      </c>
      <c r="GN76" s="13"/>
      <c r="GO76" s="13"/>
      <c r="GP76" s="13"/>
      <c r="GQ76" s="13"/>
      <c r="GR76" s="13"/>
      <c r="GS76" s="13">
        <v>1</v>
      </c>
      <c r="GT76" s="13">
        <v>1</v>
      </c>
      <c r="GU76" s="13"/>
      <c r="GV76" s="13">
        <v>1</v>
      </c>
      <c r="GW76" s="13">
        <v>1</v>
      </c>
      <c r="GX76" s="13"/>
      <c r="GY76" s="13"/>
      <c r="GZ76" s="13"/>
      <c r="HA76" s="13">
        <v>1</v>
      </c>
      <c r="HB76" s="13"/>
      <c r="HC76" s="13"/>
      <c r="HD76" s="13"/>
      <c r="HE76" s="13">
        <v>1</v>
      </c>
      <c r="HF76" s="13">
        <v>1</v>
      </c>
      <c r="HG76" s="13"/>
      <c r="HH76" s="13">
        <v>1</v>
      </c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59">
        <v>11</v>
      </c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59"/>
      <c r="JY76" s="13">
        <v>19</v>
      </c>
      <c r="JZ76" s="351"/>
      <c r="KA76" s="351"/>
      <c r="KB76" s="351"/>
      <c r="KC76" s="351"/>
      <c r="KD76" s="351"/>
      <c r="KE76" s="351"/>
      <c r="KF76" s="351"/>
      <c r="KG76" s="351"/>
      <c r="KH76" s="351"/>
      <c r="KI76" s="351"/>
      <c r="KJ76" s="351"/>
      <c r="KK76" s="351"/>
      <c r="KL76" s="351"/>
      <c r="KM76" s="351"/>
    </row>
    <row r="77" spans="1:299">
      <c r="A77" s="8" t="s">
        <v>88</v>
      </c>
      <c r="B77" s="252">
        <f t="shared" si="67"/>
        <v>0</v>
      </c>
      <c r="C77" s="252">
        <f t="shared" si="68"/>
        <v>0</v>
      </c>
      <c r="D77" s="252">
        <f t="shared" si="69"/>
        <v>0</v>
      </c>
      <c r="E77" s="252">
        <f t="shared" si="70"/>
        <v>0</v>
      </c>
      <c r="F77" s="252">
        <f t="shared" si="71"/>
        <v>0</v>
      </c>
      <c r="G77" s="252">
        <f t="shared" si="72"/>
        <v>0</v>
      </c>
      <c r="H77" s="252">
        <f t="shared" si="73"/>
        <v>1</v>
      </c>
      <c r="I77" s="252">
        <f t="shared" si="74"/>
        <v>0</v>
      </c>
      <c r="J77" s="252">
        <f t="shared" si="75"/>
        <v>2</v>
      </c>
      <c r="K77" s="252">
        <f t="shared" si="76"/>
        <v>0</v>
      </c>
      <c r="L77" s="252">
        <f t="shared" si="77"/>
        <v>1</v>
      </c>
      <c r="M77" s="252">
        <f t="shared" si="78"/>
        <v>1</v>
      </c>
      <c r="N77" s="252">
        <f t="shared" si="79"/>
        <v>2</v>
      </c>
      <c r="O77" s="252">
        <f t="shared" si="80"/>
        <v>2</v>
      </c>
      <c r="P77" s="252">
        <f t="shared" si="81"/>
        <v>7</v>
      </c>
      <c r="Q77" s="252">
        <f t="shared" si="82"/>
        <v>2</v>
      </c>
      <c r="R77" s="252">
        <f t="shared" si="83"/>
        <v>6</v>
      </c>
      <c r="S77" s="252">
        <f t="shared" si="84"/>
        <v>1</v>
      </c>
      <c r="T77" s="252">
        <f t="shared" si="85"/>
        <v>0</v>
      </c>
      <c r="U77" s="252">
        <f t="shared" si="86"/>
        <v>1</v>
      </c>
      <c r="W77" s="16" t="s">
        <v>95</v>
      </c>
      <c r="X77" s="458">
        <f t="shared" si="46"/>
        <v>0</v>
      </c>
      <c r="Y77" s="458">
        <f t="shared" si="47"/>
        <v>0</v>
      </c>
      <c r="Z77" s="458">
        <f t="shared" si="48"/>
        <v>0</v>
      </c>
      <c r="AA77" s="458">
        <f t="shared" si="49"/>
        <v>0</v>
      </c>
      <c r="AB77" s="458">
        <f t="shared" si="50"/>
        <v>0</v>
      </c>
      <c r="AC77" s="458">
        <f t="shared" si="51"/>
        <v>0</v>
      </c>
      <c r="AD77" s="458">
        <f t="shared" si="52"/>
        <v>0</v>
      </c>
      <c r="AE77" s="458">
        <f t="shared" si="53"/>
        <v>0</v>
      </c>
      <c r="AF77" s="458">
        <f t="shared" si="54"/>
        <v>1</v>
      </c>
      <c r="AG77" s="458">
        <f t="shared" si="55"/>
        <v>0</v>
      </c>
      <c r="AH77" s="458">
        <f t="shared" si="56"/>
        <v>0</v>
      </c>
      <c r="AI77" s="458">
        <f t="shared" si="57"/>
        <v>0</v>
      </c>
      <c r="AJ77" s="458">
        <f t="shared" si="58"/>
        <v>5</v>
      </c>
      <c r="AK77" s="458">
        <f t="shared" si="59"/>
        <v>0</v>
      </c>
      <c r="AL77" s="458">
        <f t="shared" si="60"/>
        <v>1</v>
      </c>
      <c r="AM77" s="458">
        <f t="shared" si="61"/>
        <v>1</v>
      </c>
      <c r="AN77" s="458">
        <f t="shared" si="62"/>
        <v>0</v>
      </c>
      <c r="AO77" s="458">
        <f t="shared" si="63"/>
        <v>0</v>
      </c>
      <c r="AP77" s="458">
        <f t="shared" si="64"/>
        <v>2</v>
      </c>
      <c r="AQ77" s="458">
        <f t="shared" si="65"/>
        <v>2</v>
      </c>
      <c r="AR77" s="458">
        <f t="shared" si="66"/>
        <v>0</v>
      </c>
      <c r="AS77" s="16" t="s">
        <v>95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>
        <v>1</v>
      </c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>
        <v>1</v>
      </c>
      <c r="DX77" s="13"/>
      <c r="DY77" s="13"/>
      <c r="DZ77" s="13"/>
      <c r="EA77" s="13"/>
      <c r="EB77" s="13"/>
      <c r="EC77" s="13">
        <v>1</v>
      </c>
      <c r="ED77" s="13"/>
      <c r="EE77" s="13"/>
      <c r="EF77" s="13"/>
      <c r="EG77" s="13"/>
      <c r="EH77" s="13"/>
      <c r="EI77" s="13"/>
      <c r="EJ77" s="13"/>
      <c r="EK77" s="13"/>
      <c r="EL77" s="59">
        <v>3</v>
      </c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>
        <v>1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>
        <v>1</v>
      </c>
      <c r="GN77" s="13"/>
      <c r="GO77" s="13">
        <v>1</v>
      </c>
      <c r="GP77" s="13">
        <v>1</v>
      </c>
      <c r="GQ77" s="13">
        <v>1</v>
      </c>
      <c r="GR77" s="13"/>
      <c r="GS77" s="13">
        <v>1</v>
      </c>
      <c r="GT77" s="13"/>
      <c r="GU77" s="13"/>
      <c r="GV77" s="13"/>
      <c r="GW77" s="13"/>
      <c r="GX77" s="13"/>
      <c r="GY77" s="13"/>
      <c r="GZ77" s="13">
        <v>1</v>
      </c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>
        <v>1</v>
      </c>
      <c r="HU77" s="13">
        <v>1</v>
      </c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59">
        <v>9</v>
      </c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59"/>
      <c r="JY77" s="13">
        <v>12</v>
      </c>
      <c r="JZ77" s="351"/>
      <c r="KA77" s="351"/>
      <c r="KB77" s="351"/>
      <c r="KC77" s="351"/>
      <c r="KD77" s="351"/>
      <c r="KE77" s="351"/>
      <c r="KF77" s="351"/>
      <c r="KG77" s="351"/>
      <c r="KH77" s="351"/>
      <c r="KI77" s="351"/>
      <c r="KJ77" s="351"/>
      <c r="KK77" s="351"/>
      <c r="KL77" s="351"/>
      <c r="KM77" s="351"/>
    </row>
    <row r="78" spans="1:299">
      <c r="A78" s="8" t="s">
        <v>89</v>
      </c>
      <c r="B78" s="252">
        <f t="shared" si="67"/>
        <v>0</v>
      </c>
      <c r="C78" s="252">
        <f t="shared" si="68"/>
        <v>0</v>
      </c>
      <c r="D78" s="252">
        <f t="shared" si="69"/>
        <v>0</v>
      </c>
      <c r="E78" s="252">
        <f t="shared" si="70"/>
        <v>0</v>
      </c>
      <c r="F78" s="252">
        <f t="shared" si="71"/>
        <v>0</v>
      </c>
      <c r="G78" s="252">
        <f t="shared" si="72"/>
        <v>0</v>
      </c>
      <c r="H78" s="252">
        <f t="shared" si="73"/>
        <v>0</v>
      </c>
      <c r="I78" s="252">
        <f t="shared" si="74"/>
        <v>0</v>
      </c>
      <c r="J78" s="252">
        <f t="shared" si="75"/>
        <v>0</v>
      </c>
      <c r="K78" s="252">
        <f t="shared" si="76"/>
        <v>0</v>
      </c>
      <c r="L78" s="252">
        <f t="shared" si="77"/>
        <v>0</v>
      </c>
      <c r="M78" s="252">
        <f t="shared" si="78"/>
        <v>1</v>
      </c>
      <c r="N78" s="252">
        <f t="shared" si="79"/>
        <v>1</v>
      </c>
      <c r="O78" s="252">
        <f t="shared" si="80"/>
        <v>1</v>
      </c>
      <c r="P78" s="252">
        <f t="shared" si="81"/>
        <v>1</v>
      </c>
      <c r="Q78" s="252">
        <f t="shared" si="82"/>
        <v>1</v>
      </c>
      <c r="R78" s="252">
        <f t="shared" si="83"/>
        <v>0</v>
      </c>
      <c r="S78" s="252">
        <f t="shared" si="84"/>
        <v>0</v>
      </c>
      <c r="T78" s="252">
        <f t="shared" si="85"/>
        <v>0</v>
      </c>
      <c r="U78" s="252">
        <f t="shared" si="86"/>
        <v>1</v>
      </c>
      <c r="W78" s="16" t="s">
        <v>96</v>
      </c>
      <c r="X78" s="458">
        <f t="shared" si="46"/>
        <v>0</v>
      </c>
      <c r="Y78" s="458">
        <f t="shared" si="47"/>
        <v>0</v>
      </c>
      <c r="Z78" s="458">
        <f t="shared" si="48"/>
        <v>0</v>
      </c>
      <c r="AA78" s="458">
        <f t="shared" si="49"/>
        <v>0</v>
      </c>
      <c r="AB78" s="458">
        <f t="shared" si="50"/>
        <v>0</v>
      </c>
      <c r="AC78" s="458">
        <f t="shared" si="51"/>
        <v>0</v>
      </c>
      <c r="AD78" s="458">
        <f t="shared" si="52"/>
        <v>0</v>
      </c>
      <c r="AE78" s="458">
        <f t="shared" si="53"/>
        <v>0</v>
      </c>
      <c r="AF78" s="458">
        <f t="shared" si="54"/>
        <v>0</v>
      </c>
      <c r="AG78" s="458">
        <f t="shared" si="55"/>
        <v>0</v>
      </c>
      <c r="AH78" s="458">
        <f t="shared" si="56"/>
        <v>1</v>
      </c>
      <c r="AI78" s="458">
        <f t="shared" si="57"/>
        <v>0</v>
      </c>
      <c r="AJ78" s="458">
        <f t="shared" si="58"/>
        <v>0</v>
      </c>
      <c r="AK78" s="458">
        <f t="shared" si="59"/>
        <v>0</v>
      </c>
      <c r="AL78" s="458">
        <f t="shared" si="60"/>
        <v>0</v>
      </c>
      <c r="AM78" s="458">
        <f t="shared" si="61"/>
        <v>0</v>
      </c>
      <c r="AN78" s="458">
        <f t="shared" si="62"/>
        <v>0</v>
      </c>
      <c r="AO78" s="458">
        <f t="shared" si="63"/>
        <v>0</v>
      </c>
      <c r="AP78" s="458">
        <f t="shared" si="64"/>
        <v>0</v>
      </c>
      <c r="AQ78" s="458">
        <f t="shared" si="65"/>
        <v>0</v>
      </c>
      <c r="AR78" s="458">
        <f t="shared" si="66"/>
        <v>0</v>
      </c>
      <c r="AS78" s="16" t="s">
        <v>96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59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>
        <v>1</v>
      </c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59">
        <v>1</v>
      </c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59"/>
      <c r="JY78" s="13">
        <v>1</v>
      </c>
      <c r="JZ78" s="351"/>
      <c r="KA78" s="351"/>
      <c r="KB78" s="351"/>
      <c r="KC78" s="351"/>
      <c r="KD78" s="351"/>
      <c r="KE78" s="351"/>
      <c r="KF78" s="351"/>
      <c r="KG78" s="351"/>
      <c r="KH78" s="351"/>
      <c r="KI78" s="351"/>
      <c r="KJ78" s="351"/>
      <c r="KK78" s="351"/>
      <c r="KL78" s="351"/>
      <c r="KM78" s="351"/>
    </row>
    <row r="79" spans="1:299">
      <c r="A79" s="8" t="s">
        <v>90</v>
      </c>
      <c r="B79" s="252">
        <f t="shared" si="67"/>
        <v>0</v>
      </c>
      <c r="C79" s="252">
        <f t="shared" si="68"/>
        <v>0</v>
      </c>
      <c r="D79" s="252">
        <f t="shared" si="69"/>
        <v>0</v>
      </c>
      <c r="E79" s="252">
        <f t="shared" si="70"/>
        <v>0</v>
      </c>
      <c r="F79" s="252">
        <f t="shared" si="71"/>
        <v>0</v>
      </c>
      <c r="G79" s="252">
        <f t="shared" si="72"/>
        <v>0</v>
      </c>
      <c r="H79" s="252">
        <f t="shared" si="73"/>
        <v>0</v>
      </c>
      <c r="I79" s="252">
        <f t="shared" si="74"/>
        <v>0</v>
      </c>
      <c r="J79" s="252">
        <f t="shared" si="75"/>
        <v>0</v>
      </c>
      <c r="K79" s="252">
        <f t="shared" si="76"/>
        <v>0</v>
      </c>
      <c r="L79" s="252">
        <f t="shared" si="77"/>
        <v>0</v>
      </c>
      <c r="M79" s="252">
        <f t="shared" si="78"/>
        <v>0</v>
      </c>
      <c r="N79" s="252">
        <f t="shared" si="79"/>
        <v>0</v>
      </c>
      <c r="O79" s="252">
        <f t="shared" si="80"/>
        <v>0</v>
      </c>
      <c r="P79" s="252">
        <f t="shared" si="81"/>
        <v>2</v>
      </c>
      <c r="Q79" s="252">
        <f t="shared" si="82"/>
        <v>0</v>
      </c>
      <c r="R79" s="252">
        <f t="shared" si="83"/>
        <v>1</v>
      </c>
      <c r="S79" s="252">
        <f t="shared" si="84"/>
        <v>1</v>
      </c>
      <c r="T79" s="252">
        <f t="shared" si="85"/>
        <v>0</v>
      </c>
      <c r="U79" s="252">
        <f t="shared" si="86"/>
        <v>0</v>
      </c>
      <c r="W79" s="16" t="s">
        <v>97</v>
      </c>
      <c r="X79" s="458">
        <f t="shared" si="46"/>
        <v>0</v>
      </c>
      <c r="Y79" s="458">
        <f t="shared" si="47"/>
        <v>0</v>
      </c>
      <c r="Z79" s="458">
        <f t="shared" si="48"/>
        <v>0</v>
      </c>
      <c r="AA79" s="458">
        <f t="shared" si="49"/>
        <v>0</v>
      </c>
      <c r="AB79" s="458">
        <f t="shared" si="50"/>
        <v>0</v>
      </c>
      <c r="AC79" s="458">
        <f t="shared" si="51"/>
        <v>0</v>
      </c>
      <c r="AD79" s="458">
        <f t="shared" si="52"/>
        <v>0</v>
      </c>
      <c r="AE79" s="458">
        <f t="shared" si="53"/>
        <v>0</v>
      </c>
      <c r="AF79" s="458">
        <f t="shared" si="54"/>
        <v>0</v>
      </c>
      <c r="AG79" s="458">
        <f t="shared" si="55"/>
        <v>0</v>
      </c>
      <c r="AH79" s="458">
        <f t="shared" si="56"/>
        <v>0</v>
      </c>
      <c r="AI79" s="458">
        <f t="shared" si="57"/>
        <v>0</v>
      </c>
      <c r="AJ79" s="458">
        <f t="shared" si="58"/>
        <v>2</v>
      </c>
      <c r="AK79" s="458">
        <f t="shared" si="59"/>
        <v>0</v>
      </c>
      <c r="AL79" s="458">
        <f t="shared" si="60"/>
        <v>0</v>
      </c>
      <c r="AM79" s="458">
        <f t="shared" si="61"/>
        <v>1</v>
      </c>
      <c r="AN79" s="458">
        <f t="shared" si="62"/>
        <v>0</v>
      </c>
      <c r="AO79" s="458">
        <f t="shared" si="63"/>
        <v>2</v>
      </c>
      <c r="AP79" s="458">
        <f t="shared" si="64"/>
        <v>0</v>
      </c>
      <c r="AQ79" s="458">
        <f t="shared" si="65"/>
        <v>0</v>
      </c>
      <c r="AR79" s="458">
        <f t="shared" si="66"/>
        <v>0</v>
      </c>
      <c r="AS79" s="16" t="s">
        <v>97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>
        <v>1</v>
      </c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>
        <v>1</v>
      </c>
      <c r="DR79" s="13"/>
      <c r="DS79" s="13"/>
      <c r="DT79" s="13"/>
      <c r="DU79" s="13">
        <v>1</v>
      </c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59">
        <v>3</v>
      </c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>
        <v>2</v>
      </c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59">
        <v>2</v>
      </c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59"/>
      <c r="JY79" s="13">
        <v>5</v>
      </c>
      <c r="JZ79" s="351"/>
      <c r="KA79" s="351"/>
      <c r="KB79" s="351"/>
      <c r="KC79" s="351"/>
      <c r="KD79" s="351"/>
      <c r="KE79" s="351"/>
      <c r="KF79" s="351"/>
      <c r="KG79" s="351"/>
      <c r="KH79" s="351"/>
      <c r="KI79" s="351"/>
      <c r="KJ79" s="351"/>
      <c r="KK79" s="351"/>
      <c r="KL79" s="351"/>
      <c r="KM79" s="351"/>
    </row>
    <row r="80" spans="1:299">
      <c r="A80" s="8" t="s">
        <v>91</v>
      </c>
      <c r="B80" s="252">
        <f t="shared" si="67"/>
        <v>0</v>
      </c>
      <c r="C80" s="252">
        <f t="shared" si="68"/>
        <v>0</v>
      </c>
      <c r="D80" s="252">
        <f t="shared" si="69"/>
        <v>0</v>
      </c>
      <c r="E80" s="252">
        <f t="shared" si="70"/>
        <v>0</v>
      </c>
      <c r="F80" s="252">
        <f t="shared" si="71"/>
        <v>0</v>
      </c>
      <c r="G80" s="252">
        <f t="shared" si="72"/>
        <v>0</v>
      </c>
      <c r="H80" s="252">
        <f t="shared" si="73"/>
        <v>0</v>
      </c>
      <c r="I80" s="252">
        <f t="shared" si="74"/>
        <v>0</v>
      </c>
      <c r="J80" s="252">
        <f t="shared" si="75"/>
        <v>0</v>
      </c>
      <c r="K80" s="252">
        <f t="shared" si="76"/>
        <v>0</v>
      </c>
      <c r="L80" s="252">
        <f t="shared" si="77"/>
        <v>1</v>
      </c>
      <c r="M80" s="252">
        <f t="shared" si="78"/>
        <v>0</v>
      </c>
      <c r="N80" s="252">
        <f t="shared" si="79"/>
        <v>2</v>
      </c>
      <c r="O80" s="252">
        <f t="shared" si="80"/>
        <v>1</v>
      </c>
      <c r="P80" s="252">
        <f t="shared" si="81"/>
        <v>1</v>
      </c>
      <c r="Q80" s="252">
        <f t="shared" si="82"/>
        <v>1</v>
      </c>
      <c r="R80" s="252">
        <f t="shared" si="83"/>
        <v>2</v>
      </c>
      <c r="S80" s="252">
        <f t="shared" si="84"/>
        <v>0</v>
      </c>
      <c r="T80" s="252">
        <f t="shared" si="85"/>
        <v>1</v>
      </c>
      <c r="U80" s="252">
        <f t="shared" si="86"/>
        <v>0</v>
      </c>
      <c r="W80" s="16" t="s">
        <v>98</v>
      </c>
      <c r="X80" s="458">
        <f t="shared" si="46"/>
        <v>0</v>
      </c>
      <c r="Y80" s="458">
        <f t="shared" si="47"/>
        <v>0</v>
      </c>
      <c r="Z80" s="458">
        <f t="shared" si="48"/>
        <v>0</v>
      </c>
      <c r="AA80" s="458">
        <f t="shared" si="49"/>
        <v>0</v>
      </c>
      <c r="AB80" s="458">
        <f t="shared" si="50"/>
        <v>0</v>
      </c>
      <c r="AC80" s="458">
        <f t="shared" si="51"/>
        <v>0</v>
      </c>
      <c r="AD80" s="458">
        <f t="shared" si="52"/>
        <v>0</v>
      </c>
      <c r="AE80" s="458">
        <f t="shared" si="53"/>
        <v>0</v>
      </c>
      <c r="AF80" s="458">
        <f t="shared" si="54"/>
        <v>0</v>
      </c>
      <c r="AG80" s="458">
        <f t="shared" si="55"/>
        <v>0</v>
      </c>
      <c r="AH80" s="458">
        <f t="shared" si="56"/>
        <v>0</v>
      </c>
      <c r="AI80" s="458">
        <f t="shared" si="57"/>
        <v>0</v>
      </c>
      <c r="AJ80" s="458">
        <f t="shared" si="58"/>
        <v>0</v>
      </c>
      <c r="AK80" s="458">
        <f t="shared" si="59"/>
        <v>0</v>
      </c>
      <c r="AL80" s="458">
        <f t="shared" si="60"/>
        <v>0</v>
      </c>
      <c r="AM80" s="458">
        <f t="shared" si="61"/>
        <v>0</v>
      </c>
      <c r="AN80" s="458">
        <f t="shared" si="62"/>
        <v>0</v>
      </c>
      <c r="AO80" s="458">
        <f t="shared" si="63"/>
        <v>1</v>
      </c>
      <c r="AP80" s="458">
        <f t="shared" si="64"/>
        <v>0</v>
      </c>
      <c r="AQ80" s="458">
        <f t="shared" si="65"/>
        <v>1</v>
      </c>
      <c r="AR80" s="458">
        <f t="shared" si="66"/>
        <v>0</v>
      </c>
      <c r="AS80" s="16" t="s">
        <v>98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>
        <v>1</v>
      </c>
      <c r="DU80" s="13"/>
      <c r="DV80" s="13"/>
      <c r="DW80" s="13">
        <v>1</v>
      </c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59">
        <v>2</v>
      </c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59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59"/>
      <c r="JY80" s="13">
        <v>2</v>
      </c>
      <c r="JZ80" s="351"/>
      <c r="KA80" s="351"/>
      <c r="KB80" s="351"/>
      <c r="KC80" s="351"/>
      <c r="KD80" s="351"/>
      <c r="KE80" s="351"/>
      <c r="KF80" s="351"/>
      <c r="KG80" s="351"/>
      <c r="KH80" s="351"/>
      <c r="KI80" s="351"/>
      <c r="KJ80" s="351"/>
      <c r="KK80" s="351"/>
      <c r="KL80" s="351"/>
      <c r="KM80" s="351"/>
    </row>
    <row r="81" spans="1:299">
      <c r="A81" s="8" t="s">
        <v>92</v>
      </c>
      <c r="B81" s="252">
        <f t="shared" si="67"/>
        <v>0</v>
      </c>
      <c r="C81" s="252">
        <f t="shared" si="68"/>
        <v>0</v>
      </c>
      <c r="D81" s="252">
        <f t="shared" si="69"/>
        <v>0</v>
      </c>
      <c r="E81" s="252">
        <f t="shared" si="70"/>
        <v>0</v>
      </c>
      <c r="F81" s="252">
        <f t="shared" si="71"/>
        <v>0</v>
      </c>
      <c r="G81" s="252">
        <f t="shared" si="72"/>
        <v>0</v>
      </c>
      <c r="H81" s="252">
        <f t="shared" si="73"/>
        <v>0</v>
      </c>
      <c r="I81" s="252">
        <f t="shared" si="74"/>
        <v>0</v>
      </c>
      <c r="J81" s="252">
        <f t="shared" si="75"/>
        <v>0</v>
      </c>
      <c r="K81" s="252">
        <f t="shared" si="76"/>
        <v>0</v>
      </c>
      <c r="L81" s="252">
        <f t="shared" si="77"/>
        <v>0</v>
      </c>
      <c r="M81" s="252">
        <f t="shared" si="78"/>
        <v>0</v>
      </c>
      <c r="N81" s="252">
        <f t="shared" si="79"/>
        <v>0</v>
      </c>
      <c r="O81" s="252">
        <f t="shared" si="80"/>
        <v>0</v>
      </c>
      <c r="P81" s="252">
        <f t="shared" si="81"/>
        <v>0</v>
      </c>
      <c r="Q81" s="252">
        <f t="shared" si="82"/>
        <v>0</v>
      </c>
      <c r="R81" s="252">
        <f t="shared" si="83"/>
        <v>0</v>
      </c>
      <c r="S81" s="252">
        <f t="shared" si="84"/>
        <v>0</v>
      </c>
      <c r="T81" s="252">
        <f t="shared" si="85"/>
        <v>0</v>
      </c>
      <c r="U81" s="252">
        <f t="shared" si="86"/>
        <v>1</v>
      </c>
      <c r="W81" s="16" t="s">
        <v>198</v>
      </c>
      <c r="X81" s="458">
        <f t="shared" si="46"/>
        <v>0</v>
      </c>
      <c r="Y81" s="458">
        <f t="shared" si="47"/>
        <v>0</v>
      </c>
      <c r="Z81" s="458">
        <f t="shared" si="48"/>
        <v>0</v>
      </c>
      <c r="AA81" s="458">
        <f t="shared" si="49"/>
        <v>0</v>
      </c>
      <c r="AB81" s="458">
        <f t="shared" si="50"/>
        <v>1</v>
      </c>
      <c r="AC81" s="458">
        <f t="shared" si="51"/>
        <v>0</v>
      </c>
      <c r="AD81" s="458">
        <f t="shared" si="52"/>
        <v>2</v>
      </c>
      <c r="AE81" s="458">
        <f t="shared" si="53"/>
        <v>3</v>
      </c>
      <c r="AF81" s="458">
        <f t="shared" si="54"/>
        <v>18</v>
      </c>
      <c r="AG81" s="458">
        <f t="shared" si="55"/>
        <v>9</v>
      </c>
      <c r="AH81" s="458">
        <f t="shared" si="56"/>
        <v>43</v>
      </c>
      <c r="AI81" s="458">
        <f t="shared" si="57"/>
        <v>11</v>
      </c>
      <c r="AJ81" s="458">
        <f t="shared" si="58"/>
        <v>83</v>
      </c>
      <c r="AK81" s="458">
        <f t="shared" si="59"/>
        <v>46</v>
      </c>
      <c r="AL81" s="458">
        <f t="shared" si="60"/>
        <v>138</v>
      </c>
      <c r="AM81" s="458">
        <f t="shared" si="61"/>
        <v>82</v>
      </c>
      <c r="AN81" s="458">
        <f t="shared" si="62"/>
        <v>122</v>
      </c>
      <c r="AO81" s="458">
        <f t="shared" si="63"/>
        <v>118</v>
      </c>
      <c r="AP81" s="458">
        <f t="shared" si="64"/>
        <v>33</v>
      </c>
      <c r="AQ81" s="458">
        <f t="shared" si="65"/>
        <v>84</v>
      </c>
      <c r="AR81" s="458">
        <f t="shared" si="66"/>
        <v>2</v>
      </c>
      <c r="AS81" s="16" t="s">
        <v>198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>
        <v>1</v>
      </c>
      <c r="BR81" s="13"/>
      <c r="BS81" s="13"/>
      <c r="BT81" s="13">
        <v>1</v>
      </c>
      <c r="BU81" s="13"/>
      <c r="BV81" s="13">
        <v>1</v>
      </c>
      <c r="BW81" s="13"/>
      <c r="BX81" s="13">
        <v>1</v>
      </c>
      <c r="BY81" s="13">
        <v>1</v>
      </c>
      <c r="BZ81" s="13"/>
      <c r="CA81" s="13">
        <v>1</v>
      </c>
      <c r="CB81" s="13"/>
      <c r="CC81" s="13"/>
      <c r="CD81" s="13">
        <v>1</v>
      </c>
      <c r="CE81" s="13">
        <v>1</v>
      </c>
      <c r="CF81" s="13">
        <v>2</v>
      </c>
      <c r="CG81" s="13">
        <v>2</v>
      </c>
      <c r="CH81" s="13">
        <v>1</v>
      </c>
      <c r="CI81" s="13">
        <v>2</v>
      </c>
      <c r="CJ81" s="13">
        <v>1</v>
      </c>
      <c r="CK81" s="13"/>
      <c r="CL81" s="13">
        <v>1</v>
      </c>
      <c r="CM81" s="13">
        <v>1</v>
      </c>
      <c r="CN81" s="13">
        <v>1</v>
      </c>
      <c r="CO81" s="13">
        <v>1</v>
      </c>
      <c r="CP81" s="13">
        <v>2</v>
      </c>
      <c r="CQ81" s="13">
        <v>1</v>
      </c>
      <c r="CR81" s="13">
        <v>1</v>
      </c>
      <c r="CS81" s="13">
        <v>4</v>
      </c>
      <c r="CT81" s="13">
        <v>8</v>
      </c>
      <c r="CU81" s="13">
        <v>5</v>
      </c>
      <c r="CV81" s="13">
        <v>3</v>
      </c>
      <c r="CW81" s="13">
        <v>1</v>
      </c>
      <c r="CX81" s="13">
        <v>5</v>
      </c>
      <c r="CY81" s="13">
        <v>6</v>
      </c>
      <c r="CZ81" s="13">
        <v>7</v>
      </c>
      <c r="DA81" s="13">
        <v>6</v>
      </c>
      <c r="DB81" s="13">
        <v>12</v>
      </c>
      <c r="DC81" s="13">
        <v>4</v>
      </c>
      <c r="DD81" s="13">
        <v>11</v>
      </c>
      <c r="DE81" s="13">
        <v>8</v>
      </c>
      <c r="DF81" s="13">
        <v>8</v>
      </c>
      <c r="DG81" s="13">
        <v>7</v>
      </c>
      <c r="DH81" s="13">
        <v>8</v>
      </c>
      <c r="DI81" s="13">
        <v>7</v>
      </c>
      <c r="DJ81" s="13">
        <v>9</v>
      </c>
      <c r="DK81" s="13">
        <v>8</v>
      </c>
      <c r="DL81" s="13">
        <v>12</v>
      </c>
      <c r="DM81" s="13">
        <v>8</v>
      </c>
      <c r="DN81" s="13">
        <v>9</v>
      </c>
      <c r="DO81" s="13">
        <v>6</v>
      </c>
      <c r="DP81" s="13">
        <v>11</v>
      </c>
      <c r="DQ81" s="13">
        <v>19</v>
      </c>
      <c r="DR81" s="13">
        <v>13</v>
      </c>
      <c r="DS81" s="13">
        <v>15</v>
      </c>
      <c r="DT81" s="13">
        <v>12</v>
      </c>
      <c r="DU81" s="13">
        <v>13</v>
      </c>
      <c r="DV81" s="13">
        <v>15</v>
      </c>
      <c r="DW81" s="13">
        <v>10</v>
      </c>
      <c r="DX81" s="13">
        <v>13</v>
      </c>
      <c r="DY81" s="13">
        <v>9</v>
      </c>
      <c r="DZ81" s="13">
        <v>12</v>
      </c>
      <c r="EA81" s="13">
        <v>6</v>
      </c>
      <c r="EB81" s="13">
        <v>3</v>
      </c>
      <c r="EC81" s="13">
        <v>3</v>
      </c>
      <c r="ED81" s="13">
        <v>3</v>
      </c>
      <c r="EE81" s="13">
        <v>4</v>
      </c>
      <c r="EF81" s="13">
        <v>1</v>
      </c>
      <c r="EG81" s="13">
        <v>2</v>
      </c>
      <c r="EH81" s="13">
        <v>2</v>
      </c>
      <c r="EI81" s="13"/>
      <c r="EJ81" s="13"/>
      <c r="EK81" s="13">
        <v>1</v>
      </c>
      <c r="EL81" s="59">
        <v>353</v>
      </c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>
        <v>1</v>
      </c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1</v>
      </c>
      <c r="FK81" s="13"/>
      <c r="FL81" s="13"/>
      <c r="FM81" s="13"/>
      <c r="FN81" s="13"/>
      <c r="FO81" s="13"/>
      <c r="FP81" s="13">
        <v>1</v>
      </c>
      <c r="FQ81" s="13"/>
      <c r="FR81" s="13">
        <v>5</v>
      </c>
      <c r="FS81" s="13">
        <v>2</v>
      </c>
      <c r="FT81" s="13"/>
      <c r="FU81" s="13"/>
      <c r="FV81" s="13">
        <v>2</v>
      </c>
      <c r="FW81" s="13">
        <v>1</v>
      </c>
      <c r="FX81" s="13">
        <v>3</v>
      </c>
      <c r="FY81" s="13">
        <v>1</v>
      </c>
      <c r="FZ81" s="13">
        <v>3</v>
      </c>
      <c r="GA81" s="13">
        <v>1</v>
      </c>
      <c r="GB81" s="13"/>
      <c r="GC81" s="13">
        <v>2</v>
      </c>
      <c r="GD81" s="13">
        <v>6</v>
      </c>
      <c r="GE81" s="13">
        <v>1</v>
      </c>
      <c r="GF81" s="13">
        <v>2</v>
      </c>
      <c r="GG81" s="13">
        <v>9</v>
      </c>
      <c r="GH81" s="13">
        <v>6</v>
      </c>
      <c r="GI81" s="13">
        <v>6</v>
      </c>
      <c r="GJ81" s="13">
        <v>4</v>
      </c>
      <c r="GK81" s="13">
        <v>7</v>
      </c>
      <c r="GL81" s="13">
        <v>10</v>
      </c>
      <c r="GM81" s="13">
        <v>6</v>
      </c>
      <c r="GN81" s="13">
        <v>5</v>
      </c>
      <c r="GO81" s="13">
        <v>11</v>
      </c>
      <c r="GP81" s="13">
        <v>7</v>
      </c>
      <c r="GQ81" s="13">
        <v>7</v>
      </c>
      <c r="GR81" s="13">
        <v>9</v>
      </c>
      <c r="GS81" s="13">
        <v>12</v>
      </c>
      <c r="GT81" s="13">
        <v>9</v>
      </c>
      <c r="GU81" s="13">
        <v>7</v>
      </c>
      <c r="GV81" s="13">
        <v>13</v>
      </c>
      <c r="GW81" s="13">
        <v>20</v>
      </c>
      <c r="GX81" s="13">
        <v>13</v>
      </c>
      <c r="GY81" s="13">
        <v>11</v>
      </c>
      <c r="GZ81" s="13">
        <v>15</v>
      </c>
      <c r="HA81" s="13">
        <v>15</v>
      </c>
      <c r="HB81" s="13">
        <v>13</v>
      </c>
      <c r="HC81" s="13">
        <v>11</v>
      </c>
      <c r="HD81" s="13">
        <v>14</v>
      </c>
      <c r="HE81" s="13">
        <v>13</v>
      </c>
      <c r="HF81" s="13">
        <v>18</v>
      </c>
      <c r="HG81" s="13">
        <v>16</v>
      </c>
      <c r="HH81" s="13">
        <v>9</v>
      </c>
      <c r="HI81" s="13">
        <v>8</v>
      </c>
      <c r="HJ81" s="13">
        <v>12</v>
      </c>
      <c r="HK81" s="13">
        <v>17</v>
      </c>
      <c r="HL81" s="13">
        <v>6</v>
      </c>
      <c r="HM81" s="13">
        <v>14</v>
      </c>
      <c r="HN81" s="13">
        <v>14</v>
      </c>
      <c r="HO81" s="13">
        <v>8</v>
      </c>
      <c r="HP81" s="13">
        <v>3</v>
      </c>
      <c r="HQ81" s="13">
        <v>8</v>
      </c>
      <c r="HR81" s="13">
        <v>4</v>
      </c>
      <c r="HS81" s="13">
        <v>1</v>
      </c>
      <c r="HT81" s="13">
        <v>8</v>
      </c>
      <c r="HU81" s="13">
        <v>2</v>
      </c>
      <c r="HV81" s="13">
        <v>3</v>
      </c>
      <c r="HW81" s="13"/>
      <c r="HX81" s="13">
        <v>1</v>
      </c>
      <c r="HY81" s="13">
        <v>2</v>
      </c>
      <c r="HZ81" s="13">
        <v>1</v>
      </c>
      <c r="IA81" s="13"/>
      <c r="IB81" s="13"/>
      <c r="IC81" s="13"/>
      <c r="ID81" s="13"/>
      <c r="IE81" s="13"/>
      <c r="IF81" s="59">
        <v>440</v>
      </c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>
        <v>1</v>
      </c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>
        <v>1</v>
      </c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59">
        <v>2</v>
      </c>
      <c r="JY81" s="13">
        <v>795</v>
      </c>
      <c r="JZ81" s="351"/>
      <c r="KA81" s="351"/>
      <c r="KB81" s="351"/>
      <c r="KC81" s="351"/>
      <c r="KD81" s="351"/>
      <c r="KE81" s="351"/>
      <c r="KF81" s="351"/>
      <c r="KG81" s="351"/>
      <c r="KH81" s="351"/>
      <c r="KI81" s="351"/>
      <c r="KJ81" s="351"/>
      <c r="KK81" s="351"/>
      <c r="KL81" s="351"/>
      <c r="KM81" s="351"/>
    </row>
    <row r="82" spans="1:299">
      <c r="A82" s="8" t="s">
        <v>93</v>
      </c>
      <c r="B82" s="252">
        <f t="shared" si="67"/>
        <v>0</v>
      </c>
      <c r="C82" s="252">
        <f t="shared" si="68"/>
        <v>0</v>
      </c>
      <c r="D82" s="252">
        <f t="shared" si="69"/>
        <v>0</v>
      </c>
      <c r="E82" s="252">
        <f t="shared" si="70"/>
        <v>0</v>
      </c>
      <c r="F82" s="252">
        <f t="shared" si="71"/>
        <v>0</v>
      </c>
      <c r="G82" s="252">
        <f t="shared" si="72"/>
        <v>0</v>
      </c>
      <c r="H82" s="252">
        <f t="shared" si="73"/>
        <v>0</v>
      </c>
      <c r="I82" s="252">
        <f t="shared" si="74"/>
        <v>1</v>
      </c>
      <c r="J82" s="252">
        <f t="shared" si="75"/>
        <v>0</v>
      </c>
      <c r="K82" s="252">
        <f t="shared" si="76"/>
        <v>0</v>
      </c>
      <c r="L82" s="252">
        <f t="shared" si="77"/>
        <v>2</v>
      </c>
      <c r="M82" s="252">
        <f t="shared" si="78"/>
        <v>1</v>
      </c>
      <c r="N82" s="252">
        <f t="shared" si="79"/>
        <v>3</v>
      </c>
      <c r="O82" s="252">
        <f t="shared" si="80"/>
        <v>0</v>
      </c>
      <c r="P82" s="252">
        <f t="shared" si="81"/>
        <v>4</v>
      </c>
      <c r="Q82" s="252">
        <f t="shared" si="82"/>
        <v>0</v>
      </c>
      <c r="R82" s="252">
        <f t="shared" si="83"/>
        <v>2</v>
      </c>
      <c r="S82" s="252">
        <f t="shared" si="84"/>
        <v>3</v>
      </c>
      <c r="T82" s="252">
        <f t="shared" si="85"/>
        <v>0</v>
      </c>
      <c r="U82" s="252">
        <f t="shared" si="86"/>
        <v>3</v>
      </c>
      <c r="W82" s="16" t="s">
        <v>199</v>
      </c>
      <c r="X82" s="458">
        <f t="shared" si="46"/>
        <v>0</v>
      </c>
      <c r="Y82" s="458">
        <f t="shared" si="47"/>
        <v>0</v>
      </c>
      <c r="Z82" s="458">
        <f t="shared" si="48"/>
        <v>0</v>
      </c>
      <c r="AA82" s="458">
        <f t="shared" si="49"/>
        <v>0</v>
      </c>
      <c r="AB82" s="458">
        <f t="shared" si="50"/>
        <v>1</v>
      </c>
      <c r="AC82" s="458">
        <f t="shared" si="51"/>
        <v>1</v>
      </c>
      <c r="AD82" s="458">
        <f t="shared" si="52"/>
        <v>3</v>
      </c>
      <c r="AE82" s="458">
        <f t="shared" si="53"/>
        <v>0</v>
      </c>
      <c r="AF82" s="458">
        <f t="shared" si="54"/>
        <v>3</v>
      </c>
      <c r="AG82" s="458">
        <f t="shared" si="55"/>
        <v>3</v>
      </c>
      <c r="AH82" s="458">
        <f t="shared" si="56"/>
        <v>6</v>
      </c>
      <c r="AI82" s="458">
        <f t="shared" si="57"/>
        <v>5</v>
      </c>
      <c r="AJ82" s="458">
        <f t="shared" si="58"/>
        <v>12</v>
      </c>
      <c r="AK82" s="458">
        <f t="shared" si="59"/>
        <v>5</v>
      </c>
      <c r="AL82" s="458">
        <f t="shared" si="60"/>
        <v>7</v>
      </c>
      <c r="AM82" s="458">
        <f t="shared" si="61"/>
        <v>4</v>
      </c>
      <c r="AN82" s="458">
        <f t="shared" si="62"/>
        <v>3</v>
      </c>
      <c r="AO82" s="458">
        <f t="shared" si="63"/>
        <v>7</v>
      </c>
      <c r="AP82" s="458">
        <f t="shared" si="64"/>
        <v>0</v>
      </c>
      <c r="AQ82" s="458">
        <f t="shared" si="65"/>
        <v>2</v>
      </c>
      <c r="AR82" s="458">
        <f t="shared" si="66"/>
        <v>1</v>
      </c>
      <c r="AS82" s="16" t="s">
        <v>199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>
        <v>1</v>
      </c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>
        <v>1</v>
      </c>
      <c r="BZ82" s="13"/>
      <c r="CA82" s="13"/>
      <c r="CB82" s="13">
        <v>1</v>
      </c>
      <c r="CC82" s="13"/>
      <c r="CD82" s="13"/>
      <c r="CE82" s="13"/>
      <c r="CF82" s="13"/>
      <c r="CG82" s="13">
        <v>1</v>
      </c>
      <c r="CH82" s="13"/>
      <c r="CI82" s="13"/>
      <c r="CJ82" s="13"/>
      <c r="CK82" s="13"/>
      <c r="CL82" s="13"/>
      <c r="CM82" s="13">
        <v>1</v>
      </c>
      <c r="CN82" s="13"/>
      <c r="CO82" s="13">
        <v>1</v>
      </c>
      <c r="CP82" s="13">
        <v>2</v>
      </c>
      <c r="CQ82" s="13">
        <v>1</v>
      </c>
      <c r="CR82" s="13"/>
      <c r="CS82" s="13"/>
      <c r="CT82" s="13">
        <v>1</v>
      </c>
      <c r="CU82" s="13"/>
      <c r="CV82" s="13"/>
      <c r="CW82" s="13">
        <v>1</v>
      </c>
      <c r="CX82" s="13"/>
      <c r="CY82" s="13">
        <v>1</v>
      </c>
      <c r="CZ82" s="13">
        <v>2</v>
      </c>
      <c r="DA82" s="13"/>
      <c r="DB82" s="13"/>
      <c r="DC82" s="13"/>
      <c r="DD82" s="13"/>
      <c r="DE82" s="13"/>
      <c r="DF82" s="13"/>
      <c r="DG82" s="13"/>
      <c r="DH82" s="13"/>
      <c r="DI82" s="13">
        <v>1</v>
      </c>
      <c r="DJ82" s="13">
        <v>2</v>
      </c>
      <c r="DK82" s="13">
        <v>1</v>
      </c>
      <c r="DL82" s="13"/>
      <c r="DM82" s="13">
        <v>1</v>
      </c>
      <c r="DN82" s="13"/>
      <c r="DO82" s="13"/>
      <c r="DP82" s="13">
        <v>1</v>
      </c>
      <c r="DQ82" s="13">
        <v>1</v>
      </c>
      <c r="DR82" s="13">
        <v>1</v>
      </c>
      <c r="DS82" s="13">
        <v>1</v>
      </c>
      <c r="DT82" s="13">
        <v>2</v>
      </c>
      <c r="DU82" s="13"/>
      <c r="DV82" s="13"/>
      <c r="DW82" s="13"/>
      <c r="DX82" s="13">
        <v>1</v>
      </c>
      <c r="DY82" s="13">
        <v>1</v>
      </c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59">
        <v>27</v>
      </c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>
        <v>1</v>
      </c>
      <c r="FE82" s="13"/>
      <c r="FF82" s="13"/>
      <c r="FG82" s="13"/>
      <c r="FH82" s="13">
        <v>1</v>
      </c>
      <c r="FI82" s="13"/>
      <c r="FJ82" s="13"/>
      <c r="FK82" s="13"/>
      <c r="FL82" s="13"/>
      <c r="FM82" s="13"/>
      <c r="FN82" s="13">
        <v>1</v>
      </c>
      <c r="FO82" s="13">
        <v>1</v>
      </c>
      <c r="FP82" s="13"/>
      <c r="FQ82" s="13"/>
      <c r="FR82" s="13">
        <v>1</v>
      </c>
      <c r="FS82" s="13"/>
      <c r="FT82" s="13"/>
      <c r="FU82" s="13"/>
      <c r="FV82" s="13">
        <v>1</v>
      </c>
      <c r="FW82" s="13"/>
      <c r="FX82" s="13"/>
      <c r="FY82" s="13">
        <v>1</v>
      </c>
      <c r="FZ82" s="13"/>
      <c r="GA82" s="13"/>
      <c r="GB82" s="13"/>
      <c r="GC82" s="13"/>
      <c r="GD82" s="13">
        <v>2</v>
      </c>
      <c r="GE82" s="13">
        <v>1</v>
      </c>
      <c r="GF82" s="13"/>
      <c r="GG82" s="13"/>
      <c r="GH82" s="13"/>
      <c r="GI82" s="13"/>
      <c r="GJ82" s="13"/>
      <c r="GK82" s="13">
        <v>3</v>
      </c>
      <c r="GL82" s="13">
        <v>2</v>
      </c>
      <c r="GM82" s="13">
        <v>2</v>
      </c>
      <c r="GN82" s="13"/>
      <c r="GO82" s="13">
        <v>1</v>
      </c>
      <c r="GP82" s="13">
        <v>2</v>
      </c>
      <c r="GQ82" s="13">
        <v>2</v>
      </c>
      <c r="GR82" s="13"/>
      <c r="GS82" s="13"/>
      <c r="GT82" s="13">
        <v>3</v>
      </c>
      <c r="GU82" s="13"/>
      <c r="GV82" s="13"/>
      <c r="GW82" s="13"/>
      <c r="GX82" s="13">
        <v>1</v>
      </c>
      <c r="GY82" s="13">
        <v>3</v>
      </c>
      <c r="GZ82" s="13"/>
      <c r="HA82" s="13">
        <v>1</v>
      </c>
      <c r="HB82" s="13"/>
      <c r="HC82" s="13"/>
      <c r="HD82" s="13"/>
      <c r="HE82" s="13">
        <v>2</v>
      </c>
      <c r="HF82" s="13"/>
      <c r="HG82" s="13"/>
      <c r="HH82" s="13"/>
      <c r="HI82" s="13">
        <v>2</v>
      </c>
      <c r="HJ82" s="13"/>
      <c r="HK82" s="13"/>
      <c r="HL82" s="13">
        <v>1</v>
      </c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59">
        <v>35</v>
      </c>
      <c r="IG82" s="13"/>
      <c r="IH82" s="13"/>
      <c r="II82" s="13"/>
      <c r="IJ82" s="13"/>
      <c r="IK82" s="13">
        <v>1</v>
      </c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59">
        <v>1</v>
      </c>
      <c r="JY82" s="13">
        <v>63</v>
      </c>
      <c r="JZ82" s="351"/>
      <c r="KA82" s="351"/>
      <c r="KB82" s="351"/>
      <c r="KC82" s="351"/>
      <c r="KD82" s="351"/>
      <c r="KE82" s="351"/>
      <c r="KF82" s="351"/>
      <c r="KG82" s="351"/>
      <c r="KH82" s="351"/>
      <c r="KI82" s="351"/>
      <c r="KJ82" s="351"/>
      <c r="KK82" s="351"/>
      <c r="KL82" s="351"/>
      <c r="KM82" s="351"/>
    </row>
    <row r="83" spans="1:299">
      <c r="A83" s="8" t="s">
        <v>94</v>
      </c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W83" s="16" t="s">
        <v>200</v>
      </c>
      <c r="X83" s="458">
        <f t="shared" si="46"/>
        <v>0</v>
      </c>
      <c r="Y83" s="458">
        <f t="shared" si="47"/>
        <v>0</v>
      </c>
      <c r="Z83" s="458">
        <f t="shared" si="48"/>
        <v>0</v>
      </c>
      <c r="AA83" s="458">
        <f t="shared" si="49"/>
        <v>0</v>
      </c>
      <c r="AB83" s="458">
        <f t="shared" si="50"/>
        <v>2</v>
      </c>
      <c r="AC83" s="458">
        <f t="shared" si="51"/>
        <v>3</v>
      </c>
      <c r="AD83" s="458">
        <f t="shared" si="52"/>
        <v>11</v>
      </c>
      <c r="AE83" s="458">
        <f t="shared" si="53"/>
        <v>3</v>
      </c>
      <c r="AF83" s="458">
        <f t="shared" si="54"/>
        <v>17</v>
      </c>
      <c r="AG83" s="458">
        <f t="shared" si="55"/>
        <v>17</v>
      </c>
      <c r="AH83" s="458">
        <f t="shared" si="56"/>
        <v>47</v>
      </c>
      <c r="AI83" s="458">
        <f t="shared" si="57"/>
        <v>22</v>
      </c>
      <c r="AJ83" s="458">
        <f t="shared" si="58"/>
        <v>98</v>
      </c>
      <c r="AK83" s="458">
        <f t="shared" si="59"/>
        <v>52</v>
      </c>
      <c r="AL83" s="458">
        <f t="shared" si="60"/>
        <v>106</v>
      </c>
      <c r="AM83" s="458">
        <f t="shared" si="61"/>
        <v>72</v>
      </c>
      <c r="AN83" s="458">
        <f t="shared" si="62"/>
        <v>84</v>
      </c>
      <c r="AO83" s="458">
        <f t="shared" si="63"/>
        <v>112</v>
      </c>
      <c r="AP83" s="458">
        <f t="shared" si="64"/>
        <v>19</v>
      </c>
      <c r="AQ83" s="458">
        <f t="shared" si="65"/>
        <v>55</v>
      </c>
      <c r="AR83" s="458">
        <f t="shared" si="66"/>
        <v>5</v>
      </c>
      <c r="AS83" s="16" t="s">
        <v>200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>
        <v>1</v>
      </c>
      <c r="BJ83" s="13">
        <v>1</v>
      </c>
      <c r="BK83" s="13"/>
      <c r="BL83" s="13"/>
      <c r="BM83" s="13">
        <v>1</v>
      </c>
      <c r="BN83" s="13"/>
      <c r="BO83" s="13"/>
      <c r="BP83" s="13"/>
      <c r="BQ83" s="13"/>
      <c r="BR83" s="13">
        <v>1</v>
      </c>
      <c r="BS83" s="13"/>
      <c r="BT83" s="13"/>
      <c r="BU83" s="13"/>
      <c r="BV83" s="13"/>
      <c r="BW83" s="13">
        <v>2</v>
      </c>
      <c r="BX83" s="13">
        <v>1</v>
      </c>
      <c r="BY83" s="13">
        <v>1</v>
      </c>
      <c r="BZ83" s="13">
        <v>3</v>
      </c>
      <c r="CA83" s="13">
        <v>1</v>
      </c>
      <c r="CB83" s="13">
        <v>3</v>
      </c>
      <c r="CC83" s="13">
        <v>2</v>
      </c>
      <c r="CD83" s="13">
        <v>2</v>
      </c>
      <c r="CE83" s="13">
        <v>3</v>
      </c>
      <c r="CF83" s="13">
        <v>1</v>
      </c>
      <c r="CG83" s="13"/>
      <c r="CH83" s="13">
        <v>2</v>
      </c>
      <c r="CI83" s="13"/>
      <c r="CJ83" s="13">
        <v>3</v>
      </c>
      <c r="CK83" s="13">
        <v>2</v>
      </c>
      <c r="CL83" s="13">
        <v>1</v>
      </c>
      <c r="CM83" s="13">
        <v>6</v>
      </c>
      <c r="CN83" s="13">
        <v>3</v>
      </c>
      <c r="CO83" s="13">
        <v>1</v>
      </c>
      <c r="CP83" s="13">
        <v>3</v>
      </c>
      <c r="CQ83" s="13">
        <v>1</v>
      </c>
      <c r="CR83" s="13">
        <v>4</v>
      </c>
      <c r="CS83" s="13">
        <v>4</v>
      </c>
      <c r="CT83" s="13">
        <v>5</v>
      </c>
      <c r="CU83" s="13">
        <v>5</v>
      </c>
      <c r="CV83" s="13">
        <v>4</v>
      </c>
      <c r="CW83" s="13">
        <v>5</v>
      </c>
      <c r="CX83" s="13">
        <v>3</v>
      </c>
      <c r="CY83" s="13">
        <v>4</v>
      </c>
      <c r="CZ83" s="13">
        <v>9</v>
      </c>
      <c r="DA83" s="13">
        <v>9</v>
      </c>
      <c r="DB83" s="13">
        <v>4</v>
      </c>
      <c r="DC83" s="13">
        <v>8</v>
      </c>
      <c r="DD83" s="13">
        <v>7</v>
      </c>
      <c r="DE83" s="13">
        <v>8</v>
      </c>
      <c r="DF83" s="13">
        <v>5</v>
      </c>
      <c r="DG83" s="13">
        <v>5</v>
      </c>
      <c r="DH83" s="13">
        <v>8</v>
      </c>
      <c r="DI83" s="13">
        <v>14</v>
      </c>
      <c r="DJ83" s="13">
        <v>6</v>
      </c>
      <c r="DK83" s="13">
        <v>7</v>
      </c>
      <c r="DL83" s="13">
        <v>10</v>
      </c>
      <c r="DM83" s="13">
        <v>11</v>
      </c>
      <c r="DN83" s="13">
        <v>8</v>
      </c>
      <c r="DO83" s="13">
        <v>9</v>
      </c>
      <c r="DP83" s="13">
        <v>15</v>
      </c>
      <c r="DQ83" s="13">
        <v>15</v>
      </c>
      <c r="DR83" s="13">
        <v>11</v>
      </c>
      <c r="DS83" s="13">
        <v>8</v>
      </c>
      <c r="DT83" s="13">
        <v>11</v>
      </c>
      <c r="DU83" s="13">
        <v>14</v>
      </c>
      <c r="DV83" s="13">
        <v>2</v>
      </c>
      <c r="DW83" s="13">
        <v>14</v>
      </c>
      <c r="DX83" s="13">
        <v>9</v>
      </c>
      <c r="DY83" s="13">
        <v>10</v>
      </c>
      <c r="DZ83" s="13">
        <v>4</v>
      </c>
      <c r="EA83" s="13">
        <v>4</v>
      </c>
      <c r="EB83" s="13">
        <v>5</v>
      </c>
      <c r="EC83" s="13">
        <v>2</v>
      </c>
      <c r="ED83" s="13"/>
      <c r="EE83" s="13">
        <v>3</v>
      </c>
      <c r="EF83" s="13">
        <v>1</v>
      </c>
      <c r="EG83" s="13"/>
      <c r="EH83" s="13"/>
      <c r="EI83" s="13">
        <v>1</v>
      </c>
      <c r="EJ83" s="13"/>
      <c r="EK83" s="13"/>
      <c r="EL83" s="59">
        <v>336</v>
      </c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>
        <v>1</v>
      </c>
      <c r="FF83" s="13"/>
      <c r="FG83" s="13">
        <v>1</v>
      </c>
      <c r="FH83" s="13"/>
      <c r="FI83" s="13">
        <v>1</v>
      </c>
      <c r="FJ83" s="13"/>
      <c r="FK83" s="13"/>
      <c r="FL83" s="13"/>
      <c r="FM83" s="13">
        <v>2</v>
      </c>
      <c r="FN83" s="13"/>
      <c r="FO83" s="13">
        <v>4</v>
      </c>
      <c r="FP83" s="13">
        <v>2</v>
      </c>
      <c r="FQ83" s="13">
        <v>2</v>
      </c>
      <c r="FR83" s="13">
        <v>2</v>
      </c>
      <c r="FS83" s="13">
        <v>1</v>
      </c>
      <c r="FT83" s="13"/>
      <c r="FU83" s="13"/>
      <c r="FV83" s="13">
        <v>1</v>
      </c>
      <c r="FW83" s="13">
        <v>1</v>
      </c>
      <c r="FX83" s="13">
        <v>3</v>
      </c>
      <c r="FY83" s="13">
        <v>3</v>
      </c>
      <c r="FZ83" s="13">
        <v>5</v>
      </c>
      <c r="GA83" s="13">
        <v>1</v>
      </c>
      <c r="GB83" s="13">
        <v>2</v>
      </c>
      <c r="GC83" s="13">
        <v>3</v>
      </c>
      <c r="GD83" s="13">
        <v>4</v>
      </c>
      <c r="GE83" s="13">
        <v>5</v>
      </c>
      <c r="GF83" s="13">
        <v>4</v>
      </c>
      <c r="GG83" s="13">
        <v>8</v>
      </c>
      <c r="GH83" s="13">
        <v>4</v>
      </c>
      <c r="GI83" s="13">
        <v>4</v>
      </c>
      <c r="GJ83" s="13">
        <v>3</v>
      </c>
      <c r="GK83" s="13">
        <v>10</v>
      </c>
      <c r="GL83" s="13">
        <v>11</v>
      </c>
      <c r="GM83" s="13">
        <v>7</v>
      </c>
      <c r="GN83" s="13">
        <v>9</v>
      </c>
      <c r="GO83" s="13">
        <v>5</v>
      </c>
      <c r="GP83" s="13">
        <v>9</v>
      </c>
      <c r="GQ83" s="13">
        <v>13</v>
      </c>
      <c r="GR83" s="13">
        <v>7</v>
      </c>
      <c r="GS83" s="13">
        <v>11</v>
      </c>
      <c r="GT83" s="13">
        <v>15</v>
      </c>
      <c r="GU83" s="13">
        <v>11</v>
      </c>
      <c r="GV83" s="13">
        <v>14</v>
      </c>
      <c r="GW83" s="13">
        <v>11</v>
      </c>
      <c r="GX83" s="13">
        <v>7</v>
      </c>
      <c r="GY83" s="13">
        <v>12</v>
      </c>
      <c r="GZ83" s="13">
        <v>7</v>
      </c>
      <c r="HA83" s="13">
        <v>12</v>
      </c>
      <c r="HB83" s="13">
        <v>14</v>
      </c>
      <c r="HC83" s="13">
        <v>7</v>
      </c>
      <c r="HD83" s="13">
        <v>12</v>
      </c>
      <c r="HE83" s="13">
        <v>10</v>
      </c>
      <c r="HF83" s="13">
        <v>12</v>
      </c>
      <c r="HG83" s="13">
        <v>15</v>
      </c>
      <c r="HH83" s="13">
        <v>11</v>
      </c>
      <c r="HI83" s="13">
        <v>8</v>
      </c>
      <c r="HJ83" s="13">
        <v>6</v>
      </c>
      <c r="HK83" s="13">
        <v>4</v>
      </c>
      <c r="HL83" s="13">
        <v>10</v>
      </c>
      <c r="HM83" s="13">
        <v>3</v>
      </c>
      <c r="HN83" s="13">
        <v>12</v>
      </c>
      <c r="HO83" s="13">
        <v>3</v>
      </c>
      <c r="HP83" s="13">
        <v>4</v>
      </c>
      <c r="HQ83" s="13">
        <v>6</v>
      </c>
      <c r="HR83" s="13">
        <v>3</v>
      </c>
      <c r="HS83" s="13"/>
      <c r="HT83" s="13">
        <v>5</v>
      </c>
      <c r="HU83" s="13"/>
      <c r="HV83" s="13"/>
      <c r="HW83" s="13">
        <v>1</v>
      </c>
      <c r="HX83" s="13"/>
      <c r="HY83" s="13"/>
      <c r="HZ83" s="13"/>
      <c r="IA83" s="13"/>
      <c r="IB83" s="13"/>
      <c r="IC83" s="13"/>
      <c r="ID83" s="13"/>
      <c r="IE83" s="13"/>
      <c r="IF83" s="59">
        <v>384</v>
      </c>
      <c r="IG83" s="13">
        <v>1</v>
      </c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>
        <v>1</v>
      </c>
      <c r="IX83" s="13"/>
      <c r="IY83" s="13"/>
      <c r="IZ83" s="13"/>
      <c r="JA83" s="13"/>
      <c r="JB83" s="13">
        <v>1</v>
      </c>
      <c r="JC83" s="13"/>
      <c r="JD83" s="13"/>
      <c r="JE83" s="13"/>
      <c r="JF83" s="13"/>
      <c r="JG83" s="13"/>
      <c r="JH83" s="13"/>
      <c r="JI83" s="13"/>
      <c r="JJ83" s="13"/>
      <c r="JK83" s="13"/>
      <c r="JL83" s="13">
        <v>1</v>
      </c>
      <c r="JM83" s="13">
        <v>1</v>
      </c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59">
        <v>5</v>
      </c>
      <c r="JY83" s="13">
        <v>725</v>
      </c>
      <c r="JZ83" s="351"/>
      <c r="KA83" s="351"/>
      <c r="KB83" s="351"/>
      <c r="KC83" s="351"/>
      <c r="KD83" s="351"/>
      <c r="KE83" s="351"/>
      <c r="KF83" s="351"/>
      <c r="KG83" s="351"/>
      <c r="KH83" s="351"/>
      <c r="KI83" s="351"/>
      <c r="KJ83" s="351"/>
      <c r="KK83" s="351"/>
      <c r="KL83" s="351"/>
      <c r="KM83" s="351"/>
    </row>
    <row r="84" spans="1:299">
      <c r="A84" s="9" t="s">
        <v>95</v>
      </c>
      <c r="B84" s="252">
        <f t="shared" si="67"/>
        <v>0</v>
      </c>
      <c r="C84" s="252">
        <f t="shared" si="68"/>
        <v>0</v>
      </c>
      <c r="D84" s="252">
        <f t="shared" si="69"/>
        <v>0</v>
      </c>
      <c r="E84" s="252">
        <f t="shared" si="70"/>
        <v>0</v>
      </c>
      <c r="F84" s="252">
        <f t="shared" si="71"/>
        <v>0</v>
      </c>
      <c r="G84" s="252">
        <f t="shared" si="72"/>
        <v>0</v>
      </c>
      <c r="H84" s="252">
        <f t="shared" si="73"/>
        <v>0</v>
      </c>
      <c r="I84" s="252">
        <f t="shared" si="74"/>
        <v>0</v>
      </c>
      <c r="J84" s="252">
        <f t="shared" si="75"/>
        <v>1</v>
      </c>
      <c r="K84" s="252">
        <f t="shared" si="76"/>
        <v>0</v>
      </c>
      <c r="L84" s="252">
        <f t="shared" si="77"/>
        <v>0</v>
      </c>
      <c r="M84" s="252">
        <f t="shared" si="78"/>
        <v>0</v>
      </c>
      <c r="N84" s="252">
        <f t="shared" si="79"/>
        <v>5</v>
      </c>
      <c r="O84" s="252">
        <f t="shared" si="80"/>
        <v>0</v>
      </c>
      <c r="P84" s="252">
        <f t="shared" si="81"/>
        <v>1</v>
      </c>
      <c r="Q84" s="252">
        <f t="shared" si="82"/>
        <v>1</v>
      </c>
      <c r="R84" s="252">
        <f t="shared" si="83"/>
        <v>0</v>
      </c>
      <c r="S84" s="252">
        <f t="shared" si="84"/>
        <v>0</v>
      </c>
      <c r="T84" s="252">
        <f t="shared" si="85"/>
        <v>2</v>
      </c>
      <c r="U84" s="252">
        <f t="shared" si="86"/>
        <v>2</v>
      </c>
      <c r="W84" s="16" t="s">
        <v>102</v>
      </c>
      <c r="X84" s="458">
        <f t="shared" si="46"/>
        <v>0</v>
      </c>
      <c r="Y84" s="458">
        <f t="shared" si="47"/>
        <v>0</v>
      </c>
      <c r="Z84" s="458">
        <f t="shared" si="48"/>
        <v>0</v>
      </c>
      <c r="AA84" s="458">
        <f t="shared" si="49"/>
        <v>0</v>
      </c>
      <c r="AB84" s="458">
        <f t="shared" si="50"/>
        <v>0</v>
      </c>
      <c r="AC84" s="458">
        <f t="shared" si="51"/>
        <v>0</v>
      </c>
      <c r="AD84" s="458">
        <f t="shared" si="52"/>
        <v>0</v>
      </c>
      <c r="AE84" s="458">
        <f t="shared" si="53"/>
        <v>0</v>
      </c>
      <c r="AF84" s="458">
        <f t="shared" si="54"/>
        <v>1</v>
      </c>
      <c r="AG84" s="458">
        <f t="shared" si="55"/>
        <v>0</v>
      </c>
      <c r="AH84" s="458">
        <f t="shared" si="56"/>
        <v>1</v>
      </c>
      <c r="AI84" s="458">
        <f t="shared" si="57"/>
        <v>0</v>
      </c>
      <c r="AJ84" s="458">
        <f t="shared" si="58"/>
        <v>1</v>
      </c>
      <c r="AK84" s="458">
        <f t="shared" si="59"/>
        <v>3</v>
      </c>
      <c r="AL84" s="458">
        <f t="shared" si="60"/>
        <v>4</v>
      </c>
      <c r="AM84" s="458">
        <f t="shared" si="61"/>
        <v>2</v>
      </c>
      <c r="AN84" s="458">
        <f t="shared" si="62"/>
        <v>3</v>
      </c>
      <c r="AO84" s="458">
        <f t="shared" si="63"/>
        <v>9</v>
      </c>
      <c r="AP84" s="458">
        <f t="shared" si="64"/>
        <v>1</v>
      </c>
      <c r="AQ84" s="458">
        <f t="shared" si="65"/>
        <v>0</v>
      </c>
      <c r="AR84" s="458">
        <f t="shared" si="66"/>
        <v>0</v>
      </c>
      <c r="AS84" s="16" t="s">
        <v>102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>
        <v>1</v>
      </c>
      <c r="CX84" s="13"/>
      <c r="CY84" s="13">
        <v>2</v>
      </c>
      <c r="CZ84" s="13"/>
      <c r="DA84" s="13"/>
      <c r="DB84" s="13"/>
      <c r="DC84" s="13"/>
      <c r="DD84" s="13"/>
      <c r="DE84" s="13"/>
      <c r="DF84" s="13"/>
      <c r="DG84" s="13"/>
      <c r="DH84" s="13"/>
      <c r="DI84" s="13">
        <v>1</v>
      </c>
      <c r="DJ84" s="13">
        <v>1</v>
      </c>
      <c r="DK84" s="13"/>
      <c r="DL84" s="13">
        <v>2</v>
      </c>
      <c r="DM84" s="13">
        <v>1</v>
      </c>
      <c r="DN84" s="13"/>
      <c r="DO84" s="13">
        <v>1</v>
      </c>
      <c r="DP84" s="13">
        <v>1</v>
      </c>
      <c r="DQ84" s="13">
        <v>1</v>
      </c>
      <c r="DR84" s="13"/>
      <c r="DS84" s="13">
        <v>2</v>
      </c>
      <c r="DT84" s="13">
        <v>1</v>
      </c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59">
        <v>14</v>
      </c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>
        <v>1</v>
      </c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>
        <v>1</v>
      </c>
      <c r="GL84" s="13"/>
      <c r="GM84" s="13"/>
      <c r="GN84" s="13"/>
      <c r="GO84" s="13"/>
      <c r="GP84" s="13"/>
      <c r="GQ84" s="13"/>
      <c r="GR84" s="13"/>
      <c r="GS84" s="13">
        <v>1</v>
      </c>
      <c r="GT84" s="13"/>
      <c r="GU84" s="13"/>
      <c r="GV84" s="13">
        <v>1</v>
      </c>
      <c r="GW84" s="13"/>
      <c r="GX84" s="13"/>
      <c r="GY84" s="13"/>
      <c r="GZ84" s="13">
        <v>1</v>
      </c>
      <c r="HA84" s="13">
        <v>1</v>
      </c>
      <c r="HB84" s="13">
        <v>1</v>
      </c>
      <c r="HC84" s="13"/>
      <c r="HD84" s="13"/>
      <c r="HE84" s="13"/>
      <c r="HF84" s="13">
        <v>1</v>
      </c>
      <c r="HG84" s="13">
        <v>1</v>
      </c>
      <c r="HH84" s="13"/>
      <c r="HI84" s="13"/>
      <c r="HJ84" s="13">
        <v>1</v>
      </c>
      <c r="HK84" s="13"/>
      <c r="HL84" s="13"/>
      <c r="HM84" s="13"/>
      <c r="HN84" s="13"/>
      <c r="HO84" s="13"/>
      <c r="HP84" s="13"/>
      <c r="HQ84" s="13"/>
      <c r="HR84" s="13">
        <v>1</v>
      </c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59">
        <v>11</v>
      </c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59"/>
      <c r="JY84" s="13">
        <v>25</v>
      </c>
      <c r="JZ84" s="351"/>
      <c r="KA84" s="351"/>
      <c r="KB84" s="351"/>
      <c r="KC84" s="351"/>
      <c r="KD84" s="351"/>
      <c r="KE84" s="351"/>
      <c r="KF84" s="351"/>
      <c r="KG84" s="351"/>
      <c r="KH84" s="351"/>
      <c r="KI84" s="351"/>
      <c r="KJ84" s="351"/>
      <c r="KK84" s="351"/>
      <c r="KL84" s="351"/>
      <c r="KM84" s="351"/>
    </row>
    <row r="85" spans="1:299">
      <c r="A85" s="8" t="s">
        <v>96</v>
      </c>
      <c r="B85" s="252">
        <f t="shared" si="67"/>
        <v>0</v>
      </c>
      <c r="C85" s="252">
        <f t="shared" si="68"/>
        <v>0</v>
      </c>
      <c r="D85" s="252">
        <f t="shared" si="69"/>
        <v>0</v>
      </c>
      <c r="E85" s="252">
        <f t="shared" si="70"/>
        <v>0</v>
      </c>
      <c r="F85" s="252">
        <f t="shared" si="71"/>
        <v>0</v>
      </c>
      <c r="G85" s="252">
        <f t="shared" si="72"/>
        <v>0</v>
      </c>
      <c r="H85" s="252">
        <f t="shared" si="73"/>
        <v>0</v>
      </c>
      <c r="I85" s="252">
        <f t="shared" si="74"/>
        <v>0</v>
      </c>
      <c r="J85" s="252">
        <f t="shared" si="75"/>
        <v>0</v>
      </c>
      <c r="K85" s="252">
        <f t="shared" si="76"/>
        <v>0</v>
      </c>
      <c r="L85" s="252">
        <f t="shared" si="77"/>
        <v>1</v>
      </c>
      <c r="M85" s="252">
        <f t="shared" si="78"/>
        <v>0</v>
      </c>
      <c r="N85" s="252">
        <f t="shared" si="79"/>
        <v>0</v>
      </c>
      <c r="O85" s="252">
        <f t="shared" si="80"/>
        <v>0</v>
      </c>
      <c r="P85" s="252">
        <f t="shared" si="81"/>
        <v>0</v>
      </c>
      <c r="Q85" s="252">
        <f t="shared" si="82"/>
        <v>0</v>
      </c>
      <c r="R85" s="252">
        <f t="shared" si="83"/>
        <v>0</v>
      </c>
      <c r="S85" s="252">
        <f t="shared" si="84"/>
        <v>0</v>
      </c>
      <c r="T85" s="252">
        <f t="shared" si="85"/>
        <v>0</v>
      </c>
      <c r="U85" s="252">
        <f t="shared" si="86"/>
        <v>0</v>
      </c>
      <c r="W85" s="16" t="s">
        <v>103</v>
      </c>
      <c r="X85" s="458">
        <f t="shared" si="46"/>
        <v>0</v>
      </c>
      <c r="Y85" s="458">
        <f t="shared" si="47"/>
        <v>0</v>
      </c>
      <c r="Z85" s="458">
        <f t="shared" si="48"/>
        <v>0</v>
      </c>
      <c r="AA85" s="458">
        <f t="shared" si="49"/>
        <v>0</v>
      </c>
      <c r="AB85" s="458">
        <f t="shared" si="50"/>
        <v>0</v>
      </c>
      <c r="AC85" s="458">
        <f t="shared" si="51"/>
        <v>0</v>
      </c>
      <c r="AD85" s="458">
        <f t="shared" si="52"/>
        <v>0</v>
      </c>
      <c r="AE85" s="458">
        <f t="shared" si="53"/>
        <v>0</v>
      </c>
      <c r="AF85" s="458">
        <f t="shared" si="54"/>
        <v>0</v>
      </c>
      <c r="AG85" s="458">
        <f t="shared" si="55"/>
        <v>1</v>
      </c>
      <c r="AH85" s="458">
        <f t="shared" si="56"/>
        <v>0</v>
      </c>
      <c r="AI85" s="458">
        <f t="shared" si="57"/>
        <v>0</v>
      </c>
      <c r="AJ85" s="458">
        <f t="shared" si="58"/>
        <v>1</v>
      </c>
      <c r="AK85" s="458">
        <f t="shared" si="59"/>
        <v>0</v>
      </c>
      <c r="AL85" s="458">
        <f t="shared" si="60"/>
        <v>0</v>
      </c>
      <c r="AM85" s="458">
        <f t="shared" si="61"/>
        <v>0</v>
      </c>
      <c r="AN85" s="458">
        <f t="shared" si="62"/>
        <v>0</v>
      </c>
      <c r="AO85" s="458">
        <f t="shared" si="63"/>
        <v>0</v>
      </c>
      <c r="AP85" s="458">
        <f t="shared" si="64"/>
        <v>0</v>
      </c>
      <c r="AQ85" s="458">
        <f t="shared" si="65"/>
        <v>0</v>
      </c>
      <c r="AR85" s="458">
        <f t="shared" si="66"/>
        <v>0</v>
      </c>
      <c r="AS85" s="16" t="s">
        <v>103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>
        <v>1</v>
      </c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59">
        <v>1</v>
      </c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>
        <v>1</v>
      </c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59">
        <v>1</v>
      </c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59"/>
      <c r="JY85" s="13">
        <v>2</v>
      </c>
      <c r="JZ85" s="351"/>
      <c r="KA85" s="351"/>
      <c r="KB85" s="351"/>
      <c r="KC85" s="351"/>
      <c r="KD85" s="351"/>
      <c r="KE85" s="351"/>
      <c r="KF85" s="351"/>
      <c r="KG85" s="351"/>
      <c r="KH85" s="351"/>
      <c r="KI85" s="351"/>
      <c r="KJ85" s="351"/>
      <c r="KK85" s="351"/>
      <c r="KL85" s="351"/>
      <c r="KM85" s="351"/>
    </row>
    <row r="86" spans="1:299">
      <c r="A86" s="8" t="s">
        <v>97</v>
      </c>
      <c r="B86" s="252">
        <f t="shared" si="67"/>
        <v>0</v>
      </c>
      <c r="C86" s="252">
        <f t="shared" si="68"/>
        <v>0</v>
      </c>
      <c r="D86" s="252">
        <f t="shared" si="69"/>
        <v>0</v>
      </c>
      <c r="E86" s="252">
        <f t="shared" si="70"/>
        <v>0</v>
      </c>
      <c r="F86" s="252">
        <f t="shared" si="71"/>
        <v>0</v>
      </c>
      <c r="G86" s="252">
        <f t="shared" si="72"/>
        <v>0</v>
      </c>
      <c r="H86" s="252">
        <f t="shared" si="73"/>
        <v>0</v>
      </c>
      <c r="I86" s="252">
        <f t="shared" si="74"/>
        <v>0</v>
      </c>
      <c r="J86" s="252">
        <f t="shared" si="75"/>
        <v>0</v>
      </c>
      <c r="K86" s="252">
        <f t="shared" si="76"/>
        <v>0</v>
      </c>
      <c r="L86" s="252">
        <f t="shared" si="77"/>
        <v>0</v>
      </c>
      <c r="M86" s="252">
        <f t="shared" si="78"/>
        <v>0</v>
      </c>
      <c r="N86" s="252">
        <f t="shared" si="79"/>
        <v>2</v>
      </c>
      <c r="O86" s="252">
        <f t="shared" si="80"/>
        <v>0</v>
      </c>
      <c r="P86" s="252">
        <f t="shared" si="81"/>
        <v>0</v>
      </c>
      <c r="Q86" s="252">
        <f t="shared" si="82"/>
        <v>1</v>
      </c>
      <c r="R86" s="252">
        <f t="shared" si="83"/>
        <v>0</v>
      </c>
      <c r="S86" s="252">
        <f t="shared" si="84"/>
        <v>2</v>
      </c>
      <c r="T86" s="252">
        <f t="shared" si="85"/>
        <v>0</v>
      </c>
      <c r="U86" s="252">
        <f t="shared" si="86"/>
        <v>0</v>
      </c>
      <c r="W86" s="16" t="s">
        <v>202</v>
      </c>
      <c r="X86" s="458">
        <f t="shared" si="46"/>
        <v>0</v>
      </c>
      <c r="Y86" s="458">
        <f t="shared" si="47"/>
        <v>0</v>
      </c>
      <c r="Z86" s="458">
        <f t="shared" si="48"/>
        <v>0</v>
      </c>
      <c r="AA86" s="458">
        <f t="shared" si="49"/>
        <v>0</v>
      </c>
      <c r="AB86" s="458">
        <f t="shared" si="50"/>
        <v>0</v>
      </c>
      <c r="AC86" s="458">
        <f t="shared" si="51"/>
        <v>0</v>
      </c>
      <c r="AD86" s="458">
        <f t="shared" si="52"/>
        <v>0</v>
      </c>
      <c r="AE86" s="458">
        <f t="shared" si="53"/>
        <v>0</v>
      </c>
      <c r="AF86" s="458">
        <f t="shared" si="54"/>
        <v>0</v>
      </c>
      <c r="AG86" s="458">
        <f t="shared" si="55"/>
        <v>1</v>
      </c>
      <c r="AH86" s="458">
        <f t="shared" si="56"/>
        <v>0</v>
      </c>
      <c r="AI86" s="458">
        <f t="shared" si="57"/>
        <v>3</v>
      </c>
      <c r="AJ86" s="458">
        <f t="shared" si="58"/>
        <v>2</v>
      </c>
      <c r="AK86" s="458">
        <f t="shared" si="59"/>
        <v>0</v>
      </c>
      <c r="AL86" s="458">
        <f t="shared" si="60"/>
        <v>0</v>
      </c>
      <c r="AM86" s="458">
        <f t="shared" si="61"/>
        <v>0</v>
      </c>
      <c r="AN86" s="458">
        <f t="shared" si="62"/>
        <v>0</v>
      </c>
      <c r="AO86" s="458">
        <f t="shared" si="63"/>
        <v>0</v>
      </c>
      <c r="AP86" s="458">
        <f t="shared" si="64"/>
        <v>0</v>
      </c>
      <c r="AQ86" s="458">
        <f t="shared" si="65"/>
        <v>1</v>
      </c>
      <c r="AR86" s="458">
        <f t="shared" si="66"/>
        <v>0</v>
      </c>
      <c r="AS86" s="16" t="s">
        <v>202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>
        <v>1</v>
      </c>
      <c r="CH86" s="13"/>
      <c r="CI86" s="13"/>
      <c r="CJ86" s="13"/>
      <c r="CK86" s="13"/>
      <c r="CL86" s="13"/>
      <c r="CM86" s="13"/>
      <c r="CN86" s="13"/>
      <c r="CO86" s="13">
        <v>2</v>
      </c>
      <c r="CP86" s="13"/>
      <c r="CQ86" s="13">
        <v>1</v>
      </c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>
        <v>1</v>
      </c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59">
        <v>5</v>
      </c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>
        <v>1</v>
      </c>
      <c r="GN86" s="13"/>
      <c r="GO86" s="13"/>
      <c r="GP86" s="13">
        <v>1</v>
      </c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59">
        <v>2</v>
      </c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59"/>
      <c r="JY86" s="13">
        <v>7</v>
      </c>
      <c r="JZ86" s="351"/>
      <c r="KA86" s="351"/>
      <c r="KB86" s="351"/>
      <c r="KC86" s="351"/>
      <c r="KD86" s="351"/>
      <c r="KE86" s="351"/>
      <c r="KF86" s="351"/>
      <c r="KG86" s="351"/>
      <c r="KH86" s="351"/>
      <c r="KI86" s="351"/>
      <c r="KJ86" s="351"/>
      <c r="KK86" s="351"/>
      <c r="KL86" s="351"/>
      <c r="KM86" s="351"/>
    </row>
    <row r="87" spans="1:299">
      <c r="A87" s="8" t="s">
        <v>98</v>
      </c>
      <c r="B87" s="252">
        <f t="shared" si="67"/>
        <v>0</v>
      </c>
      <c r="C87" s="252">
        <f t="shared" si="68"/>
        <v>0</v>
      </c>
      <c r="D87" s="252">
        <f t="shared" si="69"/>
        <v>0</v>
      </c>
      <c r="E87" s="252">
        <f t="shared" si="70"/>
        <v>0</v>
      </c>
      <c r="F87" s="252">
        <f t="shared" si="71"/>
        <v>0</v>
      </c>
      <c r="G87" s="252">
        <f t="shared" si="72"/>
        <v>0</v>
      </c>
      <c r="H87" s="252">
        <f t="shared" si="73"/>
        <v>0</v>
      </c>
      <c r="I87" s="252">
        <f t="shared" si="74"/>
        <v>0</v>
      </c>
      <c r="J87" s="252">
        <f t="shared" si="75"/>
        <v>0</v>
      </c>
      <c r="K87" s="252">
        <f t="shared" si="76"/>
        <v>0</v>
      </c>
      <c r="L87" s="252">
        <f t="shared" si="77"/>
        <v>0</v>
      </c>
      <c r="M87" s="252">
        <f t="shared" si="78"/>
        <v>0</v>
      </c>
      <c r="N87" s="252">
        <f t="shared" si="79"/>
        <v>0</v>
      </c>
      <c r="O87" s="252">
        <f t="shared" si="80"/>
        <v>0</v>
      </c>
      <c r="P87" s="252">
        <f t="shared" si="81"/>
        <v>0</v>
      </c>
      <c r="Q87" s="252">
        <f t="shared" si="82"/>
        <v>0</v>
      </c>
      <c r="R87" s="252">
        <f t="shared" si="83"/>
        <v>0</v>
      </c>
      <c r="S87" s="252">
        <f t="shared" si="84"/>
        <v>1</v>
      </c>
      <c r="T87" s="252">
        <f t="shared" si="85"/>
        <v>0</v>
      </c>
      <c r="U87" s="252">
        <f t="shared" si="86"/>
        <v>1</v>
      </c>
      <c r="W87" s="16" t="s">
        <v>106</v>
      </c>
      <c r="X87" s="458">
        <f t="shared" si="46"/>
        <v>0</v>
      </c>
      <c r="Y87" s="458">
        <f t="shared" si="47"/>
        <v>0</v>
      </c>
      <c r="Z87" s="458">
        <f t="shared" si="48"/>
        <v>0</v>
      </c>
      <c r="AA87" s="458">
        <f t="shared" si="49"/>
        <v>0</v>
      </c>
      <c r="AB87" s="458">
        <f t="shared" si="50"/>
        <v>1</v>
      </c>
      <c r="AC87" s="458">
        <f t="shared" si="51"/>
        <v>1</v>
      </c>
      <c r="AD87" s="458">
        <f t="shared" si="52"/>
        <v>0</v>
      </c>
      <c r="AE87" s="458">
        <f t="shared" si="53"/>
        <v>1</v>
      </c>
      <c r="AF87" s="458">
        <f t="shared" si="54"/>
        <v>2</v>
      </c>
      <c r="AG87" s="458">
        <f t="shared" si="55"/>
        <v>4</v>
      </c>
      <c r="AH87" s="458">
        <f t="shared" si="56"/>
        <v>12</v>
      </c>
      <c r="AI87" s="458">
        <f t="shared" si="57"/>
        <v>5</v>
      </c>
      <c r="AJ87" s="458">
        <f t="shared" si="58"/>
        <v>31</v>
      </c>
      <c r="AK87" s="458">
        <f t="shared" si="59"/>
        <v>16</v>
      </c>
      <c r="AL87" s="458">
        <f t="shared" si="60"/>
        <v>32</v>
      </c>
      <c r="AM87" s="458">
        <f t="shared" si="61"/>
        <v>25</v>
      </c>
      <c r="AN87" s="458">
        <f t="shared" si="62"/>
        <v>35</v>
      </c>
      <c r="AO87" s="458">
        <f t="shared" si="63"/>
        <v>31</v>
      </c>
      <c r="AP87" s="458">
        <f t="shared" si="64"/>
        <v>5</v>
      </c>
      <c r="AQ87" s="458">
        <f t="shared" si="65"/>
        <v>21</v>
      </c>
      <c r="AR87" s="458">
        <f t="shared" si="66"/>
        <v>2</v>
      </c>
      <c r="AS87" s="16" t="s">
        <v>106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>
        <v>1</v>
      </c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>
        <v>1</v>
      </c>
      <c r="BV87" s="13"/>
      <c r="BW87" s="13"/>
      <c r="BX87" s="13">
        <v>1</v>
      </c>
      <c r="BY87" s="13"/>
      <c r="BZ87" s="13"/>
      <c r="CA87" s="13">
        <v>1</v>
      </c>
      <c r="CB87" s="13">
        <v>1</v>
      </c>
      <c r="CC87" s="13"/>
      <c r="CD87" s="13"/>
      <c r="CE87" s="13"/>
      <c r="CF87" s="13"/>
      <c r="CG87" s="13">
        <v>1</v>
      </c>
      <c r="CH87" s="13"/>
      <c r="CI87" s="13"/>
      <c r="CJ87" s="13"/>
      <c r="CK87" s="13"/>
      <c r="CL87" s="13"/>
      <c r="CM87" s="13"/>
      <c r="CN87" s="13"/>
      <c r="CO87" s="13"/>
      <c r="CP87" s="13">
        <v>2</v>
      </c>
      <c r="CQ87" s="13">
        <v>3</v>
      </c>
      <c r="CR87" s="13">
        <v>2</v>
      </c>
      <c r="CS87" s="13">
        <v>2</v>
      </c>
      <c r="CT87" s="13">
        <v>1</v>
      </c>
      <c r="CU87" s="13"/>
      <c r="CV87" s="13">
        <v>2</v>
      </c>
      <c r="CW87" s="13">
        <v>1</v>
      </c>
      <c r="CX87" s="13">
        <v>3</v>
      </c>
      <c r="CY87" s="13"/>
      <c r="CZ87" s="13">
        <v>2</v>
      </c>
      <c r="DA87" s="13">
        <v>3</v>
      </c>
      <c r="DB87" s="13">
        <v>1</v>
      </c>
      <c r="DC87" s="13">
        <v>3</v>
      </c>
      <c r="DD87" s="13">
        <v>6</v>
      </c>
      <c r="DE87" s="13">
        <v>2</v>
      </c>
      <c r="DF87" s="13">
        <v>2</v>
      </c>
      <c r="DG87" s="13">
        <v>2</v>
      </c>
      <c r="DH87" s="13">
        <v>3</v>
      </c>
      <c r="DI87" s="13">
        <v>1</v>
      </c>
      <c r="DJ87" s="13">
        <v>2</v>
      </c>
      <c r="DK87" s="13">
        <v>3</v>
      </c>
      <c r="DL87" s="13">
        <v>4</v>
      </c>
      <c r="DM87" s="13">
        <v>2</v>
      </c>
      <c r="DN87" s="13">
        <v>2</v>
      </c>
      <c r="DO87" s="13">
        <v>4</v>
      </c>
      <c r="DP87" s="13">
        <v>2</v>
      </c>
      <c r="DQ87" s="13">
        <v>6</v>
      </c>
      <c r="DR87" s="13">
        <v>5</v>
      </c>
      <c r="DS87" s="13">
        <v>3</v>
      </c>
      <c r="DT87" s="13"/>
      <c r="DU87" s="13">
        <v>3</v>
      </c>
      <c r="DV87" s="13"/>
      <c r="DW87" s="13">
        <v>5</v>
      </c>
      <c r="DX87" s="13">
        <v>2</v>
      </c>
      <c r="DY87" s="13">
        <v>7</v>
      </c>
      <c r="DZ87" s="13">
        <v>2</v>
      </c>
      <c r="EA87" s="13">
        <v>2</v>
      </c>
      <c r="EB87" s="13">
        <v>1</v>
      </c>
      <c r="EC87" s="13"/>
      <c r="ED87" s="13"/>
      <c r="EE87" s="13">
        <v>1</v>
      </c>
      <c r="EF87" s="13">
        <v>1</v>
      </c>
      <c r="EG87" s="13"/>
      <c r="EH87" s="13"/>
      <c r="EI87" s="13"/>
      <c r="EJ87" s="13"/>
      <c r="EK87" s="13"/>
      <c r="EL87" s="59">
        <v>104</v>
      </c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>
        <v>1</v>
      </c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>
        <v>1</v>
      </c>
      <c r="FT87" s="13"/>
      <c r="FU87" s="13"/>
      <c r="FV87" s="13"/>
      <c r="FW87" s="13"/>
      <c r="FX87" s="13"/>
      <c r="FY87" s="13"/>
      <c r="FZ87" s="13">
        <v>1</v>
      </c>
      <c r="GA87" s="13"/>
      <c r="GB87" s="13">
        <v>1</v>
      </c>
      <c r="GC87" s="13">
        <v>1</v>
      </c>
      <c r="GD87" s="13">
        <v>2</v>
      </c>
      <c r="GE87" s="13">
        <v>1</v>
      </c>
      <c r="GF87" s="13">
        <v>2</v>
      </c>
      <c r="GG87" s="13">
        <v>2</v>
      </c>
      <c r="GH87" s="13">
        <v>1</v>
      </c>
      <c r="GI87" s="13"/>
      <c r="GJ87" s="13">
        <v>1</v>
      </c>
      <c r="GK87" s="13">
        <v>1</v>
      </c>
      <c r="GL87" s="13">
        <v>1</v>
      </c>
      <c r="GM87" s="13">
        <v>1</v>
      </c>
      <c r="GN87" s="13">
        <v>1</v>
      </c>
      <c r="GO87" s="13">
        <v>4</v>
      </c>
      <c r="GP87" s="13">
        <v>4</v>
      </c>
      <c r="GQ87" s="13">
        <v>2</v>
      </c>
      <c r="GR87" s="13">
        <v>2</v>
      </c>
      <c r="GS87" s="13">
        <v>4</v>
      </c>
      <c r="GT87" s="13">
        <v>4</v>
      </c>
      <c r="GU87" s="13">
        <v>8</v>
      </c>
      <c r="GV87" s="13">
        <v>3</v>
      </c>
      <c r="GW87" s="13">
        <v>6</v>
      </c>
      <c r="GX87" s="13">
        <v>4</v>
      </c>
      <c r="GY87" s="13">
        <v>5</v>
      </c>
      <c r="GZ87" s="13">
        <v>3</v>
      </c>
      <c r="HA87" s="13">
        <v>3</v>
      </c>
      <c r="HB87" s="13"/>
      <c r="HC87" s="13">
        <v>5</v>
      </c>
      <c r="HD87" s="13">
        <v>2</v>
      </c>
      <c r="HE87" s="13">
        <v>1</v>
      </c>
      <c r="HF87" s="13">
        <v>3</v>
      </c>
      <c r="HG87" s="13">
        <v>4</v>
      </c>
      <c r="HH87" s="13">
        <v>4</v>
      </c>
      <c r="HI87" s="13">
        <v>6</v>
      </c>
      <c r="HJ87" s="13">
        <v>4</v>
      </c>
      <c r="HK87" s="13">
        <v>4</v>
      </c>
      <c r="HL87" s="13">
        <v>2</v>
      </c>
      <c r="HM87" s="13">
        <v>5</v>
      </c>
      <c r="HN87" s="13"/>
      <c r="HO87" s="13">
        <v>3</v>
      </c>
      <c r="HP87" s="13">
        <v>2</v>
      </c>
      <c r="HQ87" s="13"/>
      <c r="HR87" s="13">
        <v>1</v>
      </c>
      <c r="HS87" s="13"/>
      <c r="HT87" s="13">
        <v>1</v>
      </c>
      <c r="HU87" s="13">
        <v>1</v>
      </c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59">
        <v>118</v>
      </c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>
        <v>1</v>
      </c>
      <c r="JQ87" s="13"/>
      <c r="JR87" s="13"/>
      <c r="JS87" s="13"/>
      <c r="JT87" s="13"/>
      <c r="JU87" s="13"/>
      <c r="JV87" s="13"/>
      <c r="JW87" s="13">
        <v>1</v>
      </c>
      <c r="JX87" s="59">
        <v>2</v>
      </c>
      <c r="JY87" s="13">
        <v>224</v>
      </c>
      <c r="JZ87" s="351"/>
      <c r="KA87" s="351"/>
      <c r="KB87" s="351"/>
      <c r="KC87" s="351"/>
      <c r="KD87" s="351"/>
      <c r="KE87" s="351"/>
      <c r="KF87" s="351"/>
      <c r="KG87" s="351"/>
      <c r="KH87" s="351"/>
      <c r="KI87" s="351"/>
      <c r="KJ87" s="351"/>
      <c r="KK87" s="351"/>
      <c r="KL87" s="351"/>
      <c r="KM87" s="351"/>
    </row>
    <row r="88" spans="1:299">
      <c r="A88" s="10" t="s">
        <v>198</v>
      </c>
      <c r="B88" s="252">
        <f t="shared" si="67"/>
        <v>0</v>
      </c>
      <c r="C88" s="252">
        <f t="shared" si="68"/>
        <v>0</v>
      </c>
      <c r="D88" s="252">
        <f t="shared" si="69"/>
        <v>0</v>
      </c>
      <c r="E88" s="252">
        <f t="shared" si="70"/>
        <v>0</v>
      </c>
      <c r="F88" s="252">
        <f t="shared" si="71"/>
        <v>1</v>
      </c>
      <c r="G88" s="252">
        <f t="shared" si="72"/>
        <v>0</v>
      </c>
      <c r="H88" s="252">
        <f t="shared" si="73"/>
        <v>2</v>
      </c>
      <c r="I88" s="252">
        <f t="shared" si="74"/>
        <v>3</v>
      </c>
      <c r="J88" s="252">
        <f t="shared" si="75"/>
        <v>18</v>
      </c>
      <c r="K88" s="252">
        <f t="shared" si="76"/>
        <v>9</v>
      </c>
      <c r="L88" s="252">
        <f t="shared" si="77"/>
        <v>43</v>
      </c>
      <c r="M88" s="252">
        <f t="shared" si="78"/>
        <v>11</v>
      </c>
      <c r="N88" s="252">
        <f t="shared" si="79"/>
        <v>83</v>
      </c>
      <c r="O88" s="252">
        <f t="shared" si="80"/>
        <v>46</v>
      </c>
      <c r="P88" s="252">
        <f t="shared" si="81"/>
        <v>138</v>
      </c>
      <c r="Q88" s="252">
        <f t="shared" si="82"/>
        <v>82</v>
      </c>
      <c r="R88" s="252">
        <f t="shared" si="83"/>
        <v>122</v>
      </c>
      <c r="S88" s="252">
        <f t="shared" si="84"/>
        <v>118</v>
      </c>
      <c r="T88" s="252">
        <f t="shared" si="85"/>
        <v>33</v>
      </c>
      <c r="U88" s="252">
        <f t="shared" si="86"/>
        <v>84</v>
      </c>
      <c r="W88" s="16" t="s">
        <v>203</v>
      </c>
      <c r="X88" s="458">
        <f t="shared" si="46"/>
        <v>0</v>
      </c>
      <c r="Y88" s="458">
        <f t="shared" si="47"/>
        <v>0</v>
      </c>
      <c r="Z88" s="458">
        <f t="shared" si="48"/>
        <v>0</v>
      </c>
      <c r="AA88" s="458">
        <f t="shared" si="49"/>
        <v>1</v>
      </c>
      <c r="AB88" s="458">
        <f t="shared" si="50"/>
        <v>0</v>
      </c>
      <c r="AC88" s="458">
        <f t="shared" si="51"/>
        <v>0</v>
      </c>
      <c r="AD88" s="458">
        <f t="shared" si="52"/>
        <v>1</v>
      </c>
      <c r="AE88" s="458">
        <f t="shared" si="53"/>
        <v>1</v>
      </c>
      <c r="AF88" s="458">
        <f t="shared" si="54"/>
        <v>8</v>
      </c>
      <c r="AG88" s="458">
        <f t="shared" si="55"/>
        <v>0</v>
      </c>
      <c r="AH88" s="458">
        <f t="shared" si="56"/>
        <v>13</v>
      </c>
      <c r="AI88" s="458">
        <f t="shared" si="57"/>
        <v>5</v>
      </c>
      <c r="AJ88" s="458">
        <f t="shared" si="58"/>
        <v>28</v>
      </c>
      <c r="AK88" s="458">
        <f t="shared" si="59"/>
        <v>24</v>
      </c>
      <c r="AL88" s="458">
        <f t="shared" si="60"/>
        <v>36</v>
      </c>
      <c r="AM88" s="458">
        <f t="shared" si="61"/>
        <v>39</v>
      </c>
      <c r="AN88" s="458">
        <f t="shared" si="62"/>
        <v>39</v>
      </c>
      <c r="AO88" s="458">
        <f t="shared" si="63"/>
        <v>40</v>
      </c>
      <c r="AP88" s="458">
        <f t="shared" si="64"/>
        <v>6</v>
      </c>
      <c r="AQ88" s="458">
        <f t="shared" si="65"/>
        <v>25</v>
      </c>
      <c r="AR88" s="458">
        <f t="shared" si="66"/>
        <v>2</v>
      </c>
      <c r="AS88" s="16" t="s">
        <v>203</v>
      </c>
      <c r="AT88" s="13"/>
      <c r="AU88" s="13"/>
      <c r="AV88" s="13"/>
      <c r="AW88" s="13"/>
      <c r="AX88" s="13"/>
      <c r="AY88" s="13"/>
      <c r="AZ88" s="13"/>
      <c r="BA88" s="13"/>
      <c r="BB88" s="13">
        <v>1</v>
      </c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>
        <v>1</v>
      </c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>
        <v>1</v>
      </c>
      <c r="CI88" s="13">
        <v>2</v>
      </c>
      <c r="CJ88" s="13"/>
      <c r="CK88" s="13"/>
      <c r="CL88" s="13"/>
      <c r="CM88" s="13"/>
      <c r="CN88" s="13"/>
      <c r="CO88" s="13">
        <v>1</v>
      </c>
      <c r="CP88" s="13">
        <v>1</v>
      </c>
      <c r="CQ88" s="13"/>
      <c r="CR88" s="13">
        <v>2</v>
      </c>
      <c r="CS88" s="13">
        <v>2</v>
      </c>
      <c r="CT88" s="13">
        <v>1</v>
      </c>
      <c r="CU88" s="13">
        <v>3</v>
      </c>
      <c r="CV88" s="13">
        <v>2</v>
      </c>
      <c r="CW88" s="13">
        <v>2</v>
      </c>
      <c r="CX88" s="13">
        <v>1</v>
      </c>
      <c r="CY88" s="13">
        <v>4</v>
      </c>
      <c r="CZ88" s="13">
        <v>3</v>
      </c>
      <c r="DA88" s="13">
        <v>4</v>
      </c>
      <c r="DB88" s="13">
        <v>5</v>
      </c>
      <c r="DC88" s="13">
        <v>3</v>
      </c>
      <c r="DD88" s="13">
        <v>5</v>
      </c>
      <c r="DE88" s="13">
        <v>2</v>
      </c>
      <c r="DF88" s="13">
        <v>3</v>
      </c>
      <c r="DG88" s="13">
        <v>2</v>
      </c>
      <c r="DH88" s="13">
        <v>4</v>
      </c>
      <c r="DI88" s="13">
        <v>4</v>
      </c>
      <c r="DJ88" s="13">
        <v>5</v>
      </c>
      <c r="DK88" s="13">
        <v>6</v>
      </c>
      <c r="DL88" s="13">
        <v>4</v>
      </c>
      <c r="DM88" s="13">
        <v>5</v>
      </c>
      <c r="DN88" s="13">
        <v>4</v>
      </c>
      <c r="DO88" s="13">
        <v>3</v>
      </c>
      <c r="DP88" s="13">
        <v>2</v>
      </c>
      <c r="DQ88" s="13">
        <v>4</v>
      </c>
      <c r="DR88" s="13">
        <v>5</v>
      </c>
      <c r="DS88" s="13">
        <v>3</v>
      </c>
      <c r="DT88" s="13">
        <v>4</v>
      </c>
      <c r="DU88" s="13">
        <v>6</v>
      </c>
      <c r="DV88" s="13">
        <v>3</v>
      </c>
      <c r="DW88" s="13">
        <v>5</v>
      </c>
      <c r="DX88" s="13">
        <v>5</v>
      </c>
      <c r="DY88" s="13">
        <v>1</v>
      </c>
      <c r="DZ88" s="13">
        <v>6</v>
      </c>
      <c r="EA88" s="13"/>
      <c r="EB88" s="13">
        <v>2</v>
      </c>
      <c r="EC88" s="13">
        <v>2</v>
      </c>
      <c r="ED88" s="13"/>
      <c r="EE88" s="13"/>
      <c r="EF88" s="13">
        <v>1</v>
      </c>
      <c r="EG88" s="13"/>
      <c r="EH88" s="13"/>
      <c r="EI88" s="13"/>
      <c r="EJ88" s="13"/>
      <c r="EK88" s="13"/>
      <c r="EL88" s="59">
        <v>135</v>
      </c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>
        <v>1</v>
      </c>
      <c r="FQ88" s="13"/>
      <c r="FR88" s="13"/>
      <c r="FS88" s="13">
        <v>1</v>
      </c>
      <c r="FT88" s="13"/>
      <c r="FU88" s="13"/>
      <c r="FV88" s="13">
        <v>3</v>
      </c>
      <c r="FW88" s="13"/>
      <c r="FX88" s="13"/>
      <c r="FY88" s="13">
        <v>1</v>
      </c>
      <c r="FZ88" s="13">
        <v>2</v>
      </c>
      <c r="GA88" s="13">
        <v>1</v>
      </c>
      <c r="GB88" s="13"/>
      <c r="GC88" s="13"/>
      <c r="GD88" s="13">
        <v>1</v>
      </c>
      <c r="GE88" s="13">
        <v>3</v>
      </c>
      <c r="GF88" s="13">
        <v>1</v>
      </c>
      <c r="GG88" s="13">
        <v>1</v>
      </c>
      <c r="GH88" s="13">
        <v>1</v>
      </c>
      <c r="GI88" s="13">
        <v>1</v>
      </c>
      <c r="GJ88" s="13">
        <v>2</v>
      </c>
      <c r="GK88" s="13">
        <v>3</v>
      </c>
      <c r="GL88" s="13">
        <v>2</v>
      </c>
      <c r="GM88" s="13">
        <v>2</v>
      </c>
      <c r="GN88" s="13">
        <v>2</v>
      </c>
      <c r="GO88" s="13">
        <v>3</v>
      </c>
      <c r="GP88" s="13">
        <v>3</v>
      </c>
      <c r="GQ88" s="13">
        <v>1</v>
      </c>
      <c r="GR88" s="13">
        <v>3</v>
      </c>
      <c r="GS88" s="13">
        <v>4</v>
      </c>
      <c r="GT88" s="13">
        <v>6</v>
      </c>
      <c r="GU88" s="13">
        <v>2</v>
      </c>
      <c r="GV88" s="13">
        <v>4</v>
      </c>
      <c r="GW88" s="13">
        <v>8</v>
      </c>
      <c r="GX88" s="13">
        <v>2</v>
      </c>
      <c r="GY88" s="13">
        <v>6</v>
      </c>
      <c r="GZ88" s="13">
        <v>4</v>
      </c>
      <c r="HA88" s="13">
        <v>1</v>
      </c>
      <c r="HB88" s="13">
        <v>4</v>
      </c>
      <c r="HC88" s="13">
        <v>2</v>
      </c>
      <c r="HD88" s="13">
        <v>3</v>
      </c>
      <c r="HE88" s="13">
        <v>2</v>
      </c>
      <c r="HF88" s="13">
        <v>7</v>
      </c>
      <c r="HG88" s="13">
        <v>7</v>
      </c>
      <c r="HH88" s="13">
        <v>3</v>
      </c>
      <c r="HI88" s="13">
        <v>1</v>
      </c>
      <c r="HJ88" s="13">
        <v>2</v>
      </c>
      <c r="HK88" s="13">
        <v>6</v>
      </c>
      <c r="HL88" s="13">
        <v>2</v>
      </c>
      <c r="HM88" s="13">
        <v>4</v>
      </c>
      <c r="HN88" s="13">
        <v>4</v>
      </c>
      <c r="HO88" s="13">
        <v>3</v>
      </c>
      <c r="HP88" s="13">
        <v>1</v>
      </c>
      <c r="HQ88" s="13">
        <v>3</v>
      </c>
      <c r="HR88" s="13">
        <v>1</v>
      </c>
      <c r="HS88" s="13"/>
      <c r="HT88" s="13"/>
      <c r="HU88" s="13"/>
      <c r="HV88" s="13"/>
      <c r="HW88" s="13"/>
      <c r="HX88" s="13"/>
      <c r="HY88" s="13"/>
      <c r="HZ88" s="13">
        <v>1</v>
      </c>
      <c r="IA88" s="13"/>
      <c r="IB88" s="13"/>
      <c r="IC88" s="13"/>
      <c r="ID88" s="13"/>
      <c r="IE88" s="13"/>
      <c r="IF88" s="59">
        <v>131</v>
      </c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>
        <v>1</v>
      </c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>
        <v>1</v>
      </c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59">
        <v>2</v>
      </c>
      <c r="JY88" s="13">
        <v>268</v>
      </c>
      <c r="JZ88" s="351"/>
      <c r="KA88" s="351"/>
      <c r="KB88" s="351"/>
      <c r="KC88" s="351"/>
      <c r="KD88" s="351"/>
      <c r="KE88" s="351"/>
      <c r="KF88" s="351"/>
      <c r="KG88" s="351"/>
      <c r="KH88" s="351"/>
      <c r="KI88" s="351"/>
      <c r="KJ88" s="351"/>
      <c r="KK88" s="351"/>
      <c r="KL88" s="351"/>
      <c r="KM88" s="351"/>
    </row>
    <row r="89" spans="1:299">
      <c r="A89" s="9" t="s">
        <v>199</v>
      </c>
      <c r="B89" s="252">
        <f t="shared" si="67"/>
        <v>0</v>
      </c>
      <c r="C89" s="252">
        <f t="shared" si="68"/>
        <v>0</v>
      </c>
      <c r="D89" s="252">
        <f t="shared" si="69"/>
        <v>0</v>
      </c>
      <c r="E89" s="252">
        <f t="shared" si="70"/>
        <v>0</v>
      </c>
      <c r="F89" s="252">
        <f t="shared" si="71"/>
        <v>1</v>
      </c>
      <c r="G89" s="252">
        <f t="shared" si="72"/>
        <v>1</v>
      </c>
      <c r="H89" s="252">
        <f t="shared" si="73"/>
        <v>3</v>
      </c>
      <c r="I89" s="252">
        <f t="shared" si="74"/>
        <v>0</v>
      </c>
      <c r="J89" s="252">
        <f t="shared" si="75"/>
        <v>3</v>
      </c>
      <c r="K89" s="252">
        <f t="shared" si="76"/>
        <v>3</v>
      </c>
      <c r="L89" s="252">
        <f t="shared" si="77"/>
        <v>6</v>
      </c>
      <c r="M89" s="252">
        <f t="shared" si="78"/>
        <v>5</v>
      </c>
      <c r="N89" s="252">
        <f t="shared" si="79"/>
        <v>12</v>
      </c>
      <c r="O89" s="252">
        <f t="shared" si="80"/>
        <v>5</v>
      </c>
      <c r="P89" s="252">
        <f t="shared" si="81"/>
        <v>7</v>
      </c>
      <c r="Q89" s="252">
        <f t="shared" si="82"/>
        <v>4</v>
      </c>
      <c r="R89" s="252">
        <f t="shared" si="83"/>
        <v>3</v>
      </c>
      <c r="S89" s="252">
        <f t="shared" si="84"/>
        <v>7</v>
      </c>
      <c r="T89" s="252">
        <f t="shared" si="85"/>
        <v>0</v>
      </c>
      <c r="U89" s="252">
        <f t="shared" si="86"/>
        <v>2</v>
      </c>
      <c r="W89" s="16" t="s">
        <v>204</v>
      </c>
      <c r="X89" s="458">
        <f t="shared" si="46"/>
        <v>0</v>
      </c>
      <c r="Y89" s="458">
        <f t="shared" si="47"/>
        <v>1</v>
      </c>
      <c r="Z89" s="458">
        <f t="shared" si="48"/>
        <v>1</v>
      </c>
      <c r="AA89" s="458">
        <f t="shared" si="49"/>
        <v>1</v>
      </c>
      <c r="AB89" s="458">
        <f t="shared" si="50"/>
        <v>3</v>
      </c>
      <c r="AC89" s="458">
        <f t="shared" si="51"/>
        <v>0</v>
      </c>
      <c r="AD89" s="458">
        <f t="shared" si="52"/>
        <v>5</v>
      </c>
      <c r="AE89" s="458">
        <f t="shared" si="53"/>
        <v>2</v>
      </c>
      <c r="AF89" s="458">
        <f t="shared" si="54"/>
        <v>9</v>
      </c>
      <c r="AG89" s="458">
        <f t="shared" si="55"/>
        <v>8</v>
      </c>
      <c r="AH89" s="458">
        <f t="shared" si="56"/>
        <v>19</v>
      </c>
      <c r="AI89" s="458">
        <f t="shared" si="57"/>
        <v>9</v>
      </c>
      <c r="AJ89" s="458">
        <f t="shared" si="58"/>
        <v>50</v>
      </c>
      <c r="AK89" s="458">
        <f t="shared" si="59"/>
        <v>22</v>
      </c>
      <c r="AL89" s="458">
        <f t="shared" si="60"/>
        <v>55</v>
      </c>
      <c r="AM89" s="458">
        <f t="shared" si="61"/>
        <v>35</v>
      </c>
      <c r="AN89" s="458">
        <f t="shared" si="62"/>
        <v>40</v>
      </c>
      <c r="AO89" s="458">
        <f t="shared" si="63"/>
        <v>31</v>
      </c>
      <c r="AP89" s="458">
        <f t="shared" si="64"/>
        <v>3</v>
      </c>
      <c r="AQ89" s="458">
        <f t="shared" si="65"/>
        <v>11</v>
      </c>
      <c r="AR89" s="458">
        <f t="shared" si="66"/>
        <v>2</v>
      </c>
      <c r="AS89" s="16" t="s">
        <v>204</v>
      </c>
      <c r="AT89" s="13"/>
      <c r="AU89" s="13"/>
      <c r="AV89" s="13">
        <v>1</v>
      </c>
      <c r="AW89" s="13"/>
      <c r="AX89" s="13"/>
      <c r="AY89" s="13"/>
      <c r="AZ89" s="13"/>
      <c r="BA89" s="13"/>
      <c r="BB89" s="13"/>
      <c r="BC89" s="13"/>
      <c r="BD89" s="13">
        <v>1</v>
      </c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>
        <v>1</v>
      </c>
      <c r="BR89" s="13"/>
      <c r="BS89" s="13"/>
      <c r="BT89" s="13"/>
      <c r="BU89" s="13">
        <v>1</v>
      </c>
      <c r="BV89" s="13"/>
      <c r="BW89" s="13"/>
      <c r="BX89" s="13"/>
      <c r="BY89" s="13"/>
      <c r="BZ89" s="13">
        <v>1</v>
      </c>
      <c r="CA89" s="13">
        <v>1</v>
      </c>
      <c r="CB89" s="13"/>
      <c r="CC89" s="13"/>
      <c r="CD89" s="13">
        <v>1</v>
      </c>
      <c r="CE89" s="13"/>
      <c r="CF89" s="13">
        <v>1</v>
      </c>
      <c r="CG89" s="13">
        <v>4</v>
      </c>
      <c r="CH89" s="13">
        <v>2</v>
      </c>
      <c r="CI89" s="13"/>
      <c r="CJ89" s="13"/>
      <c r="CK89" s="13"/>
      <c r="CL89" s="13">
        <v>2</v>
      </c>
      <c r="CM89" s="13"/>
      <c r="CN89" s="13">
        <v>1</v>
      </c>
      <c r="CO89" s="13">
        <v>2</v>
      </c>
      <c r="CP89" s="13">
        <v>1</v>
      </c>
      <c r="CQ89" s="13">
        <v>1</v>
      </c>
      <c r="CR89" s="13">
        <v>2</v>
      </c>
      <c r="CS89" s="13">
        <v>1</v>
      </c>
      <c r="CT89" s="13">
        <v>2</v>
      </c>
      <c r="CU89" s="13"/>
      <c r="CV89" s="13"/>
      <c r="CW89" s="13">
        <v>3</v>
      </c>
      <c r="CX89" s="13">
        <v>3</v>
      </c>
      <c r="CY89" s="13">
        <v>6</v>
      </c>
      <c r="CZ89" s="13">
        <v>3</v>
      </c>
      <c r="DA89" s="13">
        <v>2</v>
      </c>
      <c r="DB89" s="13">
        <v>3</v>
      </c>
      <c r="DC89" s="13"/>
      <c r="DD89" s="13">
        <v>2</v>
      </c>
      <c r="DE89" s="13">
        <v>6</v>
      </c>
      <c r="DF89" s="13">
        <v>7</v>
      </c>
      <c r="DG89" s="13">
        <v>4</v>
      </c>
      <c r="DH89" s="13">
        <v>5</v>
      </c>
      <c r="DI89" s="13">
        <v>2</v>
      </c>
      <c r="DJ89" s="13">
        <v>4</v>
      </c>
      <c r="DK89" s="13">
        <v>2</v>
      </c>
      <c r="DL89" s="13">
        <v>2</v>
      </c>
      <c r="DM89" s="13">
        <v>3</v>
      </c>
      <c r="DN89" s="13">
        <v>3</v>
      </c>
      <c r="DO89" s="13">
        <v>6</v>
      </c>
      <c r="DP89" s="13">
        <v>2</v>
      </c>
      <c r="DQ89" s="13">
        <v>6</v>
      </c>
      <c r="DR89" s="13">
        <v>1</v>
      </c>
      <c r="DS89" s="13">
        <v>4</v>
      </c>
      <c r="DT89" s="13">
        <v>1</v>
      </c>
      <c r="DU89" s="13">
        <v>3</v>
      </c>
      <c r="DV89" s="13">
        <v>4</v>
      </c>
      <c r="DW89" s="13"/>
      <c r="DX89" s="13">
        <v>2</v>
      </c>
      <c r="DY89" s="13">
        <v>2</v>
      </c>
      <c r="DZ89" s="13">
        <v>1</v>
      </c>
      <c r="EA89" s="13">
        <v>2</v>
      </c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59">
        <v>120</v>
      </c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>
        <v>1</v>
      </c>
      <c r="EX89" s="13"/>
      <c r="EY89" s="13"/>
      <c r="EZ89" s="13"/>
      <c r="FA89" s="13"/>
      <c r="FB89" s="13"/>
      <c r="FC89" s="13">
        <v>2</v>
      </c>
      <c r="FD89" s="13">
        <v>1</v>
      </c>
      <c r="FE89" s="13"/>
      <c r="FF89" s="13"/>
      <c r="FG89" s="13"/>
      <c r="FH89" s="13">
        <v>1</v>
      </c>
      <c r="FI89" s="13"/>
      <c r="FJ89" s="13">
        <v>1</v>
      </c>
      <c r="FK89" s="13"/>
      <c r="FL89" s="13"/>
      <c r="FM89" s="13">
        <v>1</v>
      </c>
      <c r="FN89" s="13"/>
      <c r="FO89" s="13"/>
      <c r="FP89" s="13">
        <v>2</v>
      </c>
      <c r="FQ89" s="13"/>
      <c r="FR89" s="13"/>
      <c r="FS89" s="13"/>
      <c r="FT89" s="13"/>
      <c r="FU89" s="13"/>
      <c r="FV89" s="13">
        <v>2</v>
      </c>
      <c r="FW89" s="13">
        <v>1</v>
      </c>
      <c r="FX89" s="13"/>
      <c r="FY89" s="13"/>
      <c r="FZ89" s="13">
        <v>2</v>
      </c>
      <c r="GA89" s="13">
        <v>4</v>
      </c>
      <c r="GB89" s="13"/>
      <c r="GC89" s="13">
        <v>1</v>
      </c>
      <c r="GD89" s="13">
        <v>3</v>
      </c>
      <c r="GE89" s="13"/>
      <c r="GF89" s="13">
        <v>1</v>
      </c>
      <c r="GG89" s="13">
        <v>3</v>
      </c>
      <c r="GH89" s="13">
        <v>3</v>
      </c>
      <c r="GI89" s="13">
        <v>2</v>
      </c>
      <c r="GJ89" s="13">
        <v>3</v>
      </c>
      <c r="GK89" s="13">
        <v>3</v>
      </c>
      <c r="GL89" s="13"/>
      <c r="GM89" s="13">
        <v>4</v>
      </c>
      <c r="GN89" s="13">
        <v>3</v>
      </c>
      <c r="GO89" s="13"/>
      <c r="GP89" s="13">
        <v>5</v>
      </c>
      <c r="GQ89" s="13">
        <v>4</v>
      </c>
      <c r="GR89" s="13">
        <v>15</v>
      </c>
      <c r="GS89" s="13">
        <v>7</v>
      </c>
      <c r="GT89" s="13">
        <v>8</v>
      </c>
      <c r="GU89" s="13">
        <v>4</v>
      </c>
      <c r="GV89" s="13">
        <v>8</v>
      </c>
      <c r="GW89" s="13">
        <v>5</v>
      </c>
      <c r="GX89" s="13">
        <v>6</v>
      </c>
      <c r="GY89" s="13">
        <v>5</v>
      </c>
      <c r="GZ89" s="13">
        <v>7</v>
      </c>
      <c r="HA89" s="13">
        <v>2</v>
      </c>
      <c r="HB89" s="13">
        <v>6</v>
      </c>
      <c r="HC89" s="13">
        <v>5</v>
      </c>
      <c r="HD89" s="13">
        <v>3</v>
      </c>
      <c r="HE89" s="13">
        <v>8</v>
      </c>
      <c r="HF89" s="13">
        <v>5</v>
      </c>
      <c r="HG89" s="13">
        <v>8</v>
      </c>
      <c r="HH89" s="13">
        <v>5</v>
      </c>
      <c r="HI89" s="13">
        <v>3</v>
      </c>
      <c r="HJ89" s="13">
        <v>4</v>
      </c>
      <c r="HK89" s="13">
        <v>5</v>
      </c>
      <c r="HL89" s="13">
        <v>5</v>
      </c>
      <c r="HM89" s="13">
        <v>1</v>
      </c>
      <c r="HN89" s="13">
        <v>3</v>
      </c>
      <c r="HO89" s="13">
        <v>1</v>
      </c>
      <c r="HP89" s="13"/>
      <c r="HQ89" s="13"/>
      <c r="HR89" s="13">
        <v>3</v>
      </c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59">
        <v>185</v>
      </c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>
        <v>2</v>
      </c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59">
        <v>2</v>
      </c>
      <c r="JY89" s="13">
        <v>307</v>
      </c>
      <c r="JZ89" s="351"/>
      <c r="KA89" s="351"/>
      <c r="KB89" s="351"/>
      <c r="KC89" s="351"/>
      <c r="KD89" s="351"/>
      <c r="KE89" s="351"/>
      <c r="KF89" s="351"/>
      <c r="KG89" s="351"/>
      <c r="KH89" s="351"/>
      <c r="KI89" s="351"/>
      <c r="KJ89" s="351"/>
      <c r="KK89" s="351"/>
      <c r="KL89" s="351"/>
      <c r="KM89" s="351"/>
    </row>
    <row r="90" spans="1:299">
      <c r="A90" s="9" t="s">
        <v>200</v>
      </c>
      <c r="B90" s="252">
        <f t="shared" si="67"/>
        <v>0</v>
      </c>
      <c r="C90" s="252">
        <f t="shared" si="68"/>
        <v>0</v>
      </c>
      <c r="D90" s="252">
        <f t="shared" si="69"/>
        <v>0</v>
      </c>
      <c r="E90" s="252">
        <f t="shared" si="70"/>
        <v>0</v>
      </c>
      <c r="F90" s="252">
        <f t="shared" si="71"/>
        <v>2</v>
      </c>
      <c r="G90" s="252">
        <f t="shared" si="72"/>
        <v>3</v>
      </c>
      <c r="H90" s="252">
        <f t="shared" si="73"/>
        <v>11</v>
      </c>
      <c r="I90" s="252">
        <f t="shared" si="74"/>
        <v>3</v>
      </c>
      <c r="J90" s="252">
        <f t="shared" si="75"/>
        <v>17</v>
      </c>
      <c r="K90" s="252">
        <f t="shared" si="76"/>
        <v>17</v>
      </c>
      <c r="L90" s="252">
        <f t="shared" si="77"/>
        <v>47</v>
      </c>
      <c r="M90" s="252">
        <f t="shared" si="78"/>
        <v>22</v>
      </c>
      <c r="N90" s="252">
        <f t="shared" si="79"/>
        <v>98</v>
      </c>
      <c r="O90" s="252">
        <f t="shared" si="80"/>
        <v>52</v>
      </c>
      <c r="P90" s="252">
        <f t="shared" si="81"/>
        <v>106</v>
      </c>
      <c r="Q90" s="252">
        <f t="shared" si="82"/>
        <v>72</v>
      </c>
      <c r="R90" s="252">
        <f t="shared" si="83"/>
        <v>84</v>
      </c>
      <c r="S90" s="252">
        <f t="shared" si="84"/>
        <v>112</v>
      </c>
      <c r="T90" s="252">
        <f t="shared" si="85"/>
        <v>19</v>
      </c>
      <c r="U90" s="252">
        <f t="shared" si="86"/>
        <v>55</v>
      </c>
      <c r="W90" s="16" t="s">
        <v>205</v>
      </c>
      <c r="X90" s="458">
        <f t="shared" si="46"/>
        <v>0</v>
      </c>
      <c r="Y90" s="458">
        <f t="shared" si="47"/>
        <v>0</v>
      </c>
      <c r="Z90" s="458">
        <f t="shared" si="48"/>
        <v>0</v>
      </c>
      <c r="AA90" s="458">
        <f t="shared" si="49"/>
        <v>0</v>
      </c>
      <c r="AB90" s="458">
        <f t="shared" si="50"/>
        <v>0</v>
      </c>
      <c r="AC90" s="458">
        <f t="shared" si="51"/>
        <v>0</v>
      </c>
      <c r="AD90" s="458">
        <f t="shared" si="52"/>
        <v>0</v>
      </c>
      <c r="AE90" s="458">
        <f t="shared" si="53"/>
        <v>0</v>
      </c>
      <c r="AF90" s="458">
        <f t="shared" si="54"/>
        <v>0</v>
      </c>
      <c r="AG90" s="458">
        <f t="shared" si="55"/>
        <v>1</v>
      </c>
      <c r="AH90" s="458">
        <f t="shared" si="56"/>
        <v>2</v>
      </c>
      <c r="AI90" s="458">
        <f t="shared" si="57"/>
        <v>1</v>
      </c>
      <c r="AJ90" s="458">
        <f t="shared" si="58"/>
        <v>8</v>
      </c>
      <c r="AK90" s="458">
        <f t="shared" si="59"/>
        <v>6</v>
      </c>
      <c r="AL90" s="458">
        <f t="shared" si="60"/>
        <v>11</v>
      </c>
      <c r="AM90" s="458">
        <f t="shared" si="61"/>
        <v>11</v>
      </c>
      <c r="AN90" s="458">
        <f t="shared" si="62"/>
        <v>12</v>
      </c>
      <c r="AO90" s="458">
        <f t="shared" si="63"/>
        <v>9</v>
      </c>
      <c r="AP90" s="458">
        <f t="shared" si="64"/>
        <v>4</v>
      </c>
      <c r="AQ90" s="458">
        <f t="shared" si="65"/>
        <v>4</v>
      </c>
      <c r="AR90" s="458">
        <f t="shared" si="66"/>
        <v>0</v>
      </c>
      <c r="AS90" s="16" t="s">
        <v>205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>
        <v>1</v>
      </c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>
        <v>1</v>
      </c>
      <c r="CR90" s="13"/>
      <c r="CS90" s="13"/>
      <c r="CT90" s="13">
        <v>1</v>
      </c>
      <c r="CU90" s="13"/>
      <c r="CV90" s="13"/>
      <c r="CW90" s="13">
        <v>2</v>
      </c>
      <c r="CX90" s="13"/>
      <c r="CY90" s="13"/>
      <c r="CZ90" s="13"/>
      <c r="DA90" s="13">
        <v>3</v>
      </c>
      <c r="DB90" s="13">
        <v>1</v>
      </c>
      <c r="DC90" s="13">
        <v>1</v>
      </c>
      <c r="DD90" s="13">
        <v>1</v>
      </c>
      <c r="DE90" s="13"/>
      <c r="DF90" s="13">
        <v>2</v>
      </c>
      <c r="DG90" s="13">
        <v>1</v>
      </c>
      <c r="DH90" s="13"/>
      <c r="DI90" s="13">
        <v>2</v>
      </c>
      <c r="DJ90" s="13">
        <v>2</v>
      </c>
      <c r="DK90" s="13">
        <v>1</v>
      </c>
      <c r="DL90" s="13">
        <v>1</v>
      </c>
      <c r="DM90" s="13">
        <v>3</v>
      </c>
      <c r="DN90" s="13">
        <v>1</v>
      </c>
      <c r="DO90" s="13">
        <v>2</v>
      </c>
      <c r="DP90" s="13"/>
      <c r="DQ90" s="13">
        <v>1</v>
      </c>
      <c r="DR90" s="13"/>
      <c r="DS90" s="13"/>
      <c r="DT90" s="13">
        <v>1</v>
      </c>
      <c r="DU90" s="13"/>
      <c r="DV90" s="13">
        <v>1</v>
      </c>
      <c r="DW90" s="13"/>
      <c r="DX90" s="13">
        <v>1</v>
      </c>
      <c r="DY90" s="13">
        <v>1</v>
      </c>
      <c r="DZ90" s="13"/>
      <c r="EA90" s="13"/>
      <c r="EB90" s="13"/>
      <c r="EC90" s="13"/>
      <c r="ED90" s="13">
        <v>1</v>
      </c>
      <c r="EE90" s="13"/>
      <c r="EF90" s="13"/>
      <c r="EG90" s="13"/>
      <c r="EH90" s="13"/>
      <c r="EI90" s="13"/>
      <c r="EJ90" s="13"/>
      <c r="EK90" s="13"/>
      <c r="EL90" s="59">
        <v>32</v>
      </c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>
        <v>2</v>
      </c>
      <c r="GL90" s="13">
        <v>1</v>
      </c>
      <c r="GM90" s="13"/>
      <c r="GN90" s="13">
        <v>1</v>
      </c>
      <c r="GO90" s="13"/>
      <c r="GP90" s="13"/>
      <c r="GQ90" s="13">
        <v>2</v>
      </c>
      <c r="GR90" s="13">
        <v>1</v>
      </c>
      <c r="GS90" s="13">
        <v>2</v>
      </c>
      <c r="GT90" s="13">
        <v>1</v>
      </c>
      <c r="GU90" s="13"/>
      <c r="GV90" s="13"/>
      <c r="GW90" s="13">
        <v>1</v>
      </c>
      <c r="GX90" s="13">
        <v>1</v>
      </c>
      <c r="GY90" s="13"/>
      <c r="GZ90" s="13"/>
      <c r="HA90" s="13">
        <v>3</v>
      </c>
      <c r="HB90" s="13">
        <v>2</v>
      </c>
      <c r="HC90" s="13">
        <v>2</v>
      </c>
      <c r="HD90" s="13">
        <v>1</v>
      </c>
      <c r="HE90" s="13">
        <v>1</v>
      </c>
      <c r="HF90" s="13">
        <v>3</v>
      </c>
      <c r="HG90" s="13">
        <v>2</v>
      </c>
      <c r="HH90" s="13">
        <v>2</v>
      </c>
      <c r="HI90" s="13">
        <v>3</v>
      </c>
      <c r="HJ90" s="13">
        <v>1</v>
      </c>
      <c r="HK90" s="13"/>
      <c r="HL90" s="13"/>
      <c r="HM90" s="13">
        <v>1</v>
      </c>
      <c r="HN90" s="13"/>
      <c r="HO90" s="13"/>
      <c r="HP90" s="13"/>
      <c r="HQ90" s="13"/>
      <c r="HR90" s="13">
        <v>2</v>
      </c>
      <c r="HS90" s="13">
        <v>1</v>
      </c>
      <c r="HT90" s="13"/>
      <c r="HU90" s="13"/>
      <c r="HV90" s="13">
        <v>1</v>
      </c>
      <c r="HW90" s="13"/>
      <c r="HX90" s="13"/>
      <c r="HY90" s="13"/>
      <c r="HZ90" s="13"/>
      <c r="IA90" s="13"/>
      <c r="IB90" s="13"/>
      <c r="IC90" s="13"/>
      <c r="ID90" s="13"/>
      <c r="IE90" s="13"/>
      <c r="IF90" s="59">
        <v>37</v>
      </c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59"/>
      <c r="JY90" s="13">
        <v>69</v>
      </c>
      <c r="JZ90" s="351"/>
      <c r="KA90" s="351"/>
      <c r="KB90" s="351"/>
      <c r="KC90" s="351"/>
      <c r="KD90" s="351"/>
      <c r="KE90" s="351"/>
      <c r="KF90" s="351"/>
      <c r="KG90" s="351"/>
      <c r="KH90" s="351"/>
      <c r="KI90" s="351"/>
      <c r="KJ90" s="351"/>
      <c r="KK90" s="351"/>
      <c r="KL90" s="351"/>
      <c r="KM90" s="351"/>
    </row>
    <row r="91" spans="1:299">
      <c r="A91" s="8" t="s">
        <v>102</v>
      </c>
      <c r="B91" s="252">
        <f t="shared" si="67"/>
        <v>0</v>
      </c>
      <c r="C91" s="252">
        <f t="shared" si="68"/>
        <v>0</v>
      </c>
      <c r="D91" s="252">
        <f t="shared" si="69"/>
        <v>0</v>
      </c>
      <c r="E91" s="252">
        <f t="shared" si="70"/>
        <v>0</v>
      </c>
      <c r="F91" s="252">
        <f t="shared" si="71"/>
        <v>0</v>
      </c>
      <c r="G91" s="252">
        <f t="shared" si="72"/>
        <v>0</v>
      </c>
      <c r="H91" s="252">
        <f t="shared" si="73"/>
        <v>0</v>
      </c>
      <c r="I91" s="252">
        <f t="shared" si="74"/>
        <v>0</v>
      </c>
      <c r="J91" s="252">
        <f t="shared" si="75"/>
        <v>1</v>
      </c>
      <c r="K91" s="252">
        <f t="shared" si="76"/>
        <v>0</v>
      </c>
      <c r="L91" s="252">
        <f t="shared" si="77"/>
        <v>1</v>
      </c>
      <c r="M91" s="252">
        <f t="shared" si="78"/>
        <v>0</v>
      </c>
      <c r="N91" s="252">
        <f t="shared" si="79"/>
        <v>1</v>
      </c>
      <c r="O91" s="252">
        <f t="shared" si="80"/>
        <v>3</v>
      </c>
      <c r="P91" s="252">
        <f t="shared" si="81"/>
        <v>4</v>
      </c>
      <c r="Q91" s="252">
        <f t="shared" si="82"/>
        <v>2</v>
      </c>
      <c r="R91" s="252">
        <f t="shared" si="83"/>
        <v>3</v>
      </c>
      <c r="S91" s="252">
        <f t="shared" si="84"/>
        <v>9</v>
      </c>
      <c r="T91" s="252">
        <f t="shared" si="85"/>
        <v>1</v>
      </c>
      <c r="U91" s="252">
        <f t="shared" si="86"/>
        <v>0</v>
      </c>
      <c r="W91" s="16" t="s">
        <v>110</v>
      </c>
      <c r="X91" s="458">
        <f t="shared" si="46"/>
        <v>0</v>
      </c>
      <c r="Y91" s="458">
        <f t="shared" si="47"/>
        <v>0</v>
      </c>
      <c r="Z91" s="458">
        <f t="shared" si="48"/>
        <v>0</v>
      </c>
      <c r="AA91" s="458">
        <f t="shared" si="49"/>
        <v>0</v>
      </c>
      <c r="AB91" s="458">
        <f t="shared" si="50"/>
        <v>0</v>
      </c>
      <c r="AC91" s="458">
        <f t="shared" si="51"/>
        <v>0</v>
      </c>
      <c r="AD91" s="458">
        <f t="shared" si="52"/>
        <v>0</v>
      </c>
      <c r="AE91" s="458">
        <f t="shared" si="53"/>
        <v>0</v>
      </c>
      <c r="AF91" s="458">
        <f t="shared" si="54"/>
        <v>1</v>
      </c>
      <c r="AG91" s="458">
        <f t="shared" si="55"/>
        <v>0</v>
      </c>
      <c r="AH91" s="458">
        <f t="shared" si="56"/>
        <v>1</v>
      </c>
      <c r="AI91" s="458">
        <f t="shared" si="57"/>
        <v>1</v>
      </c>
      <c r="AJ91" s="458">
        <f t="shared" si="58"/>
        <v>5</v>
      </c>
      <c r="AK91" s="458">
        <f t="shared" si="59"/>
        <v>1</v>
      </c>
      <c r="AL91" s="458">
        <f t="shared" si="60"/>
        <v>5</v>
      </c>
      <c r="AM91" s="458">
        <f t="shared" si="61"/>
        <v>1</v>
      </c>
      <c r="AN91" s="458">
        <f t="shared" si="62"/>
        <v>5</v>
      </c>
      <c r="AO91" s="458">
        <f t="shared" si="63"/>
        <v>5</v>
      </c>
      <c r="AP91" s="458">
        <f t="shared" si="64"/>
        <v>0</v>
      </c>
      <c r="AQ91" s="458">
        <f t="shared" si="65"/>
        <v>1</v>
      </c>
      <c r="AR91" s="458">
        <f t="shared" si="66"/>
        <v>0</v>
      </c>
      <c r="AS91" s="16" t="s">
        <v>110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>
        <v>1</v>
      </c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>
        <v>1</v>
      </c>
      <c r="CY91" s="13"/>
      <c r="CZ91" s="13"/>
      <c r="DA91" s="13"/>
      <c r="DB91" s="13"/>
      <c r="DC91" s="13"/>
      <c r="DD91" s="13"/>
      <c r="DE91" s="13"/>
      <c r="DF91" s="13"/>
      <c r="DG91" s="13"/>
      <c r="DH91" s="13">
        <v>1</v>
      </c>
      <c r="DI91" s="13"/>
      <c r="DJ91" s="13"/>
      <c r="DK91" s="13"/>
      <c r="DL91" s="13"/>
      <c r="DM91" s="13">
        <v>1</v>
      </c>
      <c r="DN91" s="13">
        <v>1</v>
      </c>
      <c r="DO91" s="13">
        <v>1</v>
      </c>
      <c r="DP91" s="13"/>
      <c r="DQ91" s="13"/>
      <c r="DR91" s="13"/>
      <c r="DS91" s="13"/>
      <c r="DT91" s="13">
        <v>2</v>
      </c>
      <c r="DU91" s="13"/>
      <c r="DV91" s="13">
        <v>1</v>
      </c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59">
        <v>9</v>
      </c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>
        <v>1</v>
      </c>
      <c r="GB91" s="13"/>
      <c r="GC91" s="13"/>
      <c r="GD91" s="13"/>
      <c r="GE91" s="13"/>
      <c r="GF91" s="13"/>
      <c r="GG91" s="13"/>
      <c r="GH91" s="13"/>
      <c r="GI91" s="13"/>
      <c r="GJ91" s="13">
        <v>1</v>
      </c>
      <c r="GK91" s="13"/>
      <c r="GL91" s="13"/>
      <c r="GM91" s="13"/>
      <c r="GN91" s="13"/>
      <c r="GO91" s="13">
        <v>1</v>
      </c>
      <c r="GP91" s="13">
        <v>2</v>
      </c>
      <c r="GQ91" s="13"/>
      <c r="GR91" s="13"/>
      <c r="GS91" s="13">
        <v>1</v>
      </c>
      <c r="GT91" s="13">
        <v>1</v>
      </c>
      <c r="GU91" s="13"/>
      <c r="GV91" s="13">
        <v>1</v>
      </c>
      <c r="GW91" s="13">
        <v>1</v>
      </c>
      <c r="GX91" s="13"/>
      <c r="GY91" s="13"/>
      <c r="GZ91" s="13"/>
      <c r="HA91" s="13"/>
      <c r="HB91" s="13">
        <v>1</v>
      </c>
      <c r="HC91" s="13">
        <v>2</v>
      </c>
      <c r="HD91" s="13"/>
      <c r="HE91" s="13"/>
      <c r="HF91" s="13">
        <v>2</v>
      </c>
      <c r="HG91" s="13">
        <v>1</v>
      </c>
      <c r="HH91" s="13"/>
      <c r="HI91" s="13"/>
      <c r="HJ91" s="13">
        <v>1</v>
      </c>
      <c r="HK91" s="13"/>
      <c r="HL91" s="13"/>
      <c r="HM91" s="13"/>
      <c r="HN91" s="13">
        <v>1</v>
      </c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59">
        <v>17</v>
      </c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59"/>
      <c r="JY91" s="13">
        <v>26</v>
      </c>
      <c r="JZ91" s="351"/>
      <c r="KA91" s="351"/>
      <c r="KB91" s="351"/>
      <c r="KC91" s="351"/>
      <c r="KD91" s="351"/>
      <c r="KE91" s="351"/>
      <c r="KF91" s="351"/>
      <c r="KG91" s="351"/>
      <c r="KH91" s="351"/>
      <c r="KI91" s="351"/>
      <c r="KJ91" s="351"/>
      <c r="KK91" s="351"/>
      <c r="KL91" s="351"/>
      <c r="KM91" s="351"/>
    </row>
    <row r="92" spans="1:299">
      <c r="A92" s="8" t="s">
        <v>103</v>
      </c>
      <c r="B92" s="252">
        <f t="shared" si="67"/>
        <v>0</v>
      </c>
      <c r="C92" s="252">
        <f t="shared" si="68"/>
        <v>0</v>
      </c>
      <c r="D92" s="252">
        <f t="shared" si="69"/>
        <v>0</v>
      </c>
      <c r="E92" s="252">
        <f t="shared" si="70"/>
        <v>0</v>
      </c>
      <c r="F92" s="252">
        <f t="shared" si="71"/>
        <v>0</v>
      </c>
      <c r="G92" s="252">
        <f t="shared" si="72"/>
        <v>0</v>
      </c>
      <c r="H92" s="252">
        <f t="shared" si="73"/>
        <v>0</v>
      </c>
      <c r="I92" s="252">
        <f t="shared" si="74"/>
        <v>0</v>
      </c>
      <c r="J92" s="252">
        <f t="shared" si="75"/>
        <v>0</v>
      </c>
      <c r="K92" s="252">
        <f t="shared" si="76"/>
        <v>1</v>
      </c>
      <c r="L92" s="252">
        <f t="shared" si="77"/>
        <v>0</v>
      </c>
      <c r="M92" s="252">
        <f t="shared" si="78"/>
        <v>0</v>
      </c>
      <c r="N92" s="252">
        <f t="shared" si="79"/>
        <v>1</v>
      </c>
      <c r="O92" s="252">
        <f t="shared" si="80"/>
        <v>0</v>
      </c>
      <c r="P92" s="252">
        <f t="shared" si="81"/>
        <v>0</v>
      </c>
      <c r="Q92" s="252">
        <f t="shared" si="82"/>
        <v>0</v>
      </c>
      <c r="R92" s="252">
        <f t="shared" si="83"/>
        <v>0</v>
      </c>
      <c r="S92" s="252">
        <f t="shared" si="84"/>
        <v>0</v>
      </c>
      <c r="T92" s="252">
        <f t="shared" si="85"/>
        <v>0</v>
      </c>
      <c r="U92" s="252">
        <f t="shared" si="86"/>
        <v>0</v>
      </c>
      <c r="W92" s="16" t="s">
        <v>111</v>
      </c>
      <c r="X92" s="458">
        <f t="shared" si="46"/>
        <v>3</v>
      </c>
      <c r="Y92" s="458">
        <f t="shared" si="47"/>
        <v>2</v>
      </c>
      <c r="Z92" s="458">
        <f t="shared" si="48"/>
        <v>1</v>
      </c>
      <c r="AA92" s="458">
        <f t="shared" si="49"/>
        <v>1</v>
      </c>
      <c r="AB92" s="458">
        <f t="shared" si="50"/>
        <v>10</v>
      </c>
      <c r="AC92" s="458">
        <f t="shared" si="51"/>
        <v>3</v>
      </c>
      <c r="AD92" s="458">
        <f t="shared" si="52"/>
        <v>17</v>
      </c>
      <c r="AE92" s="458">
        <f t="shared" si="53"/>
        <v>12</v>
      </c>
      <c r="AF92" s="458">
        <f t="shared" si="54"/>
        <v>77</v>
      </c>
      <c r="AG92" s="458">
        <f t="shared" si="55"/>
        <v>28</v>
      </c>
      <c r="AH92" s="458">
        <f t="shared" si="56"/>
        <v>185</v>
      </c>
      <c r="AI92" s="458">
        <f t="shared" si="57"/>
        <v>67</v>
      </c>
      <c r="AJ92" s="458">
        <f t="shared" si="58"/>
        <v>296</v>
      </c>
      <c r="AK92" s="458">
        <f t="shared" si="59"/>
        <v>145</v>
      </c>
      <c r="AL92" s="458">
        <f t="shared" si="60"/>
        <v>298</v>
      </c>
      <c r="AM92" s="458">
        <f t="shared" si="61"/>
        <v>234</v>
      </c>
      <c r="AN92" s="458">
        <f t="shared" si="62"/>
        <v>203</v>
      </c>
      <c r="AO92" s="458">
        <f t="shared" si="63"/>
        <v>250</v>
      </c>
      <c r="AP92" s="458">
        <f t="shared" si="64"/>
        <v>53</v>
      </c>
      <c r="AQ92" s="458">
        <f t="shared" si="65"/>
        <v>97</v>
      </c>
      <c r="AR92" s="458">
        <f t="shared" si="66"/>
        <v>11</v>
      </c>
      <c r="AS92" s="16" t="s">
        <v>111</v>
      </c>
      <c r="AT92" s="13">
        <v>1</v>
      </c>
      <c r="AU92" s="13"/>
      <c r="AV92" s="13"/>
      <c r="AW92" s="13"/>
      <c r="AX92" s="13">
        <v>1</v>
      </c>
      <c r="AY92" s="13"/>
      <c r="AZ92" s="13"/>
      <c r="BA92" s="13"/>
      <c r="BB92" s="13"/>
      <c r="BC92" s="13"/>
      <c r="BD92" s="13">
        <v>1</v>
      </c>
      <c r="BE92" s="13"/>
      <c r="BF92" s="13">
        <v>1</v>
      </c>
      <c r="BG92" s="13"/>
      <c r="BH92" s="13"/>
      <c r="BI92" s="13"/>
      <c r="BJ92" s="13"/>
      <c r="BK92" s="13"/>
      <c r="BL92" s="13">
        <v>2</v>
      </c>
      <c r="BM92" s="13"/>
      <c r="BN92" s="13">
        <v>1</v>
      </c>
      <c r="BO92" s="13"/>
      <c r="BP92" s="13"/>
      <c r="BQ92" s="13">
        <v>2</v>
      </c>
      <c r="BR92" s="13">
        <v>2</v>
      </c>
      <c r="BS92" s="13">
        <v>2</v>
      </c>
      <c r="BT92" s="13">
        <v>1</v>
      </c>
      <c r="BU92" s="13">
        <v>1</v>
      </c>
      <c r="BV92" s="13"/>
      <c r="BW92" s="13">
        <v>3</v>
      </c>
      <c r="BX92" s="13">
        <v>1</v>
      </c>
      <c r="BY92" s="13">
        <v>3</v>
      </c>
      <c r="BZ92" s="13">
        <v>2</v>
      </c>
      <c r="CA92" s="13">
        <v>2</v>
      </c>
      <c r="CB92" s="13">
        <v>2</v>
      </c>
      <c r="CC92" s="13">
        <v>4</v>
      </c>
      <c r="CD92" s="13">
        <v>6</v>
      </c>
      <c r="CE92" s="13">
        <v>2</v>
      </c>
      <c r="CF92" s="13">
        <v>2</v>
      </c>
      <c r="CG92" s="13">
        <v>4</v>
      </c>
      <c r="CH92" s="13">
        <v>6</v>
      </c>
      <c r="CI92" s="13">
        <v>6</v>
      </c>
      <c r="CJ92" s="13">
        <v>7</v>
      </c>
      <c r="CK92" s="13">
        <v>4</v>
      </c>
      <c r="CL92" s="13">
        <v>9</v>
      </c>
      <c r="CM92" s="13">
        <v>3</v>
      </c>
      <c r="CN92" s="13">
        <v>5</v>
      </c>
      <c r="CO92" s="13">
        <v>9</v>
      </c>
      <c r="CP92" s="13">
        <v>6</v>
      </c>
      <c r="CQ92" s="13">
        <v>12</v>
      </c>
      <c r="CR92" s="13">
        <v>7</v>
      </c>
      <c r="CS92" s="13">
        <v>9</v>
      </c>
      <c r="CT92" s="13">
        <v>13</v>
      </c>
      <c r="CU92" s="13">
        <v>6</v>
      </c>
      <c r="CV92" s="13">
        <v>17</v>
      </c>
      <c r="CW92" s="13">
        <v>12</v>
      </c>
      <c r="CX92" s="13">
        <v>19</v>
      </c>
      <c r="CY92" s="13">
        <v>22</v>
      </c>
      <c r="CZ92" s="13">
        <v>17</v>
      </c>
      <c r="DA92" s="13">
        <v>23</v>
      </c>
      <c r="DB92" s="13">
        <v>18</v>
      </c>
      <c r="DC92" s="13">
        <v>17</v>
      </c>
      <c r="DD92" s="13">
        <v>24</v>
      </c>
      <c r="DE92" s="13">
        <v>29</v>
      </c>
      <c r="DF92" s="13">
        <v>19</v>
      </c>
      <c r="DG92" s="13">
        <v>20</v>
      </c>
      <c r="DH92" s="13">
        <v>27</v>
      </c>
      <c r="DI92" s="13">
        <v>23</v>
      </c>
      <c r="DJ92" s="13">
        <v>29</v>
      </c>
      <c r="DK92" s="13">
        <v>28</v>
      </c>
      <c r="DL92" s="13">
        <v>34</v>
      </c>
      <c r="DM92" s="13">
        <v>23</v>
      </c>
      <c r="DN92" s="13">
        <v>23</v>
      </c>
      <c r="DO92" s="13">
        <v>24</v>
      </c>
      <c r="DP92" s="13">
        <v>23</v>
      </c>
      <c r="DQ92" s="13">
        <v>21</v>
      </c>
      <c r="DR92" s="13">
        <v>30</v>
      </c>
      <c r="DS92" s="13">
        <v>29</v>
      </c>
      <c r="DT92" s="13">
        <v>24</v>
      </c>
      <c r="DU92" s="13">
        <v>19</v>
      </c>
      <c r="DV92" s="13">
        <v>22</v>
      </c>
      <c r="DW92" s="13">
        <v>18</v>
      </c>
      <c r="DX92" s="13">
        <v>13</v>
      </c>
      <c r="DY92" s="13">
        <v>13</v>
      </c>
      <c r="DZ92" s="13">
        <v>11</v>
      </c>
      <c r="EA92" s="13">
        <v>8</v>
      </c>
      <c r="EB92" s="13">
        <v>2</v>
      </c>
      <c r="EC92" s="13">
        <v>2</v>
      </c>
      <c r="ED92" s="13">
        <v>1</v>
      </c>
      <c r="EE92" s="13">
        <v>3</v>
      </c>
      <c r="EF92" s="13">
        <v>4</v>
      </c>
      <c r="EG92" s="13"/>
      <c r="EH92" s="13"/>
      <c r="EI92" s="13"/>
      <c r="EJ92" s="13"/>
      <c r="EK92" s="13"/>
      <c r="EL92" s="59">
        <v>839</v>
      </c>
      <c r="EM92" s="13">
        <v>2</v>
      </c>
      <c r="EN92" s="13">
        <v>1</v>
      </c>
      <c r="EO92" s="13"/>
      <c r="EP92" s="13"/>
      <c r="EQ92" s="13"/>
      <c r="ER92" s="13"/>
      <c r="ES92" s="13"/>
      <c r="ET92" s="13"/>
      <c r="EU92" s="13"/>
      <c r="EV92" s="13"/>
      <c r="EW92" s="13">
        <v>1</v>
      </c>
      <c r="EX92" s="13"/>
      <c r="EY92" s="13">
        <v>1</v>
      </c>
      <c r="EZ92" s="13">
        <v>1</v>
      </c>
      <c r="FA92" s="13">
        <v>2</v>
      </c>
      <c r="FB92" s="13"/>
      <c r="FC92" s="13"/>
      <c r="FD92" s="13"/>
      <c r="FE92" s="13">
        <v>1</v>
      </c>
      <c r="FF92" s="13">
        <v>3</v>
      </c>
      <c r="FG92" s="13">
        <v>2</v>
      </c>
      <c r="FH92" s="13"/>
      <c r="FI92" s="13">
        <v>3</v>
      </c>
      <c r="FJ92" s="13">
        <v>2</v>
      </c>
      <c r="FK92" s="13">
        <v>1</v>
      </c>
      <c r="FL92" s="13">
        <v>3</v>
      </c>
      <c r="FM92" s="13">
        <v>1</v>
      </c>
      <c r="FN92" s="13">
        <v>2</v>
      </c>
      <c r="FO92" s="13"/>
      <c r="FP92" s="13">
        <v>3</v>
      </c>
      <c r="FQ92" s="13">
        <v>2</v>
      </c>
      <c r="FR92" s="13">
        <v>3</v>
      </c>
      <c r="FS92" s="13">
        <v>7</v>
      </c>
      <c r="FT92" s="13">
        <v>6</v>
      </c>
      <c r="FU92" s="13">
        <v>3</v>
      </c>
      <c r="FV92" s="13">
        <v>7</v>
      </c>
      <c r="FW92" s="13">
        <v>14</v>
      </c>
      <c r="FX92" s="13">
        <v>7</v>
      </c>
      <c r="FY92" s="13">
        <v>9</v>
      </c>
      <c r="FZ92" s="13">
        <v>9</v>
      </c>
      <c r="GA92" s="13">
        <v>12</v>
      </c>
      <c r="GB92" s="13">
        <v>13</v>
      </c>
      <c r="GC92" s="13">
        <v>17</v>
      </c>
      <c r="GD92" s="13">
        <v>21</v>
      </c>
      <c r="GE92" s="13">
        <v>11</v>
      </c>
      <c r="GF92" s="13">
        <v>17</v>
      </c>
      <c r="GG92" s="13">
        <v>17</v>
      </c>
      <c r="GH92" s="13">
        <v>21</v>
      </c>
      <c r="GI92" s="13">
        <v>25</v>
      </c>
      <c r="GJ92" s="13">
        <v>21</v>
      </c>
      <c r="GK92" s="13">
        <v>22</v>
      </c>
      <c r="GL92" s="13">
        <v>27</v>
      </c>
      <c r="GM92" s="13">
        <v>25</v>
      </c>
      <c r="GN92" s="13">
        <v>27</v>
      </c>
      <c r="GO92" s="13">
        <v>21</v>
      </c>
      <c r="GP92" s="13">
        <v>30</v>
      </c>
      <c r="GQ92" s="13">
        <v>24</v>
      </c>
      <c r="GR92" s="13">
        <v>42</v>
      </c>
      <c r="GS92" s="13">
        <v>29</v>
      </c>
      <c r="GT92" s="13">
        <v>32</v>
      </c>
      <c r="GU92" s="13">
        <v>39</v>
      </c>
      <c r="GV92" s="13">
        <v>47</v>
      </c>
      <c r="GW92" s="13">
        <v>26</v>
      </c>
      <c r="GX92" s="13">
        <v>39</v>
      </c>
      <c r="GY92" s="13">
        <v>27</v>
      </c>
      <c r="GZ92" s="13">
        <v>27</v>
      </c>
      <c r="HA92" s="13">
        <v>31</v>
      </c>
      <c r="HB92" s="13">
        <v>21</v>
      </c>
      <c r="HC92" s="13">
        <v>30</v>
      </c>
      <c r="HD92" s="13">
        <v>25</v>
      </c>
      <c r="HE92" s="13">
        <v>25</v>
      </c>
      <c r="HF92" s="13">
        <v>27</v>
      </c>
      <c r="HG92" s="13">
        <v>26</v>
      </c>
      <c r="HH92" s="13">
        <v>27</v>
      </c>
      <c r="HI92" s="13">
        <v>22</v>
      </c>
      <c r="HJ92" s="13">
        <v>18</v>
      </c>
      <c r="HK92" s="13">
        <v>25</v>
      </c>
      <c r="HL92" s="13">
        <v>16</v>
      </c>
      <c r="HM92" s="13">
        <v>23</v>
      </c>
      <c r="HN92" s="13">
        <v>9</v>
      </c>
      <c r="HO92" s="13">
        <v>10</v>
      </c>
      <c r="HP92" s="13">
        <v>12</v>
      </c>
      <c r="HQ92" s="13">
        <v>10</v>
      </c>
      <c r="HR92" s="13">
        <v>4</v>
      </c>
      <c r="HS92" s="13">
        <v>9</v>
      </c>
      <c r="HT92" s="13">
        <v>4</v>
      </c>
      <c r="HU92" s="13">
        <v>6</v>
      </c>
      <c r="HV92" s="13">
        <v>3</v>
      </c>
      <c r="HW92" s="13">
        <v>1</v>
      </c>
      <c r="HX92" s="13">
        <v>1</v>
      </c>
      <c r="HY92" s="13">
        <v>1</v>
      </c>
      <c r="HZ92" s="13"/>
      <c r="IA92" s="13">
        <v>1</v>
      </c>
      <c r="IB92" s="13"/>
      <c r="IC92" s="13"/>
      <c r="ID92" s="13">
        <v>1</v>
      </c>
      <c r="IE92" s="13"/>
      <c r="IF92" s="59">
        <v>1143</v>
      </c>
      <c r="IG92" s="13"/>
      <c r="IH92" s="13"/>
      <c r="II92" s="13"/>
      <c r="IJ92" s="13"/>
      <c r="IK92" s="13"/>
      <c r="IL92" s="13"/>
      <c r="IM92" s="13">
        <v>1</v>
      </c>
      <c r="IN92" s="13"/>
      <c r="IO92" s="13"/>
      <c r="IP92" s="13">
        <v>1</v>
      </c>
      <c r="IQ92" s="13"/>
      <c r="IR92" s="13"/>
      <c r="IS92" s="13"/>
      <c r="IT92" s="13"/>
      <c r="IU92" s="13"/>
      <c r="IV92" s="13">
        <v>1</v>
      </c>
      <c r="IW92" s="13"/>
      <c r="IX92" s="13">
        <v>1</v>
      </c>
      <c r="IY92" s="13">
        <v>1</v>
      </c>
      <c r="IZ92" s="13"/>
      <c r="JA92" s="13"/>
      <c r="JB92" s="13">
        <v>2</v>
      </c>
      <c r="JC92" s="13"/>
      <c r="JD92" s="13"/>
      <c r="JE92" s="13">
        <v>1</v>
      </c>
      <c r="JF92" s="13"/>
      <c r="JG92" s="13"/>
      <c r="JH92" s="13"/>
      <c r="JI92" s="13"/>
      <c r="JJ92" s="13">
        <v>1</v>
      </c>
      <c r="JK92" s="13">
        <v>1</v>
      </c>
      <c r="JL92" s="13"/>
      <c r="JM92" s="13">
        <v>1</v>
      </c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59">
        <v>11</v>
      </c>
      <c r="JY92" s="13">
        <v>1993</v>
      </c>
      <c r="JZ92" s="351"/>
      <c r="KA92" s="351"/>
      <c r="KB92" s="351"/>
      <c r="KC92" s="351"/>
      <c r="KD92" s="351"/>
      <c r="KE92" s="351"/>
      <c r="KF92" s="351"/>
      <c r="KG92" s="351"/>
      <c r="KH92" s="351"/>
      <c r="KI92" s="351"/>
      <c r="KJ92" s="351"/>
      <c r="KK92" s="351"/>
      <c r="KL92" s="351"/>
      <c r="KM92" s="351"/>
    </row>
    <row r="93" spans="1:299">
      <c r="A93" s="8" t="s">
        <v>201</v>
      </c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W93" s="16" t="s">
        <v>112</v>
      </c>
      <c r="X93" s="458">
        <f t="shared" si="46"/>
        <v>0</v>
      </c>
      <c r="Y93" s="458">
        <f t="shared" si="47"/>
        <v>0</v>
      </c>
      <c r="Z93" s="458">
        <f t="shared" si="48"/>
        <v>3</v>
      </c>
      <c r="AA93" s="458">
        <f t="shared" si="49"/>
        <v>0</v>
      </c>
      <c r="AB93" s="458">
        <f t="shared" si="50"/>
        <v>4</v>
      </c>
      <c r="AC93" s="458">
        <f t="shared" si="51"/>
        <v>0</v>
      </c>
      <c r="AD93" s="458">
        <f t="shared" si="52"/>
        <v>9</v>
      </c>
      <c r="AE93" s="458">
        <f t="shared" si="53"/>
        <v>3</v>
      </c>
      <c r="AF93" s="458">
        <f t="shared" si="54"/>
        <v>13</v>
      </c>
      <c r="AG93" s="458">
        <f t="shared" si="55"/>
        <v>6</v>
      </c>
      <c r="AH93" s="458">
        <f t="shared" si="56"/>
        <v>46</v>
      </c>
      <c r="AI93" s="458">
        <f t="shared" si="57"/>
        <v>15</v>
      </c>
      <c r="AJ93" s="458">
        <f t="shared" si="58"/>
        <v>73</v>
      </c>
      <c r="AK93" s="458">
        <f t="shared" si="59"/>
        <v>43</v>
      </c>
      <c r="AL93" s="458">
        <f t="shared" si="60"/>
        <v>103</v>
      </c>
      <c r="AM93" s="458">
        <f t="shared" si="61"/>
        <v>67</v>
      </c>
      <c r="AN93" s="458">
        <f t="shared" si="62"/>
        <v>79</v>
      </c>
      <c r="AO93" s="458">
        <f t="shared" si="63"/>
        <v>95</v>
      </c>
      <c r="AP93" s="458">
        <f t="shared" si="64"/>
        <v>32</v>
      </c>
      <c r="AQ93" s="458">
        <f t="shared" si="65"/>
        <v>62</v>
      </c>
      <c r="AR93" s="458">
        <f t="shared" si="66"/>
        <v>6</v>
      </c>
      <c r="AS93" s="16" t="s">
        <v>112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>
        <v>1</v>
      </c>
      <c r="BT93" s="13">
        <v>1</v>
      </c>
      <c r="BU93" s="13">
        <v>1</v>
      </c>
      <c r="BV93" s="13"/>
      <c r="BW93" s="13"/>
      <c r="BX93" s="13"/>
      <c r="BY93" s="13"/>
      <c r="BZ93" s="13">
        <v>1</v>
      </c>
      <c r="CA93" s="13"/>
      <c r="CB93" s="13">
        <v>3</v>
      </c>
      <c r="CC93" s="13"/>
      <c r="CD93" s="13">
        <v>1</v>
      </c>
      <c r="CE93" s="13">
        <v>1</v>
      </c>
      <c r="CF93" s="13"/>
      <c r="CG93" s="13"/>
      <c r="CH93" s="13">
        <v>1</v>
      </c>
      <c r="CI93" s="13"/>
      <c r="CJ93" s="13"/>
      <c r="CK93" s="13">
        <v>2</v>
      </c>
      <c r="CL93" s="13">
        <v>4</v>
      </c>
      <c r="CM93" s="13">
        <v>4</v>
      </c>
      <c r="CN93" s="13"/>
      <c r="CO93" s="13">
        <v>2</v>
      </c>
      <c r="CP93" s="13">
        <v>1</v>
      </c>
      <c r="CQ93" s="13">
        <v>1</v>
      </c>
      <c r="CR93" s="13">
        <v>2</v>
      </c>
      <c r="CS93" s="13">
        <v>4</v>
      </c>
      <c r="CT93" s="13">
        <v>4</v>
      </c>
      <c r="CU93" s="13">
        <v>3</v>
      </c>
      <c r="CV93" s="13">
        <v>4</v>
      </c>
      <c r="CW93" s="13">
        <v>4</v>
      </c>
      <c r="CX93" s="13">
        <v>6</v>
      </c>
      <c r="CY93" s="13">
        <v>5</v>
      </c>
      <c r="CZ93" s="13">
        <v>5</v>
      </c>
      <c r="DA93" s="13">
        <v>6</v>
      </c>
      <c r="DB93" s="13">
        <v>6</v>
      </c>
      <c r="DC93" s="13">
        <v>4</v>
      </c>
      <c r="DD93" s="13">
        <v>7</v>
      </c>
      <c r="DE93" s="13">
        <v>7</v>
      </c>
      <c r="DF93" s="13">
        <v>5</v>
      </c>
      <c r="DG93" s="13">
        <v>6</v>
      </c>
      <c r="DH93" s="13">
        <v>11</v>
      </c>
      <c r="DI93" s="13">
        <v>12</v>
      </c>
      <c r="DJ93" s="13">
        <v>6</v>
      </c>
      <c r="DK93" s="13">
        <v>3</v>
      </c>
      <c r="DL93" s="13">
        <v>7</v>
      </c>
      <c r="DM93" s="13">
        <v>7</v>
      </c>
      <c r="DN93" s="13">
        <v>8</v>
      </c>
      <c r="DO93" s="13">
        <v>10</v>
      </c>
      <c r="DP93" s="13">
        <v>8</v>
      </c>
      <c r="DQ93" s="13">
        <v>13</v>
      </c>
      <c r="DR93" s="13">
        <v>10</v>
      </c>
      <c r="DS93" s="13">
        <v>9</v>
      </c>
      <c r="DT93" s="13">
        <v>10</v>
      </c>
      <c r="DU93" s="13">
        <v>13</v>
      </c>
      <c r="DV93" s="13">
        <v>12</v>
      </c>
      <c r="DW93" s="13">
        <v>6</v>
      </c>
      <c r="DX93" s="13">
        <v>8</v>
      </c>
      <c r="DY93" s="13">
        <v>9</v>
      </c>
      <c r="DZ93" s="13">
        <v>7</v>
      </c>
      <c r="EA93" s="13">
        <v>5</v>
      </c>
      <c r="EB93" s="13">
        <v>3</v>
      </c>
      <c r="EC93" s="13">
        <v>2</v>
      </c>
      <c r="ED93" s="13">
        <v>1</v>
      </c>
      <c r="EE93" s="13">
        <v>3</v>
      </c>
      <c r="EF93" s="13">
        <v>2</v>
      </c>
      <c r="EG93" s="13">
        <v>1</v>
      </c>
      <c r="EH93" s="13">
        <v>2</v>
      </c>
      <c r="EI93" s="13"/>
      <c r="EJ93" s="13">
        <v>1</v>
      </c>
      <c r="EK93" s="13"/>
      <c r="EL93" s="59">
        <v>291</v>
      </c>
      <c r="EM93" s="13"/>
      <c r="EN93" s="13"/>
      <c r="EO93" s="13"/>
      <c r="EP93" s="13"/>
      <c r="EQ93" s="13"/>
      <c r="ER93" s="13"/>
      <c r="ES93" s="13">
        <v>1</v>
      </c>
      <c r="ET93" s="13">
        <v>1</v>
      </c>
      <c r="EU93" s="13"/>
      <c r="EV93" s="13">
        <v>1</v>
      </c>
      <c r="EW93" s="13"/>
      <c r="EX93" s="13"/>
      <c r="EY93" s="13"/>
      <c r="EZ93" s="13"/>
      <c r="FA93" s="13">
        <v>1</v>
      </c>
      <c r="FB93" s="13">
        <v>2</v>
      </c>
      <c r="FC93" s="13">
        <v>1</v>
      </c>
      <c r="FD93" s="13"/>
      <c r="FE93" s="13"/>
      <c r="FF93" s="13"/>
      <c r="FG93" s="13"/>
      <c r="FH93" s="13"/>
      <c r="FI93" s="13">
        <v>1</v>
      </c>
      <c r="FJ93" s="13"/>
      <c r="FK93" s="13">
        <v>1</v>
      </c>
      <c r="FL93" s="13"/>
      <c r="FM93" s="13">
        <v>3</v>
      </c>
      <c r="FN93" s="13">
        <v>1</v>
      </c>
      <c r="FO93" s="13">
        <v>1</v>
      </c>
      <c r="FP93" s="13"/>
      <c r="FQ93" s="13">
        <v>2</v>
      </c>
      <c r="FR93" s="13">
        <v>1</v>
      </c>
      <c r="FS93" s="13"/>
      <c r="FT93" s="13">
        <v>1</v>
      </c>
      <c r="FU93" s="13">
        <v>1</v>
      </c>
      <c r="FV93" s="13">
        <v>3</v>
      </c>
      <c r="FW93" s="13">
        <v>1</v>
      </c>
      <c r="FX93" s="13">
        <v>2</v>
      </c>
      <c r="FY93" s="13">
        <v>2</v>
      </c>
      <c r="FZ93" s="13">
        <v>2</v>
      </c>
      <c r="GA93" s="13"/>
      <c r="GB93" s="13">
        <v>6</v>
      </c>
      <c r="GC93" s="13">
        <v>8</v>
      </c>
      <c r="GD93" s="13">
        <v>2</v>
      </c>
      <c r="GE93" s="13">
        <v>1</v>
      </c>
      <c r="GF93" s="13">
        <v>3</v>
      </c>
      <c r="GG93" s="13">
        <v>5</v>
      </c>
      <c r="GH93" s="13">
        <v>3</v>
      </c>
      <c r="GI93" s="13">
        <v>4</v>
      </c>
      <c r="GJ93" s="13">
        <v>7</v>
      </c>
      <c r="GK93" s="13">
        <v>7</v>
      </c>
      <c r="GL93" s="13">
        <v>11</v>
      </c>
      <c r="GM93" s="13">
        <v>9</v>
      </c>
      <c r="GN93" s="13">
        <v>4</v>
      </c>
      <c r="GO93" s="13">
        <v>8</v>
      </c>
      <c r="GP93" s="13">
        <v>6</v>
      </c>
      <c r="GQ93" s="13">
        <v>5</v>
      </c>
      <c r="GR93" s="13">
        <v>8</v>
      </c>
      <c r="GS93" s="13">
        <v>3</v>
      </c>
      <c r="GT93" s="13">
        <v>8</v>
      </c>
      <c r="GU93" s="13">
        <v>11</v>
      </c>
      <c r="GV93" s="13">
        <v>10</v>
      </c>
      <c r="GW93" s="13">
        <v>13</v>
      </c>
      <c r="GX93" s="13">
        <v>9</v>
      </c>
      <c r="GY93" s="13">
        <v>7</v>
      </c>
      <c r="GZ93" s="13">
        <v>12</v>
      </c>
      <c r="HA93" s="13">
        <v>15</v>
      </c>
      <c r="HB93" s="13">
        <v>8</v>
      </c>
      <c r="HC93" s="13">
        <v>7</v>
      </c>
      <c r="HD93" s="13">
        <v>10</v>
      </c>
      <c r="HE93" s="13">
        <v>12</v>
      </c>
      <c r="HF93" s="13">
        <v>13</v>
      </c>
      <c r="HG93" s="13">
        <v>11</v>
      </c>
      <c r="HH93" s="13">
        <v>9</v>
      </c>
      <c r="HI93" s="13">
        <v>6</v>
      </c>
      <c r="HJ93" s="13">
        <v>9</v>
      </c>
      <c r="HK93" s="13">
        <v>10</v>
      </c>
      <c r="HL93" s="13">
        <v>8</v>
      </c>
      <c r="HM93" s="13">
        <v>4</v>
      </c>
      <c r="HN93" s="13">
        <v>5</v>
      </c>
      <c r="HO93" s="13">
        <v>4</v>
      </c>
      <c r="HP93" s="13">
        <v>2</v>
      </c>
      <c r="HQ93" s="13">
        <v>5</v>
      </c>
      <c r="HR93" s="13">
        <v>11</v>
      </c>
      <c r="HS93" s="13">
        <v>3</v>
      </c>
      <c r="HT93" s="13">
        <v>4</v>
      </c>
      <c r="HU93" s="13">
        <v>2</v>
      </c>
      <c r="HV93" s="13">
        <v>3</v>
      </c>
      <c r="HW93" s="13">
        <v>1</v>
      </c>
      <c r="HX93" s="13"/>
      <c r="HY93" s="13"/>
      <c r="HZ93" s="13">
        <v>1</v>
      </c>
      <c r="IA93" s="13"/>
      <c r="IB93" s="13"/>
      <c r="IC93" s="13"/>
      <c r="ID93" s="13"/>
      <c r="IE93" s="13">
        <v>1</v>
      </c>
      <c r="IF93" s="59">
        <v>363</v>
      </c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>
        <v>1</v>
      </c>
      <c r="JA93" s="13"/>
      <c r="JB93" s="13">
        <v>1</v>
      </c>
      <c r="JC93" s="13"/>
      <c r="JD93" s="13"/>
      <c r="JE93" s="13"/>
      <c r="JF93" s="13"/>
      <c r="JG93" s="13"/>
      <c r="JH93" s="13"/>
      <c r="JI93" s="13"/>
      <c r="JJ93" s="13">
        <v>1</v>
      </c>
      <c r="JK93" s="13"/>
      <c r="JL93" s="13"/>
      <c r="JM93" s="13">
        <v>1</v>
      </c>
      <c r="JN93" s="13"/>
      <c r="JO93" s="13">
        <v>1</v>
      </c>
      <c r="JP93" s="13"/>
      <c r="JQ93" s="13"/>
      <c r="JR93" s="13"/>
      <c r="JS93" s="13"/>
      <c r="JT93" s="13"/>
      <c r="JU93" s="13"/>
      <c r="JV93" s="13"/>
      <c r="JW93" s="13"/>
      <c r="JX93" s="59">
        <v>5</v>
      </c>
      <c r="JY93" s="13">
        <v>659</v>
      </c>
      <c r="JZ93" s="351"/>
      <c r="KA93" s="351"/>
      <c r="KB93" s="351"/>
      <c r="KC93" s="351"/>
      <c r="KD93" s="351"/>
      <c r="KE93" s="351"/>
      <c r="KF93" s="351"/>
      <c r="KG93" s="351"/>
      <c r="KH93" s="351"/>
      <c r="KI93" s="351"/>
      <c r="KJ93" s="351"/>
      <c r="KK93" s="351"/>
      <c r="KL93" s="351"/>
      <c r="KM93" s="351"/>
    </row>
    <row r="94" spans="1:299">
      <c r="A94" s="8" t="s">
        <v>202</v>
      </c>
      <c r="B94" s="252">
        <f t="shared" si="67"/>
        <v>0</v>
      </c>
      <c r="C94" s="252">
        <f t="shared" si="68"/>
        <v>0</v>
      </c>
      <c r="D94" s="252">
        <f t="shared" si="69"/>
        <v>0</v>
      </c>
      <c r="E94" s="252">
        <f t="shared" si="70"/>
        <v>0</v>
      </c>
      <c r="F94" s="252">
        <f t="shared" si="71"/>
        <v>0</v>
      </c>
      <c r="G94" s="252">
        <f t="shared" si="72"/>
        <v>0</v>
      </c>
      <c r="H94" s="252">
        <f t="shared" si="73"/>
        <v>0</v>
      </c>
      <c r="I94" s="252">
        <f t="shared" si="74"/>
        <v>0</v>
      </c>
      <c r="J94" s="252">
        <f t="shared" si="75"/>
        <v>0</v>
      </c>
      <c r="K94" s="252">
        <f t="shared" si="76"/>
        <v>1</v>
      </c>
      <c r="L94" s="252">
        <f t="shared" si="77"/>
        <v>0</v>
      </c>
      <c r="M94" s="252">
        <f t="shared" si="78"/>
        <v>3</v>
      </c>
      <c r="N94" s="252">
        <f t="shared" si="79"/>
        <v>2</v>
      </c>
      <c r="O94" s="252">
        <f t="shared" si="80"/>
        <v>0</v>
      </c>
      <c r="P94" s="252">
        <f t="shared" si="81"/>
        <v>0</v>
      </c>
      <c r="Q94" s="252">
        <f t="shared" si="82"/>
        <v>0</v>
      </c>
      <c r="R94" s="252">
        <f t="shared" si="83"/>
        <v>0</v>
      </c>
      <c r="S94" s="252">
        <f t="shared" si="84"/>
        <v>0</v>
      </c>
      <c r="T94" s="252">
        <f t="shared" si="85"/>
        <v>0</v>
      </c>
      <c r="U94" s="252">
        <f t="shared" si="86"/>
        <v>1</v>
      </c>
      <c r="W94" s="16" t="s">
        <v>206</v>
      </c>
      <c r="X94" s="458">
        <f t="shared" si="46"/>
        <v>0</v>
      </c>
      <c r="Y94" s="458">
        <f t="shared" si="47"/>
        <v>0</v>
      </c>
      <c r="Z94" s="458">
        <f t="shared" si="48"/>
        <v>1</v>
      </c>
      <c r="AA94" s="458">
        <f t="shared" si="49"/>
        <v>0</v>
      </c>
      <c r="AB94" s="458">
        <f t="shared" si="50"/>
        <v>1</v>
      </c>
      <c r="AC94" s="458">
        <f t="shared" si="51"/>
        <v>1</v>
      </c>
      <c r="AD94" s="458">
        <f t="shared" si="52"/>
        <v>1</v>
      </c>
      <c r="AE94" s="458">
        <f t="shared" si="53"/>
        <v>1</v>
      </c>
      <c r="AF94" s="458">
        <f t="shared" si="54"/>
        <v>21</v>
      </c>
      <c r="AG94" s="458">
        <f t="shared" si="55"/>
        <v>9</v>
      </c>
      <c r="AH94" s="458">
        <f t="shared" si="56"/>
        <v>38</v>
      </c>
      <c r="AI94" s="458">
        <f t="shared" si="57"/>
        <v>18</v>
      </c>
      <c r="AJ94" s="458">
        <f t="shared" si="58"/>
        <v>87</v>
      </c>
      <c r="AK94" s="458">
        <f t="shared" si="59"/>
        <v>60</v>
      </c>
      <c r="AL94" s="458">
        <f t="shared" si="60"/>
        <v>120</v>
      </c>
      <c r="AM94" s="458">
        <f t="shared" si="61"/>
        <v>79</v>
      </c>
      <c r="AN94" s="458">
        <f t="shared" si="62"/>
        <v>66</v>
      </c>
      <c r="AO94" s="458">
        <f t="shared" si="63"/>
        <v>102</v>
      </c>
      <c r="AP94" s="458">
        <f t="shared" si="64"/>
        <v>18</v>
      </c>
      <c r="AQ94" s="458">
        <f t="shared" si="65"/>
        <v>44</v>
      </c>
      <c r="AR94" s="458">
        <f t="shared" si="66"/>
        <v>9</v>
      </c>
      <c r="AS94" s="16" t="s">
        <v>206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>
        <v>1</v>
      </c>
      <c r="BK94" s="13"/>
      <c r="BL94" s="13"/>
      <c r="BM94" s="13"/>
      <c r="BN94" s="13"/>
      <c r="BO94" s="13"/>
      <c r="BP94" s="13"/>
      <c r="BQ94" s="13"/>
      <c r="BR94" s="13"/>
      <c r="BS94" s="13"/>
      <c r="BT94" s="13">
        <v>1</v>
      </c>
      <c r="BU94" s="13"/>
      <c r="BV94" s="13"/>
      <c r="BW94" s="13"/>
      <c r="BX94" s="13"/>
      <c r="BY94" s="13">
        <v>1</v>
      </c>
      <c r="BZ94" s="13">
        <v>1</v>
      </c>
      <c r="CA94" s="13">
        <v>1</v>
      </c>
      <c r="CB94" s="13"/>
      <c r="CC94" s="13"/>
      <c r="CD94" s="13"/>
      <c r="CE94" s="13"/>
      <c r="CF94" s="13">
        <v>2</v>
      </c>
      <c r="CG94" s="13">
        <v>4</v>
      </c>
      <c r="CH94" s="13">
        <v>1</v>
      </c>
      <c r="CI94" s="13"/>
      <c r="CJ94" s="13">
        <v>3</v>
      </c>
      <c r="CK94" s="13">
        <v>1</v>
      </c>
      <c r="CL94" s="13"/>
      <c r="CM94" s="13">
        <v>4</v>
      </c>
      <c r="CN94" s="13">
        <v>4</v>
      </c>
      <c r="CO94" s="13">
        <v>1</v>
      </c>
      <c r="CP94" s="13">
        <v>1</v>
      </c>
      <c r="CQ94" s="13">
        <v>3</v>
      </c>
      <c r="CR94" s="13">
        <v>4</v>
      </c>
      <c r="CS94" s="13">
        <v>8</v>
      </c>
      <c r="CT94" s="13">
        <v>3</v>
      </c>
      <c r="CU94" s="13">
        <v>9</v>
      </c>
      <c r="CV94" s="13">
        <v>2</v>
      </c>
      <c r="CW94" s="13">
        <v>5</v>
      </c>
      <c r="CX94" s="13">
        <v>6</v>
      </c>
      <c r="CY94" s="13">
        <v>5</v>
      </c>
      <c r="CZ94" s="13">
        <v>4</v>
      </c>
      <c r="DA94" s="13">
        <v>14</v>
      </c>
      <c r="DB94" s="13">
        <v>13</v>
      </c>
      <c r="DC94" s="13">
        <v>5</v>
      </c>
      <c r="DD94" s="13">
        <v>9</v>
      </c>
      <c r="DE94" s="13">
        <v>5</v>
      </c>
      <c r="DF94" s="13">
        <v>12</v>
      </c>
      <c r="DG94" s="13">
        <v>8</v>
      </c>
      <c r="DH94" s="13">
        <v>3</v>
      </c>
      <c r="DI94" s="13">
        <v>7</v>
      </c>
      <c r="DJ94" s="13">
        <v>9</v>
      </c>
      <c r="DK94" s="13">
        <v>8</v>
      </c>
      <c r="DL94" s="13">
        <v>6</v>
      </c>
      <c r="DM94" s="13">
        <v>12</v>
      </c>
      <c r="DN94" s="13">
        <v>4</v>
      </c>
      <c r="DO94" s="13">
        <v>11</v>
      </c>
      <c r="DP94" s="13">
        <v>11</v>
      </c>
      <c r="DQ94" s="13">
        <v>11</v>
      </c>
      <c r="DR94" s="13">
        <v>18</v>
      </c>
      <c r="DS94" s="13">
        <v>11</v>
      </c>
      <c r="DT94" s="13">
        <v>9</v>
      </c>
      <c r="DU94" s="13">
        <v>9</v>
      </c>
      <c r="DV94" s="13">
        <v>6</v>
      </c>
      <c r="DW94" s="13">
        <v>11</v>
      </c>
      <c r="DX94" s="13">
        <v>7</v>
      </c>
      <c r="DY94" s="13">
        <v>6</v>
      </c>
      <c r="DZ94" s="13">
        <v>4</v>
      </c>
      <c r="EA94" s="13">
        <v>1</v>
      </c>
      <c r="EB94" s="13">
        <v>2</v>
      </c>
      <c r="EC94" s="13">
        <v>2</v>
      </c>
      <c r="ED94" s="13">
        <v>3</v>
      </c>
      <c r="EE94" s="13"/>
      <c r="EF94" s="13">
        <v>1</v>
      </c>
      <c r="EG94" s="13"/>
      <c r="EH94" s="13">
        <v>1</v>
      </c>
      <c r="EI94" s="13"/>
      <c r="EJ94" s="13"/>
      <c r="EK94" s="13"/>
      <c r="EL94" s="59">
        <v>314</v>
      </c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>
        <v>1</v>
      </c>
      <c r="EX94" s="13"/>
      <c r="EY94" s="13"/>
      <c r="EZ94" s="13"/>
      <c r="FA94" s="13"/>
      <c r="FB94" s="13"/>
      <c r="FC94" s="13"/>
      <c r="FD94" s="13"/>
      <c r="FE94" s="13">
        <v>1</v>
      </c>
      <c r="FF94" s="13"/>
      <c r="FG94" s="13"/>
      <c r="FH94" s="13"/>
      <c r="FI94" s="13"/>
      <c r="FJ94" s="13"/>
      <c r="FK94" s="13"/>
      <c r="FL94" s="13"/>
      <c r="FM94" s="13"/>
      <c r="FN94" s="13">
        <v>1</v>
      </c>
      <c r="FO94" s="13"/>
      <c r="FP94" s="13"/>
      <c r="FQ94" s="13"/>
      <c r="FR94" s="13">
        <v>1</v>
      </c>
      <c r="FS94" s="13"/>
      <c r="FT94" s="13">
        <v>2</v>
      </c>
      <c r="FU94" s="13">
        <v>1</v>
      </c>
      <c r="FV94" s="13">
        <v>4</v>
      </c>
      <c r="FW94" s="13">
        <v>1</v>
      </c>
      <c r="FX94" s="13"/>
      <c r="FY94" s="13">
        <v>5</v>
      </c>
      <c r="FZ94" s="13">
        <v>4</v>
      </c>
      <c r="GA94" s="13">
        <v>3</v>
      </c>
      <c r="GB94" s="13">
        <v>4</v>
      </c>
      <c r="GC94" s="13">
        <v>1</v>
      </c>
      <c r="GD94" s="13">
        <v>2</v>
      </c>
      <c r="GE94" s="13">
        <v>5</v>
      </c>
      <c r="GF94" s="13">
        <v>3</v>
      </c>
      <c r="GG94" s="13">
        <v>1</v>
      </c>
      <c r="GH94" s="13">
        <v>5</v>
      </c>
      <c r="GI94" s="13">
        <v>5</v>
      </c>
      <c r="GJ94" s="13">
        <v>8</v>
      </c>
      <c r="GK94" s="13">
        <v>4</v>
      </c>
      <c r="GL94" s="13">
        <v>11</v>
      </c>
      <c r="GM94" s="13">
        <v>8</v>
      </c>
      <c r="GN94" s="13">
        <v>6</v>
      </c>
      <c r="GO94" s="13">
        <v>9</v>
      </c>
      <c r="GP94" s="13">
        <v>6</v>
      </c>
      <c r="GQ94" s="13">
        <v>10</v>
      </c>
      <c r="GR94" s="13">
        <v>4</v>
      </c>
      <c r="GS94" s="13">
        <v>6</v>
      </c>
      <c r="GT94" s="13">
        <v>13</v>
      </c>
      <c r="GU94" s="13">
        <v>14</v>
      </c>
      <c r="GV94" s="13">
        <v>6</v>
      </c>
      <c r="GW94" s="13">
        <v>12</v>
      </c>
      <c r="GX94" s="13">
        <v>10</v>
      </c>
      <c r="GY94" s="13">
        <v>17</v>
      </c>
      <c r="GZ94" s="13">
        <v>12</v>
      </c>
      <c r="HA94" s="13">
        <v>14</v>
      </c>
      <c r="HB94" s="13">
        <v>10</v>
      </c>
      <c r="HC94" s="13">
        <v>14</v>
      </c>
      <c r="HD94" s="13">
        <v>9</v>
      </c>
      <c r="HE94" s="13">
        <v>16</v>
      </c>
      <c r="HF94" s="13">
        <v>15</v>
      </c>
      <c r="HG94" s="13">
        <v>9</v>
      </c>
      <c r="HH94" s="13">
        <v>7</v>
      </c>
      <c r="HI94" s="13">
        <v>4</v>
      </c>
      <c r="HJ94" s="13">
        <v>7</v>
      </c>
      <c r="HK94" s="13">
        <v>8</v>
      </c>
      <c r="HL94" s="13">
        <v>3</v>
      </c>
      <c r="HM94" s="13">
        <v>4</v>
      </c>
      <c r="HN94" s="13">
        <v>7</v>
      </c>
      <c r="HO94" s="13">
        <v>2</v>
      </c>
      <c r="HP94" s="13">
        <v>5</v>
      </c>
      <c r="HQ94" s="13">
        <v>2</v>
      </c>
      <c r="HR94" s="13">
        <v>4</v>
      </c>
      <c r="HS94" s="13">
        <v>2</v>
      </c>
      <c r="HT94" s="13">
        <v>3</v>
      </c>
      <c r="HU94" s="13">
        <v>1</v>
      </c>
      <c r="HV94" s="13"/>
      <c r="HW94" s="13"/>
      <c r="HX94" s="13"/>
      <c r="HY94" s="13"/>
      <c r="HZ94" s="13"/>
      <c r="IA94" s="13"/>
      <c r="IB94" s="13"/>
      <c r="IC94" s="13">
        <v>1</v>
      </c>
      <c r="ID94" s="13"/>
      <c r="IE94" s="13"/>
      <c r="IF94" s="59">
        <v>353</v>
      </c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>
        <v>1</v>
      </c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>
        <v>1</v>
      </c>
      <c r="JF94" s="13"/>
      <c r="JG94" s="13">
        <v>1</v>
      </c>
      <c r="JH94" s="13">
        <v>1</v>
      </c>
      <c r="JI94" s="13"/>
      <c r="JJ94" s="13"/>
      <c r="JK94" s="13">
        <v>1</v>
      </c>
      <c r="JL94" s="13"/>
      <c r="JM94" s="13"/>
      <c r="JN94" s="13"/>
      <c r="JO94" s="13"/>
      <c r="JP94" s="13"/>
      <c r="JQ94" s="13">
        <v>1</v>
      </c>
      <c r="JR94" s="13"/>
      <c r="JS94" s="13">
        <v>1</v>
      </c>
      <c r="JT94" s="13">
        <v>1</v>
      </c>
      <c r="JU94" s="13">
        <v>1</v>
      </c>
      <c r="JV94" s="13"/>
      <c r="JW94" s="13"/>
      <c r="JX94" s="59">
        <v>9</v>
      </c>
      <c r="JY94" s="13">
        <v>676</v>
      </c>
      <c r="JZ94" s="351"/>
      <c r="KA94" s="351"/>
      <c r="KB94" s="351"/>
      <c r="KC94" s="351"/>
      <c r="KD94" s="351"/>
      <c r="KE94" s="351"/>
      <c r="KF94" s="351"/>
      <c r="KG94" s="351"/>
      <c r="KH94" s="351"/>
      <c r="KI94" s="351"/>
      <c r="KJ94" s="351"/>
      <c r="KK94" s="351"/>
      <c r="KL94" s="351"/>
      <c r="KM94" s="351"/>
    </row>
    <row r="95" spans="1:299">
      <c r="A95" s="9" t="s">
        <v>106</v>
      </c>
      <c r="B95" s="252">
        <f t="shared" si="67"/>
        <v>0</v>
      </c>
      <c r="C95" s="252">
        <f t="shared" si="68"/>
        <v>0</v>
      </c>
      <c r="D95" s="252">
        <f t="shared" si="69"/>
        <v>0</v>
      </c>
      <c r="E95" s="252">
        <f t="shared" si="70"/>
        <v>0</v>
      </c>
      <c r="F95" s="252">
        <f t="shared" si="71"/>
        <v>1</v>
      </c>
      <c r="G95" s="252">
        <f t="shared" si="72"/>
        <v>1</v>
      </c>
      <c r="H95" s="252">
        <f t="shared" si="73"/>
        <v>0</v>
      </c>
      <c r="I95" s="252">
        <f t="shared" si="74"/>
        <v>1</v>
      </c>
      <c r="J95" s="252">
        <f t="shared" si="75"/>
        <v>2</v>
      </c>
      <c r="K95" s="252">
        <f t="shared" si="76"/>
        <v>4</v>
      </c>
      <c r="L95" s="252">
        <f t="shared" si="77"/>
        <v>12</v>
      </c>
      <c r="M95" s="252">
        <f t="shared" si="78"/>
        <v>5</v>
      </c>
      <c r="N95" s="252">
        <f t="shared" si="79"/>
        <v>31</v>
      </c>
      <c r="O95" s="252">
        <f t="shared" si="80"/>
        <v>16</v>
      </c>
      <c r="P95" s="252">
        <f t="shared" si="81"/>
        <v>32</v>
      </c>
      <c r="Q95" s="252">
        <f t="shared" si="82"/>
        <v>25</v>
      </c>
      <c r="R95" s="252">
        <f t="shared" si="83"/>
        <v>35</v>
      </c>
      <c r="S95" s="252">
        <f t="shared" si="84"/>
        <v>31</v>
      </c>
      <c r="T95" s="252">
        <f t="shared" si="85"/>
        <v>5</v>
      </c>
      <c r="U95" s="252">
        <f t="shared" si="86"/>
        <v>21</v>
      </c>
      <c r="W95" s="16" t="s">
        <v>114</v>
      </c>
      <c r="X95" s="458">
        <f t="shared" si="46"/>
        <v>0</v>
      </c>
      <c r="Y95" s="458">
        <f t="shared" si="47"/>
        <v>0</v>
      </c>
      <c r="Z95" s="458">
        <f t="shared" si="48"/>
        <v>0</v>
      </c>
      <c r="AA95" s="458">
        <f t="shared" si="49"/>
        <v>0</v>
      </c>
      <c r="AB95" s="458">
        <f t="shared" si="50"/>
        <v>0</v>
      </c>
      <c r="AC95" s="458">
        <f t="shared" si="51"/>
        <v>0</v>
      </c>
      <c r="AD95" s="458">
        <f t="shared" si="52"/>
        <v>0</v>
      </c>
      <c r="AE95" s="458">
        <f t="shared" si="53"/>
        <v>0</v>
      </c>
      <c r="AF95" s="458">
        <f t="shared" si="54"/>
        <v>0</v>
      </c>
      <c r="AG95" s="458">
        <f t="shared" si="55"/>
        <v>0</v>
      </c>
      <c r="AH95" s="458">
        <f t="shared" si="56"/>
        <v>0</v>
      </c>
      <c r="AI95" s="458">
        <f t="shared" si="57"/>
        <v>0</v>
      </c>
      <c r="AJ95" s="458">
        <f t="shared" si="58"/>
        <v>1</v>
      </c>
      <c r="AK95" s="458">
        <f t="shared" si="59"/>
        <v>2</v>
      </c>
      <c r="AL95" s="458">
        <f t="shared" si="60"/>
        <v>1</v>
      </c>
      <c r="AM95" s="458">
        <f t="shared" si="61"/>
        <v>0</v>
      </c>
      <c r="AN95" s="458">
        <f t="shared" si="62"/>
        <v>0</v>
      </c>
      <c r="AO95" s="458">
        <f t="shared" si="63"/>
        <v>0</v>
      </c>
      <c r="AP95" s="458">
        <f t="shared" si="64"/>
        <v>1</v>
      </c>
      <c r="AQ95" s="458">
        <f t="shared" si="65"/>
        <v>0</v>
      </c>
      <c r="AR95" s="458">
        <f t="shared" si="66"/>
        <v>1</v>
      </c>
      <c r="AS95" s="16" t="s">
        <v>114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>
        <v>2</v>
      </c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59">
        <v>2</v>
      </c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>
        <v>1</v>
      </c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>
        <v>1</v>
      </c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>
        <v>1</v>
      </c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59">
        <v>3</v>
      </c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>
        <v>1</v>
      </c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59">
        <v>1</v>
      </c>
      <c r="JY95" s="13">
        <v>6</v>
      </c>
      <c r="JZ95" s="351"/>
      <c r="KA95" s="351"/>
      <c r="KB95" s="351"/>
      <c r="KC95" s="351"/>
      <c r="KD95" s="351"/>
      <c r="KE95" s="351"/>
      <c r="KF95" s="351"/>
      <c r="KG95" s="351"/>
      <c r="KH95" s="351"/>
      <c r="KI95" s="351"/>
      <c r="KJ95" s="351"/>
      <c r="KK95" s="351"/>
      <c r="KL95" s="351"/>
      <c r="KM95" s="351"/>
    </row>
    <row r="96" spans="1:299">
      <c r="A96" s="9" t="s">
        <v>203</v>
      </c>
      <c r="B96" s="252">
        <f t="shared" si="67"/>
        <v>0</v>
      </c>
      <c r="C96" s="252">
        <f t="shared" si="68"/>
        <v>0</v>
      </c>
      <c r="D96" s="252">
        <f t="shared" si="69"/>
        <v>0</v>
      </c>
      <c r="E96" s="252">
        <f t="shared" si="70"/>
        <v>1</v>
      </c>
      <c r="F96" s="252">
        <f t="shared" si="71"/>
        <v>0</v>
      </c>
      <c r="G96" s="252">
        <f t="shared" si="72"/>
        <v>0</v>
      </c>
      <c r="H96" s="252">
        <f t="shared" si="73"/>
        <v>1</v>
      </c>
      <c r="I96" s="252">
        <f t="shared" si="74"/>
        <v>1</v>
      </c>
      <c r="J96" s="252">
        <f t="shared" si="75"/>
        <v>8</v>
      </c>
      <c r="K96" s="252">
        <f t="shared" si="76"/>
        <v>0</v>
      </c>
      <c r="L96" s="252">
        <f t="shared" si="77"/>
        <v>13</v>
      </c>
      <c r="M96" s="252">
        <f t="shared" si="78"/>
        <v>5</v>
      </c>
      <c r="N96" s="252">
        <f t="shared" si="79"/>
        <v>28</v>
      </c>
      <c r="O96" s="252">
        <f t="shared" si="80"/>
        <v>24</v>
      </c>
      <c r="P96" s="252">
        <f t="shared" si="81"/>
        <v>36</v>
      </c>
      <c r="Q96" s="252">
        <f t="shared" si="82"/>
        <v>39</v>
      </c>
      <c r="R96" s="252">
        <f t="shared" si="83"/>
        <v>39</v>
      </c>
      <c r="S96" s="252">
        <f t="shared" si="84"/>
        <v>40</v>
      </c>
      <c r="T96" s="252">
        <f t="shared" si="85"/>
        <v>6</v>
      </c>
      <c r="U96" s="252">
        <f t="shared" si="86"/>
        <v>25</v>
      </c>
      <c r="W96" s="16" t="s">
        <v>115</v>
      </c>
      <c r="X96" s="458">
        <f t="shared" ref="X96:X155" si="87">SUM(EM96:EP96)</f>
        <v>0</v>
      </c>
      <c r="Y96" s="458">
        <f t="shared" ref="Y96:Y155" si="88">SUM(AT96:AY96)</f>
        <v>0</v>
      </c>
      <c r="Z96" s="458">
        <f t="shared" ref="Z96:Z155" si="89">SUM(EQ96:EW96)</f>
        <v>0</v>
      </c>
      <c r="AA96" s="458">
        <f t="shared" ref="AA96:AA155" si="90">SUM(AZ96:BD96)</f>
        <v>0</v>
      </c>
      <c r="AB96" s="458">
        <f t="shared" ref="AB96:AB155" si="91">SUM(EX96:FG96)</f>
        <v>0</v>
      </c>
      <c r="AC96" s="458">
        <f t="shared" ref="AC96:AC155" si="92">SUM(BE96:BM96)</f>
        <v>0</v>
      </c>
      <c r="AD96" s="458">
        <f t="shared" ref="AD96:AD155" si="93">SUM(FH96:FQ96)</f>
        <v>0</v>
      </c>
      <c r="AE96" s="458">
        <f t="shared" ref="AE96:AE155" si="94">SUM(BN96:BW96)</f>
        <v>0</v>
      </c>
      <c r="AF96" s="458">
        <f t="shared" ref="AF96:AF155" si="95">SUM(FR96:GA96)</f>
        <v>0</v>
      </c>
      <c r="AG96" s="458">
        <f t="shared" ref="AG96:AG155" si="96">SUM(BX96:CG96)</f>
        <v>0</v>
      </c>
      <c r="AH96" s="458">
        <f t="shared" ref="AH96:AH155" si="97">SUM(GB96:GK96)</f>
        <v>1</v>
      </c>
      <c r="AI96" s="458">
        <f t="shared" ref="AI96:AI155" si="98">SUM(CH96:CQ96)</f>
        <v>0</v>
      </c>
      <c r="AJ96" s="458">
        <f t="shared" ref="AJ96:AJ155" si="99">SUM(GL96:GU96)</f>
        <v>1</v>
      </c>
      <c r="AK96" s="458">
        <f t="shared" ref="AK96:AK155" si="100">SUM(CR96:DA96)</f>
        <v>1</v>
      </c>
      <c r="AL96" s="458">
        <f t="shared" ref="AL96:AL155" si="101">SUM(GV96:HE96)</f>
        <v>2</v>
      </c>
      <c r="AM96" s="458">
        <f t="shared" ref="AM96:AM155" si="102">SUM(DB96:DK96)</f>
        <v>1</v>
      </c>
      <c r="AN96" s="458">
        <f t="shared" ref="AN96:AN155" si="103">SUM(HF96:HO96)</f>
        <v>2</v>
      </c>
      <c r="AO96" s="458">
        <f t="shared" ref="AO96:AO155" si="104">SUM(DL96:DU96)</f>
        <v>0</v>
      </c>
      <c r="AP96" s="458">
        <f t="shared" ref="AP96:AP155" si="105">SUM(HP96:ID96)</f>
        <v>0</v>
      </c>
      <c r="AQ96" s="458">
        <f t="shared" ref="AQ96:AQ155" si="106">SUM(DV96:EK96)</f>
        <v>1</v>
      </c>
      <c r="AR96" s="458">
        <f t="shared" ref="AR96:AR155" si="107">+JX96+IE96</f>
        <v>0</v>
      </c>
      <c r="AS96" s="16" t="s">
        <v>115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>
        <v>1</v>
      </c>
      <c r="CZ96" s="13"/>
      <c r="DA96" s="13"/>
      <c r="DB96" s="13"/>
      <c r="DC96" s="13"/>
      <c r="DD96" s="13"/>
      <c r="DE96" s="13"/>
      <c r="DF96" s="13"/>
      <c r="DG96" s="13">
        <v>1</v>
      </c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>
        <v>1</v>
      </c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59">
        <v>3</v>
      </c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>
        <v>1</v>
      </c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>
        <v>1</v>
      </c>
      <c r="GV96" s="13">
        <v>1</v>
      </c>
      <c r="GW96" s="13"/>
      <c r="GX96" s="13"/>
      <c r="GY96" s="13"/>
      <c r="GZ96" s="13"/>
      <c r="HA96" s="13"/>
      <c r="HB96" s="13">
        <v>1</v>
      </c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>
        <v>1</v>
      </c>
      <c r="HO96" s="13">
        <v>1</v>
      </c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59">
        <v>6</v>
      </c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59"/>
      <c r="JY96" s="13">
        <v>9</v>
      </c>
      <c r="JZ96" s="351"/>
      <c r="KA96" s="351"/>
      <c r="KB96" s="351"/>
      <c r="KC96" s="351"/>
      <c r="KD96" s="351"/>
      <c r="KE96" s="351"/>
      <c r="KF96" s="351"/>
      <c r="KG96" s="351"/>
      <c r="KH96" s="351"/>
      <c r="KI96" s="351"/>
      <c r="KJ96" s="351"/>
      <c r="KK96" s="351"/>
      <c r="KL96" s="351"/>
      <c r="KM96" s="351"/>
    </row>
    <row r="97" spans="1:299">
      <c r="A97" s="9" t="s">
        <v>204</v>
      </c>
      <c r="B97" s="252">
        <f t="shared" si="67"/>
        <v>0</v>
      </c>
      <c r="C97" s="252">
        <f t="shared" si="68"/>
        <v>1</v>
      </c>
      <c r="D97" s="252">
        <f t="shared" si="69"/>
        <v>1</v>
      </c>
      <c r="E97" s="252">
        <f t="shared" si="70"/>
        <v>1</v>
      </c>
      <c r="F97" s="252">
        <f t="shared" si="71"/>
        <v>3</v>
      </c>
      <c r="G97" s="252">
        <f t="shared" si="72"/>
        <v>0</v>
      </c>
      <c r="H97" s="252">
        <f t="shared" si="73"/>
        <v>5</v>
      </c>
      <c r="I97" s="252">
        <f t="shared" si="74"/>
        <v>2</v>
      </c>
      <c r="J97" s="252">
        <f t="shared" si="75"/>
        <v>9</v>
      </c>
      <c r="K97" s="252">
        <f t="shared" si="76"/>
        <v>8</v>
      </c>
      <c r="L97" s="252">
        <f t="shared" si="77"/>
        <v>19</v>
      </c>
      <c r="M97" s="252">
        <f t="shared" si="78"/>
        <v>9</v>
      </c>
      <c r="N97" s="252">
        <f t="shared" si="79"/>
        <v>50</v>
      </c>
      <c r="O97" s="252">
        <f t="shared" si="80"/>
        <v>22</v>
      </c>
      <c r="P97" s="252">
        <f t="shared" si="81"/>
        <v>55</v>
      </c>
      <c r="Q97" s="252">
        <f t="shared" si="82"/>
        <v>35</v>
      </c>
      <c r="R97" s="252">
        <f t="shared" si="83"/>
        <v>40</v>
      </c>
      <c r="S97" s="252">
        <f t="shared" si="84"/>
        <v>31</v>
      </c>
      <c r="T97" s="252">
        <f t="shared" si="85"/>
        <v>3</v>
      </c>
      <c r="U97" s="252">
        <f t="shared" si="86"/>
        <v>11</v>
      </c>
      <c r="W97" s="16" t="s">
        <v>116</v>
      </c>
      <c r="X97" s="458">
        <f t="shared" si="87"/>
        <v>0</v>
      </c>
      <c r="Y97" s="458">
        <f t="shared" si="88"/>
        <v>0</v>
      </c>
      <c r="Z97" s="458">
        <f t="shared" si="89"/>
        <v>0</v>
      </c>
      <c r="AA97" s="458">
        <f t="shared" si="90"/>
        <v>0</v>
      </c>
      <c r="AB97" s="458">
        <f t="shared" si="91"/>
        <v>0</v>
      </c>
      <c r="AC97" s="458">
        <f t="shared" si="92"/>
        <v>0</v>
      </c>
      <c r="AD97" s="458">
        <f t="shared" si="93"/>
        <v>0</v>
      </c>
      <c r="AE97" s="458">
        <f t="shared" si="94"/>
        <v>1</v>
      </c>
      <c r="AF97" s="458">
        <f t="shared" si="95"/>
        <v>0</v>
      </c>
      <c r="AG97" s="458">
        <f t="shared" si="96"/>
        <v>0</v>
      </c>
      <c r="AH97" s="458">
        <f t="shared" si="97"/>
        <v>1</v>
      </c>
      <c r="AI97" s="458">
        <f t="shared" si="98"/>
        <v>0</v>
      </c>
      <c r="AJ97" s="458">
        <f t="shared" si="99"/>
        <v>2</v>
      </c>
      <c r="AK97" s="458">
        <f t="shared" si="100"/>
        <v>0</v>
      </c>
      <c r="AL97" s="458">
        <f t="shared" si="101"/>
        <v>3</v>
      </c>
      <c r="AM97" s="458">
        <f t="shared" si="102"/>
        <v>1</v>
      </c>
      <c r="AN97" s="458">
        <f t="shared" si="103"/>
        <v>0</v>
      </c>
      <c r="AO97" s="458">
        <f t="shared" si="104"/>
        <v>4</v>
      </c>
      <c r="AP97" s="458">
        <f t="shared" si="105"/>
        <v>1</v>
      </c>
      <c r="AQ97" s="458">
        <f t="shared" si="106"/>
        <v>1</v>
      </c>
      <c r="AR97" s="458">
        <f t="shared" si="107"/>
        <v>0</v>
      </c>
      <c r="AS97" s="16" t="s">
        <v>116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>
        <v>1</v>
      </c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>
        <v>1</v>
      </c>
      <c r="DJ97" s="13"/>
      <c r="DK97" s="13"/>
      <c r="DL97" s="13"/>
      <c r="DM97" s="13">
        <v>1</v>
      </c>
      <c r="DN97" s="13"/>
      <c r="DO97" s="13">
        <v>1</v>
      </c>
      <c r="DP97" s="13"/>
      <c r="DQ97" s="13"/>
      <c r="DR97" s="13">
        <v>2</v>
      </c>
      <c r="DS97" s="13"/>
      <c r="DT97" s="13"/>
      <c r="DU97" s="13"/>
      <c r="DV97" s="13">
        <v>1</v>
      </c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59">
        <v>7</v>
      </c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>
        <v>1</v>
      </c>
      <c r="GL97" s="13">
        <v>1</v>
      </c>
      <c r="GM97" s="13"/>
      <c r="GN97" s="13"/>
      <c r="GO97" s="13"/>
      <c r="GP97" s="13"/>
      <c r="GQ97" s="13"/>
      <c r="GR97" s="13">
        <v>1</v>
      </c>
      <c r="GS97" s="13"/>
      <c r="GT97" s="13"/>
      <c r="GU97" s="13"/>
      <c r="GV97" s="13"/>
      <c r="GW97" s="13"/>
      <c r="GX97" s="13">
        <v>2</v>
      </c>
      <c r="GY97" s="13">
        <v>1</v>
      </c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>
        <v>1</v>
      </c>
      <c r="HW97" s="13"/>
      <c r="HX97" s="13"/>
      <c r="HY97" s="13"/>
      <c r="HZ97" s="13"/>
      <c r="IA97" s="13"/>
      <c r="IB97" s="13"/>
      <c r="IC97" s="13"/>
      <c r="ID97" s="13"/>
      <c r="IE97" s="13"/>
      <c r="IF97" s="59">
        <v>7</v>
      </c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59"/>
      <c r="JY97" s="13">
        <v>14</v>
      </c>
      <c r="JZ97" s="351"/>
      <c r="KA97" s="351"/>
      <c r="KB97" s="351"/>
      <c r="KC97" s="351"/>
      <c r="KD97" s="351"/>
      <c r="KE97" s="351"/>
      <c r="KF97" s="351"/>
      <c r="KG97" s="351"/>
      <c r="KH97" s="351"/>
      <c r="KI97" s="351"/>
      <c r="KJ97" s="351"/>
      <c r="KK97" s="351"/>
      <c r="KL97" s="351"/>
      <c r="KM97" s="351"/>
    </row>
    <row r="98" spans="1:299">
      <c r="A98" s="8" t="s">
        <v>205</v>
      </c>
      <c r="B98" s="252">
        <f t="shared" si="67"/>
        <v>0</v>
      </c>
      <c r="C98" s="252">
        <f t="shared" si="68"/>
        <v>0</v>
      </c>
      <c r="D98" s="252">
        <f t="shared" si="69"/>
        <v>0</v>
      </c>
      <c r="E98" s="252">
        <f t="shared" si="70"/>
        <v>0</v>
      </c>
      <c r="F98" s="252">
        <f t="shared" si="71"/>
        <v>0</v>
      </c>
      <c r="G98" s="252">
        <f t="shared" si="72"/>
        <v>0</v>
      </c>
      <c r="H98" s="252">
        <f t="shared" si="73"/>
        <v>0</v>
      </c>
      <c r="I98" s="252">
        <f t="shared" si="74"/>
        <v>0</v>
      </c>
      <c r="J98" s="252">
        <f t="shared" si="75"/>
        <v>0</v>
      </c>
      <c r="K98" s="252">
        <f t="shared" si="76"/>
        <v>1</v>
      </c>
      <c r="L98" s="252">
        <f t="shared" si="77"/>
        <v>2</v>
      </c>
      <c r="M98" s="252">
        <f t="shared" si="78"/>
        <v>1</v>
      </c>
      <c r="N98" s="252">
        <f t="shared" si="79"/>
        <v>8</v>
      </c>
      <c r="O98" s="252">
        <f t="shared" si="80"/>
        <v>6</v>
      </c>
      <c r="P98" s="252">
        <f t="shared" si="81"/>
        <v>11</v>
      </c>
      <c r="Q98" s="252">
        <f t="shared" si="82"/>
        <v>11</v>
      </c>
      <c r="R98" s="252">
        <f t="shared" si="83"/>
        <v>12</v>
      </c>
      <c r="S98" s="252">
        <f t="shared" si="84"/>
        <v>9</v>
      </c>
      <c r="T98" s="252">
        <f t="shared" si="85"/>
        <v>4</v>
      </c>
      <c r="U98" s="252">
        <f t="shared" si="86"/>
        <v>4</v>
      </c>
      <c r="W98" s="16" t="s">
        <v>283</v>
      </c>
      <c r="X98" s="458">
        <f t="shared" si="87"/>
        <v>0</v>
      </c>
      <c r="Y98" s="458">
        <f t="shared" si="88"/>
        <v>0</v>
      </c>
      <c r="Z98" s="458">
        <f t="shared" si="89"/>
        <v>0</v>
      </c>
      <c r="AA98" s="458">
        <f t="shared" si="90"/>
        <v>0</v>
      </c>
      <c r="AB98" s="458">
        <f t="shared" si="91"/>
        <v>0</v>
      </c>
      <c r="AC98" s="458">
        <f t="shared" si="92"/>
        <v>0</v>
      </c>
      <c r="AD98" s="458">
        <f t="shared" si="93"/>
        <v>0</v>
      </c>
      <c r="AE98" s="458">
        <f t="shared" si="94"/>
        <v>0</v>
      </c>
      <c r="AF98" s="458">
        <f t="shared" si="95"/>
        <v>0</v>
      </c>
      <c r="AG98" s="458">
        <f t="shared" si="96"/>
        <v>0</v>
      </c>
      <c r="AH98" s="458">
        <f t="shared" si="97"/>
        <v>0</v>
      </c>
      <c r="AI98" s="458">
        <f t="shared" si="98"/>
        <v>1</v>
      </c>
      <c r="AJ98" s="458">
        <f t="shared" si="99"/>
        <v>0</v>
      </c>
      <c r="AK98" s="458">
        <f t="shared" si="100"/>
        <v>0</v>
      </c>
      <c r="AL98" s="458">
        <f t="shared" si="101"/>
        <v>1</v>
      </c>
      <c r="AM98" s="458">
        <f t="shared" si="102"/>
        <v>0</v>
      </c>
      <c r="AN98" s="458">
        <f t="shared" si="103"/>
        <v>1</v>
      </c>
      <c r="AO98" s="458">
        <f t="shared" si="104"/>
        <v>0</v>
      </c>
      <c r="AP98" s="458">
        <f t="shared" si="105"/>
        <v>1</v>
      </c>
      <c r="AQ98" s="458">
        <f t="shared" si="106"/>
        <v>0</v>
      </c>
      <c r="AR98" s="458">
        <f t="shared" si="107"/>
        <v>0</v>
      </c>
      <c r="AS98" s="16" t="s">
        <v>283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>
        <v>1</v>
      </c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59">
        <v>1</v>
      </c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>
        <v>1</v>
      </c>
      <c r="GZ98" s="13"/>
      <c r="HA98" s="13"/>
      <c r="HB98" s="13"/>
      <c r="HC98" s="13"/>
      <c r="HD98" s="13"/>
      <c r="HE98" s="13"/>
      <c r="HF98" s="13"/>
      <c r="HG98" s="13"/>
      <c r="HH98" s="13">
        <v>1</v>
      </c>
      <c r="HI98" s="13"/>
      <c r="HJ98" s="13"/>
      <c r="HK98" s="13"/>
      <c r="HL98" s="13"/>
      <c r="HM98" s="13"/>
      <c r="HN98" s="13"/>
      <c r="HO98" s="13"/>
      <c r="HP98" s="13">
        <v>1</v>
      </c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59">
        <v>3</v>
      </c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59"/>
      <c r="JY98" s="13">
        <v>4</v>
      </c>
      <c r="JZ98" s="351"/>
      <c r="KA98" s="351"/>
      <c r="KB98" s="351"/>
      <c r="KC98" s="351"/>
      <c r="KD98" s="351"/>
      <c r="KE98" s="351"/>
      <c r="KF98" s="351"/>
      <c r="KG98" s="351"/>
      <c r="KH98" s="351"/>
      <c r="KI98" s="351"/>
      <c r="KJ98" s="351"/>
      <c r="KK98" s="351"/>
      <c r="KL98" s="351"/>
      <c r="KM98" s="351"/>
    </row>
    <row r="99" spans="1:299">
      <c r="A99" s="8" t="s">
        <v>110</v>
      </c>
      <c r="B99" s="252">
        <f t="shared" ref="B99:B162" si="108">VLOOKUP(A99,$W:$AQ,2,FALSE)</f>
        <v>0</v>
      </c>
      <c r="C99" s="252">
        <f t="shared" ref="C99:C162" si="109">VLOOKUP(A99,$W:$AQ,3,FALSE)</f>
        <v>0</v>
      </c>
      <c r="D99" s="252">
        <f t="shared" ref="D99:D162" si="110">VLOOKUP(A99,$W:$AQ,4,FALSE)</f>
        <v>0</v>
      </c>
      <c r="E99" s="252">
        <f t="shared" ref="E99:E162" si="111">VLOOKUP(A99,$W:$AQ,5,FALSE)</f>
        <v>0</v>
      </c>
      <c r="F99" s="252">
        <f t="shared" ref="F99:F162" si="112">VLOOKUP(A99,$W:$AQ,6,FALSE)</f>
        <v>0</v>
      </c>
      <c r="G99" s="252">
        <f t="shared" ref="G99:G162" si="113">VLOOKUP(A99,$W:$AQ,7,FALSE)</f>
        <v>0</v>
      </c>
      <c r="H99" s="252">
        <f t="shared" ref="H99:H162" si="114">VLOOKUP(A99,$W:$AQ,8,FALSE)</f>
        <v>0</v>
      </c>
      <c r="I99" s="252">
        <f t="shared" ref="I99:I162" si="115">VLOOKUP(A99,$W:$AQ,9,FALSE)</f>
        <v>0</v>
      </c>
      <c r="J99" s="252">
        <f t="shared" ref="J99:J162" si="116">VLOOKUP(A99,$W:$AQ,10,FALSE)</f>
        <v>1</v>
      </c>
      <c r="K99" s="252">
        <f t="shared" ref="K99:K162" si="117">VLOOKUP(A99,$W:$AQ,11,FALSE)</f>
        <v>0</v>
      </c>
      <c r="L99" s="252">
        <f t="shared" ref="L99:L162" si="118">VLOOKUP(A99,$W:$AQ,12,FALSE)</f>
        <v>1</v>
      </c>
      <c r="M99" s="252">
        <f t="shared" ref="M99:M162" si="119">VLOOKUP(A99,$W:$AQ,13,FALSE)</f>
        <v>1</v>
      </c>
      <c r="N99" s="252">
        <f t="shared" ref="N99:N162" si="120">VLOOKUP(A99,$W:$AQ,14,FALSE)</f>
        <v>5</v>
      </c>
      <c r="O99" s="252">
        <f t="shared" ref="O99:O162" si="121">VLOOKUP(A99,$W:$AQ,15,FALSE)</f>
        <v>1</v>
      </c>
      <c r="P99" s="252">
        <f t="shared" ref="P99:P162" si="122">VLOOKUP(A99,$W:$AQ,16,FALSE)</f>
        <v>5</v>
      </c>
      <c r="Q99" s="252">
        <f t="shared" ref="Q99:Q162" si="123">VLOOKUP(A99,$W:$AQ,17,FALSE)</f>
        <v>1</v>
      </c>
      <c r="R99" s="252">
        <f t="shared" ref="R99:R162" si="124">VLOOKUP(A99,$W:$AQ,18,FALSE)</f>
        <v>5</v>
      </c>
      <c r="S99" s="252">
        <f t="shared" ref="S99:S162" si="125">VLOOKUP(A99,$W:$AQ,19,FALSE)</f>
        <v>5</v>
      </c>
      <c r="T99" s="252">
        <f t="shared" ref="T99:T162" si="126">VLOOKUP(A99,$W:$AQ,20,FALSE)</f>
        <v>0</v>
      </c>
      <c r="U99" s="252">
        <f t="shared" ref="U99:U162" si="127">VLOOKUP(A99,$W:$AQ,21,FALSE)</f>
        <v>1</v>
      </c>
      <c r="W99" s="16" t="s">
        <v>117</v>
      </c>
      <c r="X99" s="458">
        <f t="shared" si="87"/>
        <v>0</v>
      </c>
      <c r="Y99" s="458">
        <f t="shared" si="88"/>
        <v>0</v>
      </c>
      <c r="Z99" s="458">
        <f t="shared" si="89"/>
        <v>0</v>
      </c>
      <c r="AA99" s="458">
        <f t="shared" si="90"/>
        <v>0</v>
      </c>
      <c r="AB99" s="458">
        <f t="shared" si="91"/>
        <v>0</v>
      </c>
      <c r="AC99" s="458">
        <f t="shared" si="92"/>
        <v>0</v>
      </c>
      <c r="AD99" s="458">
        <f t="shared" si="93"/>
        <v>0</v>
      </c>
      <c r="AE99" s="458">
        <f t="shared" si="94"/>
        <v>0</v>
      </c>
      <c r="AF99" s="458">
        <f t="shared" si="95"/>
        <v>0</v>
      </c>
      <c r="AG99" s="458">
        <f t="shared" si="96"/>
        <v>0</v>
      </c>
      <c r="AH99" s="458">
        <f t="shared" si="97"/>
        <v>0</v>
      </c>
      <c r="AI99" s="458">
        <f t="shared" si="98"/>
        <v>0</v>
      </c>
      <c r="AJ99" s="458">
        <f t="shared" si="99"/>
        <v>0</v>
      </c>
      <c r="AK99" s="458">
        <f t="shared" si="100"/>
        <v>0</v>
      </c>
      <c r="AL99" s="458">
        <f t="shared" si="101"/>
        <v>1</v>
      </c>
      <c r="AM99" s="458">
        <f t="shared" si="102"/>
        <v>0</v>
      </c>
      <c r="AN99" s="458">
        <f t="shared" si="103"/>
        <v>0</v>
      </c>
      <c r="AO99" s="458">
        <f t="shared" si="104"/>
        <v>1</v>
      </c>
      <c r="AP99" s="458">
        <f t="shared" si="105"/>
        <v>0</v>
      </c>
      <c r="AQ99" s="458">
        <f t="shared" si="106"/>
        <v>0</v>
      </c>
      <c r="AR99" s="458">
        <f t="shared" si="107"/>
        <v>0</v>
      </c>
      <c r="AS99" s="16" t="s">
        <v>117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>
        <v>1</v>
      </c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59">
        <v>1</v>
      </c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>
        <v>1</v>
      </c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59">
        <v>1</v>
      </c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59"/>
      <c r="JY99" s="13">
        <v>2</v>
      </c>
      <c r="JZ99" s="351"/>
      <c r="KA99" s="351"/>
      <c r="KB99" s="351"/>
      <c r="KC99" s="351"/>
      <c r="KD99" s="351"/>
      <c r="KE99" s="351"/>
      <c r="KF99" s="351"/>
      <c r="KG99" s="351"/>
      <c r="KH99" s="351"/>
      <c r="KI99" s="351"/>
      <c r="KJ99" s="351"/>
      <c r="KK99" s="351"/>
      <c r="KL99" s="351"/>
      <c r="KM99" s="351"/>
    </row>
    <row r="100" spans="1:299">
      <c r="A100" s="9" t="s">
        <v>111</v>
      </c>
      <c r="B100" s="252">
        <f t="shared" si="108"/>
        <v>3</v>
      </c>
      <c r="C100" s="252">
        <f t="shared" si="109"/>
        <v>2</v>
      </c>
      <c r="D100" s="252">
        <f t="shared" si="110"/>
        <v>1</v>
      </c>
      <c r="E100" s="252">
        <f t="shared" si="111"/>
        <v>1</v>
      </c>
      <c r="F100" s="252">
        <f t="shared" si="112"/>
        <v>10</v>
      </c>
      <c r="G100" s="252">
        <f t="shared" si="113"/>
        <v>3</v>
      </c>
      <c r="H100" s="252">
        <f t="shared" si="114"/>
        <v>17</v>
      </c>
      <c r="I100" s="252">
        <f t="shared" si="115"/>
        <v>12</v>
      </c>
      <c r="J100" s="252">
        <f t="shared" si="116"/>
        <v>77</v>
      </c>
      <c r="K100" s="252">
        <f t="shared" si="117"/>
        <v>28</v>
      </c>
      <c r="L100" s="252">
        <f t="shared" si="118"/>
        <v>185</v>
      </c>
      <c r="M100" s="252">
        <f t="shared" si="119"/>
        <v>67</v>
      </c>
      <c r="N100" s="252">
        <f t="shared" si="120"/>
        <v>296</v>
      </c>
      <c r="O100" s="252">
        <f t="shared" si="121"/>
        <v>145</v>
      </c>
      <c r="P100" s="252">
        <f t="shared" si="122"/>
        <v>298</v>
      </c>
      <c r="Q100" s="252">
        <f t="shared" si="123"/>
        <v>234</v>
      </c>
      <c r="R100" s="252">
        <f t="shared" si="124"/>
        <v>203</v>
      </c>
      <c r="S100" s="252">
        <f t="shared" si="125"/>
        <v>250</v>
      </c>
      <c r="T100" s="252">
        <f t="shared" si="126"/>
        <v>53</v>
      </c>
      <c r="U100" s="252">
        <f t="shared" si="127"/>
        <v>97</v>
      </c>
      <c r="W100" s="16" t="s">
        <v>207</v>
      </c>
      <c r="X100" s="458">
        <f t="shared" si="87"/>
        <v>0</v>
      </c>
      <c r="Y100" s="458">
        <f t="shared" si="88"/>
        <v>0</v>
      </c>
      <c r="Z100" s="458">
        <f t="shared" si="89"/>
        <v>0</v>
      </c>
      <c r="AA100" s="458">
        <f t="shared" si="90"/>
        <v>0</v>
      </c>
      <c r="AB100" s="458">
        <f t="shared" si="91"/>
        <v>0</v>
      </c>
      <c r="AC100" s="458">
        <f t="shared" si="92"/>
        <v>0</v>
      </c>
      <c r="AD100" s="458">
        <f t="shared" si="93"/>
        <v>1</v>
      </c>
      <c r="AE100" s="458">
        <f t="shared" si="94"/>
        <v>0</v>
      </c>
      <c r="AF100" s="458">
        <f t="shared" si="95"/>
        <v>0</v>
      </c>
      <c r="AG100" s="458">
        <f t="shared" si="96"/>
        <v>0</v>
      </c>
      <c r="AH100" s="458">
        <f t="shared" si="97"/>
        <v>0</v>
      </c>
      <c r="AI100" s="458">
        <f t="shared" si="98"/>
        <v>0</v>
      </c>
      <c r="AJ100" s="458">
        <f t="shared" si="99"/>
        <v>0</v>
      </c>
      <c r="AK100" s="458">
        <f t="shared" si="100"/>
        <v>0</v>
      </c>
      <c r="AL100" s="458">
        <f t="shared" si="101"/>
        <v>0</v>
      </c>
      <c r="AM100" s="458">
        <f t="shared" si="102"/>
        <v>0</v>
      </c>
      <c r="AN100" s="458">
        <f t="shared" si="103"/>
        <v>0</v>
      </c>
      <c r="AO100" s="458">
        <f t="shared" si="104"/>
        <v>0</v>
      </c>
      <c r="AP100" s="458">
        <f t="shared" si="105"/>
        <v>0</v>
      </c>
      <c r="AQ100" s="458">
        <f t="shared" si="106"/>
        <v>1</v>
      </c>
      <c r="AR100" s="458">
        <f t="shared" si="107"/>
        <v>0</v>
      </c>
      <c r="AS100" s="16" t="s">
        <v>207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>
        <v>1</v>
      </c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59">
        <v>1</v>
      </c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>
        <v>1</v>
      </c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59">
        <v>1</v>
      </c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59"/>
      <c r="JY100" s="13">
        <v>2</v>
      </c>
      <c r="JZ100" s="351"/>
      <c r="KA100" s="351"/>
      <c r="KB100" s="351"/>
      <c r="KC100" s="351"/>
      <c r="KD100" s="351"/>
      <c r="KE100" s="351"/>
      <c r="KF100" s="351"/>
      <c r="KG100" s="351"/>
      <c r="KH100" s="351"/>
      <c r="KI100" s="351"/>
      <c r="KJ100" s="351"/>
      <c r="KK100" s="351"/>
      <c r="KL100" s="351"/>
      <c r="KM100" s="351"/>
    </row>
    <row r="101" spans="1:299">
      <c r="A101" s="9" t="s">
        <v>112</v>
      </c>
      <c r="B101" s="252">
        <f t="shared" si="108"/>
        <v>0</v>
      </c>
      <c r="C101" s="252">
        <f t="shared" si="109"/>
        <v>0</v>
      </c>
      <c r="D101" s="252">
        <f t="shared" si="110"/>
        <v>3</v>
      </c>
      <c r="E101" s="252">
        <f t="shared" si="111"/>
        <v>0</v>
      </c>
      <c r="F101" s="252">
        <f t="shared" si="112"/>
        <v>4</v>
      </c>
      <c r="G101" s="252">
        <f t="shared" si="113"/>
        <v>0</v>
      </c>
      <c r="H101" s="252">
        <f t="shared" si="114"/>
        <v>9</v>
      </c>
      <c r="I101" s="252">
        <f t="shared" si="115"/>
        <v>3</v>
      </c>
      <c r="J101" s="252">
        <f t="shared" si="116"/>
        <v>13</v>
      </c>
      <c r="K101" s="252">
        <f t="shared" si="117"/>
        <v>6</v>
      </c>
      <c r="L101" s="252">
        <f t="shared" si="118"/>
        <v>46</v>
      </c>
      <c r="M101" s="252">
        <f t="shared" si="119"/>
        <v>15</v>
      </c>
      <c r="N101" s="252">
        <f t="shared" si="120"/>
        <v>73</v>
      </c>
      <c r="O101" s="252">
        <f t="shared" si="121"/>
        <v>43</v>
      </c>
      <c r="P101" s="252">
        <f t="shared" si="122"/>
        <v>103</v>
      </c>
      <c r="Q101" s="252">
        <f t="shared" si="123"/>
        <v>67</v>
      </c>
      <c r="R101" s="252">
        <f t="shared" si="124"/>
        <v>79</v>
      </c>
      <c r="S101" s="252">
        <f t="shared" si="125"/>
        <v>95</v>
      </c>
      <c r="T101" s="252">
        <f t="shared" si="126"/>
        <v>32</v>
      </c>
      <c r="U101" s="252">
        <f t="shared" si="127"/>
        <v>62</v>
      </c>
      <c r="W101" s="16" t="s">
        <v>119</v>
      </c>
      <c r="X101" s="458">
        <f t="shared" si="87"/>
        <v>0</v>
      </c>
      <c r="Y101" s="458">
        <f t="shared" si="88"/>
        <v>0</v>
      </c>
      <c r="Z101" s="458">
        <f t="shared" si="89"/>
        <v>0</v>
      </c>
      <c r="AA101" s="458">
        <f t="shared" si="90"/>
        <v>0</v>
      </c>
      <c r="AB101" s="458">
        <f t="shared" si="91"/>
        <v>0</v>
      </c>
      <c r="AC101" s="458">
        <f t="shared" si="92"/>
        <v>0</v>
      </c>
      <c r="AD101" s="458">
        <f t="shared" si="93"/>
        <v>0</v>
      </c>
      <c r="AE101" s="458">
        <f t="shared" si="94"/>
        <v>0</v>
      </c>
      <c r="AF101" s="458">
        <f t="shared" si="95"/>
        <v>0</v>
      </c>
      <c r="AG101" s="458">
        <f t="shared" si="96"/>
        <v>0</v>
      </c>
      <c r="AH101" s="458">
        <f t="shared" si="97"/>
        <v>0</v>
      </c>
      <c r="AI101" s="458">
        <f t="shared" si="98"/>
        <v>0</v>
      </c>
      <c r="AJ101" s="458">
        <f t="shared" si="99"/>
        <v>6</v>
      </c>
      <c r="AK101" s="458">
        <f t="shared" si="100"/>
        <v>1</v>
      </c>
      <c r="AL101" s="458">
        <f t="shared" si="101"/>
        <v>2</v>
      </c>
      <c r="AM101" s="458">
        <f t="shared" si="102"/>
        <v>5</v>
      </c>
      <c r="AN101" s="458">
        <f t="shared" si="103"/>
        <v>4</v>
      </c>
      <c r="AO101" s="458">
        <f t="shared" si="104"/>
        <v>7</v>
      </c>
      <c r="AP101" s="458">
        <f t="shared" si="105"/>
        <v>0</v>
      </c>
      <c r="AQ101" s="458">
        <f t="shared" si="106"/>
        <v>1</v>
      </c>
      <c r="AR101" s="458">
        <f t="shared" si="107"/>
        <v>0</v>
      </c>
      <c r="AS101" s="16" t="s">
        <v>119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>
        <v>1</v>
      </c>
      <c r="CV101" s="13"/>
      <c r="CW101" s="13"/>
      <c r="CX101" s="13"/>
      <c r="CY101" s="13"/>
      <c r="CZ101" s="13"/>
      <c r="DA101" s="13"/>
      <c r="DB101" s="13">
        <v>1</v>
      </c>
      <c r="DC101" s="13">
        <v>1</v>
      </c>
      <c r="DD101" s="13"/>
      <c r="DE101" s="13"/>
      <c r="DF101" s="13">
        <v>1</v>
      </c>
      <c r="DG101" s="13"/>
      <c r="DH101" s="13"/>
      <c r="DI101" s="13"/>
      <c r="DJ101" s="13">
        <v>2</v>
      </c>
      <c r="DK101" s="13"/>
      <c r="DL101" s="13"/>
      <c r="DM101" s="13"/>
      <c r="DN101" s="13">
        <v>1</v>
      </c>
      <c r="DO101" s="13"/>
      <c r="DP101" s="13">
        <v>1</v>
      </c>
      <c r="DQ101" s="13"/>
      <c r="DR101" s="13">
        <v>1</v>
      </c>
      <c r="DS101" s="13"/>
      <c r="DT101" s="13">
        <v>3</v>
      </c>
      <c r="DU101" s="13">
        <v>1</v>
      </c>
      <c r="DV101" s="13"/>
      <c r="DW101" s="13"/>
      <c r="DX101" s="13">
        <v>1</v>
      </c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59">
        <v>14</v>
      </c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>
        <v>2</v>
      </c>
      <c r="GQ101" s="13">
        <v>2</v>
      </c>
      <c r="GR101" s="13">
        <v>1</v>
      </c>
      <c r="GS101" s="13"/>
      <c r="GT101" s="13"/>
      <c r="GU101" s="13">
        <v>1</v>
      </c>
      <c r="GV101" s="13"/>
      <c r="GW101" s="13"/>
      <c r="GX101" s="13"/>
      <c r="GY101" s="13"/>
      <c r="GZ101" s="13">
        <v>1</v>
      </c>
      <c r="HA101" s="13"/>
      <c r="HB101" s="13">
        <v>1</v>
      </c>
      <c r="HC101" s="13"/>
      <c r="HD101" s="13"/>
      <c r="HE101" s="13"/>
      <c r="HF101" s="13"/>
      <c r="HG101" s="13"/>
      <c r="HH101" s="13">
        <v>2</v>
      </c>
      <c r="HI101" s="13"/>
      <c r="HJ101" s="13"/>
      <c r="HK101" s="13">
        <v>1</v>
      </c>
      <c r="HL101" s="13"/>
      <c r="HM101" s="13"/>
      <c r="HN101" s="13">
        <v>1</v>
      </c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59">
        <v>12</v>
      </c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59"/>
      <c r="JY101" s="13">
        <v>26</v>
      </c>
      <c r="JZ101" s="351"/>
      <c r="KA101" s="351"/>
      <c r="KB101" s="351"/>
      <c r="KC101" s="351"/>
      <c r="KD101" s="351"/>
      <c r="KE101" s="351"/>
      <c r="KF101" s="351"/>
      <c r="KG101" s="351"/>
      <c r="KH101" s="351"/>
      <c r="KI101" s="351"/>
      <c r="KJ101" s="351"/>
      <c r="KK101" s="351"/>
      <c r="KL101" s="351"/>
      <c r="KM101" s="351"/>
    </row>
    <row r="102" spans="1:299">
      <c r="A102" s="9" t="s">
        <v>206</v>
      </c>
      <c r="B102" s="252">
        <f t="shared" si="108"/>
        <v>0</v>
      </c>
      <c r="C102" s="252">
        <f t="shared" si="109"/>
        <v>0</v>
      </c>
      <c r="D102" s="252">
        <f t="shared" si="110"/>
        <v>1</v>
      </c>
      <c r="E102" s="252">
        <f t="shared" si="111"/>
        <v>0</v>
      </c>
      <c r="F102" s="252">
        <f t="shared" si="112"/>
        <v>1</v>
      </c>
      <c r="G102" s="252">
        <f t="shared" si="113"/>
        <v>1</v>
      </c>
      <c r="H102" s="252">
        <f t="shared" si="114"/>
        <v>1</v>
      </c>
      <c r="I102" s="252">
        <f t="shared" si="115"/>
        <v>1</v>
      </c>
      <c r="J102" s="252">
        <f t="shared" si="116"/>
        <v>21</v>
      </c>
      <c r="K102" s="252">
        <f t="shared" si="117"/>
        <v>9</v>
      </c>
      <c r="L102" s="252">
        <f t="shared" si="118"/>
        <v>38</v>
      </c>
      <c r="M102" s="252">
        <f t="shared" si="119"/>
        <v>18</v>
      </c>
      <c r="N102" s="252">
        <f t="shared" si="120"/>
        <v>87</v>
      </c>
      <c r="O102" s="252">
        <f t="shared" si="121"/>
        <v>60</v>
      </c>
      <c r="P102" s="252">
        <f t="shared" si="122"/>
        <v>120</v>
      </c>
      <c r="Q102" s="252">
        <f t="shared" si="123"/>
        <v>79</v>
      </c>
      <c r="R102" s="252">
        <f t="shared" si="124"/>
        <v>66</v>
      </c>
      <c r="S102" s="252">
        <f t="shared" si="125"/>
        <v>102</v>
      </c>
      <c r="T102" s="252">
        <f t="shared" si="126"/>
        <v>18</v>
      </c>
      <c r="U102" s="252">
        <f t="shared" si="127"/>
        <v>44</v>
      </c>
      <c r="W102" s="16" t="s">
        <v>120</v>
      </c>
      <c r="X102" s="458">
        <f t="shared" si="87"/>
        <v>1</v>
      </c>
      <c r="Y102" s="458">
        <f t="shared" si="88"/>
        <v>0</v>
      </c>
      <c r="Z102" s="458">
        <f t="shared" si="89"/>
        <v>0</v>
      </c>
      <c r="AA102" s="458">
        <f t="shared" si="90"/>
        <v>1</v>
      </c>
      <c r="AB102" s="458">
        <f t="shared" si="91"/>
        <v>2</v>
      </c>
      <c r="AC102" s="458">
        <f t="shared" si="92"/>
        <v>2</v>
      </c>
      <c r="AD102" s="458">
        <f t="shared" si="93"/>
        <v>6</v>
      </c>
      <c r="AE102" s="458">
        <f t="shared" si="94"/>
        <v>3</v>
      </c>
      <c r="AF102" s="458">
        <f t="shared" si="95"/>
        <v>11</v>
      </c>
      <c r="AG102" s="458">
        <f t="shared" si="96"/>
        <v>16</v>
      </c>
      <c r="AH102" s="458">
        <f t="shared" si="97"/>
        <v>39</v>
      </c>
      <c r="AI102" s="458">
        <f t="shared" si="98"/>
        <v>21</v>
      </c>
      <c r="AJ102" s="458">
        <f t="shared" si="99"/>
        <v>66</v>
      </c>
      <c r="AK102" s="458">
        <f t="shared" si="100"/>
        <v>48</v>
      </c>
      <c r="AL102" s="458">
        <f t="shared" si="101"/>
        <v>90</v>
      </c>
      <c r="AM102" s="458">
        <f t="shared" si="102"/>
        <v>52</v>
      </c>
      <c r="AN102" s="458">
        <f t="shared" si="103"/>
        <v>58</v>
      </c>
      <c r="AO102" s="458">
        <f t="shared" si="104"/>
        <v>68</v>
      </c>
      <c r="AP102" s="458">
        <f t="shared" si="105"/>
        <v>12</v>
      </c>
      <c r="AQ102" s="458">
        <f t="shared" si="106"/>
        <v>31</v>
      </c>
      <c r="AR102" s="458">
        <f t="shared" si="107"/>
        <v>1</v>
      </c>
      <c r="AS102" s="16" t="s">
        <v>120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>
        <v>1</v>
      </c>
      <c r="BD102" s="13"/>
      <c r="BE102" s="13">
        <v>1</v>
      </c>
      <c r="BF102" s="13"/>
      <c r="BG102" s="13"/>
      <c r="BH102" s="13"/>
      <c r="BI102" s="13">
        <v>1</v>
      </c>
      <c r="BJ102" s="13"/>
      <c r="BK102" s="13"/>
      <c r="BL102" s="13"/>
      <c r="BM102" s="13"/>
      <c r="BN102" s="13"/>
      <c r="BO102" s="13"/>
      <c r="BP102" s="13">
        <v>1</v>
      </c>
      <c r="BQ102" s="13"/>
      <c r="BR102" s="13"/>
      <c r="BS102" s="13"/>
      <c r="BT102" s="13">
        <v>1</v>
      </c>
      <c r="BU102" s="13"/>
      <c r="BV102" s="13">
        <v>1</v>
      </c>
      <c r="BW102" s="13"/>
      <c r="BX102" s="13">
        <v>1</v>
      </c>
      <c r="BY102" s="13">
        <v>2</v>
      </c>
      <c r="BZ102" s="13">
        <v>1</v>
      </c>
      <c r="CA102" s="13"/>
      <c r="CB102" s="13">
        <v>1</v>
      </c>
      <c r="CC102" s="13">
        <v>2</v>
      </c>
      <c r="CD102" s="13">
        <v>1</v>
      </c>
      <c r="CE102" s="13"/>
      <c r="CF102" s="13">
        <v>4</v>
      </c>
      <c r="CG102" s="13">
        <v>4</v>
      </c>
      <c r="CH102" s="13">
        <v>2</v>
      </c>
      <c r="CI102" s="13">
        <v>2</v>
      </c>
      <c r="CJ102" s="13">
        <v>2</v>
      </c>
      <c r="CK102" s="13">
        <v>2</v>
      </c>
      <c r="CL102" s="13">
        <v>1</v>
      </c>
      <c r="CM102" s="13">
        <v>3</v>
      </c>
      <c r="CN102" s="13">
        <v>2</v>
      </c>
      <c r="CO102" s="13">
        <v>2</v>
      </c>
      <c r="CP102" s="13">
        <v>1</v>
      </c>
      <c r="CQ102" s="13">
        <v>4</v>
      </c>
      <c r="CR102" s="13">
        <v>3</v>
      </c>
      <c r="CS102" s="13">
        <v>3</v>
      </c>
      <c r="CT102" s="13">
        <v>6</v>
      </c>
      <c r="CU102" s="13">
        <v>3</v>
      </c>
      <c r="CV102" s="13">
        <v>6</v>
      </c>
      <c r="CW102" s="13">
        <v>3</v>
      </c>
      <c r="CX102" s="13">
        <v>4</v>
      </c>
      <c r="CY102" s="13">
        <v>6</v>
      </c>
      <c r="CZ102" s="13">
        <v>7</v>
      </c>
      <c r="DA102" s="13">
        <v>7</v>
      </c>
      <c r="DB102" s="13">
        <v>1</v>
      </c>
      <c r="DC102" s="13">
        <v>5</v>
      </c>
      <c r="DD102" s="13">
        <v>3</v>
      </c>
      <c r="DE102" s="13">
        <v>7</v>
      </c>
      <c r="DF102" s="13">
        <v>4</v>
      </c>
      <c r="DG102" s="13">
        <v>6</v>
      </c>
      <c r="DH102" s="13">
        <v>5</v>
      </c>
      <c r="DI102" s="13">
        <v>8</v>
      </c>
      <c r="DJ102" s="13">
        <v>6</v>
      </c>
      <c r="DK102" s="13">
        <v>7</v>
      </c>
      <c r="DL102" s="13">
        <v>9</v>
      </c>
      <c r="DM102" s="13">
        <v>4</v>
      </c>
      <c r="DN102" s="13">
        <v>6</v>
      </c>
      <c r="DO102" s="13">
        <v>8</v>
      </c>
      <c r="DP102" s="13">
        <v>5</v>
      </c>
      <c r="DQ102" s="13">
        <v>8</v>
      </c>
      <c r="DR102" s="13">
        <v>6</v>
      </c>
      <c r="DS102" s="13">
        <v>10</v>
      </c>
      <c r="DT102" s="13">
        <v>8</v>
      </c>
      <c r="DU102" s="13">
        <v>4</v>
      </c>
      <c r="DV102" s="13">
        <v>5</v>
      </c>
      <c r="DW102" s="13">
        <v>3</v>
      </c>
      <c r="DX102" s="13">
        <v>7</v>
      </c>
      <c r="DY102" s="13">
        <v>4</v>
      </c>
      <c r="DZ102" s="13"/>
      <c r="EA102" s="13">
        <v>4</v>
      </c>
      <c r="EB102" s="13">
        <v>3</v>
      </c>
      <c r="EC102" s="13">
        <v>3</v>
      </c>
      <c r="ED102" s="13">
        <v>1</v>
      </c>
      <c r="EE102" s="13">
        <v>1</v>
      </c>
      <c r="EF102" s="13"/>
      <c r="EG102" s="13"/>
      <c r="EH102" s="13"/>
      <c r="EI102" s="13"/>
      <c r="EJ102" s="13"/>
      <c r="EK102" s="13"/>
      <c r="EL102" s="59">
        <v>242</v>
      </c>
      <c r="EM102" s="13">
        <v>1</v>
      </c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>
        <v>1</v>
      </c>
      <c r="FA102" s="13"/>
      <c r="FB102" s="13"/>
      <c r="FC102" s="13"/>
      <c r="FD102" s="13">
        <v>1</v>
      </c>
      <c r="FE102" s="13"/>
      <c r="FF102" s="13"/>
      <c r="FG102" s="13"/>
      <c r="FH102" s="13">
        <v>1</v>
      </c>
      <c r="FI102" s="13">
        <v>1</v>
      </c>
      <c r="FJ102" s="13"/>
      <c r="FK102" s="13"/>
      <c r="FL102" s="13">
        <v>1</v>
      </c>
      <c r="FM102" s="13"/>
      <c r="FN102" s="13"/>
      <c r="FO102" s="13">
        <v>1</v>
      </c>
      <c r="FP102" s="13">
        <v>1</v>
      </c>
      <c r="FQ102" s="13">
        <v>1</v>
      </c>
      <c r="FR102" s="13">
        <v>1</v>
      </c>
      <c r="FS102" s="13">
        <v>1</v>
      </c>
      <c r="FT102" s="13">
        <v>1</v>
      </c>
      <c r="FU102" s="13">
        <v>3</v>
      </c>
      <c r="FV102" s="13">
        <v>1</v>
      </c>
      <c r="FW102" s="13"/>
      <c r="FX102" s="13">
        <v>1</v>
      </c>
      <c r="FY102" s="13"/>
      <c r="FZ102" s="13">
        <v>1</v>
      </c>
      <c r="GA102" s="13">
        <v>2</v>
      </c>
      <c r="GB102" s="13">
        <v>3</v>
      </c>
      <c r="GC102" s="13">
        <v>2</v>
      </c>
      <c r="GD102" s="13">
        <v>3</v>
      </c>
      <c r="GE102" s="13">
        <v>3</v>
      </c>
      <c r="GF102" s="13">
        <v>4</v>
      </c>
      <c r="GG102" s="13"/>
      <c r="GH102" s="13">
        <v>5</v>
      </c>
      <c r="GI102" s="13">
        <v>5</v>
      </c>
      <c r="GJ102" s="13">
        <v>5</v>
      </c>
      <c r="GK102" s="13">
        <v>9</v>
      </c>
      <c r="GL102" s="13">
        <v>4</v>
      </c>
      <c r="GM102" s="13">
        <v>6</v>
      </c>
      <c r="GN102" s="13">
        <v>10</v>
      </c>
      <c r="GO102" s="13">
        <v>5</v>
      </c>
      <c r="GP102" s="13">
        <v>6</v>
      </c>
      <c r="GQ102" s="13">
        <v>5</v>
      </c>
      <c r="GR102" s="13">
        <v>7</v>
      </c>
      <c r="GS102" s="13">
        <v>8</v>
      </c>
      <c r="GT102" s="13">
        <v>8</v>
      </c>
      <c r="GU102" s="13">
        <v>7</v>
      </c>
      <c r="GV102" s="13">
        <v>9</v>
      </c>
      <c r="GW102" s="13">
        <v>8</v>
      </c>
      <c r="GX102" s="13">
        <v>6</v>
      </c>
      <c r="GY102" s="13">
        <v>13</v>
      </c>
      <c r="GZ102" s="13">
        <v>13</v>
      </c>
      <c r="HA102" s="13">
        <v>8</v>
      </c>
      <c r="HB102" s="13">
        <v>7</v>
      </c>
      <c r="HC102" s="13">
        <v>12</v>
      </c>
      <c r="HD102" s="13">
        <v>9</v>
      </c>
      <c r="HE102" s="13">
        <v>5</v>
      </c>
      <c r="HF102" s="13">
        <v>9</v>
      </c>
      <c r="HG102" s="13">
        <v>8</v>
      </c>
      <c r="HH102" s="13">
        <v>8</v>
      </c>
      <c r="HI102" s="13">
        <v>6</v>
      </c>
      <c r="HJ102" s="13">
        <v>2</v>
      </c>
      <c r="HK102" s="13">
        <v>6</v>
      </c>
      <c r="HL102" s="13">
        <v>6</v>
      </c>
      <c r="HM102" s="13">
        <v>7</v>
      </c>
      <c r="HN102" s="13">
        <v>5</v>
      </c>
      <c r="HO102" s="13">
        <v>1</v>
      </c>
      <c r="HP102" s="13">
        <v>3</v>
      </c>
      <c r="HQ102" s="13">
        <v>4</v>
      </c>
      <c r="HR102" s="13"/>
      <c r="HS102" s="13">
        <v>2</v>
      </c>
      <c r="HT102" s="13"/>
      <c r="HU102" s="13">
        <v>2</v>
      </c>
      <c r="HV102" s="13"/>
      <c r="HW102" s="13">
        <v>1</v>
      </c>
      <c r="HX102" s="13"/>
      <c r="HY102" s="13"/>
      <c r="HZ102" s="13"/>
      <c r="IA102" s="13"/>
      <c r="IB102" s="13"/>
      <c r="IC102" s="13"/>
      <c r="ID102" s="13"/>
      <c r="IE102" s="13"/>
      <c r="IF102" s="59">
        <v>285</v>
      </c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>
        <v>1</v>
      </c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59">
        <v>1</v>
      </c>
      <c r="JY102" s="13">
        <v>528</v>
      </c>
      <c r="JZ102" s="351"/>
      <c r="KA102" s="351"/>
      <c r="KB102" s="351"/>
      <c r="KC102" s="351"/>
      <c r="KD102" s="351"/>
      <c r="KE102" s="351"/>
      <c r="KF102" s="351"/>
      <c r="KG102" s="351"/>
      <c r="KH102" s="351"/>
      <c r="KI102" s="351"/>
      <c r="KJ102" s="351"/>
      <c r="KK102" s="351"/>
      <c r="KL102" s="351"/>
      <c r="KM102" s="351"/>
    </row>
    <row r="103" spans="1:299">
      <c r="A103" s="8" t="s">
        <v>114</v>
      </c>
      <c r="B103" s="252">
        <f t="shared" si="108"/>
        <v>0</v>
      </c>
      <c r="C103" s="252">
        <f t="shared" si="109"/>
        <v>0</v>
      </c>
      <c r="D103" s="252">
        <f t="shared" si="110"/>
        <v>0</v>
      </c>
      <c r="E103" s="252">
        <f t="shared" si="111"/>
        <v>0</v>
      </c>
      <c r="F103" s="252">
        <f t="shared" si="112"/>
        <v>0</v>
      </c>
      <c r="G103" s="252">
        <f t="shared" si="113"/>
        <v>0</v>
      </c>
      <c r="H103" s="252">
        <f t="shared" si="114"/>
        <v>0</v>
      </c>
      <c r="I103" s="252">
        <f t="shared" si="115"/>
        <v>0</v>
      </c>
      <c r="J103" s="252">
        <f t="shared" si="116"/>
        <v>0</v>
      </c>
      <c r="K103" s="252">
        <f t="shared" si="117"/>
        <v>0</v>
      </c>
      <c r="L103" s="252">
        <f t="shared" si="118"/>
        <v>0</v>
      </c>
      <c r="M103" s="252">
        <f t="shared" si="119"/>
        <v>0</v>
      </c>
      <c r="N103" s="252">
        <f t="shared" si="120"/>
        <v>1</v>
      </c>
      <c r="O103" s="252">
        <f t="shared" si="121"/>
        <v>2</v>
      </c>
      <c r="P103" s="252">
        <f t="shared" si="122"/>
        <v>1</v>
      </c>
      <c r="Q103" s="252">
        <f t="shared" si="123"/>
        <v>0</v>
      </c>
      <c r="R103" s="252">
        <f t="shared" si="124"/>
        <v>0</v>
      </c>
      <c r="S103" s="252">
        <f t="shared" si="125"/>
        <v>0</v>
      </c>
      <c r="T103" s="252">
        <f t="shared" si="126"/>
        <v>1</v>
      </c>
      <c r="U103" s="252">
        <f t="shared" si="127"/>
        <v>0</v>
      </c>
      <c r="W103" s="16" t="s">
        <v>208</v>
      </c>
      <c r="X103" s="458">
        <f t="shared" si="87"/>
        <v>0</v>
      </c>
      <c r="Y103" s="458">
        <f t="shared" si="88"/>
        <v>0</v>
      </c>
      <c r="Z103" s="458">
        <f t="shared" si="89"/>
        <v>0</v>
      </c>
      <c r="AA103" s="458">
        <f t="shared" si="90"/>
        <v>0</v>
      </c>
      <c r="AB103" s="458">
        <f t="shared" si="91"/>
        <v>0</v>
      </c>
      <c r="AC103" s="458">
        <f t="shared" si="92"/>
        <v>0</v>
      </c>
      <c r="AD103" s="458">
        <f t="shared" si="93"/>
        <v>0</v>
      </c>
      <c r="AE103" s="458">
        <f t="shared" si="94"/>
        <v>1</v>
      </c>
      <c r="AF103" s="458">
        <f t="shared" si="95"/>
        <v>3</v>
      </c>
      <c r="AG103" s="458">
        <f t="shared" si="96"/>
        <v>0</v>
      </c>
      <c r="AH103" s="458">
        <f t="shared" si="97"/>
        <v>10</v>
      </c>
      <c r="AI103" s="458">
        <f t="shared" si="98"/>
        <v>1</v>
      </c>
      <c r="AJ103" s="458">
        <f t="shared" si="99"/>
        <v>13</v>
      </c>
      <c r="AK103" s="458">
        <f t="shared" si="100"/>
        <v>5</v>
      </c>
      <c r="AL103" s="458">
        <f t="shared" si="101"/>
        <v>15</v>
      </c>
      <c r="AM103" s="458">
        <f t="shared" si="102"/>
        <v>15</v>
      </c>
      <c r="AN103" s="458">
        <f t="shared" si="103"/>
        <v>13</v>
      </c>
      <c r="AO103" s="458">
        <f t="shared" si="104"/>
        <v>22</v>
      </c>
      <c r="AP103" s="458">
        <f t="shared" si="105"/>
        <v>6</v>
      </c>
      <c r="AQ103" s="458">
        <f t="shared" si="106"/>
        <v>15</v>
      </c>
      <c r="AR103" s="458">
        <f t="shared" si="107"/>
        <v>3</v>
      </c>
      <c r="AS103" s="16" t="s">
        <v>208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>
        <v>1</v>
      </c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>
        <v>1</v>
      </c>
      <c r="CR103" s="13"/>
      <c r="CS103" s="13"/>
      <c r="CT103" s="13">
        <v>1</v>
      </c>
      <c r="CU103" s="13"/>
      <c r="CV103" s="13">
        <v>1</v>
      </c>
      <c r="CW103" s="13">
        <v>1</v>
      </c>
      <c r="CX103" s="13"/>
      <c r="CY103" s="13"/>
      <c r="CZ103" s="13">
        <v>1</v>
      </c>
      <c r="DA103" s="13">
        <v>1</v>
      </c>
      <c r="DB103" s="13">
        <v>1</v>
      </c>
      <c r="DC103" s="13">
        <v>3</v>
      </c>
      <c r="DD103" s="13"/>
      <c r="DE103" s="13">
        <v>1</v>
      </c>
      <c r="DF103" s="13">
        <v>1</v>
      </c>
      <c r="DG103" s="13">
        <v>1</v>
      </c>
      <c r="DH103" s="13"/>
      <c r="DI103" s="13">
        <v>4</v>
      </c>
      <c r="DJ103" s="13">
        <v>3</v>
      </c>
      <c r="DK103" s="13">
        <v>1</v>
      </c>
      <c r="DL103" s="13">
        <v>2</v>
      </c>
      <c r="DM103" s="13">
        <v>2</v>
      </c>
      <c r="DN103" s="13">
        <v>3</v>
      </c>
      <c r="DO103" s="13">
        <v>1</v>
      </c>
      <c r="DP103" s="13">
        <v>3</v>
      </c>
      <c r="DQ103" s="13">
        <v>3</v>
      </c>
      <c r="DR103" s="13"/>
      <c r="DS103" s="13">
        <v>2</v>
      </c>
      <c r="DT103" s="13">
        <v>2</v>
      </c>
      <c r="DU103" s="13">
        <v>4</v>
      </c>
      <c r="DV103" s="13">
        <v>4</v>
      </c>
      <c r="DW103" s="13">
        <v>4</v>
      </c>
      <c r="DX103" s="13">
        <v>1</v>
      </c>
      <c r="DY103" s="13">
        <v>1</v>
      </c>
      <c r="DZ103" s="13">
        <v>1</v>
      </c>
      <c r="EA103" s="13">
        <v>2</v>
      </c>
      <c r="EB103" s="13">
        <v>1</v>
      </c>
      <c r="EC103" s="13"/>
      <c r="ED103" s="13"/>
      <c r="EE103" s="13"/>
      <c r="EF103" s="13">
        <v>1</v>
      </c>
      <c r="EG103" s="13"/>
      <c r="EH103" s="13"/>
      <c r="EI103" s="13"/>
      <c r="EJ103" s="13"/>
      <c r="EK103" s="13"/>
      <c r="EL103" s="59">
        <v>59</v>
      </c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>
        <v>1</v>
      </c>
      <c r="FV103" s="13"/>
      <c r="FW103" s="13"/>
      <c r="FX103" s="13">
        <v>1</v>
      </c>
      <c r="FY103" s="13"/>
      <c r="FZ103" s="13">
        <v>1</v>
      </c>
      <c r="GA103" s="13"/>
      <c r="GB103" s="13"/>
      <c r="GC103" s="13"/>
      <c r="GD103" s="13">
        <v>1</v>
      </c>
      <c r="GE103" s="13">
        <v>1</v>
      </c>
      <c r="GF103" s="13">
        <v>4</v>
      </c>
      <c r="GG103" s="13">
        <v>1</v>
      </c>
      <c r="GH103" s="13"/>
      <c r="GI103" s="13">
        <v>3</v>
      </c>
      <c r="GJ103" s="13"/>
      <c r="GK103" s="13"/>
      <c r="GL103" s="13"/>
      <c r="GM103" s="13">
        <v>1</v>
      </c>
      <c r="GN103" s="13"/>
      <c r="GO103" s="13">
        <v>1</v>
      </c>
      <c r="GP103" s="13">
        <v>1</v>
      </c>
      <c r="GQ103" s="13">
        <v>2</v>
      </c>
      <c r="GR103" s="13">
        <v>1</v>
      </c>
      <c r="GS103" s="13">
        <v>4</v>
      </c>
      <c r="GT103" s="13">
        <v>3</v>
      </c>
      <c r="GU103" s="13"/>
      <c r="GV103" s="13">
        <v>2</v>
      </c>
      <c r="GW103" s="13">
        <v>1</v>
      </c>
      <c r="GX103" s="13">
        <v>1</v>
      </c>
      <c r="GY103" s="13">
        <v>1</v>
      </c>
      <c r="GZ103" s="13">
        <v>1</v>
      </c>
      <c r="HA103" s="13">
        <v>3</v>
      </c>
      <c r="HB103" s="13">
        <v>1</v>
      </c>
      <c r="HC103" s="13">
        <v>1</v>
      </c>
      <c r="HD103" s="13">
        <v>4</v>
      </c>
      <c r="HE103" s="13"/>
      <c r="HF103" s="13">
        <v>3</v>
      </c>
      <c r="HG103" s="13">
        <v>4</v>
      </c>
      <c r="HH103" s="13">
        <v>2</v>
      </c>
      <c r="HI103" s="13">
        <v>2</v>
      </c>
      <c r="HJ103" s="13">
        <v>1</v>
      </c>
      <c r="HK103" s="13"/>
      <c r="HL103" s="13"/>
      <c r="HM103" s="13">
        <v>1</v>
      </c>
      <c r="HN103" s="13"/>
      <c r="HO103" s="13"/>
      <c r="HP103" s="13">
        <v>1</v>
      </c>
      <c r="HQ103" s="13">
        <v>2</v>
      </c>
      <c r="HR103" s="13"/>
      <c r="HS103" s="13">
        <v>1</v>
      </c>
      <c r="HT103" s="13">
        <v>1</v>
      </c>
      <c r="HU103" s="13"/>
      <c r="HV103" s="13"/>
      <c r="HW103" s="13"/>
      <c r="HX103" s="13"/>
      <c r="HY103" s="13"/>
      <c r="HZ103" s="13">
        <v>1</v>
      </c>
      <c r="IA103" s="13"/>
      <c r="IB103" s="13"/>
      <c r="IC103" s="13"/>
      <c r="ID103" s="13"/>
      <c r="IE103" s="13"/>
      <c r="IF103" s="59">
        <v>60</v>
      </c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>
        <v>1</v>
      </c>
      <c r="JR103" s="13">
        <v>2</v>
      </c>
      <c r="JS103" s="13"/>
      <c r="JT103" s="13"/>
      <c r="JU103" s="13"/>
      <c r="JV103" s="13"/>
      <c r="JW103" s="13"/>
      <c r="JX103" s="59">
        <v>3</v>
      </c>
      <c r="JY103" s="13">
        <v>122</v>
      </c>
      <c r="JZ103" s="351"/>
      <c r="KA103" s="351"/>
      <c r="KB103" s="351"/>
      <c r="KC103" s="351"/>
      <c r="KD103" s="351"/>
      <c r="KE103" s="351"/>
      <c r="KF103" s="351"/>
      <c r="KG103" s="351"/>
      <c r="KH103" s="351"/>
      <c r="KI103" s="351"/>
      <c r="KJ103" s="351"/>
      <c r="KK103" s="351"/>
      <c r="KL103" s="351"/>
      <c r="KM103" s="351"/>
    </row>
    <row r="104" spans="1:299">
      <c r="A104" s="8" t="s">
        <v>115</v>
      </c>
      <c r="B104" s="252">
        <f t="shared" si="108"/>
        <v>0</v>
      </c>
      <c r="C104" s="252">
        <f t="shared" si="109"/>
        <v>0</v>
      </c>
      <c r="D104" s="252">
        <f t="shared" si="110"/>
        <v>0</v>
      </c>
      <c r="E104" s="252">
        <f t="shared" si="111"/>
        <v>0</v>
      </c>
      <c r="F104" s="252">
        <f t="shared" si="112"/>
        <v>0</v>
      </c>
      <c r="G104" s="252">
        <f t="shared" si="113"/>
        <v>0</v>
      </c>
      <c r="H104" s="252">
        <f t="shared" si="114"/>
        <v>0</v>
      </c>
      <c r="I104" s="252">
        <f t="shared" si="115"/>
        <v>0</v>
      </c>
      <c r="J104" s="252">
        <f t="shared" si="116"/>
        <v>0</v>
      </c>
      <c r="K104" s="252">
        <f t="shared" si="117"/>
        <v>0</v>
      </c>
      <c r="L104" s="252">
        <f t="shared" si="118"/>
        <v>1</v>
      </c>
      <c r="M104" s="252">
        <f t="shared" si="119"/>
        <v>0</v>
      </c>
      <c r="N104" s="252">
        <f t="shared" si="120"/>
        <v>1</v>
      </c>
      <c r="O104" s="252">
        <f t="shared" si="121"/>
        <v>1</v>
      </c>
      <c r="P104" s="252">
        <f t="shared" si="122"/>
        <v>2</v>
      </c>
      <c r="Q104" s="252">
        <f t="shared" si="123"/>
        <v>1</v>
      </c>
      <c r="R104" s="252">
        <f t="shared" si="124"/>
        <v>2</v>
      </c>
      <c r="S104" s="252">
        <f t="shared" si="125"/>
        <v>0</v>
      </c>
      <c r="T104" s="252">
        <f t="shared" si="126"/>
        <v>0</v>
      </c>
      <c r="U104" s="252">
        <f t="shared" si="127"/>
        <v>1</v>
      </c>
      <c r="W104" s="16" t="s">
        <v>122</v>
      </c>
      <c r="X104" s="458">
        <f t="shared" si="87"/>
        <v>0</v>
      </c>
      <c r="Y104" s="458">
        <f t="shared" si="88"/>
        <v>0</v>
      </c>
      <c r="Z104" s="458">
        <f t="shared" si="89"/>
        <v>0</v>
      </c>
      <c r="AA104" s="458">
        <f t="shared" si="90"/>
        <v>0</v>
      </c>
      <c r="AB104" s="458">
        <f t="shared" si="91"/>
        <v>0</v>
      </c>
      <c r="AC104" s="458">
        <f t="shared" si="92"/>
        <v>0</v>
      </c>
      <c r="AD104" s="458">
        <f t="shared" si="93"/>
        <v>0</v>
      </c>
      <c r="AE104" s="458">
        <f t="shared" si="94"/>
        <v>0</v>
      </c>
      <c r="AF104" s="458">
        <f t="shared" si="95"/>
        <v>0</v>
      </c>
      <c r="AG104" s="458">
        <f t="shared" si="96"/>
        <v>0</v>
      </c>
      <c r="AH104" s="458">
        <f t="shared" si="97"/>
        <v>2</v>
      </c>
      <c r="AI104" s="458">
        <f t="shared" si="98"/>
        <v>0</v>
      </c>
      <c r="AJ104" s="458">
        <f t="shared" si="99"/>
        <v>1</v>
      </c>
      <c r="AK104" s="458">
        <f t="shared" si="100"/>
        <v>2</v>
      </c>
      <c r="AL104" s="458">
        <f t="shared" si="101"/>
        <v>3</v>
      </c>
      <c r="AM104" s="458">
        <f t="shared" si="102"/>
        <v>0</v>
      </c>
      <c r="AN104" s="458">
        <f t="shared" si="103"/>
        <v>2</v>
      </c>
      <c r="AO104" s="458">
        <f t="shared" si="104"/>
        <v>0</v>
      </c>
      <c r="AP104" s="458">
        <f t="shared" si="105"/>
        <v>0</v>
      </c>
      <c r="AQ104" s="458">
        <f t="shared" si="106"/>
        <v>1</v>
      </c>
      <c r="AR104" s="458">
        <f t="shared" si="107"/>
        <v>0</v>
      </c>
      <c r="AS104" s="16" t="s">
        <v>122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>
        <v>1</v>
      </c>
      <c r="CZ104" s="13">
        <v>1</v>
      </c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>
        <v>1</v>
      </c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59">
        <v>3</v>
      </c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>
        <v>2</v>
      </c>
      <c r="GK104" s="13"/>
      <c r="GL104" s="13"/>
      <c r="GM104" s="13"/>
      <c r="GN104" s="13"/>
      <c r="GO104" s="13"/>
      <c r="GP104" s="13">
        <v>1</v>
      </c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>
        <v>1</v>
      </c>
      <c r="HB104" s="13"/>
      <c r="HC104" s="13">
        <v>2</v>
      </c>
      <c r="HD104" s="13"/>
      <c r="HE104" s="13"/>
      <c r="HF104" s="13"/>
      <c r="HG104" s="13"/>
      <c r="HH104" s="13">
        <v>1</v>
      </c>
      <c r="HI104" s="13"/>
      <c r="HJ104" s="13"/>
      <c r="HK104" s="13"/>
      <c r="HL104" s="13"/>
      <c r="HM104" s="13">
        <v>1</v>
      </c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59">
        <v>8</v>
      </c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59"/>
      <c r="JY104" s="13">
        <v>11</v>
      </c>
      <c r="JZ104" s="351"/>
      <c r="KA104" s="351"/>
      <c r="KB104" s="351"/>
      <c r="KC104" s="351"/>
      <c r="KD104" s="351"/>
      <c r="KE104" s="351"/>
      <c r="KF104" s="351"/>
      <c r="KG104" s="351"/>
      <c r="KH104" s="351"/>
      <c r="KI104" s="351"/>
      <c r="KJ104" s="351"/>
      <c r="KK104" s="351"/>
      <c r="KL104" s="351"/>
      <c r="KM104" s="351"/>
    </row>
    <row r="105" spans="1:299">
      <c r="A105" s="8" t="s">
        <v>116</v>
      </c>
      <c r="B105" s="252">
        <f t="shared" si="108"/>
        <v>0</v>
      </c>
      <c r="C105" s="252">
        <f t="shared" si="109"/>
        <v>0</v>
      </c>
      <c r="D105" s="252">
        <f t="shared" si="110"/>
        <v>0</v>
      </c>
      <c r="E105" s="252">
        <f t="shared" si="111"/>
        <v>0</v>
      </c>
      <c r="F105" s="252">
        <f t="shared" si="112"/>
        <v>0</v>
      </c>
      <c r="G105" s="252">
        <f t="shared" si="113"/>
        <v>0</v>
      </c>
      <c r="H105" s="252">
        <f t="shared" si="114"/>
        <v>0</v>
      </c>
      <c r="I105" s="252">
        <f t="shared" si="115"/>
        <v>1</v>
      </c>
      <c r="J105" s="252">
        <f t="shared" si="116"/>
        <v>0</v>
      </c>
      <c r="K105" s="252">
        <f t="shared" si="117"/>
        <v>0</v>
      </c>
      <c r="L105" s="252">
        <f t="shared" si="118"/>
        <v>1</v>
      </c>
      <c r="M105" s="252">
        <f t="shared" si="119"/>
        <v>0</v>
      </c>
      <c r="N105" s="252">
        <f t="shared" si="120"/>
        <v>2</v>
      </c>
      <c r="O105" s="252">
        <f t="shared" si="121"/>
        <v>0</v>
      </c>
      <c r="P105" s="252">
        <f t="shared" si="122"/>
        <v>3</v>
      </c>
      <c r="Q105" s="252">
        <f t="shared" si="123"/>
        <v>1</v>
      </c>
      <c r="R105" s="252">
        <f t="shared" si="124"/>
        <v>0</v>
      </c>
      <c r="S105" s="252">
        <f t="shared" si="125"/>
        <v>4</v>
      </c>
      <c r="T105" s="252">
        <f t="shared" si="126"/>
        <v>1</v>
      </c>
      <c r="U105" s="252">
        <f t="shared" si="127"/>
        <v>1</v>
      </c>
      <c r="W105" s="16" t="s">
        <v>209</v>
      </c>
      <c r="X105" s="458">
        <f t="shared" si="87"/>
        <v>0</v>
      </c>
      <c r="Y105" s="458">
        <f t="shared" si="88"/>
        <v>0</v>
      </c>
      <c r="Z105" s="458">
        <f t="shared" si="89"/>
        <v>0</v>
      </c>
      <c r="AA105" s="458">
        <f t="shared" si="90"/>
        <v>0</v>
      </c>
      <c r="AB105" s="458">
        <f t="shared" si="91"/>
        <v>0</v>
      </c>
      <c r="AC105" s="458">
        <f t="shared" si="92"/>
        <v>0</v>
      </c>
      <c r="AD105" s="458">
        <f t="shared" si="93"/>
        <v>0</v>
      </c>
      <c r="AE105" s="458">
        <f t="shared" si="94"/>
        <v>0</v>
      </c>
      <c r="AF105" s="458">
        <f t="shared" si="95"/>
        <v>0</v>
      </c>
      <c r="AG105" s="458">
        <f t="shared" si="96"/>
        <v>0</v>
      </c>
      <c r="AH105" s="458">
        <f t="shared" si="97"/>
        <v>0</v>
      </c>
      <c r="AI105" s="458">
        <f t="shared" si="98"/>
        <v>0</v>
      </c>
      <c r="AJ105" s="458">
        <f t="shared" si="99"/>
        <v>0</v>
      </c>
      <c r="AK105" s="458">
        <f t="shared" si="100"/>
        <v>0</v>
      </c>
      <c r="AL105" s="458">
        <f t="shared" si="101"/>
        <v>2</v>
      </c>
      <c r="AM105" s="458">
        <f t="shared" si="102"/>
        <v>0</v>
      </c>
      <c r="AN105" s="458">
        <f t="shared" si="103"/>
        <v>1</v>
      </c>
      <c r="AO105" s="458">
        <f t="shared" si="104"/>
        <v>1</v>
      </c>
      <c r="AP105" s="458">
        <f t="shared" si="105"/>
        <v>1</v>
      </c>
      <c r="AQ105" s="458">
        <f t="shared" si="106"/>
        <v>3</v>
      </c>
      <c r="AR105" s="458">
        <f t="shared" si="107"/>
        <v>0</v>
      </c>
      <c r="AS105" s="16" t="s">
        <v>209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>
        <v>1</v>
      </c>
      <c r="DP105" s="13"/>
      <c r="DQ105" s="13"/>
      <c r="DR105" s="13"/>
      <c r="DS105" s="13"/>
      <c r="DT105" s="13"/>
      <c r="DU105" s="13"/>
      <c r="DV105" s="13"/>
      <c r="DW105" s="13">
        <v>1</v>
      </c>
      <c r="DX105" s="13">
        <v>1</v>
      </c>
      <c r="DY105" s="13"/>
      <c r="DZ105" s="13"/>
      <c r="EA105" s="13">
        <v>1</v>
      </c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59">
        <v>4</v>
      </c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>
        <v>2</v>
      </c>
      <c r="HB105" s="13"/>
      <c r="HC105" s="13"/>
      <c r="HD105" s="13"/>
      <c r="HE105" s="13"/>
      <c r="HF105" s="13"/>
      <c r="HG105" s="13"/>
      <c r="HH105" s="13"/>
      <c r="HI105" s="13"/>
      <c r="HJ105" s="13">
        <v>1</v>
      </c>
      <c r="HK105" s="13"/>
      <c r="HL105" s="13"/>
      <c r="HM105" s="13"/>
      <c r="HN105" s="13"/>
      <c r="HO105" s="13"/>
      <c r="HP105" s="13"/>
      <c r="HQ105" s="13">
        <v>1</v>
      </c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59">
        <v>4</v>
      </c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59"/>
      <c r="JY105" s="13">
        <v>8</v>
      </c>
      <c r="JZ105" s="351"/>
      <c r="KA105" s="351"/>
      <c r="KB105" s="351"/>
      <c r="KC105" s="351"/>
      <c r="KD105" s="351"/>
      <c r="KE105" s="351"/>
      <c r="KF105" s="351"/>
      <c r="KG105" s="351"/>
      <c r="KH105" s="351"/>
      <c r="KI105" s="351"/>
      <c r="KJ105" s="351"/>
      <c r="KK105" s="351"/>
      <c r="KL105" s="351"/>
      <c r="KM105" s="351"/>
    </row>
    <row r="106" spans="1:299">
      <c r="A106" s="8" t="s">
        <v>117</v>
      </c>
      <c r="B106" s="252">
        <f t="shared" si="108"/>
        <v>0</v>
      </c>
      <c r="C106" s="252">
        <f t="shared" si="109"/>
        <v>0</v>
      </c>
      <c r="D106" s="252">
        <f t="shared" si="110"/>
        <v>0</v>
      </c>
      <c r="E106" s="252">
        <f t="shared" si="111"/>
        <v>0</v>
      </c>
      <c r="F106" s="252">
        <f t="shared" si="112"/>
        <v>0</v>
      </c>
      <c r="G106" s="252">
        <f t="shared" si="113"/>
        <v>0</v>
      </c>
      <c r="H106" s="252">
        <f t="shared" si="114"/>
        <v>0</v>
      </c>
      <c r="I106" s="252">
        <f t="shared" si="115"/>
        <v>0</v>
      </c>
      <c r="J106" s="252">
        <f t="shared" si="116"/>
        <v>0</v>
      </c>
      <c r="K106" s="252">
        <f t="shared" si="117"/>
        <v>0</v>
      </c>
      <c r="L106" s="252">
        <f t="shared" si="118"/>
        <v>0</v>
      </c>
      <c r="M106" s="252">
        <f t="shared" si="119"/>
        <v>0</v>
      </c>
      <c r="N106" s="252">
        <f t="shared" si="120"/>
        <v>0</v>
      </c>
      <c r="O106" s="252">
        <f t="shared" si="121"/>
        <v>0</v>
      </c>
      <c r="P106" s="252">
        <f t="shared" si="122"/>
        <v>1</v>
      </c>
      <c r="Q106" s="252">
        <f t="shared" si="123"/>
        <v>0</v>
      </c>
      <c r="R106" s="252">
        <f t="shared" si="124"/>
        <v>0</v>
      </c>
      <c r="S106" s="252">
        <f t="shared" si="125"/>
        <v>1</v>
      </c>
      <c r="T106" s="252">
        <f t="shared" si="126"/>
        <v>0</v>
      </c>
      <c r="U106" s="252">
        <f t="shared" si="127"/>
        <v>0</v>
      </c>
      <c r="W106" s="16" t="s">
        <v>124</v>
      </c>
      <c r="X106" s="458">
        <f t="shared" si="87"/>
        <v>0</v>
      </c>
      <c r="Y106" s="458">
        <f t="shared" si="88"/>
        <v>1</v>
      </c>
      <c r="Z106" s="458">
        <f t="shared" si="89"/>
        <v>0</v>
      </c>
      <c r="AA106" s="458">
        <f t="shared" si="90"/>
        <v>1</v>
      </c>
      <c r="AB106" s="458">
        <f t="shared" si="91"/>
        <v>3</v>
      </c>
      <c r="AC106" s="458">
        <f t="shared" si="92"/>
        <v>2</v>
      </c>
      <c r="AD106" s="458">
        <f t="shared" si="93"/>
        <v>4</v>
      </c>
      <c r="AE106" s="458">
        <f t="shared" si="94"/>
        <v>9</v>
      </c>
      <c r="AF106" s="458">
        <f t="shared" si="95"/>
        <v>15</v>
      </c>
      <c r="AG106" s="458">
        <f t="shared" si="96"/>
        <v>8</v>
      </c>
      <c r="AH106" s="458">
        <f t="shared" si="97"/>
        <v>26</v>
      </c>
      <c r="AI106" s="458">
        <f t="shared" si="98"/>
        <v>14</v>
      </c>
      <c r="AJ106" s="458">
        <f t="shared" si="99"/>
        <v>73</v>
      </c>
      <c r="AK106" s="458">
        <f t="shared" si="100"/>
        <v>40</v>
      </c>
      <c r="AL106" s="458">
        <f t="shared" si="101"/>
        <v>81</v>
      </c>
      <c r="AM106" s="458">
        <f t="shared" si="102"/>
        <v>46</v>
      </c>
      <c r="AN106" s="458">
        <f t="shared" si="103"/>
        <v>38</v>
      </c>
      <c r="AO106" s="458">
        <f t="shared" si="104"/>
        <v>45</v>
      </c>
      <c r="AP106" s="458">
        <f t="shared" si="105"/>
        <v>4</v>
      </c>
      <c r="AQ106" s="458">
        <f t="shared" si="106"/>
        <v>21</v>
      </c>
      <c r="AR106" s="458">
        <f t="shared" si="107"/>
        <v>1</v>
      </c>
      <c r="AS106" s="16" t="s">
        <v>124</v>
      </c>
      <c r="AT106" s="13"/>
      <c r="AU106" s="13"/>
      <c r="AV106" s="13"/>
      <c r="AW106" s="13"/>
      <c r="AX106" s="13"/>
      <c r="AY106" s="13">
        <v>1</v>
      </c>
      <c r="AZ106" s="13"/>
      <c r="BA106" s="13">
        <v>1</v>
      </c>
      <c r="BB106" s="13"/>
      <c r="BC106" s="13"/>
      <c r="BD106" s="13"/>
      <c r="BE106" s="13">
        <v>1</v>
      </c>
      <c r="BF106" s="13"/>
      <c r="BG106" s="13">
        <v>1</v>
      </c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>
        <v>1</v>
      </c>
      <c r="BT106" s="13">
        <v>1</v>
      </c>
      <c r="BU106" s="13">
        <v>4</v>
      </c>
      <c r="BV106" s="13">
        <v>1</v>
      </c>
      <c r="BW106" s="13">
        <v>2</v>
      </c>
      <c r="BX106" s="13">
        <v>1</v>
      </c>
      <c r="BY106" s="13"/>
      <c r="BZ106" s="13"/>
      <c r="CA106" s="13"/>
      <c r="CB106" s="13">
        <v>1</v>
      </c>
      <c r="CC106" s="13"/>
      <c r="CD106" s="13">
        <v>1</v>
      </c>
      <c r="CE106" s="13">
        <v>1</v>
      </c>
      <c r="CF106" s="13">
        <v>3</v>
      </c>
      <c r="CG106" s="13">
        <v>1</v>
      </c>
      <c r="CH106" s="13">
        <v>2</v>
      </c>
      <c r="CI106" s="13">
        <v>1</v>
      </c>
      <c r="CJ106" s="13">
        <v>1</v>
      </c>
      <c r="CK106" s="13">
        <v>1</v>
      </c>
      <c r="CL106" s="13">
        <v>3</v>
      </c>
      <c r="CM106" s="13">
        <v>1</v>
      </c>
      <c r="CN106" s="13"/>
      <c r="CO106" s="13">
        <v>1</v>
      </c>
      <c r="CP106" s="13">
        <v>3</v>
      </c>
      <c r="CQ106" s="13">
        <v>1</v>
      </c>
      <c r="CR106" s="13">
        <v>4</v>
      </c>
      <c r="CS106" s="13">
        <v>4</v>
      </c>
      <c r="CT106" s="13">
        <v>3</v>
      </c>
      <c r="CU106" s="13">
        <v>5</v>
      </c>
      <c r="CV106" s="13">
        <v>3</v>
      </c>
      <c r="CW106" s="13">
        <v>2</v>
      </c>
      <c r="CX106" s="13">
        <v>6</v>
      </c>
      <c r="CY106" s="13">
        <v>4</v>
      </c>
      <c r="CZ106" s="13">
        <v>2</v>
      </c>
      <c r="DA106" s="13">
        <v>7</v>
      </c>
      <c r="DB106" s="13">
        <v>8</v>
      </c>
      <c r="DC106" s="13">
        <v>7</v>
      </c>
      <c r="DD106" s="13">
        <v>6</v>
      </c>
      <c r="DE106" s="13">
        <v>4</v>
      </c>
      <c r="DF106" s="13">
        <v>3</v>
      </c>
      <c r="DG106" s="13">
        <v>2</v>
      </c>
      <c r="DH106" s="13">
        <v>7</v>
      </c>
      <c r="DI106" s="13">
        <v>1</v>
      </c>
      <c r="DJ106" s="13">
        <v>4</v>
      </c>
      <c r="DK106" s="13">
        <v>4</v>
      </c>
      <c r="DL106" s="13">
        <v>6</v>
      </c>
      <c r="DM106" s="13">
        <v>2</v>
      </c>
      <c r="DN106" s="13">
        <v>6</v>
      </c>
      <c r="DO106" s="13">
        <v>6</v>
      </c>
      <c r="DP106" s="13">
        <v>5</v>
      </c>
      <c r="DQ106" s="13">
        <v>6</v>
      </c>
      <c r="DR106" s="13">
        <v>1</v>
      </c>
      <c r="DS106" s="13">
        <v>3</v>
      </c>
      <c r="DT106" s="13">
        <v>5</v>
      </c>
      <c r="DU106" s="13">
        <v>5</v>
      </c>
      <c r="DV106" s="13">
        <v>5</v>
      </c>
      <c r="DW106" s="13">
        <v>6</v>
      </c>
      <c r="DX106" s="13">
        <v>3</v>
      </c>
      <c r="DY106" s="13">
        <v>3</v>
      </c>
      <c r="DZ106" s="13">
        <v>1</v>
      </c>
      <c r="EA106" s="13">
        <v>1</v>
      </c>
      <c r="EB106" s="13"/>
      <c r="EC106" s="13">
        <v>1</v>
      </c>
      <c r="ED106" s="13">
        <v>1</v>
      </c>
      <c r="EE106" s="13"/>
      <c r="EF106" s="13"/>
      <c r="EG106" s="13"/>
      <c r="EH106" s="13"/>
      <c r="EI106" s="13"/>
      <c r="EJ106" s="13"/>
      <c r="EK106" s="13"/>
      <c r="EL106" s="59">
        <v>187</v>
      </c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>
        <v>1</v>
      </c>
      <c r="EY106" s="13"/>
      <c r="EZ106" s="13"/>
      <c r="FA106" s="13"/>
      <c r="FB106" s="13"/>
      <c r="FC106" s="13"/>
      <c r="FD106" s="13">
        <v>1</v>
      </c>
      <c r="FE106" s="13"/>
      <c r="FF106" s="13">
        <v>1</v>
      </c>
      <c r="FG106" s="13"/>
      <c r="FH106" s="13"/>
      <c r="FI106" s="13"/>
      <c r="FJ106" s="13"/>
      <c r="FK106" s="13"/>
      <c r="FL106" s="13">
        <v>1</v>
      </c>
      <c r="FM106" s="13"/>
      <c r="FN106" s="13">
        <v>1</v>
      </c>
      <c r="FO106" s="13">
        <v>1</v>
      </c>
      <c r="FP106" s="13"/>
      <c r="FQ106" s="13">
        <v>1</v>
      </c>
      <c r="FR106" s="13"/>
      <c r="FS106" s="13"/>
      <c r="FT106" s="13">
        <v>2</v>
      </c>
      <c r="FU106" s="13"/>
      <c r="FV106" s="13">
        <v>4</v>
      </c>
      <c r="FW106" s="13">
        <v>1</v>
      </c>
      <c r="FX106" s="13">
        <v>2</v>
      </c>
      <c r="FY106" s="13">
        <v>3</v>
      </c>
      <c r="FZ106" s="13">
        <v>3</v>
      </c>
      <c r="GA106" s="13"/>
      <c r="GB106" s="13">
        <v>2</v>
      </c>
      <c r="GC106" s="13">
        <v>1</v>
      </c>
      <c r="GD106" s="13">
        <v>3</v>
      </c>
      <c r="GE106" s="13">
        <v>2</v>
      </c>
      <c r="GF106" s="13">
        <v>3</v>
      </c>
      <c r="GG106" s="13">
        <v>1</v>
      </c>
      <c r="GH106" s="13">
        <v>4</v>
      </c>
      <c r="GI106" s="13">
        <v>1</v>
      </c>
      <c r="GJ106" s="13">
        <v>2</v>
      </c>
      <c r="GK106" s="13">
        <v>7</v>
      </c>
      <c r="GL106" s="13">
        <v>8</v>
      </c>
      <c r="GM106" s="13">
        <v>14</v>
      </c>
      <c r="GN106" s="13">
        <v>6</v>
      </c>
      <c r="GO106" s="13">
        <v>6</v>
      </c>
      <c r="GP106" s="13">
        <v>5</v>
      </c>
      <c r="GQ106" s="13">
        <v>5</v>
      </c>
      <c r="GR106" s="13">
        <v>7</v>
      </c>
      <c r="GS106" s="13">
        <v>10</v>
      </c>
      <c r="GT106" s="13">
        <v>6</v>
      </c>
      <c r="GU106" s="13">
        <v>6</v>
      </c>
      <c r="GV106" s="13">
        <v>9</v>
      </c>
      <c r="GW106" s="13">
        <v>3</v>
      </c>
      <c r="GX106" s="13">
        <v>11</v>
      </c>
      <c r="GY106" s="13">
        <v>9</v>
      </c>
      <c r="GZ106" s="13">
        <v>8</v>
      </c>
      <c r="HA106" s="13">
        <v>11</v>
      </c>
      <c r="HB106" s="13">
        <v>10</v>
      </c>
      <c r="HC106" s="13">
        <v>8</v>
      </c>
      <c r="HD106" s="13">
        <v>6</v>
      </c>
      <c r="HE106" s="13">
        <v>6</v>
      </c>
      <c r="HF106" s="13">
        <v>8</v>
      </c>
      <c r="HG106" s="13">
        <v>6</v>
      </c>
      <c r="HH106" s="13">
        <v>6</v>
      </c>
      <c r="HI106" s="13">
        <v>4</v>
      </c>
      <c r="HJ106" s="13">
        <v>2</v>
      </c>
      <c r="HK106" s="13">
        <v>2</v>
      </c>
      <c r="HL106" s="13">
        <v>2</v>
      </c>
      <c r="HM106" s="13">
        <v>3</v>
      </c>
      <c r="HN106" s="13">
        <v>1</v>
      </c>
      <c r="HO106" s="13">
        <v>4</v>
      </c>
      <c r="HP106" s="13">
        <v>2</v>
      </c>
      <c r="HQ106" s="13">
        <v>1</v>
      </c>
      <c r="HR106" s="13"/>
      <c r="HS106" s="13">
        <v>1</v>
      </c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59">
        <v>244</v>
      </c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>
        <v>1</v>
      </c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59">
        <v>1</v>
      </c>
      <c r="JY106" s="13">
        <v>432</v>
      </c>
      <c r="JZ106" s="351"/>
      <c r="KA106" s="351"/>
      <c r="KB106" s="351"/>
      <c r="KC106" s="351"/>
      <c r="KD106" s="351"/>
      <c r="KE106" s="351"/>
      <c r="KF106" s="351"/>
      <c r="KG106" s="351"/>
      <c r="KH106" s="351"/>
      <c r="KI106" s="351"/>
      <c r="KJ106" s="351"/>
      <c r="KK106" s="351"/>
      <c r="KL106" s="351"/>
      <c r="KM106" s="351"/>
    </row>
    <row r="107" spans="1:299">
      <c r="A107" s="8" t="s">
        <v>207</v>
      </c>
      <c r="B107" s="252">
        <f t="shared" si="108"/>
        <v>0</v>
      </c>
      <c r="C107" s="252">
        <f t="shared" si="109"/>
        <v>0</v>
      </c>
      <c r="D107" s="252">
        <f t="shared" si="110"/>
        <v>0</v>
      </c>
      <c r="E107" s="252">
        <f t="shared" si="111"/>
        <v>0</v>
      </c>
      <c r="F107" s="252">
        <f t="shared" si="112"/>
        <v>0</v>
      </c>
      <c r="G107" s="252">
        <f t="shared" si="113"/>
        <v>0</v>
      </c>
      <c r="H107" s="252">
        <f t="shared" si="114"/>
        <v>1</v>
      </c>
      <c r="I107" s="252">
        <f t="shared" si="115"/>
        <v>0</v>
      </c>
      <c r="J107" s="252">
        <f t="shared" si="116"/>
        <v>0</v>
      </c>
      <c r="K107" s="252">
        <f t="shared" si="117"/>
        <v>0</v>
      </c>
      <c r="L107" s="252">
        <f t="shared" si="118"/>
        <v>0</v>
      </c>
      <c r="M107" s="252">
        <f t="shared" si="119"/>
        <v>0</v>
      </c>
      <c r="N107" s="252">
        <f t="shared" si="120"/>
        <v>0</v>
      </c>
      <c r="O107" s="252">
        <f t="shared" si="121"/>
        <v>0</v>
      </c>
      <c r="P107" s="252">
        <f t="shared" si="122"/>
        <v>0</v>
      </c>
      <c r="Q107" s="252">
        <f t="shared" si="123"/>
        <v>0</v>
      </c>
      <c r="R107" s="252">
        <f t="shared" si="124"/>
        <v>0</v>
      </c>
      <c r="S107" s="252">
        <f t="shared" si="125"/>
        <v>0</v>
      </c>
      <c r="T107" s="252">
        <f t="shared" si="126"/>
        <v>0</v>
      </c>
      <c r="U107" s="252">
        <f t="shared" si="127"/>
        <v>1</v>
      </c>
      <c r="W107" s="16" t="s">
        <v>125</v>
      </c>
      <c r="X107" s="458">
        <f t="shared" si="87"/>
        <v>0</v>
      </c>
      <c r="Y107" s="458">
        <f t="shared" si="88"/>
        <v>0</v>
      </c>
      <c r="Z107" s="458">
        <f t="shared" si="89"/>
        <v>0</v>
      </c>
      <c r="AA107" s="458">
        <f t="shared" si="90"/>
        <v>0</v>
      </c>
      <c r="AB107" s="458">
        <f t="shared" si="91"/>
        <v>0</v>
      </c>
      <c r="AC107" s="458">
        <f t="shared" si="92"/>
        <v>0</v>
      </c>
      <c r="AD107" s="458">
        <f t="shared" si="93"/>
        <v>1</v>
      </c>
      <c r="AE107" s="458">
        <f t="shared" si="94"/>
        <v>0</v>
      </c>
      <c r="AF107" s="458">
        <f t="shared" si="95"/>
        <v>0</v>
      </c>
      <c r="AG107" s="458">
        <f t="shared" si="96"/>
        <v>0</v>
      </c>
      <c r="AH107" s="458">
        <f t="shared" si="97"/>
        <v>1</v>
      </c>
      <c r="AI107" s="458">
        <f t="shared" si="98"/>
        <v>0</v>
      </c>
      <c r="AJ107" s="458">
        <f t="shared" si="99"/>
        <v>3</v>
      </c>
      <c r="AK107" s="458">
        <f t="shared" si="100"/>
        <v>2</v>
      </c>
      <c r="AL107" s="458">
        <f t="shared" si="101"/>
        <v>5</v>
      </c>
      <c r="AM107" s="458">
        <f t="shared" si="102"/>
        <v>1</v>
      </c>
      <c r="AN107" s="458">
        <f t="shared" si="103"/>
        <v>2</v>
      </c>
      <c r="AO107" s="458">
        <f t="shared" si="104"/>
        <v>1</v>
      </c>
      <c r="AP107" s="458">
        <f t="shared" si="105"/>
        <v>1</v>
      </c>
      <c r="AQ107" s="458">
        <f t="shared" si="106"/>
        <v>1</v>
      </c>
      <c r="AR107" s="458">
        <f t="shared" si="107"/>
        <v>0</v>
      </c>
      <c r="AS107" s="16" t="s">
        <v>125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>
        <v>1</v>
      </c>
      <c r="CS107" s="13"/>
      <c r="CT107" s="13"/>
      <c r="CU107" s="13"/>
      <c r="CV107" s="13"/>
      <c r="CW107" s="13">
        <v>1</v>
      </c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>
        <v>1</v>
      </c>
      <c r="DJ107" s="13"/>
      <c r="DK107" s="13"/>
      <c r="DL107" s="13"/>
      <c r="DM107" s="13"/>
      <c r="DN107" s="13"/>
      <c r="DO107" s="13"/>
      <c r="DP107" s="13"/>
      <c r="DQ107" s="13"/>
      <c r="DR107" s="13">
        <v>1</v>
      </c>
      <c r="DS107" s="13"/>
      <c r="DT107" s="13"/>
      <c r="DU107" s="13"/>
      <c r="DV107" s="13"/>
      <c r="DW107" s="13"/>
      <c r="DX107" s="13"/>
      <c r="DY107" s="13"/>
      <c r="DZ107" s="13">
        <v>1</v>
      </c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59">
        <v>5</v>
      </c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>
        <v>1</v>
      </c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>
        <v>1</v>
      </c>
      <c r="GL107" s="13"/>
      <c r="GM107" s="13"/>
      <c r="GN107" s="13"/>
      <c r="GO107" s="13">
        <v>1</v>
      </c>
      <c r="GP107" s="13"/>
      <c r="GQ107" s="13">
        <v>1</v>
      </c>
      <c r="GR107" s="13"/>
      <c r="GS107" s="13">
        <v>1</v>
      </c>
      <c r="GT107" s="13"/>
      <c r="GU107" s="13"/>
      <c r="GV107" s="13"/>
      <c r="GW107" s="13">
        <v>1</v>
      </c>
      <c r="GX107" s="13"/>
      <c r="GY107" s="13"/>
      <c r="GZ107" s="13"/>
      <c r="HA107" s="13">
        <v>1</v>
      </c>
      <c r="HB107" s="13">
        <v>2</v>
      </c>
      <c r="HC107" s="13"/>
      <c r="HD107" s="13"/>
      <c r="HE107" s="13">
        <v>1</v>
      </c>
      <c r="HF107" s="13"/>
      <c r="HG107" s="13"/>
      <c r="HH107" s="13"/>
      <c r="HI107" s="13"/>
      <c r="HJ107" s="13">
        <v>2</v>
      </c>
      <c r="HK107" s="13"/>
      <c r="HL107" s="13"/>
      <c r="HM107" s="13"/>
      <c r="HN107" s="13"/>
      <c r="HO107" s="13"/>
      <c r="HP107" s="13"/>
      <c r="HQ107" s="13">
        <v>1</v>
      </c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59">
        <v>13</v>
      </c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59"/>
      <c r="JY107" s="13">
        <v>18</v>
      </c>
      <c r="JZ107" s="351"/>
      <c r="KA107" s="351"/>
      <c r="KB107" s="351"/>
      <c r="KC107" s="351"/>
      <c r="KD107" s="351"/>
      <c r="KE107" s="351"/>
      <c r="KF107" s="351"/>
      <c r="KG107" s="351"/>
      <c r="KH107" s="351"/>
      <c r="KI107" s="351"/>
      <c r="KJ107" s="351"/>
      <c r="KK107" s="351"/>
      <c r="KL107" s="351"/>
      <c r="KM107" s="351"/>
    </row>
    <row r="108" spans="1:299">
      <c r="A108" s="8" t="s">
        <v>119</v>
      </c>
      <c r="B108" s="252">
        <f t="shared" si="108"/>
        <v>0</v>
      </c>
      <c r="C108" s="252">
        <f t="shared" si="109"/>
        <v>0</v>
      </c>
      <c r="D108" s="252">
        <f t="shared" si="110"/>
        <v>0</v>
      </c>
      <c r="E108" s="252">
        <f t="shared" si="111"/>
        <v>0</v>
      </c>
      <c r="F108" s="252">
        <f t="shared" si="112"/>
        <v>0</v>
      </c>
      <c r="G108" s="252">
        <f t="shared" si="113"/>
        <v>0</v>
      </c>
      <c r="H108" s="252">
        <f t="shared" si="114"/>
        <v>0</v>
      </c>
      <c r="I108" s="252">
        <f t="shared" si="115"/>
        <v>0</v>
      </c>
      <c r="J108" s="252">
        <f t="shared" si="116"/>
        <v>0</v>
      </c>
      <c r="K108" s="252">
        <f t="shared" si="117"/>
        <v>0</v>
      </c>
      <c r="L108" s="252">
        <f t="shared" si="118"/>
        <v>0</v>
      </c>
      <c r="M108" s="252">
        <f t="shared" si="119"/>
        <v>0</v>
      </c>
      <c r="N108" s="252">
        <f t="shared" si="120"/>
        <v>6</v>
      </c>
      <c r="O108" s="252">
        <f t="shared" si="121"/>
        <v>1</v>
      </c>
      <c r="P108" s="252">
        <f t="shared" si="122"/>
        <v>2</v>
      </c>
      <c r="Q108" s="252">
        <f t="shared" si="123"/>
        <v>5</v>
      </c>
      <c r="R108" s="252">
        <f t="shared" si="124"/>
        <v>4</v>
      </c>
      <c r="S108" s="252">
        <f t="shared" si="125"/>
        <v>7</v>
      </c>
      <c r="T108" s="252">
        <f t="shared" si="126"/>
        <v>0</v>
      </c>
      <c r="U108" s="252">
        <f t="shared" si="127"/>
        <v>1</v>
      </c>
      <c r="W108" s="16" t="s">
        <v>126</v>
      </c>
      <c r="X108" s="458">
        <f t="shared" si="87"/>
        <v>0</v>
      </c>
      <c r="Y108" s="458">
        <f t="shared" si="88"/>
        <v>1</v>
      </c>
      <c r="Z108" s="458">
        <f t="shared" si="89"/>
        <v>0</v>
      </c>
      <c r="AA108" s="458">
        <f t="shared" si="90"/>
        <v>0</v>
      </c>
      <c r="AB108" s="458">
        <f t="shared" si="91"/>
        <v>0</v>
      </c>
      <c r="AC108" s="458">
        <f t="shared" si="92"/>
        <v>0</v>
      </c>
      <c r="AD108" s="458">
        <f t="shared" si="93"/>
        <v>1</v>
      </c>
      <c r="AE108" s="458">
        <f t="shared" si="94"/>
        <v>0</v>
      </c>
      <c r="AF108" s="458">
        <f t="shared" si="95"/>
        <v>3</v>
      </c>
      <c r="AG108" s="458">
        <f t="shared" si="96"/>
        <v>2</v>
      </c>
      <c r="AH108" s="458">
        <f t="shared" si="97"/>
        <v>3</v>
      </c>
      <c r="AI108" s="458">
        <f t="shared" si="98"/>
        <v>4</v>
      </c>
      <c r="AJ108" s="458">
        <f t="shared" si="99"/>
        <v>10</v>
      </c>
      <c r="AK108" s="458">
        <f t="shared" si="100"/>
        <v>3</v>
      </c>
      <c r="AL108" s="458">
        <f t="shared" si="101"/>
        <v>11</v>
      </c>
      <c r="AM108" s="458">
        <f t="shared" si="102"/>
        <v>4</v>
      </c>
      <c r="AN108" s="458">
        <f t="shared" si="103"/>
        <v>10</v>
      </c>
      <c r="AO108" s="458">
        <f t="shared" si="104"/>
        <v>3</v>
      </c>
      <c r="AP108" s="458">
        <f t="shared" si="105"/>
        <v>1</v>
      </c>
      <c r="AQ108" s="458">
        <f t="shared" si="106"/>
        <v>0</v>
      </c>
      <c r="AR108" s="458">
        <f t="shared" si="107"/>
        <v>0</v>
      </c>
      <c r="AS108" s="16" t="s">
        <v>126</v>
      </c>
      <c r="AT108" s="13"/>
      <c r="AU108" s="13">
        <v>1</v>
      </c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>
        <v>1</v>
      </c>
      <c r="BZ108" s="13"/>
      <c r="CA108" s="13"/>
      <c r="CB108" s="13"/>
      <c r="CC108" s="13"/>
      <c r="CD108" s="13">
        <v>1</v>
      </c>
      <c r="CE108" s="13"/>
      <c r="CF108" s="13"/>
      <c r="CG108" s="13"/>
      <c r="CH108" s="13"/>
      <c r="CI108" s="13">
        <v>1</v>
      </c>
      <c r="CJ108" s="13">
        <v>1</v>
      </c>
      <c r="CK108" s="13"/>
      <c r="CL108" s="13">
        <v>1</v>
      </c>
      <c r="CM108" s="13">
        <v>1</v>
      </c>
      <c r="CN108" s="13"/>
      <c r="CO108" s="13"/>
      <c r="CP108" s="13"/>
      <c r="CQ108" s="13"/>
      <c r="CR108" s="13"/>
      <c r="CS108" s="13"/>
      <c r="CT108" s="13"/>
      <c r="CU108" s="13">
        <v>1</v>
      </c>
      <c r="CV108" s="13"/>
      <c r="CW108" s="13"/>
      <c r="CX108" s="13"/>
      <c r="CY108" s="13"/>
      <c r="CZ108" s="13">
        <v>2</v>
      </c>
      <c r="DA108" s="13"/>
      <c r="DB108" s="13"/>
      <c r="DC108" s="13"/>
      <c r="DD108" s="13">
        <v>1</v>
      </c>
      <c r="DE108" s="13"/>
      <c r="DF108" s="13"/>
      <c r="DG108" s="13">
        <v>1</v>
      </c>
      <c r="DH108" s="13">
        <v>2</v>
      </c>
      <c r="DI108" s="13"/>
      <c r="DJ108" s="13"/>
      <c r="DK108" s="13"/>
      <c r="DL108" s="13"/>
      <c r="DM108" s="13"/>
      <c r="DN108" s="13"/>
      <c r="DO108" s="13">
        <v>1</v>
      </c>
      <c r="DP108" s="13"/>
      <c r="DQ108" s="13"/>
      <c r="DR108" s="13">
        <v>1</v>
      </c>
      <c r="DS108" s="13">
        <v>1</v>
      </c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59">
        <v>17</v>
      </c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>
        <v>1</v>
      </c>
      <c r="FR108" s="13">
        <v>1</v>
      </c>
      <c r="FS108" s="13"/>
      <c r="FT108" s="13"/>
      <c r="FU108" s="13"/>
      <c r="FV108" s="13">
        <v>1</v>
      </c>
      <c r="FW108" s="13"/>
      <c r="FX108" s="13">
        <v>1</v>
      </c>
      <c r="FY108" s="13"/>
      <c r="FZ108" s="13"/>
      <c r="GA108" s="13"/>
      <c r="GB108" s="13"/>
      <c r="GC108" s="13"/>
      <c r="GD108" s="13"/>
      <c r="GE108" s="13"/>
      <c r="GF108" s="13"/>
      <c r="GG108" s="13">
        <v>1</v>
      </c>
      <c r="GH108" s="13"/>
      <c r="GI108" s="13">
        <v>2</v>
      </c>
      <c r="GJ108" s="13"/>
      <c r="GK108" s="13"/>
      <c r="GL108" s="13"/>
      <c r="GM108" s="13">
        <v>1</v>
      </c>
      <c r="GN108" s="13">
        <v>1</v>
      </c>
      <c r="GO108" s="13">
        <v>2</v>
      </c>
      <c r="GP108" s="13">
        <v>1</v>
      </c>
      <c r="GQ108" s="13">
        <v>2</v>
      </c>
      <c r="GR108" s="13">
        <v>1</v>
      </c>
      <c r="GS108" s="13"/>
      <c r="GT108" s="13"/>
      <c r="GU108" s="13">
        <v>2</v>
      </c>
      <c r="GV108" s="13">
        <v>1</v>
      </c>
      <c r="GW108" s="13">
        <v>1</v>
      </c>
      <c r="GX108" s="13">
        <v>1</v>
      </c>
      <c r="GY108" s="13">
        <v>2</v>
      </c>
      <c r="GZ108" s="13"/>
      <c r="HA108" s="13">
        <v>3</v>
      </c>
      <c r="HB108" s="13">
        <v>2</v>
      </c>
      <c r="HC108" s="13"/>
      <c r="HD108" s="13">
        <v>1</v>
      </c>
      <c r="HE108" s="13"/>
      <c r="HF108" s="13">
        <v>2</v>
      </c>
      <c r="HG108" s="13">
        <v>1</v>
      </c>
      <c r="HH108" s="13">
        <v>1</v>
      </c>
      <c r="HI108" s="13"/>
      <c r="HJ108" s="13"/>
      <c r="HK108" s="13"/>
      <c r="HL108" s="13">
        <v>4</v>
      </c>
      <c r="HM108" s="13">
        <v>2</v>
      </c>
      <c r="HN108" s="13"/>
      <c r="HO108" s="13"/>
      <c r="HP108" s="13">
        <v>1</v>
      </c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59">
        <v>39</v>
      </c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59"/>
      <c r="JY108" s="13">
        <v>56</v>
      </c>
      <c r="JZ108" s="351"/>
      <c r="KA108" s="351"/>
      <c r="KB108" s="351"/>
      <c r="KC108" s="351"/>
      <c r="KD108" s="351"/>
      <c r="KE108" s="351"/>
      <c r="KF108" s="351"/>
      <c r="KG108" s="351"/>
      <c r="KH108" s="351"/>
      <c r="KI108" s="351"/>
      <c r="KJ108" s="351"/>
      <c r="KK108" s="351"/>
      <c r="KL108" s="351"/>
      <c r="KM108" s="351"/>
    </row>
    <row r="109" spans="1:299">
      <c r="A109" s="9" t="s">
        <v>120</v>
      </c>
      <c r="B109" s="252">
        <f t="shared" si="108"/>
        <v>1</v>
      </c>
      <c r="C109" s="252">
        <f t="shared" si="109"/>
        <v>0</v>
      </c>
      <c r="D109" s="252">
        <f t="shared" si="110"/>
        <v>0</v>
      </c>
      <c r="E109" s="252">
        <f t="shared" si="111"/>
        <v>1</v>
      </c>
      <c r="F109" s="252">
        <f t="shared" si="112"/>
        <v>2</v>
      </c>
      <c r="G109" s="252">
        <f t="shared" si="113"/>
        <v>2</v>
      </c>
      <c r="H109" s="252">
        <f t="shared" si="114"/>
        <v>6</v>
      </c>
      <c r="I109" s="252">
        <f t="shared" si="115"/>
        <v>3</v>
      </c>
      <c r="J109" s="252">
        <f t="shared" si="116"/>
        <v>11</v>
      </c>
      <c r="K109" s="252">
        <f t="shared" si="117"/>
        <v>16</v>
      </c>
      <c r="L109" s="252">
        <f t="shared" si="118"/>
        <v>39</v>
      </c>
      <c r="M109" s="252">
        <f t="shared" si="119"/>
        <v>21</v>
      </c>
      <c r="N109" s="252">
        <f t="shared" si="120"/>
        <v>66</v>
      </c>
      <c r="O109" s="252">
        <f t="shared" si="121"/>
        <v>48</v>
      </c>
      <c r="P109" s="252">
        <f t="shared" si="122"/>
        <v>90</v>
      </c>
      <c r="Q109" s="252">
        <f t="shared" si="123"/>
        <v>52</v>
      </c>
      <c r="R109" s="252">
        <f t="shared" si="124"/>
        <v>58</v>
      </c>
      <c r="S109" s="252">
        <f t="shared" si="125"/>
        <v>68</v>
      </c>
      <c r="T109" s="252">
        <f t="shared" si="126"/>
        <v>12</v>
      </c>
      <c r="U109" s="252">
        <f t="shared" si="127"/>
        <v>31</v>
      </c>
      <c r="W109" s="16" t="s">
        <v>127</v>
      </c>
      <c r="X109" s="458">
        <f t="shared" si="87"/>
        <v>0</v>
      </c>
      <c r="Y109" s="458">
        <f t="shared" si="88"/>
        <v>0</v>
      </c>
      <c r="Z109" s="458">
        <f t="shared" si="89"/>
        <v>0</v>
      </c>
      <c r="AA109" s="458">
        <f t="shared" si="90"/>
        <v>0</v>
      </c>
      <c r="AB109" s="458">
        <f t="shared" si="91"/>
        <v>0</v>
      </c>
      <c r="AC109" s="458">
        <f t="shared" si="92"/>
        <v>0</v>
      </c>
      <c r="AD109" s="458">
        <f t="shared" si="93"/>
        <v>0</v>
      </c>
      <c r="AE109" s="458">
        <f t="shared" si="94"/>
        <v>0</v>
      </c>
      <c r="AF109" s="458">
        <f t="shared" si="95"/>
        <v>0</v>
      </c>
      <c r="AG109" s="458">
        <f t="shared" si="96"/>
        <v>1</v>
      </c>
      <c r="AH109" s="458">
        <f t="shared" si="97"/>
        <v>0</v>
      </c>
      <c r="AI109" s="458">
        <f t="shared" si="98"/>
        <v>2</v>
      </c>
      <c r="AJ109" s="458">
        <f t="shared" si="99"/>
        <v>3</v>
      </c>
      <c r="AK109" s="458">
        <f t="shared" si="100"/>
        <v>1</v>
      </c>
      <c r="AL109" s="458">
        <f t="shared" si="101"/>
        <v>5</v>
      </c>
      <c r="AM109" s="458">
        <f t="shared" si="102"/>
        <v>2</v>
      </c>
      <c r="AN109" s="458">
        <f t="shared" si="103"/>
        <v>8</v>
      </c>
      <c r="AO109" s="458">
        <f t="shared" si="104"/>
        <v>4</v>
      </c>
      <c r="AP109" s="458">
        <f t="shared" si="105"/>
        <v>2</v>
      </c>
      <c r="AQ109" s="458">
        <f t="shared" si="106"/>
        <v>2</v>
      </c>
      <c r="AR109" s="458">
        <f t="shared" si="107"/>
        <v>0</v>
      </c>
      <c r="AS109" s="16" t="s">
        <v>127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>
        <v>1</v>
      </c>
      <c r="CD109" s="13"/>
      <c r="CE109" s="13"/>
      <c r="CF109" s="13"/>
      <c r="CG109" s="13"/>
      <c r="CH109" s="13"/>
      <c r="CI109" s="13"/>
      <c r="CJ109" s="13"/>
      <c r="CK109" s="13"/>
      <c r="CL109" s="13"/>
      <c r="CM109" s="13">
        <v>1</v>
      </c>
      <c r="CN109" s="13">
        <v>1</v>
      </c>
      <c r="CO109" s="13"/>
      <c r="CP109" s="13"/>
      <c r="CQ109" s="13"/>
      <c r="CR109" s="13"/>
      <c r="CS109" s="13"/>
      <c r="CT109" s="13"/>
      <c r="CU109" s="13"/>
      <c r="CV109" s="13"/>
      <c r="CW109" s="13">
        <v>1</v>
      </c>
      <c r="CX109" s="13"/>
      <c r="CY109" s="13"/>
      <c r="CZ109" s="13"/>
      <c r="DA109" s="13"/>
      <c r="DB109" s="13"/>
      <c r="DC109" s="13"/>
      <c r="DD109" s="13"/>
      <c r="DE109" s="13"/>
      <c r="DF109" s="13">
        <v>1</v>
      </c>
      <c r="DG109" s="13"/>
      <c r="DH109" s="13"/>
      <c r="DI109" s="13"/>
      <c r="DJ109" s="13"/>
      <c r="DK109" s="13">
        <v>1</v>
      </c>
      <c r="DL109" s="13">
        <v>2</v>
      </c>
      <c r="DM109" s="13"/>
      <c r="DN109" s="13"/>
      <c r="DO109" s="13"/>
      <c r="DP109" s="13"/>
      <c r="DQ109" s="13">
        <v>1</v>
      </c>
      <c r="DR109" s="13"/>
      <c r="DS109" s="13"/>
      <c r="DT109" s="13">
        <v>1</v>
      </c>
      <c r="DU109" s="13"/>
      <c r="DV109" s="13">
        <v>1</v>
      </c>
      <c r="DW109" s="13">
        <v>1</v>
      </c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59">
        <v>12</v>
      </c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>
        <v>1</v>
      </c>
      <c r="GP109" s="13"/>
      <c r="GQ109" s="13">
        <v>1</v>
      </c>
      <c r="GR109" s="13"/>
      <c r="GS109" s="13"/>
      <c r="GT109" s="13"/>
      <c r="GU109" s="13">
        <v>1</v>
      </c>
      <c r="GV109" s="13">
        <v>1</v>
      </c>
      <c r="GW109" s="13">
        <v>3</v>
      </c>
      <c r="GX109" s="13"/>
      <c r="GY109" s="13"/>
      <c r="GZ109" s="13"/>
      <c r="HA109" s="13"/>
      <c r="HB109" s="13"/>
      <c r="HC109" s="13"/>
      <c r="HD109" s="13">
        <v>1</v>
      </c>
      <c r="HE109" s="13"/>
      <c r="HF109" s="13"/>
      <c r="HG109" s="13">
        <v>1</v>
      </c>
      <c r="HH109" s="13"/>
      <c r="HI109" s="13">
        <v>1</v>
      </c>
      <c r="HJ109" s="13"/>
      <c r="HK109" s="13">
        <v>3</v>
      </c>
      <c r="HL109" s="13"/>
      <c r="HM109" s="13">
        <v>1</v>
      </c>
      <c r="HN109" s="13"/>
      <c r="HO109" s="13">
        <v>2</v>
      </c>
      <c r="HP109" s="13">
        <v>1</v>
      </c>
      <c r="HQ109" s="13"/>
      <c r="HR109" s="13"/>
      <c r="HS109" s="13"/>
      <c r="HT109" s="13"/>
      <c r="HU109" s="13">
        <v>1</v>
      </c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59">
        <v>18</v>
      </c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59"/>
      <c r="JY109" s="13">
        <v>30</v>
      </c>
      <c r="JZ109" s="351"/>
      <c r="KA109" s="351"/>
      <c r="KB109" s="351"/>
      <c r="KC109" s="351"/>
      <c r="KD109" s="351"/>
      <c r="KE109" s="351"/>
      <c r="KF109" s="351"/>
      <c r="KG109" s="351"/>
      <c r="KH109" s="351"/>
      <c r="KI109" s="351"/>
      <c r="KJ109" s="351"/>
      <c r="KK109" s="351"/>
      <c r="KL109" s="351"/>
      <c r="KM109" s="351"/>
    </row>
    <row r="110" spans="1:299">
      <c r="A110" s="9" t="s">
        <v>208</v>
      </c>
      <c r="B110" s="252">
        <f t="shared" si="108"/>
        <v>0</v>
      </c>
      <c r="C110" s="252">
        <f t="shared" si="109"/>
        <v>0</v>
      </c>
      <c r="D110" s="252">
        <f t="shared" si="110"/>
        <v>0</v>
      </c>
      <c r="E110" s="252">
        <f t="shared" si="111"/>
        <v>0</v>
      </c>
      <c r="F110" s="252">
        <f t="shared" si="112"/>
        <v>0</v>
      </c>
      <c r="G110" s="252">
        <f t="shared" si="113"/>
        <v>0</v>
      </c>
      <c r="H110" s="252">
        <f t="shared" si="114"/>
        <v>0</v>
      </c>
      <c r="I110" s="252">
        <f t="shared" si="115"/>
        <v>1</v>
      </c>
      <c r="J110" s="252">
        <f t="shared" si="116"/>
        <v>3</v>
      </c>
      <c r="K110" s="252">
        <f t="shared" si="117"/>
        <v>0</v>
      </c>
      <c r="L110" s="252">
        <f t="shared" si="118"/>
        <v>10</v>
      </c>
      <c r="M110" s="252">
        <f t="shared" si="119"/>
        <v>1</v>
      </c>
      <c r="N110" s="252">
        <f t="shared" si="120"/>
        <v>13</v>
      </c>
      <c r="O110" s="252">
        <f t="shared" si="121"/>
        <v>5</v>
      </c>
      <c r="P110" s="252">
        <f t="shared" si="122"/>
        <v>15</v>
      </c>
      <c r="Q110" s="252">
        <f t="shared" si="123"/>
        <v>15</v>
      </c>
      <c r="R110" s="252">
        <f t="shared" si="124"/>
        <v>13</v>
      </c>
      <c r="S110" s="252">
        <f t="shared" si="125"/>
        <v>22</v>
      </c>
      <c r="T110" s="252">
        <f t="shared" si="126"/>
        <v>6</v>
      </c>
      <c r="U110" s="252">
        <f t="shared" si="127"/>
        <v>15</v>
      </c>
      <c r="W110" s="16" t="s">
        <v>128</v>
      </c>
      <c r="X110" s="458">
        <f t="shared" si="87"/>
        <v>1</v>
      </c>
      <c r="Y110" s="458">
        <f t="shared" si="88"/>
        <v>0</v>
      </c>
      <c r="Z110" s="458">
        <f t="shared" si="89"/>
        <v>1</v>
      </c>
      <c r="AA110" s="458">
        <f t="shared" si="90"/>
        <v>1</v>
      </c>
      <c r="AB110" s="458">
        <f t="shared" si="91"/>
        <v>0</v>
      </c>
      <c r="AC110" s="458">
        <f t="shared" si="92"/>
        <v>2</v>
      </c>
      <c r="AD110" s="458">
        <f t="shared" si="93"/>
        <v>4</v>
      </c>
      <c r="AE110" s="458">
        <f t="shared" si="94"/>
        <v>3</v>
      </c>
      <c r="AF110" s="458">
        <f t="shared" si="95"/>
        <v>14</v>
      </c>
      <c r="AG110" s="458">
        <f t="shared" si="96"/>
        <v>13</v>
      </c>
      <c r="AH110" s="458">
        <f t="shared" si="97"/>
        <v>33</v>
      </c>
      <c r="AI110" s="458">
        <f t="shared" si="98"/>
        <v>25</v>
      </c>
      <c r="AJ110" s="458">
        <f t="shared" si="99"/>
        <v>101</v>
      </c>
      <c r="AK110" s="458">
        <f t="shared" si="100"/>
        <v>58</v>
      </c>
      <c r="AL110" s="458">
        <f t="shared" si="101"/>
        <v>108</v>
      </c>
      <c r="AM110" s="458">
        <f t="shared" si="102"/>
        <v>74</v>
      </c>
      <c r="AN110" s="458">
        <f t="shared" si="103"/>
        <v>61</v>
      </c>
      <c r="AO110" s="458">
        <f t="shared" si="104"/>
        <v>61</v>
      </c>
      <c r="AP110" s="458">
        <f t="shared" si="105"/>
        <v>9</v>
      </c>
      <c r="AQ110" s="458">
        <f t="shared" si="106"/>
        <v>24</v>
      </c>
      <c r="AR110" s="458">
        <f t="shared" si="107"/>
        <v>7</v>
      </c>
      <c r="AS110" s="16" t="s">
        <v>128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>
        <v>1</v>
      </c>
      <c r="BD110" s="13"/>
      <c r="BE110" s="13"/>
      <c r="BF110" s="13"/>
      <c r="BG110" s="13"/>
      <c r="BH110" s="13">
        <v>1</v>
      </c>
      <c r="BI110" s="13"/>
      <c r="BJ110" s="13"/>
      <c r="BK110" s="13"/>
      <c r="BL110" s="13"/>
      <c r="BM110" s="13">
        <v>1</v>
      </c>
      <c r="BN110" s="13">
        <v>1</v>
      </c>
      <c r="BO110" s="13"/>
      <c r="BP110" s="13">
        <v>1</v>
      </c>
      <c r="BQ110" s="13"/>
      <c r="BR110" s="13"/>
      <c r="BS110" s="13">
        <v>1</v>
      </c>
      <c r="BT110" s="13"/>
      <c r="BU110" s="13"/>
      <c r="BV110" s="13"/>
      <c r="BW110" s="13"/>
      <c r="BX110" s="13">
        <v>1</v>
      </c>
      <c r="BY110" s="13">
        <v>3</v>
      </c>
      <c r="BZ110" s="13">
        <v>1</v>
      </c>
      <c r="CA110" s="13">
        <v>1</v>
      </c>
      <c r="CB110" s="13"/>
      <c r="CC110" s="13">
        <v>2</v>
      </c>
      <c r="CD110" s="13"/>
      <c r="CE110" s="13">
        <v>2</v>
      </c>
      <c r="CF110" s="13">
        <v>1</v>
      </c>
      <c r="CG110" s="13">
        <v>2</v>
      </c>
      <c r="CH110" s="13">
        <v>2</v>
      </c>
      <c r="CI110" s="13">
        <v>3</v>
      </c>
      <c r="CJ110" s="13">
        <v>1</v>
      </c>
      <c r="CK110" s="13">
        <v>1</v>
      </c>
      <c r="CL110" s="13">
        <v>2</v>
      </c>
      <c r="CM110" s="13">
        <v>2</v>
      </c>
      <c r="CN110" s="13">
        <v>1</v>
      </c>
      <c r="CO110" s="13">
        <v>5</v>
      </c>
      <c r="CP110" s="13">
        <v>6</v>
      </c>
      <c r="CQ110" s="13">
        <v>2</v>
      </c>
      <c r="CR110" s="13">
        <v>2</v>
      </c>
      <c r="CS110" s="13">
        <v>2</v>
      </c>
      <c r="CT110" s="13">
        <v>5</v>
      </c>
      <c r="CU110" s="13">
        <v>7</v>
      </c>
      <c r="CV110" s="13">
        <v>5</v>
      </c>
      <c r="CW110" s="13">
        <v>10</v>
      </c>
      <c r="CX110" s="13">
        <v>4</v>
      </c>
      <c r="CY110" s="13">
        <v>5</v>
      </c>
      <c r="CZ110" s="13">
        <v>6</v>
      </c>
      <c r="DA110" s="13">
        <v>12</v>
      </c>
      <c r="DB110" s="13">
        <v>9</v>
      </c>
      <c r="DC110" s="13">
        <v>5</v>
      </c>
      <c r="DD110" s="13">
        <v>13</v>
      </c>
      <c r="DE110" s="13">
        <v>5</v>
      </c>
      <c r="DF110" s="13">
        <v>2</v>
      </c>
      <c r="DG110" s="13">
        <v>7</v>
      </c>
      <c r="DH110" s="13">
        <v>10</v>
      </c>
      <c r="DI110" s="13">
        <v>9</v>
      </c>
      <c r="DJ110" s="13">
        <v>8</v>
      </c>
      <c r="DK110" s="13">
        <v>6</v>
      </c>
      <c r="DL110" s="13">
        <v>4</v>
      </c>
      <c r="DM110" s="13">
        <v>6</v>
      </c>
      <c r="DN110" s="13">
        <v>8</v>
      </c>
      <c r="DO110" s="13">
        <v>5</v>
      </c>
      <c r="DP110" s="13">
        <v>6</v>
      </c>
      <c r="DQ110" s="13">
        <v>12</v>
      </c>
      <c r="DR110" s="13">
        <v>5</v>
      </c>
      <c r="DS110" s="13">
        <v>2</v>
      </c>
      <c r="DT110" s="13">
        <v>5</v>
      </c>
      <c r="DU110" s="13">
        <v>8</v>
      </c>
      <c r="DV110" s="13">
        <v>3</v>
      </c>
      <c r="DW110" s="13">
        <v>6</v>
      </c>
      <c r="DX110" s="13">
        <v>3</v>
      </c>
      <c r="DY110" s="13">
        <v>5</v>
      </c>
      <c r="DZ110" s="13">
        <v>2</v>
      </c>
      <c r="EA110" s="13">
        <v>3</v>
      </c>
      <c r="EB110" s="13">
        <v>1</v>
      </c>
      <c r="EC110" s="13"/>
      <c r="ED110" s="13"/>
      <c r="EE110" s="13">
        <v>1</v>
      </c>
      <c r="EF110" s="13"/>
      <c r="EG110" s="13"/>
      <c r="EH110" s="13"/>
      <c r="EI110" s="13"/>
      <c r="EJ110" s="13"/>
      <c r="EK110" s="13"/>
      <c r="EL110" s="59">
        <v>261</v>
      </c>
      <c r="EM110" s="13">
        <v>1</v>
      </c>
      <c r="EN110" s="13"/>
      <c r="EO110" s="13"/>
      <c r="EP110" s="13"/>
      <c r="EQ110" s="13">
        <v>1</v>
      </c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3</v>
      </c>
      <c r="FK110" s="13"/>
      <c r="FL110" s="13"/>
      <c r="FM110" s="13"/>
      <c r="FN110" s="13">
        <v>1</v>
      </c>
      <c r="FO110" s="13"/>
      <c r="FP110" s="13"/>
      <c r="FQ110" s="13"/>
      <c r="FR110" s="13"/>
      <c r="FS110" s="13">
        <v>1</v>
      </c>
      <c r="FT110" s="13">
        <v>3</v>
      </c>
      <c r="FU110" s="13">
        <v>1</v>
      </c>
      <c r="FV110" s="13"/>
      <c r="FW110" s="13"/>
      <c r="FX110" s="13">
        <v>2</v>
      </c>
      <c r="FY110" s="13">
        <v>1</v>
      </c>
      <c r="FZ110" s="13">
        <v>3</v>
      </c>
      <c r="GA110" s="13">
        <v>3</v>
      </c>
      <c r="GB110" s="13">
        <v>2</v>
      </c>
      <c r="GC110" s="13"/>
      <c r="GD110" s="13">
        <v>3</v>
      </c>
      <c r="GE110" s="13">
        <v>2</v>
      </c>
      <c r="GF110" s="13">
        <v>5</v>
      </c>
      <c r="GG110" s="13">
        <v>5</v>
      </c>
      <c r="GH110" s="13">
        <v>3</v>
      </c>
      <c r="GI110" s="13">
        <v>1</v>
      </c>
      <c r="GJ110" s="13">
        <v>7</v>
      </c>
      <c r="GK110" s="13">
        <v>5</v>
      </c>
      <c r="GL110" s="13">
        <v>8</v>
      </c>
      <c r="GM110" s="13">
        <v>9</v>
      </c>
      <c r="GN110" s="13">
        <v>8</v>
      </c>
      <c r="GO110" s="13">
        <v>11</v>
      </c>
      <c r="GP110" s="13">
        <v>5</v>
      </c>
      <c r="GQ110" s="13">
        <v>13</v>
      </c>
      <c r="GR110" s="13">
        <v>8</v>
      </c>
      <c r="GS110" s="13">
        <v>8</v>
      </c>
      <c r="GT110" s="13">
        <v>17</v>
      </c>
      <c r="GU110" s="13">
        <v>14</v>
      </c>
      <c r="GV110" s="13">
        <v>13</v>
      </c>
      <c r="GW110" s="13">
        <v>11</v>
      </c>
      <c r="GX110" s="13">
        <v>15</v>
      </c>
      <c r="GY110" s="13">
        <v>12</v>
      </c>
      <c r="GZ110" s="13">
        <v>7</v>
      </c>
      <c r="HA110" s="13">
        <v>10</v>
      </c>
      <c r="HB110" s="13">
        <v>15</v>
      </c>
      <c r="HC110" s="13">
        <v>8</v>
      </c>
      <c r="HD110" s="13">
        <v>10</v>
      </c>
      <c r="HE110" s="13">
        <v>7</v>
      </c>
      <c r="HF110" s="13">
        <v>8</v>
      </c>
      <c r="HG110" s="13">
        <v>8</v>
      </c>
      <c r="HH110" s="13">
        <v>7</v>
      </c>
      <c r="HI110" s="13">
        <v>10</v>
      </c>
      <c r="HJ110" s="13">
        <v>5</v>
      </c>
      <c r="HK110" s="13">
        <v>6</v>
      </c>
      <c r="HL110" s="13">
        <v>5</v>
      </c>
      <c r="HM110" s="13">
        <v>2</v>
      </c>
      <c r="HN110" s="13">
        <v>3</v>
      </c>
      <c r="HO110" s="13">
        <v>7</v>
      </c>
      <c r="HP110" s="13">
        <v>1</v>
      </c>
      <c r="HQ110" s="13">
        <v>1</v>
      </c>
      <c r="HR110" s="13"/>
      <c r="HS110" s="13">
        <v>2</v>
      </c>
      <c r="HT110" s="13">
        <v>1</v>
      </c>
      <c r="HU110" s="13">
        <v>1</v>
      </c>
      <c r="HV110" s="13">
        <v>2</v>
      </c>
      <c r="HW110" s="13"/>
      <c r="HX110" s="13">
        <v>1</v>
      </c>
      <c r="HY110" s="13"/>
      <c r="HZ110" s="13"/>
      <c r="IA110" s="13"/>
      <c r="IB110" s="13"/>
      <c r="IC110" s="13"/>
      <c r="ID110" s="13"/>
      <c r="IE110" s="13"/>
      <c r="IF110" s="59">
        <v>332</v>
      </c>
      <c r="IG110" s="13"/>
      <c r="IH110" s="13"/>
      <c r="II110" s="13"/>
      <c r="IJ110" s="13">
        <v>1</v>
      </c>
      <c r="IK110" s="13"/>
      <c r="IL110" s="13"/>
      <c r="IM110" s="13"/>
      <c r="IN110" s="13"/>
      <c r="IO110" s="13">
        <v>1</v>
      </c>
      <c r="IP110" s="13"/>
      <c r="IQ110" s="13"/>
      <c r="IR110" s="13"/>
      <c r="IS110" s="13">
        <v>1</v>
      </c>
      <c r="IT110" s="13"/>
      <c r="IU110" s="13"/>
      <c r="IV110" s="13">
        <v>1</v>
      </c>
      <c r="IW110" s="13"/>
      <c r="IX110" s="13">
        <v>1</v>
      </c>
      <c r="IY110" s="13">
        <v>1</v>
      </c>
      <c r="IZ110" s="13"/>
      <c r="JA110" s="13"/>
      <c r="JB110" s="13"/>
      <c r="JC110" s="13"/>
      <c r="JD110" s="13"/>
      <c r="JE110" s="13">
        <v>1</v>
      </c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59">
        <v>7</v>
      </c>
      <c r="JY110" s="13">
        <v>600</v>
      </c>
      <c r="JZ110" s="351"/>
      <c r="KA110" s="351"/>
      <c r="KB110" s="351"/>
      <c r="KC110" s="351"/>
      <c r="KD110" s="351"/>
      <c r="KE110" s="351"/>
      <c r="KF110" s="351"/>
      <c r="KG110" s="351"/>
      <c r="KH110" s="351"/>
      <c r="KI110" s="351"/>
      <c r="KJ110" s="351"/>
      <c r="KK110" s="351"/>
      <c r="KL110" s="351"/>
      <c r="KM110" s="351"/>
    </row>
    <row r="111" spans="1:299">
      <c r="A111" s="8" t="s">
        <v>122</v>
      </c>
      <c r="B111" s="252">
        <f t="shared" si="108"/>
        <v>0</v>
      </c>
      <c r="C111" s="252">
        <f t="shared" si="109"/>
        <v>0</v>
      </c>
      <c r="D111" s="252">
        <f t="shared" si="110"/>
        <v>0</v>
      </c>
      <c r="E111" s="252">
        <f t="shared" si="111"/>
        <v>0</v>
      </c>
      <c r="F111" s="252">
        <f t="shared" si="112"/>
        <v>0</v>
      </c>
      <c r="G111" s="252">
        <f t="shared" si="113"/>
        <v>0</v>
      </c>
      <c r="H111" s="252">
        <f t="shared" si="114"/>
        <v>0</v>
      </c>
      <c r="I111" s="252">
        <f t="shared" si="115"/>
        <v>0</v>
      </c>
      <c r="J111" s="252">
        <f t="shared" si="116"/>
        <v>0</v>
      </c>
      <c r="K111" s="252">
        <f t="shared" si="117"/>
        <v>0</v>
      </c>
      <c r="L111" s="252">
        <f t="shared" si="118"/>
        <v>2</v>
      </c>
      <c r="M111" s="252">
        <f t="shared" si="119"/>
        <v>0</v>
      </c>
      <c r="N111" s="252">
        <f t="shared" si="120"/>
        <v>1</v>
      </c>
      <c r="O111" s="252">
        <f t="shared" si="121"/>
        <v>2</v>
      </c>
      <c r="P111" s="252">
        <f t="shared" si="122"/>
        <v>3</v>
      </c>
      <c r="Q111" s="252">
        <f t="shared" si="123"/>
        <v>0</v>
      </c>
      <c r="R111" s="252">
        <f t="shared" si="124"/>
        <v>2</v>
      </c>
      <c r="S111" s="252">
        <f t="shared" si="125"/>
        <v>0</v>
      </c>
      <c r="T111" s="252">
        <f t="shared" si="126"/>
        <v>0</v>
      </c>
      <c r="U111" s="252">
        <f t="shared" si="127"/>
        <v>1</v>
      </c>
      <c r="W111" s="16" t="s">
        <v>129</v>
      </c>
      <c r="X111" s="458">
        <f t="shared" si="87"/>
        <v>0</v>
      </c>
      <c r="Y111" s="458">
        <f t="shared" si="88"/>
        <v>0</v>
      </c>
      <c r="Z111" s="458">
        <f t="shared" si="89"/>
        <v>0</v>
      </c>
      <c r="AA111" s="458">
        <f t="shared" si="90"/>
        <v>0</v>
      </c>
      <c r="AB111" s="458">
        <f t="shared" si="91"/>
        <v>0</v>
      </c>
      <c r="AC111" s="458">
        <f t="shared" si="92"/>
        <v>0</v>
      </c>
      <c r="AD111" s="458">
        <f t="shared" si="93"/>
        <v>0</v>
      </c>
      <c r="AE111" s="458">
        <f t="shared" si="94"/>
        <v>0</v>
      </c>
      <c r="AF111" s="458">
        <f t="shared" si="95"/>
        <v>0</v>
      </c>
      <c r="AG111" s="458">
        <f t="shared" si="96"/>
        <v>0</v>
      </c>
      <c r="AH111" s="458">
        <f t="shared" si="97"/>
        <v>0</v>
      </c>
      <c r="AI111" s="458">
        <f t="shared" si="98"/>
        <v>0</v>
      </c>
      <c r="AJ111" s="458">
        <f t="shared" si="99"/>
        <v>2</v>
      </c>
      <c r="AK111" s="458">
        <f t="shared" si="100"/>
        <v>1</v>
      </c>
      <c r="AL111" s="458">
        <f t="shared" si="101"/>
        <v>4</v>
      </c>
      <c r="AM111" s="458">
        <f t="shared" si="102"/>
        <v>2</v>
      </c>
      <c r="AN111" s="458">
        <f t="shared" si="103"/>
        <v>2</v>
      </c>
      <c r="AO111" s="458">
        <f t="shared" si="104"/>
        <v>5</v>
      </c>
      <c r="AP111" s="458">
        <f t="shared" si="105"/>
        <v>0</v>
      </c>
      <c r="AQ111" s="458">
        <f t="shared" si="106"/>
        <v>0</v>
      </c>
      <c r="AR111" s="458">
        <f t="shared" si="107"/>
        <v>0</v>
      </c>
      <c r="AS111" s="16" t="s">
        <v>129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>
        <v>1</v>
      </c>
      <c r="CW111" s="13"/>
      <c r="CX111" s="13"/>
      <c r="CY111" s="13"/>
      <c r="CZ111" s="13"/>
      <c r="DA111" s="13"/>
      <c r="DB111" s="13"/>
      <c r="DC111" s="13"/>
      <c r="DD111" s="13">
        <v>1</v>
      </c>
      <c r="DE111" s="13">
        <v>1</v>
      </c>
      <c r="DF111" s="13"/>
      <c r="DG111" s="13"/>
      <c r="DH111" s="13"/>
      <c r="DI111" s="13"/>
      <c r="DJ111" s="13"/>
      <c r="DK111" s="13"/>
      <c r="DL111" s="13"/>
      <c r="DM111" s="13">
        <v>1</v>
      </c>
      <c r="DN111" s="13"/>
      <c r="DO111" s="13"/>
      <c r="DP111" s="13">
        <v>1</v>
      </c>
      <c r="DQ111" s="13"/>
      <c r="DR111" s="13"/>
      <c r="DS111" s="13">
        <v>2</v>
      </c>
      <c r="DT111" s="13"/>
      <c r="DU111" s="13">
        <v>1</v>
      </c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59">
        <v>8</v>
      </c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>
        <v>1</v>
      </c>
      <c r="GN111" s="13"/>
      <c r="GO111" s="13"/>
      <c r="GP111" s="13"/>
      <c r="GQ111" s="13"/>
      <c r="GR111" s="13"/>
      <c r="GS111" s="13"/>
      <c r="GT111" s="13"/>
      <c r="GU111" s="13">
        <v>1</v>
      </c>
      <c r="GV111" s="13"/>
      <c r="GW111" s="13"/>
      <c r="GX111" s="13"/>
      <c r="GY111" s="13">
        <v>1</v>
      </c>
      <c r="GZ111" s="13">
        <v>1</v>
      </c>
      <c r="HA111" s="13">
        <v>1</v>
      </c>
      <c r="HB111" s="13">
        <v>1</v>
      </c>
      <c r="HC111" s="13"/>
      <c r="HD111" s="13"/>
      <c r="HE111" s="13"/>
      <c r="HF111" s="13"/>
      <c r="HG111" s="13"/>
      <c r="HH111" s="13">
        <v>1</v>
      </c>
      <c r="HI111" s="13"/>
      <c r="HJ111" s="13"/>
      <c r="HK111" s="13"/>
      <c r="HL111" s="13"/>
      <c r="HM111" s="13"/>
      <c r="HN111" s="13">
        <v>1</v>
      </c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59">
        <v>8</v>
      </c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59"/>
      <c r="JY111" s="13">
        <v>16</v>
      </c>
      <c r="JZ111" s="351"/>
      <c r="KA111" s="351"/>
      <c r="KB111" s="351"/>
      <c r="KC111" s="351"/>
      <c r="KD111" s="351"/>
      <c r="KE111" s="351"/>
      <c r="KF111" s="351"/>
      <c r="KG111" s="351"/>
      <c r="KH111" s="351"/>
      <c r="KI111" s="351"/>
      <c r="KJ111" s="351"/>
      <c r="KK111" s="351"/>
      <c r="KL111" s="351"/>
      <c r="KM111" s="351"/>
    </row>
    <row r="112" spans="1:299">
      <c r="A112" s="8" t="s">
        <v>209</v>
      </c>
      <c r="B112" s="252">
        <f t="shared" si="108"/>
        <v>0</v>
      </c>
      <c r="C112" s="252">
        <f t="shared" si="109"/>
        <v>0</v>
      </c>
      <c r="D112" s="252">
        <f t="shared" si="110"/>
        <v>0</v>
      </c>
      <c r="E112" s="252">
        <f t="shared" si="111"/>
        <v>0</v>
      </c>
      <c r="F112" s="252">
        <f t="shared" si="112"/>
        <v>0</v>
      </c>
      <c r="G112" s="252">
        <f t="shared" si="113"/>
        <v>0</v>
      </c>
      <c r="H112" s="252">
        <f t="shared" si="114"/>
        <v>0</v>
      </c>
      <c r="I112" s="252">
        <f t="shared" si="115"/>
        <v>0</v>
      </c>
      <c r="J112" s="252">
        <f t="shared" si="116"/>
        <v>0</v>
      </c>
      <c r="K112" s="252">
        <f t="shared" si="117"/>
        <v>0</v>
      </c>
      <c r="L112" s="252">
        <f t="shared" si="118"/>
        <v>0</v>
      </c>
      <c r="M112" s="252">
        <f t="shared" si="119"/>
        <v>0</v>
      </c>
      <c r="N112" s="252">
        <f t="shared" si="120"/>
        <v>0</v>
      </c>
      <c r="O112" s="252">
        <f t="shared" si="121"/>
        <v>0</v>
      </c>
      <c r="P112" s="252">
        <f t="shared" si="122"/>
        <v>2</v>
      </c>
      <c r="Q112" s="252">
        <f t="shared" si="123"/>
        <v>0</v>
      </c>
      <c r="R112" s="252">
        <f t="shared" si="124"/>
        <v>1</v>
      </c>
      <c r="S112" s="252">
        <f t="shared" si="125"/>
        <v>1</v>
      </c>
      <c r="T112" s="252">
        <f t="shared" si="126"/>
        <v>1</v>
      </c>
      <c r="U112" s="252">
        <f t="shared" si="127"/>
        <v>3</v>
      </c>
      <c r="W112" s="16" t="s">
        <v>210</v>
      </c>
      <c r="X112" s="458">
        <f t="shared" si="87"/>
        <v>0</v>
      </c>
      <c r="Y112" s="458">
        <f t="shared" si="88"/>
        <v>0</v>
      </c>
      <c r="Z112" s="458">
        <f t="shared" si="89"/>
        <v>0</v>
      </c>
      <c r="AA112" s="458">
        <f t="shared" si="90"/>
        <v>0</v>
      </c>
      <c r="AB112" s="458">
        <f t="shared" si="91"/>
        <v>1</v>
      </c>
      <c r="AC112" s="458">
        <f t="shared" si="92"/>
        <v>1</v>
      </c>
      <c r="AD112" s="458">
        <f t="shared" si="93"/>
        <v>6</v>
      </c>
      <c r="AE112" s="458">
        <f t="shared" si="94"/>
        <v>3</v>
      </c>
      <c r="AF112" s="458">
        <f t="shared" si="95"/>
        <v>11</v>
      </c>
      <c r="AG112" s="458">
        <f t="shared" si="96"/>
        <v>3</v>
      </c>
      <c r="AH112" s="458">
        <f t="shared" si="97"/>
        <v>22</v>
      </c>
      <c r="AI112" s="458">
        <f t="shared" si="98"/>
        <v>6</v>
      </c>
      <c r="AJ112" s="458">
        <f t="shared" si="99"/>
        <v>57</v>
      </c>
      <c r="AK112" s="458">
        <f t="shared" si="100"/>
        <v>26</v>
      </c>
      <c r="AL112" s="458">
        <f t="shared" si="101"/>
        <v>63</v>
      </c>
      <c r="AM112" s="458">
        <f t="shared" si="102"/>
        <v>70</v>
      </c>
      <c r="AN112" s="458">
        <f t="shared" si="103"/>
        <v>82</v>
      </c>
      <c r="AO112" s="458">
        <f t="shared" si="104"/>
        <v>86</v>
      </c>
      <c r="AP112" s="458">
        <f t="shared" si="105"/>
        <v>23</v>
      </c>
      <c r="AQ112" s="458">
        <f t="shared" si="106"/>
        <v>49</v>
      </c>
      <c r="AR112" s="458">
        <f t="shared" si="107"/>
        <v>1</v>
      </c>
      <c r="AS112" s="16" t="s">
        <v>210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>
        <v>1</v>
      </c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>
        <v>1</v>
      </c>
      <c r="BU112" s="13"/>
      <c r="BV112" s="13">
        <v>2</v>
      </c>
      <c r="BW112" s="13"/>
      <c r="BX112" s="13">
        <v>1</v>
      </c>
      <c r="BY112" s="13"/>
      <c r="BZ112" s="13"/>
      <c r="CA112" s="13">
        <v>1</v>
      </c>
      <c r="CB112" s="13"/>
      <c r="CC112" s="13"/>
      <c r="CD112" s="13"/>
      <c r="CE112" s="13"/>
      <c r="CF112" s="13"/>
      <c r="CG112" s="13">
        <v>1</v>
      </c>
      <c r="CH112" s="13"/>
      <c r="CI112" s="13"/>
      <c r="CJ112" s="13">
        <v>2</v>
      </c>
      <c r="CK112" s="13"/>
      <c r="CL112" s="13">
        <v>2</v>
      </c>
      <c r="CM112" s="13"/>
      <c r="CN112" s="13"/>
      <c r="CO112" s="13">
        <v>1</v>
      </c>
      <c r="CP112" s="13"/>
      <c r="CQ112" s="13">
        <v>1</v>
      </c>
      <c r="CR112" s="13">
        <v>1</v>
      </c>
      <c r="CS112" s="13">
        <v>1</v>
      </c>
      <c r="CT112" s="13">
        <v>1</v>
      </c>
      <c r="CU112" s="13">
        <v>2</v>
      </c>
      <c r="CV112" s="13">
        <v>4</v>
      </c>
      <c r="CW112" s="13">
        <v>3</v>
      </c>
      <c r="CX112" s="13">
        <v>2</v>
      </c>
      <c r="CY112" s="13">
        <v>5</v>
      </c>
      <c r="CZ112" s="13">
        <v>3</v>
      </c>
      <c r="DA112" s="13">
        <v>4</v>
      </c>
      <c r="DB112" s="13">
        <v>3</v>
      </c>
      <c r="DC112" s="13">
        <v>2</v>
      </c>
      <c r="DD112" s="13">
        <v>12</v>
      </c>
      <c r="DE112" s="13">
        <v>6</v>
      </c>
      <c r="DF112" s="13">
        <v>5</v>
      </c>
      <c r="DG112" s="13">
        <v>11</v>
      </c>
      <c r="DH112" s="13">
        <v>8</v>
      </c>
      <c r="DI112" s="13">
        <v>6</v>
      </c>
      <c r="DJ112" s="13">
        <v>10</v>
      </c>
      <c r="DK112" s="13">
        <v>7</v>
      </c>
      <c r="DL112" s="13">
        <v>3</v>
      </c>
      <c r="DM112" s="13">
        <v>4</v>
      </c>
      <c r="DN112" s="13">
        <v>9</v>
      </c>
      <c r="DO112" s="13">
        <v>5</v>
      </c>
      <c r="DP112" s="13">
        <v>10</v>
      </c>
      <c r="DQ112" s="13">
        <v>16</v>
      </c>
      <c r="DR112" s="13">
        <v>10</v>
      </c>
      <c r="DS112" s="13">
        <v>9</v>
      </c>
      <c r="DT112" s="13">
        <v>12</v>
      </c>
      <c r="DU112" s="13">
        <v>8</v>
      </c>
      <c r="DV112" s="13">
        <v>5</v>
      </c>
      <c r="DW112" s="13">
        <v>9</v>
      </c>
      <c r="DX112" s="13">
        <v>5</v>
      </c>
      <c r="DY112" s="13">
        <v>9</v>
      </c>
      <c r="DZ112" s="13">
        <v>7</v>
      </c>
      <c r="EA112" s="13">
        <v>1</v>
      </c>
      <c r="EB112" s="13">
        <v>3</v>
      </c>
      <c r="EC112" s="13">
        <v>1</v>
      </c>
      <c r="ED112" s="13">
        <v>6</v>
      </c>
      <c r="EE112" s="13">
        <v>1</v>
      </c>
      <c r="EF112" s="13"/>
      <c r="EG112" s="13">
        <v>1</v>
      </c>
      <c r="EH112" s="13"/>
      <c r="EI112" s="13"/>
      <c r="EJ112" s="13">
        <v>1</v>
      </c>
      <c r="EK112" s="13"/>
      <c r="EL112" s="59">
        <v>244</v>
      </c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>
        <v>1</v>
      </c>
      <c r="FA112" s="13"/>
      <c r="FB112" s="13"/>
      <c r="FC112" s="13"/>
      <c r="FD112" s="13"/>
      <c r="FE112" s="13"/>
      <c r="FF112" s="13"/>
      <c r="FG112" s="13"/>
      <c r="FH112" s="13">
        <v>1</v>
      </c>
      <c r="FI112" s="13">
        <v>1</v>
      </c>
      <c r="FJ112" s="13"/>
      <c r="FK112" s="13"/>
      <c r="FL112" s="13"/>
      <c r="FM112" s="13"/>
      <c r="FN112" s="13">
        <v>1</v>
      </c>
      <c r="FO112" s="13"/>
      <c r="FP112" s="13">
        <v>2</v>
      </c>
      <c r="FQ112" s="13">
        <v>1</v>
      </c>
      <c r="FR112" s="13"/>
      <c r="FS112" s="13">
        <v>1</v>
      </c>
      <c r="FT112" s="13">
        <v>2</v>
      </c>
      <c r="FU112" s="13">
        <v>1</v>
      </c>
      <c r="FV112" s="13">
        <v>1</v>
      </c>
      <c r="FW112" s="13">
        <v>1</v>
      </c>
      <c r="FX112" s="13">
        <v>1</v>
      </c>
      <c r="FY112" s="13">
        <v>1</v>
      </c>
      <c r="FZ112" s="13">
        <v>1</v>
      </c>
      <c r="GA112" s="13">
        <v>2</v>
      </c>
      <c r="GB112" s="13">
        <v>1</v>
      </c>
      <c r="GC112" s="13">
        <v>2</v>
      </c>
      <c r="GD112" s="13">
        <v>4</v>
      </c>
      <c r="GE112" s="13"/>
      <c r="GF112" s="13">
        <v>1</v>
      </c>
      <c r="GG112" s="13">
        <v>2</v>
      </c>
      <c r="GH112" s="13">
        <v>2</v>
      </c>
      <c r="GI112" s="13">
        <v>2</v>
      </c>
      <c r="GJ112" s="13">
        <v>4</v>
      </c>
      <c r="GK112" s="13">
        <v>4</v>
      </c>
      <c r="GL112" s="13">
        <v>5</v>
      </c>
      <c r="GM112" s="13">
        <v>5</v>
      </c>
      <c r="GN112" s="13">
        <v>3</v>
      </c>
      <c r="GO112" s="13">
        <v>5</v>
      </c>
      <c r="GP112" s="13">
        <v>7</v>
      </c>
      <c r="GQ112" s="13">
        <v>7</v>
      </c>
      <c r="GR112" s="13">
        <v>5</v>
      </c>
      <c r="GS112" s="13">
        <v>6</v>
      </c>
      <c r="GT112" s="13">
        <v>10</v>
      </c>
      <c r="GU112" s="13">
        <v>4</v>
      </c>
      <c r="GV112" s="13">
        <v>3</v>
      </c>
      <c r="GW112" s="13">
        <v>6</v>
      </c>
      <c r="GX112" s="13">
        <v>6</v>
      </c>
      <c r="GY112" s="13">
        <v>8</v>
      </c>
      <c r="GZ112" s="13">
        <v>6</v>
      </c>
      <c r="HA112" s="13">
        <v>8</v>
      </c>
      <c r="HB112" s="13">
        <v>6</v>
      </c>
      <c r="HC112" s="13">
        <v>4</v>
      </c>
      <c r="HD112" s="13">
        <v>7</v>
      </c>
      <c r="HE112" s="13">
        <v>9</v>
      </c>
      <c r="HF112" s="13">
        <v>9</v>
      </c>
      <c r="HG112" s="13">
        <v>10</v>
      </c>
      <c r="HH112" s="13">
        <v>4</v>
      </c>
      <c r="HI112" s="13">
        <v>3</v>
      </c>
      <c r="HJ112" s="13">
        <v>5</v>
      </c>
      <c r="HK112" s="13">
        <v>10</v>
      </c>
      <c r="HL112" s="13">
        <v>15</v>
      </c>
      <c r="HM112" s="13">
        <v>2</v>
      </c>
      <c r="HN112" s="13">
        <v>16</v>
      </c>
      <c r="HO112" s="13">
        <v>8</v>
      </c>
      <c r="HP112" s="13">
        <v>3</v>
      </c>
      <c r="HQ112" s="13">
        <v>3</v>
      </c>
      <c r="HR112" s="13">
        <v>4</v>
      </c>
      <c r="HS112" s="13">
        <v>5</v>
      </c>
      <c r="HT112" s="13">
        <v>2</v>
      </c>
      <c r="HU112" s="13">
        <v>2</v>
      </c>
      <c r="HV112" s="13">
        <v>2</v>
      </c>
      <c r="HW112" s="13">
        <v>2</v>
      </c>
      <c r="HX112" s="13"/>
      <c r="HY112" s="13"/>
      <c r="HZ112" s="13"/>
      <c r="IA112" s="13"/>
      <c r="IB112" s="13"/>
      <c r="IC112" s="13"/>
      <c r="ID112" s="13"/>
      <c r="IE112" s="13"/>
      <c r="IF112" s="59">
        <v>265</v>
      </c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>
        <v>1</v>
      </c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59">
        <v>1</v>
      </c>
      <c r="JY112" s="13">
        <v>510</v>
      </c>
      <c r="JZ112" s="351"/>
      <c r="KA112" s="351"/>
      <c r="KB112" s="351"/>
      <c r="KC112" s="351"/>
      <c r="KD112" s="351"/>
      <c r="KE112" s="351"/>
      <c r="KF112" s="351"/>
      <c r="KG112" s="351"/>
      <c r="KH112" s="351"/>
      <c r="KI112" s="351"/>
      <c r="KJ112" s="351"/>
      <c r="KK112" s="351"/>
      <c r="KL112" s="351"/>
      <c r="KM112" s="351"/>
    </row>
    <row r="113" spans="1:299">
      <c r="A113" s="9" t="s">
        <v>124</v>
      </c>
      <c r="B113" s="252">
        <f t="shared" si="108"/>
        <v>0</v>
      </c>
      <c r="C113" s="252">
        <f t="shared" si="109"/>
        <v>1</v>
      </c>
      <c r="D113" s="252">
        <f t="shared" si="110"/>
        <v>0</v>
      </c>
      <c r="E113" s="252">
        <f t="shared" si="111"/>
        <v>1</v>
      </c>
      <c r="F113" s="252">
        <f t="shared" si="112"/>
        <v>3</v>
      </c>
      <c r="G113" s="252">
        <f t="shared" si="113"/>
        <v>2</v>
      </c>
      <c r="H113" s="252">
        <f t="shared" si="114"/>
        <v>4</v>
      </c>
      <c r="I113" s="252">
        <f t="shared" si="115"/>
        <v>9</v>
      </c>
      <c r="J113" s="252">
        <f t="shared" si="116"/>
        <v>15</v>
      </c>
      <c r="K113" s="252">
        <f t="shared" si="117"/>
        <v>8</v>
      </c>
      <c r="L113" s="252">
        <f t="shared" si="118"/>
        <v>26</v>
      </c>
      <c r="M113" s="252">
        <f t="shared" si="119"/>
        <v>14</v>
      </c>
      <c r="N113" s="252">
        <f t="shared" si="120"/>
        <v>73</v>
      </c>
      <c r="O113" s="252">
        <f t="shared" si="121"/>
        <v>40</v>
      </c>
      <c r="P113" s="252">
        <f t="shared" si="122"/>
        <v>81</v>
      </c>
      <c r="Q113" s="252">
        <f t="shared" si="123"/>
        <v>46</v>
      </c>
      <c r="R113" s="252">
        <f t="shared" si="124"/>
        <v>38</v>
      </c>
      <c r="S113" s="252">
        <f t="shared" si="125"/>
        <v>45</v>
      </c>
      <c r="T113" s="252">
        <f t="shared" si="126"/>
        <v>4</v>
      </c>
      <c r="U113" s="252">
        <f t="shared" si="127"/>
        <v>21</v>
      </c>
      <c r="W113" s="16" t="s">
        <v>132</v>
      </c>
      <c r="X113" s="458">
        <f t="shared" si="87"/>
        <v>1</v>
      </c>
      <c r="Y113" s="458">
        <f t="shared" si="88"/>
        <v>1</v>
      </c>
      <c r="Z113" s="458">
        <f t="shared" si="89"/>
        <v>0</v>
      </c>
      <c r="AA113" s="458">
        <f t="shared" si="90"/>
        <v>1</v>
      </c>
      <c r="AB113" s="458">
        <f t="shared" si="91"/>
        <v>2</v>
      </c>
      <c r="AC113" s="458">
        <f t="shared" si="92"/>
        <v>4</v>
      </c>
      <c r="AD113" s="458">
        <f t="shared" si="93"/>
        <v>6</v>
      </c>
      <c r="AE113" s="458">
        <f t="shared" si="94"/>
        <v>4</v>
      </c>
      <c r="AF113" s="458">
        <f t="shared" si="95"/>
        <v>18</v>
      </c>
      <c r="AG113" s="458">
        <f t="shared" si="96"/>
        <v>10</v>
      </c>
      <c r="AH113" s="458">
        <f t="shared" si="97"/>
        <v>35</v>
      </c>
      <c r="AI113" s="458">
        <f t="shared" si="98"/>
        <v>21</v>
      </c>
      <c r="AJ113" s="458">
        <f t="shared" si="99"/>
        <v>80</v>
      </c>
      <c r="AK113" s="458">
        <f t="shared" si="100"/>
        <v>47</v>
      </c>
      <c r="AL113" s="458">
        <f t="shared" si="101"/>
        <v>88</v>
      </c>
      <c r="AM113" s="458">
        <f t="shared" si="102"/>
        <v>54</v>
      </c>
      <c r="AN113" s="458">
        <f t="shared" si="103"/>
        <v>44</v>
      </c>
      <c r="AO113" s="458">
        <f t="shared" si="104"/>
        <v>53</v>
      </c>
      <c r="AP113" s="458">
        <f t="shared" si="105"/>
        <v>4</v>
      </c>
      <c r="AQ113" s="458">
        <f t="shared" si="106"/>
        <v>16</v>
      </c>
      <c r="AR113" s="458">
        <f t="shared" si="107"/>
        <v>2</v>
      </c>
      <c r="AS113" s="16" t="s">
        <v>132</v>
      </c>
      <c r="AT113" s="13">
        <v>1</v>
      </c>
      <c r="AU113" s="13"/>
      <c r="AV113" s="13"/>
      <c r="AW113" s="13"/>
      <c r="AX113" s="13"/>
      <c r="AY113" s="13"/>
      <c r="AZ113" s="13"/>
      <c r="BA113" s="13"/>
      <c r="BB113" s="13"/>
      <c r="BC113" s="13">
        <v>1</v>
      </c>
      <c r="BD113" s="13"/>
      <c r="BE113" s="13"/>
      <c r="BF113" s="13"/>
      <c r="BG113" s="13"/>
      <c r="BH113" s="13"/>
      <c r="BI113" s="13"/>
      <c r="BJ113" s="13">
        <v>1</v>
      </c>
      <c r="BK113" s="13">
        <v>1</v>
      </c>
      <c r="BL113" s="13">
        <v>1</v>
      </c>
      <c r="BM113" s="13">
        <v>1</v>
      </c>
      <c r="BN113" s="13"/>
      <c r="BO113" s="13">
        <v>1</v>
      </c>
      <c r="BP113" s="13">
        <v>1</v>
      </c>
      <c r="BQ113" s="13"/>
      <c r="BR113" s="13">
        <v>1</v>
      </c>
      <c r="BS113" s="13"/>
      <c r="BT113" s="13">
        <v>1</v>
      </c>
      <c r="BU113" s="13"/>
      <c r="BV113" s="13"/>
      <c r="BW113" s="13"/>
      <c r="BX113" s="13"/>
      <c r="BY113" s="13">
        <v>1</v>
      </c>
      <c r="BZ113" s="13">
        <v>1</v>
      </c>
      <c r="CA113" s="13">
        <v>2</v>
      </c>
      <c r="CB113" s="13">
        <v>2</v>
      </c>
      <c r="CC113" s="13"/>
      <c r="CD113" s="13"/>
      <c r="CE113" s="13">
        <v>1</v>
      </c>
      <c r="CF113" s="13"/>
      <c r="CG113" s="13">
        <v>3</v>
      </c>
      <c r="CH113" s="13"/>
      <c r="CI113" s="13">
        <v>4</v>
      </c>
      <c r="CJ113" s="13"/>
      <c r="CK113" s="13">
        <v>2</v>
      </c>
      <c r="CL113" s="13">
        <v>4</v>
      </c>
      <c r="CM113" s="13">
        <v>1</v>
      </c>
      <c r="CN113" s="13">
        <v>4</v>
      </c>
      <c r="CO113" s="13">
        <v>2</v>
      </c>
      <c r="CP113" s="13">
        <v>2</v>
      </c>
      <c r="CQ113" s="13">
        <v>2</v>
      </c>
      <c r="CR113" s="13">
        <v>4</v>
      </c>
      <c r="CS113" s="13">
        <v>9</v>
      </c>
      <c r="CT113" s="13">
        <v>2</v>
      </c>
      <c r="CU113" s="13">
        <v>8</v>
      </c>
      <c r="CV113" s="13">
        <v>2</v>
      </c>
      <c r="CW113" s="13">
        <v>4</v>
      </c>
      <c r="CX113" s="13">
        <v>7</v>
      </c>
      <c r="CY113" s="13">
        <v>1</v>
      </c>
      <c r="CZ113" s="13">
        <v>5</v>
      </c>
      <c r="DA113" s="13">
        <v>5</v>
      </c>
      <c r="DB113" s="13">
        <v>9</v>
      </c>
      <c r="DC113" s="13">
        <v>6</v>
      </c>
      <c r="DD113" s="13">
        <v>1</v>
      </c>
      <c r="DE113" s="13">
        <v>5</v>
      </c>
      <c r="DF113" s="13">
        <v>2</v>
      </c>
      <c r="DG113" s="13">
        <v>7</v>
      </c>
      <c r="DH113" s="13">
        <v>6</v>
      </c>
      <c r="DI113" s="13">
        <v>6</v>
      </c>
      <c r="DJ113" s="13">
        <v>5</v>
      </c>
      <c r="DK113" s="13">
        <v>7</v>
      </c>
      <c r="DL113" s="13">
        <v>6</v>
      </c>
      <c r="DM113" s="13">
        <v>7</v>
      </c>
      <c r="DN113" s="13">
        <v>3</v>
      </c>
      <c r="DO113" s="13">
        <v>6</v>
      </c>
      <c r="DP113" s="13">
        <v>9</v>
      </c>
      <c r="DQ113" s="13">
        <v>7</v>
      </c>
      <c r="DR113" s="13">
        <v>4</v>
      </c>
      <c r="DS113" s="13">
        <v>6</v>
      </c>
      <c r="DT113" s="13">
        <v>2</v>
      </c>
      <c r="DU113" s="13">
        <v>3</v>
      </c>
      <c r="DV113" s="13">
        <v>2</v>
      </c>
      <c r="DW113" s="13">
        <v>2</v>
      </c>
      <c r="DX113" s="13">
        <v>2</v>
      </c>
      <c r="DY113" s="13">
        <v>4</v>
      </c>
      <c r="DZ113" s="13">
        <v>2</v>
      </c>
      <c r="EA113" s="13">
        <v>1</v>
      </c>
      <c r="EB113" s="13"/>
      <c r="EC113" s="13">
        <v>2</v>
      </c>
      <c r="ED113" s="13">
        <v>1</v>
      </c>
      <c r="EE113" s="13"/>
      <c r="EF113" s="13"/>
      <c r="EG113" s="13"/>
      <c r="EH113" s="13"/>
      <c r="EI113" s="13"/>
      <c r="EJ113" s="13"/>
      <c r="EK113" s="13"/>
      <c r="EL113" s="59">
        <v>211</v>
      </c>
      <c r="EM113" s="13"/>
      <c r="EN113" s="13"/>
      <c r="EO113" s="13">
        <v>1</v>
      </c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>
        <v>1</v>
      </c>
      <c r="FB113" s="13"/>
      <c r="FC113" s="13">
        <v>1</v>
      </c>
      <c r="FD113" s="13"/>
      <c r="FE113" s="13"/>
      <c r="FF113" s="13"/>
      <c r="FG113" s="13"/>
      <c r="FH113" s="13"/>
      <c r="FI113" s="13">
        <v>1</v>
      </c>
      <c r="FJ113" s="13"/>
      <c r="FK113" s="13">
        <v>1</v>
      </c>
      <c r="FL113" s="13">
        <v>2</v>
      </c>
      <c r="FM113" s="13"/>
      <c r="FN113" s="13"/>
      <c r="FO113" s="13">
        <v>1</v>
      </c>
      <c r="FP113" s="13"/>
      <c r="FQ113" s="13">
        <v>1</v>
      </c>
      <c r="FR113" s="13">
        <v>2</v>
      </c>
      <c r="FS113" s="13"/>
      <c r="FT113" s="13">
        <v>3</v>
      </c>
      <c r="FU113" s="13">
        <v>2</v>
      </c>
      <c r="FV113" s="13">
        <v>1</v>
      </c>
      <c r="FW113" s="13"/>
      <c r="FX113" s="13"/>
      <c r="FY113" s="13">
        <v>3</v>
      </c>
      <c r="FZ113" s="13">
        <v>3</v>
      </c>
      <c r="GA113" s="13">
        <v>4</v>
      </c>
      <c r="GB113" s="13">
        <v>2</v>
      </c>
      <c r="GC113" s="13">
        <v>3</v>
      </c>
      <c r="GD113" s="13">
        <v>2</v>
      </c>
      <c r="GE113" s="13">
        <v>6</v>
      </c>
      <c r="GF113" s="13">
        <v>2</v>
      </c>
      <c r="GG113" s="13">
        <v>4</v>
      </c>
      <c r="GH113" s="13">
        <v>8</v>
      </c>
      <c r="GI113" s="13">
        <v>3</v>
      </c>
      <c r="GJ113" s="13">
        <v>2</v>
      </c>
      <c r="GK113" s="13">
        <v>3</v>
      </c>
      <c r="GL113" s="13">
        <v>7</v>
      </c>
      <c r="GM113" s="13">
        <v>3</v>
      </c>
      <c r="GN113" s="13">
        <v>7</v>
      </c>
      <c r="GO113" s="13">
        <v>4</v>
      </c>
      <c r="GP113" s="13">
        <v>14</v>
      </c>
      <c r="GQ113" s="13">
        <v>10</v>
      </c>
      <c r="GR113" s="13">
        <v>13</v>
      </c>
      <c r="GS113" s="13">
        <v>8</v>
      </c>
      <c r="GT113" s="13">
        <v>11</v>
      </c>
      <c r="GU113" s="13">
        <v>3</v>
      </c>
      <c r="GV113" s="13">
        <v>7</v>
      </c>
      <c r="GW113" s="13">
        <v>7</v>
      </c>
      <c r="GX113" s="13">
        <v>7</v>
      </c>
      <c r="GY113" s="13">
        <v>6</v>
      </c>
      <c r="GZ113" s="13">
        <v>7</v>
      </c>
      <c r="HA113" s="13">
        <v>12</v>
      </c>
      <c r="HB113" s="13">
        <v>12</v>
      </c>
      <c r="HC113" s="13">
        <v>9</v>
      </c>
      <c r="HD113" s="13">
        <v>11</v>
      </c>
      <c r="HE113" s="13">
        <v>10</v>
      </c>
      <c r="HF113" s="13">
        <v>10</v>
      </c>
      <c r="HG113" s="13">
        <v>6</v>
      </c>
      <c r="HH113" s="13">
        <v>7</v>
      </c>
      <c r="HI113" s="13">
        <v>5</v>
      </c>
      <c r="HJ113" s="13">
        <v>4</v>
      </c>
      <c r="HK113" s="13">
        <v>2</v>
      </c>
      <c r="HL113" s="13">
        <v>2</v>
      </c>
      <c r="HM113" s="13">
        <v>2</v>
      </c>
      <c r="HN113" s="13">
        <v>2</v>
      </c>
      <c r="HO113" s="13">
        <v>4</v>
      </c>
      <c r="HP113" s="13">
        <v>1</v>
      </c>
      <c r="HQ113" s="13"/>
      <c r="HR113" s="13"/>
      <c r="HS113" s="13"/>
      <c r="HT113" s="13">
        <v>2</v>
      </c>
      <c r="HU113" s="13"/>
      <c r="HV113" s="13"/>
      <c r="HW113" s="13"/>
      <c r="HX113" s="13"/>
      <c r="HY113" s="13"/>
      <c r="HZ113" s="13">
        <v>1</v>
      </c>
      <c r="IA113" s="13"/>
      <c r="IB113" s="13"/>
      <c r="IC113" s="13"/>
      <c r="ID113" s="13"/>
      <c r="IE113" s="13"/>
      <c r="IF113" s="59">
        <v>278</v>
      </c>
      <c r="IG113" s="13"/>
      <c r="IH113" s="13">
        <v>1</v>
      </c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>
        <v>1</v>
      </c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59">
        <v>2</v>
      </c>
      <c r="JY113" s="13">
        <v>491</v>
      </c>
      <c r="JZ113" s="351"/>
      <c r="KA113" s="351"/>
      <c r="KB113" s="351"/>
      <c r="KC113" s="351"/>
      <c r="KD113" s="351"/>
      <c r="KE113" s="351"/>
      <c r="KF113" s="351"/>
      <c r="KG113" s="351"/>
      <c r="KH113" s="351"/>
      <c r="KI113" s="351"/>
      <c r="KJ113" s="351"/>
      <c r="KK113" s="351"/>
      <c r="KL113" s="351"/>
      <c r="KM113" s="351"/>
    </row>
    <row r="114" spans="1:299">
      <c r="A114" s="8" t="s">
        <v>125</v>
      </c>
      <c r="B114" s="252">
        <f t="shared" si="108"/>
        <v>0</v>
      </c>
      <c r="C114" s="252">
        <f t="shared" si="109"/>
        <v>0</v>
      </c>
      <c r="D114" s="252">
        <f t="shared" si="110"/>
        <v>0</v>
      </c>
      <c r="E114" s="252">
        <f t="shared" si="111"/>
        <v>0</v>
      </c>
      <c r="F114" s="252">
        <f t="shared" si="112"/>
        <v>0</v>
      </c>
      <c r="G114" s="252">
        <f t="shared" si="113"/>
        <v>0</v>
      </c>
      <c r="H114" s="252">
        <f t="shared" si="114"/>
        <v>1</v>
      </c>
      <c r="I114" s="252">
        <f t="shared" si="115"/>
        <v>0</v>
      </c>
      <c r="J114" s="252">
        <f t="shared" si="116"/>
        <v>0</v>
      </c>
      <c r="K114" s="252">
        <f t="shared" si="117"/>
        <v>0</v>
      </c>
      <c r="L114" s="252">
        <f t="shared" si="118"/>
        <v>1</v>
      </c>
      <c r="M114" s="252">
        <f t="shared" si="119"/>
        <v>0</v>
      </c>
      <c r="N114" s="252">
        <f t="shared" si="120"/>
        <v>3</v>
      </c>
      <c r="O114" s="252">
        <f t="shared" si="121"/>
        <v>2</v>
      </c>
      <c r="P114" s="252">
        <f t="shared" si="122"/>
        <v>5</v>
      </c>
      <c r="Q114" s="252">
        <f t="shared" si="123"/>
        <v>1</v>
      </c>
      <c r="R114" s="252">
        <f t="shared" si="124"/>
        <v>2</v>
      </c>
      <c r="S114" s="252">
        <f t="shared" si="125"/>
        <v>1</v>
      </c>
      <c r="T114" s="252">
        <f t="shared" si="126"/>
        <v>1</v>
      </c>
      <c r="U114" s="252">
        <f t="shared" si="127"/>
        <v>1</v>
      </c>
      <c r="W114" s="16" t="s">
        <v>133</v>
      </c>
      <c r="X114" s="458">
        <f t="shared" si="87"/>
        <v>0</v>
      </c>
      <c r="Y114" s="458">
        <f t="shared" si="88"/>
        <v>0</v>
      </c>
      <c r="Z114" s="458">
        <f t="shared" si="89"/>
        <v>0</v>
      </c>
      <c r="AA114" s="458">
        <f t="shared" si="90"/>
        <v>0</v>
      </c>
      <c r="AB114" s="458">
        <f t="shared" si="91"/>
        <v>0</v>
      </c>
      <c r="AC114" s="458">
        <f t="shared" si="92"/>
        <v>0</v>
      </c>
      <c r="AD114" s="458">
        <f t="shared" si="93"/>
        <v>0</v>
      </c>
      <c r="AE114" s="458">
        <f t="shared" si="94"/>
        <v>0</v>
      </c>
      <c r="AF114" s="458">
        <f t="shared" si="95"/>
        <v>0</v>
      </c>
      <c r="AG114" s="458">
        <f t="shared" si="96"/>
        <v>0</v>
      </c>
      <c r="AH114" s="458">
        <f t="shared" si="97"/>
        <v>1</v>
      </c>
      <c r="AI114" s="458">
        <f t="shared" si="98"/>
        <v>0</v>
      </c>
      <c r="AJ114" s="458">
        <f t="shared" si="99"/>
        <v>1</v>
      </c>
      <c r="AK114" s="458">
        <f t="shared" si="100"/>
        <v>0</v>
      </c>
      <c r="AL114" s="458">
        <f t="shared" si="101"/>
        <v>2</v>
      </c>
      <c r="AM114" s="458">
        <f t="shared" si="102"/>
        <v>0</v>
      </c>
      <c r="AN114" s="458">
        <f t="shared" si="103"/>
        <v>1</v>
      </c>
      <c r="AO114" s="458">
        <f t="shared" si="104"/>
        <v>2</v>
      </c>
      <c r="AP114" s="458">
        <f t="shared" si="105"/>
        <v>0</v>
      </c>
      <c r="AQ114" s="458">
        <f t="shared" si="106"/>
        <v>2</v>
      </c>
      <c r="AR114" s="458">
        <f t="shared" si="107"/>
        <v>0</v>
      </c>
      <c r="AS114" s="16" t="s">
        <v>133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>
        <v>1</v>
      </c>
      <c r="DQ114" s="13"/>
      <c r="DR114" s="13">
        <v>1</v>
      </c>
      <c r="DS114" s="13"/>
      <c r="DT114" s="13"/>
      <c r="DU114" s="13"/>
      <c r="DV114" s="13"/>
      <c r="DW114" s="13">
        <v>1</v>
      </c>
      <c r="DX114" s="13"/>
      <c r="DY114" s="13">
        <v>1</v>
      </c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59">
        <v>4</v>
      </c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>
        <v>1</v>
      </c>
      <c r="GL114" s="13"/>
      <c r="GM114" s="13"/>
      <c r="GN114" s="13"/>
      <c r="GO114" s="13"/>
      <c r="GP114" s="13"/>
      <c r="GQ114" s="13">
        <v>1</v>
      </c>
      <c r="GR114" s="13"/>
      <c r="GS114" s="13"/>
      <c r="GT114" s="13"/>
      <c r="GU114" s="13"/>
      <c r="GV114" s="13"/>
      <c r="GW114" s="13"/>
      <c r="GX114" s="13"/>
      <c r="GY114" s="13"/>
      <c r="GZ114" s="13"/>
      <c r="HA114" s="13">
        <v>1</v>
      </c>
      <c r="HB114" s="13"/>
      <c r="HC114" s="13">
        <v>1</v>
      </c>
      <c r="HD114" s="13"/>
      <c r="HE114" s="13"/>
      <c r="HF114" s="13"/>
      <c r="HG114" s="13"/>
      <c r="HH114" s="13"/>
      <c r="HI114" s="13"/>
      <c r="HJ114" s="13"/>
      <c r="HK114" s="13">
        <v>1</v>
      </c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59">
        <v>5</v>
      </c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59"/>
      <c r="JY114" s="13">
        <v>9</v>
      </c>
      <c r="JZ114" s="351"/>
      <c r="KA114" s="351"/>
      <c r="KB114" s="351"/>
      <c r="KC114" s="351"/>
      <c r="KD114" s="351"/>
      <c r="KE114" s="351"/>
      <c r="KF114" s="351"/>
      <c r="KG114" s="351"/>
      <c r="KH114" s="351"/>
      <c r="KI114" s="351"/>
      <c r="KJ114" s="351"/>
      <c r="KK114" s="351"/>
      <c r="KL114" s="351"/>
      <c r="KM114" s="351"/>
    </row>
    <row r="115" spans="1:299">
      <c r="A115" s="9" t="s">
        <v>126</v>
      </c>
      <c r="B115" s="252">
        <f t="shared" si="108"/>
        <v>0</v>
      </c>
      <c r="C115" s="252">
        <f t="shared" si="109"/>
        <v>1</v>
      </c>
      <c r="D115" s="252">
        <f t="shared" si="110"/>
        <v>0</v>
      </c>
      <c r="E115" s="252">
        <f t="shared" si="111"/>
        <v>0</v>
      </c>
      <c r="F115" s="252">
        <f t="shared" si="112"/>
        <v>0</v>
      </c>
      <c r="G115" s="252">
        <f t="shared" si="113"/>
        <v>0</v>
      </c>
      <c r="H115" s="252">
        <f t="shared" si="114"/>
        <v>1</v>
      </c>
      <c r="I115" s="252">
        <f t="shared" si="115"/>
        <v>0</v>
      </c>
      <c r="J115" s="252">
        <f t="shared" si="116"/>
        <v>3</v>
      </c>
      <c r="K115" s="252">
        <f t="shared" si="117"/>
        <v>2</v>
      </c>
      <c r="L115" s="252">
        <f t="shared" si="118"/>
        <v>3</v>
      </c>
      <c r="M115" s="252">
        <f t="shared" si="119"/>
        <v>4</v>
      </c>
      <c r="N115" s="252">
        <f t="shared" si="120"/>
        <v>10</v>
      </c>
      <c r="O115" s="252">
        <f t="shared" si="121"/>
        <v>3</v>
      </c>
      <c r="P115" s="252">
        <f t="shared" si="122"/>
        <v>11</v>
      </c>
      <c r="Q115" s="252">
        <f t="shared" si="123"/>
        <v>4</v>
      </c>
      <c r="R115" s="252">
        <f t="shared" si="124"/>
        <v>10</v>
      </c>
      <c r="S115" s="252">
        <f t="shared" si="125"/>
        <v>3</v>
      </c>
      <c r="T115" s="252">
        <f t="shared" si="126"/>
        <v>1</v>
      </c>
      <c r="U115" s="252">
        <f t="shared" si="127"/>
        <v>0</v>
      </c>
      <c r="W115" s="16" t="s">
        <v>134</v>
      </c>
      <c r="X115" s="458">
        <f t="shared" si="87"/>
        <v>0</v>
      </c>
      <c r="Y115" s="458">
        <f t="shared" si="88"/>
        <v>0</v>
      </c>
      <c r="Z115" s="458">
        <f t="shared" si="89"/>
        <v>0</v>
      </c>
      <c r="AA115" s="458">
        <f t="shared" si="90"/>
        <v>0</v>
      </c>
      <c r="AB115" s="458">
        <f t="shared" si="91"/>
        <v>0</v>
      </c>
      <c r="AC115" s="458">
        <f t="shared" si="92"/>
        <v>0</v>
      </c>
      <c r="AD115" s="458">
        <f t="shared" si="93"/>
        <v>0</v>
      </c>
      <c r="AE115" s="458">
        <f t="shared" si="94"/>
        <v>0</v>
      </c>
      <c r="AF115" s="458">
        <f t="shared" si="95"/>
        <v>0</v>
      </c>
      <c r="AG115" s="458">
        <f t="shared" si="96"/>
        <v>0</v>
      </c>
      <c r="AH115" s="458">
        <f t="shared" si="97"/>
        <v>0</v>
      </c>
      <c r="AI115" s="458">
        <f t="shared" si="98"/>
        <v>0</v>
      </c>
      <c r="AJ115" s="458">
        <f t="shared" si="99"/>
        <v>0</v>
      </c>
      <c r="AK115" s="458">
        <f t="shared" si="100"/>
        <v>1</v>
      </c>
      <c r="AL115" s="458">
        <f t="shared" si="101"/>
        <v>0</v>
      </c>
      <c r="AM115" s="458">
        <f t="shared" si="102"/>
        <v>0</v>
      </c>
      <c r="AN115" s="458">
        <f t="shared" si="103"/>
        <v>0</v>
      </c>
      <c r="AO115" s="458">
        <f t="shared" si="104"/>
        <v>5</v>
      </c>
      <c r="AP115" s="458">
        <f t="shared" si="105"/>
        <v>2</v>
      </c>
      <c r="AQ115" s="458">
        <f t="shared" si="106"/>
        <v>0</v>
      </c>
      <c r="AR115" s="458">
        <f t="shared" si="107"/>
        <v>0</v>
      </c>
      <c r="AS115" s="16" t="s">
        <v>134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>
        <v>1</v>
      </c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>
        <v>1</v>
      </c>
      <c r="DM115" s="13">
        <v>1</v>
      </c>
      <c r="DN115" s="13"/>
      <c r="DO115" s="13"/>
      <c r="DP115" s="13">
        <v>1</v>
      </c>
      <c r="DQ115" s="13"/>
      <c r="DR115" s="13">
        <v>1</v>
      </c>
      <c r="DS115" s="13">
        <v>1</v>
      </c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59">
        <v>6</v>
      </c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>
        <v>1</v>
      </c>
      <c r="HR115" s="13"/>
      <c r="HS115" s="13"/>
      <c r="HT115" s="13"/>
      <c r="HU115" s="13"/>
      <c r="HV115" s="13">
        <v>1</v>
      </c>
      <c r="HW115" s="13"/>
      <c r="HX115" s="13"/>
      <c r="HY115" s="13"/>
      <c r="HZ115" s="13"/>
      <c r="IA115" s="13"/>
      <c r="IB115" s="13"/>
      <c r="IC115" s="13"/>
      <c r="ID115" s="13"/>
      <c r="IE115" s="13"/>
      <c r="IF115" s="59">
        <v>2</v>
      </c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59"/>
      <c r="JY115" s="13">
        <v>8</v>
      </c>
      <c r="JZ115" s="351"/>
      <c r="KA115" s="351"/>
      <c r="KB115" s="351"/>
      <c r="KC115" s="351"/>
      <c r="KD115" s="351"/>
      <c r="KE115" s="351"/>
      <c r="KF115" s="351"/>
      <c r="KG115" s="351"/>
      <c r="KH115" s="351"/>
      <c r="KI115" s="351"/>
      <c r="KJ115" s="351"/>
      <c r="KK115" s="351"/>
      <c r="KL115" s="351"/>
      <c r="KM115" s="351"/>
    </row>
    <row r="116" spans="1:299">
      <c r="A116" s="8" t="s">
        <v>127</v>
      </c>
      <c r="B116" s="252">
        <f t="shared" si="108"/>
        <v>0</v>
      </c>
      <c r="C116" s="252">
        <f t="shared" si="109"/>
        <v>0</v>
      </c>
      <c r="D116" s="252">
        <f t="shared" si="110"/>
        <v>0</v>
      </c>
      <c r="E116" s="252">
        <f t="shared" si="111"/>
        <v>0</v>
      </c>
      <c r="F116" s="252">
        <f t="shared" si="112"/>
        <v>0</v>
      </c>
      <c r="G116" s="252">
        <f t="shared" si="113"/>
        <v>0</v>
      </c>
      <c r="H116" s="252">
        <f t="shared" si="114"/>
        <v>0</v>
      </c>
      <c r="I116" s="252">
        <f t="shared" si="115"/>
        <v>0</v>
      </c>
      <c r="J116" s="252">
        <f t="shared" si="116"/>
        <v>0</v>
      </c>
      <c r="K116" s="252">
        <f t="shared" si="117"/>
        <v>1</v>
      </c>
      <c r="L116" s="252">
        <f t="shared" si="118"/>
        <v>0</v>
      </c>
      <c r="M116" s="252">
        <f t="shared" si="119"/>
        <v>2</v>
      </c>
      <c r="N116" s="252">
        <f t="shared" si="120"/>
        <v>3</v>
      </c>
      <c r="O116" s="252">
        <f t="shared" si="121"/>
        <v>1</v>
      </c>
      <c r="P116" s="252">
        <f t="shared" si="122"/>
        <v>5</v>
      </c>
      <c r="Q116" s="252">
        <f t="shared" si="123"/>
        <v>2</v>
      </c>
      <c r="R116" s="252">
        <f t="shared" si="124"/>
        <v>8</v>
      </c>
      <c r="S116" s="252">
        <f t="shared" si="125"/>
        <v>4</v>
      </c>
      <c r="T116" s="252">
        <f t="shared" si="126"/>
        <v>2</v>
      </c>
      <c r="U116" s="252">
        <f t="shared" si="127"/>
        <v>2</v>
      </c>
      <c r="W116" s="16" t="s">
        <v>211</v>
      </c>
      <c r="X116" s="458">
        <f t="shared" si="87"/>
        <v>0</v>
      </c>
      <c r="Y116" s="458">
        <f t="shared" si="88"/>
        <v>0</v>
      </c>
      <c r="Z116" s="458">
        <f t="shared" si="89"/>
        <v>0</v>
      </c>
      <c r="AA116" s="458">
        <f t="shared" si="90"/>
        <v>0</v>
      </c>
      <c r="AB116" s="458">
        <f t="shared" si="91"/>
        <v>0</v>
      </c>
      <c r="AC116" s="458">
        <f t="shared" si="92"/>
        <v>0</v>
      </c>
      <c r="AD116" s="458">
        <f t="shared" si="93"/>
        <v>0</v>
      </c>
      <c r="AE116" s="458">
        <f t="shared" si="94"/>
        <v>0</v>
      </c>
      <c r="AF116" s="458">
        <f t="shared" si="95"/>
        <v>1</v>
      </c>
      <c r="AG116" s="458">
        <f t="shared" si="96"/>
        <v>0</v>
      </c>
      <c r="AH116" s="458">
        <f t="shared" si="97"/>
        <v>6</v>
      </c>
      <c r="AI116" s="458">
        <f t="shared" si="98"/>
        <v>1</v>
      </c>
      <c r="AJ116" s="458">
        <f t="shared" si="99"/>
        <v>9</v>
      </c>
      <c r="AK116" s="458">
        <f t="shared" si="100"/>
        <v>0</v>
      </c>
      <c r="AL116" s="458">
        <f t="shared" si="101"/>
        <v>8</v>
      </c>
      <c r="AM116" s="458">
        <f t="shared" si="102"/>
        <v>8</v>
      </c>
      <c r="AN116" s="458">
        <f t="shared" si="103"/>
        <v>11</v>
      </c>
      <c r="AO116" s="458">
        <f t="shared" si="104"/>
        <v>15</v>
      </c>
      <c r="AP116" s="458">
        <f t="shared" si="105"/>
        <v>2</v>
      </c>
      <c r="AQ116" s="458">
        <f t="shared" si="106"/>
        <v>5</v>
      </c>
      <c r="AR116" s="458">
        <f t="shared" si="107"/>
        <v>0</v>
      </c>
      <c r="AS116" s="16" t="s">
        <v>211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>
        <v>1</v>
      </c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>
        <v>1</v>
      </c>
      <c r="DE116" s="13">
        <v>1</v>
      </c>
      <c r="DF116" s="13">
        <v>1</v>
      </c>
      <c r="DG116" s="13"/>
      <c r="DH116" s="13">
        <v>3</v>
      </c>
      <c r="DI116" s="13">
        <v>1</v>
      </c>
      <c r="DJ116" s="13"/>
      <c r="DK116" s="13">
        <v>1</v>
      </c>
      <c r="DL116" s="13">
        <v>3</v>
      </c>
      <c r="DM116" s="13"/>
      <c r="DN116" s="13">
        <v>1</v>
      </c>
      <c r="DO116" s="13">
        <v>1</v>
      </c>
      <c r="DP116" s="13">
        <v>1</v>
      </c>
      <c r="DQ116" s="13">
        <v>2</v>
      </c>
      <c r="DR116" s="13">
        <v>1</v>
      </c>
      <c r="DS116" s="13">
        <v>2</v>
      </c>
      <c r="DT116" s="13">
        <v>2</v>
      </c>
      <c r="DU116" s="13">
        <v>2</v>
      </c>
      <c r="DV116" s="13"/>
      <c r="DW116" s="13"/>
      <c r="DX116" s="13">
        <v>1</v>
      </c>
      <c r="DY116" s="13"/>
      <c r="DZ116" s="13">
        <v>1</v>
      </c>
      <c r="EA116" s="13">
        <v>1</v>
      </c>
      <c r="EB116" s="13">
        <v>1</v>
      </c>
      <c r="EC116" s="13"/>
      <c r="ED116" s="13"/>
      <c r="EE116" s="13">
        <v>1</v>
      </c>
      <c r="EF116" s="13"/>
      <c r="EG116" s="13"/>
      <c r="EH116" s="13"/>
      <c r="EI116" s="13"/>
      <c r="EJ116" s="13"/>
      <c r="EK116" s="13"/>
      <c r="EL116" s="59">
        <v>29</v>
      </c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>
        <v>1</v>
      </c>
      <c r="FV116" s="13"/>
      <c r="FW116" s="13"/>
      <c r="FX116" s="13"/>
      <c r="FY116" s="13"/>
      <c r="FZ116" s="13"/>
      <c r="GA116" s="13"/>
      <c r="GB116" s="13">
        <v>3</v>
      </c>
      <c r="GC116" s="13"/>
      <c r="GD116" s="13"/>
      <c r="GE116" s="13"/>
      <c r="GF116" s="13"/>
      <c r="GG116" s="13">
        <v>1</v>
      </c>
      <c r="GH116" s="13">
        <v>1</v>
      </c>
      <c r="GI116" s="13"/>
      <c r="GJ116" s="13">
        <v>1</v>
      </c>
      <c r="GK116" s="13"/>
      <c r="GL116" s="13"/>
      <c r="GM116" s="13">
        <v>1</v>
      </c>
      <c r="GN116" s="13">
        <v>1</v>
      </c>
      <c r="GO116" s="13">
        <v>2</v>
      </c>
      <c r="GP116" s="13">
        <v>1</v>
      </c>
      <c r="GQ116" s="13"/>
      <c r="GR116" s="13">
        <v>2</v>
      </c>
      <c r="GS116" s="13">
        <v>1</v>
      </c>
      <c r="GT116" s="13">
        <v>1</v>
      </c>
      <c r="GU116" s="13"/>
      <c r="GV116" s="13"/>
      <c r="GW116" s="13"/>
      <c r="GX116" s="13"/>
      <c r="GY116" s="13"/>
      <c r="GZ116" s="13">
        <v>1</v>
      </c>
      <c r="HA116" s="13">
        <v>1</v>
      </c>
      <c r="HB116" s="13">
        <v>3</v>
      </c>
      <c r="HC116" s="13">
        <v>2</v>
      </c>
      <c r="HD116" s="13"/>
      <c r="HE116" s="13">
        <v>1</v>
      </c>
      <c r="HF116" s="13"/>
      <c r="HG116" s="13">
        <v>1</v>
      </c>
      <c r="HH116" s="13">
        <v>2</v>
      </c>
      <c r="HI116" s="13">
        <v>2</v>
      </c>
      <c r="HJ116" s="13">
        <v>2</v>
      </c>
      <c r="HK116" s="13">
        <v>2</v>
      </c>
      <c r="HL116" s="13">
        <v>1</v>
      </c>
      <c r="HM116" s="13">
        <v>1</v>
      </c>
      <c r="HN116" s="13"/>
      <c r="HO116" s="13"/>
      <c r="HP116" s="13">
        <v>1</v>
      </c>
      <c r="HQ116" s="13"/>
      <c r="HR116" s="13">
        <v>1</v>
      </c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59">
        <v>37</v>
      </c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59"/>
      <c r="JY116" s="13">
        <v>66</v>
      </c>
      <c r="JZ116" s="351"/>
      <c r="KA116" s="351"/>
      <c r="KB116" s="351"/>
      <c r="KC116" s="351"/>
      <c r="KD116" s="351"/>
      <c r="KE116" s="351"/>
      <c r="KF116" s="351"/>
      <c r="KG116" s="351"/>
      <c r="KH116" s="351"/>
      <c r="KI116" s="351"/>
      <c r="KJ116" s="351"/>
      <c r="KK116" s="351"/>
      <c r="KL116" s="351"/>
      <c r="KM116" s="351"/>
    </row>
    <row r="117" spans="1:299">
      <c r="A117" s="9" t="s">
        <v>128</v>
      </c>
      <c r="B117" s="252">
        <f t="shared" si="108"/>
        <v>1</v>
      </c>
      <c r="C117" s="252">
        <f t="shared" si="109"/>
        <v>0</v>
      </c>
      <c r="D117" s="252">
        <f t="shared" si="110"/>
        <v>1</v>
      </c>
      <c r="E117" s="252">
        <f t="shared" si="111"/>
        <v>1</v>
      </c>
      <c r="F117" s="252">
        <f t="shared" si="112"/>
        <v>0</v>
      </c>
      <c r="G117" s="252">
        <f t="shared" si="113"/>
        <v>2</v>
      </c>
      <c r="H117" s="252">
        <f t="shared" si="114"/>
        <v>4</v>
      </c>
      <c r="I117" s="252">
        <f t="shared" si="115"/>
        <v>3</v>
      </c>
      <c r="J117" s="252">
        <f t="shared" si="116"/>
        <v>14</v>
      </c>
      <c r="K117" s="252">
        <f t="shared" si="117"/>
        <v>13</v>
      </c>
      <c r="L117" s="252">
        <f t="shared" si="118"/>
        <v>33</v>
      </c>
      <c r="M117" s="252">
        <f t="shared" si="119"/>
        <v>25</v>
      </c>
      <c r="N117" s="252">
        <f t="shared" si="120"/>
        <v>101</v>
      </c>
      <c r="O117" s="252">
        <f t="shared" si="121"/>
        <v>58</v>
      </c>
      <c r="P117" s="252">
        <f t="shared" si="122"/>
        <v>108</v>
      </c>
      <c r="Q117" s="252">
        <f t="shared" si="123"/>
        <v>74</v>
      </c>
      <c r="R117" s="252">
        <f t="shared" si="124"/>
        <v>61</v>
      </c>
      <c r="S117" s="252">
        <f t="shared" si="125"/>
        <v>61</v>
      </c>
      <c r="T117" s="252">
        <f t="shared" si="126"/>
        <v>9</v>
      </c>
      <c r="U117" s="252">
        <f t="shared" si="127"/>
        <v>24</v>
      </c>
      <c r="W117" s="16" t="s">
        <v>136</v>
      </c>
      <c r="X117" s="458">
        <f t="shared" si="87"/>
        <v>0</v>
      </c>
      <c r="Y117" s="458">
        <f t="shared" si="88"/>
        <v>0</v>
      </c>
      <c r="Z117" s="458">
        <f t="shared" si="89"/>
        <v>0</v>
      </c>
      <c r="AA117" s="458">
        <f t="shared" si="90"/>
        <v>0</v>
      </c>
      <c r="AB117" s="458">
        <f t="shared" si="91"/>
        <v>0</v>
      </c>
      <c r="AC117" s="458">
        <f t="shared" si="92"/>
        <v>0</v>
      </c>
      <c r="AD117" s="458">
        <f t="shared" si="93"/>
        <v>0</v>
      </c>
      <c r="AE117" s="458">
        <f t="shared" si="94"/>
        <v>0</v>
      </c>
      <c r="AF117" s="458">
        <f t="shared" si="95"/>
        <v>0</v>
      </c>
      <c r="AG117" s="458">
        <f t="shared" si="96"/>
        <v>0</v>
      </c>
      <c r="AH117" s="458">
        <f t="shared" si="97"/>
        <v>2</v>
      </c>
      <c r="AI117" s="458">
        <f t="shared" si="98"/>
        <v>0</v>
      </c>
      <c r="AJ117" s="458">
        <f t="shared" si="99"/>
        <v>0</v>
      </c>
      <c r="AK117" s="458">
        <f t="shared" si="100"/>
        <v>0</v>
      </c>
      <c r="AL117" s="458">
        <f t="shared" si="101"/>
        <v>4</v>
      </c>
      <c r="AM117" s="458">
        <f t="shared" si="102"/>
        <v>3</v>
      </c>
      <c r="AN117" s="458">
        <f t="shared" si="103"/>
        <v>5</v>
      </c>
      <c r="AO117" s="458">
        <f t="shared" si="104"/>
        <v>1</v>
      </c>
      <c r="AP117" s="458">
        <f t="shared" si="105"/>
        <v>1</v>
      </c>
      <c r="AQ117" s="458">
        <f t="shared" si="106"/>
        <v>1</v>
      </c>
      <c r="AR117" s="458">
        <f t="shared" si="107"/>
        <v>0</v>
      </c>
      <c r="AS117" s="16" t="s">
        <v>136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>
        <v>1</v>
      </c>
      <c r="DG117" s="13">
        <v>1</v>
      </c>
      <c r="DH117" s="13"/>
      <c r="DI117" s="13"/>
      <c r="DJ117" s="13"/>
      <c r="DK117" s="13">
        <v>1</v>
      </c>
      <c r="DL117" s="13">
        <v>1</v>
      </c>
      <c r="DM117" s="13"/>
      <c r="DN117" s="13"/>
      <c r="DO117" s="13"/>
      <c r="DP117" s="13"/>
      <c r="DQ117" s="13"/>
      <c r="DR117" s="13"/>
      <c r="DS117" s="13"/>
      <c r="DT117" s="13"/>
      <c r="DU117" s="13"/>
      <c r="DV117" s="13">
        <v>1</v>
      </c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59">
        <v>5</v>
      </c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>
        <v>1</v>
      </c>
      <c r="GD117" s="13"/>
      <c r="GE117" s="13"/>
      <c r="GF117" s="13"/>
      <c r="GG117" s="13"/>
      <c r="GH117" s="13"/>
      <c r="GI117" s="13">
        <v>1</v>
      </c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>
        <v>2</v>
      </c>
      <c r="GY117" s="13">
        <v>1</v>
      </c>
      <c r="GZ117" s="13">
        <v>1</v>
      </c>
      <c r="HA117" s="13"/>
      <c r="HB117" s="13"/>
      <c r="HC117" s="13"/>
      <c r="HD117" s="13"/>
      <c r="HE117" s="13"/>
      <c r="HF117" s="13">
        <v>1</v>
      </c>
      <c r="HG117" s="13"/>
      <c r="HH117" s="13">
        <v>1</v>
      </c>
      <c r="HI117" s="13">
        <v>2</v>
      </c>
      <c r="HJ117" s="13"/>
      <c r="HK117" s="13"/>
      <c r="HL117" s="13"/>
      <c r="HM117" s="13">
        <v>1</v>
      </c>
      <c r="HN117" s="13"/>
      <c r="HO117" s="13"/>
      <c r="HP117" s="13">
        <v>1</v>
      </c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59">
        <v>12</v>
      </c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59"/>
      <c r="JY117" s="13">
        <v>17</v>
      </c>
      <c r="JZ117" s="351"/>
      <c r="KA117" s="351"/>
      <c r="KB117" s="351"/>
      <c r="KC117" s="351"/>
      <c r="KD117" s="351"/>
      <c r="KE117" s="351"/>
      <c r="KF117" s="351"/>
      <c r="KG117" s="351"/>
      <c r="KH117" s="351"/>
      <c r="KI117" s="351"/>
      <c r="KJ117" s="351"/>
      <c r="KK117" s="351"/>
      <c r="KL117" s="351"/>
      <c r="KM117" s="351"/>
    </row>
    <row r="118" spans="1:299">
      <c r="A118" s="8" t="s">
        <v>129</v>
      </c>
      <c r="B118" s="252">
        <f t="shared" si="108"/>
        <v>0</v>
      </c>
      <c r="C118" s="252">
        <f t="shared" si="109"/>
        <v>0</v>
      </c>
      <c r="D118" s="252">
        <f t="shared" si="110"/>
        <v>0</v>
      </c>
      <c r="E118" s="252">
        <f t="shared" si="111"/>
        <v>0</v>
      </c>
      <c r="F118" s="252">
        <f t="shared" si="112"/>
        <v>0</v>
      </c>
      <c r="G118" s="252">
        <f t="shared" si="113"/>
        <v>0</v>
      </c>
      <c r="H118" s="252">
        <f t="shared" si="114"/>
        <v>0</v>
      </c>
      <c r="I118" s="252">
        <f t="shared" si="115"/>
        <v>0</v>
      </c>
      <c r="J118" s="252">
        <f t="shared" si="116"/>
        <v>0</v>
      </c>
      <c r="K118" s="252">
        <f t="shared" si="117"/>
        <v>0</v>
      </c>
      <c r="L118" s="252">
        <f t="shared" si="118"/>
        <v>0</v>
      </c>
      <c r="M118" s="252">
        <f t="shared" si="119"/>
        <v>0</v>
      </c>
      <c r="N118" s="252">
        <f t="shared" si="120"/>
        <v>2</v>
      </c>
      <c r="O118" s="252">
        <f t="shared" si="121"/>
        <v>1</v>
      </c>
      <c r="P118" s="252">
        <f t="shared" si="122"/>
        <v>4</v>
      </c>
      <c r="Q118" s="252">
        <f t="shared" si="123"/>
        <v>2</v>
      </c>
      <c r="R118" s="252">
        <f t="shared" si="124"/>
        <v>2</v>
      </c>
      <c r="S118" s="252">
        <f t="shared" si="125"/>
        <v>5</v>
      </c>
      <c r="T118" s="252">
        <f t="shared" si="126"/>
        <v>0</v>
      </c>
      <c r="U118" s="252">
        <f t="shared" si="127"/>
        <v>0</v>
      </c>
      <c r="W118" s="16" t="s">
        <v>212</v>
      </c>
      <c r="X118" s="458">
        <f t="shared" si="87"/>
        <v>0</v>
      </c>
      <c r="Y118" s="458">
        <f t="shared" si="88"/>
        <v>0</v>
      </c>
      <c r="Z118" s="458">
        <f t="shared" si="89"/>
        <v>0</v>
      </c>
      <c r="AA118" s="458">
        <f t="shared" si="90"/>
        <v>0</v>
      </c>
      <c r="AB118" s="458">
        <f t="shared" si="91"/>
        <v>0</v>
      </c>
      <c r="AC118" s="458">
        <f t="shared" si="92"/>
        <v>0</v>
      </c>
      <c r="AD118" s="458">
        <f t="shared" si="93"/>
        <v>0</v>
      </c>
      <c r="AE118" s="458">
        <f t="shared" si="94"/>
        <v>0</v>
      </c>
      <c r="AF118" s="458">
        <f t="shared" si="95"/>
        <v>0</v>
      </c>
      <c r="AG118" s="458">
        <f t="shared" si="96"/>
        <v>0</v>
      </c>
      <c r="AH118" s="458">
        <f t="shared" si="97"/>
        <v>0</v>
      </c>
      <c r="AI118" s="458">
        <f t="shared" si="98"/>
        <v>1</v>
      </c>
      <c r="AJ118" s="458">
        <f t="shared" si="99"/>
        <v>3</v>
      </c>
      <c r="AK118" s="458">
        <f t="shared" si="100"/>
        <v>0</v>
      </c>
      <c r="AL118" s="458">
        <f t="shared" si="101"/>
        <v>1</v>
      </c>
      <c r="AM118" s="458">
        <f t="shared" si="102"/>
        <v>3</v>
      </c>
      <c r="AN118" s="458">
        <f t="shared" si="103"/>
        <v>3</v>
      </c>
      <c r="AO118" s="458">
        <f t="shared" si="104"/>
        <v>2</v>
      </c>
      <c r="AP118" s="458">
        <f t="shared" si="105"/>
        <v>0</v>
      </c>
      <c r="AQ118" s="458">
        <f t="shared" si="106"/>
        <v>2</v>
      </c>
      <c r="AR118" s="458">
        <f t="shared" si="107"/>
        <v>0</v>
      </c>
      <c r="AS118" s="16" t="s">
        <v>212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>
        <v>1</v>
      </c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>
        <v>1</v>
      </c>
      <c r="DF118" s="13"/>
      <c r="DG118" s="13"/>
      <c r="DH118" s="13"/>
      <c r="DI118" s="13"/>
      <c r="DJ118" s="13">
        <v>2</v>
      </c>
      <c r="DK118" s="13"/>
      <c r="DL118" s="13"/>
      <c r="DM118" s="13">
        <v>1</v>
      </c>
      <c r="DN118" s="13"/>
      <c r="DO118" s="13">
        <v>1</v>
      </c>
      <c r="DP118" s="13"/>
      <c r="DQ118" s="13"/>
      <c r="DR118" s="13"/>
      <c r="DS118" s="13"/>
      <c r="DT118" s="13"/>
      <c r="DU118" s="13"/>
      <c r="DV118" s="13"/>
      <c r="DW118" s="13"/>
      <c r="DX118" s="13">
        <v>1</v>
      </c>
      <c r="DY118" s="13"/>
      <c r="DZ118" s="13"/>
      <c r="EA118" s="13"/>
      <c r="EB118" s="13"/>
      <c r="EC118" s="13">
        <v>1</v>
      </c>
      <c r="ED118" s="13"/>
      <c r="EE118" s="13"/>
      <c r="EF118" s="13"/>
      <c r="EG118" s="13"/>
      <c r="EH118" s="13"/>
      <c r="EI118" s="13"/>
      <c r="EJ118" s="13"/>
      <c r="EK118" s="13"/>
      <c r="EL118" s="59">
        <v>8</v>
      </c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>
        <v>1</v>
      </c>
      <c r="GM118" s="13"/>
      <c r="GN118" s="13">
        <v>1</v>
      </c>
      <c r="GO118" s="13"/>
      <c r="GP118" s="13"/>
      <c r="GQ118" s="13"/>
      <c r="GR118" s="13">
        <v>1</v>
      </c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>
        <v>1</v>
      </c>
      <c r="HF118" s="13"/>
      <c r="HG118" s="13"/>
      <c r="HH118" s="13">
        <v>1</v>
      </c>
      <c r="HI118" s="13"/>
      <c r="HJ118" s="13">
        <v>1</v>
      </c>
      <c r="HK118" s="13"/>
      <c r="HL118" s="13"/>
      <c r="HM118" s="13"/>
      <c r="HN118" s="13"/>
      <c r="HO118" s="13">
        <v>1</v>
      </c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59">
        <v>7</v>
      </c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59"/>
      <c r="JY118" s="13">
        <v>15</v>
      </c>
      <c r="JZ118" s="351"/>
      <c r="KA118" s="351"/>
      <c r="KB118" s="351"/>
      <c r="KC118" s="351"/>
      <c r="KD118" s="351"/>
      <c r="KE118" s="351"/>
      <c r="KF118" s="351"/>
      <c r="KG118" s="351"/>
      <c r="KH118" s="351"/>
      <c r="KI118" s="351"/>
      <c r="KJ118" s="351"/>
      <c r="KK118" s="351"/>
      <c r="KL118" s="351"/>
      <c r="KM118" s="351"/>
    </row>
    <row r="119" spans="1:299">
      <c r="A119" s="8" t="s">
        <v>130</v>
      </c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W119" s="16" t="s">
        <v>138</v>
      </c>
      <c r="X119" s="458">
        <f t="shared" si="87"/>
        <v>0</v>
      </c>
      <c r="Y119" s="458">
        <f t="shared" si="88"/>
        <v>0</v>
      </c>
      <c r="Z119" s="458">
        <f t="shared" si="89"/>
        <v>0</v>
      </c>
      <c r="AA119" s="458">
        <f t="shared" si="90"/>
        <v>0</v>
      </c>
      <c r="AB119" s="458">
        <f t="shared" si="91"/>
        <v>0</v>
      </c>
      <c r="AC119" s="458">
        <f t="shared" si="92"/>
        <v>0</v>
      </c>
      <c r="AD119" s="458">
        <f t="shared" si="93"/>
        <v>0</v>
      </c>
      <c r="AE119" s="458">
        <f t="shared" si="94"/>
        <v>0</v>
      </c>
      <c r="AF119" s="458">
        <f t="shared" si="95"/>
        <v>1</v>
      </c>
      <c r="AG119" s="458">
        <f t="shared" si="96"/>
        <v>0</v>
      </c>
      <c r="AH119" s="458">
        <f t="shared" si="97"/>
        <v>0</v>
      </c>
      <c r="AI119" s="458">
        <f t="shared" si="98"/>
        <v>1</v>
      </c>
      <c r="AJ119" s="458">
        <f t="shared" si="99"/>
        <v>0</v>
      </c>
      <c r="AK119" s="458">
        <f t="shared" si="100"/>
        <v>0</v>
      </c>
      <c r="AL119" s="458">
        <f t="shared" si="101"/>
        <v>0</v>
      </c>
      <c r="AM119" s="458">
        <f t="shared" si="102"/>
        <v>3</v>
      </c>
      <c r="AN119" s="458">
        <f t="shared" si="103"/>
        <v>2</v>
      </c>
      <c r="AO119" s="458">
        <f t="shared" si="104"/>
        <v>2</v>
      </c>
      <c r="AP119" s="458">
        <f t="shared" si="105"/>
        <v>0</v>
      </c>
      <c r="AQ119" s="458">
        <f t="shared" si="106"/>
        <v>0</v>
      </c>
      <c r="AR119" s="458">
        <f t="shared" si="107"/>
        <v>1</v>
      </c>
      <c r="AS119" s="16" t="s">
        <v>138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>
        <v>1</v>
      </c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>
        <v>1</v>
      </c>
      <c r="DE119" s="13"/>
      <c r="DF119" s="13"/>
      <c r="DG119" s="13"/>
      <c r="DH119" s="13"/>
      <c r="DI119" s="13">
        <v>1</v>
      </c>
      <c r="DJ119" s="13">
        <v>1</v>
      </c>
      <c r="DK119" s="13"/>
      <c r="DL119" s="13"/>
      <c r="DM119" s="13"/>
      <c r="DN119" s="13">
        <v>1</v>
      </c>
      <c r="DO119" s="13"/>
      <c r="DP119" s="13"/>
      <c r="DQ119" s="13"/>
      <c r="DR119" s="13">
        <v>1</v>
      </c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59">
        <v>6</v>
      </c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>
        <v>1</v>
      </c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>
        <v>1</v>
      </c>
      <c r="HI119" s="13"/>
      <c r="HJ119" s="13"/>
      <c r="HK119" s="13">
        <v>1</v>
      </c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59">
        <v>3</v>
      </c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>
        <v>1</v>
      </c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59">
        <v>1</v>
      </c>
      <c r="JY119" s="13">
        <v>10</v>
      </c>
      <c r="JZ119" s="351"/>
      <c r="KA119" s="351"/>
      <c r="KB119" s="351"/>
      <c r="KC119" s="351"/>
      <c r="KD119" s="351"/>
      <c r="KE119" s="351"/>
      <c r="KF119" s="351"/>
      <c r="KG119" s="351"/>
      <c r="KH119" s="351"/>
      <c r="KI119" s="351"/>
      <c r="KJ119" s="351"/>
      <c r="KK119" s="351"/>
      <c r="KL119" s="351"/>
      <c r="KM119" s="351"/>
    </row>
    <row r="120" spans="1:299">
      <c r="A120" s="9" t="s">
        <v>210</v>
      </c>
      <c r="B120" s="252">
        <f t="shared" si="108"/>
        <v>0</v>
      </c>
      <c r="C120" s="252">
        <f t="shared" si="109"/>
        <v>0</v>
      </c>
      <c r="D120" s="252">
        <f t="shared" si="110"/>
        <v>0</v>
      </c>
      <c r="E120" s="252">
        <f t="shared" si="111"/>
        <v>0</v>
      </c>
      <c r="F120" s="252">
        <f t="shared" si="112"/>
        <v>1</v>
      </c>
      <c r="G120" s="252">
        <f t="shared" si="113"/>
        <v>1</v>
      </c>
      <c r="H120" s="252">
        <f t="shared" si="114"/>
        <v>6</v>
      </c>
      <c r="I120" s="252">
        <f t="shared" si="115"/>
        <v>3</v>
      </c>
      <c r="J120" s="252">
        <f t="shared" si="116"/>
        <v>11</v>
      </c>
      <c r="K120" s="252">
        <f t="shared" si="117"/>
        <v>3</v>
      </c>
      <c r="L120" s="252">
        <f t="shared" si="118"/>
        <v>22</v>
      </c>
      <c r="M120" s="252">
        <f t="shared" si="119"/>
        <v>6</v>
      </c>
      <c r="N120" s="252">
        <f t="shared" si="120"/>
        <v>57</v>
      </c>
      <c r="O120" s="252">
        <f t="shared" si="121"/>
        <v>26</v>
      </c>
      <c r="P120" s="252">
        <f t="shared" si="122"/>
        <v>63</v>
      </c>
      <c r="Q120" s="252">
        <f t="shared" si="123"/>
        <v>70</v>
      </c>
      <c r="R120" s="252">
        <f t="shared" si="124"/>
        <v>82</v>
      </c>
      <c r="S120" s="252">
        <f t="shared" si="125"/>
        <v>86</v>
      </c>
      <c r="T120" s="252">
        <f t="shared" si="126"/>
        <v>23</v>
      </c>
      <c r="U120" s="252">
        <f t="shared" si="127"/>
        <v>49</v>
      </c>
      <c r="W120" s="16" t="s">
        <v>139</v>
      </c>
      <c r="X120" s="458">
        <f t="shared" si="87"/>
        <v>0</v>
      </c>
      <c r="Y120" s="458">
        <f t="shared" si="88"/>
        <v>0</v>
      </c>
      <c r="Z120" s="458">
        <f t="shared" si="89"/>
        <v>0</v>
      </c>
      <c r="AA120" s="458">
        <f t="shared" si="90"/>
        <v>0</v>
      </c>
      <c r="AB120" s="458">
        <f t="shared" si="91"/>
        <v>0</v>
      </c>
      <c r="AC120" s="458">
        <f t="shared" si="92"/>
        <v>0</v>
      </c>
      <c r="AD120" s="458">
        <f t="shared" si="93"/>
        <v>1</v>
      </c>
      <c r="AE120" s="458">
        <f t="shared" si="94"/>
        <v>0</v>
      </c>
      <c r="AF120" s="458">
        <f t="shared" si="95"/>
        <v>0</v>
      </c>
      <c r="AG120" s="458">
        <f t="shared" si="96"/>
        <v>0</v>
      </c>
      <c r="AH120" s="458">
        <f t="shared" si="97"/>
        <v>2</v>
      </c>
      <c r="AI120" s="458">
        <f t="shared" si="98"/>
        <v>0</v>
      </c>
      <c r="AJ120" s="458">
        <f t="shared" si="99"/>
        <v>5</v>
      </c>
      <c r="AK120" s="458">
        <f t="shared" si="100"/>
        <v>3</v>
      </c>
      <c r="AL120" s="458">
        <f t="shared" si="101"/>
        <v>6</v>
      </c>
      <c r="AM120" s="458">
        <f t="shared" si="102"/>
        <v>6</v>
      </c>
      <c r="AN120" s="458">
        <f t="shared" si="103"/>
        <v>3</v>
      </c>
      <c r="AO120" s="458">
        <f t="shared" si="104"/>
        <v>6</v>
      </c>
      <c r="AP120" s="458">
        <f t="shared" si="105"/>
        <v>3</v>
      </c>
      <c r="AQ120" s="458">
        <f t="shared" si="106"/>
        <v>2</v>
      </c>
      <c r="AR120" s="458">
        <f t="shared" si="107"/>
        <v>0</v>
      </c>
      <c r="AS120" s="16" t="s">
        <v>139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>
        <v>1</v>
      </c>
      <c r="CV120" s="13"/>
      <c r="CW120" s="13">
        <v>1</v>
      </c>
      <c r="CX120" s="13">
        <v>1</v>
      </c>
      <c r="CY120" s="13"/>
      <c r="CZ120" s="13"/>
      <c r="DA120" s="13"/>
      <c r="DB120" s="13"/>
      <c r="DC120" s="13"/>
      <c r="DD120" s="13"/>
      <c r="DE120" s="13">
        <v>1</v>
      </c>
      <c r="DF120" s="13"/>
      <c r="DG120" s="13"/>
      <c r="DH120" s="13">
        <v>1</v>
      </c>
      <c r="DI120" s="13"/>
      <c r="DJ120" s="13">
        <v>3</v>
      </c>
      <c r="DK120" s="13">
        <v>1</v>
      </c>
      <c r="DL120" s="13">
        <v>1</v>
      </c>
      <c r="DM120" s="13"/>
      <c r="DN120" s="13">
        <v>1</v>
      </c>
      <c r="DO120" s="13"/>
      <c r="DP120" s="13">
        <v>1</v>
      </c>
      <c r="DQ120" s="13"/>
      <c r="DR120" s="13">
        <v>1</v>
      </c>
      <c r="DS120" s="13"/>
      <c r="DT120" s="13">
        <v>1</v>
      </c>
      <c r="DU120" s="13">
        <v>1</v>
      </c>
      <c r="DV120" s="13">
        <v>1</v>
      </c>
      <c r="DW120" s="13"/>
      <c r="DX120" s="13"/>
      <c r="DY120" s="13"/>
      <c r="DZ120" s="13"/>
      <c r="EA120" s="13"/>
      <c r="EB120" s="13"/>
      <c r="EC120" s="13"/>
      <c r="ED120" s="13">
        <v>1</v>
      </c>
      <c r="EE120" s="13"/>
      <c r="EF120" s="13"/>
      <c r="EG120" s="13"/>
      <c r="EH120" s="13"/>
      <c r="EI120" s="13"/>
      <c r="EJ120" s="13"/>
      <c r="EK120" s="13"/>
      <c r="EL120" s="59">
        <v>17</v>
      </c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>
        <v>1</v>
      </c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>
        <v>1</v>
      </c>
      <c r="GD120" s="13"/>
      <c r="GE120" s="13"/>
      <c r="GF120" s="13"/>
      <c r="GG120" s="13"/>
      <c r="GH120" s="13">
        <v>1</v>
      </c>
      <c r="GI120" s="13"/>
      <c r="GJ120" s="13"/>
      <c r="GK120" s="13"/>
      <c r="GL120" s="13"/>
      <c r="GM120" s="13"/>
      <c r="GN120" s="13">
        <v>1</v>
      </c>
      <c r="GO120" s="13">
        <v>1</v>
      </c>
      <c r="GP120" s="13"/>
      <c r="GQ120" s="13"/>
      <c r="GR120" s="13">
        <v>1</v>
      </c>
      <c r="GS120" s="13"/>
      <c r="GT120" s="13"/>
      <c r="GU120" s="13">
        <v>2</v>
      </c>
      <c r="GV120" s="13">
        <v>1</v>
      </c>
      <c r="GW120" s="13"/>
      <c r="GX120" s="13"/>
      <c r="GY120" s="13"/>
      <c r="GZ120" s="13"/>
      <c r="HA120" s="13">
        <v>1</v>
      </c>
      <c r="HB120" s="13">
        <v>2</v>
      </c>
      <c r="HC120" s="13"/>
      <c r="HD120" s="13">
        <v>1</v>
      </c>
      <c r="HE120" s="13">
        <v>1</v>
      </c>
      <c r="HF120" s="13">
        <v>1</v>
      </c>
      <c r="HG120" s="13"/>
      <c r="HH120" s="13">
        <v>1</v>
      </c>
      <c r="HI120" s="13">
        <v>1</v>
      </c>
      <c r="HJ120" s="13"/>
      <c r="HK120" s="13"/>
      <c r="HL120" s="13"/>
      <c r="HM120" s="13"/>
      <c r="HN120" s="13"/>
      <c r="HO120" s="13"/>
      <c r="HP120" s="13">
        <v>1</v>
      </c>
      <c r="HQ120" s="13">
        <v>1</v>
      </c>
      <c r="HR120" s="13"/>
      <c r="HS120" s="13">
        <v>1</v>
      </c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59">
        <v>20</v>
      </c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59"/>
      <c r="JY120" s="13">
        <v>37</v>
      </c>
      <c r="JZ120" s="351"/>
      <c r="KA120" s="351"/>
      <c r="KB120" s="351"/>
      <c r="KC120" s="351"/>
      <c r="KD120" s="351"/>
      <c r="KE120" s="351"/>
      <c r="KF120" s="351"/>
      <c r="KG120" s="351"/>
      <c r="KH120" s="351"/>
      <c r="KI120" s="351"/>
      <c r="KJ120" s="351"/>
      <c r="KK120" s="351"/>
      <c r="KL120" s="351"/>
      <c r="KM120" s="351"/>
    </row>
    <row r="121" spans="1:299">
      <c r="A121" s="9" t="s">
        <v>132</v>
      </c>
      <c r="B121" s="252">
        <f t="shared" si="108"/>
        <v>1</v>
      </c>
      <c r="C121" s="252">
        <f t="shared" si="109"/>
        <v>1</v>
      </c>
      <c r="D121" s="252">
        <f t="shared" si="110"/>
        <v>0</v>
      </c>
      <c r="E121" s="252">
        <f t="shared" si="111"/>
        <v>1</v>
      </c>
      <c r="F121" s="252">
        <f t="shared" si="112"/>
        <v>2</v>
      </c>
      <c r="G121" s="252">
        <f t="shared" si="113"/>
        <v>4</v>
      </c>
      <c r="H121" s="252">
        <f t="shared" si="114"/>
        <v>6</v>
      </c>
      <c r="I121" s="252">
        <f t="shared" si="115"/>
        <v>4</v>
      </c>
      <c r="J121" s="252">
        <f t="shared" si="116"/>
        <v>18</v>
      </c>
      <c r="K121" s="252">
        <f t="shared" si="117"/>
        <v>10</v>
      </c>
      <c r="L121" s="252">
        <f t="shared" si="118"/>
        <v>35</v>
      </c>
      <c r="M121" s="252">
        <f t="shared" si="119"/>
        <v>21</v>
      </c>
      <c r="N121" s="252">
        <f t="shared" si="120"/>
        <v>80</v>
      </c>
      <c r="O121" s="252">
        <f t="shared" si="121"/>
        <v>47</v>
      </c>
      <c r="P121" s="252">
        <f t="shared" si="122"/>
        <v>88</v>
      </c>
      <c r="Q121" s="252">
        <f t="shared" si="123"/>
        <v>54</v>
      </c>
      <c r="R121" s="252">
        <f t="shared" si="124"/>
        <v>44</v>
      </c>
      <c r="S121" s="252">
        <f t="shared" si="125"/>
        <v>53</v>
      </c>
      <c r="T121" s="252">
        <f t="shared" si="126"/>
        <v>4</v>
      </c>
      <c r="U121" s="252">
        <f t="shared" si="127"/>
        <v>16</v>
      </c>
      <c r="W121" s="16" t="s">
        <v>140</v>
      </c>
      <c r="X121" s="458">
        <f t="shared" si="87"/>
        <v>0</v>
      </c>
      <c r="Y121" s="458">
        <f t="shared" si="88"/>
        <v>0</v>
      </c>
      <c r="Z121" s="458">
        <f t="shared" si="89"/>
        <v>0</v>
      </c>
      <c r="AA121" s="458">
        <f t="shared" si="90"/>
        <v>0</v>
      </c>
      <c r="AB121" s="458">
        <f t="shared" si="91"/>
        <v>0</v>
      </c>
      <c r="AC121" s="458">
        <f t="shared" si="92"/>
        <v>0</v>
      </c>
      <c r="AD121" s="458">
        <f t="shared" si="93"/>
        <v>0</v>
      </c>
      <c r="AE121" s="458">
        <f t="shared" si="94"/>
        <v>0</v>
      </c>
      <c r="AF121" s="458">
        <f t="shared" si="95"/>
        <v>0</v>
      </c>
      <c r="AG121" s="458">
        <f t="shared" si="96"/>
        <v>0</v>
      </c>
      <c r="AH121" s="458">
        <f t="shared" si="97"/>
        <v>0</v>
      </c>
      <c r="AI121" s="458">
        <f t="shared" si="98"/>
        <v>0</v>
      </c>
      <c r="AJ121" s="458">
        <f t="shared" si="99"/>
        <v>1</v>
      </c>
      <c r="AK121" s="458">
        <f t="shared" si="100"/>
        <v>0</v>
      </c>
      <c r="AL121" s="458">
        <f t="shared" si="101"/>
        <v>0</v>
      </c>
      <c r="AM121" s="458">
        <f t="shared" si="102"/>
        <v>1</v>
      </c>
      <c r="AN121" s="458">
        <f t="shared" si="103"/>
        <v>1</v>
      </c>
      <c r="AO121" s="458">
        <f t="shared" si="104"/>
        <v>1</v>
      </c>
      <c r="AP121" s="458">
        <f t="shared" si="105"/>
        <v>0</v>
      </c>
      <c r="AQ121" s="458">
        <f t="shared" si="106"/>
        <v>0</v>
      </c>
      <c r="AR121" s="458">
        <f t="shared" si="107"/>
        <v>0</v>
      </c>
      <c r="AS121" s="16" t="s">
        <v>140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>
        <v>1</v>
      </c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>
        <v>1</v>
      </c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59">
        <v>2</v>
      </c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>
        <v>1</v>
      </c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>
        <v>1</v>
      </c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59">
        <v>2</v>
      </c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59"/>
      <c r="JY121" s="13">
        <v>4</v>
      </c>
      <c r="JZ121" s="351"/>
      <c r="KA121" s="351"/>
      <c r="KB121" s="351"/>
      <c r="KC121" s="351"/>
      <c r="KD121" s="351"/>
      <c r="KE121" s="351"/>
      <c r="KF121" s="351"/>
      <c r="KG121" s="351"/>
      <c r="KH121" s="351"/>
      <c r="KI121" s="351"/>
      <c r="KJ121" s="351"/>
      <c r="KK121" s="351"/>
      <c r="KL121" s="351"/>
      <c r="KM121" s="351"/>
    </row>
    <row r="122" spans="1:299">
      <c r="A122" s="8" t="s">
        <v>133</v>
      </c>
      <c r="B122" s="252">
        <f t="shared" si="108"/>
        <v>0</v>
      </c>
      <c r="C122" s="252">
        <f t="shared" si="109"/>
        <v>0</v>
      </c>
      <c r="D122" s="252">
        <f t="shared" si="110"/>
        <v>0</v>
      </c>
      <c r="E122" s="252">
        <f t="shared" si="111"/>
        <v>0</v>
      </c>
      <c r="F122" s="252">
        <f t="shared" si="112"/>
        <v>0</v>
      </c>
      <c r="G122" s="252">
        <f t="shared" si="113"/>
        <v>0</v>
      </c>
      <c r="H122" s="252">
        <f t="shared" si="114"/>
        <v>0</v>
      </c>
      <c r="I122" s="252">
        <f t="shared" si="115"/>
        <v>0</v>
      </c>
      <c r="J122" s="252">
        <f t="shared" si="116"/>
        <v>0</v>
      </c>
      <c r="K122" s="252">
        <f t="shared" si="117"/>
        <v>0</v>
      </c>
      <c r="L122" s="252">
        <f t="shared" si="118"/>
        <v>1</v>
      </c>
      <c r="M122" s="252">
        <f t="shared" si="119"/>
        <v>0</v>
      </c>
      <c r="N122" s="252">
        <f t="shared" si="120"/>
        <v>1</v>
      </c>
      <c r="O122" s="252">
        <f t="shared" si="121"/>
        <v>0</v>
      </c>
      <c r="P122" s="252">
        <f t="shared" si="122"/>
        <v>2</v>
      </c>
      <c r="Q122" s="252">
        <f t="shared" si="123"/>
        <v>0</v>
      </c>
      <c r="R122" s="252">
        <f t="shared" si="124"/>
        <v>1</v>
      </c>
      <c r="S122" s="252">
        <f t="shared" si="125"/>
        <v>2</v>
      </c>
      <c r="T122" s="252">
        <f t="shared" si="126"/>
        <v>0</v>
      </c>
      <c r="U122" s="252">
        <f t="shared" si="127"/>
        <v>2</v>
      </c>
      <c r="W122" s="16" t="s">
        <v>141</v>
      </c>
      <c r="X122" s="458">
        <f t="shared" si="87"/>
        <v>1</v>
      </c>
      <c r="Y122" s="458">
        <f t="shared" si="88"/>
        <v>0</v>
      </c>
      <c r="Z122" s="458">
        <f t="shared" si="89"/>
        <v>0</v>
      </c>
      <c r="AA122" s="458">
        <f t="shared" si="90"/>
        <v>0</v>
      </c>
      <c r="AB122" s="458">
        <f t="shared" si="91"/>
        <v>0</v>
      </c>
      <c r="AC122" s="458">
        <f t="shared" si="92"/>
        <v>1</v>
      </c>
      <c r="AD122" s="458">
        <f t="shared" si="93"/>
        <v>4</v>
      </c>
      <c r="AE122" s="458">
        <f t="shared" si="94"/>
        <v>1</v>
      </c>
      <c r="AF122" s="458">
        <f t="shared" si="95"/>
        <v>3</v>
      </c>
      <c r="AG122" s="458">
        <f t="shared" si="96"/>
        <v>9</v>
      </c>
      <c r="AH122" s="458">
        <f t="shared" si="97"/>
        <v>22</v>
      </c>
      <c r="AI122" s="458">
        <f t="shared" si="98"/>
        <v>6</v>
      </c>
      <c r="AJ122" s="458">
        <f t="shared" si="99"/>
        <v>35</v>
      </c>
      <c r="AK122" s="458">
        <f t="shared" si="100"/>
        <v>25</v>
      </c>
      <c r="AL122" s="458">
        <f t="shared" si="101"/>
        <v>34</v>
      </c>
      <c r="AM122" s="458">
        <f t="shared" si="102"/>
        <v>37</v>
      </c>
      <c r="AN122" s="458">
        <f t="shared" si="103"/>
        <v>18</v>
      </c>
      <c r="AO122" s="458">
        <f t="shared" si="104"/>
        <v>23</v>
      </c>
      <c r="AP122" s="458">
        <f t="shared" si="105"/>
        <v>7</v>
      </c>
      <c r="AQ122" s="458">
        <f t="shared" si="106"/>
        <v>13</v>
      </c>
      <c r="AR122" s="458">
        <f t="shared" si="107"/>
        <v>2</v>
      </c>
      <c r="AS122" s="16" t="s">
        <v>141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>
        <v>1</v>
      </c>
      <c r="BI122" s="13"/>
      <c r="BJ122" s="13"/>
      <c r="BK122" s="13"/>
      <c r="BL122" s="13"/>
      <c r="BM122" s="13"/>
      <c r="BN122" s="13"/>
      <c r="BO122" s="13"/>
      <c r="BP122" s="13">
        <v>1</v>
      </c>
      <c r="BQ122" s="13"/>
      <c r="BR122" s="13"/>
      <c r="BS122" s="13"/>
      <c r="BT122" s="13"/>
      <c r="BU122" s="13"/>
      <c r="BV122" s="13"/>
      <c r="BW122" s="13"/>
      <c r="BX122" s="13">
        <v>1</v>
      </c>
      <c r="BY122" s="13"/>
      <c r="BZ122" s="13">
        <v>2</v>
      </c>
      <c r="CA122" s="13"/>
      <c r="CB122" s="13">
        <v>1</v>
      </c>
      <c r="CC122" s="13"/>
      <c r="CD122" s="13"/>
      <c r="CE122" s="13">
        <v>2</v>
      </c>
      <c r="CF122" s="13">
        <v>2</v>
      </c>
      <c r="CG122" s="13">
        <v>1</v>
      </c>
      <c r="CH122" s="13"/>
      <c r="CI122" s="13"/>
      <c r="CJ122" s="13"/>
      <c r="CK122" s="13"/>
      <c r="CL122" s="13">
        <v>1</v>
      </c>
      <c r="CM122" s="13">
        <v>2</v>
      </c>
      <c r="CN122" s="13">
        <v>1</v>
      </c>
      <c r="CO122" s="13"/>
      <c r="CP122" s="13">
        <v>1</v>
      </c>
      <c r="CQ122" s="13">
        <v>1</v>
      </c>
      <c r="CR122" s="13">
        <v>3</v>
      </c>
      <c r="CS122" s="13">
        <v>3</v>
      </c>
      <c r="CT122" s="13"/>
      <c r="CU122" s="13">
        <v>1</v>
      </c>
      <c r="CV122" s="13">
        <v>4</v>
      </c>
      <c r="CW122" s="13">
        <v>1</v>
      </c>
      <c r="CX122" s="13">
        <v>3</v>
      </c>
      <c r="CY122" s="13">
        <v>1</v>
      </c>
      <c r="CZ122" s="13">
        <v>7</v>
      </c>
      <c r="DA122" s="13">
        <v>2</v>
      </c>
      <c r="DB122" s="13">
        <v>6</v>
      </c>
      <c r="DC122" s="13">
        <v>2</v>
      </c>
      <c r="DD122" s="13">
        <v>2</v>
      </c>
      <c r="DE122" s="13">
        <v>4</v>
      </c>
      <c r="DF122" s="13">
        <v>3</v>
      </c>
      <c r="DG122" s="13">
        <v>5</v>
      </c>
      <c r="DH122" s="13">
        <v>3</v>
      </c>
      <c r="DI122" s="13">
        <v>2</v>
      </c>
      <c r="DJ122" s="13">
        <v>7</v>
      </c>
      <c r="DK122" s="13">
        <v>3</v>
      </c>
      <c r="DL122" s="13">
        <v>1</v>
      </c>
      <c r="DM122" s="13">
        <v>3</v>
      </c>
      <c r="DN122" s="13">
        <v>2</v>
      </c>
      <c r="DO122" s="13">
        <v>3</v>
      </c>
      <c r="DP122" s="13">
        <v>2</v>
      </c>
      <c r="DQ122" s="13">
        <v>4</v>
      </c>
      <c r="DR122" s="13">
        <v>3</v>
      </c>
      <c r="DS122" s="13">
        <v>2</v>
      </c>
      <c r="DT122" s="13">
        <v>1</v>
      </c>
      <c r="DU122" s="13">
        <v>2</v>
      </c>
      <c r="DV122" s="13">
        <v>1</v>
      </c>
      <c r="DW122" s="13">
        <v>4</v>
      </c>
      <c r="DX122" s="13">
        <v>2</v>
      </c>
      <c r="DY122" s="13">
        <v>1</v>
      </c>
      <c r="DZ122" s="13">
        <v>2</v>
      </c>
      <c r="EA122" s="13">
        <v>1</v>
      </c>
      <c r="EB122" s="13">
        <v>1</v>
      </c>
      <c r="EC122" s="13"/>
      <c r="ED122" s="13"/>
      <c r="EE122" s="13">
        <v>1</v>
      </c>
      <c r="EF122" s="13"/>
      <c r="EG122" s="13"/>
      <c r="EH122" s="13"/>
      <c r="EI122" s="13"/>
      <c r="EJ122" s="13"/>
      <c r="EK122" s="13"/>
      <c r="EL122" s="59">
        <v>115</v>
      </c>
      <c r="EM122" s="13"/>
      <c r="EN122" s="13">
        <v>1</v>
      </c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>
        <v>1</v>
      </c>
      <c r="FM122" s="13">
        <v>2</v>
      </c>
      <c r="FN122" s="13"/>
      <c r="FO122" s="13"/>
      <c r="FP122" s="13">
        <v>1</v>
      </c>
      <c r="FQ122" s="13"/>
      <c r="FR122" s="13"/>
      <c r="FS122" s="13">
        <v>1</v>
      </c>
      <c r="FT122" s="13"/>
      <c r="FU122" s="13">
        <v>1</v>
      </c>
      <c r="FV122" s="13"/>
      <c r="FW122" s="13">
        <v>1</v>
      </c>
      <c r="FX122" s="13"/>
      <c r="FY122" s="13"/>
      <c r="FZ122" s="13"/>
      <c r="GA122" s="13"/>
      <c r="GB122" s="13">
        <v>1</v>
      </c>
      <c r="GC122" s="13">
        <v>1</v>
      </c>
      <c r="GD122" s="13">
        <v>2</v>
      </c>
      <c r="GE122" s="13"/>
      <c r="GF122" s="13">
        <v>2</v>
      </c>
      <c r="GG122" s="13">
        <v>6</v>
      </c>
      <c r="GH122" s="13">
        <v>5</v>
      </c>
      <c r="GI122" s="13">
        <v>2</v>
      </c>
      <c r="GJ122" s="13">
        <v>1</v>
      </c>
      <c r="GK122" s="13">
        <v>2</v>
      </c>
      <c r="GL122" s="13">
        <v>4</v>
      </c>
      <c r="GM122" s="13">
        <v>2</v>
      </c>
      <c r="GN122" s="13">
        <v>5</v>
      </c>
      <c r="GO122" s="13">
        <v>3</v>
      </c>
      <c r="GP122" s="13">
        <v>2</v>
      </c>
      <c r="GQ122" s="13">
        <v>4</v>
      </c>
      <c r="GR122" s="13">
        <v>5</v>
      </c>
      <c r="GS122" s="13">
        <v>3</v>
      </c>
      <c r="GT122" s="13">
        <v>3</v>
      </c>
      <c r="GU122" s="13">
        <v>4</v>
      </c>
      <c r="GV122" s="13">
        <v>7</v>
      </c>
      <c r="GW122" s="13">
        <v>4</v>
      </c>
      <c r="GX122" s="13">
        <v>1</v>
      </c>
      <c r="GY122" s="13">
        <v>1</v>
      </c>
      <c r="GZ122" s="13">
        <v>5</v>
      </c>
      <c r="HA122" s="13">
        <v>2</v>
      </c>
      <c r="HB122" s="13">
        <v>5</v>
      </c>
      <c r="HC122" s="13">
        <v>2</v>
      </c>
      <c r="HD122" s="13">
        <v>5</v>
      </c>
      <c r="HE122" s="13">
        <v>2</v>
      </c>
      <c r="HF122" s="13">
        <v>2</v>
      </c>
      <c r="HG122" s="13">
        <v>1</v>
      </c>
      <c r="HH122" s="13">
        <v>2</v>
      </c>
      <c r="HI122" s="13">
        <v>2</v>
      </c>
      <c r="HJ122" s="13">
        <v>3</v>
      </c>
      <c r="HK122" s="13">
        <v>1</v>
      </c>
      <c r="HL122" s="13">
        <v>2</v>
      </c>
      <c r="HM122" s="13">
        <v>2</v>
      </c>
      <c r="HN122" s="13">
        <v>2</v>
      </c>
      <c r="HO122" s="13">
        <v>1</v>
      </c>
      <c r="HP122" s="13">
        <v>4</v>
      </c>
      <c r="HQ122" s="13"/>
      <c r="HR122" s="13">
        <v>1</v>
      </c>
      <c r="HS122" s="13"/>
      <c r="HT122" s="13">
        <v>2</v>
      </c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59">
        <v>124</v>
      </c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>
        <v>1</v>
      </c>
      <c r="JC122" s="13"/>
      <c r="JD122" s="13">
        <v>1</v>
      </c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59">
        <v>2</v>
      </c>
      <c r="JY122" s="13">
        <v>241</v>
      </c>
      <c r="JZ122" s="351"/>
      <c r="KA122" s="351"/>
      <c r="KB122" s="351"/>
      <c r="KC122" s="351"/>
      <c r="KD122" s="351"/>
      <c r="KE122" s="351"/>
      <c r="KF122" s="351"/>
      <c r="KG122" s="351"/>
      <c r="KH122" s="351"/>
      <c r="KI122" s="351"/>
      <c r="KJ122" s="351"/>
      <c r="KK122" s="351"/>
      <c r="KL122" s="351"/>
      <c r="KM122" s="351"/>
    </row>
    <row r="123" spans="1:299">
      <c r="A123" s="8" t="s">
        <v>134</v>
      </c>
      <c r="B123" s="252">
        <f t="shared" si="108"/>
        <v>0</v>
      </c>
      <c r="C123" s="252">
        <f t="shared" si="109"/>
        <v>0</v>
      </c>
      <c r="D123" s="252">
        <f t="shared" si="110"/>
        <v>0</v>
      </c>
      <c r="E123" s="252">
        <f t="shared" si="111"/>
        <v>0</v>
      </c>
      <c r="F123" s="252">
        <f t="shared" si="112"/>
        <v>0</v>
      </c>
      <c r="G123" s="252">
        <f t="shared" si="113"/>
        <v>0</v>
      </c>
      <c r="H123" s="252">
        <f t="shared" si="114"/>
        <v>0</v>
      </c>
      <c r="I123" s="252">
        <f t="shared" si="115"/>
        <v>0</v>
      </c>
      <c r="J123" s="252">
        <f t="shared" si="116"/>
        <v>0</v>
      </c>
      <c r="K123" s="252">
        <f t="shared" si="117"/>
        <v>0</v>
      </c>
      <c r="L123" s="252">
        <f t="shared" si="118"/>
        <v>0</v>
      </c>
      <c r="M123" s="252">
        <f t="shared" si="119"/>
        <v>0</v>
      </c>
      <c r="N123" s="252">
        <f t="shared" si="120"/>
        <v>0</v>
      </c>
      <c r="O123" s="252">
        <f t="shared" si="121"/>
        <v>1</v>
      </c>
      <c r="P123" s="252">
        <f t="shared" si="122"/>
        <v>0</v>
      </c>
      <c r="Q123" s="252">
        <f t="shared" si="123"/>
        <v>0</v>
      </c>
      <c r="R123" s="252">
        <f t="shared" si="124"/>
        <v>0</v>
      </c>
      <c r="S123" s="252">
        <f t="shared" si="125"/>
        <v>5</v>
      </c>
      <c r="T123" s="252">
        <f t="shared" si="126"/>
        <v>2</v>
      </c>
      <c r="U123" s="252">
        <f t="shared" si="127"/>
        <v>0</v>
      </c>
      <c r="W123" s="16" t="s">
        <v>142</v>
      </c>
      <c r="X123" s="458">
        <f t="shared" si="87"/>
        <v>0</v>
      </c>
      <c r="Y123" s="458">
        <f t="shared" si="88"/>
        <v>0</v>
      </c>
      <c r="Z123" s="458">
        <f t="shared" si="89"/>
        <v>0</v>
      </c>
      <c r="AA123" s="458">
        <f t="shared" si="90"/>
        <v>0</v>
      </c>
      <c r="AB123" s="458">
        <f t="shared" si="91"/>
        <v>0</v>
      </c>
      <c r="AC123" s="458">
        <f t="shared" si="92"/>
        <v>0</v>
      </c>
      <c r="AD123" s="458">
        <f t="shared" si="93"/>
        <v>0</v>
      </c>
      <c r="AE123" s="458">
        <f t="shared" si="94"/>
        <v>0</v>
      </c>
      <c r="AF123" s="458">
        <f t="shared" si="95"/>
        <v>0</v>
      </c>
      <c r="AG123" s="458">
        <f t="shared" si="96"/>
        <v>0</v>
      </c>
      <c r="AH123" s="458">
        <f t="shared" si="97"/>
        <v>4</v>
      </c>
      <c r="AI123" s="458">
        <f t="shared" si="98"/>
        <v>0</v>
      </c>
      <c r="AJ123" s="458">
        <f t="shared" si="99"/>
        <v>2</v>
      </c>
      <c r="AK123" s="458">
        <f t="shared" si="100"/>
        <v>3</v>
      </c>
      <c r="AL123" s="458">
        <f t="shared" si="101"/>
        <v>1</v>
      </c>
      <c r="AM123" s="458">
        <f t="shared" si="102"/>
        <v>3</v>
      </c>
      <c r="AN123" s="458">
        <f t="shared" si="103"/>
        <v>3</v>
      </c>
      <c r="AO123" s="458">
        <f t="shared" si="104"/>
        <v>2</v>
      </c>
      <c r="AP123" s="458">
        <f t="shared" si="105"/>
        <v>1</v>
      </c>
      <c r="AQ123" s="458">
        <f t="shared" si="106"/>
        <v>4</v>
      </c>
      <c r="AR123" s="458">
        <f t="shared" si="107"/>
        <v>0</v>
      </c>
      <c r="AS123" s="16" t="s">
        <v>142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>
        <v>1</v>
      </c>
      <c r="CZ123" s="13">
        <v>1</v>
      </c>
      <c r="DA123" s="13">
        <v>1</v>
      </c>
      <c r="DB123" s="13"/>
      <c r="DC123" s="13"/>
      <c r="DD123" s="13"/>
      <c r="DE123" s="13"/>
      <c r="DF123" s="13">
        <v>1</v>
      </c>
      <c r="DG123" s="13">
        <v>1</v>
      </c>
      <c r="DH123" s="13"/>
      <c r="DI123" s="13">
        <v>1</v>
      </c>
      <c r="DJ123" s="13"/>
      <c r="DK123" s="13"/>
      <c r="DL123" s="13"/>
      <c r="DM123" s="13"/>
      <c r="DN123" s="13"/>
      <c r="DO123" s="13"/>
      <c r="DP123" s="13"/>
      <c r="DQ123" s="13">
        <v>1</v>
      </c>
      <c r="DR123" s="13"/>
      <c r="DS123" s="13"/>
      <c r="DT123" s="13">
        <v>1</v>
      </c>
      <c r="DU123" s="13"/>
      <c r="DV123" s="13">
        <v>1</v>
      </c>
      <c r="DW123" s="13">
        <v>1</v>
      </c>
      <c r="DX123" s="13"/>
      <c r="DY123" s="13"/>
      <c r="DZ123" s="13">
        <v>1</v>
      </c>
      <c r="EA123" s="13">
        <v>1</v>
      </c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59">
        <v>12</v>
      </c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>
        <v>1</v>
      </c>
      <c r="GG123" s="13"/>
      <c r="GH123" s="13">
        <v>3</v>
      </c>
      <c r="GI123" s="13"/>
      <c r="GJ123" s="13"/>
      <c r="GK123" s="13"/>
      <c r="GL123" s="13"/>
      <c r="GM123" s="13"/>
      <c r="GN123" s="13"/>
      <c r="GO123" s="13">
        <v>1</v>
      </c>
      <c r="GP123" s="13">
        <v>1</v>
      </c>
      <c r="GQ123" s="13"/>
      <c r="GR123" s="13"/>
      <c r="GS123" s="13"/>
      <c r="GT123" s="13"/>
      <c r="GU123" s="13"/>
      <c r="GV123" s="13"/>
      <c r="GW123" s="13"/>
      <c r="GX123" s="13"/>
      <c r="GY123" s="13"/>
      <c r="GZ123" s="13">
        <v>1</v>
      </c>
      <c r="HA123" s="13"/>
      <c r="HB123" s="13"/>
      <c r="HC123" s="13"/>
      <c r="HD123" s="13"/>
      <c r="HE123" s="13"/>
      <c r="HF123" s="13"/>
      <c r="HG123" s="13"/>
      <c r="HH123" s="13"/>
      <c r="HI123" s="13"/>
      <c r="HJ123" s="13">
        <v>1</v>
      </c>
      <c r="HK123" s="13"/>
      <c r="HL123" s="13">
        <v>1</v>
      </c>
      <c r="HM123" s="13"/>
      <c r="HN123" s="13"/>
      <c r="HO123" s="13">
        <v>1</v>
      </c>
      <c r="HP123" s="13">
        <v>1</v>
      </c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59">
        <v>11</v>
      </c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59"/>
      <c r="JY123" s="13">
        <v>23</v>
      </c>
      <c r="JZ123" s="351"/>
      <c r="KA123" s="351"/>
      <c r="KB123" s="351"/>
      <c r="KC123" s="351"/>
      <c r="KD123" s="351"/>
      <c r="KE123" s="351"/>
      <c r="KF123" s="351"/>
      <c r="KG123" s="351"/>
      <c r="KH123" s="351"/>
      <c r="KI123" s="351"/>
      <c r="KJ123" s="351"/>
      <c r="KK123" s="351"/>
      <c r="KL123" s="351"/>
      <c r="KM123" s="351"/>
    </row>
    <row r="124" spans="1:299">
      <c r="A124" s="8" t="s">
        <v>211</v>
      </c>
      <c r="B124" s="252">
        <f t="shared" si="108"/>
        <v>0</v>
      </c>
      <c r="C124" s="252">
        <f t="shared" si="109"/>
        <v>0</v>
      </c>
      <c r="D124" s="252">
        <f t="shared" si="110"/>
        <v>0</v>
      </c>
      <c r="E124" s="252">
        <f t="shared" si="111"/>
        <v>0</v>
      </c>
      <c r="F124" s="252">
        <f t="shared" si="112"/>
        <v>0</v>
      </c>
      <c r="G124" s="252">
        <f t="shared" si="113"/>
        <v>0</v>
      </c>
      <c r="H124" s="252">
        <f t="shared" si="114"/>
        <v>0</v>
      </c>
      <c r="I124" s="252">
        <f t="shared" si="115"/>
        <v>0</v>
      </c>
      <c r="J124" s="252">
        <f t="shared" si="116"/>
        <v>1</v>
      </c>
      <c r="K124" s="252">
        <f t="shared" si="117"/>
        <v>0</v>
      </c>
      <c r="L124" s="252">
        <f t="shared" si="118"/>
        <v>6</v>
      </c>
      <c r="M124" s="252">
        <f t="shared" si="119"/>
        <v>1</v>
      </c>
      <c r="N124" s="252">
        <f t="shared" si="120"/>
        <v>9</v>
      </c>
      <c r="O124" s="252">
        <f t="shared" si="121"/>
        <v>0</v>
      </c>
      <c r="P124" s="252">
        <f t="shared" si="122"/>
        <v>8</v>
      </c>
      <c r="Q124" s="252">
        <f t="shared" si="123"/>
        <v>8</v>
      </c>
      <c r="R124" s="252">
        <f t="shared" si="124"/>
        <v>11</v>
      </c>
      <c r="S124" s="252">
        <f t="shared" si="125"/>
        <v>15</v>
      </c>
      <c r="T124" s="252">
        <f t="shared" si="126"/>
        <v>2</v>
      </c>
      <c r="U124" s="252">
        <f t="shared" si="127"/>
        <v>5</v>
      </c>
      <c r="W124" s="16" t="s">
        <v>213</v>
      </c>
      <c r="X124" s="458">
        <f t="shared" si="87"/>
        <v>0</v>
      </c>
      <c r="Y124" s="458">
        <f t="shared" si="88"/>
        <v>1</v>
      </c>
      <c r="Z124" s="458">
        <f t="shared" si="89"/>
        <v>0</v>
      </c>
      <c r="AA124" s="458">
        <f t="shared" si="90"/>
        <v>0</v>
      </c>
      <c r="AB124" s="458">
        <f t="shared" si="91"/>
        <v>0</v>
      </c>
      <c r="AC124" s="458">
        <f t="shared" si="92"/>
        <v>0</v>
      </c>
      <c r="AD124" s="458">
        <f t="shared" si="93"/>
        <v>0</v>
      </c>
      <c r="AE124" s="458">
        <f t="shared" si="94"/>
        <v>2</v>
      </c>
      <c r="AF124" s="458">
        <f t="shared" si="95"/>
        <v>5</v>
      </c>
      <c r="AG124" s="458">
        <f t="shared" si="96"/>
        <v>1</v>
      </c>
      <c r="AH124" s="458">
        <f t="shared" si="97"/>
        <v>3</v>
      </c>
      <c r="AI124" s="458">
        <f t="shared" si="98"/>
        <v>2</v>
      </c>
      <c r="AJ124" s="458">
        <f t="shared" si="99"/>
        <v>12</v>
      </c>
      <c r="AK124" s="458">
        <f t="shared" si="100"/>
        <v>4</v>
      </c>
      <c r="AL124" s="458">
        <f t="shared" si="101"/>
        <v>8</v>
      </c>
      <c r="AM124" s="458">
        <f t="shared" si="102"/>
        <v>5</v>
      </c>
      <c r="AN124" s="458">
        <f t="shared" si="103"/>
        <v>6</v>
      </c>
      <c r="AO124" s="458">
        <f t="shared" si="104"/>
        <v>1</v>
      </c>
      <c r="AP124" s="458">
        <f t="shared" si="105"/>
        <v>2</v>
      </c>
      <c r="AQ124" s="458">
        <f t="shared" si="106"/>
        <v>1</v>
      </c>
      <c r="AR124" s="458">
        <f t="shared" si="107"/>
        <v>0</v>
      </c>
      <c r="AS124" s="16" t="s">
        <v>213</v>
      </c>
      <c r="AT124" s="13">
        <v>1</v>
      </c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>
        <v>2</v>
      </c>
      <c r="BU124" s="13"/>
      <c r="BV124" s="13"/>
      <c r="BW124" s="13"/>
      <c r="BX124" s="13"/>
      <c r="BY124" s="13"/>
      <c r="BZ124" s="13"/>
      <c r="CA124" s="13"/>
      <c r="CB124" s="13"/>
      <c r="CC124" s="13"/>
      <c r="CD124" s="13">
        <v>1</v>
      </c>
      <c r="CE124" s="13"/>
      <c r="CF124" s="13"/>
      <c r="CG124" s="13"/>
      <c r="CH124" s="13"/>
      <c r="CI124" s="13"/>
      <c r="CJ124" s="13"/>
      <c r="CK124" s="13"/>
      <c r="CL124" s="13"/>
      <c r="CM124" s="13"/>
      <c r="CN124" s="13">
        <v>1</v>
      </c>
      <c r="CO124" s="13">
        <v>1</v>
      </c>
      <c r="CP124" s="13"/>
      <c r="CQ124" s="13"/>
      <c r="CR124" s="13"/>
      <c r="CS124" s="13">
        <v>1</v>
      </c>
      <c r="CT124" s="13"/>
      <c r="CU124" s="13"/>
      <c r="CV124" s="13">
        <v>1</v>
      </c>
      <c r="CW124" s="13">
        <v>1</v>
      </c>
      <c r="CX124" s="13"/>
      <c r="CY124" s="13">
        <v>1</v>
      </c>
      <c r="CZ124" s="13"/>
      <c r="DA124" s="13"/>
      <c r="DB124" s="13">
        <v>1</v>
      </c>
      <c r="DC124" s="13"/>
      <c r="DD124" s="13">
        <v>1</v>
      </c>
      <c r="DE124" s="13">
        <v>1</v>
      </c>
      <c r="DF124" s="13"/>
      <c r="DG124" s="13">
        <v>1</v>
      </c>
      <c r="DH124" s="13"/>
      <c r="DI124" s="13">
        <v>1</v>
      </c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>
        <v>1</v>
      </c>
      <c r="DV124" s="13">
        <v>1</v>
      </c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59">
        <v>17</v>
      </c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>
        <v>1</v>
      </c>
      <c r="FS124" s="13"/>
      <c r="FT124" s="13">
        <v>1</v>
      </c>
      <c r="FU124" s="13"/>
      <c r="FV124" s="13"/>
      <c r="FW124" s="13"/>
      <c r="FX124" s="13"/>
      <c r="FY124" s="13">
        <v>1</v>
      </c>
      <c r="FZ124" s="13">
        <v>1</v>
      </c>
      <c r="GA124" s="13">
        <v>1</v>
      </c>
      <c r="GB124" s="13"/>
      <c r="GC124" s="13"/>
      <c r="GD124" s="13"/>
      <c r="GE124" s="13"/>
      <c r="GF124" s="13"/>
      <c r="GG124" s="13"/>
      <c r="GH124" s="13">
        <v>1</v>
      </c>
      <c r="GI124" s="13"/>
      <c r="GJ124" s="13">
        <v>2</v>
      </c>
      <c r="GK124" s="13"/>
      <c r="GL124" s="13">
        <v>2</v>
      </c>
      <c r="GM124" s="13">
        <v>3</v>
      </c>
      <c r="GN124" s="13">
        <v>1</v>
      </c>
      <c r="GO124" s="13"/>
      <c r="GP124" s="13">
        <v>2</v>
      </c>
      <c r="GQ124" s="13"/>
      <c r="GR124" s="13">
        <v>1</v>
      </c>
      <c r="GS124" s="13">
        <v>1</v>
      </c>
      <c r="GT124" s="13">
        <v>1</v>
      </c>
      <c r="GU124" s="13">
        <v>1</v>
      </c>
      <c r="GV124" s="13"/>
      <c r="GW124" s="13">
        <v>1</v>
      </c>
      <c r="GX124" s="13">
        <v>2</v>
      </c>
      <c r="GY124" s="13">
        <v>2</v>
      </c>
      <c r="GZ124" s="13">
        <v>1</v>
      </c>
      <c r="HA124" s="13"/>
      <c r="HB124" s="13">
        <v>2</v>
      </c>
      <c r="HC124" s="13"/>
      <c r="HD124" s="13"/>
      <c r="HE124" s="13"/>
      <c r="HF124" s="13">
        <v>2</v>
      </c>
      <c r="HG124" s="13">
        <v>1</v>
      </c>
      <c r="HH124" s="13"/>
      <c r="HI124" s="13"/>
      <c r="HJ124" s="13">
        <v>1</v>
      </c>
      <c r="HK124" s="13">
        <v>1</v>
      </c>
      <c r="HL124" s="13">
        <v>1</v>
      </c>
      <c r="HM124" s="13"/>
      <c r="HN124" s="13"/>
      <c r="HO124" s="13"/>
      <c r="HP124" s="13"/>
      <c r="HQ124" s="13">
        <v>1</v>
      </c>
      <c r="HR124" s="13">
        <v>1</v>
      </c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59">
        <v>36</v>
      </c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59"/>
      <c r="JY124" s="13">
        <v>53</v>
      </c>
      <c r="JZ124" s="351"/>
      <c r="KA124" s="351"/>
      <c r="KB124" s="351"/>
      <c r="KC124" s="351"/>
      <c r="KD124" s="351"/>
      <c r="KE124" s="351"/>
      <c r="KF124" s="351"/>
      <c r="KG124" s="351"/>
      <c r="KH124" s="351"/>
      <c r="KI124" s="351"/>
      <c r="KJ124" s="351"/>
      <c r="KK124" s="351"/>
      <c r="KL124" s="351"/>
      <c r="KM124" s="351"/>
    </row>
    <row r="125" spans="1:299">
      <c r="A125" s="8" t="s">
        <v>136</v>
      </c>
      <c r="B125" s="252">
        <f t="shared" si="108"/>
        <v>0</v>
      </c>
      <c r="C125" s="252">
        <f t="shared" si="109"/>
        <v>0</v>
      </c>
      <c r="D125" s="252">
        <f t="shared" si="110"/>
        <v>0</v>
      </c>
      <c r="E125" s="252">
        <f t="shared" si="111"/>
        <v>0</v>
      </c>
      <c r="F125" s="252">
        <f t="shared" si="112"/>
        <v>0</v>
      </c>
      <c r="G125" s="252">
        <f t="shared" si="113"/>
        <v>0</v>
      </c>
      <c r="H125" s="252">
        <f t="shared" si="114"/>
        <v>0</v>
      </c>
      <c r="I125" s="252">
        <f t="shared" si="115"/>
        <v>0</v>
      </c>
      <c r="J125" s="252">
        <f t="shared" si="116"/>
        <v>0</v>
      </c>
      <c r="K125" s="252">
        <f t="shared" si="117"/>
        <v>0</v>
      </c>
      <c r="L125" s="252">
        <f t="shared" si="118"/>
        <v>2</v>
      </c>
      <c r="M125" s="252">
        <f t="shared" si="119"/>
        <v>0</v>
      </c>
      <c r="N125" s="252">
        <f t="shared" si="120"/>
        <v>0</v>
      </c>
      <c r="O125" s="252">
        <f t="shared" si="121"/>
        <v>0</v>
      </c>
      <c r="P125" s="252">
        <f t="shared" si="122"/>
        <v>4</v>
      </c>
      <c r="Q125" s="252">
        <f t="shared" si="123"/>
        <v>3</v>
      </c>
      <c r="R125" s="252">
        <f t="shared" si="124"/>
        <v>5</v>
      </c>
      <c r="S125" s="252">
        <f t="shared" si="125"/>
        <v>1</v>
      </c>
      <c r="T125" s="252">
        <f t="shared" si="126"/>
        <v>1</v>
      </c>
      <c r="U125" s="252">
        <f t="shared" si="127"/>
        <v>1</v>
      </c>
      <c r="W125" s="16" t="s">
        <v>214</v>
      </c>
      <c r="X125" s="458">
        <f t="shared" si="87"/>
        <v>0</v>
      </c>
      <c r="Y125" s="458">
        <f t="shared" si="88"/>
        <v>0</v>
      </c>
      <c r="Z125" s="458">
        <f t="shared" si="89"/>
        <v>0</v>
      </c>
      <c r="AA125" s="458">
        <f t="shared" si="90"/>
        <v>0</v>
      </c>
      <c r="AB125" s="458">
        <f t="shared" si="91"/>
        <v>0</v>
      </c>
      <c r="AC125" s="458">
        <f t="shared" si="92"/>
        <v>0</v>
      </c>
      <c r="AD125" s="458">
        <f t="shared" si="93"/>
        <v>0</v>
      </c>
      <c r="AE125" s="458">
        <f t="shared" si="94"/>
        <v>0</v>
      </c>
      <c r="AF125" s="458">
        <f t="shared" si="95"/>
        <v>0</v>
      </c>
      <c r="AG125" s="458">
        <f t="shared" si="96"/>
        <v>0</v>
      </c>
      <c r="AH125" s="458">
        <f t="shared" si="97"/>
        <v>0</v>
      </c>
      <c r="AI125" s="458">
        <f t="shared" si="98"/>
        <v>0</v>
      </c>
      <c r="AJ125" s="458">
        <f t="shared" si="99"/>
        <v>0</v>
      </c>
      <c r="AK125" s="458">
        <f t="shared" si="100"/>
        <v>0</v>
      </c>
      <c r="AL125" s="458">
        <f t="shared" si="101"/>
        <v>1</v>
      </c>
      <c r="AM125" s="458">
        <f t="shared" si="102"/>
        <v>1</v>
      </c>
      <c r="AN125" s="458">
        <f t="shared" si="103"/>
        <v>0</v>
      </c>
      <c r="AO125" s="458">
        <f t="shared" si="104"/>
        <v>0</v>
      </c>
      <c r="AP125" s="458">
        <f t="shared" si="105"/>
        <v>0</v>
      </c>
      <c r="AQ125" s="458">
        <f t="shared" si="106"/>
        <v>0</v>
      </c>
      <c r="AR125" s="458">
        <f t="shared" si="107"/>
        <v>0</v>
      </c>
      <c r="AS125" s="16" t="s">
        <v>214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>
        <v>1</v>
      </c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59">
        <v>1</v>
      </c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>
        <v>1</v>
      </c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59">
        <v>1</v>
      </c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59"/>
      <c r="JY125" s="13">
        <v>2</v>
      </c>
      <c r="JZ125" s="351"/>
      <c r="KA125" s="351"/>
      <c r="KB125" s="351"/>
      <c r="KC125" s="351"/>
      <c r="KD125" s="351"/>
      <c r="KE125" s="351"/>
      <c r="KF125" s="351"/>
      <c r="KG125" s="351"/>
      <c r="KH125" s="351"/>
      <c r="KI125" s="351"/>
      <c r="KJ125" s="351"/>
      <c r="KK125" s="351"/>
      <c r="KL125" s="351"/>
      <c r="KM125" s="351"/>
    </row>
    <row r="126" spans="1:299">
      <c r="A126" s="8" t="s">
        <v>212</v>
      </c>
      <c r="B126" s="252">
        <f t="shared" si="108"/>
        <v>0</v>
      </c>
      <c r="C126" s="252">
        <f t="shared" si="109"/>
        <v>0</v>
      </c>
      <c r="D126" s="252">
        <f t="shared" si="110"/>
        <v>0</v>
      </c>
      <c r="E126" s="252">
        <f t="shared" si="111"/>
        <v>0</v>
      </c>
      <c r="F126" s="252">
        <f t="shared" si="112"/>
        <v>0</v>
      </c>
      <c r="G126" s="252">
        <f t="shared" si="113"/>
        <v>0</v>
      </c>
      <c r="H126" s="252">
        <f t="shared" si="114"/>
        <v>0</v>
      </c>
      <c r="I126" s="252">
        <f t="shared" si="115"/>
        <v>0</v>
      </c>
      <c r="J126" s="252">
        <f t="shared" si="116"/>
        <v>0</v>
      </c>
      <c r="K126" s="252">
        <f t="shared" si="117"/>
        <v>0</v>
      </c>
      <c r="L126" s="252">
        <f t="shared" si="118"/>
        <v>0</v>
      </c>
      <c r="M126" s="252">
        <f t="shared" si="119"/>
        <v>1</v>
      </c>
      <c r="N126" s="252">
        <f t="shared" si="120"/>
        <v>3</v>
      </c>
      <c r="O126" s="252">
        <f t="shared" si="121"/>
        <v>0</v>
      </c>
      <c r="P126" s="252">
        <f t="shared" si="122"/>
        <v>1</v>
      </c>
      <c r="Q126" s="252">
        <f t="shared" si="123"/>
        <v>3</v>
      </c>
      <c r="R126" s="252">
        <f t="shared" si="124"/>
        <v>3</v>
      </c>
      <c r="S126" s="252">
        <f t="shared" si="125"/>
        <v>2</v>
      </c>
      <c r="T126" s="252">
        <f t="shared" si="126"/>
        <v>0</v>
      </c>
      <c r="U126" s="252">
        <f t="shared" si="127"/>
        <v>2</v>
      </c>
      <c r="W126" s="16" t="s">
        <v>146</v>
      </c>
      <c r="X126" s="458">
        <f t="shared" si="87"/>
        <v>2</v>
      </c>
      <c r="Y126" s="458">
        <f t="shared" si="88"/>
        <v>2</v>
      </c>
      <c r="Z126" s="458">
        <f t="shared" si="89"/>
        <v>3</v>
      </c>
      <c r="AA126" s="458">
        <f t="shared" si="90"/>
        <v>2</v>
      </c>
      <c r="AB126" s="458">
        <f t="shared" si="91"/>
        <v>7</v>
      </c>
      <c r="AC126" s="458">
        <f t="shared" si="92"/>
        <v>3</v>
      </c>
      <c r="AD126" s="458">
        <f t="shared" si="93"/>
        <v>10</v>
      </c>
      <c r="AE126" s="458">
        <f t="shared" si="94"/>
        <v>10</v>
      </c>
      <c r="AF126" s="458">
        <f t="shared" si="95"/>
        <v>29</v>
      </c>
      <c r="AG126" s="458">
        <f t="shared" si="96"/>
        <v>11</v>
      </c>
      <c r="AH126" s="458">
        <f t="shared" si="97"/>
        <v>61</v>
      </c>
      <c r="AI126" s="458">
        <f t="shared" si="98"/>
        <v>35</v>
      </c>
      <c r="AJ126" s="458">
        <f t="shared" si="99"/>
        <v>151</v>
      </c>
      <c r="AK126" s="458">
        <f t="shared" si="100"/>
        <v>93</v>
      </c>
      <c r="AL126" s="458">
        <f t="shared" si="101"/>
        <v>142</v>
      </c>
      <c r="AM126" s="458">
        <f t="shared" si="102"/>
        <v>120</v>
      </c>
      <c r="AN126" s="458">
        <f t="shared" si="103"/>
        <v>107</v>
      </c>
      <c r="AO126" s="458">
        <f t="shared" si="104"/>
        <v>130</v>
      </c>
      <c r="AP126" s="458">
        <f t="shared" si="105"/>
        <v>24</v>
      </c>
      <c r="AQ126" s="458">
        <f t="shared" si="106"/>
        <v>62</v>
      </c>
      <c r="AR126" s="458">
        <f t="shared" si="107"/>
        <v>8</v>
      </c>
      <c r="AS126" s="16" t="s">
        <v>146</v>
      </c>
      <c r="AT126" s="13"/>
      <c r="AU126" s="13"/>
      <c r="AV126" s="13">
        <v>1</v>
      </c>
      <c r="AW126" s="13">
        <v>1</v>
      </c>
      <c r="AX126" s="13"/>
      <c r="AY126" s="13"/>
      <c r="AZ126" s="13"/>
      <c r="BA126" s="13"/>
      <c r="BB126" s="13"/>
      <c r="BC126" s="13">
        <v>1</v>
      </c>
      <c r="BD126" s="13">
        <v>1</v>
      </c>
      <c r="BE126" s="13"/>
      <c r="BF126" s="13"/>
      <c r="BG126" s="13">
        <v>1</v>
      </c>
      <c r="BH126" s="13"/>
      <c r="BI126" s="13"/>
      <c r="BJ126" s="13"/>
      <c r="BK126" s="13"/>
      <c r="BL126" s="13">
        <v>1</v>
      </c>
      <c r="BM126" s="13">
        <v>1</v>
      </c>
      <c r="BN126" s="13"/>
      <c r="BO126" s="13">
        <v>3</v>
      </c>
      <c r="BP126" s="13"/>
      <c r="BQ126" s="13"/>
      <c r="BR126" s="13">
        <v>1</v>
      </c>
      <c r="BS126" s="13">
        <v>1</v>
      </c>
      <c r="BT126" s="13">
        <v>2</v>
      </c>
      <c r="BU126" s="13">
        <v>2</v>
      </c>
      <c r="BV126" s="13"/>
      <c r="BW126" s="13">
        <v>1</v>
      </c>
      <c r="BX126" s="13"/>
      <c r="BY126" s="13">
        <v>1</v>
      </c>
      <c r="BZ126" s="13"/>
      <c r="CA126" s="13">
        <v>1</v>
      </c>
      <c r="CB126" s="13"/>
      <c r="CC126" s="13">
        <v>3</v>
      </c>
      <c r="CD126" s="13">
        <v>3</v>
      </c>
      <c r="CE126" s="13"/>
      <c r="CF126" s="13">
        <v>1</v>
      </c>
      <c r="CG126" s="13">
        <v>2</v>
      </c>
      <c r="CH126" s="13">
        <v>3</v>
      </c>
      <c r="CI126" s="13">
        <v>1</v>
      </c>
      <c r="CJ126" s="13">
        <v>4</v>
      </c>
      <c r="CK126" s="13">
        <v>5</v>
      </c>
      <c r="CL126" s="13">
        <v>5</v>
      </c>
      <c r="CM126" s="13">
        <v>4</v>
      </c>
      <c r="CN126" s="13">
        <v>2</v>
      </c>
      <c r="CO126" s="13">
        <v>6</v>
      </c>
      <c r="CP126" s="13">
        <v>2</v>
      </c>
      <c r="CQ126" s="13">
        <v>3</v>
      </c>
      <c r="CR126" s="13">
        <v>8</v>
      </c>
      <c r="CS126" s="13">
        <v>16</v>
      </c>
      <c r="CT126" s="13">
        <v>6</v>
      </c>
      <c r="CU126" s="13">
        <v>2</v>
      </c>
      <c r="CV126" s="13">
        <v>4</v>
      </c>
      <c r="CW126" s="13">
        <v>11</v>
      </c>
      <c r="CX126" s="13">
        <v>11</v>
      </c>
      <c r="CY126" s="13">
        <v>13</v>
      </c>
      <c r="CZ126" s="13">
        <v>7</v>
      </c>
      <c r="DA126" s="13">
        <v>15</v>
      </c>
      <c r="DB126" s="13">
        <v>10</v>
      </c>
      <c r="DC126" s="13">
        <v>10</v>
      </c>
      <c r="DD126" s="13">
        <v>6</v>
      </c>
      <c r="DE126" s="13">
        <v>8</v>
      </c>
      <c r="DF126" s="13">
        <v>19</v>
      </c>
      <c r="DG126" s="13">
        <v>14</v>
      </c>
      <c r="DH126" s="13">
        <v>9</v>
      </c>
      <c r="DI126" s="13">
        <v>14</v>
      </c>
      <c r="DJ126" s="13">
        <v>16</v>
      </c>
      <c r="DK126" s="13">
        <v>14</v>
      </c>
      <c r="DL126" s="13">
        <v>7</v>
      </c>
      <c r="DM126" s="13">
        <v>18</v>
      </c>
      <c r="DN126" s="13">
        <v>8</v>
      </c>
      <c r="DO126" s="13">
        <v>12</v>
      </c>
      <c r="DP126" s="13">
        <v>16</v>
      </c>
      <c r="DQ126" s="13">
        <v>13</v>
      </c>
      <c r="DR126" s="13">
        <v>17</v>
      </c>
      <c r="DS126" s="13">
        <v>11</v>
      </c>
      <c r="DT126" s="13">
        <v>16</v>
      </c>
      <c r="DU126" s="13">
        <v>12</v>
      </c>
      <c r="DV126" s="13">
        <v>14</v>
      </c>
      <c r="DW126" s="13">
        <v>7</v>
      </c>
      <c r="DX126" s="13">
        <v>11</v>
      </c>
      <c r="DY126" s="13">
        <v>8</v>
      </c>
      <c r="DZ126" s="13">
        <v>3</v>
      </c>
      <c r="EA126" s="13">
        <v>4</v>
      </c>
      <c r="EB126" s="13">
        <v>6</v>
      </c>
      <c r="EC126" s="13">
        <v>5</v>
      </c>
      <c r="ED126" s="13"/>
      <c r="EE126" s="13">
        <v>2</v>
      </c>
      <c r="EF126" s="13"/>
      <c r="EG126" s="13">
        <v>1</v>
      </c>
      <c r="EH126" s="13">
        <v>1</v>
      </c>
      <c r="EI126" s="13"/>
      <c r="EJ126" s="13"/>
      <c r="EK126" s="13"/>
      <c r="EL126" s="59">
        <v>468</v>
      </c>
      <c r="EM126" s="13">
        <v>2</v>
      </c>
      <c r="EN126" s="13"/>
      <c r="EO126" s="13"/>
      <c r="EP126" s="13"/>
      <c r="EQ126" s="13"/>
      <c r="ER126" s="13">
        <v>1</v>
      </c>
      <c r="ES126" s="13"/>
      <c r="ET126" s="13"/>
      <c r="EU126" s="13"/>
      <c r="EV126" s="13"/>
      <c r="EW126" s="13">
        <v>2</v>
      </c>
      <c r="EX126" s="13"/>
      <c r="EY126" s="13"/>
      <c r="EZ126" s="13">
        <v>1</v>
      </c>
      <c r="FA126" s="13">
        <v>1</v>
      </c>
      <c r="FB126" s="13">
        <v>1</v>
      </c>
      <c r="FC126" s="13">
        <v>1</v>
      </c>
      <c r="FD126" s="13">
        <v>1</v>
      </c>
      <c r="FE126" s="13">
        <v>2</v>
      </c>
      <c r="FF126" s="13"/>
      <c r="FG126" s="13"/>
      <c r="FH126" s="13">
        <v>1</v>
      </c>
      <c r="FI126" s="13"/>
      <c r="FJ126" s="13">
        <v>1</v>
      </c>
      <c r="FK126" s="13"/>
      <c r="FL126" s="13">
        <v>1</v>
      </c>
      <c r="FM126" s="13"/>
      <c r="FN126" s="13">
        <v>1</v>
      </c>
      <c r="FO126" s="13">
        <v>2</v>
      </c>
      <c r="FP126" s="13">
        <v>2</v>
      </c>
      <c r="FQ126" s="13">
        <v>2</v>
      </c>
      <c r="FR126" s="13">
        <v>2</v>
      </c>
      <c r="FS126" s="13">
        <v>1</v>
      </c>
      <c r="FT126" s="13">
        <v>1</v>
      </c>
      <c r="FU126" s="13">
        <v>1</v>
      </c>
      <c r="FV126" s="13">
        <v>3</v>
      </c>
      <c r="FW126" s="13">
        <v>2</v>
      </c>
      <c r="FX126" s="13">
        <v>6</v>
      </c>
      <c r="FY126" s="13">
        <v>3</v>
      </c>
      <c r="FZ126" s="13">
        <v>6</v>
      </c>
      <c r="GA126" s="13">
        <v>4</v>
      </c>
      <c r="GB126" s="13">
        <v>6</v>
      </c>
      <c r="GC126" s="13">
        <v>3</v>
      </c>
      <c r="GD126" s="13">
        <v>7</v>
      </c>
      <c r="GE126" s="13">
        <v>8</v>
      </c>
      <c r="GF126" s="13">
        <v>8</v>
      </c>
      <c r="GG126" s="13">
        <v>7</v>
      </c>
      <c r="GH126" s="13">
        <v>8</v>
      </c>
      <c r="GI126" s="13">
        <v>4</v>
      </c>
      <c r="GJ126" s="13">
        <v>2</v>
      </c>
      <c r="GK126" s="13">
        <v>8</v>
      </c>
      <c r="GL126" s="13">
        <v>15</v>
      </c>
      <c r="GM126" s="13">
        <v>16</v>
      </c>
      <c r="GN126" s="13">
        <v>15</v>
      </c>
      <c r="GO126" s="13">
        <v>16</v>
      </c>
      <c r="GP126" s="13">
        <v>15</v>
      </c>
      <c r="GQ126" s="13">
        <v>17</v>
      </c>
      <c r="GR126" s="13">
        <v>15</v>
      </c>
      <c r="GS126" s="13">
        <v>13</v>
      </c>
      <c r="GT126" s="13">
        <v>11</v>
      </c>
      <c r="GU126" s="13">
        <v>18</v>
      </c>
      <c r="GV126" s="13">
        <v>15</v>
      </c>
      <c r="GW126" s="13">
        <v>13</v>
      </c>
      <c r="GX126" s="13">
        <v>17</v>
      </c>
      <c r="GY126" s="13">
        <v>15</v>
      </c>
      <c r="GZ126" s="13">
        <v>16</v>
      </c>
      <c r="HA126" s="13">
        <v>8</v>
      </c>
      <c r="HB126" s="13">
        <v>17</v>
      </c>
      <c r="HC126" s="13">
        <v>10</v>
      </c>
      <c r="HD126" s="13">
        <v>14</v>
      </c>
      <c r="HE126" s="13">
        <v>17</v>
      </c>
      <c r="HF126" s="13">
        <v>15</v>
      </c>
      <c r="HG126" s="13">
        <v>10</v>
      </c>
      <c r="HH126" s="13">
        <v>14</v>
      </c>
      <c r="HI126" s="13">
        <v>15</v>
      </c>
      <c r="HJ126" s="13">
        <v>16</v>
      </c>
      <c r="HK126" s="13">
        <v>8</v>
      </c>
      <c r="HL126" s="13">
        <v>8</v>
      </c>
      <c r="HM126" s="13">
        <v>8</v>
      </c>
      <c r="HN126" s="13">
        <v>6</v>
      </c>
      <c r="HO126" s="13">
        <v>7</v>
      </c>
      <c r="HP126" s="13">
        <v>4</v>
      </c>
      <c r="HQ126" s="13">
        <v>4</v>
      </c>
      <c r="HR126" s="13">
        <v>4</v>
      </c>
      <c r="HS126" s="13">
        <v>6</v>
      </c>
      <c r="HT126" s="13">
        <v>3</v>
      </c>
      <c r="HU126" s="13">
        <v>2</v>
      </c>
      <c r="HV126" s="13"/>
      <c r="HW126" s="13"/>
      <c r="HX126" s="13"/>
      <c r="HY126" s="13">
        <v>1</v>
      </c>
      <c r="HZ126" s="13"/>
      <c r="IA126" s="13"/>
      <c r="IB126" s="13"/>
      <c r="IC126" s="13"/>
      <c r="ID126" s="13"/>
      <c r="IE126" s="13"/>
      <c r="IF126" s="59">
        <v>536</v>
      </c>
      <c r="IG126" s="13"/>
      <c r="IH126" s="13"/>
      <c r="II126" s="13"/>
      <c r="IJ126" s="13"/>
      <c r="IK126" s="13"/>
      <c r="IL126" s="13"/>
      <c r="IM126" s="13"/>
      <c r="IN126" s="13"/>
      <c r="IO126" s="13">
        <v>1</v>
      </c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>
        <v>1</v>
      </c>
      <c r="JD126" s="13"/>
      <c r="JE126" s="13">
        <v>1</v>
      </c>
      <c r="JF126" s="13">
        <v>1</v>
      </c>
      <c r="JG126" s="13"/>
      <c r="JH126" s="13">
        <v>1</v>
      </c>
      <c r="JI126" s="13"/>
      <c r="JJ126" s="13">
        <v>2</v>
      </c>
      <c r="JK126" s="13"/>
      <c r="JL126" s="13"/>
      <c r="JM126" s="13"/>
      <c r="JN126" s="13">
        <v>1</v>
      </c>
      <c r="JO126" s="13"/>
      <c r="JP126" s="13"/>
      <c r="JQ126" s="13"/>
      <c r="JR126" s="13"/>
      <c r="JS126" s="13"/>
      <c r="JT126" s="13"/>
      <c r="JU126" s="13"/>
      <c r="JV126" s="13"/>
      <c r="JW126" s="13"/>
      <c r="JX126" s="59">
        <v>8</v>
      </c>
      <c r="JY126" s="13">
        <v>1012</v>
      </c>
      <c r="JZ126" s="351"/>
      <c r="KA126" s="351"/>
      <c r="KB126" s="351"/>
      <c r="KC126" s="351"/>
      <c r="KD126" s="351"/>
      <c r="KE126" s="351"/>
      <c r="KF126" s="351"/>
      <c r="KG126" s="351"/>
      <c r="KH126" s="351"/>
      <c r="KI126" s="351"/>
      <c r="KJ126" s="351"/>
      <c r="KK126" s="351"/>
      <c r="KL126" s="351"/>
      <c r="KM126" s="351"/>
    </row>
    <row r="127" spans="1:299">
      <c r="A127" s="8" t="s">
        <v>138</v>
      </c>
      <c r="B127" s="252">
        <f t="shared" si="108"/>
        <v>0</v>
      </c>
      <c r="C127" s="252">
        <f t="shared" si="109"/>
        <v>0</v>
      </c>
      <c r="D127" s="252">
        <f t="shared" si="110"/>
        <v>0</v>
      </c>
      <c r="E127" s="252">
        <f t="shared" si="111"/>
        <v>0</v>
      </c>
      <c r="F127" s="252">
        <f t="shared" si="112"/>
        <v>0</v>
      </c>
      <c r="G127" s="252">
        <f t="shared" si="113"/>
        <v>0</v>
      </c>
      <c r="H127" s="252">
        <f t="shared" si="114"/>
        <v>0</v>
      </c>
      <c r="I127" s="252">
        <f t="shared" si="115"/>
        <v>0</v>
      </c>
      <c r="J127" s="252">
        <f t="shared" si="116"/>
        <v>1</v>
      </c>
      <c r="K127" s="252">
        <f t="shared" si="117"/>
        <v>0</v>
      </c>
      <c r="L127" s="252">
        <f t="shared" si="118"/>
        <v>0</v>
      </c>
      <c r="M127" s="252">
        <f t="shared" si="119"/>
        <v>1</v>
      </c>
      <c r="N127" s="252">
        <f t="shared" si="120"/>
        <v>0</v>
      </c>
      <c r="O127" s="252">
        <f t="shared" si="121"/>
        <v>0</v>
      </c>
      <c r="P127" s="252">
        <f t="shared" si="122"/>
        <v>0</v>
      </c>
      <c r="Q127" s="252">
        <f t="shared" si="123"/>
        <v>3</v>
      </c>
      <c r="R127" s="252">
        <f t="shared" si="124"/>
        <v>2</v>
      </c>
      <c r="S127" s="252">
        <f t="shared" si="125"/>
        <v>2</v>
      </c>
      <c r="T127" s="252">
        <f t="shared" si="126"/>
        <v>0</v>
      </c>
      <c r="U127" s="252">
        <f t="shared" si="127"/>
        <v>0</v>
      </c>
      <c r="W127" s="16" t="s">
        <v>147</v>
      </c>
      <c r="X127" s="458">
        <f t="shared" si="87"/>
        <v>0</v>
      </c>
      <c r="Y127" s="458">
        <f t="shared" si="88"/>
        <v>0</v>
      </c>
      <c r="Z127" s="458">
        <f t="shared" si="89"/>
        <v>0</v>
      </c>
      <c r="AA127" s="458">
        <f t="shared" si="90"/>
        <v>0</v>
      </c>
      <c r="AB127" s="458">
        <f t="shared" si="91"/>
        <v>0</v>
      </c>
      <c r="AC127" s="458">
        <f t="shared" si="92"/>
        <v>0</v>
      </c>
      <c r="AD127" s="458">
        <f t="shared" si="93"/>
        <v>0</v>
      </c>
      <c r="AE127" s="458">
        <f t="shared" si="94"/>
        <v>0</v>
      </c>
      <c r="AF127" s="458">
        <f t="shared" si="95"/>
        <v>0</v>
      </c>
      <c r="AG127" s="458">
        <f t="shared" si="96"/>
        <v>1</v>
      </c>
      <c r="AH127" s="458">
        <f t="shared" si="97"/>
        <v>3</v>
      </c>
      <c r="AI127" s="458">
        <f t="shared" si="98"/>
        <v>1</v>
      </c>
      <c r="AJ127" s="458">
        <f t="shared" si="99"/>
        <v>4</v>
      </c>
      <c r="AK127" s="458">
        <f t="shared" si="100"/>
        <v>0</v>
      </c>
      <c r="AL127" s="458">
        <f t="shared" si="101"/>
        <v>1</v>
      </c>
      <c r="AM127" s="458">
        <f t="shared" si="102"/>
        <v>0</v>
      </c>
      <c r="AN127" s="458">
        <f t="shared" si="103"/>
        <v>1</v>
      </c>
      <c r="AO127" s="458">
        <f t="shared" si="104"/>
        <v>1</v>
      </c>
      <c r="AP127" s="458">
        <f t="shared" si="105"/>
        <v>0</v>
      </c>
      <c r="AQ127" s="458">
        <f t="shared" si="106"/>
        <v>0</v>
      </c>
      <c r="AR127" s="458">
        <f t="shared" si="107"/>
        <v>0</v>
      </c>
      <c r="AS127" s="16" t="s">
        <v>147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>
        <v>1</v>
      </c>
      <c r="CG127" s="13"/>
      <c r="CH127" s="13"/>
      <c r="CI127" s="13"/>
      <c r="CJ127" s="13"/>
      <c r="CK127" s="13"/>
      <c r="CL127" s="13"/>
      <c r="CM127" s="13"/>
      <c r="CN127" s="13"/>
      <c r="CO127" s="13">
        <v>1</v>
      </c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>
        <v>1</v>
      </c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59">
        <v>3</v>
      </c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>
        <v>1</v>
      </c>
      <c r="GH127" s="13">
        <v>1</v>
      </c>
      <c r="GI127" s="13"/>
      <c r="GJ127" s="13">
        <v>1</v>
      </c>
      <c r="GK127" s="13"/>
      <c r="GL127" s="13">
        <v>1</v>
      </c>
      <c r="GM127" s="13"/>
      <c r="GN127" s="13"/>
      <c r="GO127" s="13">
        <v>1</v>
      </c>
      <c r="GP127" s="13"/>
      <c r="GQ127" s="13"/>
      <c r="GR127" s="13"/>
      <c r="GS127" s="13"/>
      <c r="GT127" s="13"/>
      <c r="GU127" s="13">
        <v>2</v>
      </c>
      <c r="GV127" s="13"/>
      <c r="GW127" s="13"/>
      <c r="GX127" s="13">
        <v>1</v>
      </c>
      <c r="GY127" s="13"/>
      <c r="GZ127" s="13"/>
      <c r="HA127" s="13"/>
      <c r="HB127" s="13"/>
      <c r="HC127" s="13"/>
      <c r="HD127" s="13"/>
      <c r="HE127" s="13"/>
      <c r="HF127" s="13"/>
      <c r="HG127" s="13"/>
      <c r="HH127" s="13">
        <v>1</v>
      </c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59">
        <v>9</v>
      </c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59"/>
      <c r="JY127" s="13">
        <v>12</v>
      </c>
      <c r="JZ127" s="351"/>
      <c r="KA127" s="351"/>
      <c r="KB127" s="351"/>
      <c r="KC127" s="351"/>
      <c r="KD127" s="351"/>
      <c r="KE127" s="351"/>
      <c r="KF127" s="351"/>
      <c r="KG127" s="351"/>
      <c r="KH127" s="351"/>
      <c r="KI127" s="351"/>
      <c r="KJ127" s="351"/>
      <c r="KK127" s="351"/>
      <c r="KL127" s="351"/>
      <c r="KM127" s="351"/>
    </row>
    <row r="128" spans="1:299">
      <c r="A128" s="8" t="s">
        <v>139</v>
      </c>
      <c r="B128" s="252">
        <f t="shared" si="108"/>
        <v>0</v>
      </c>
      <c r="C128" s="252">
        <f t="shared" si="109"/>
        <v>0</v>
      </c>
      <c r="D128" s="252">
        <f t="shared" si="110"/>
        <v>0</v>
      </c>
      <c r="E128" s="252">
        <f t="shared" si="111"/>
        <v>0</v>
      </c>
      <c r="F128" s="252">
        <f t="shared" si="112"/>
        <v>0</v>
      </c>
      <c r="G128" s="252">
        <f t="shared" si="113"/>
        <v>0</v>
      </c>
      <c r="H128" s="252">
        <f t="shared" si="114"/>
        <v>1</v>
      </c>
      <c r="I128" s="252">
        <f t="shared" si="115"/>
        <v>0</v>
      </c>
      <c r="J128" s="252">
        <f t="shared" si="116"/>
        <v>0</v>
      </c>
      <c r="K128" s="252">
        <f t="shared" si="117"/>
        <v>0</v>
      </c>
      <c r="L128" s="252">
        <f t="shared" si="118"/>
        <v>2</v>
      </c>
      <c r="M128" s="252">
        <f t="shared" si="119"/>
        <v>0</v>
      </c>
      <c r="N128" s="252">
        <f t="shared" si="120"/>
        <v>5</v>
      </c>
      <c r="O128" s="252">
        <f t="shared" si="121"/>
        <v>3</v>
      </c>
      <c r="P128" s="252">
        <f t="shared" si="122"/>
        <v>6</v>
      </c>
      <c r="Q128" s="252">
        <f t="shared" si="123"/>
        <v>6</v>
      </c>
      <c r="R128" s="252">
        <f t="shared" si="124"/>
        <v>3</v>
      </c>
      <c r="S128" s="252">
        <f t="shared" si="125"/>
        <v>6</v>
      </c>
      <c r="T128" s="252">
        <f t="shared" si="126"/>
        <v>3</v>
      </c>
      <c r="U128" s="252">
        <f t="shared" si="127"/>
        <v>2</v>
      </c>
      <c r="W128" s="16" t="s">
        <v>148</v>
      </c>
      <c r="X128" s="458">
        <f t="shared" si="87"/>
        <v>0</v>
      </c>
      <c r="Y128" s="458">
        <f t="shared" si="88"/>
        <v>0</v>
      </c>
      <c r="Z128" s="458">
        <f t="shared" si="89"/>
        <v>0</v>
      </c>
      <c r="AA128" s="458">
        <f t="shared" si="90"/>
        <v>0</v>
      </c>
      <c r="AB128" s="458">
        <f t="shared" si="91"/>
        <v>0</v>
      </c>
      <c r="AC128" s="458">
        <f t="shared" si="92"/>
        <v>0</v>
      </c>
      <c r="AD128" s="458">
        <f t="shared" si="93"/>
        <v>0</v>
      </c>
      <c r="AE128" s="458">
        <f t="shared" si="94"/>
        <v>0</v>
      </c>
      <c r="AF128" s="458">
        <f t="shared" si="95"/>
        <v>0</v>
      </c>
      <c r="AG128" s="458">
        <f t="shared" si="96"/>
        <v>0</v>
      </c>
      <c r="AH128" s="458">
        <f t="shared" si="97"/>
        <v>0</v>
      </c>
      <c r="AI128" s="458">
        <f t="shared" si="98"/>
        <v>0</v>
      </c>
      <c r="AJ128" s="458">
        <f t="shared" si="99"/>
        <v>2</v>
      </c>
      <c r="AK128" s="458">
        <f t="shared" si="100"/>
        <v>0</v>
      </c>
      <c r="AL128" s="458">
        <f t="shared" si="101"/>
        <v>0</v>
      </c>
      <c r="AM128" s="458">
        <f t="shared" si="102"/>
        <v>0</v>
      </c>
      <c r="AN128" s="458">
        <f t="shared" si="103"/>
        <v>1</v>
      </c>
      <c r="AO128" s="458">
        <f t="shared" si="104"/>
        <v>0</v>
      </c>
      <c r="AP128" s="458">
        <f t="shared" si="105"/>
        <v>0</v>
      </c>
      <c r="AQ128" s="458">
        <f t="shared" si="106"/>
        <v>0</v>
      </c>
      <c r="AR128" s="458">
        <f t="shared" si="107"/>
        <v>0</v>
      </c>
      <c r="AS128" s="16" t="s">
        <v>148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59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>
        <v>1</v>
      </c>
      <c r="GQ128" s="13"/>
      <c r="GR128" s="13">
        <v>1</v>
      </c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>
        <v>1</v>
      </c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59">
        <v>3</v>
      </c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59"/>
      <c r="JY128" s="13">
        <v>3</v>
      </c>
      <c r="JZ128" s="351"/>
      <c r="KA128" s="351"/>
      <c r="KB128" s="351"/>
      <c r="KC128" s="351"/>
      <c r="KD128" s="351"/>
      <c r="KE128" s="351"/>
      <c r="KF128" s="351"/>
      <c r="KG128" s="351"/>
      <c r="KH128" s="351"/>
      <c r="KI128" s="351"/>
      <c r="KJ128" s="351"/>
      <c r="KK128" s="351"/>
      <c r="KL128" s="351"/>
      <c r="KM128" s="351"/>
    </row>
    <row r="129" spans="1:299">
      <c r="A129" s="8" t="s">
        <v>140</v>
      </c>
      <c r="B129" s="252">
        <f t="shared" si="108"/>
        <v>0</v>
      </c>
      <c r="C129" s="252">
        <f t="shared" si="109"/>
        <v>0</v>
      </c>
      <c r="D129" s="252">
        <f t="shared" si="110"/>
        <v>0</v>
      </c>
      <c r="E129" s="252">
        <f t="shared" si="111"/>
        <v>0</v>
      </c>
      <c r="F129" s="252">
        <f t="shared" si="112"/>
        <v>0</v>
      </c>
      <c r="G129" s="252">
        <f t="shared" si="113"/>
        <v>0</v>
      </c>
      <c r="H129" s="252">
        <f t="shared" si="114"/>
        <v>0</v>
      </c>
      <c r="I129" s="252">
        <f t="shared" si="115"/>
        <v>0</v>
      </c>
      <c r="J129" s="252">
        <f t="shared" si="116"/>
        <v>0</v>
      </c>
      <c r="K129" s="252">
        <f t="shared" si="117"/>
        <v>0</v>
      </c>
      <c r="L129" s="252">
        <f t="shared" si="118"/>
        <v>0</v>
      </c>
      <c r="M129" s="252">
        <f t="shared" si="119"/>
        <v>0</v>
      </c>
      <c r="N129" s="252">
        <f t="shared" si="120"/>
        <v>1</v>
      </c>
      <c r="O129" s="252">
        <f t="shared" si="121"/>
        <v>0</v>
      </c>
      <c r="P129" s="252">
        <f t="shared" si="122"/>
        <v>0</v>
      </c>
      <c r="Q129" s="252">
        <f t="shared" si="123"/>
        <v>1</v>
      </c>
      <c r="R129" s="252">
        <f t="shared" si="124"/>
        <v>1</v>
      </c>
      <c r="S129" s="252">
        <f t="shared" si="125"/>
        <v>1</v>
      </c>
      <c r="T129" s="252">
        <f t="shared" si="126"/>
        <v>0</v>
      </c>
      <c r="U129" s="252">
        <f t="shared" si="127"/>
        <v>0</v>
      </c>
      <c r="W129" s="16" t="s">
        <v>150</v>
      </c>
      <c r="X129" s="458">
        <f t="shared" si="87"/>
        <v>0</v>
      </c>
      <c r="Y129" s="458">
        <f t="shared" si="88"/>
        <v>0</v>
      </c>
      <c r="Z129" s="458">
        <f t="shared" si="89"/>
        <v>0</v>
      </c>
      <c r="AA129" s="458">
        <f t="shared" si="90"/>
        <v>0</v>
      </c>
      <c r="AB129" s="458">
        <f t="shared" si="91"/>
        <v>0</v>
      </c>
      <c r="AC129" s="458">
        <f t="shared" si="92"/>
        <v>0</v>
      </c>
      <c r="AD129" s="458">
        <f t="shared" si="93"/>
        <v>0</v>
      </c>
      <c r="AE129" s="458">
        <f t="shared" si="94"/>
        <v>0</v>
      </c>
      <c r="AF129" s="458">
        <f t="shared" si="95"/>
        <v>0</v>
      </c>
      <c r="AG129" s="458">
        <f t="shared" si="96"/>
        <v>0</v>
      </c>
      <c r="AH129" s="458">
        <f t="shared" si="97"/>
        <v>0</v>
      </c>
      <c r="AI129" s="458">
        <f t="shared" si="98"/>
        <v>0</v>
      </c>
      <c r="AJ129" s="458">
        <f t="shared" si="99"/>
        <v>0</v>
      </c>
      <c r="AK129" s="458">
        <f t="shared" si="100"/>
        <v>1</v>
      </c>
      <c r="AL129" s="458">
        <f t="shared" si="101"/>
        <v>2</v>
      </c>
      <c r="AM129" s="458">
        <f t="shared" si="102"/>
        <v>0</v>
      </c>
      <c r="AN129" s="458">
        <f t="shared" si="103"/>
        <v>0</v>
      </c>
      <c r="AO129" s="458">
        <f t="shared" si="104"/>
        <v>0</v>
      </c>
      <c r="AP129" s="458">
        <f t="shared" si="105"/>
        <v>1</v>
      </c>
      <c r="AQ129" s="458">
        <f t="shared" si="106"/>
        <v>0</v>
      </c>
      <c r="AR129" s="458">
        <f t="shared" si="107"/>
        <v>0</v>
      </c>
      <c r="AS129" s="16" t="s">
        <v>150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>
        <v>1</v>
      </c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59">
        <v>1</v>
      </c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>
        <v>1</v>
      </c>
      <c r="GZ129" s="13">
        <v>1</v>
      </c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>
        <v>1</v>
      </c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59">
        <v>3</v>
      </c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59"/>
      <c r="JY129" s="13">
        <v>4</v>
      </c>
      <c r="JZ129" s="351"/>
      <c r="KA129" s="351"/>
      <c r="KB129" s="351"/>
      <c r="KC129" s="351"/>
      <c r="KD129" s="351"/>
      <c r="KE129" s="351"/>
      <c r="KF129" s="351"/>
      <c r="KG129" s="351"/>
      <c r="KH129" s="351"/>
      <c r="KI129" s="351"/>
      <c r="KJ129" s="351"/>
      <c r="KK129" s="351"/>
      <c r="KL129" s="351"/>
      <c r="KM129" s="351"/>
    </row>
    <row r="130" spans="1:299">
      <c r="A130" s="9" t="s">
        <v>141</v>
      </c>
      <c r="B130" s="252">
        <f t="shared" si="108"/>
        <v>1</v>
      </c>
      <c r="C130" s="252">
        <f t="shared" si="109"/>
        <v>0</v>
      </c>
      <c r="D130" s="252">
        <f t="shared" si="110"/>
        <v>0</v>
      </c>
      <c r="E130" s="252">
        <f t="shared" si="111"/>
        <v>0</v>
      </c>
      <c r="F130" s="252">
        <f t="shared" si="112"/>
        <v>0</v>
      </c>
      <c r="G130" s="252">
        <f t="shared" si="113"/>
        <v>1</v>
      </c>
      <c r="H130" s="252">
        <f t="shared" si="114"/>
        <v>4</v>
      </c>
      <c r="I130" s="252">
        <f t="shared" si="115"/>
        <v>1</v>
      </c>
      <c r="J130" s="252">
        <f t="shared" si="116"/>
        <v>3</v>
      </c>
      <c r="K130" s="252">
        <f t="shared" si="117"/>
        <v>9</v>
      </c>
      <c r="L130" s="252">
        <f t="shared" si="118"/>
        <v>22</v>
      </c>
      <c r="M130" s="252">
        <f t="shared" si="119"/>
        <v>6</v>
      </c>
      <c r="N130" s="252">
        <f t="shared" si="120"/>
        <v>35</v>
      </c>
      <c r="O130" s="252">
        <f t="shared" si="121"/>
        <v>25</v>
      </c>
      <c r="P130" s="252">
        <f t="shared" si="122"/>
        <v>34</v>
      </c>
      <c r="Q130" s="252">
        <f t="shared" si="123"/>
        <v>37</v>
      </c>
      <c r="R130" s="252">
        <f t="shared" si="124"/>
        <v>18</v>
      </c>
      <c r="S130" s="252">
        <f t="shared" si="125"/>
        <v>23</v>
      </c>
      <c r="T130" s="252">
        <f t="shared" si="126"/>
        <v>7</v>
      </c>
      <c r="U130" s="252">
        <f t="shared" si="127"/>
        <v>13</v>
      </c>
      <c r="W130" s="16" t="s">
        <v>215</v>
      </c>
      <c r="X130" s="458">
        <f t="shared" si="87"/>
        <v>0</v>
      </c>
      <c r="Y130" s="458">
        <f t="shared" si="88"/>
        <v>0</v>
      </c>
      <c r="Z130" s="458">
        <f t="shared" si="89"/>
        <v>0</v>
      </c>
      <c r="AA130" s="458">
        <f t="shared" si="90"/>
        <v>0</v>
      </c>
      <c r="AB130" s="458">
        <f t="shared" si="91"/>
        <v>0</v>
      </c>
      <c r="AC130" s="458">
        <f t="shared" si="92"/>
        <v>0</v>
      </c>
      <c r="AD130" s="458">
        <f t="shared" si="93"/>
        <v>0</v>
      </c>
      <c r="AE130" s="458">
        <f t="shared" si="94"/>
        <v>0</v>
      </c>
      <c r="AF130" s="458">
        <f t="shared" si="95"/>
        <v>0</v>
      </c>
      <c r="AG130" s="458">
        <f t="shared" si="96"/>
        <v>0</v>
      </c>
      <c r="AH130" s="458">
        <f t="shared" si="97"/>
        <v>0</v>
      </c>
      <c r="AI130" s="458">
        <f t="shared" si="98"/>
        <v>0</v>
      </c>
      <c r="AJ130" s="458">
        <f t="shared" si="99"/>
        <v>0</v>
      </c>
      <c r="AK130" s="458">
        <f t="shared" si="100"/>
        <v>0</v>
      </c>
      <c r="AL130" s="458">
        <f t="shared" si="101"/>
        <v>1</v>
      </c>
      <c r="AM130" s="458">
        <f t="shared" si="102"/>
        <v>1</v>
      </c>
      <c r="AN130" s="458">
        <f t="shared" si="103"/>
        <v>1</v>
      </c>
      <c r="AO130" s="458">
        <f t="shared" si="104"/>
        <v>2</v>
      </c>
      <c r="AP130" s="458">
        <f t="shared" si="105"/>
        <v>0</v>
      </c>
      <c r="AQ130" s="458">
        <f t="shared" si="106"/>
        <v>2</v>
      </c>
      <c r="AR130" s="458">
        <f t="shared" si="107"/>
        <v>0</v>
      </c>
      <c r="AS130" s="16" t="s">
        <v>215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>
        <v>1</v>
      </c>
      <c r="DG130" s="13"/>
      <c r="DH130" s="13"/>
      <c r="DI130" s="13"/>
      <c r="DJ130" s="13"/>
      <c r="DK130" s="13"/>
      <c r="DL130" s="13"/>
      <c r="DM130" s="13"/>
      <c r="DN130" s="13"/>
      <c r="DO130" s="13"/>
      <c r="DP130" s="13">
        <v>1</v>
      </c>
      <c r="DQ130" s="13"/>
      <c r="DR130" s="13">
        <v>1</v>
      </c>
      <c r="DS130" s="13"/>
      <c r="DT130" s="13"/>
      <c r="DU130" s="13"/>
      <c r="DV130" s="13">
        <v>1</v>
      </c>
      <c r="DW130" s="13"/>
      <c r="DX130" s="13"/>
      <c r="DY130" s="13"/>
      <c r="DZ130" s="13"/>
      <c r="EA130" s="13"/>
      <c r="EB130" s="13">
        <v>1</v>
      </c>
      <c r="EC130" s="13"/>
      <c r="ED130" s="13"/>
      <c r="EE130" s="13"/>
      <c r="EF130" s="13"/>
      <c r="EG130" s="13"/>
      <c r="EH130" s="13"/>
      <c r="EI130" s="13"/>
      <c r="EJ130" s="13"/>
      <c r="EK130" s="13"/>
      <c r="EL130" s="59">
        <v>5</v>
      </c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>
        <v>1</v>
      </c>
      <c r="HA130" s="13"/>
      <c r="HB130" s="13"/>
      <c r="HC130" s="13"/>
      <c r="HD130" s="13"/>
      <c r="HE130" s="13"/>
      <c r="HF130" s="13"/>
      <c r="HG130" s="13"/>
      <c r="HH130" s="13"/>
      <c r="HI130" s="13">
        <v>1</v>
      </c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59">
        <v>2</v>
      </c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59"/>
      <c r="JY130" s="13">
        <v>7</v>
      </c>
      <c r="JZ130" s="351"/>
      <c r="KA130" s="351"/>
      <c r="KB130" s="351"/>
      <c r="KC130" s="351"/>
      <c r="KD130" s="351"/>
      <c r="KE130" s="351"/>
      <c r="KF130" s="351"/>
      <c r="KG130" s="351"/>
      <c r="KH130" s="351"/>
      <c r="KI130" s="351"/>
      <c r="KJ130" s="351"/>
      <c r="KK130" s="351"/>
      <c r="KL130" s="351"/>
      <c r="KM130" s="351"/>
    </row>
    <row r="131" spans="1:299">
      <c r="A131" s="8" t="s">
        <v>142</v>
      </c>
      <c r="B131" s="252">
        <f t="shared" si="108"/>
        <v>0</v>
      </c>
      <c r="C131" s="252">
        <f t="shared" si="109"/>
        <v>0</v>
      </c>
      <c r="D131" s="252">
        <f t="shared" si="110"/>
        <v>0</v>
      </c>
      <c r="E131" s="252">
        <f t="shared" si="111"/>
        <v>0</v>
      </c>
      <c r="F131" s="252">
        <f t="shared" si="112"/>
        <v>0</v>
      </c>
      <c r="G131" s="252">
        <f t="shared" si="113"/>
        <v>0</v>
      </c>
      <c r="H131" s="252">
        <f t="shared" si="114"/>
        <v>0</v>
      </c>
      <c r="I131" s="252">
        <f t="shared" si="115"/>
        <v>0</v>
      </c>
      <c r="J131" s="252">
        <f t="shared" si="116"/>
        <v>0</v>
      </c>
      <c r="K131" s="252">
        <f t="shared" si="117"/>
        <v>0</v>
      </c>
      <c r="L131" s="252">
        <f t="shared" si="118"/>
        <v>4</v>
      </c>
      <c r="M131" s="252">
        <f t="shared" si="119"/>
        <v>0</v>
      </c>
      <c r="N131" s="252">
        <f t="shared" si="120"/>
        <v>2</v>
      </c>
      <c r="O131" s="252">
        <f t="shared" si="121"/>
        <v>3</v>
      </c>
      <c r="P131" s="252">
        <f t="shared" si="122"/>
        <v>1</v>
      </c>
      <c r="Q131" s="252">
        <f t="shared" si="123"/>
        <v>3</v>
      </c>
      <c r="R131" s="252">
        <f t="shared" si="124"/>
        <v>3</v>
      </c>
      <c r="S131" s="252">
        <f t="shared" si="125"/>
        <v>2</v>
      </c>
      <c r="T131" s="252">
        <f t="shared" si="126"/>
        <v>1</v>
      </c>
      <c r="U131" s="252">
        <f t="shared" si="127"/>
        <v>4</v>
      </c>
      <c r="W131" s="16" t="s">
        <v>152</v>
      </c>
      <c r="X131" s="458">
        <f t="shared" si="87"/>
        <v>0</v>
      </c>
      <c r="Y131" s="458">
        <f t="shared" si="88"/>
        <v>0</v>
      </c>
      <c r="Z131" s="458">
        <f t="shared" si="89"/>
        <v>0</v>
      </c>
      <c r="AA131" s="458">
        <f t="shared" si="90"/>
        <v>0</v>
      </c>
      <c r="AB131" s="458">
        <f t="shared" si="91"/>
        <v>0</v>
      </c>
      <c r="AC131" s="458">
        <f t="shared" si="92"/>
        <v>0</v>
      </c>
      <c r="AD131" s="458">
        <f t="shared" si="93"/>
        <v>0</v>
      </c>
      <c r="AE131" s="458">
        <f t="shared" si="94"/>
        <v>0</v>
      </c>
      <c r="AF131" s="458">
        <f t="shared" si="95"/>
        <v>1</v>
      </c>
      <c r="AG131" s="458">
        <f t="shared" si="96"/>
        <v>1</v>
      </c>
      <c r="AH131" s="458">
        <f t="shared" si="97"/>
        <v>0</v>
      </c>
      <c r="AI131" s="458">
        <f t="shared" si="98"/>
        <v>0</v>
      </c>
      <c r="AJ131" s="458">
        <f t="shared" si="99"/>
        <v>1</v>
      </c>
      <c r="AK131" s="458">
        <f t="shared" si="100"/>
        <v>0</v>
      </c>
      <c r="AL131" s="458">
        <f t="shared" si="101"/>
        <v>3</v>
      </c>
      <c r="AM131" s="458">
        <f t="shared" si="102"/>
        <v>0</v>
      </c>
      <c r="AN131" s="458">
        <f t="shared" si="103"/>
        <v>1</v>
      </c>
      <c r="AO131" s="458">
        <f t="shared" si="104"/>
        <v>0</v>
      </c>
      <c r="AP131" s="458">
        <f t="shared" si="105"/>
        <v>0</v>
      </c>
      <c r="AQ131" s="458">
        <f t="shared" si="106"/>
        <v>1</v>
      </c>
      <c r="AR131" s="458">
        <f t="shared" si="107"/>
        <v>0</v>
      </c>
      <c r="AS131" s="16" t="s">
        <v>152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>
        <v>1</v>
      </c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>
        <v>1</v>
      </c>
      <c r="EG131" s="13"/>
      <c r="EH131" s="13"/>
      <c r="EI131" s="13"/>
      <c r="EJ131" s="13"/>
      <c r="EK131" s="13"/>
      <c r="EL131" s="59">
        <v>2</v>
      </c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>
        <v>1</v>
      </c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>
        <v>1</v>
      </c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>
        <v>1</v>
      </c>
      <c r="GY131" s="13"/>
      <c r="GZ131" s="13">
        <v>1</v>
      </c>
      <c r="HA131" s="13"/>
      <c r="HB131" s="13"/>
      <c r="HC131" s="13"/>
      <c r="HD131" s="13"/>
      <c r="HE131" s="13">
        <v>1</v>
      </c>
      <c r="HF131" s="13"/>
      <c r="HG131" s="13"/>
      <c r="HH131" s="13"/>
      <c r="HI131" s="13"/>
      <c r="HJ131" s="13"/>
      <c r="HK131" s="13"/>
      <c r="HL131" s="13">
        <v>1</v>
      </c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59">
        <v>6</v>
      </c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59"/>
      <c r="JY131" s="13">
        <v>8</v>
      </c>
      <c r="JZ131" s="351"/>
      <c r="KA131" s="351"/>
      <c r="KB131" s="351"/>
      <c r="KC131" s="351"/>
      <c r="KD131" s="351"/>
      <c r="KE131" s="351"/>
      <c r="KF131" s="351"/>
      <c r="KG131" s="351"/>
      <c r="KH131" s="351"/>
      <c r="KI131" s="351"/>
      <c r="KJ131" s="351"/>
      <c r="KK131" s="351"/>
      <c r="KL131" s="351"/>
      <c r="KM131" s="351"/>
    </row>
    <row r="132" spans="1:299">
      <c r="A132" s="9" t="s">
        <v>213</v>
      </c>
      <c r="B132" s="252">
        <f t="shared" si="108"/>
        <v>0</v>
      </c>
      <c r="C132" s="252">
        <f t="shared" si="109"/>
        <v>1</v>
      </c>
      <c r="D132" s="252">
        <f t="shared" si="110"/>
        <v>0</v>
      </c>
      <c r="E132" s="252">
        <f t="shared" si="111"/>
        <v>0</v>
      </c>
      <c r="F132" s="252">
        <f t="shared" si="112"/>
        <v>0</v>
      </c>
      <c r="G132" s="252">
        <f t="shared" si="113"/>
        <v>0</v>
      </c>
      <c r="H132" s="252">
        <f t="shared" si="114"/>
        <v>0</v>
      </c>
      <c r="I132" s="252">
        <f t="shared" si="115"/>
        <v>2</v>
      </c>
      <c r="J132" s="252">
        <f t="shared" si="116"/>
        <v>5</v>
      </c>
      <c r="K132" s="252">
        <f t="shared" si="117"/>
        <v>1</v>
      </c>
      <c r="L132" s="252">
        <f t="shared" si="118"/>
        <v>3</v>
      </c>
      <c r="M132" s="252">
        <f t="shared" si="119"/>
        <v>2</v>
      </c>
      <c r="N132" s="252">
        <f t="shared" si="120"/>
        <v>12</v>
      </c>
      <c r="O132" s="252">
        <f t="shared" si="121"/>
        <v>4</v>
      </c>
      <c r="P132" s="252">
        <f t="shared" si="122"/>
        <v>8</v>
      </c>
      <c r="Q132" s="252">
        <f t="shared" si="123"/>
        <v>5</v>
      </c>
      <c r="R132" s="252">
        <f t="shared" si="124"/>
        <v>6</v>
      </c>
      <c r="S132" s="252">
        <f t="shared" si="125"/>
        <v>1</v>
      </c>
      <c r="T132" s="252">
        <f t="shared" si="126"/>
        <v>2</v>
      </c>
      <c r="U132" s="252">
        <f t="shared" si="127"/>
        <v>1</v>
      </c>
      <c r="W132" s="16" t="s">
        <v>153</v>
      </c>
      <c r="X132" s="458">
        <f t="shared" si="87"/>
        <v>0</v>
      </c>
      <c r="Y132" s="458">
        <f t="shared" si="88"/>
        <v>0</v>
      </c>
      <c r="Z132" s="458">
        <f t="shared" si="89"/>
        <v>0</v>
      </c>
      <c r="AA132" s="458">
        <f t="shared" si="90"/>
        <v>0</v>
      </c>
      <c r="AB132" s="458">
        <f t="shared" si="91"/>
        <v>0</v>
      </c>
      <c r="AC132" s="458">
        <f t="shared" si="92"/>
        <v>0</v>
      </c>
      <c r="AD132" s="458">
        <f t="shared" si="93"/>
        <v>1</v>
      </c>
      <c r="AE132" s="458">
        <f t="shared" si="94"/>
        <v>0</v>
      </c>
      <c r="AF132" s="458">
        <f t="shared" si="95"/>
        <v>0</v>
      </c>
      <c r="AG132" s="458">
        <f t="shared" si="96"/>
        <v>0</v>
      </c>
      <c r="AH132" s="458">
        <f t="shared" si="97"/>
        <v>1</v>
      </c>
      <c r="AI132" s="458">
        <f t="shared" si="98"/>
        <v>0</v>
      </c>
      <c r="AJ132" s="458">
        <f t="shared" si="99"/>
        <v>5</v>
      </c>
      <c r="AK132" s="458">
        <f t="shared" si="100"/>
        <v>1</v>
      </c>
      <c r="AL132" s="458">
        <f t="shared" si="101"/>
        <v>3</v>
      </c>
      <c r="AM132" s="458">
        <f t="shared" si="102"/>
        <v>3</v>
      </c>
      <c r="AN132" s="458">
        <f t="shared" si="103"/>
        <v>8</v>
      </c>
      <c r="AO132" s="458">
        <f t="shared" si="104"/>
        <v>4</v>
      </c>
      <c r="AP132" s="458">
        <f t="shared" si="105"/>
        <v>1</v>
      </c>
      <c r="AQ132" s="458">
        <f t="shared" si="106"/>
        <v>2</v>
      </c>
      <c r="AR132" s="458">
        <f t="shared" si="107"/>
        <v>0</v>
      </c>
      <c r="AS132" s="16" t="s">
        <v>153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>
        <v>1</v>
      </c>
      <c r="DB132" s="13">
        <v>1</v>
      </c>
      <c r="DC132" s="13"/>
      <c r="DD132" s="13"/>
      <c r="DE132" s="13"/>
      <c r="DF132" s="13"/>
      <c r="DG132" s="13"/>
      <c r="DH132" s="13">
        <v>1</v>
      </c>
      <c r="DI132" s="13">
        <v>1</v>
      </c>
      <c r="DJ132" s="13"/>
      <c r="DK132" s="13"/>
      <c r="DL132" s="13"/>
      <c r="DM132" s="13"/>
      <c r="DN132" s="13">
        <v>1</v>
      </c>
      <c r="DO132" s="13"/>
      <c r="DP132" s="13"/>
      <c r="DQ132" s="13"/>
      <c r="DR132" s="13">
        <v>1</v>
      </c>
      <c r="DS132" s="13"/>
      <c r="DT132" s="13">
        <v>2</v>
      </c>
      <c r="DU132" s="13"/>
      <c r="DV132" s="13"/>
      <c r="DW132" s="13"/>
      <c r="DX132" s="13">
        <v>1</v>
      </c>
      <c r="DY132" s="13"/>
      <c r="DZ132" s="13"/>
      <c r="EA132" s="13">
        <v>1</v>
      </c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59">
        <v>10</v>
      </c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>
        <v>1</v>
      </c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>
        <v>1</v>
      </c>
      <c r="GI132" s="13"/>
      <c r="GJ132" s="13"/>
      <c r="GK132" s="13"/>
      <c r="GL132" s="13"/>
      <c r="GM132" s="13"/>
      <c r="GN132" s="13">
        <v>1</v>
      </c>
      <c r="GO132" s="13">
        <v>1</v>
      </c>
      <c r="GP132" s="13">
        <v>1</v>
      </c>
      <c r="GQ132" s="13"/>
      <c r="GR132" s="13">
        <v>1</v>
      </c>
      <c r="GS132" s="13">
        <v>1</v>
      </c>
      <c r="GT132" s="13"/>
      <c r="GU132" s="13"/>
      <c r="GV132" s="13"/>
      <c r="GW132" s="13"/>
      <c r="GX132" s="13"/>
      <c r="GY132" s="13">
        <v>1</v>
      </c>
      <c r="GZ132" s="13"/>
      <c r="HA132" s="13"/>
      <c r="HB132" s="13"/>
      <c r="HC132" s="13">
        <v>1</v>
      </c>
      <c r="HD132" s="13">
        <v>1</v>
      </c>
      <c r="HE132" s="13"/>
      <c r="HF132" s="13"/>
      <c r="HG132" s="13">
        <v>1</v>
      </c>
      <c r="HH132" s="13">
        <v>3</v>
      </c>
      <c r="HI132" s="13">
        <v>1</v>
      </c>
      <c r="HJ132" s="13"/>
      <c r="HK132" s="13">
        <v>1</v>
      </c>
      <c r="HL132" s="13">
        <v>1</v>
      </c>
      <c r="HM132" s="13"/>
      <c r="HN132" s="13"/>
      <c r="HO132" s="13">
        <v>1</v>
      </c>
      <c r="HP132" s="13"/>
      <c r="HQ132" s="13">
        <v>1</v>
      </c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59">
        <v>19</v>
      </c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59"/>
      <c r="JY132" s="13">
        <v>29</v>
      </c>
      <c r="JZ132" s="351"/>
      <c r="KA132" s="351"/>
      <c r="KB132" s="351"/>
      <c r="KC132" s="351"/>
      <c r="KD132" s="351"/>
      <c r="KE132" s="351"/>
      <c r="KF132" s="351"/>
      <c r="KG132" s="351"/>
      <c r="KH132" s="351"/>
      <c r="KI132" s="351"/>
      <c r="KJ132" s="351"/>
      <c r="KK132" s="351"/>
      <c r="KL132" s="351"/>
      <c r="KM132" s="351"/>
    </row>
    <row r="133" spans="1:299">
      <c r="A133" s="8" t="s">
        <v>214</v>
      </c>
      <c r="B133" s="252">
        <f t="shared" si="108"/>
        <v>0</v>
      </c>
      <c r="C133" s="252">
        <f t="shared" si="109"/>
        <v>0</v>
      </c>
      <c r="D133" s="252">
        <f t="shared" si="110"/>
        <v>0</v>
      </c>
      <c r="E133" s="252">
        <f t="shared" si="111"/>
        <v>0</v>
      </c>
      <c r="F133" s="252">
        <f t="shared" si="112"/>
        <v>0</v>
      </c>
      <c r="G133" s="252">
        <f t="shared" si="113"/>
        <v>0</v>
      </c>
      <c r="H133" s="252">
        <f t="shared" si="114"/>
        <v>0</v>
      </c>
      <c r="I133" s="252">
        <f t="shared" si="115"/>
        <v>0</v>
      </c>
      <c r="J133" s="252">
        <f t="shared" si="116"/>
        <v>0</v>
      </c>
      <c r="K133" s="252">
        <f t="shared" si="117"/>
        <v>0</v>
      </c>
      <c r="L133" s="252">
        <f t="shared" si="118"/>
        <v>0</v>
      </c>
      <c r="M133" s="252">
        <f t="shared" si="119"/>
        <v>0</v>
      </c>
      <c r="N133" s="252">
        <f t="shared" si="120"/>
        <v>0</v>
      </c>
      <c r="O133" s="252">
        <f t="shared" si="121"/>
        <v>0</v>
      </c>
      <c r="P133" s="252">
        <f t="shared" si="122"/>
        <v>1</v>
      </c>
      <c r="Q133" s="252">
        <f t="shared" si="123"/>
        <v>1</v>
      </c>
      <c r="R133" s="252">
        <f t="shared" si="124"/>
        <v>0</v>
      </c>
      <c r="S133" s="252">
        <f t="shared" si="125"/>
        <v>0</v>
      </c>
      <c r="T133" s="252">
        <f t="shared" si="126"/>
        <v>0</v>
      </c>
      <c r="U133" s="252">
        <f t="shared" si="127"/>
        <v>0</v>
      </c>
      <c r="W133" s="16" t="s">
        <v>155</v>
      </c>
      <c r="X133" s="458">
        <f t="shared" si="87"/>
        <v>0</v>
      </c>
      <c r="Y133" s="458">
        <f t="shared" si="88"/>
        <v>0</v>
      </c>
      <c r="Z133" s="458">
        <f t="shared" si="89"/>
        <v>0</v>
      </c>
      <c r="AA133" s="458">
        <f t="shared" si="90"/>
        <v>0</v>
      </c>
      <c r="AB133" s="458">
        <f t="shared" si="91"/>
        <v>0</v>
      </c>
      <c r="AC133" s="458">
        <f t="shared" si="92"/>
        <v>0</v>
      </c>
      <c r="AD133" s="458">
        <f t="shared" si="93"/>
        <v>0</v>
      </c>
      <c r="AE133" s="458">
        <f t="shared" si="94"/>
        <v>0</v>
      </c>
      <c r="AF133" s="458">
        <f t="shared" si="95"/>
        <v>0</v>
      </c>
      <c r="AG133" s="458">
        <f t="shared" si="96"/>
        <v>0</v>
      </c>
      <c r="AH133" s="458">
        <f t="shared" si="97"/>
        <v>1</v>
      </c>
      <c r="AI133" s="458">
        <f t="shared" si="98"/>
        <v>1</v>
      </c>
      <c r="AJ133" s="458">
        <f t="shared" si="99"/>
        <v>3</v>
      </c>
      <c r="AK133" s="458">
        <f t="shared" si="100"/>
        <v>0</v>
      </c>
      <c r="AL133" s="458">
        <f t="shared" si="101"/>
        <v>0</v>
      </c>
      <c r="AM133" s="458">
        <f t="shared" si="102"/>
        <v>1</v>
      </c>
      <c r="AN133" s="458">
        <f t="shared" si="103"/>
        <v>1</v>
      </c>
      <c r="AO133" s="458">
        <f t="shared" si="104"/>
        <v>7</v>
      </c>
      <c r="AP133" s="458">
        <f t="shared" si="105"/>
        <v>1</v>
      </c>
      <c r="AQ133" s="458">
        <f t="shared" si="106"/>
        <v>2</v>
      </c>
      <c r="AR133" s="458">
        <f t="shared" si="107"/>
        <v>0</v>
      </c>
      <c r="AS133" s="16" t="s">
        <v>155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>
        <v>1</v>
      </c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>
        <v>1</v>
      </c>
      <c r="DD133" s="13"/>
      <c r="DE133" s="13"/>
      <c r="DF133" s="13"/>
      <c r="DG133" s="13"/>
      <c r="DH133" s="13"/>
      <c r="DI133" s="13"/>
      <c r="DJ133" s="13"/>
      <c r="DK133" s="13"/>
      <c r="DL133" s="13">
        <v>1</v>
      </c>
      <c r="DM133" s="13"/>
      <c r="DN133" s="13"/>
      <c r="DO133" s="13">
        <v>1</v>
      </c>
      <c r="DP133" s="13">
        <v>3</v>
      </c>
      <c r="DQ133" s="13"/>
      <c r="DR133" s="13"/>
      <c r="DS133" s="13">
        <v>1</v>
      </c>
      <c r="DT133" s="13"/>
      <c r="DU133" s="13">
        <v>1</v>
      </c>
      <c r="DV133" s="13">
        <v>2</v>
      </c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59">
        <v>11</v>
      </c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>
        <v>1</v>
      </c>
      <c r="GE133" s="13"/>
      <c r="GF133" s="13"/>
      <c r="GG133" s="13"/>
      <c r="GH133" s="13"/>
      <c r="GI133" s="13"/>
      <c r="GJ133" s="13"/>
      <c r="GK133" s="13"/>
      <c r="GL133" s="13"/>
      <c r="GM133" s="13">
        <v>1</v>
      </c>
      <c r="GN133" s="13"/>
      <c r="GO133" s="13"/>
      <c r="GP133" s="13"/>
      <c r="GQ133" s="13"/>
      <c r="GR133" s="13">
        <v>1</v>
      </c>
      <c r="GS133" s="13">
        <v>1</v>
      </c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>
        <v>1</v>
      </c>
      <c r="HJ133" s="13"/>
      <c r="HK133" s="13"/>
      <c r="HL133" s="13"/>
      <c r="HM133" s="13"/>
      <c r="HN133" s="13"/>
      <c r="HO133" s="13"/>
      <c r="HP133" s="13"/>
      <c r="HQ133" s="13">
        <v>1</v>
      </c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59">
        <v>6</v>
      </c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59"/>
      <c r="JY133" s="13">
        <v>17</v>
      </c>
      <c r="JZ133" s="351"/>
      <c r="KA133" s="351"/>
      <c r="KB133" s="351"/>
      <c r="KC133" s="351"/>
      <c r="KD133" s="351"/>
      <c r="KE133" s="351"/>
      <c r="KF133" s="351"/>
      <c r="KG133" s="351"/>
      <c r="KH133" s="351"/>
      <c r="KI133" s="351"/>
      <c r="KJ133" s="351"/>
      <c r="KK133" s="351"/>
      <c r="KL133" s="351"/>
      <c r="KM133" s="351"/>
    </row>
    <row r="134" spans="1:299">
      <c r="A134" s="8" t="s">
        <v>145</v>
      </c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W134" s="16" t="s">
        <v>217</v>
      </c>
      <c r="X134" s="458">
        <f t="shared" si="87"/>
        <v>0</v>
      </c>
      <c r="Y134" s="458">
        <f t="shared" si="88"/>
        <v>0</v>
      </c>
      <c r="Z134" s="458">
        <f t="shared" si="89"/>
        <v>0</v>
      </c>
      <c r="AA134" s="458">
        <f t="shared" si="90"/>
        <v>0</v>
      </c>
      <c r="AB134" s="458">
        <f t="shared" si="91"/>
        <v>0</v>
      </c>
      <c r="AC134" s="458">
        <f t="shared" si="92"/>
        <v>0</v>
      </c>
      <c r="AD134" s="458">
        <f t="shared" si="93"/>
        <v>0</v>
      </c>
      <c r="AE134" s="458">
        <f t="shared" si="94"/>
        <v>0</v>
      </c>
      <c r="AF134" s="458">
        <f t="shared" si="95"/>
        <v>1</v>
      </c>
      <c r="AG134" s="458">
        <f t="shared" si="96"/>
        <v>0</v>
      </c>
      <c r="AH134" s="458">
        <f t="shared" si="97"/>
        <v>0</v>
      </c>
      <c r="AI134" s="458">
        <f t="shared" si="98"/>
        <v>0</v>
      </c>
      <c r="AJ134" s="458">
        <f t="shared" si="99"/>
        <v>1</v>
      </c>
      <c r="AK134" s="458">
        <f t="shared" si="100"/>
        <v>2</v>
      </c>
      <c r="AL134" s="458">
        <f t="shared" si="101"/>
        <v>1</v>
      </c>
      <c r="AM134" s="458">
        <f t="shared" si="102"/>
        <v>0</v>
      </c>
      <c r="AN134" s="458">
        <f t="shared" si="103"/>
        <v>0</v>
      </c>
      <c r="AO134" s="458">
        <f t="shared" si="104"/>
        <v>1</v>
      </c>
      <c r="AP134" s="458">
        <f t="shared" si="105"/>
        <v>0</v>
      </c>
      <c r="AQ134" s="458">
        <f t="shared" si="106"/>
        <v>0</v>
      </c>
      <c r="AR134" s="458">
        <f t="shared" si="107"/>
        <v>0</v>
      </c>
      <c r="AS134" s="16" t="s">
        <v>217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>
        <v>1</v>
      </c>
      <c r="CW134" s="13"/>
      <c r="CX134" s="13"/>
      <c r="CY134" s="13"/>
      <c r="CZ134" s="13">
        <v>1</v>
      </c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>
        <v>1</v>
      </c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59">
        <v>3</v>
      </c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>
        <v>1</v>
      </c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>
        <v>1</v>
      </c>
      <c r="GS134" s="13"/>
      <c r="GT134" s="13"/>
      <c r="GU134" s="13"/>
      <c r="GV134" s="13"/>
      <c r="GW134" s="13"/>
      <c r="GX134" s="13"/>
      <c r="GY134" s="13"/>
      <c r="GZ134" s="13"/>
      <c r="HA134" s="13">
        <v>1</v>
      </c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59">
        <v>3</v>
      </c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59"/>
      <c r="JY134" s="13">
        <v>6</v>
      </c>
      <c r="JZ134" s="351"/>
      <c r="KA134" s="351"/>
      <c r="KB134" s="351"/>
      <c r="KC134" s="351"/>
      <c r="KD134" s="351"/>
      <c r="KE134" s="351"/>
      <c r="KF134" s="351"/>
      <c r="KG134" s="351"/>
      <c r="KH134" s="351"/>
      <c r="KI134" s="351"/>
      <c r="KJ134" s="351"/>
      <c r="KK134" s="351"/>
      <c r="KL134" s="351"/>
      <c r="KM134" s="351"/>
    </row>
    <row r="135" spans="1:299">
      <c r="A135" s="9" t="s">
        <v>146</v>
      </c>
      <c r="B135" s="252">
        <f t="shared" si="108"/>
        <v>2</v>
      </c>
      <c r="C135" s="252">
        <f t="shared" si="109"/>
        <v>2</v>
      </c>
      <c r="D135" s="252">
        <f t="shared" si="110"/>
        <v>3</v>
      </c>
      <c r="E135" s="252">
        <f t="shared" si="111"/>
        <v>2</v>
      </c>
      <c r="F135" s="252">
        <f t="shared" si="112"/>
        <v>7</v>
      </c>
      <c r="G135" s="252">
        <f t="shared" si="113"/>
        <v>3</v>
      </c>
      <c r="H135" s="252">
        <f t="shared" si="114"/>
        <v>10</v>
      </c>
      <c r="I135" s="252">
        <f t="shared" si="115"/>
        <v>10</v>
      </c>
      <c r="J135" s="252">
        <f t="shared" si="116"/>
        <v>29</v>
      </c>
      <c r="K135" s="252">
        <f t="shared" si="117"/>
        <v>11</v>
      </c>
      <c r="L135" s="252">
        <f t="shared" si="118"/>
        <v>61</v>
      </c>
      <c r="M135" s="252">
        <f t="shared" si="119"/>
        <v>35</v>
      </c>
      <c r="N135" s="252">
        <f t="shared" si="120"/>
        <v>151</v>
      </c>
      <c r="O135" s="252">
        <f t="shared" si="121"/>
        <v>93</v>
      </c>
      <c r="P135" s="252">
        <f t="shared" si="122"/>
        <v>142</v>
      </c>
      <c r="Q135" s="252">
        <f t="shared" si="123"/>
        <v>120</v>
      </c>
      <c r="R135" s="252">
        <f t="shared" si="124"/>
        <v>107</v>
      </c>
      <c r="S135" s="252">
        <f t="shared" si="125"/>
        <v>130</v>
      </c>
      <c r="T135" s="252">
        <f t="shared" si="126"/>
        <v>24</v>
      </c>
      <c r="U135" s="252">
        <f t="shared" si="127"/>
        <v>62</v>
      </c>
      <c r="W135" s="16" t="s">
        <v>157</v>
      </c>
      <c r="X135" s="458">
        <f t="shared" si="87"/>
        <v>0</v>
      </c>
      <c r="Y135" s="458">
        <f t="shared" si="88"/>
        <v>0</v>
      </c>
      <c r="Z135" s="458">
        <f t="shared" si="89"/>
        <v>0</v>
      </c>
      <c r="AA135" s="458">
        <f t="shared" si="90"/>
        <v>0</v>
      </c>
      <c r="AB135" s="458">
        <f t="shared" si="91"/>
        <v>0</v>
      </c>
      <c r="AC135" s="458">
        <f t="shared" si="92"/>
        <v>0</v>
      </c>
      <c r="AD135" s="458">
        <f t="shared" si="93"/>
        <v>0</v>
      </c>
      <c r="AE135" s="458">
        <f t="shared" si="94"/>
        <v>0</v>
      </c>
      <c r="AF135" s="458">
        <f t="shared" si="95"/>
        <v>0</v>
      </c>
      <c r="AG135" s="458">
        <f t="shared" si="96"/>
        <v>0</v>
      </c>
      <c r="AH135" s="458">
        <f t="shared" si="97"/>
        <v>1</v>
      </c>
      <c r="AI135" s="458">
        <f t="shared" si="98"/>
        <v>0</v>
      </c>
      <c r="AJ135" s="458">
        <f t="shared" si="99"/>
        <v>1</v>
      </c>
      <c r="AK135" s="458">
        <f t="shared" si="100"/>
        <v>0</v>
      </c>
      <c r="AL135" s="458">
        <f t="shared" si="101"/>
        <v>1</v>
      </c>
      <c r="AM135" s="458">
        <f t="shared" si="102"/>
        <v>1</v>
      </c>
      <c r="AN135" s="458">
        <f t="shared" si="103"/>
        <v>0</v>
      </c>
      <c r="AO135" s="458">
        <f t="shared" si="104"/>
        <v>1</v>
      </c>
      <c r="AP135" s="458">
        <f t="shared" si="105"/>
        <v>0</v>
      </c>
      <c r="AQ135" s="458">
        <f t="shared" si="106"/>
        <v>0</v>
      </c>
      <c r="AR135" s="458">
        <f t="shared" si="107"/>
        <v>0</v>
      </c>
      <c r="AS135" s="16" t="s">
        <v>157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>
        <v>1</v>
      </c>
      <c r="DJ135" s="13"/>
      <c r="DK135" s="13"/>
      <c r="DL135" s="13"/>
      <c r="DM135" s="13"/>
      <c r="DN135" s="13"/>
      <c r="DO135" s="13"/>
      <c r="DP135" s="13"/>
      <c r="DQ135" s="13"/>
      <c r="DR135" s="13"/>
      <c r="DS135" s="13">
        <v>1</v>
      </c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59">
        <v>2</v>
      </c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>
        <v>1</v>
      </c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>
        <v>1</v>
      </c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>
        <v>1</v>
      </c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59">
        <v>3</v>
      </c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59"/>
      <c r="JY135" s="13">
        <v>5</v>
      </c>
      <c r="JZ135" s="351"/>
      <c r="KA135" s="351"/>
      <c r="KB135" s="351"/>
      <c r="KC135" s="351"/>
      <c r="KD135" s="351"/>
      <c r="KE135" s="351"/>
      <c r="KF135" s="351"/>
      <c r="KG135" s="351"/>
      <c r="KH135" s="351"/>
      <c r="KI135" s="351"/>
      <c r="KJ135" s="351"/>
      <c r="KK135" s="351"/>
      <c r="KL135" s="351"/>
      <c r="KM135" s="351"/>
    </row>
    <row r="136" spans="1:299">
      <c r="A136" s="8" t="s">
        <v>147</v>
      </c>
      <c r="B136" s="252">
        <f t="shared" si="108"/>
        <v>0</v>
      </c>
      <c r="C136" s="252">
        <f t="shared" si="109"/>
        <v>0</v>
      </c>
      <c r="D136" s="252">
        <f t="shared" si="110"/>
        <v>0</v>
      </c>
      <c r="E136" s="252">
        <f t="shared" si="111"/>
        <v>0</v>
      </c>
      <c r="F136" s="252">
        <f t="shared" si="112"/>
        <v>0</v>
      </c>
      <c r="G136" s="252">
        <f t="shared" si="113"/>
        <v>0</v>
      </c>
      <c r="H136" s="252">
        <f t="shared" si="114"/>
        <v>0</v>
      </c>
      <c r="I136" s="252">
        <f t="shared" si="115"/>
        <v>0</v>
      </c>
      <c r="J136" s="252">
        <f t="shared" si="116"/>
        <v>0</v>
      </c>
      <c r="K136" s="252">
        <f t="shared" si="117"/>
        <v>1</v>
      </c>
      <c r="L136" s="252">
        <f t="shared" si="118"/>
        <v>3</v>
      </c>
      <c r="M136" s="252">
        <f t="shared" si="119"/>
        <v>1</v>
      </c>
      <c r="N136" s="252">
        <f t="shared" si="120"/>
        <v>4</v>
      </c>
      <c r="O136" s="252">
        <f t="shared" si="121"/>
        <v>0</v>
      </c>
      <c r="P136" s="252">
        <f t="shared" si="122"/>
        <v>1</v>
      </c>
      <c r="Q136" s="252">
        <f t="shared" si="123"/>
        <v>0</v>
      </c>
      <c r="R136" s="252">
        <f t="shared" si="124"/>
        <v>1</v>
      </c>
      <c r="S136" s="252">
        <f t="shared" si="125"/>
        <v>1</v>
      </c>
      <c r="T136" s="252">
        <f t="shared" si="126"/>
        <v>0</v>
      </c>
      <c r="U136" s="252">
        <f t="shared" si="127"/>
        <v>0</v>
      </c>
      <c r="W136" s="16" t="s">
        <v>158</v>
      </c>
      <c r="X136" s="458">
        <f t="shared" si="87"/>
        <v>0</v>
      </c>
      <c r="Y136" s="458">
        <f t="shared" si="88"/>
        <v>0</v>
      </c>
      <c r="Z136" s="458">
        <f t="shared" si="89"/>
        <v>0</v>
      </c>
      <c r="AA136" s="458">
        <f t="shared" si="90"/>
        <v>0</v>
      </c>
      <c r="AB136" s="458">
        <f t="shared" si="91"/>
        <v>0</v>
      </c>
      <c r="AC136" s="458">
        <f t="shared" si="92"/>
        <v>0</v>
      </c>
      <c r="AD136" s="458">
        <f t="shared" si="93"/>
        <v>0</v>
      </c>
      <c r="AE136" s="458">
        <f t="shared" si="94"/>
        <v>0</v>
      </c>
      <c r="AF136" s="458">
        <f t="shared" si="95"/>
        <v>0</v>
      </c>
      <c r="AG136" s="458">
        <f t="shared" si="96"/>
        <v>0</v>
      </c>
      <c r="AH136" s="458">
        <f t="shared" si="97"/>
        <v>0</v>
      </c>
      <c r="AI136" s="458">
        <f t="shared" si="98"/>
        <v>0</v>
      </c>
      <c r="AJ136" s="458">
        <f t="shared" si="99"/>
        <v>0</v>
      </c>
      <c r="AK136" s="458">
        <f t="shared" si="100"/>
        <v>0</v>
      </c>
      <c r="AL136" s="458">
        <f t="shared" si="101"/>
        <v>0</v>
      </c>
      <c r="AM136" s="458">
        <f t="shared" si="102"/>
        <v>1</v>
      </c>
      <c r="AN136" s="458">
        <f t="shared" si="103"/>
        <v>0</v>
      </c>
      <c r="AO136" s="458">
        <f t="shared" si="104"/>
        <v>2</v>
      </c>
      <c r="AP136" s="458">
        <f t="shared" si="105"/>
        <v>0</v>
      </c>
      <c r="AQ136" s="458">
        <f t="shared" si="106"/>
        <v>1</v>
      </c>
      <c r="AR136" s="458">
        <f t="shared" si="107"/>
        <v>0</v>
      </c>
      <c r="AS136" s="16" t="s">
        <v>158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>
        <v>1</v>
      </c>
      <c r="DI136" s="13"/>
      <c r="DJ136" s="13"/>
      <c r="DK136" s="13"/>
      <c r="DL136" s="13"/>
      <c r="DM136" s="13"/>
      <c r="DN136" s="13"/>
      <c r="DO136" s="13"/>
      <c r="DP136" s="13">
        <v>1</v>
      </c>
      <c r="DQ136" s="13"/>
      <c r="DR136" s="13">
        <v>1</v>
      </c>
      <c r="DS136" s="13"/>
      <c r="DT136" s="13"/>
      <c r="DU136" s="13"/>
      <c r="DV136" s="13"/>
      <c r="DW136" s="13">
        <v>1</v>
      </c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59">
        <v>4</v>
      </c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59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59"/>
      <c r="JY136" s="13">
        <v>4</v>
      </c>
      <c r="JZ136" s="351"/>
      <c r="KA136" s="351"/>
      <c r="KB136" s="351"/>
      <c r="KC136" s="351"/>
      <c r="KD136" s="351"/>
      <c r="KE136" s="351"/>
      <c r="KF136" s="351"/>
      <c r="KG136" s="351"/>
      <c r="KH136" s="351"/>
      <c r="KI136" s="351"/>
      <c r="KJ136" s="351"/>
      <c r="KK136" s="351"/>
      <c r="KL136" s="351"/>
      <c r="KM136" s="351"/>
    </row>
    <row r="137" spans="1:299">
      <c r="A137" s="8" t="s">
        <v>148</v>
      </c>
      <c r="B137" s="252">
        <f t="shared" si="108"/>
        <v>0</v>
      </c>
      <c r="C137" s="252">
        <f t="shared" si="109"/>
        <v>0</v>
      </c>
      <c r="D137" s="252">
        <f t="shared" si="110"/>
        <v>0</v>
      </c>
      <c r="E137" s="252">
        <f t="shared" si="111"/>
        <v>0</v>
      </c>
      <c r="F137" s="252">
        <f t="shared" si="112"/>
        <v>0</v>
      </c>
      <c r="G137" s="252">
        <f t="shared" si="113"/>
        <v>0</v>
      </c>
      <c r="H137" s="252">
        <f t="shared" si="114"/>
        <v>0</v>
      </c>
      <c r="I137" s="252">
        <f t="shared" si="115"/>
        <v>0</v>
      </c>
      <c r="J137" s="252">
        <f t="shared" si="116"/>
        <v>0</v>
      </c>
      <c r="K137" s="252">
        <f t="shared" si="117"/>
        <v>0</v>
      </c>
      <c r="L137" s="252">
        <f t="shared" si="118"/>
        <v>0</v>
      </c>
      <c r="M137" s="252">
        <f t="shared" si="119"/>
        <v>0</v>
      </c>
      <c r="N137" s="252">
        <f t="shared" si="120"/>
        <v>2</v>
      </c>
      <c r="O137" s="252">
        <f t="shared" si="121"/>
        <v>0</v>
      </c>
      <c r="P137" s="252">
        <f t="shared" si="122"/>
        <v>0</v>
      </c>
      <c r="Q137" s="252">
        <f t="shared" si="123"/>
        <v>0</v>
      </c>
      <c r="R137" s="252">
        <f t="shared" si="124"/>
        <v>1</v>
      </c>
      <c r="S137" s="252">
        <f t="shared" si="125"/>
        <v>0</v>
      </c>
      <c r="T137" s="252">
        <f t="shared" si="126"/>
        <v>0</v>
      </c>
      <c r="U137" s="252">
        <f t="shared" si="127"/>
        <v>0</v>
      </c>
      <c r="W137" s="16" t="s">
        <v>159</v>
      </c>
      <c r="X137" s="458">
        <f t="shared" si="87"/>
        <v>0</v>
      </c>
      <c r="Y137" s="458">
        <f t="shared" si="88"/>
        <v>0</v>
      </c>
      <c r="Z137" s="458">
        <f t="shared" si="89"/>
        <v>0</v>
      </c>
      <c r="AA137" s="458">
        <f t="shared" si="90"/>
        <v>0</v>
      </c>
      <c r="AB137" s="458">
        <f t="shared" si="91"/>
        <v>0</v>
      </c>
      <c r="AC137" s="458">
        <f t="shared" si="92"/>
        <v>1</v>
      </c>
      <c r="AD137" s="458">
        <f t="shared" si="93"/>
        <v>4</v>
      </c>
      <c r="AE137" s="458">
        <f t="shared" si="94"/>
        <v>0</v>
      </c>
      <c r="AF137" s="458">
        <f t="shared" si="95"/>
        <v>15</v>
      </c>
      <c r="AG137" s="458">
        <f t="shared" si="96"/>
        <v>3</v>
      </c>
      <c r="AH137" s="458">
        <f t="shared" si="97"/>
        <v>22</v>
      </c>
      <c r="AI137" s="458">
        <f t="shared" si="98"/>
        <v>8</v>
      </c>
      <c r="AJ137" s="458">
        <f t="shared" si="99"/>
        <v>44</v>
      </c>
      <c r="AK137" s="458">
        <f t="shared" si="100"/>
        <v>28</v>
      </c>
      <c r="AL137" s="458">
        <f t="shared" si="101"/>
        <v>43</v>
      </c>
      <c r="AM137" s="458">
        <f t="shared" si="102"/>
        <v>35</v>
      </c>
      <c r="AN137" s="458">
        <f t="shared" si="103"/>
        <v>22</v>
      </c>
      <c r="AO137" s="458">
        <f t="shared" si="104"/>
        <v>36</v>
      </c>
      <c r="AP137" s="458">
        <f t="shared" si="105"/>
        <v>18</v>
      </c>
      <c r="AQ137" s="458">
        <f t="shared" si="106"/>
        <v>11</v>
      </c>
      <c r="AR137" s="458">
        <f t="shared" si="107"/>
        <v>2</v>
      </c>
      <c r="AS137" s="16" t="s">
        <v>159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>
        <v>1</v>
      </c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>
        <v>1</v>
      </c>
      <c r="CB137" s="13"/>
      <c r="CC137" s="13"/>
      <c r="CD137" s="13"/>
      <c r="CE137" s="13"/>
      <c r="CF137" s="13"/>
      <c r="CG137" s="13">
        <v>2</v>
      </c>
      <c r="CH137" s="13">
        <v>1</v>
      </c>
      <c r="CI137" s="13"/>
      <c r="CJ137" s="13">
        <v>1</v>
      </c>
      <c r="CK137" s="13"/>
      <c r="CL137" s="13"/>
      <c r="CM137" s="13">
        <v>2</v>
      </c>
      <c r="CN137" s="13">
        <v>1</v>
      </c>
      <c r="CO137" s="13"/>
      <c r="CP137" s="13">
        <v>2</v>
      </c>
      <c r="CQ137" s="13">
        <v>1</v>
      </c>
      <c r="CR137" s="13"/>
      <c r="CS137" s="13">
        <v>2</v>
      </c>
      <c r="CT137" s="13">
        <v>3</v>
      </c>
      <c r="CU137" s="13">
        <v>2</v>
      </c>
      <c r="CV137" s="13">
        <v>3</v>
      </c>
      <c r="CW137" s="13">
        <v>6</v>
      </c>
      <c r="CX137" s="13">
        <v>2</v>
      </c>
      <c r="CY137" s="13">
        <v>3</v>
      </c>
      <c r="CZ137" s="13">
        <v>4</v>
      </c>
      <c r="DA137" s="13">
        <v>3</v>
      </c>
      <c r="DB137" s="13">
        <v>2</v>
      </c>
      <c r="DC137" s="13">
        <v>1</v>
      </c>
      <c r="DD137" s="13">
        <v>4</v>
      </c>
      <c r="DE137" s="13">
        <v>4</v>
      </c>
      <c r="DF137" s="13">
        <v>3</v>
      </c>
      <c r="DG137" s="13">
        <v>3</v>
      </c>
      <c r="DH137" s="13">
        <v>2</v>
      </c>
      <c r="DI137" s="13">
        <v>5</v>
      </c>
      <c r="DJ137" s="13">
        <v>5</v>
      </c>
      <c r="DK137" s="13">
        <v>6</v>
      </c>
      <c r="DL137" s="13">
        <v>3</v>
      </c>
      <c r="DM137" s="13">
        <v>4</v>
      </c>
      <c r="DN137" s="13">
        <v>5</v>
      </c>
      <c r="DO137" s="13">
        <v>6</v>
      </c>
      <c r="DP137" s="13">
        <v>4</v>
      </c>
      <c r="DQ137" s="13">
        <v>2</v>
      </c>
      <c r="DR137" s="13"/>
      <c r="DS137" s="13">
        <v>4</v>
      </c>
      <c r="DT137" s="13">
        <v>4</v>
      </c>
      <c r="DU137" s="13">
        <v>4</v>
      </c>
      <c r="DV137" s="13">
        <v>3</v>
      </c>
      <c r="DW137" s="13">
        <v>2</v>
      </c>
      <c r="DX137" s="13">
        <v>3</v>
      </c>
      <c r="DY137" s="13">
        <v>1</v>
      </c>
      <c r="DZ137" s="13"/>
      <c r="EA137" s="13"/>
      <c r="EB137" s="13">
        <v>1</v>
      </c>
      <c r="EC137" s="13">
        <v>1</v>
      </c>
      <c r="ED137" s="13"/>
      <c r="EE137" s="13"/>
      <c r="EF137" s="13"/>
      <c r="EG137" s="13"/>
      <c r="EH137" s="13"/>
      <c r="EI137" s="13"/>
      <c r="EJ137" s="13"/>
      <c r="EK137" s="13"/>
      <c r="EL137" s="59">
        <v>122</v>
      </c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>
        <v>1</v>
      </c>
      <c r="FL137" s="13"/>
      <c r="FM137" s="13"/>
      <c r="FN137" s="13">
        <v>1</v>
      </c>
      <c r="FO137" s="13"/>
      <c r="FP137" s="13"/>
      <c r="FQ137" s="13">
        <v>2</v>
      </c>
      <c r="FR137" s="13"/>
      <c r="FS137" s="13">
        <v>1</v>
      </c>
      <c r="FT137" s="13">
        <v>3</v>
      </c>
      <c r="FU137" s="13">
        <v>3</v>
      </c>
      <c r="FV137" s="13">
        <v>2</v>
      </c>
      <c r="FW137" s="13">
        <v>1</v>
      </c>
      <c r="FX137" s="13">
        <v>1</v>
      </c>
      <c r="FY137" s="13">
        <v>3</v>
      </c>
      <c r="FZ137" s="13"/>
      <c r="GA137" s="13">
        <v>1</v>
      </c>
      <c r="GB137" s="13">
        <v>1</v>
      </c>
      <c r="GC137" s="13">
        <v>1</v>
      </c>
      <c r="GD137" s="13">
        <v>1</v>
      </c>
      <c r="GE137" s="13">
        <v>3</v>
      </c>
      <c r="GF137" s="13">
        <v>3</v>
      </c>
      <c r="GG137" s="13">
        <v>2</v>
      </c>
      <c r="GH137" s="13">
        <v>3</v>
      </c>
      <c r="GI137" s="13">
        <v>4</v>
      </c>
      <c r="GJ137" s="13">
        <v>1</v>
      </c>
      <c r="GK137" s="13">
        <v>3</v>
      </c>
      <c r="GL137" s="13">
        <v>3</v>
      </c>
      <c r="GM137" s="13">
        <v>4</v>
      </c>
      <c r="GN137" s="13">
        <v>5</v>
      </c>
      <c r="GO137" s="13">
        <v>6</v>
      </c>
      <c r="GP137" s="13">
        <v>4</v>
      </c>
      <c r="GQ137" s="13">
        <v>3</v>
      </c>
      <c r="GR137" s="13">
        <v>7</v>
      </c>
      <c r="GS137" s="13">
        <v>7</v>
      </c>
      <c r="GT137" s="13"/>
      <c r="GU137" s="13">
        <v>5</v>
      </c>
      <c r="GV137" s="13">
        <v>3</v>
      </c>
      <c r="GW137" s="13">
        <v>6</v>
      </c>
      <c r="GX137" s="13">
        <v>3</v>
      </c>
      <c r="GY137" s="13">
        <v>4</v>
      </c>
      <c r="GZ137" s="13">
        <v>7</v>
      </c>
      <c r="HA137" s="13">
        <v>1</v>
      </c>
      <c r="HB137" s="13">
        <v>5</v>
      </c>
      <c r="HC137" s="13">
        <v>8</v>
      </c>
      <c r="HD137" s="13">
        <v>4</v>
      </c>
      <c r="HE137" s="13">
        <v>2</v>
      </c>
      <c r="HF137" s="13">
        <v>3</v>
      </c>
      <c r="HG137" s="13">
        <v>4</v>
      </c>
      <c r="HH137" s="13"/>
      <c r="HI137" s="13">
        <v>2</v>
      </c>
      <c r="HJ137" s="13">
        <v>1</v>
      </c>
      <c r="HK137" s="13">
        <v>4</v>
      </c>
      <c r="HL137" s="13">
        <v>1</v>
      </c>
      <c r="HM137" s="13"/>
      <c r="HN137" s="13">
        <v>3</v>
      </c>
      <c r="HO137" s="13">
        <v>4</v>
      </c>
      <c r="HP137" s="13">
        <v>3</v>
      </c>
      <c r="HQ137" s="13">
        <v>5</v>
      </c>
      <c r="HR137" s="13">
        <v>1</v>
      </c>
      <c r="HS137" s="13"/>
      <c r="HT137" s="13">
        <v>2</v>
      </c>
      <c r="HU137" s="13">
        <v>2</v>
      </c>
      <c r="HV137" s="13">
        <v>1</v>
      </c>
      <c r="HW137" s="13">
        <v>1</v>
      </c>
      <c r="HX137" s="13">
        <v>1</v>
      </c>
      <c r="HY137" s="13"/>
      <c r="HZ137" s="13">
        <v>1</v>
      </c>
      <c r="IA137" s="13">
        <v>1</v>
      </c>
      <c r="IB137" s="13"/>
      <c r="IC137" s="13"/>
      <c r="ID137" s="13"/>
      <c r="IE137" s="13"/>
      <c r="IF137" s="59">
        <v>168</v>
      </c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>
        <v>1</v>
      </c>
      <c r="JQ137" s="13"/>
      <c r="JR137" s="13"/>
      <c r="JS137" s="13"/>
      <c r="JT137" s="13"/>
      <c r="JU137" s="13"/>
      <c r="JV137" s="13"/>
      <c r="JW137" s="13">
        <v>1</v>
      </c>
      <c r="JX137" s="59">
        <v>2</v>
      </c>
      <c r="JY137" s="13">
        <v>292</v>
      </c>
      <c r="JZ137" s="351"/>
      <c r="KA137" s="351"/>
      <c r="KB137" s="351"/>
      <c r="KC137" s="351"/>
      <c r="KD137" s="351"/>
      <c r="KE137" s="351"/>
      <c r="KF137" s="351"/>
      <c r="KG137" s="351"/>
      <c r="KH137" s="351"/>
      <c r="KI137" s="351"/>
      <c r="KJ137" s="351"/>
      <c r="KK137" s="351"/>
      <c r="KL137" s="351"/>
      <c r="KM137" s="351"/>
    </row>
    <row r="138" spans="1:299">
      <c r="A138" s="8" t="s">
        <v>149</v>
      </c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W138" s="16" t="s">
        <v>160</v>
      </c>
      <c r="X138" s="458">
        <f t="shared" si="87"/>
        <v>1</v>
      </c>
      <c r="Y138" s="458">
        <f t="shared" si="88"/>
        <v>0</v>
      </c>
      <c r="Z138" s="458">
        <f t="shared" si="89"/>
        <v>1</v>
      </c>
      <c r="AA138" s="458">
        <f t="shared" si="90"/>
        <v>0</v>
      </c>
      <c r="AB138" s="458">
        <f t="shared" si="91"/>
        <v>1</v>
      </c>
      <c r="AC138" s="458">
        <f t="shared" si="92"/>
        <v>0</v>
      </c>
      <c r="AD138" s="458">
        <f t="shared" si="93"/>
        <v>1</v>
      </c>
      <c r="AE138" s="458">
        <f t="shared" si="94"/>
        <v>2</v>
      </c>
      <c r="AF138" s="458">
        <f t="shared" si="95"/>
        <v>9</v>
      </c>
      <c r="AG138" s="458">
        <f t="shared" si="96"/>
        <v>0</v>
      </c>
      <c r="AH138" s="458">
        <f t="shared" si="97"/>
        <v>20</v>
      </c>
      <c r="AI138" s="458">
        <f t="shared" si="98"/>
        <v>5</v>
      </c>
      <c r="AJ138" s="458">
        <f t="shared" si="99"/>
        <v>44</v>
      </c>
      <c r="AK138" s="458">
        <f t="shared" si="100"/>
        <v>17</v>
      </c>
      <c r="AL138" s="458">
        <f t="shared" si="101"/>
        <v>63</v>
      </c>
      <c r="AM138" s="458">
        <f t="shared" si="102"/>
        <v>32</v>
      </c>
      <c r="AN138" s="458">
        <f t="shared" si="103"/>
        <v>67</v>
      </c>
      <c r="AO138" s="458">
        <f t="shared" si="104"/>
        <v>76</v>
      </c>
      <c r="AP138" s="458">
        <f t="shared" si="105"/>
        <v>24</v>
      </c>
      <c r="AQ138" s="458">
        <f t="shared" si="106"/>
        <v>43</v>
      </c>
      <c r="AR138" s="458">
        <f t="shared" si="107"/>
        <v>9</v>
      </c>
      <c r="AS138" s="16" t="s">
        <v>160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>
        <v>1</v>
      </c>
      <c r="BR138" s="13"/>
      <c r="BS138" s="13"/>
      <c r="BT138" s="13"/>
      <c r="BU138" s="13"/>
      <c r="BV138" s="13">
        <v>1</v>
      </c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>
        <v>2</v>
      </c>
      <c r="CJ138" s="13"/>
      <c r="CK138" s="13">
        <v>1</v>
      </c>
      <c r="CL138" s="13">
        <v>1</v>
      </c>
      <c r="CM138" s="13">
        <v>1</v>
      </c>
      <c r="CN138" s="13"/>
      <c r="CO138" s="13"/>
      <c r="CP138" s="13"/>
      <c r="CQ138" s="13"/>
      <c r="CR138" s="13">
        <v>2</v>
      </c>
      <c r="CS138" s="13">
        <v>3</v>
      </c>
      <c r="CT138" s="13">
        <v>1</v>
      </c>
      <c r="CU138" s="13">
        <v>2</v>
      </c>
      <c r="CV138" s="13">
        <v>1</v>
      </c>
      <c r="CW138" s="13">
        <v>2</v>
      </c>
      <c r="CX138" s="13">
        <v>3</v>
      </c>
      <c r="CY138" s="13">
        <v>2</v>
      </c>
      <c r="CZ138" s="13">
        <v>1</v>
      </c>
      <c r="DA138" s="13"/>
      <c r="DB138" s="13">
        <v>3</v>
      </c>
      <c r="DC138" s="13">
        <v>1</v>
      </c>
      <c r="DD138" s="13">
        <v>3</v>
      </c>
      <c r="DE138" s="13">
        <v>5</v>
      </c>
      <c r="DF138" s="13">
        <v>3</v>
      </c>
      <c r="DG138" s="13">
        <v>4</v>
      </c>
      <c r="DH138" s="13">
        <v>3</v>
      </c>
      <c r="DI138" s="13">
        <v>5</v>
      </c>
      <c r="DJ138" s="13">
        <v>5</v>
      </c>
      <c r="DK138" s="13"/>
      <c r="DL138" s="13">
        <v>7</v>
      </c>
      <c r="DM138" s="13">
        <v>4</v>
      </c>
      <c r="DN138" s="13">
        <v>10</v>
      </c>
      <c r="DO138" s="13">
        <v>8</v>
      </c>
      <c r="DP138" s="13">
        <v>5</v>
      </c>
      <c r="DQ138" s="13">
        <v>10</v>
      </c>
      <c r="DR138" s="13">
        <v>8</v>
      </c>
      <c r="DS138" s="13">
        <v>8</v>
      </c>
      <c r="DT138" s="13">
        <v>6</v>
      </c>
      <c r="DU138" s="13">
        <v>10</v>
      </c>
      <c r="DV138" s="13">
        <v>7</v>
      </c>
      <c r="DW138" s="13">
        <v>3</v>
      </c>
      <c r="DX138" s="13">
        <v>6</v>
      </c>
      <c r="DY138" s="13">
        <v>5</v>
      </c>
      <c r="DZ138" s="13">
        <v>7</v>
      </c>
      <c r="EA138" s="13">
        <v>5</v>
      </c>
      <c r="EB138" s="13">
        <v>2</v>
      </c>
      <c r="EC138" s="13">
        <v>5</v>
      </c>
      <c r="ED138" s="13">
        <v>2</v>
      </c>
      <c r="EE138" s="13"/>
      <c r="EF138" s="13">
        <v>1</v>
      </c>
      <c r="EG138" s="13"/>
      <c r="EH138" s="13"/>
      <c r="EI138" s="13"/>
      <c r="EJ138" s="13"/>
      <c r="EK138" s="13"/>
      <c r="EL138" s="59">
        <v>175</v>
      </c>
      <c r="EM138" s="13"/>
      <c r="EN138" s="13"/>
      <c r="EO138" s="13"/>
      <c r="EP138" s="13">
        <v>1</v>
      </c>
      <c r="EQ138" s="13"/>
      <c r="ER138" s="13"/>
      <c r="ES138" s="13"/>
      <c r="ET138" s="13"/>
      <c r="EU138" s="13"/>
      <c r="EV138" s="13">
        <v>1</v>
      </c>
      <c r="EW138" s="13"/>
      <c r="EX138" s="13"/>
      <c r="EY138" s="13"/>
      <c r="EZ138" s="13"/>
      <c r="FA138" s="13">
        <v>1</v>
      </c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>
        <v>1</v>
      </c>
      <c r="FN138" s="13"/>
      <c r="FO138" s="13"/>
      <c r="FP138" s="13"/>
      <c r="FQ138" s="13"/>
      <c r="FR138" s="13">
        <v>1</v>
      </c>
      <c r="FS138" s="13"/>
      <c r="FT138" s="13"/>
      <c r="FU138" s="13">
        <v>2</v>
      </c>
      <c r="FV138" s="13">
        <v>1</v>
      </c>
      <c r="FW138" s="13"/>
      <c r="FX138" s="13">
        <v>1</v>
      </c>
      <c r="FY138" s="13"/>
      <c r="FZ138" s="13">
        <v>2</v>
      </c>
      <c r="GA138" s="13">
        <v>2</v>
      </c>
      <c r="GB138" s="13">
        <v>2</v>
      </c>
      <c r="GC138" s="13">
        <v>2</v>
      </c>
      <c r="GD138" s="13">
        <v>2</v>
      </c>
      <c r="GE138" s="13">
        <v>2</v>
      </c>
      <c r="GF138" s="13">
        <v>2</v>
      </c>
      <c r="GG138" s="13">
        <v>1</v>
      </c>
      <c r="GH138" s="13"/>
      <c r="GI138" s="13">
        <v>3</v>
      </c>
      <c r="GJ138" s="13">
        <v>4</v>
      </c>
      <c r="GK138" s="13">
        <v>2</v>
      </c>
      <c r="GL138" s="13">
        <v>2</v>
      </c>
      <c r="GM138" s="13">
        <v>6</v>
      </c>
      <c r="GN138" s="13">
        <v>2</v>
      </c>
      <c r="GO138" s="13">
        <v>5</v>
      </c>
      <c r="GP138" s="13">
        <v>4</v>
      </c>
      <c r="GQ138" s="13">
        <v>6</v>
      </c>
      <c r="GR138" s="13">
        <v>5</v>
      </c>
      <c r="GS138" s="13">
        <v>7</v>
      </c>
      <c r="GT138" s="13">
        <v>3</v>
      </c>
      <c r="GU138" s="13">
        <v>4</v>
      </c>
      <c r="GV138" s="13">
        <v>6</v>
      </c>
      <c r="GW138" s="13">
        <v>7</v>
      </c>
      <c r="GX138" s="13">
        <v>5</v>
      </c>
      <c r="GY138" s="13">
        <v>7</v>
      </c>
      <c r="GZ138" s="13">
        <v>4</v>
      </c>
      <c r="HA138" s="13">
        <v>4</v>
      </c>
      <c r="HB138" s="13">
        <v>8</v>
      </c>
      <c r="HC138" s="13">
        <v>8</v>
      </c>
      <c r="HD138" s="13">
        <v>8</v>
      </c>
      <c r="HE138" s="13">
        <v>6</v>
      </c>
      <c r="HF138" s="13">
        <v>2</v>
      </c>
      <c r="HG138" s="13">
        <v>11</v>
      </c>
      <c r="HH138" s="13">
        <v>7</v>
      </c>
      <c r="HI138" s="13">
        <v>9</v>
      </c>
      <c r="HJ138" s="13">
        <v>7</v>
      </c>
      <c r="HK138" s="13">
        <v>5</v>
      </c>
      <c r="HL138" s="13">
        <v>7</v>
      </c>
      <c r="HM138" s="13">
        <v>6</v>
      </c>
      <c r="HN138" s="13">
        <v>7</v>
      </c>
      <c r="HO138" s="13">
        <v>6</v>
      </c>
      <c r="HP138" s="13">
        <v>3</v>
      </c>
      <c r="HQ138" s="13">
        <v>7</v>
      </c>
      <c r="HR138" s="13">
        <v>4</v>
      </c>
      <c r="HS138" s="13">
        <v>2</v>
      </c>
      <c r="HT138" s="13">
        <v>2</v>
      </c>
      <c r="HU138" s="13">
        <v>3</v>
      </c>
      <c r="HV138" s="13">
        <v>2</v>
      </c>
      <c r="HW138" s="13"/>
      <c r="HX138" s="13">
        <v>1</v>
      </c>
      <c r="HY138" s="13"/>
      <c r="HZ138" s="13"/>
      <c r="IA138" s="13"/>
      <c r="IB138" s="13"/>
      <c r="IC138" s="13"/>
      <c r="ID138" s="13"/>
      <c r="IE138" s="13"/>
      <c r="IF138" s="59">
        <v>231</v>
      </c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>
        <v>1</v>
      </c>
      <c r="IS138" s="13"/>
      <c r="IT138" s="13"/>
      <c r="IU138" s="13"/>
      <c r="IV138" s="13"/>
      <c r="IW138" s="13"/>
      <c r="IX138" s="13">
        <v>1</v>
      </c>
      <c r="IY138" s="13">
        <v>1</v>
      </c>
      <c r="IZ138" s="13"/>
      <c r="JA138" s="13">
        <v>1</v>
      </c>
      <c r="JB138" s="13"/>
      <c r="JC138" s="13"/>
      <c r="JD138" s="13"/>
      <c r="JE138" s="13"/>
      <c r="JF138" s="13">
        <v>1</v>
      </c>
      <c r="JG138" s="13"/>
      <c r="JH138" s="13"/>
      <c r="JI138" s="13">
        <v>1</v>
      </c>
      <c r="JJ138" s="13"/>
      <c r="JK138" s="13"/>
      <c r="JL138" s="13"/>
      <c r="JM138" s="13"/>
      <c r="JN138" s="13">
        <v>2</v>
      </c>
      <c r="JO138" s="13"/>
      <c r="JP138" s="13"/>
      <c r="JQ138" s="13"/>
      <c r="JR138" s="13"/>
      <c r="JS138" s="13"/>
      <c r="JT138" s="13">
        <v>1</v>
      </c>
      <c r="JU138" s="13"/>
      <c r="JV138" s="13"/>
      <c r="JW138" s="13"/>
      <c r="JX138" s="59">
        <v>9</v>
      </c>
      <c r="JY138" s="13">
        <v>415</v>
      </c>
      <c r="JZ138" s="351"/>
      <c r="KA138" s="351"/>
      <c r="KB138" s="351"/>
      <c r="KC138" s="351"/>
      <c r="KD138" s="351"/>
      <c r="KE138" s="351"/>
      <c r="KF138" s="351"/>
      <c r="KG138" s="351"/>
      <c r="KH138" s="351"/>
      <c r="KI138" s="351"/>
      <c r="KJ138" s="351"/>
      <c r="KK138" s="351"/>
      <c r="KL138" s="351"/>
      <c r="KM138" s="351"/>
    </row>
    <row r="139" spans="1:299">
      <c r="A139" s="8" t="s">
        <v>150</v>
      </c>
      <c r="B139" s="252">
        <f t="shared" si="108"/>
        <v>0</v>
      </c>
      <c r="C139" s="252">
        <f t="shared" si="109"/>
        <v>0</v>
      </c>
      <c r="D139" s="252">
        <f t="shared" si="110"/>
        <v>0</v>
      </c>
      <c r="E139" s="252">
        <f t="shared" si="111"/>
        <v>0</v>
      </c>
      <c r="F139" s="252">
        <f t="shared" si="112"/>
        <v>0</v>
      </c>
      <c r="G139" s="252">
        <f t="shared" si="113"/>
        <v>0</v>
      </c>
      <c r="H139" s="252">
        <f t="shared" si="114"/>
        <v>0</v>
      </c>
      <c r="I139" s="252">
        <f t="shared" si="115"/>
        <v>0</v>
      </c>
      <c r="J139" s="252">
        <f t="shared" si="116"/>
        <v>0</v>
      </c>
      <c r="K139" s="252">
        <f t="shared" si="117"/>
        <v>0</v>
      </c>
      <c r="L139" s="252">
        <f t="shared" si="118"/>
        <v>0</v>
      </c>
      <c r="M139" s="252">
        <f t="shared" si="119"/>
        <v>0</v>
      </c>
      <c r="N139" s="252">
        <f t="shared" si="120"/>
        <v>0</v>
      </c>
      <c r="O139" s="252">
        <f t="shared" si="121"/>
        <v>1</v>
      </c>
      <c r="P139" s="252">
        <f t="shared" si="122"/>
        <v>2</v>
      </c>
      <c r="Q139" s="252">
        <f t="shared" si="123"/>
        <v>0</v>
      </c>
      <c r="R139" s="252">
        <f t="shared" si="124"/>
        <v>0</v>
      </c>
      <c r="S139" s="252">
        <f t="shared" si="125"/>
        <v>0</v>
      </c>
      <c r="T139" s="252">
        <f t="shared" si="126"/>
        <v>1</v>
      </c>
      <c r="U139" s="252">
        <f t="shared" si="127"/>
        <v>0</v>
      </c>
      <c r="W139" s="16" t="s">
        <v>161</v>
      </c>
      <c r="X139" s="458">
        <f t="shared" si="87"/>
        <v>0</v>
      </c>
      <c r="Y139" s="458">
        <f t="shared" si="88"/>
        <v>0</v>
      </c>
      <c r="Z139" s="458">
        <f t="shared" si="89"/>
        <v>0</v>
      </c>
      <c r="AA139" s="458">
        <f t="shared" si="90"/>
        <v>0</v>
      </c>
      <c r="AB139" s="458">
        <f t="shared" si="91"/>
        <v>4</v>
      </c>
      <c r="AC139" s="458">
        <f t="shared" si="92"/>
        <v>4</v>
      </c>
      <c r="AD139" s="458">
        <f t="shared" si="93"/>
        <v>2</v>
      </c>
      <c r="AE139" s="458">
        <f t="shared" si="94"/>
        <v>4</v>
      </c>
      <c r="AF139" s="458">
        <f t="shared" si="95"/>
        <v>9</v>
      </c>
      <c r="AG139" s="458">
        <f t="shared" si="96"/>
        <v>6</v>
      </c>
      <c r="AH139" s="458">
        <f t="shared" si="97"/>
        <v>21</v>
      </c>
      <c r="AI139" s="458">
        <f t="shared" si="98"/>
        <v>16</v>
      </c>
      <c r="AJ139" s="458">
        <f t="shared" si="99"/>
        <v>50</v>
      </c>
      <c r="AK139" s="458">
        <f t="shared" si="100"/>
        <v>25</v>
      </c>
      <c r="AL139" s="458">
        <f t="shared" si="101"/>
        <v>58</v>
      </c>
      <c r="AM139" s="458">
        <f t="shared" si="102"/>
        <v>47</v>
      </c>
      <c r="AN139" s="458">
        <f t="shared" si="103"/>
        <v>34</v>
      </c>
      <c r="AO139" s="458">
        <f t="shared" si="104"/>
        <v>51</v>
      </c>
      <c r="AP139" s="458">
        <f t="shared" si="105"/>
        <v>6</v>
      </c>
      <c r="AQ139" s="458">
        <f t="shared" si="106"/>
        <v>25</v>
      </c>
      <c r="AR139" s="458">
        <f t="shared" si="107"/>
        <v>1</v>
      </c>
      <c r="AS139" s="16" t="s">
        <v>161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>
        <v>1</v>
      </c>
      <c r="BF139" s="13"/>
      <c r="BG139" s="13"/>
      <c r="BH139" s="13"/>
      <c r="BI139" s="13"/>
      <c r="BJ139" s="13">
        <v>1</v>
      </c>
      <c r="BK139" s="13"/>
      <c r="BL139" s="13">
        <v>2</v>
      </c>
      <c r="BM139" s="13"/>
      <c r="BN139" s="13">
        <v>1</v>
      </c>
      <c r="BO139" s="13">
        <v>1</v>
      </c>
      <c r="BP139" s="13"/>
      <c r="BQ139" s="13">
        <v>1</v>
      </c>
      <c r="BR139" s="13"/>
      <c r="BS139" s="13"/>
      <c r="BT139" s="13">
        <v>1</v>
      </c>
      <c r="BU139" s="13"/>
      <c r="BV139" s="13"/>
      <c r="BW139" s="13"/>
      <c r="BX139" s="13"/>
      <c r="BY139" s="13"/>
      <c r="BZ139" s="13"/>
      <c r="CA139" s="13">
        <v>1</v>
      </c>
      <c r="CB139" s="13"/>
      <c r="CC139" s="13">
        <v>1</v>
      </c>
      <c r="CD139" s="13"/>
      <c r="CE139" s="13"/>
      <c r="CF139" s="13">
        <v>2</v>
      </c>
      <c r="CG139" s="13">
        <v>2</v>
      </c>
      <c r="CH139" s="13">
        <v>1</v>
      </c>
      <c r="CI139" s="13"/>
      <c r="CJ139" s="13">
        <v>1</v>
      </c>
      <c r="CK139" s="13">
        <v>3</v>
      </c>
      <c r="CL139" s="13">
        <v>2</v>
      </c>
      <c r="CM139" s="13">
        <v>4</v>
      </c>
      <c r="CN139" s="13"/>
      <c r="CO139" s="13">
        <v>3</v>
      </c>
      <c r="CP139" s="13">
        <v>1</v>
      </c>
      <c r="CQ139" s="13">
        <v>1</v>
      </c>
      <c r="CR139" s="13">
        <v>1</v>
      </c>
      <c r="CS139" s="13">
        <v>3</v>
      </c>
      <c r="CT139" s="13">
        <v>3</v>
      </c>
      <c r="CU139" s="13">
        <v>2</v>
      </c>
      <c r="CV139" s="13">
        <v>4</v>
      </c>
      <c r="CW139" s="13">
        <v>1</v>
      </c>
      <c r="CX139" s="13">
        <v>3</v>
      </c>
      <c r="CY139" s="13">
        <v>1</v>
      </c>
      <c r="CZ139" s="13">
        <v>2</v>
      </c>
      <c r="DA139" s="13">
        <v>5</v>
      </c>
      <c r="DB139" s="13">
        <v>7</v>
      </c>
      <c r="DC139" s="13">
        <v>2</v>
      </c>
      <c r="DD139" s="13">
        <v>6</v>
      </c>
      <c r="DE139" s="13">
        <v>6</v>
      </c>
      <c r="DF139" s="13">
        <v>1</v>
      </c>
      <c r="DG139" s="13">
        <v>3</v>
      </c>
      <c r="DH139" s="13">
        <v>11</v>
      </c>
      <c r="DI139" s="13">
        <v>5</v>
      </c>
      <c r="DJ139" s="13">
        <v>4</v>
      </c>
      <c r="DK139" s="13">
        <v>2</v>
      </c>
      <c r="DL139" s="13">
        <v>5</v>
      </c>
      <c r="DM139" s="13">
        <v>6</v>
      </c>
      <c r="DN139" s="13">
        <v>4</v>
      </c>
      <c r="DO139" s="13">
        <v>5</v>
      </c>
      <c r="DP139" s="13">
        <v>8</v>
      </c>
      <c r="DQ139" s="13">
        <v>4</v>
      </c>
      <c r="DR139" s="13">
        <v>4</v>
      </c>
      <c r="DS139" s="13">
        <v>6</v>
      </c>
      <c r="DT139" s="13">
        <v>3</v>
      </c>
      <c r="DU139" s="13">
        <v>6</v>
      </c>
      <c r="DV139" s="13">
        <v>4</v>
      </c>
      <c r="DW139" s="13">
        <v>3</v>
      </c>
      <c r="DX139" s="13">
        <v>6</v>
      </c>
      <c r="DY139" s="13">
        <v>1</v>
      </c>
      <c r="DZ139" s="13">
        <v>2</v>
      </c>
      <c r="EA139" s="13">
        <v>1</v>
      </c>
      <c r="EB139" s="13">
        <v>4</v>
      </c>
      <c r="EC139" s="13">
        <v>3</v>
      </c>
      <c r="ED139" s="13"/>
      <c r="EE139" s="13"/>
      <c r="EF139" s="13"/>
      <c r="EG139" s="13"/>
      <c r="EH139" s="13">
        <v>1</v>
      </c>
      <c r="EI139" s="13"/>
      <c r="EJ139" s="13"/>
      <c r="EK139" s="13"/>
      <c r="EL139" s="59">
        <v>178</v>
      </c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>
        <v>1</v>
      </c>
      <c r="EZ139" s="13"/>
      <c r="FA139" s="13"/>
      <c r="FB139" s="13"/>
      <c r="FC139" s="13">
        <v>1</v>
      </c>
      <c r="FD139" s="13"/>
      <c r="FE139" s="13">
        <v>1</v>
      </c>
      <c r="FF139" s="13">
        <v>1</v>
      </c>
      <c r="FG139" s="13"/>
      <c r="FH139" s="13"/>
      <c r="FI139" s="13"/>
      <c r="FJ139" s="13">
        <v>1</v>
      </c>
      <c r="FK139" s="13"/>
      <c r="FL139" s="13"/>
      <c r="FM139" s="13"/>
      <c r="FN139" s="13"/>
      <c r="FO139" s="13"/>
      <c r="FP139" s="13"/>
      <c r="FQ139" s="13">
        <v>1</v>
      </c>
      <c r="FR139" s="13"/>
      <c r="FS139" s="13"/>
      <c r="FT139" s="13">
        <v>1</v>
      </c>
      <c r="FU139" s="13">
        <v>3</v>
      </c>
      <c r="FV139" s="13"/>
      <c r="FW139" s="13"/>
      <c r="FX139" s="13"/>
      <c r="FY139" s="13">
        <v>2</v>
      </c>
      <c r="FZ139" s="13">
        <v>2</v>
      </c>
      <c r="GA139" s="13">
        <v>1</v>
      </c>
      <c r="GB139" s="13">
        <v>1</v>
      </c>
      <c r="GC139" s="13">
        <v>3</v>
      </c>
      <c r="GD139" s="13"/>
      <c r="GE139" s="13">
        <v>1</v>
      </c>
      <c r="GF139" s="13">
        <v>4</v>
      </c>
      <c r="GG139" s="13">
        <v>2</v>
      </c>
      <c r="GH139" s="13"/>
      <c r="GI139" s="13">
        <v>2</v>
      </c>
      <c r="GJ139" s="13">
        <v>5</v>
      </c>
      <c r="GK139" s="13">
        <v>3</v>
      </c>
      <c r="GL139" s="13">
        <v>4</v>
      </c>
      <c r="GM139" s="13">
        <v>8</v>
      </c>
      <c r="GN139" s="13">
        <v>4</v>
      </c>
      <c r="GO139" s="13">
        <v>3</v>
      </c>
      <c r="GP139" s="13">
        <v>8</v>
      </c>
      <c r="GQ139" s="13">
        <v>1</v>
      </c>
      <c r="GR139" s="13">
        <v>7</v>
      </c>
      <c r="GS139" s="13">
        <v>9</v>
      </c>
      <c r="GT139" s="13">
        <v>3</v>
      </c>
      <c r="GU139" s="13">
        <v>3</v>
      </c>
      <c r="GV139" s="13">
        <v>8</v>
      </c>
      <c r="GW139" s="13">
        <v>1</v>
      </c>
      <c r="GX139" s="13">
        <v>6</v>
      </c>
      <c r="GY139" s="13">
        <v>7</v>
      </c>
      <c r="GZ139" s="13">
        <v>8</v>
      </c>
      <c r="HA139" s="13">
        <v>5</v>
      </c>
      <c r="HB139" s="13">
        <v>7</v>
      </c>
      <c r="HC139" s="13">
        <v>4</v>
      </c>
      <c r="HD139" s="13">
        <v>7</v>
      </c>
      <c r="HE139" s="13">
        <v>5</v>
      </c>
      <c r="HF139" s="13">
        <v>3</v>
      </c>
      <c r="HG139" s="13">
        <v>8</v>
      </c>
      <c r="HH139" s="13">
        <v>1</v>
      </c>
      <c r="HI139" s="13">
        <v>4</v>
      </c>
      <c r="HJ139" s="13">
        <v>2</v>
      </c>
      <c r="HK139" s="13">
        <v>4</v>
      </c>
      <c r="HL139" s="13">
        <v>5</v>
      </c>
      <c r="HM139" s="13">
        <v>1</v>
      </c>
      <c r="HN139" s="13">
        <v>4</v>
      </c>
      <c r="HO139" s="13">
        <v>2</v>
      </c>
      <c r="HP139" s="13">
        <v>1</v>
      </c>
      <c r="HQ139" s="13">
        <v>1</v>
      </c>
      <c r="HR139" s="13"/>
      <c r="HS139" s="13">
        <v>1</v>
      </c>
      <c r="HT139" s="13">
        <v>1</v>
      </c>
      <c r="HU139" s="13">
        <v>1</v>
      </c>
      <c r="HV139" s="13"/>
      <c r="HW139" s="13">
        <v>1</v>
      </c>
      <c r="HX139" s="13"/>
      <c r="HY139" s="13"/>
      <c r="HZ139" s="13"/>
      <c r="IA139" s="13"/>
      <c r="IB139" s="13"/>
      <c r="IC139" s="13"/>
      <c r="ID139" s="13"/>
      <c r="IE139" s="13"/>
      <c r="IF139" s="59">
        <v>184</v>
      </c>
      <c r="IG139" s="13"/>
      <c r="IH139" s="13"/>
      <c r="II139" s="13"/>
      <c r="IJ139" s="13"/>
      <c r="IK139" s="13"/>
      <c r="IL139" s="13">
        <v>1</v>
      </c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59">
        <v>1</v>
      </c>
      <c r="JY139" s="13">
        <v>363</v>
      </c>
      <c r="JZ139" s="351"/>
      <c r="KA139" s="351"/>
      <c r="KB139" s="351"/>
      <c r="KC139" s="351"/>
      <c r="KD139" s="351"/>
      <c r="KE139" s="351"/>
      <c r="KF139" s="351"/>
      <c r="KG139" s="351"/>
      <c r="KH139" s="351"/>
      <c r="KI139" s="351"/>
      <c r="KJ139" s="351"/>
      <c r="KK139" s="351"/>
      <c r="KL139" s="351"/>
      <c r="KM139" s="351"/>
    </row>
    <row r="140" spans="1:299">
      <c r="A140" s="8" t="s">
        <v>215</v>
      </c>
      <c r="B140" s="252">
        <f t="shared" si="108"/>
        <v>0</v>
      </c>
      <c r="C140" s="252">
        <f t="shared" si="109"/>
        <v>0</v>
      </c>
      <c r="D140" s="252">
        <f t="shared" si="110"/>
        <v>0</v>
      </c>
      <c r="E140" s="252">
        <f t="shared" si="111"/>
        <v>0</v>
      </c>
      <c r="F140" s="252">
        <f t="shared" si="112"/>
        <v>0</v>
      </c>
      <c r="G140" s="252">
        <f t="shared" si="113"/>
        <v>0</v>
      </c>
      <c r="H140" s="252">
        <f t="shared" si="114"/>
        <v>0</v>
      </c>
      <c r="I140" s="252">
        <f t="shared" si="115"/>
        <v>0</v>
      </c>
      <c r="J140" s="252">
        <f t="shared" si="116"/>
        <v>0</v>
      </c>
      <c r="K140" s="252">
        <f t="shared" si="117"/>
        <v>0</v>
      </c>
      <c r="L140" s="252">
        <f t="shared" si="118"/>
        <v>0</v>
      </c>
      <c r="M140" s="252">
        <f t="shared" si="119"/>
        <v>0</v>
      </c>
      <c r="N140" s="252">
        <f t="shared" si="120"/>
        <v>0</v>
      </c>
      <c r="O140" s="252">
        <f t="shared" si="121"/>
        <v>0</v>
      </c>
      <c r="P140" s="252">
        <f t="shared" si="122"/>
        <v>1</v>
      </c>
      <c r="Q140" s="252">
        <f t="shared" si="123"/>
        <v>1</v>
      </c>
      <c r="R140" s="252">
        <f t="shared" si="124"/>
        <v>1</v>
      </c>
      <c r="S140" s="252">
        <f t="shared" si="125"/>
        <v>2</v>
      </c>
      <c r="T140" s="252">
        <f t="shared" si="126"/>
        <v>0</v>
      </c>
      <c r="U140" s="252">
        <f t="shared" si="127"/>
        <v>2</v>
      </c>
      <c r="W140" s="16" t="s">
        <v>218</v>
      </c>
      <c r="X140" s="458">
        <f t="shared" si="87"/>
        <v>0</v>
      </c>
      <c r="Y140" s="458">
        <f t="shared" si="88"/>
        <v>0</v>
      </c>
      <c r="Z140" s="458">
        <f t="shared" si="89"/>
        <v>0</v>
      </c>
      <c r="AA140" s="458">
        <f t="shared" si="90"/>
        <v>0</v>
      </c>
      <c r="AB140" s="458">
        <f t="shared" si="91"/>
        <v>0</v>
      </c>
      <c r="AC140" s="458">
        <f t="shared" si="92"/>
        <v>0</v>
      </c>
      <c r="AD140" s="458">
        <f t="shared" si="93"/>
        <v>0</v>
      </c>
      <c r="AE140" s="458">
        <f t="shared" si="94"/>
        <v>1</v>
      </c>
      <c r="AF140" s="458">
        <f t="shared" si="95"/>
        <v>2</v>
      </c>
      <c r="AG140" s="458">
        <f t="shared" si="96"/>
        <v>3</v>
      </c>
      <c r="AH140" s="458">
        <f t="shared" si="97"/>
        <v>10</v>
      </c>
      <c r="AI140" s="458">
        <f t="shared" si="98"/>
        <v>6</v>
      </c>
      <c r="AJ140" s="458">
        <f t="shared" si="99"/>
        <v>34</v>
      </c>
      <c r="AK140" s="458">
        <f t="shared" si="100"/>
        <v>4</v>
      </c>
      <c r="AL140" s="458">
        <f t="shared" si="101"/>
        <v>21</v>
      </c>
      <c r="AM140" s="458">
        <f t="shared" si="102"/>
        <v>9</v>
      </c>
      <c r="AN140" s="458">
        <f t="shared" si="103"/>
        <v>8</v>
      </c>
      <c r="AO140" s="458">
        <f t="shared" si="104"/>
        <v>12</v>
      </c>
      <c r="AP140" s="458">
        <f t="shared" si="105"/>
        <v>5</v>
      </c>
      <c r="AQ140" s="458">
        <f t="shared" si="106"/>
        <v>4</v>
      </c>
      <c r="AR140" s="458">
        <f t="shared" si="107"/>
        <v>0</v>
      </c>
      <c r="AS140" s="16" t="s">
        <v>218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>
        <v>1</v>
      </c>
      <c r="BU140" s="13"/>
      <c r="BV140" s="13"/>
      <c r="BW140" s="13"/>
      <c r="BX140" s="13"/>
      <c r="BY140" s="13"/>
      <c r="BZ140" s="13"/>
      <c r="CA140" s="13"/>
      <c r="CB140" s="13"/>
      <c r="CC140" s="13">
        <v>1</v>
      </c>
      <c r="CD140" s="13">
        <v>1</v>
      </c>
      <c r="CE140" s="13"/>
      <c r="CF140" s="13">
        <v>1</v>
      </c>
      <c r="CG140" s="13"/>
      <c r="CH140" s="13"/>
      <c r="CI140" s="13">
        <v>1</v>
      </c>
      <c r="CJ140" s="13"/>
      <c r="CK140" s="13"/>
      <c r="CL140" s="13"/>
      <c r="CM140" s="13"/>
      <c r="CN140" s="13">
        <v>2</v>
      </c>
      <c r="CO140" s="13">
        <v>1</v>
      </c>
      <c r="CP140" s="13">
        <v>1</v>
      </c>
      <c r="CQ140" s="13">
        <v>1</v>
      </c>
      <c r="CR140" s="13"/>
      <c r="CS140" s="13"/>
      <c r="CT140" s="13"/>
      <c r="CU140" s="13">
        <v>1</v>
      </c>
      <c r="CV140" s="13">
        <v>1</v>
      </c>
      <c r="CW140" s="13"/>
      <c r="CX140" s="13">
        <v>1</v>
      </c>
      <c r="CY140" s="13">
        <v>1</v>
      </c>
      <c r="CZ140" s="13"/>
      <c r="DA140" s="13"/>
      <c r="DB140" s="13"/>
      <c r="DC140" s="13">
        <v>2</v>
      </c>
      <c r="DD140" s="13">
        <v>1</v>
      </c>
      <c r="DE140" s="13"/>
      <c r="DF140" s="13">
        <v>1</v>
      </c>
      <c r="DG140" s="13"/>
      <c r="DH140" s="13">
        <v>1</v>
      </c>
      <c r="DI140" s="13"/>
      <c r="DJ140" s="13">
        <v>2</v>
      </c>
      <c r="DK140" s="13">
        <v>2</v>
      </c>
      <c r="DL140" s="13">
        <v>2</v>
      </c>
      <c r="DM140" s="13"/>
      <c r="DN140" s="13">
        <v>2</v>
      </c>
      <c r="DO140" s="13"/>
      <c r="DP140" s="13">
        <v>1</v>
      </c>
      <c r="DQ140" s="13">
        <v>1</v>
      </c>
      <c r="DR140" s="13">
        <v>1</v>
      </c>
      <c r="DS140" s="13">
        <v>2</v>
      </c>
      <c r="DT140" s="13"/>
      <c r="DU140" s="13">
        <v>3</v>
      </c>
      <c r="DV140" s="13"/>
      <c r="DW140" s="13"/>
      <c r="DX140" s="13">
        <v>2</v>
      </c>
      <c r="DY140" s="13">
        <v>1</v>
      </c>
      <c r="DZ140" s="13">
        <v>1</v>
      </c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59">
        <v>39</v>
      </c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>
        <v>1</v>
      </c>
      <c r="FW140" s="13">
        <v>1</v>
      </c>
      <c r="FX140" s="13"/>
      <c r="FY140" s="13"/>
      <c r="FZ140" s="13"/>
      <c r="GA140" s="13"/>
      <c r="GB140" s="13">
        <v>2</v>
      </c>
      <c r="GC140" s="13">
        <v>1</v>
      </c>
      <c r="GD140" s="13">
        <v>1</v>
      </c>
      <c r="GE140" s="13">
        <v>1</v>
      </c>
      <c r="GF140" s="13"/>
      <c r="GG140" s="13">
        <v>1</v>
      </c>
      <c r="GH140" s="13">
        <v>1</v>
      </c>
      <c r="GI140" s="13">
        <v>1</v>
      </c>
      <c r="GJ140" s="13"/>
      <c r="GK140" s="13">
        <v>2</v>
      </c>
      <c r="GL140" s="13">
        <v>3</v>
      </c>
      <c r="GM140" s="13">
        <v>2</v>
      </c>
      <c r="GN140" s="13">
        <v>3</v>
      </c>
      <c r="GO140" s="13">
        <v>2</v>
      </c>
      <c r="GP140" s="13">
        <v>6</v>
      </c>
      <c r="GQ140" s="13">
        <v>2</v>
      </c>
      <c r="GR140" s="13">
        <v>1</v>
      </c>
      <c r="GS140" s="13">
        <v>2</v>
      </c>
      <c r="GT140" s="13">
        <v>8</v>
      </c>
      <c r="GU140" s="13">
        <v>5</v>
      </c>
      <c r="GV140" s="13">
        <v>1</v>
      </c>
      <c r="GW140" s="13">
        <v>3</v>
      </c>
      <c r="GX140" s="13">
        <v>1</v>
      </c>
      <c r="GY140" s="13">
        <v>1</v>
      </c>
      <c r="GZ140" s="13">
        <v>1</v>
      </c>
      <c r="HA140" s="13">
        <v>1</v>
      </c>
      <c r="HB140" s="13">
        <v>7</v>
      </c>
      <c r="HC140" s="13">
        <v>1</v>
      </c>
      <c r="HD140" s="13">
        <v>2</v>
      </c>
      <c r="HE140" s="13">
        <v>3</v>
      </c>
      <c r="HF140" s="13">
        <v>1</v>
      </c>
      <c r="HG140" s="13"/>
      <c r="HH140" s="13"/>
      <c r="HI140" s="13">
        <v>3</v>
      </c>
      <c r="HJ140" s="13">
        <v>1</v>
      </c>
      <c r="HK140" s="13">
        <v>1</v>
      </c>
      <c r="HL140" s="13"/>
      <c r="HM140" s="13">
        <v>1</v>
      </c>
      <c r="HN140" s="13">
        <v>1</v>
      </c>
      <c r="HO140" s="13"/>
      <c r="HP140" s="13">
        <v>2</v>
      </c>
      <c r="HQ140" s="13">
        <v>1</v>
      </c>
      <c r="HR140" s="13"/>
      <c r="HS140" s="13"/>
      <c r="HT140" s="13"/>
      <c r="HU140" s="13">
        <v>2</v>
      </c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59">
        <v>80</v>
      </c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59"/>
      <c r="JY140" s="13">
        <v>119</v>
      </c>
      <c r="JZ140" s="351"/>
      <c r="KA140" s="351"/>
      <c r="KB140" s="351"/>
      <c r="KC140" s="351"/>
      <c r="KD140" s="351"/>
      <c r="KE140" s="351"/>
      <c r="KF140" s="351"/>
      <c r="KG140" s="351"/>
      <c r="KH140" s="351"/>
      <c r="KI140" s="351"/>
      <c r="KJ140" s="351"/>
      <c r="KK140" s="351"/>
      <c r="KL140" s="351"/>
      <c r="KM140" s="351"/>
    </row>
    <row r="141" spans="1:299">
      <c r="A141" s="8" t="s">
        <v>152</v>
      </c>
      <c r="B141" s="252">
        <f t="shared" si="108"/>
        <v>0</v>
      </c>
      <c r="C141" s="252">
        <f t="shared" si="109"/>
        <v>0</v>
      </c>
      <c r="D141" s="252">
        <f t="shared" si="110"/>
        <v>0</v>
      </c>
      <c r="E141" s="252">
        <f t="shared" si="111"/>
        <v>0</v>
      </c>
      <c r="F141" s="252">
        <f t="shared" si="112"/>
        <v>0</v>
      </c>
      <c r="G141" s="252">
        <f t="shared" si="113"/>
        <v>0</v>
      </c>
      <c r="H141" s="252">
        <f t="shared" si="114"/>
        <v>0</v>
      </c>
      <c r="I141" s="252">
        <f t="shared" si="115"/>
        <v>0</v>
      </c>
      <c r="J141" s="252">
        <f t="shared" si="116"/>
        <v>1</v>
      </c>
      <c r="K141" s="252">
        <f t="shared" si="117"/>
        <v>1</v>
      </c>
      <c r="L141" s="252">
        <f t="shared" si="118"/>
        <v>0</v>
      </c>
      <c r="M141" s="252">
        <f t="shared" si="119"/>
        <v>0</v>
      </c>
      <c r="N141" s="252">
        <f t="shared" si="120"/>
        <v>1</v>
      </c>
      <c r="O141" s="252">
        <f t="shared" si="121"/>
        <v>0</v>
      </c>
      <c r="P141" s="252">
        <f t="shared" si="122"/>
        <v>3</v>
      </c>
      <c r="Q141" s="252">
        <f t="shared" si="123"/>
        <v>0</v>
      </c>
      <c r="R141" s="252">
        <f t="shared" si="124"/>
        <v>1</v>
      </c>
      <c r="S141" s="252">
        <f t="shared" si="125"/>
        <v>0</v>
      </c>
      <c r="T141" s="252">
        <f t="shared" si="126"/>
        <v>0</v>
      </c>
      <c r="U141" s="252">
        <f t="shared" si="127"/>
        <v>1</v>
      </c>
      <c r="W141" s="16" t="s">
        <v>163</v>
      </c>
      <c r="X141" s="458">
        <f t="shared" si="87"/>
        <v>0</v>
      </c>
      <c r="Y141" s="458">
        <f t="shared" si="88"/>
        <v>0</v>
      </c>
      <c r="Z141" s="458">
        <f t="shared" si="89"/>
        <v>0</v>
      </c>
      <c r="AA141" s="458">
        <f t="shared" si="90"/>
        <v>0</v>
      </c>
      <c r="AB141" s="458">
        <f t="shared" si="91"/>
        <v>1</v>
      </c>
      <c r="AC141" s="458">
        <f t="shared" si="92"/>
        <v>0</v>
      </c>
      <c r="AD141" s="458">
        <f t="shared" si="93"/>
        <v>1</v>
      </c>
      <c r="AE141" s="458">
        <f t="shared" si="94"/>
        <v>0</v>
      </c>
      <c r="AF141" s="458">
        <f t="shared" si="95"/>
        <v>2</v>
      </c>
      <c r="AG141" s="458">
        <f t="shared" si="96"/>
        <v>0</v>
      </c>
      <c r="AH141" s="458">
        <f t="shared" si="97"/>
        <v>4</v>
      </c>
      <c r="AI141" s="458">
        <f t="shared" si="98"/>
        <v>0</v>
      </c>
      <c r="AJ141" s="458">
        <f t="shared" si="99"/>
        <v>10</v>
      </c>
      <c r="AK141" s="458">
        <f t="shared" si="100"/>
        <v>3</v>
      </c>
      <c r="AL141" s="458">
        <f t="shared" si="101"/>
        <v>12</v>
      </c>
      <c r="AM141" s="458">
        <f t="shared" si="102"/>
        <v>4</v>
      </c>
      <c r="AN141" s="458">
        <f t="shared" si="103"/>
        <v>5</v>
      </c>
      <c r="AO141" s="458">
        <f t="shared" si="104"/>
        <v>5</v>
      </c>
      <c r="AP141" s="458">
        <f t="shared" si="105"/>
        <v>1</v>
      </c>
      <c r="AQ141" s="458">
        <f t="shared" si="106"/>
        <v>3</v>
      </c>
      <c r="AR141" s="458">
        <f t="shared" si="107"/>
        <v>0</v>
      </c>
      <c r="AS141" s="16" t="s">
        <v>163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>
        <v>1</v>
      </c>
      <c r="CS141" s="13"/>
      <c r="CT141" s="13">
        <v>2</v>
      </c>
      <c r="CU141" s="13"/>
      <c r="CV141" s="13"/>
      <c r="CW141" s="13"/>
      <c r="CX141" s="13"/>
      <c r="CY141" s="13"/>
      <c r="CZ141" s="13"/>
      <c r="DA141" s="13"/>
      <c r="DB141" s="13">
        <v>1</v>
      </c>
      <c r="DC141" s="13"/>
      <c r="DD141" s="13"/>
      <c r="DE141" s="13"/>
      <c r="DF141" s="13"/>
      <c r="DG141" s="13">
        <v>1</v>
      </c>
      <c r="DH141" s="13">
        <v>1</v>
      </c>
      <c r="DI141" s="13"/>
      <c r="DJ141" s="13">
        <v>1</v>
      </c>
      <c r="DK141" s="13"/>
      <c r="DL141" s="13"/>
      <c r="DM141" s="13">
        <v>1</v>
      </c>
      <c r="DN141" s="13">
        <v>1</v>
      </c>
      <c r="DO141" s="13"/>
      <c r="DP141" s="13"/>
      <c r="DQ141" s="13"/>
      <c r="DR141" s="13">
        <v>1</v>
      </c>
      <c r="DS141" s="13">
        <v>1</v>
      </c>
      <c r="DT141" s="13"/>
      <c r="DU141" s="13">
        <v>1</v>
      </c>
      <c r="DV141" s="13"/>
      <c r="DW141" s="13"/>
      <c r="DX141" s="13"/>
      <c r="DY141" s="13"/>
      <c r="DZ141" s="13">
        <v>1</v>
      </c>
      <c r="EA141" s="13"/>
      <c r="EB141" s="13">
        <v>2</v>
      </c>
      <c r="EC141" s="13"/>
      <c r="ED141" s="13"/>
      <c r="EE141" s="13"/>
      <c r="EF141" s="13"/>
      <c r="EG141" s="13"/>
      <c r="EH141" s="13"/>
      <c r="EI141" s="13"/>
      <c r="EJ141" s="13"/>
      <c r="EK141" s="13"/>
      <c r="EL141" s="59">
        <v>15</v>
      </c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>
        <v>1</v>
      </c>
      <c r="FH141" s="13"/>
      <c r="FI141" s="13"/>
      <c r="FJ141" s="13">
        <v>1</v>
      </c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>
        <v>1</v>
      </c>
      <c r="FX141" s="13"/>
      <c r="FY141" s="13"/>
      <c r="FZ141" s="13"/>
      <c r="GA141" s="13">
        <v>1</v>
      </c>
      <c r="GB141" s="13">
        <v>1</v>
      </c>
      <c r="GC141" s="13"/>
      <c r="GD141" s="13"/>
      <c r="GE141" s="13">
        <v>1</v>
      </c>
      <c r="GF141" s="13">
        <v>1</v>
      </c>
      <c r="GG141" s="13"/>
      <c r="GH141" s="13"/>
      <c r="GI141" s="13"/>
      <c r="GJ141" s="13"/>
      <c r="GK141" s="13">
        <v>1</v>
      </c>
      <c r="GL141" s="13"/>
      <c r="GM141" s="13">
        <v>1</v>
      </c>
      <c r="GN141" s="13">
        <v>1</v>
      </c>
      <c r="GO141" s="13"/>
      <c r="GP141" s="13"/>
      <c r="GQ141" s="13">
        <v>3</v>
      </c>
      <c r="GR141" s="13">
        <v>2</v>
      </c>
      <c r="GS141" s="13">
        <v>1</v>
      </c>
      <c r="GT141" s="13">
        <v>2</v>
      </c>
      <c r="GU141" s="13"/>
      <c r="GV141" s="13">
        <v>2</v>
      </c>
      <c r="GW141" s="13">
        <v>3</v>
      </c>
      <c r="GX141" s="13">
        <v>1</v>
      </c>
      <c r="GY141" s="13">
        <v>1</v>
      </c>
      <c r="GZ141" s="13">
        <v>1</v>
      </c>
      <c r="HA141" s="13">
        <v>2</v>
      </c>
      <c r="HB141" s="13">
        <v>1</v>
      </c>
      <c r="HC141" s="13">
        <v>1</v>
      </c>
      <c r="HD141" s="13"/>
      <c r="HE141" s="13"/>
      <c r="HF141" s="13"/>
      <c r="HG141" s="13"/>
      <c r="HH141" s="13"/>
      <c r="HI141" s="13">
        <v>1</v>
      </c>
      <c r="HJ141" s="13">
        <v>2</v>
      </c>
      <c r="HK141" s="13"/>
      <c r="HL141" s="13">
        <v>1</v>
      </c>
      <c r="HM141" s="13"/>
      <c r="HN141" s="13">
        <v>1</v>
      </c>
      <c r="HO141" s="13"/>
      <c r="HP141" s="13"/>
      <c r="HQ141" s="13"/>
      <c r="HR141" s="13"/>
      <c r="HS141" s="13"/>
      <c r="HT141" s="13">
        <v>1</v>
      </c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59">
        <v>36</v>
      </c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59"/>
      <c r="JY141" s="13">
        <v>51</v>
      </c>
      <c r="JZ141" s="351"/>
      <c r="KA141" s="351"/>
      <c r="KB141" s="351"/>
      <c r="KC141" s="351"/>
      <c r="KD141" s="351"/>
      <c r="KE141" s="351"/>
      <c r="KF141" s="351"/>
      <c r="KG141" s="351"/>
      <c r="KH141" s="351"/>
      <c r="KI141" s="351"/>
      <c r="KJ141" s="351"/>
      <c r="KK141" s="351"/>
      <c r="KL141" s="351"/>
      <c r="KM141" s="351"/>
    </row>
    <row r="142" spans="1:299">
      <c r="A142" s="8" t="s">
        <v>153</v>
      </c>
      <c r="B142" s="252">
        <f t="shared" si="108"/>
        <v>0</v>
      </c>
      <c r="C142" s="252">
        <f t="shared" si="109"/>
        <v>0</v>
      </c>
      <c r="D142" s="252">
        <f t="shared" si="110"/>
        <v>0</v>
      </c>
      <c r="E142" s="252">
        <f t="shared" si="111"/>
        <v>0</v>
      </c>
      <c r="F142" s="252">
        <f t="shared" si="112"/>
        <v>0</v>
      </c>
      <c r="G142" s="252">
        <f t="shared" si="113"/>
        <v>0</v>
      </c>
      <c r="H142" s="252">
        <f t="shared" si="114"/>
        <v>1</v>
      </c>
      <c r="I142" s="252">
        <f t="shared" si="115"/>
        <v>0</v>
      </c>
      <c r="J142" s="252">
        <f t="shared" si="116"/>
        <v>0</v>
      </c>
      <c r="K142" s="252">
        <f t="shared" si="117"/>
        <v>0</v>
      </c>
      <c r="L142" s="252">
        <f t="shared" si="118"/>
        <v>1</v>
      </c>
      <c r="M142" s="252">
        <f t="shared" si="119"/>
        <v>0</v>
      </c>
      <c r="N142" s="252">
        <f t="shared" si="120"/>
        <v>5</v>
      </c>
      <c r="O142" s="252">
        <f t="shared" si="121"/>
        <v>1</v>
      </c>
      <c r="P142" s="252">
        <f t="shared" si="122"/>
        <v>3</v>
      </c>
      <c r="Q142" s="252">
        <f t="shared" si="123"/>
        <v>3</v>
      </c>
      <c r="R142" s="252">
        <f t="shared" si="124"/>
        <v>8</v>
      </c>
      <c r="S142" s="252">
        <f t="shared" si="125"/>
        <v>4</v>
      </c>
      <c r="T142" s="252">
        <f t="shared" si="126"/>
        <v>1</v>
      </c>
      <c r="U142" s="252">
        <f t="shared" si="127"/>
        <v>2</v>
      </c>
      <c r="W142" s="16" t="s">
        <v>164</v>
      </c>
      <c r="X142" s="458">
        <f t="shared" si="87"/>
        <v>1</v>
      </c>
      <c r="Y142" s="458">
        <f t="shared" si="88"/>
        <v>1</v>
      </c>
      <c r="Z142" s="458">
        <f t="shared" si="89"/>
        <v>0</v>
      </c>
      <c r="AA142" s="458">
        <f t="shared" si="90"/>
        <v>0</v>
      </c>
      <c r="AB142" s="458">
        <f t="shared" si="91"/>
        <v>0</v>
      </c>
      <c r="AC142" s="458">
        <f t="shared" si="92"/>
        <v>0</v>
      </c>
      <c r="AD142" s="458">
        <f t="shared" si="93"/>
        <v>1</v>
      </c>
      <c r="AE142" s="458">
        <f t="shared" si="94"/>
        <v>0</v>
      </c>
      <c r="AF142" s="458">
        <f t="shared" si="95"/>
        <v>4</v>
      </c>
      <c r="AG142" s="458">
        <f t="shared" si="96"/>
        <v>3</v>
      </c>
      <c r="AH142" s="458">
        <f t="shared" si="97"/>
        <v>7</v>
      </c>
      <c r="AI142" s="458">
        <f t="shared" si="98"/>
        <v>3</v>
      </c>
      <c r="AJ142" s="458">
        <f t="shared" si="99"/>
        <v>11</v>
      </c>
      <c r="AK142" s="458">
        <f t="shared" si="100"/>
        <v>8</v>
      </c>
      <c r="AL142" s="458">
        <f t="shared" si="101"/>
        <v>9</v>
      </c>
      <c r="AM142" s="458">
        <f t="shared" si="102"/>
        <v>6</v>
      </c>
      <c r="AN142" s="458">
        <f t="shared" si="103"/>
        <v>5</v>
      </c>
      <c r="AO142" s="458">
        <f t="shared" si="104"/>
        <v>7</v>
      </c>
      <c r="AP142" s="458">
        <f t="shared" si="105"/>
        <v>0</v>
      </c>
      <c r="AQ142" s="458">
        <f t="shared" si="106"/>
        <v>3</v>
      </c>
      <c r="AR142" s="458">
        <f t="shared" si="107"/>
        <v>0</v>
      </c>
      <c r="AS142" s="16" t="s">
        <v>164</v>
      </c>
      <c r="AT142" s="13"/>
      <c r="AU142" s="13"/>
      <c r="AV142" s="13"/>
      <c r="AW142" s="13"/>
      <c r="AX142" s="13"/>
      <c r="AY142" s="13">
        <v>1</v>
      </c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>
        <v>1</v>
      </c>
      <c r="BY142" s="13"/>
      <c r="BZ142" s="13"/>
      <c r="CA142" s="13"/>
      <c r="CB142" s="13"/>
      <c r="CC142" s="13"/>
      <c r="CD142" s="13"/>
      <c r="CE142" s="13"/>
      <c r="CF142" s="13">
        <v>1</v>
      </c>
      <c r="CG142" s="13">
        <v>1</v>
      </c>
      <c r="CH142" s="13"/>
      <c r="CI142" s="13">
        <v>3</v>
      </c>
      <c r="CJ142" s="13"/>
      <c r="CK142" s="13"/>
      <c r="CL142" s="13"/>
      <c r="CM142" s="13"/>
      <c r="CN142" s="13"/>
      <c r="CO142" s="13"/>
      <c r="CP142" s="13"/>
      <c r="CQ142" s="13"/>
      <c r="CR142" s="13"/>
      <c r="CS142" s="13">
        <v>2</v>
      </c>
      <c r="CT142" s="13"/>
      <c r="CU142" s="13"/>
      <c r="CV142" s="13"/>
      <c r="CW142" s="13">
        <v>2</v>
      </c>
      <c r="CX142" s="13"/>
      <c r="CY142" s="13"/>
      <c r="CZ142" s="13">
        <v>2</v>
      </c>
      <c r="DA142" s="13">
        <v>2</v>
      </c>
      <c r="DB142" s="13"/>
      <c r="DC142" s="13"/>
      <c r="DD142" s="13">
        <v>2</v>
      </c>
      <c r="DE142" s="13"/>
      <c r="DF142" s="13"/>
      <c r="DG142" s="13">
        <v>1</v>
      </c>
      <c r="DH142" s="13"/>
      <c r="DI142" s="13">
        <v>2</v>
      </c>
      <c r="DJ142" s="13">
        <v>1</v>
      </c>
      <c r="DK142" s="13"/>
      <c r="DL142" s="13"/>
      <c r="DM142" s="13">
        <v>1</v>
      </c>
      <c r="DN142" s="13">
        <v>2</v>
      </c>
      <c r="DO142" s="13"/>
      <c r="DP142" s="13">
        <v>1</v>
      </c>
      <c r="DQ142" s="13">
        <v>2</v>
      </c>
      <c r="DR142" s="13"/>
      <c r="DS142" s="13"/>
      <c r="DT142" s="13"/>
      <c r="DU142" s="13">
        <v>1</v>
      </c>
      <c r="DV142" s="13"/>
      <c r="DW142" s="13"/>
      <c r="DX142" s="13"/>
      <c r="DY142" s="13">
        <v>1</v>
      </c>
      <c r="DZ142" s="13"/>
      <c r="EA142" s="13"/>
      <c r="EB142" s="13"/>
      <c r="EC142" s="13">
        <v>1</v>
      </c>
      <c r="ED142" s="13"/>
      <c r="EE142" s="13"/>
      <c r="EF142" s="13"/>
      <c r="EG142" s="13">
        <v>1</v>
      </c>
      <c r="EH142" s="13"/>
      <c r="EI142" s="13"/>
      <c r="EJ142" s="13"/>
      <c r="EK142" s="13"/>
      <c r="EL142" s="59">
        <v>31</v>
      </c>
      <c r="EM142" s="13">
        <v>1</v>
      </c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>
        <v>1</v>
      </c>
      <c r="FP142" s="13"/>
      <c r="FQ142" s="13"/>
      <c r="FR142" s="13"/>
      <c r="FS142" s="13"/>
      <c r="FT142" s="13">
        <v>1</v>
      </c>
      <c r="FU142" s="13"/>
      <c r="FV142" s="13"/>
      <c r="FW142" s="13"/>
      <c r="FX142" s="13"/>
      <c r="FY142" s="13">
        <v>2</v>
      </c>
      <c r="FZ142" s="13"/>
      <c r="GA142" s="13">
        <v>1</v>
      </c>
      <c r="GB142" s="13">
        <v>2</v>
      </c>
      <c r="GC142" s="13">
        <v>1</v>
      </c>
      <c r="GD142" s="13">
        <v>1</v>
      </c>
      <c r="GE142" s="13">
        <v>1</v>
      </c>
      <c r="GF142" s="13"/>
      <c r="GG142" s="13"/>
      <c r="GH142" s="13"/>
      <c r="GI142" s="13">
        <v>2</v>
      </c>
      <c r="GJ142" s="13"/>
      <c r="GK142" s="13"/>
      <c r="GL142" s="13">
        <v>1</v>
      </c>
      <c r="GM142" s="13"/>
      <c r="GN142" s="13"/>
      <c r="GO142" s="13">
        <v>3</v>
      </c>
      <c r="GP142" s="13"/>
      <c r="GQ142" s="13">
        <v>2</v>
      </c>
      <c r="GR142" s="13">
        <v>2</v>
      </c>
      <c r="GS142" s="13">
        <v>2</v>
      </c>
      <c r="GT142" s="13">
        <v>1</v>
      </c>
      <c r="GU142" s="13"/>
      <c r="GV142" s="13">
        <v>1</v>
      </c>
      <c r="GW142" s="13">
        <v>1</v>
      </c>
      <c r="GX142" s="13">
        <v>1</v>
      </c>
      <c r="GY142" s="13">
        <v>1</v>
      </c>
      <c r="GZ142" s="13">
        <v>1</v>
      </c>
      <c r="HA142" s="13">
        <v>1</v>
      </c>
      <c r="HB142" s="13"/>
      <c r="HC142" s="13">
        <v>1</v>
      </c>
      <c r="HD142" s="13"/>
      <c r="HE142" s="13">
        <v>2</v>
      </c>
      <c r="HF142" s="13"/>
      <c r="HG142" s="13"/>
      <c r="HH142" s="13"/>
      <c r="HI142" s="13">
        <v>1</v>
      </c>
      <c r="HJ142" s="13"/>
      <c r="HK142" s="13">
        <v>1</v>
      </c>
      <c r="HL142" s="13">
        <v>1</v>
      </c>
      <c r="HM142" s="13">
        <v>1</v>
      </c>
      <c r="HN142" s="13"/>
      <c r="HO142" s="13">
        <v>1</v>
      </c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59">
        <v>38</v>
      </c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59"/>
      <c r="JY142" s="13">
        <v>69</v>
      </c>
      <c r="JZ142" s="351"/>
      <c r="KA142" s="351"/>
      <c r="KB142" s="351"/>
      <c r="KC142" s="351"/>
      <c r="KD142" s="351"/>
      <c r="KE142" s="351"/>
      <c r="KF142" s="351"/>
      <c r="KG142" s="351"/>
      <c r="KH142" s="351"/>
      <c r="KI142" s="351"/>
      <c r="KJ142" s="351"/>
      <c r="KK142" s="351"/>
      <c r="KL142" s="351"/>
      <c r="KM142" s="351"/>
    </row>
    <row r="143" spans="1:299">
      <c r="A143" s="8" t="s">
        <v>216</v>
      </c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W143" s="16" t="s">
        <v>271</v>
      </c>
      <c r="X143" s="458">
        <f t="shared" si="87"/>
        <v>0</v>
      </c>
      <c r="Y143" s="458">
        <f t="shared" si="88"/>
        <v>0</v>
      </c>
      <c r="Z143" s="458">
        <f t="shared" si="89"/>
        <v>0</v>
      </c>
      <c r="AA143" s="458">
        <f t="shared" si="90"/>
        <v>0</v>
      </c>
      <c r="AB143" s="458">
        <f t="shared" si="91"/>
        <v>1</v>
      </c>
      <c r="AC143" s="458">
        <f t="shared" si="92"/>
        <v>0</v>
      </c>
      <c r="AD143" s="458">
        <f t="shared" si="93"/>
        <v>5</v>
      </c>
      <c r="AE143" s="458">
        <f t="shared" si="94"/>
        <v>3</v>
      </c>
      <c r="AF143" s="458">
        <f t="shared" si="95"/>
        <v>3</v>
      </c>
      <c r="AG143" s="458">
        <f t="shared" si="96"/>
        <v>0</v>
      </c>
      <c r="AH143" s="458">
        <f t="shared" si="97"/>
        <v>6</v>
      </c>
      <c r="AI143" s="458">
        <f t="shared" si="98"/>
        <v>2</v>
      </c>
      <c r="AJ143" s="458">
        <f t="shared" si="99"/>
        <v>18</v>
      </c>
      <c r="AK143" s="458">
        <f t="shared" si="100"/>
        <v>1</v>
      </c>
      <c r="AL143" s="458">
        <f t="shared" si="101"/>
        <v>11</v>
      </c>
      <c r="AM143" s="458">
        <f t="shared" si="102"/>
        <v>7</v>
      </c>
      <c r="AN143" s="458">
        <f t="shared" si="103"/>
        <v>8</v>
      </c>
      <c r="AO143" s="458">
        <f t="shared" si="104"/>
        <v>5</v>
      </c>
      <c r="AP143" s="458">
        <f t="shared" si="105"/>
        <v>0</v>
      </c>
      <c r="AQ143" s="458">
        <f t="shared" si="106"/>
        <v>1</v>
      </c>
      <c r="AR143" s="458">
        <f t="shared" si="107"/>
        <v>0</v>
      </c>
      <c r="AS143" s="16" t="s">
        <v>284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>
        <v>1</v>
      </c>
      <c r="BP143" s="13"/>
      <c r="BQ143" s="13"/>
      <c r="BR143" s="13">
        <v>1</v>
      </c>
      <c r="BS143" s="13"/>
      <c r="BT143" s="13"/>
      <c r="BU143" s="13">
        <v>1</v>
      </c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>
        <v>2</v>
      </c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>
        <v>1</v>
      </c>
      <c r="CW143" s="13"/>
      <c r="CX143" s="13"/>
      <c r="CY143" s="13"/>
      <c r="CZ143" s="13"/>
      <c r="DA143" s="13"/>
      <c r="DB143" s="13"/>
      <c r="DC143" s="13">
        <v>1</v>
      </c>
      <c r="DD143" s="13"/>
      <c r="DE143" s="13">
        <v>2</v>
      </c>
      <c r="DF143" s="13">
        <v>1</v>
      </c>
      <c r="DG143" s="13"/>
      <c r="DH143" s="13"/>
      <c r="DI143" s="13">
        <v>1</v>
      </c>
      <c r="DJ143" s="13">
        <v>1</v>
      </c>
      <c r="DK143" s="13">
        <v>1</v>
      </c>
      <c r="DL143" s="13">
        <v>1</v>
      </c>
      <c r="DM143" s="13"/>
      <c r="DN143" s="13"/>
      <c r="DO143" s="13">
        <v>1</v>
      </c>
      <c r="DP143" s="13"/>
      <c r="DQ143" s="13">
        <v>1</v>
      </c>
      <c r="DR143" s="13"/>
      <c r="DS143" s="13">
        <v>1</v>
      </c>
      <c r="DT143" s="13">
        <v>1</v>
      </c>
      <c r="DU143" s="13"/>
      <c r="DV143" s="13"/>
      <c r="DW143" s="13"/>
      <c r="DX143" s="13"/>
      <c r="DY143" s="13"/>
      <c r="DZ143" s="13"/>
      <c r="EA143" s="13">
        <v>1</v>
      </c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59">
        <v>19</v>
      </c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>
        <v>1</v>
      </c>
      <c r="FE143" s="13"/>
      <c r="FF143" s="13"/>
      <c r="FG143" s="13"/>
      <c r="FH143" s="13">
        <v>1</v>
      </c>
      <c r="FI143" s="13"/>
      <c r="FJ143" s="13"/>
      <c r="FK143" s="13">
        <v>2</v>
      </c>
      <c r="FL143" s="13"/>
      <c r="FM143" s="13"/>
      <c r="FN143" s="13"/>
      <c r="FO143" s="13"/>
      <c r="FP143" s="13">
        <v>1</v>
      </c>
      <c r="FQ143" s="13">
        <v>1</v>
      </c>
      <c r="FR143" s="13"/>
      <c r="FS143" s="13"/>
      <c r="FT143" s="13"/>
      <c r="FU143" s="13"/>
      <c r="FV143" s="13"/>
      <c r="FW143" s="13">
        <v>1</v>
      </c>
      <c r="FX143" s="13"/>
      <c r="FY143" s="13">
        <v>2</v>
      </c>
      <c r="FZ143" s="13"/>
      <c r="GA143" s="13"/>
      <c r="GB143" s="13">
        <v>1</v>
      </c>
      <c r="GC143" s="13"/>
      <c r="GD143" s="13"/>
      <c r="GE143" s="13"/>
      <c r="GF143" s="13"/>
      <c r="GG143" s="13">
        <v>1</v>
      </c>
      <c r="GH143" s="13"/>
      <c r="GI143" s="13">
        <v>3</v>
      </c>
      <c r="GJ143" s="13">
        <v>1</v>
      </c>
      <c r="GK143" s="13"/>
      <c r="GL143" s="13">
        <v>1</v>
      </c>
      <c r="GM143" s="13">
        <v>3</v>
      </c>
      <c r="GN143" s="13">
        <v>2</v>
      </c>
      <c r="GO143" s="13">
        <v>3</v>
      </c>
      <c r="GP143" s="13">
        <v>4</v>
      </c>
      <c r="GQ143" s="13">
        <v>1</v>
      </c>
      <c r="GR143" s="13">
        <v>1</v>
      </c>
      <c r="GS143" s="13">
        <v>1</v>
      </c>
      <c r="GT143" s="13">
        <v>2</v>
      </c>
      <c r="GU143" s="13"/>
      <c r="GV143" s="13">
        <v>2</v>
      </c>
      <c r="GW143" s="13"/>
      <c r="GX143" s="13">
        <v>4</v>
      </c>
      <c r="GY143" s="13"/>
      <c r="GZ143" s="13">
        <v>2</v>
      </c>
      <c r="HA143" s="13">
        <v>1</v>
      </c>
      <c r="HB143" s="13">
        <v>1</v>
      </c>
      <c r="HC143" s="13"/>
      <c r="HD143" s="13">
        <v>1</v>
      </c>
      <c r="HE143" s="13"/>
      <c r="HF143" s="13"/>
      <c r="HG143" s="13">
        <v>1</v>
      </c>
      <c r="HH143" s="13">
        <v>1</v>
      </c>
      <c r="HI143" s="13"/>
      <c r="HJ143" s="13">
        <v>2</v>
      </c>
      <c r="HK143" s="13">
        <v>1</v>
      </c>
      <c r="HL143" s="13"/>
      <c r="HM143" s="13">
        <v>1</v>
      </c>
      <c r="HN143" s="13">
        <v>2</v>
      </c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59">
        <v>52</v>
      </c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59"/>
      <c r="JY143" s="13">
        <v>71</v>
      </c>
      <c r="JZ143" s="351"/>
      <c r="KA143" s="351"/>
      <c r="KB143" s="351"/>
      <c r="KC143" s="351"/>
      <c r="KD143" s="351"/>
      <c r="KE143" s="351"/>
      <c r="KF143" s="351"/>
      <c r="KG143" s="351"/>
      <c r="KH143" s="351"/>
      <c r="KI143" s="351"/>
      <c r="KJ143" s="351"/>
      <c r="KK143" s="351"/>
      <c r="KL143" s="351"/>
      <c r="KM143" s="351"/>
    </row>
    <row r="144" spans="1:299">
      <c r="A144" s="8" t="s">
        <v>155</v>
      </c>
      <c r="B144" s="252">
        <f t="shared" si="108"/>
        <v>0</v>
      </c>
      <c r="C144" s="252">
        <f t="shared" si="109"/>
        <v>0</v>
      </c>
      <c r="D144" s="252">
        <f t="shared" si="110"/>
        <v>0</v>
      </c>
      <c r="E144" s="252">
        <f t="shared" si="111"/>
        <v>0</v>
      </c>
      <c r="F144" s="252">
        <f t="shared" si="112"/>
        <v>0</v>
      </c>
      <c r="G144" s="252">
        <f t="shared" si="113"/>
        <v>0</v>
      </c>
      <c r="H144" s="252">
        <f t="shared" si="114"/>
        <v>0</v>
      </c>
      <c r="I144" s="252">
        <f t="shared" si="115"/>
        <v>0</v>
      </c>
      <c r="J144" s="252">
        <f t="shared" si="116"/>
        <v>0</v>
      </c>
      <c r="K144" s="252">
        <f t="shared" si="117"/>
        <v>0</v>
      </c>
      <c r="L144" s="252">
        <f t="shared" si="118"/>
        <v>1</v>
      </c>
      <c r="M144" s="252">
        <f t="shared" si="119"/>
        <v>1</v>
      </c>
      <c r="N144" s="252">
        <f t="shared" si="120"/>
        <v>3</v>
      </c>
      <c r="O144" s="252">
        <f t="shared" si="121"/>
        <v>0</v>
      </c>
      <c r="P144" s="252">
        <f t="shared" si="122"/>
        <v>0</v>
      </c>
      <c r="Q144" s="252">
        <f t="shared" si="123"/>
        <v>1</v>
      </c>
      <c r="R144" s="252">
        <f t="shared" si="124"/>
        <v>1</v>
      </c>
      <c r="S144" s="252">
        <f t="shared" si="125"/>
        <v>7</v>
      </c>
      <c r="T144" s="252">
        <f t="shared" si="126"/>
        <v>1</v>
      </c>
      <c r="U144" s="252">
        <f t="shared" si="127"/>
        <v>2</v>
      </c>
      <c r="W144" s="16" t="s">
        <v>165</v>
      </c>
      <c r="X144" s="458">
        <f t="shared" si="87"/>
        <v>0</v>
      </c>
      <c r="Y144" s="458">
        <f t="shared" si="88"/>
        <v>0</v>
      </c>
      <c r="Z144" s="458">
        <f t="shared" si="89"/>
        <v>0</v>
      </c>
      <c r="AA144" s="458">
        <f t="shared" si="90"/>
        <v>0</v>
      </c>
      <c r="AB144" s="458">
        <f t="shared" si="91"/>
        <v>0</v>
      </c>
      <c r="AC144" s="458">
        <f t="shared" si="92"/>
        <v>0</v>
      </c>
      <c r="AD144" s="458">
        <f t="shared" si="93"/>
        <v>0</v>
      </c>
      <c r="AE144" s="458">
        <f t="shared" si="94"/>
        <v>0</v>
      </c>
      <c r="AF144" s="458">
        <f t="shared" si="95"/>
        <v>0</v>
      </c>
      <c r="AG144" s="458">
        <f t="shared" si="96"/>
        <v>0</v>
      </c>
      <c r="AH144" s="458">
        <f t="shared" si="97"/>
        <v>0</v>
      </c>
      <c r="AI144" s="458">
        <f t="shared" si="98"/>
        <v>0</v>
      </c>
      <c r="AJ144" s="458">
        <f t="shared" si="99"/>
        <v>0</v>
      </c>
      <c r="AK144" s="458">
        <f t="shared" si="100"/>
        <v>1</v>
      </c>
      <c r="AL144" s="458">
        <f t="shared" si="101"/>
        <v>0</v>
      </c>
      <c r="AM144" s="458">
        <f t="shared" si="102"/>
        <v>0</v>
      </c>
      <c r="AN144" s="458">
        <f t="shared" si="103"/>
        <v>1</v>
      </c>
      <c r="AO144" s="458">
        <f t="shared" si="104"/>
        <v>1</v>
      </c>
      <c r="AP144" s="458">
        <f t="shared" si="105"/>
        <v>0</v>
      </c>
      <c r="AQ144" s="458">
        <f t="shared" si="106"/>
        <v>0</v>
      </c>
      <c r="AR144" s="458">
        <f t="shared" si="107"/>
        <v>0</v>
      </c>
      <c r="AS144" s="16" t="s">
        <v>165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>
        <v>1</v>
      </c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>
        <v>1</v>
      </c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59">
        <v>2</v>
      </c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>
        <v>1</v>
      </c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59">
        <v>1</v>
      </c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59"/>
      <c r="JY144" s="13">
        <v>3</v>
      </c>
      <c r="JZ144" s="351"/>
      <c r="KA144" s="351"/>
      <c r="KB144" s="351"/>
      <c r="KC144" s="351"/>
      <c r="KD144" s="351"/>
      <c r="KE144" s="351"/>
      <c r="KF144" s="351"/>
      <c r="KG144" s="351"/>
      <c r="KH144" s="351"/>
      <c r="KI144" s="351"/>
      <c r="KJ144" s="351"/>
      <c r="KK144" s="351"/>
      <c r="KL144" s="351"/>
      <c r="KM144" s="351"/>
    </row>
    <row r="145" spans="1:299">
      <c r="A145" s="8" t="s">
        <v>217</v>
      </c>
      <c r="B145" s="252">
        <f t="shared" si="108"/>
        <v>0</v>
      </c>
      <c r="C145" s="252">
        <f t="shared" si="109"/>
        <v>0</v>
      </c>
      <c r="D145" s="252">
        <f t="shared" si="110"/>
        <v>0</v>
      </c>
      <c r="E145" s="252">
        <f t="shared" si="111"/>
        <v>0</v>
      </c>
      <c r="F145" s="252">
        <f t="shared" si="112"/>
        <v>0</v>
      </c>
      <c r="G145" s="252">
        <f t="shared" si="113"/>
        <v>0</v>
      </c>
      <c r="H145" s="252">
        <f t="shared" si="114"/>
        <v>0</v>
      </c>
      <c r="I145" s="252">
        <f t="shared" si="115"/>
        <v>0</v>
      </c>
      <c r="J145" s="252">
        <f t="shared" si="116"/>
        <v>1</v>
      </c>
      <c r="K145" s="252">
        <f t="shared" si="117"/>
        <v>0</v>
      </c>
      <c r="L145" s="252">
        <f t="shared" si="118"/>
        <v>0</v>
      </c>
      <c r="M145" s="252">
        <f t="shared" si="119"/>
        <v>0</v>
      </c>
      <c r="N145" s="252">
        <f t="shared" si="120"/>
        <v>1</v>
      </c>
      <c r="O145" s="252">
        <f t="shared" si="121"/>
        <v>2</v>
      </c>
      <c r="P145" s="252">
        <f t="shared" si="122"/>
        <v>1</v>
      </c>
      <c r="Q145" s="252">
        <f t="shared" si="123"/>
        <v>0</v>
      </c>
      <c r="R145" s="252">
        <f t="shared" si="124"/>
        <v>0</v>
      </c>
      <c r="S145" s="252">
        <f t="shared" si="125"/>
        <v>1</v>
      </c>
      <c r="T145" s="252">
        <f t="shared" si="126"/>
        <v>0</v>
      </c>
      <c r="U145" s="252">
        <f t="shared" si="127"/>
        <v>0</v>
      </c>
      <c r="W145" s="16" t="s">
        <v>166</v>
      </c>
      <c r="X145" s="458">
        <f t="shared" si="87"/>
        <v>0</v>
      </c>
      <c r="Y145" s="458">
        <f t="shared" si="88"/>
        <v>0</v>
      </c>
      <c r="Z145" s="458">
        <f t="shared" si="89"/>
        <v>0</v>
      </c>
      <c r="AA145" s="458">
        <f t="shared" si="90"/>
        <v>0</v>
      </c>
      <c r="AB145" s="458">
        <f t="shared" si="91"/>
        <v>0</v>
      </c>
      <c r="AC145" s="458">
        <f t="shared" si="92"/>
        <v>0</v>
      </c>
      <c r="AD145" s="458">
        <f t="shared" si="93"/>
        <v>0</v>
      </c>
      <c r="AE145" s="458">
        <f t="shared" si="94"/>
        <v>0</v>
      </c>
      <c r="AF145" s="458">
        <f t="shared" si="95"/>
        <v>1</v>
      </c>
      <c r="AG145" s="458">
        <f t="shared" si="96"/>
        <v>0</v>
      </c>
      <c r="AH145" s="458">
        <f t="shared" si="97"/>
        <v>2</v>
      </c>
      <c r="AI145" s="458">
        <f t="shared" si="98"/>
        <v>0</v>
      </c>
      <c r="AJ145" s="458">
        <f t="shared" si="99"/>
        <v>4</v>
      </c>
      <c r="AK145" s="458">
        <f t="shared" si="100"/>
        <v>3</v>
      </c>
      <c r="AL145" s="458">
        <f t="shared" si="101"/>
        <v>8</v>
      </c>
      <c r="AM145" s="458">
        <f t="shared" si="102"/>
        <v>2</v>
      </c>
      <c r="AN145" s="458">
        <f t="shared" si="103"/>
        <v>9</v>
      </c>
      <c r="AO145" s="458">
        <f t="shared" si="104"/>
        <v>8</v>
      </c>
      <c r="AP145" s="458">
        <f t="shared" si="105"/>
        <v>1</v>
      </c>
      <c r="AQ145" s="458">
        <f t="shared" si="106"/>
        <v>5</v>
      </c>
      <c r="AR145" s="458">
        <f t="shared" si="107"/>
        <v>0</v>
      </c>
      <c r="AS145" s="16" t="s">
        <v>166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>
        <v>1</v>
      </c>
      <c r="CW145" s="13"/>
      <c r="CX145" s="13"/>
      <c r="CY145" s="13"/>
      <c r="CZ145" s="13"/>
      <c r="DA145" s="13">
        <v>2</v>
      </c>
      <c r="DB145" s="13"/>
      <c r="DC145" s="13"/>
      <c r="DD145" s="13"/>
      <c r="DE145" s="13"/>
      <c r="DF145" s="13"/>
      <c r="DG145" s="13"/>
      <c r="DH145" s="13"/>
      <c r="DI145" s="13">
        <v>1</v>
      </c>
      <c r="DJ145" s="13">
        <v>1</v>
      </c>
      <c r="DK145" s="13"/>
      <c r="DL145" s="13"/>
      <c r="DM145" s="13"/>
      <c r="DN145" s="13">
        <v>1</v>
      </c>
      <c r="DO145" s="13"/>
      <c r="DP145" s="13">
        <v>3</v>
      </c>
      <c r="DQ145" s="13">
        <v>2</v>
      </c>
      <c r="DR145" s="13"/>
      <c r="DS145" s="13">
        <v>2</v>
      </c>
      <c r="DT145" s="13"/>
      <c r="DU145" s="13"/>
      <c r="DV145" s="13">
        <v>1</v>
      </c>
      <c r="DW145" s="13">
        <v>1</v>
      </c>
      <c r="DX145" s="13">
        <v>3</v>
      </c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59">
        <v>18</v>
      </c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>
        <v>1</v>
      </c>
      <c r="GB145" s="13"/>
      <c r="GC145" s="13"/>
      <c r="GD145" s="13">
        <v>1</v>
      </c>
      <c r="GE145" s="13"/>
      <c r="GF145" s="13"/>
      <c r="GG145" s="13"/>
      <c r="GH145" s="13">
        <v>1</v>
      </c>
      <c r="GI145" s="13"/>
      <c r="GJ145" s="13"/>
      <c r="GK145" s="13"/>
      <c r="GL145" s="13">
        <v>1</v>
      </c>
      <c r="GM145" s="13">
        <v>1</v>
      </c>
      <c r="GN145" s="13"/>
      <c r="GO145" s="13"/>
      <c r="GP145" s="13"/>
      <c r="GQ145" s="13">
        <v>1</v>
      </c>
      <c r="GR145" s="13"/>
      <c r="GS145" s="13"/>
      <c r="GT145" s="13"/>
      <c r="GU145" s="13">
        <v>1</v>
      </c>
      <c r="GV145" s="13"/>
      <c r="GW145" s="13">
        <v>2</v>
      </c>
      <c r="GX145" s="13"/>
      <c r="GY145" s="13">
        <v>1</v>
      </c>
      <c r="GZ145" s="13">
        <v>1</v>
      </c>
      <c r="HA145" s="13">
        <v>2</v>
      </c>
      <c r="HB145" s="13">
        <v>1</v>
      </c>
      <c r="HC145" s="13"/>
      <c r="HD145" s="13"/>
      <c r="HE145" s="13">
        <v>1</v>
      </c>
      <c r="HF145" s="13">
        <v>2</v>
      </c>
      <c r="HG145" s="13"/>
      <c r="HH145" s="13">
        <v>1</v>
      </c>
      <c r="HI145" s="13">
        <v>1</v>
      </c>
      <c r="HJ145" s="13"/>
      <c r="HK145" s="13"/>
      <c r="HL145" s="13">
        <v>2</v>
      </c>
      <c r="HM145" s="13">
        <v>2</v>
      </c>
      <c r="HN145" s="13"/>
      <c r="HO145" s="13">
        <v>1</v>
      </c>
      <c r="HP145" s="13"/>
      <c r="HQ145" s="13"/>
      <c r="HR145" s="13"/>
      <c r="HS145" s="13"/>
      <c r="HT145" s="13"/>
      <c r="HU145" s="13"/>
      <c r="HV145" s="13"/>
      <c r="HW145" s="13">
        <v>1</v>
      </c>
      <c r="HX145" s="13"/>
      <c r="HY145" s="13"/>
      <c r="HZ145" s="13"/>
      <c r="IA145" s="13"/>
      <c r="IB145" s="13"/>
      <c r="IC145" s="13"/>
      <c r="ID145" s="13"/>
      <c r="IE145" s="13"/>
      <c r="IF145" s="59">
        <v>25</v>
      </c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59"/>
      <c r="JY145" s="13">
        <v>43</v>
      </c>
      <c r="JZ145" s="351"/>
      <c r="KA145" s="351"/>
      <c r="KB145" s="351"/>
      <c r="KC145" s="351"/>
      <c r="KD145" s="351"/>
      <c r="KE145" s="351"/>
      <c r="KF145" s="351"/>
      <c r="KG145" s="351"/>
      <c r="KH145" s="351"/>
      <c r="KI145" s="351"/>
      <c r="KJ145" s="351"/>
      <c r="KK145" s="351"/>
      <c r="KL145" s="351"/>
      <c r="KM145" s="351"/>
    </row>
    <row r="146" spans="1:299">
      <c r="A146" s="8" t="s">
        <v>157</v>
      </c>
      <c r="B146" s="252">
        <f t="shared" si="108"/>
        <v>0</v>
      </c>
      <c r="C146" s="252">
        <f t="shared" si="109"/>
        <v>0</v>
      </c>
      <c r="D146" s="252">
        <f t="shared" si="110"/>
        <v>0</v>
      </c>
      <c r="E146" s="252">
        <f t="shared" si="111"/>
        <v>0</v>
      </c>
      <c r="F146" s="252">
        <f t="shared" si="112"/>
        <v>0</v>
      </c>
      <c r="G146" s="252">
        <f t="shared" si="113"/>
        <v>0</v>
      </c>
      <c r="H146" s="252">
        <f t="shared" si="114"/>
        <v>0</v>
      </c>
      <c r="I146" s="252">
        <f t="shared" si="115"/>
        <v>0</v>
      </c>
      <c r="J146" s="252">
        <f t="shared" si="116"/>
        <v>0</v>
      </c>
      <c r="K146" s="252">
        <f t="shared" si="117"/>
        <v>0</v>
      </c>
      <c r="L146" s="252">
        <f t="shared" si="118"/>
        <v>1</v>
      </c>
      <c r="M146" s="252">
        <f t="shared" si="119"/>
        <v>0</v>
      </c>
      <c r="N146" s="252">
        <f t="shared" si="120"/>
        <v>1</v>
      </c>
      <c r="O146" s="252">
        <f t="shared" si="121"/>
        <v>0</v>
      </c>
      <c r="P146" s="252">
        <f t="shared" si="122"/>
        <v>1</v>
      </c>
      <c r="Q146" s="252">
        <f t="shared" si="123"/>
        <v>1</v>
      </c>
      <c r="R146" s="252">
        <f t="shared" si="124"/>
        <v>0</v>
      </c>
      <c r="S146" s="252">
        <f t="shared" si="125"/>
        <v>1</v>
      </c>
      <c r="T146" s="252">
        <f t="shared" si="126"/>
        <v>0</v>
      </c>
      <c r="U146" s="252">
        <f t="shared" si="127"/>
        <v>0</v>
      </c>
      <c r="W146" s="16" t="s">
        <v>219</v>
      </c>
      <c r="X146" s="458">
        <f t="shared" si="87"/>
        <v>0</v>
      </c>
      <c r="Y146" s="458">
        <f t="shared" si="88"/>
        <v>0</v>
      </c>
      <c r="Z146" s="458">
        <f t="shared" si="89"/>
        <v>0</v>
      </c>
      <c r="AA146" s="458">
        <f t="shared" si="90"/>
        <v>0</v>
      </c>
      <c r="AB146" s="458">
        <f t="shared" si="91"/>
        <v>0</v>
      </c>
      <c r="AC146" s="458">
        <f t="shared" si="92"/>
        <v>0</v>
      </c>
      <c r="AD146" s="458">
        <f t="shared" si="93"/>
        <v>0</v>
      </c>
      <c r="AE146" s="458">
        <f t="shared" si="94"/>
        <v>0</v>
      </c>
      <c r="AF146" s="458">
        <f t="shared" si="95"/>
        <v>0</v>
      </c>
      <c r="AG146" s="458">
        <f t="shared" si="96"/>
        <v>0</v>
      </c>
      <c r="AH146" s="458">
        <f t="shared" si="97"/>
        <v>1</v>
      </c>
      <c r="AI146" s="458">
        <f t="shared" si="98"/>
        <v>0</v>
      </c>
      <c r="AJ146" s="458">
        <f t="shared" si="99"/>
        <v>1</v>
      </c>
      <c r="AK146" s="458">
        <f t="shared" si="100"/>
        <v>1</v>
      </c>
      <c r="AL146" s="458">
        <f t="shared" si="101"/>
        <v>1</v>
      </c>
      <c r="AM146" s="458">
        <f t="shared" si="102"/>
        <v>0</v>
      </c>
      <c r="AN146" s="458">
        <f t="shared" si="103"/>
        <v>3</v>
      </c>
      <c r="AO146" s="458">
        <f t="shared" si="104"/>
        <v>4</v>
      </c>
      <c r="AP146" s="458">
        <f t="shared" si="105"/>
        <v>0</v>
      </c>
      <c r="AQ146" s="458">
        <f t="shared" si="106"/>
        <v>1</v>
      </c>
      <c r="AR146" s="458">
        <f t="shared" si="107"/>
        <v>0</v>
      </c>
      <c r="AS146" s="16" t="s">
        <v>219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>
        <v>1</v>
      </c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>
        <v>2</v>
      </c>
      <c r="DS146" s="13"/>
      <c r="DT146" s="13">
        <v>2</v>
      </c>
      <c r="DU146" s="13"/>
      <c r="DV146" s="13"/>
      <c r="DW146" s="13"/>
      <c r="DX146" s="13"/>
      <c r="DY146" s="13"/>
      <c r="DZ146" s="13"/>
      <c r="EA146" s="13"/>
      <c r="EB146" s="13"/>
      <c r="EC146" s="13">
        <v>1</v>
      </c>
      <c r="ED146" s="13"/>
      <c r="EE146" s="13"/>
      <c r="EF146" s="13"/>
      <c r="EG146" s="13"/>
      <c r="EH146" s="13"/>
      <c r="EI146" s="13"/>
      <c r="EJ146" s="13"/>
      <c r="EK146" s="13"/>
      <c r="EL146" s="59">
        <v>6</v>
      </c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>
        <v>1</v>
      </c>
      <c r="GL146" s="13"/>
      <c r="GM146" s="13">
        <v>1</v>
      </c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>
        <v>1</v>
      </c>
      <c r="GZ146" s="13"/>
      <c r="HA146" s="13"/>
      <c r="HB146" s="13"/>
      <c r="HC146" s="13"/>
      <c r="HD146" s="13"/>
      <c r="HE146" s="13"/>
      <c r="HF146" s="13"/>
      <c r="HG146" s="13"/>
      <c r="HH146" s="13">
        <v>1</v>
      </c>
      <c r="HI146" s="13"/>
      <c r="HJ146" s="13">
        <v>1</v>
      </c>
      <c r="HK146" s="13"/>
      <c r="HL146" s="13">
        <v>1</v>
      </c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59">
        <v>6</v>
      </c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59"/>
      <c r="JY146" s="13">
        <v>12</v>
      </c>
      <c r="JZ146" s="351"/>
      <c r="KA146" s="351"/>
      <c r="KB146" s="351"/>
      <c r="KC146" s="351"/>
      <c r="KD146" s="351"/>
      <c r="KE146" s="351"/>
      <c r="KF146" s="351"/>
      <c r="KG146" s="351"/>
      <c r="KH146" s="351"/>
      <c r="KI146" s="351"/>
      <c r="KJ146" s="351"/>
      <c r="KK146" s="351"/>
      <c r="KL146" s="351"/>
      <c r="KM146" s="351"/>
    </row>
    <row r="147" spans="1:299">
      <c r="A147" s="8" t="s">
        <v>158</v>
      </c>
      <c r="B147" s="252">
        <f t="shared" si="108"/>
        <v>0</v>
      </c>
      <c r="C147" s="252">
        <f t="shared" si="109"/>
        <v>0</v>
      </c>
      <c r="D147" s="252">
        <f t="shared" si="110"/>
        <v>0</v>
      </c>
      <c r="E147" s="252">
        <f t="shared" si="111"/>
        <v>0</v>
      </c>
      <c r="F147" s="252">
        <f t="shared" si="112"/>
        <v>0</v>
      </c>
      <c r="G147" s="252">
        <f t="shared" si="113"/>
        <v>0</v>
      </c>
      <c r="H147" s="252">
        <f t="shared" si="114"/>
        <v>0</v>
      </c>
      <c r="I147" s="252">
        <f t="shared" si="115"/>
        <v>0</v>
      </c>
      <c r="J147" s="252">
        <f t="shared" si="116"/>
        <v>0</v>
      </c>
      <c r="K147" s="252">
        <f t="shared" si="117"/>
        <v>0</v>
      </c>
      <c r="L147" s="252">
        <f t="shared" si="118"/>
        <v>0</v>
      </c>
      <c r="M147" s="252">
        <f t="shared" si="119"/>
        <v>0</v>
      </c>
      <c r="N147" s="252">
        <f t="shared" si="120"/>
        <v>0</v>
      </c>
      <c r="O147" s="252">
        <f t="shared" si="121"/>
        <v>0</v>
      </c>
      <c r="P147" s="252">
        <f t="shared" si="122"/>
        <v>0</v>
      </c>
      <c r="Q147" s="252">
        <f t="shared" si="123"/>
        <v>1</v>
      </c>
      <c r="R147" s="252">
        <f t="shared" si="124"/>
        <v>0</v>
      </c>
      <c r="S147" s="252">
        <f t="shared" si="125"/>
        <v>2</v>
      </c>
      <c r="T147" s="252">
        <f t="shared" si="126"/>
        <v>0</v>
      </c>
      <c r="U147" s="252">
        <f t="shared" si="127"/>
        <v>1</v>
      </c>
      <c r="W147" s="16" t="s">
        <v>168</v>
      </c>
      <c r="X147" s="458">
        <f t="shared" si="87"/>
        <v>0</v>
      </c>
      <c r="Y147" s="458">
        <f t="shared" si="88"/>
        <v>0</v>
      </c>
      <c r="Z147" s="458">
        <f t="shared" si="89"/>
        <v>0</v>
      </c>
      <c r="AA147" s="458">
        <f t="shared" si="90"/>
        <v>1</v>
      </c>
      <c r="AB147" s="458">
        <f t="shared" si="91"/>
        <v>0</v>
      </c>
      <c r="AC147" s="458">
        <f t="shared" si="92"/>
        <v>2</v>
      </c>
      <c r="AD147" s="458">
        <f t="shared" si="93"/>
        <v>0</v>
      </c>
      <c r="AE147" s="458">
        <f t="shared" si="94"/>
        <v>0</v>
      </c>
      <c r="AF147" s="458">
        <f t="shared" si="95"/>
        <v>5</v>
      </c>
      <c r="AG147" s="458">
        <f t="shared" si="96"/>
        <v>7</v>
      </c>
      <c r="AH147" s="458">
        <f t="shared" si="97"/>
        <v>22</v>
      </c>
      <c r="AI147" s="458">
        <f t="shared" si="98"/>
        <v>18</v>
      </c>
      <c r="AJ147" s="458">
        <f t="shared" si="99"/>
        <v>65</v>
      </c>
      <c r="AK147" s="458">
        <f t="shared" si="100"/>
        <v>38</v>
      </c>
      <c r="AL147" s="458">
        <f t="shared" si="101"/>
        <v>70</v>
      </c>
      <c r="AM147" s="458">
        <f t="shared" si="102"/>
        <v>47</v>
      </c>
      <c r="AN147" s="458">
        <f t="shared" si="103"/>
        <v>50</v>
      </c>
      <c r="AO147" s="458">
        <f t="shared" si="104"/>
        <v>47</v>
      </c>
      <c r="AP147" s="458">
        <f t="shared" si="105"/>
        <v>6</v>
      </c>
      <c r="AQ147" s="458">
        <f t="shared" si="106"/>
        <v>16</v>
      </c>
      <c r="AR147" s="458">
        <f t="shared" si="107"/>
        <v>1</v>
      </c>
      <c r="AS147" s="16" t="s">
        <v>168</v>
      </c>
      <c r="AT147" s="13"/>
      <c r="AU147" s="13"/>
      <c r="AV147" s="13"/>
      <c r="AW147" s="13"/>
      <c r="AX147" s="13"/>
      <c r="AY147" s="13"/>
      <c r="AZ147" s="13"/>
      <c r="BA147" s="13">
        <v>1</v>
      </c>
      <c r="BB147" s="13"/>
      <c r="BC147" s="13"/>
      <c r="BD147" s="13"/>
      <c r="BE147" s="13"/>
      <c r="BF147" s="13"/>
      <c r="BG147" s="13"/>
      <c r="BH147" s="13"/>
      <c r="BI147" s="13">
        <v>1</v>
      </c>
      <c r="BJ147" s="13">
        <v>1</v>
      </c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>
        <v>1</v>
      </c>
      <c r="BY147" s="13">
        <v>1</v>
      </c>
      <c r="BZ147" s="13">
        <v>1</v>
      </c>
      <c r="CA147" s="13"/>
      <c r="CB147" s="13"/>
      <c r="CC147" s="13"/>
      <c r="CD147" s="13">
        <v>1</v>
      </c>
      <c r="CE147" s="13"/>
      <c r="CF147" s="13"/>
      <c r="CG147" s="13">
        <v>3</v>
      </c>
      <c r="CH147" s="13">
        <v>2</v>
      </c>
      <c r="CI147" s="13">
        <v>2</v>
      </c>
      <c r="CJ147" s="13"/>
      <c r="CK147" s="13">
        <v>2</v>
      </c>
      <c r="CL147" s="13">
        <v>4</v>
      </c>
      <c r="CM147" s="13">
        <v>2</v>
      </c>
      <c r="CN147" s="13">
        <v>1</v>
      </c>
      <c r="CO147" s="13">
        <v>3</v>
      </c>
      <c r="CP147" s="13"/>
      <c r="CQ147" s="13">
        <v>2</v>
      </c>
      <c r="CR147" s="13">
        <v>2</v>
      </c>
      <c r="CS147" s="13">
        <v>2</v>
      </c>
      <c r="CT147" s="13">
        <v>3</v>
      </c>
      <c r="CU147" s="13">
        <v>2</v>
      </c>
      <c r="CV147" s="13">
        <v>5</v>
      </c>
      <c r="CW147" s="13">
        <v>3</v>
      </c>
      <c r="CX147" s="13">
        <v>6</v>
      </c>
      <c r="CY147" s="13">
        <v>2</v>
      </c>
      <c r="CZ147" s="13">
        <v>5</v>
      </c>
      <c r="DA147" s="13">
        <v>8</v>
      </c>
      <c r="DB147" s="13">
        <v>3</v>
      </c>
      <c r="DC147" s="13">
        <v>2</v>
      </c>
      <c r="DD147" s="13">
        <v>9</v>
      </c>
      <c r="DE147" s="13">
        <v>2</v>
      </c>
      <c r="DF147" s="13">
        <v>5</v>
      </c>
      <c r="DG147" s="13">
        <v>6</v>
      </c>
      <c r="DH147" s="13">
        <v>3</v>
      </c>
      <c r="DI147" s="13">
        <v>4</v>
      </c>
      <c r="DJ147" s="13">
        <v>6</v>
      </c>
      <c r="DK147" s="13">
        <v>7</v>
      </c>
      <c r="DL147" s="13">
        <v>8</v>
      </c>
      <c r="DM147" s="13">
        <v>4</v>
      </c>
      <c r="DN147" s="13">
        <v>3</v>
      </c>
      <c r="DO147" s="13">
        <v>3</v>
      </c>
      <c r="DP147" s="13">
        <v>7</v>
      </c>
      <c r="DQ147" s="13">
        <v>3</v>
      </c>
      <c r="DR147" s="13">
        <v>1</v>
      </c>
      <c r="DS147" s="13">
        <v>7</v>
      </c>
      <c r="DT147" s="13">
        <v>7</v>
      </c>
      <c r="DU147" s="13">
        <v>4</v>
      </c>
      <c r="DV147" s="13">
        <v>4</v>
      </c>
      <c r="DW147" s="13">
        <v>2</v>
      </c>
      <c r="DX147" s="13">
        <v>4</v>
      </c>
      <c r="DY147" s="13">
        <v>4</v>
      </c>
      <c r="DZ147" s="13"/>
      <c r="EA147" s="13"/>
      <c r="EB147" s="13">
        <v>1</v>
      </c>
      <c r="EC147" s="13">
        <v>1</v>
      </c>
      <c r="ED147" s="13"/>
      <c r="EE147" s="13"/>
      <c r="EF147" s="13"/>
      <c r="EG147" s="13"/>
      <c r="EH147" s="13"/>
      <c r="EI147" s="13"/>
      <c r="EJ147" s="13"/>
      <c r="EK147" s="13"/>
      <c r="EL147" s="59">
        <v>176</v>
      </c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>
        <v>1</v>
      </c>
      <c r="FT147" s="13"/>
      <c r="FU147" s="13"/>
      <c r="FV147" s="13"/>
      <c r="FW147" s="13">
        <v>1</v>
      </c>
      <c r="FX147" s="13">
        <v>1</v>
      </c>
      <c r="FY147" s="13"/>
      <c r="FZ147" s="13">
        <v>1</v>
      </c>
      <c r="GA147" s="13">
        <v>1</v>
      </c>
      <c r="GB147" s="13"/>
      <c r="GC147" s="13">
        <v>2</v>
      </c>
      <c r="GD147" s="13">
        <v>2</v>
      </c>
      <c r="GE147" s="13"/>
      <c r="GF147" s="13">
        <v>2</v>
      </c>
      <c r="GG147" s="13">
        <v>4</v>
      </c>
      <c r="GH147" s="13">
        <v>2</v>
      </c>
      <c r="GI147" s="13">
        <v>2</v>
      </c>
      <c r="GJ147" s="13">
        <v>3</v>
      </c>
      <c r="GK147" s="13">
        <v>5</v>
      </c>
      <c r="GL147" s="13">
        <v>3</v>
      </c>
      <c r="GM147" s="13">
        <v>3</v>
      </c>
      <c r="GN147" s="13">
        <v>5</v>
      </c>
      <c r="GO147" s="13">
        <v>3</v>
      </c>
      <c r="GP147" s="13">
        <v>14</v>
      </c>
      <c r="GQ147" s="13">
        <v>6</v>
      </c>
      <c r="GR147" s="13">
        <v>7</v>
      </c>
      <c r="GS147" s="13">
        <v>8</v>
      </c>
      <c r="GT147" s="13">
        <v>8</v>
      </c>
      <c r="GU147" s="13">
        <v>8</v>
      </c>
      <c r="GV147" s="13">
        <v>10</v>
      </c>
      <c r="GW147" s="13">
        <v>10</v>
      </c>
      <c r="GX147" s="13">
        <v>8</v>
      </c>
      <c r="GY147" s="13">
        <v>9</v>
      </c>
      <c r="GZ147" s="13">
        <v>9</v>
      </c>
      <c r="HA147" s="13">
        <v>6</v>
      </c>
      <c r="HB147" s="13">
        <v>3</v>
      </c>
      <c r="HC147" s="13">
        <v>7</v>
      </c>
      <c r="HD147" s="13">
        <v>6</v>
      </c>
      <c r="HE147" s="13">
        <v>2</v>
      </c>
      <c r="HF147" s="13">
        <v>5</v>
      </c>
      <c r="HG147" s="13">
        <v>10</v>
      </c>
      <c r="HH147" s="13">
        <v>3</v>
      </c>
      <c r="HI147" s="13">
        <v>5</v>
      </c>
      <c r="HJ147" s="13">
        <v>6</v>
      </c>
      <c r="HK147" s="13">
        <v>3</v>
      </c>
      <c r="HL147" s="13">
        <v>3</v>
      </c>
      <c r="HM147" s="13">
        <v>8</v>
      </c>
      <c r="HN147" s="13">
        <v>3</v>
      </c>
      <c r="HO147" s="13">
        <v>4</v>
      </c>
      <c r="HP147" s="13">
        <v>1</v>
      </c>
      <c r="HQ147" s="13">
        <v>2</v>
      </c>
      <c r="HR147" s="13"/>
      <c r="HS147" s="13"/>
      <c r="HT147" s="13">
        <v>1</v>
      </c>
      <c r="HU147" s="13"/>
      <c r="HV147" s="13"/>
      <c r="HW147" s="13">
        <v>1</v>
      </c>
      <c r="HX147" s="13"/>
      <c r="HY147" s="13">
        <v>1</v>
      </c>
      <c r="HZ147" s="13"/>
      <c r="IA147" s="13"/>
      <c r="IB147" s="13"/>
      <c r="IC147" s="13"/>
      <c r="ID147" s="13"/>
      <c r="IE147" s="13"/>
      <c r="IF147" s="59">
        <v>218</v>
      </c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>
        <v>1</v>
      </c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59">
        <v>1</v>
      </c>
      <c r="JY147" s="13">
        <v>395</v>
      </c>
      <c r="JZ147" s="351"/>
      <c r="KA147" s="351"/>
      <c r="KB147" s="351"/>
      <c r="KC147" s="351"/>
      <c r="KD147" s="351"/>
      <c r="KE147" s="351"/>
      <c r="KF147" s="351"/>
      <c r="KG147" s="351"/>
      <c r="KH147" s="351"/>
      <c r="KI147" s="351"/>
      <c r="KJ147" s="351"/>
      <c r="KK147" s="351"/>
      <c r="KL147" s="351"/>
      <c r="KM147" s="351"/>
    </row>
    <row r="148" spans="1:299">
      <c r="A148" s="9" t="s">
        <v>159</v>
      </c>
      <c r="B148" s="252">
        <f t="shared" si="108"/>
        <v>0</v>
      </c>
      <c r="C148" s="252">
        <f t="shared" si="109"/>
        <v>0</v>
      </c>
      <c r="D148" s="252">
        <f t="shared" si="110"/>
        <v>0</v>
      </c>
      <c r="E148" s="252">
        <f t="shared" si="111"/>
        <v>0</v>
      </c>
      <c r="F148" s="252">
        <f t="shared" si="112"/>
        <v>0</v>
      </c>
      <c r="G148" s="252">
        <f t="shared" si="113"/>
        <v>1</v>
      </c>
      <c r="H148" s="252">
        <f t="shared" si="114"/>
        <v>4</v>
      </c>
      <c r="I148" s="252">
        <f t="shared" si="115"/>
        <v>0</v>
      </c>
      <c r="J148" s="252">
        <f t="shared" si="116"/>
        <v>15</v>
      </c>
      <c r="K148" s="252">
        <f t="shared" si="117"/>
        <v>3</v>
      </c>
      <c r="L148" s="252">
        <f t="shared" si="118"/>
        <v>22</v>
      </c>
      <c r="M148" s="252">
        <f t="shared" si="119"/>
        <v>8</v>
      </c>
      <c r="N148" s="252">
        <f t="shared" si="120"/>
        <v>44</v>
      </c>
      <c r="O148" s="252">
        <f t="shared" si="121"/>
        <v>28</v>
      </c>
      <c r="P148" s="252">
        <f t="shared" si="122"/>
        <v>43</v>
      </c>
      <c r="Q148" s="252">
        <f t="shared" si="123"/>
        <v>35</v>
      </c>
      <c r="R148" s="252">
        <f t="shared" si="124"/>
        <v>22</v>
      </c>
      <c r="S148" s="252">
        <f t="shared" si="125"/>
        <v>36</v>
      </c>
      <c r="T148" s="252">
        <f t="shared" si="126"/>
        <v>18</v>
      </c>
      <c r="U148" s="252">
        <f t="shared" si="127"/>
        <v>11</v>
      </c>
      <c r="W148" s="16" t="s">
        <v>170</v>
      </c>
      <c r="X148" s="458">
        <f t="shared" si="87"/>
        <v>0</v>
      </c>
      <c r="Y148" s="458">
        <f t="shared" si="88"/>
        <v>0</v>
      </c>
      <c r="Z148" s="458">
        <f t="shared" si="89"/>
        <v>0</v>
      </c>
      <c r="AA148" s="458">
        <f t="shared" si="90"/>
        <v>0</v>
      </c>
      <c r="AB148" s="458">
        <f t="shared" si="91"/>
        <v>0</v>
      </c>
      <c r="AC148" s="458">
        <f t="shared" si="92"/>
        <v>0</v>
      </c>
      <c r="AD148" s="458">
        <f t="shared" si="93"/>
        <v>0</v>
      </c>
      <c r="AE148" s="458">
        <f t="shared" si="94"/>
        <v>0</v>
      </c>
      <c r="AF148" s="458">
        <f t="shared" si="95"/>
        <v>0</v>
      </c>
      <c r="AG148" s="458">
        <f t="shared" si="96"/>
        <v>0</v>
      </c>
      <c r="AH148" s="458">
        <f t="shared" si="97"/>
        <v>0</v>
      </c>
      <c r="AI148" s="458">
        <f t="shared" si="98"/>
        <v>0</v>
      </c>
      <c r="AJ148" s="458">
        <f t="shared" si="99"/>
        <v>0</v>
      </c>
      <c r="AK148" s="458">
        <f t="shared" si="100"/>
        <v>0</v>
      </c>
      <c r="AL148" s="458">
        <f t="shared" si="101"/>
        <v>2</v>
      </c>
      <c r="AM148" s="458">
        <f t="shared" si="102"/>
        <v>1</v>
      </c>
      <c r="AN148" s="458">
        <f t="shared" si="103"/>
        <v>2</v>
      </c>
      <c r="AO148" s="458">
        <f t="shared" si="104"/>
        <v>0</v>
      </c>
      <c r="AP148" s="458">
        <f t="shared" si="105"/>
        <v>0</v>
      </c>
      <c r="AQ148" s="458">
        <f t="shared" si="106"/>
        <v>0</v>
      </c>
      <c r="AR148" s="458">
        <f t="shared" si="107"/>
        <v>0</v>
      </c>
      <c r="AS148" s="16" t="s">
        <v>170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>
        <v>1</v>
      </c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59">
        <v>1</v>
      </c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>
        <v>1</v>
      </c>
      <c r="HA148" s="13"/>
      <c r="HB148" s="13"/>
      <c r="HC148" s="13">
        <v>1</v>
      </c>
      <c r="HD148" s="13"/>
      <c r="HE148" s="13"/>
      <c r="HF148" s="13"/>
      <c r="HG148" s="13">
        <v>1</v>
      </c>
      <c r="HH148" s="13">
        <v>1</v>
      </c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59">
        <v>4</v>
      </c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59"/>
      <c r="JY148" s="13">
        <v>5</v>
      </c>
      <c r="JZ148" s="351"/>
      <c r="KA148" s="351"/>
      <c r="KB148" s="351"/>
      <c r="KC148" s="351"/>
      <c r="KD148" s="351"/>
      <c r="KE148" s="351"/>
      <c r="KF148" s="351"/>
      <c r="KG148" s="351"/>
      <c r="KH148" s="351"/>
      <c r="KI148" s="351"/>
      <c r="KJ148" s="351"/>
      <c r="KK148" s="351"/>
      <c r="KL148" s="351"/>
      <c r="KM148" s="351"/>
    </row>
    <row r="149" spans="1:299">
      <c r="A149" s="9" t="s">
        <v>160</v>
      </c>
      <c r="B149" s="252">
        <f t="shared" si="108"/>
        <v>1</v>
      </c>
      <c r="C149" s="252">
        <f t="shared" si="109"/>
        <v>0</v>
      </c>
      <c r="D149" s="252">
        <f t="shared" si="110"/>
        <v>1</v>
      </c>
      <c r="E149" s="252">
        <f t="shared" si="111"/>
        <v>0</v>
      </c>
      <c r="F149" s="252">
        <f t="shared" si="112"/>
        <v>1</v>
      </c>
      <c r="G149" s="252">
        <f t="shared" si="113"/>
        <v>0</v>
      </c>
      <c r="H149" s="252">
        <f t="shared" si="114"/>
        <v>1</v>
      </c>
      <c r="I149" s="252">
        <f t="shared" si="115"/>
        <v>2</v>
      </c>
      <c r="J149" s="252">
        <f t="shared" si="116"/>
        <v>9</v>
      </c>
      <c r="K149" s="252">
        <f t="shared" si="117"/>
        <v>0</v>
      </c>
      <c r="L149" s="252">
        <f t="shared" si="118"/>
        <v>20</v>
      </c>
      <c r="M149" s="252">
        <f t="shared" si="119"/>
        <v>5</v>
      </c>
      <c r="N149" s="252">
        <f t="shared" si="120"/>
        <v>44</v>
      </c>
      <c r="O149" s="252">
        <f t="shared" si="121"/>
        <v>17</v>
      </c>
      <c r="P149" s="252">
        <f t="shared" si="122"/>
        <v>63</v>
      </c>
      <c r="Q149" s="252">
        <f t="shared" si="123"/>
        <v>32</v>
      </c>
      <c r="R149" s="252">
        <f t="shared" si="124"/>
        <v>67</v>
      </c>
      <c r="S149" s="252">
        <f t="shared" si="125"/>
        <v>76</v>
      </c>
      <c r="T149" s="252">
        <f t="shared" si="126"/>
        <v>24</v>
      </c>
      <c r="U149" s="252">
        <f t="shared" si="127"/>
        <v>43</v>
      </c>
      <c r="W149" s="16" t="s">
        <v>171</v>
      </c>
      <c r="X149" s="458">
        <f t="shared" si="87"/>
        <v>0</v>
      </c>
      <c r="Y149" s="458">
        <f t="shared" si="88"/>
        <v>0</v>
      </c>
      <c r="Z149" s="458">
        <f t="shared" si="89"/>
        <v>0</v>
      </c>
      <c r="AA149" s="458">
        <f t="shared" si="90"/>
        <v>0</v>
      </c>
      <c r="AB149" s="458">
        <f t="shared" si="91"/>
        <v>1</v>
      </c>
      <c r="AC149" s="458">
        <f t="shared" si="92"/>
        <v>0</v>
      </c>
      <c r="AD149" s="458">
        <f t="shared" si="93"/>
        <v>0</v>
      </c>
      <c r="AE149" s="458">
        <f t="shared" si="94"/>
        <v>0</v>
      </c>
      <c r="AF149" s="458">
        <f t="shared" si="95"/>
        <v>0</v>
      </c>
      <c r="AG149" s="458">
        <f t="shared" si="96"/>
        <v>0</v>
      </c>
      <c r="AH149" s="458">
        <f t="shared" si="97"/>
        <v>2</v>
      </c>
      <c r="AI149" s="458">
        <f t="shared" si="98"/>
        <v>0</v>
      </c>
      <c r="AJ149" s="458">
        <f t="shared" si="99"/>
        <v>1</v>
      </c>
      <c r="AK149" s="458">
        <f t="shared" si="100"/>
        <v>1</v>
      </c>
      <c r="AL149" s="458">
        <f t="shared" si="101"/>
        <v>1</v>
      </c>
      <c r="AM149" s="458">
        <f t="shared" si="102"/>
        <v>3</v>
      </c>
      <c r="AN149" s="458">
        <f t="shared" si="103"/>
        <v>3</v>
      </c>
      <c r="AO149" s="458">
        <f t="shared" si="104"/>
        <v>2</v>
      </c>
      <c r="AP149" s="458">
        <f t="shared" si="105"/>
        <v>0</v>
      </c>
      <c r="AQ149" s="458">
        <f t="shared" si="106"/>
        <v>1</v>
      </c>
      <c r="AR149" s="458">
        <f t="shared" si="107"/>
        <v>1</v>
      </c>
      <c r="AS149" s="16" t="s">
        <v>171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>
        <v>1</v>
      </c>
      <c r="CU149" s="13"/>
      <c r="CV149" s="13"/>
      <c r="CW149" s="13"/>
      <c r="CX149" s="13"/>
      <c r="CY149" s="13"/>
      <c r="CZ149" s="13"/>
      <c r="DA149" s="13"/>
      <c r="DB149" s="13">
        <v>1</v>
      </c>
      <c r="DC149" s="13"/>
      <c r="DD149" s="13"/>
      <c r="DE149" s="13"/>
      <c r="DF149" s="13">
        <v>1</v>
      </c>
      <c r="DG149" s="13"/>
      <c r="DH149" s="13"/>
      <c r="DI149" s="13"/>
      <c r="DJ149" s="13"/>
      <c r="DK149" s="13">
        <v>1</v>
      </c>
      <c r="DL149" s="13"/>
      <c r="DM149" s="13"/>
      <c r="DN149" s="13"/>
      <c r="DO149" s="13">
        <v>1</v>
      </c>
      <c r="DP149" s="13">
        <v>1</v>
      </c>
      <c r="DQ149" s="13"/>
      <c r="DR149" s="13"/>
      <c r="DS149" s="13"/>
      <c r="DT149" s="13"/>
      <c r="DU149" s="13"/>
      <c r="DV149" s="13">
        <v>1</v>
      </c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59">
        <v>7</v>
      </c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>
        <v>1</v>
      </c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>
        <v>1</v>
      </c>
      <c r="GD149" s="13">
        <v>1</v>
      </c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>
        <v>1</v>
      </c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>
        <v>1</v>
      </c>
      <c r="HF149" s="13">
        <v>1</v>
      </c>
      <c r="HG149" s="13"/>
      <c r="HH149" s="13">
        <v>1</v>
      </c>
      <c r="HI149" s="13"/>
      <c r="HJ149" s="13"/>
      <c r="HK149" s="13"/>
      <c r="HL149" s="13"/>
      <c r="HM149" s="13"/>
      <c r="HN149" s="13"/>
      <c r="HO149" s="13">
        <v>1</v>
      </c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59">
        <v>8</v>
      </c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>
        <v>1</v>
      </c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59">
        <v>1</v>
      </c>
      <c r="JY149" s="13">
        <v>16</v>
      </c>
      <c r="JZ149" s="351"/>
      <c r="KA149" s="351"/>
      <c r="KB149" s="351"/>
      <c r="KC149" s="351"/>
      <c r="KD149" s="351"/>
      <c r="KE149" s="351"/>
      <c r="KF149" s="351"/>
      <c r="KG149" s="351"/>
      <c r="KH149" s="351"/>
      <c r="KI149" s="351"/>
      <c r="KJ149" s="351"/>
      <c r="KK149" s="351"/>
      <c r="KL149" s="351"/>
      <c r="KM149" s="351"/>
    </row>
    <row r="150" spans="1:299">
      <c r="A150" s="9" t="s">
        <v>161</v>
      </c>
      <c r="B150" s="252">
        <f t="shared" si="108"/>
        <v>0</v>
      </c>
      <c r="C150" s="252">
        <f t="shared" si="109"/>
        <v>0</v>
      </c>
      <c r="D150" s="252">
        <f t="shared" si="110"/>
        <v>0</v>
      </c>
      <c r="E150" s="252">
        <f t="shared" si="111"/>
        <v>0</v>
      </c>
      <c r="F150" s="252">
        <f t="shared" si="112"/>
        <v>4</v>
      </c>
      <c r="G150" s="252">
        <f t="shared" si="113"/>
        <v>4</v>
      </c>
      <c r="H150" s="252">
        <f t="shared" si="114"/>
        <v>2</v>
      </c>
      <c r="I150" s="252">
        <f t="shared" si="115"/>
        <v>4</v>
      </c>
      <c r="J150" s="252">
        <f t="shared" si="116"/>
        <v>9</v>
      </c>
      <c r="K150" s="252">
        <f t="shared" si="117"/>
        <v>6</v>
      </c>
      <c r="L150" s="252">
        <f t="shared" si="118"/>
        <v>21</v>
      </c>
      <c r="M150" s="252">
        <f t="shared" si="119"/>
        <v>16</v>
      </c>
      <c r="N150" s="252">
        <f t="shared" si="120"/>
        <v>50</v>
      </c>
      <c r="O150" s="252">
        <f t="shared" si="121"/>
        <v>25</v>
      </c>
      <c r="P150" s="252">
        <f t="shared" si="122"/>
        <v>58</v>
      </c>
      <c r="Q150" s="252">
        <f t="shared" si="123"/>
        <v>47</v>
      </c>
      <c r="R150" s="252">
        <f t="shared" si="124"/>
        <v>34</v>
      </c>
      <c r="S150" s="252">
        <f t="shared" si="125"/>
        <v>51</v>
      </c>
      <c r="T150" s="252">
        <f t="shared" si="126"/>
        <v>6</v>
      </c>
      <c r="U150" s="252">
        <f t="shared" si="127"/>
        <v>25</v>
      </c>
      <c r="W150" s="16" t="s">
        <v>172</v>
      </c>
      <c r="X150" s="458">
        <f t="shared" si="87"/>
        <v>0</v>
      </c>
      <c r="Y150" s="458">
        <f t="shared" si="88"/>
        <v>0</v>
      </c>
      <c r="Z150" s="458">
        <f t="shared" si="89"/>
        <v>0</v>
      </c>
      <c r="AA150" s="458">
        <f t="shared" si="90"/>
        <v>0</v>
      </c>
      <c r="AB150" s="458">
        <f t="shared" si="91"/>
        <v>0</v>
      </c>
      <c r="AC150" s="458">
        <f t="shared" si="92"/>
        <v>0</v>
      </c>
      <c r="AD150" s="458">
        <f t="shared" si="93"/>
        <v>0</v>
      </c>
      <c r="AE150" s="458">
        <f t="shared" si="94"/>
        <v>0</v>
      </c>
      <c r="AF150" s="458">
        <f t="shared" si="95"/>
        <v>0</v>
      </c>
      <c r="AG150" s="458">
        <f t="shared" si="96"/>
        <v>0</v>
      </c>
      <c r="AH150" s="458">
        <f t="shared" si="97"/>
        <v>0</v>
      </c>
      <c r="AI150" s="458">
        <f t="shared" si="98"/>
        <v>0</v>
      </c>
      <c r="AJ150" s="458">
        <f t="shared" si="99"/>
        <v>0</v>
      </c>
      <c r="AK150" s="458">
        <f t="shared" si="100"/>
        <v>0</v>
      </c>
      <c r="AL150" s="458">
        <f t="shared" si="101"/>
        <v>0</v>
      </c>
      <c r="AM150" s="458">
        <f t="shared" si="102"/>
        <v>1</v>
      </c>
      <c r="AN150" s="458">
        <f t="shared" si="103"/>
        <v>0</v>
      </c>
      <c r="AO150" s="458">
        <f t="shared" si="104"/>
        <v>0</v>
      </c>
      <c r="AP150" s="458">
        <f t="shared" si="105"/>
        <v>0</v>
      </c>
      <c r="AQ150" s="458">
        <f t="shared" si="106"/>
        <v>0</v>
      </c>
      <c r="AR150" s="458">
        <f t="shared" si="107"/>
        <v>0</v>
      </c>
      <c r="AS150" s="16" t="s">
        <v>172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>
        <v>1</v>
      </c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59">
        <v>1</v>
      </c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59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59"/>
      <c r="JY150" s="13">
        <v>1</v>
      </c>
      <c r="JZ150" s="351"/>
      <c r="KA150" s="351"/>
      <c r="KB150" s="351"/>
      <c r="KC150" s="351"/>
      <c r="KD150" s="351"/>
      <c r="KE150" s="351"/>
      <c r="KF150" s="351"/>
      <c r="KG150" s="351"/>
      <c r="KH150" s="351"/>
      <c r="KI150" s="351"/>
      <c r="KJ150" s="351"/>
      <c r="KK150" s="351"/>
      <c r="KL150" s="351"/>
      <c r="KM150" s="351"/>
    </row>
    <row r="151" spans="1:299">
      <c r="A151" s="8" t="s">
        <v>218</v>
      </c>
      <c r="B151" s="252">
        <f t="shared" si="108"/>
        <v>0</v>
      </c>
      <c r="C151" s="252">
        <f t="shared" si="109"/>
        <v>0</v>
      </c>
      <c r="D151" s="252">
        <f t="shared" si="110"/>
        <v>0</v>
      </c>
      <c r="E151" s="252">
        <f t="shared" si="111"/>
        <v>0</v>
      </c>
      <c r="F151" s="252">
        <f t="shared" si="112"/>
        <v>0</v>
      </c>
      <c r="G151" s="252">
        <f t="shared" si="113"/>
        <v>0</v>
      </c>
      <c r="H151" s="252">
        <f t="shared" si="114"/>
        <v>0</v>
      </c>
      <c r="I151" s="252">
        <f t="shared" si="115"/>
        <v>1</v>
      </c>
      <c r="J151" s="252">
        <f t="shared" si="116"/>
        <v>2</v>
      </c>
      <c r="K151" s="252">
        <f t="shared" si="117"/>
        <v>3</v>
      </c>
      <c r="L151" s="252">
        <f t="shared" si="118"/>
        <v>10</v>
      </c>
      <c r="M151" s="252">
        <f t="shared" si="119"/>
        <v>6</v>
      </c>
      <c r="N151" s="252">
        <f t="shared" si="120"/>
        <v>34</v>
      </c>
      <c r="O151" s="252">
        <f t="shared" si="121"/>
        <v>4</v>
      </c>
      <c r="P151" s="252">
        <f t="shared" si="122"/>
        <v>21</v>
      </c>
      <c r="Q151" s="252">
        <f t="shared" si="123"/>
        <v>9</v>
      </c>
      <c r="R151" s="252">
        <f t="shared" si="124"/>
        <v>8</v>
      </c>
      <c r="S151" s="252">
        <f t="shared" si="125"/>
        <v>12</v>
      </c>
      <c r="T151" s="252">
        <f t="shared" si="126"/>
        <v>5</v>
      </c>
      <c r="U151" s="252">
        <f t="shared" si="127"/>
        <v>4</v>
      </c>
      <c r="W151" s="16" t="s">
        <v>173</v>
      </c>
      <c r="X151" s="458">
        <f t="shared" si="87"/>
        <v>0</v>
      </c>
      <c r="Y151" s="458">
        <f t="shared" si="88"/>
        <v>0</v>
      </c>
      <c r="Z151" s="458">
        <f t="shared" si="89"/>
        <v>0</v>
      </c>
      <c r="AA151" s="458">
        <f t="shared" si="90"/>
        <v>0</v>
      </c>
      <c r="AB151" s="458">
        <f t="shared" si="91"/>
        <v>2</v>
      </c>
      <c r="AC151" s="458">
        <f t="shared" si="92"/>
        <v>1</v>
      </c>
      <c r="AD151" s="458">
        <f t="shared" si="93"/>
        <v>2</v>
      </c>
      <c r="AE151" s="458">
        <f t="shared" si="94"/>
        <v>5</v>
      </c>
      <c r="AF151" s="458">
        <f t="shared" si="95"/>
        <v>11</v>
      </c>
      <c r="AG151" s="458">
        <f t="shared" si="96"/>
        <v>9</v>
      </c>
      <c r="AH151" s="458">
        <f t="shared" si="97"/>
        <v>28</v>
      </c>
      <c r="AI151" s="458">
        <f t="shared" si="98"/>
        <v>10</v>
      </c>
      <c r="AJ151" s="458">
        <f t="shared" si="99"/>
        <v>71</v>
      </c>
      <c r="AK151" s="458">
        <f t="shared" si="100"/>
        <v>52</v>
      </c>
      <c r="AL151" s="458">
        <f t="shared" si="101"/>
        <v>90</v>
      </c>
      <c r="AM151" s="458">
        <f t="shared" si="102"/>
        <v>66</v>
      </c>
      <c r="AN151" s="458">
        <f t="shared" si="103"/>
        <v>70</v>
      </c>
      <c r="AO151" s="458">
        <f t="shared" si="104"/>
        <v>68</v>
      </c>
      <c r="AP151" s="458">
        <f t="shared" si="105"/>
        <v>16</v>
      </c>
      <c r="AQ151" s="458">
        <f t="shared" si="106"/>
        <v>50</v>
      </c>
      <c r="AR151" s="458">
        <f t="shared" si="107"/>
        <v>9</v>
      </c>
      <c r="AS151" s="16" t="s">
        <v>173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>
        <v>1</v>
      </c>
      <c r="BN151" s="13">
        <v>1</v>
      </c>
      <c r="BO151" s="13">
        <v>1</v>
      </c>
      <c r="BP151" s="13"/>
      <c r="BQ151" s="13"/>
      <c r="BR151" s="13">
        <v>1</v>
      </c>
      <c r="BS151" s="13"/>
      <c r="BT151" s="13"/>
      <c r="BU151" s="13"/>
      <c r="BV151" s="13">
        <v>1</v>
      </c>
      <c r="BW151" s="13">
        <v>1</v>
      </c>
      <c r="BX151" s="13"/>
      <c r="BY151" s="13">
        <v>2</v>
      </c>
      <c r="BZ151" s="13"/>
      <c r="CA151" s="13"/>
      <c r="CB151" s="13"/>
      <c r="CC151" s="13">
        <v>2</v>
      </c>
      <c r="CD151" s="13"/>
      <c r="CE151" s="13">
        <v>1</v>
      </c>
      <c r="CF151" s="13"/>
      <c r="CG151" s="13">
        <v>4</v>
      </c>
      <c r="CH151" s="13"/>
      <c r="CI151" s="13"/>
      <c r="CJ151" s="13">
        <v>1</v>
      </c>
      <c r="CK151" s="13">
        <v>2</v>
      </c>
      <c r="CL151" s="13"/>
      <c r="CM151" s="13">
        <v>1</v>
      </c>
      <c r="CN151" s="13"/>
      <c r="CO151" s="13">
        <v>3</v>
      </c>
      <c r="CP151" s="13">
        <v>2</v>
      </c>
      <c r="CQ151" s="13">
        <v>1</v>
      </c>
      <c r="CR151" s="13">
        <v>3</v>
      </c>
      <c r="CS151" s="13">
        <v>3</v>
      </c>
      <c r="CT151" s="13">
        <v>5</v>
      </c>
      <c r="CU151" s="13">
        <v>2</v>
      </c>
      <c r="CV151" s="13">
        <v>7</v>
      </c>
      <c r="CW151" s="13">
        <v>5</v>
      </c>
      <c r="CX151" s="13">
        <v>7</v>
      </c>
      <c r="CY151" s="13">
        <v>7</v>
      </c>
      <c r="CZ151" s="13">
        <v>6</v>
      </c>
      <c r="DA151" s="13">
        <v>7</v>
      </c>
      <c r="DB151" s="13">
        <v>3</v>
      </c>
      <c r="DC151" s="13">
        <v>6</v>
      </c>
      <c r="DD151" s="13">
        <v>4</v>
      </c>
      <c r="DE151" s="13">
        <v>5</v>
      </c>
      <c r="DF151" s="13">
        <v>6</v>
      </c>
      <c r="DG151" s="13">
        <v>7</v>
      </c>
      <c r="DH151" s="13">
        <v>13</v>
      </c>
      <c r="DI151" s="13">
        <v>6</v>
      </c>
      <c r="DJ151" s="13">
        <v>8</v>
      </c>
      <c r="DK151" s="13">
        <v>8</v>
      </c>
      <c r="DL151" s="13">
        <v>4</v>
      </c>
      <c r="DM151" s="13">
        <v>6</v>
      </c>
      <c r="DN151" s="13">
        <v>5</v>
      </c>
      <c r="DO151" s="13">
        <v>5</v>
      </c>
      <c r="DP151" s="13">
        <v>4</v>
      </c>
      <c r="DQ151" s="13">
        <v>10</v>
      </c>
      <c r="DR151" s="13">
        <v>6</v>
      </c>
      <c r="DS151" s="13">
        <v>6</v>
      </c>
      <c r="DT151" s="13">
        <v>13</v>
      </c>
      <c r="DU151" s="13">
        <v>9</v>
      </c>
      <c r="DV151" s="13">
        <v>5</v>
      </c>
      <c r="DW151" s="13">
        <v>7</v>
      </c>
      <c r="DX151" s="13">
        <v>9</v>
      </c>
      <c r="DY151" s="13">
        <v>6</v>
      </c>
      <c r="DZ151" s="13">
        <v>6</v>
      </c>
      <c r="EA151" s="13">
        <v>5</v>
      </c>
      <c r="EB151" s="13">
        <v>2</v>
      </c>
      <c r="EC151" s="13">
        <v>3</v>
      </c>
      <c r="ED151" s="13">
        <v>2</v>
      </c>
      <c r="EE151" s="13"/>
      <c r="EF151" s="13">
        <v>2</v>
      </c>
      <c r="EG151" s="13"/>
      <c r="EH151" s="13">
        <v>2</v>
      </c>
      <c r="EI151" s="13">
        <v>1</v>
      </c>
      <c r="EJ151" s="13"/>
      <c r="EK151" s="13"/>
      <c r="EL151" s="59">
        <v>261</v>
      </c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>
        <v>1</v>
      </c>
      <c r="FB151" s="13"/>
      <c r="FC151" s="13"/>
      <c r="FD151" s="13"/>
      <c r="FE151" s="13"/>
      <c r="FF151" s="13"/>
      <c r="FG151" s="13">
        <v>1</v>
      </c>
      <c r="FH151" s="13"/>
      <c r="FI151" s="13"/>
      <c r="FJ151" s="13"/>
      <c r="FK151" s="13">
        <v>1</v>
      </c>
      <c r="FL151" s="13"/>
      <c r="FM151" s="13"/>
      <c r="FN151" s="13"/>
      <c r="FO151" s="13"/>
      <c r="FP151" s="13">
        <v>1</v>
      </c>
      <c r="FQ151" s="13"/>
      <c r="FR151" s="13"/>
      <c r="FS151" s="13"/>
      <c r="FT151" s="13">
        <v>1</v>
      </c>
      <c r="FU151" s="13"/>
      <c r="FV151" s="13"/>
      <c r="FW151" s="13">
        <v>2</v>
      </c>
      <c r="FX151" s="13">
        <v>4</v>
      </c>
      <c r="FY151" s="13">
        <v>1</v>
      </c>
      <c r="FZ151" s="13">
        <v>1</v>
      </c>
      <c r="GA151" s="13">
        <v>2</v>
      </c>
      <c r="GB151" s="13">
        <v>2</v>
      </c>
      <c r="GC151" s="13">
        <v>4</v>
      </c>
      <c r="GD151" s="13">
        <v>1</v>
      </c>
      <c r="GE151" s="13">
        <v>1</v>
      </c>
      <c r="GF151" s="13"/>
      <c r="GG151" s="13">
        <v>4</v>
      </c>
      <c r="GH151" s="13">
        <v>3</v>
      </c>
      <c r="GI151" s="13">
        <v>4</v>
      </c>
      <c r="GJ151" s="13">
        <v>5</v>
      </c>
      <c r="GK151" s="13">
        <v>4</v>
      </c>
      <c r="GL151" s="13">
        <v>5</v>
      </c>
      <c r="GM151" s="13">
        <v>5</v>
      </c>
      <c r="GN151" s="13">
        <v>6</v>
      </c>
      <c r="GO151" s="13">
        <v>5</v>
      </c>
      <c r="GP151" s="13">
        <v>8</v>
      </c>
      <c r="GQ151" s="13">
        <v>5</v>
      </c>
      <c r="GR151" s="13">
        <v>8</v>
      </c>
      <c r="GS151" s="13">
        <v>9</v>
      </c>
      <c r="GT151" s="13">
        <v>14</v>
      </c>
      <c r="GU151" s="13">
        <v>6</v>
      </c>
      <c r="GV151" s="13">
        <v>4</v>
      </c>
      <c r="GW151" s="13">
        <v>9</v>
      </c>
      <c r="GX151" s="13">
        <v>10</v>
      </c>
      <c r="GY151" s="13">
        <v>7</v>
      </c>
      <c r="GZ151" s="13">
        <v>5</v>
      </c>
      <c r="HA151" s="13">
        <v>12</v>
      </c>
      <c r="HB151" s="13">
        <v>8</v>
      </c>
      <c r="HC151" s="13">
        <v>12</v>
      </c>
      <c r="HD151" s="13">
        <v>9</v>
      </c>
      <c r="HE151" s="13">
        <v>14</v>
      </c>
      <c r="HF151" s="13">
        <v>6</v>
      </c>
      <c r="HG151" s="13">
        <v>6</v>
      </c>
      <c r="HH151" s="13">
        <v>7</v>
      </c>
      <c r="HI151" s="13">
        <v>9</v>
      </c>
      <c r="HJ151" s="13">
        <v>4</v>
      </c>
      <c r="HK151" s="13">
        <v>7</v>
      </c>
      <c r="HL151" s="13">
        <v>9</v>
      </c>
      <c r="HM151" s="13">
        <v>10</v>
      </c>
      <c r="HN151" s="13">
        <v>9</v>
      </c>
      <c r="HO151" s="13">
        <v>3</v>
      </c>
      <c r="HP151" s="13">
        <v>3</v>
      </c>
      <c r="HQ151" s="13">
        <v>4</v>
      </c>
      <c r="HR151" s="13">
        <v>3</v>
      </c>
      <c r="HS151" s="13">
        <v>1</v>
      </c>
      <c r="HT151" s="13">
        <v>1</v>
      </c>
      <c r="HU151" s="13"/>
      <c r="HV151" s="13"/>
      <c r="HW151" s="13">
        <v>1</v>
      </c>
      <c r="HX151" s="13">
        <v>1</v>
      </c>
      <c r="HY151" s="13">
        <v>1</v>
      </c>
      <c r="HZ151" s="13"/>
      <c r="IA151" s="13"/>
      <c r="IB151" s="13">
        <v>1</v>
      </c>
      <c r="IC151" s="13"/>
      <c r="ID151" s="13"/>
      <c r="IE151" s="13"/>
      <c r="IF151" s="59">
        <v>290</v>
      </c>
      <c r="IG151" s="13"/>
      <c r="IH151" s="13"/>
      <c r="II151" s="13"/>
      <c r="IJ151" s="13"/>
      <c r="IK151" s="13"/>
      <c r="IL151" s="13"/>
      <c r="IM151" s="13"/>
      <c r="IN151" s="13">
        <v>1</v>
      </c>
      <c r="IO151" s="13"/>
      <c r="IP151" s="13"/>
      <c r="IQ151" s="13"/>
      <c r="IR151" s="13"/>
      <c r="IS151" s="13"/>
      <c r="IT151" s="13"/>
      <c r="IU151" s="13"/>
      <c r="IV151" s="13"/>
      <c r="IW151" s="13">
        <v>1</v>
      </c>
      <c r="IX151" s="13">
        <v>1</v>
      </c>
      <c r="IY151" s="13"/>
      <c r="IZ151" s="13">
        <v>1</v>
      </c>
      <c r="JA151" s="13"/>
      <c r="JB151" s="13">
        <v>1</v>
      </c>
      <c r="JC151" s="13"/>
      <c r="JD151" s="13">
        <v>1</v>
      </c>
      <c r="JE151" s="13">
        <v>1</v>
      </c>
      <c r="JF151" s="13">
        <v>1</v>
      </c>
      <c r="JG151" s="13">
        <v>1</v>
      </c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59">
        <v>9</v>
      </c>
      <c r="JY151" s="13">
        <v>560</v>
      </c>
      <c r="JZ151" s="102"/>
      <c r="KA151" s="102"/>
      <c r="KB151" s="102"/>
      <c r="KC151" s="102"/>
      <c r="KD151" s="102"/>
      <c r="KE151" s="102"/>
      <c r="KF151" s="102"/>
      <c r="KG151" s="102"/>
      <c r="KH151" s="102"/>
      <c r="KI151" s="102"/>
      <c r="KJ151" s="102"/>
      <c r="KK151" s="102"/>
      <c r="KL151" s="102"/>
      <c r="KM151" s="102"/>
    </row>
    <row r="152" spans="1:299">
      <c r="A152" s="8" t="s">
        <v>163</v>
      </c>
      <c r="B152" s="252">
        <f t="shared" si="108"/>
        <v>0</v>
      </c>
      <c r="C152" s="252">
        <f t="shared" si="109"/>
        <v>0</v>
      </c>
      <c r="D152" s="252">
        <f t="shared" si="110"/>
        <v>0</v>
      </c>
      <c r="E152" s="252">
        <f t="shared" si="111"/>
        <v>0</v>
      </c>
      <c r="F152" s="252">
        <f t="shared" si="112"/>
        <v>1</v>
      </c>
      <c r="G152" s="252">
        <f t="shared" si="113"/>
        <v>0</v>
      </c>
      <c r="H152" s="252">
        <f t="shared" si="114"/>
        <v>1</v>
      </c>
      <c r="I152" s="252">
        <f t="shared" si="115"/>
        <v>0</v>
      </c>
      <c r="J152" s="252">
        <f t="shared" si="116"/>
        <v>2</v>
      </c>
      <c r="K152" s="252">
        <f t="shared" si="117"/>
        <v>0</v>
      </c>
      <c r="L152" s="252">
        <f t="shared" si="118"/>
        <v>4</v>
      </c>
      <c r="M152" s="252">
        <f t="shared" si="119"/>
        <v>0</v>
      </c>
      <c r="N152" s="252">
        <f t="shared" si="120"/>
        <v>10</v>
      </c>
      <c r="O152" s="252">
        <f t="shared" si="121"/>
        <v>3</v>
      </c>
      <c r="P152" s="252">
        <f t="shared" si="122"/>
        <v>12</v>
      </c>
      <c r="Q152" s="252">
        <f t="shared" si="123"/>
        <v>4</v>
      </c>
      <c r="R152" s="252">
        <f t="shared" si="124"/>
        <v>5</v>
      </c>
      <c r="S152" s="252">
        <f t="shared" si="125"/>
        <v>5</v>
      </c>
      <c r="T152" s="252">
        <f t="shared" si="126"/>
        <v>1</v>
      </c>
      <c r="U152" s="252">
        <f t="shared" si="127"/>
        <v>3</v>
      </c>
      <c r="W152" s="16" t="s">
        <v>220</v>
      </c>
      <c r="X152" s="458">
        <f t="shared" si="87"/>
        <v>0</v>
      </c>
      <c r="Y152" s="458">
        <f t="shared" si="88"/>
        <v>0</v>
      </c>
      <c r="Z152" s="458">
        <f t="shared" si="89"/>
        <v>0</v>
      </c>
      <c r="AA152" s="458">
        <f t="shared" si="90"/>
        <v>0</v>
      </c>
      <c r="AB152" s="458">
        <f t="shared" si="91"/>
        <v>3</v>
      </c>
      <c r="AC152" s="458">
        <f t="shared" si="92"/>
        <v>0</v>
      </c>
      <c r="AD152" s="458">
        <f t="shared" si="93"/>
        <v>2</v>
      </c>
      <c r="AE152" s="458">
        <f t="shared" si="94"/>
        <v>1</v>
      </c>
      <c r="AF152" s="458">
        <f t="shared" si="95"/>
        <v>2</v>
      </c>
      <c r="AG152" s="458">
        <f t="shared" si="96"/>
        <v>2</v>
      </c>
      <c r="AH152" s="458">
        <f t="shared" si="97"/>
        <v>19</v>
      </c>
      <c r="AI152" s="458">
        <f t="shared" si="98"/>
        <v>5</v>
      </c>
      <c r="AJ152" s="458">
        <f t="shared" si="99"/>
        <v>39</v>
      </c>
      <c r="AK152" s="458">
        <f t="shared" si="100"/>
        <v>18</v>
      </c>
      <c r="AL152" s="458">
        <f t="shared" si="101"/>
        <v>61</v>
      </c>
      <c r="AM152" s="458">
        <f t="shared" si="102"/>
        <v>37</v>
      </c>
      <c r="AN152" s="458">
        <f t="shared" si="103"/>
        <v>47</v>
      </c>
      <c r="AO152" s="458">
        <f t="shared" si="104"/>
        <v>67</v>
      </c>
      <c r="AP152" s="458">
        <f t="shared" si="105"/>
        <v>23</v>
      </c>
      <c r="AQ152" s="458">
        <f t="shared" si="106"/>
        <v>49</v>
      </c>
      <c r="AR152" s="458">
        <f t="shared" si="107"/>
        <v>4</v>
      </c>
      <c r="AS152" s="16" t="s">
        <v>220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>
        <v>1</v>
      </c>
      <c r="BW152" s="13"/>
      <c r="BX152" s="13">
        <v>1</v>
      </c>
      <c r="BY152" s="13"/>
      <c r="BZ152" s="13"/>
      <c r="CA152" s="13"/>
      <c r="CB152" s="13"/>
      <c r="CC152" s="13"/>
      <c r="CD152" s="13"/>
      <c r="CE152" s="13"/>
      <c r="CF152" s="13"/>
      <c r="CG152" s="13">
        <v>1</v>
      </c>
      <c r="CH152" s="13"/>
      <c r="CI152" s="13">
        <v>1</v>
      </c>
      <c r="CJ152" s="13">
        <v>1</v>
      </c>
      <c r="CK152" s="13"/>
      <c r="CL152" s="13"/>
      <c r="CM152" s="13"/>
      <c r="CN152" s="13">
        <v>1</v>
      </c>
      <c r="CO152" s="13"/>
      <c r="CP152" s="13"/>
      <c r="CQ152" s="13">
        <v>2</v>
      </c>
      <c r="CR152" s="13"/>
      <c r="CS152" s="13">
        <v>1</v>
      </c>
      <c r="CT152" s="13">
        <v>1</v>
      </c>
      <c r="CU152" s="13">
        <v>1</v>
      </c>
      <c r="CV152" s="13"/>
      <c r="CW152" s="13">
        <v>3</v>
      </c>
      <c r="CX152" s="13">
        <v>2</v>
      </c>
      <c r="CY152" s="13">
        <v>5</v>
      </c>
      <c r="CZ152" s="13">
        <v>2</v>
      </c>
      <c r="DA152" s="13">
        <v>3</v>
      </c>
      <c r="DB152" s="13">
        <v>4</v>
      </c>
      <c r="DC152" s="13">
        <v>5</v>
      </c>
      <c r="DD152" s="13">
        <v>2</v>
      </c>
      <c r="DE152" s="13">
        <v>3</v>
      </c>
      <c r="DF152" s="13">
        <v>2</v>
      </c>
      <c r="DG152" s="13">
        <v>5</v>
      </c>
      <c r="DH152" s="13">
        <v>3</v>
      </c>
      <c r="DI152" s="13">
        <v>8</v>
      </c>
      <c r="DJ152" s="13">
        <v>1</v>
      </c>
      <c r="DK152" s="13">
        <v>4</v>
      </c>
      <c r="DL152" s="13">
        <v>6</v>
      </c>
      <c r="DM152" s="13">
        <v>4</v>
      </c>
      <c r="DN152" s="13">
        <v>5</v>
      </c>
      <c r="DO152" s="13">
        <v>3</v>
      </c>
      <c r="DP152" s="13">
        <v>8</v>
      </c>
      <c r="DQ152" s="13">
        <v>2</v>
      </c>
      <c r="DR152" s="13">
        <v>12</v>
      </c>
      <c r="DS152" s="13">
        <v>4</v>
      </c>
      <c r="DT152" s="13">
        <v>7</v>
      </c>
      <c r="DU152" s="13">
        <v>16</v>
      </c>
      <c r="DV152" s="13">
        <v>8</v>
      </c>
      <c r="DW152" s="13">
        <v>8</v>
      </c>
      <c r="DX152" s="13">
        <v>7</v>
      </c>
      <c r="DY152" s="13">
        <v>9</v>
      </c>
      <c r="DZ152" s="13">
        <v>7</v>
      </c>
      <c r="EA152" s="13">
        <v>3</v>
      </c>
      <c r="EB152" s="13">
        <v>2</v>
      </c>
      <c r="EC152" s="13">
        <v>1</v>
      </c>
      <c r="ED152" s="13">
        <v>1</v>
      </c>
      <c r="EE152" s="13"/>
      <c r="EF152" s="13">
        <v>1</v>
      </c>
      <c r="EG152" s="13">
        <v>2</v>
      </c>
      <c r="EH152" s="13"/>
      <c r="EI152" s="13"/>
      <c r="EJ152" s="13"/>
      <c r="EK152" s="13"/>
      <c r="EL152" s="59">
        <v>179</v>
      </c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>
        <v>1</v>
      </c>
      <c r="FA152" s="13"/>
      <c r="FB152" s="13">
        <v>1</v>
      </c>
      <c r="FC152" s="13">
        <v>1</v>
      </c>
      <c r="FD152" s="13"/>
      <c r="FE152" s="13"/>
      <c r="FF152" s="13"/>
      <c r="FG152" s="13"/>
      <c r="FH152" s="13"/>
      <c r="FI152" s="13"/>
      <c r="FJ152" s="13"/>
      <c r="FK152" s="13"/>
      <c r="FL152" s="13">
        <v>1</v>
      </c>
      <c r="FM152" s="13"/>
      <c r="FN152" s="13"/>
      <c r="FO152" s="13"/>
      <c r="FP152" s="13"/>
      <c r="FQ152" s="13">
        <v>1</v>
      </c>
      <c r="FR152" s="13"/>
      <c r="FS152" s="13"/>
      <c r="FT152" s="13"/>
      <c r="FU152" s="13"/>
      <c r="FV152" s="13"/>
      <c r="FW152" s="13"/>
      <c r="FX152" s="13">
        <v>1</v>
      </c>
      <c r="FY152" s="13">
        <v>1</v>
      </c>
      <c r="FZ152" s="13"/>
      <c r="GA152" s="13"/>
      <c r="GB152" s="13">
        <v>2</v>
      </c>
      <c r="GC152" s="13">
        <v>3</v>
      </c>
      <c r="GD152" s="13"/>
      <c r="GE152" s="13">
        <v>1</v>
      </c>
      <c r="GF152" s="13">
        <v>1</v>
      </c>
      <c r="GG152" s="13">
        <v>4</v>
      </c>
      <c r="GH152" s="13">
        <v>1</v>
      </c>
      <c r="GI152" s="13">
        <v>3</v>
      </c>
      <c r="GJ152" s="13">
        <v>3</v>
      </c>
      <c r="GK152" s="13">
        <v>1</v>
      </c>
      <c r="GL152" s="13">
        <v>3</v>
      </c>
      <c r="GM152" s="13">
        <v>2</v>
      </c>
      <c r="GN152" s="13">
        <v>3</v>
      </c>
      <c r="GO152" s="13">
        <v>2</v>
      </c>
      <c r="GP152" s="13">
        <v>3</v>
      </c>
      <c r="GQ152" s="13">
        <v>4</v>
      </c>
      <c r="GR152" s="13">
        <v>2</v>
      </c>
      <c r="GS152" s="13">
        <v>9</v>
      </c>
      <c r="GT152" s="13">
        <v>5</v>
      </c>
      <c r="GU152" s="13">
        <v>6</v>
      </c>
      <c r="GV152" s="13">
        <v>7</v>
      </c>
      <c r="GW152" s="13">
        <v>3</v>
      </c>
      <c r="GX152" s="13">
        <v>8</v>
      </c>
      <c r="GY152" s="13">
        <v>6</v>
      </c>
      <c r="GZ152" s="13">
        <v>4</v>
      </c>
      <c r="HA152" s="13">
        <v>6</v>
      </c>
      <c r="HB152" s="13">
        <v>4</v>
      </c>
      <c r="HC152" s="13">
        <v>12</v>
      </c>
      <c r="HD152" s="13">
        <v>5</v>
      </c>
      <c r="HE152" s="13">
        <v>6</v>
      </c>
      <c r="HF152" s="13">
        <v>8</v>
      </c>
      <c r="HG152" s="13">
        <v>3</v>
      </c>
      <c r="HH152" s="13">
        <v>5</v>
      </c>
      <c r="HI152" s="13">
        <v>2</v>
      </c>
      <c r="HJ152" s="13">
        <v>6</v>
      </c>
      <c r="HK152" s="13">
        <v>6</v>
      </c>
      <c r="HL152" s="13">
        <v>3</v>
      </c>
      <c r="HM152" s="13">
        <v>4</v>
      </c>
      <c r="HN152" s="13">
        <v>5</v>
      </c>
      <c r="HO152" s="13">
        <v>5</v>
      </c>
      <c r="HP152" s="13">
        <v>2</v>
      </c>
      <c r="HQ152" s="13">
        <v>7</v>
      </c>
      <c r="HR152" s="13">
        <v>3</v>
      </c>
      <c r="HS152" s="13">
        <v>2</v>
      </c>
      <c r="HT152" s="13">
        <v>3</v>
      </c>
      <c r="HU152" s="13">
        <v>1</v>
      </c>
      <c r="HV152" s="13">
        <v>2</v>
      </c>
      <c r="HW152" s="13">
        <v>1</v>
      </c>
      <c r="HX152" s="13">
        <v>1</v>
      </c>
      <c r="HY152" s="13"/>
      <c r="HZ152" s="13"/>
      <c r="IA152" s="13">
        <v>1</v>
      </c>
      <c r="IB152" s="13"/>
      <c r="IC152" s="13"/>
      <c r="ID152" s="13"/>
      <c r="IE152" s="13"/>
      <c r="IF152" s="59">
        <v>196</v>
      </c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>
        <v>1</v>
      </c>
      <c r="JH152" s="13"/>
      <c r="JI152" s="13"/>
      <c r="JJ152" s="13"/>
      <c r="JK152" s="13"/>
      <c r="JL152" s="13">
        <v>1</v>
      </c>
      <c r="JM152" s="13"/>
      <c r="JN152" s="13">
        <v>1</v>
      </c>
      <c r="JO152" s="13"/>
      <c r="JP152" s="13"/>
      <c r="JQ152" s="13">
        <v>1</v>
      </c>
      <c r="JR152" s="13"/>
      <c r="JS152" s="13"/>
      <c r="JT152" s="13"/>
      <c r="JU152" s="13"/>
      <c r="JV152" s="13"/>
      <c r="JW152" s="13"/>
      <c r="JX152" s="59">
        <v>4</v>
      </c>
      <c r="JY152" s="13">
        <v>379</v>
      </c>
      <c r="JZ152" s="102"/>
      <c r="KA152" s="102"/>
      <c r="KB152" s="102"/>
      <c r="KC152" s="102"/>
      <c r="KD152" s="102"/>
      <c r="KE152" s="102"/>
      <c r="KF152" s="102"/>
      <c r="KG152" s="102"/>
      <c r="KH152" s="102"/>
      <c r="KI152" s="102"/>
      <c r="KJ152" s="102"/>
      <c r="KK152" s="102"/>
      <c r="KL152" s="102"/>
      <c r="KM152" s="102"/>
    </row>
    <row r="153" spans="1:299">
      <c r="A153" s="9" t="s">
        <v>164</v>
      </c>
      <c r="B153" s="252">
        <f t="shared" si="108"/>
        <v>1</v>
      </c>
      <c r="C153" s="252">
        <f t="shared" si="109"/>
        <v>1</v>
      </c>
      <c r="D153" s="252">
        <f t="shared" si="110"/>
        <v>0</v>
      </c>
      <c r="E153" s="252">
        <f t="shared" si="111"/>
        <v>0</v>
      </c>
      <c r="F153" s="252">
        <f t="shared" si="112"/>
        <v>0</v>
      </c>
      <c r="G153" s="252">
        <f t="shared" si="113"/>
        <v>0</v>
      </c>
      <c r="H153" s="252">
        <f t="shared" si="114"/>
        <v>1</v>
      </c>
      <c r="I153" s="252">
        <f t="shared" si="115"/>
        <v>0</v>
      </c>
      <c r="J153" s="252">
        <f t="shared" si="116"/>
        <v>4</v>
      </c>
      <c r="K153" s="252">
        <f t="shared" si="117"/>
        <v>3</v>
      </c>
      <c r="L153" s="252">
        <f t="shared" si="118"/>
        <v>7</v>
      </c>
      <c r="M153" s="252">
        <f t="shared" si="119"/>
        <v>3</v>
      </c>
      <c r="N153" s="252">
        <f t="shared" si="120"/>
        <v>11</v>
      </c>
      <c r="O153" s="252">
        <f t="shared" si="121"/>
        <v>8</v>
      </c>
      <c r="P153" s="252">
        <f t="shared" si="122"/>
        <v>9</v>
      </c>
      <c r="Q153" s="252">
        <f t="shared" si="123"/>
        <v>6</v>
      </c>
      <c r="R153" s="252">
        <f t="shared" si="124"/>
        <v>5</v>
      </c>
      <c r="S153" s="252">
        <f t="shared" si="125"/>
        <v>7</v>
      </c>
      <c r="T153" s="252">
        <f t="shared" si="126"/>
        <v>0</v>
      </c>
      <c r="U153" s="252">
        <f t="shared" si="127"/>
        <v>3</v>
      </c>
      <c r="W153" s="16" t="s">
        <v>176</v>
      </c>
      <c r="X153" s="458">
        <f t="shared" si="87"/>
        <v>0</v>
      </c>
      <c r="Y153" s="458">
        <f t="shared" si="88"/>
        <v>0</v>
      </c>
      <c r="Z153" s="458">
        <f t="shared" si="89"/>
        <v>0</v>
      </c>
      <c r="AA153" s="458">
        <f t="shared" si="90"/>
        <v>0</v>
      </c>
      <c r="AB153" s="458">
        <f t="shared" si="91"/>
        <v>0</v>
      </c>
      <c r="AC153" s="458">
        <f t="shared" si="92"/>
        <v>0</v>
      </c>
      <c r="AD153" s="458">
        <f t="shared" si="93"/>
        <v>0</v>
      </c>
      <c r="AE153" s="458">
        <f t="shared" si="94"/>
        <v>0</v>
      </c>
      <c r="AF153" s="458">
        <f t="shared" si="95"/>
        <v>0</v>
      </c>
      <c r="AG153" s="458">
        <f t="shared" si="96"/>
        <v>0</v>
      </c>
      <c r="AH153" s="458">
        <f t="shared" si="97"/>
        <v>0</v>
      </c>
      <c r="AI153" s="458">
        <f t="shared" si="98"/>
        <v>0</v>
      </c>
      <c r="AJ153" s="458">
        <f t="shared" si="99"/>
        <v>1</v>
      </c>
      <c r="AK153" s="458">
        <f t="shared" si="100"/>
        <v>0</v>
      </c>
      <c r="AL153" s="458">
        <f t="shared" si="101"/>
        <v>1</v>
      </c>
      <c r="AM153" s="458">
        <f t="shared" si="102"/>
        <v>2</v>
      </c>
      <c r="AN153" s="458">
        <f t="shared" si="103"/>
        <v>0</v>
      </c>
      <c r="AO153" s="458">
        <f t="shared" si="104"/>
        <v>0</v>
      </c>
      <c r="AP153" s="458">
        <f t="shared" si="105"/>
        <v>0</v>
      </c>
      <c r="AQ153" s="458">
        <f t="shared" si="106"/>
        <v>1</v>
      </c>
      <c r="AR153" s="458">
        <f t="shared" si="107"/>
        <v>0</v>
      </c>
      <c r="AS153" s="16" t="s">
        <v>176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>
        <v>1</v>
      </c>
      <c r="DG153" s="13"/>
      <c r="DH153" s="13">
        <v>1</v>
      </c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>
        <v>1</v>
      </c>
      <c r="EC153" s="13"/>
      <c r="ED153" s="13"/>
      <c r="EE153" s="13"/>
      <c r="EF153" s="13"/>
      <c r="EG153" s="13"/>
      <c r="EH153" s="13"/>
      <c r="EI153" s="13"/>
      <c r="EJ153" s="13"/>
      <c r="EK153" s="13"/>
      <c r="EL153" s="59">
        <v>3</v>
      </c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>
        <v>1</v>
      </c>
      <c r="GU153" s="13"/>
      <c r="GV153" s="13"/>
      <c r="GW153" s="13"/>
      <c r="GX153" s="13"/>
      <c r="GY153" s="13"/>
      <c r="GZ153" s="13"/>
      <c r="HA153" s="13"/>
      <c r="HB153" s="13">
        <v>1</v>
      </c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59">
        <v>2</v>
      </c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59"/>
      <c r="JY153" s="13">
        <v>5</v>
      </c>
      <c r="JZ153" s="102"/>
      <c r="KA153" s="102"/>
      <c r="KB153" s="102"/>
      <c r="KC153" s="102"/>
      <c r="KD153" s="102"/>
      <c r="KE153" s="102"/>
      <c r="KF153" s="102"/>
      <c r="KG153" s="102"/>
      <c r="KH153" s="102"/>
      <c r="KI153" s="102"/>
      <c r="KJ153" s="102"/>
      <c r="KK153" s="102"/>
      <c r="KL153" s="102"/>
      <c r="KM153" s="102"/>
    </row>
    <row r="154" spans="1:299">
      <c r="A154" s="17" t="s">
        <v>271</v>
      </c>
      <c r="B154" s="252">
        <f t="shared" si="108"/>
        <v>0</v>
      </c>
      <c r="C154" s="252">
        <f t="shared" si="109"/>
        <v>0</v>
      </c>
      <c r="D154" s="252">
        <f t="shared" si="110"/>
        <v>0</v>
      </c>
      <c r="E154" s="252">
        <f t="shared" si="111"/>
        <v>0</v>
      </c>
      <c r="F154" s="252">
        <f t="shared" si="112"/>
        <v>1</v>
      </c>
      <c r="G154" s="252">
        <f t="shared" si="113"/>
        <v>0</v>
      </c>
      <c r="H154" s="252">
        <f t="shared" si="114"/>
        <v>5</v>
      </c>
      <c r="I154" s="252">
        <f t="shared" si="115"/>
        <v>3</v>
      </c>
      <c r="J154" s="252">
        <f t="shared" si="116"/>
        <v>3</v>
      </c>
      <c r="K154" s="252">
        <f t="shared" si="117"/>
        <v>0</v>
      </c>
      <c r="L154" s="252">
        <f t="shared" si="118"/>
        <v>6</v>
      </c>
      <c r="M154" s="252">
        <f t="shared" si="119"/>
        <v>2</v>
      </c>
      <c r="N154" s="252">
        <f t="shared" si="120"/>
        <v>18</v>
      </c>
      <c r="O154" s="252">
        <f t="shared" si="121"/>
        <v>1</v>
      </c>
      <c r="P154" s="252">
        <f t="shared" si="122"/>
        <v>11</v>
      </c>
      <c r="Q154" s="252">
        <f t="shared" si="123"/>
        <v>7</v>
      </c>
      <c r="R154" s="252">
        <f t="shared" si="124"/>
        <v>8</v>
      </c>
      <c r="S154" s="252">
        <f t="shared" si="125"/>
        <v>5</v>
      </c>
      <c r="T154" s="252">
        <f t="shared" si="126"/>
        <v>0</v>
      </c>
      <c r="U154" s="252">
        <f t="shared" si="127"/>
        <v>1</v>
      </c>
      <c r="W154" s="16" t="s">
        <v>177</v>
      </c>
      <c r="X154" s="458">
        <f t="shared" si="87"/>
        <v>0</v>
      </c>
      <c r="Y154" s="458">
        <f t="shared" si="88"/>
        <v>0</v>
      </c>
      <c r="Z154" s="458">
        <f t="shared" si="89"/>
        <v>0</v>
      </c>
      <c r="AA154" s="458">
        <f t="shared" si="90"/>
        <v>0</v>
      </c>
      <c r="AB154" s="458">
        <f t="shared" si="91"/>
        <v>0</v>
      </c>
      <c r="AC154" s="458">
        <f t="shared" si="92"/>
        <v>0</v>
      </c>
      <c r="AD154" s="458">
        <f t="shared" si="93"/>
        <v>0</v>
      </c>
      <c r="AE154" s="458">
        <f t="shared" si="94"/>
        <v>0</v>
      </c>
      <c r="AF154" s="458">
        <f t="shared" si="95"/>
        <v>1</v>
      </c>
      <c r="AG154" s="458">
        <f t="shared" si="96"/>
        <v>0</v>
      </c>
      <c r="AH154" s="458">
        <f t="shared" si="97"/>
        <v>1</v>
      </c>
      <c r="AI154" s="458">
        <f t="shared" si="98"/>
        <v>0</v>
      </c>
      <c r="AJ154" s="458">
        <f t="shared" si="99"/>
        <v>0</v>
      </c>
      <c r="AK154" s="458">
        <f t="shared" si="100"/>
        <v>0</v>
      </c>
      <c r="AL154" s="458">
        <f t="shared" si="101"/>
        <v>5</v>
      </c>
      <c r="AM154" s="458">
        <f t="shared" si="102"/>
        <v>1</v>
      </c>
      <c r="AN154" s="458">
        <f t="shared" si="103"/>
        <v>4</v>
      </c>
      <c r="AO154" s="458">
        <f t="shared" si="104"/>
        <v>7</v>
      </c>
      <c r="AP154" s="458">
        <f t="shared" si="105"/>
        <v>3</v>
      </c>
      <c r="AQ154" s="458">
        <f t="shared" si="106"/>
        <v>0</v>
      </c>
      <c r="AR154" s="458">
        <f t="shared" si="107"/>
        <v>0</v>
      </c>
      <c r="AS154" s="16" t="s">
        <v>177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>
        <v>1</v>
      </c>
      <c r="DC154" s="13"/>
      <c r="DD154" s="13"/>
      <c r="DE154" s="13"/>
      <c r="DF154" s="13"/>
      <c r="DG154" s="13"/>
      <c r="DH154" s="13"/>
      <c r="DI154" s="13"/>
      <c r="DJ154" s="13"/>
      <c r="DK154" s="13"/>
      <c r="DL154" s="13">
        <v>2</v>
      </c>
      <c r="DM154" s="13"/>
      <c r="DN154" s="13"/>
      <c r="DO154" s="13">
        <v>1</v>
      </c>
      <c r="DP154" s="13">
        <v>2</v>
      </c>
      <c r="DQ154" s="13"/>
      <c r="DR154" s="13"/>
      <c r="DS154" s="13"/>
      <c r="DT154" s="13">
        <v>1</v>
      </c>
      <c r="DU154" s="13">
        <v>1</v>
      </c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59">
        <v>8</v>
      </c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>
        <v>1</v>
      </c>
      <c r="GA154" s="13"/>
      <c r="GB154" s="13"/>
      <c r="GC154" s="13"/>
      <c r="GD154" s="13"/>
      <c r="GE154" s="13"/>
      <c r="GF154" s="13"/>
      <c r="GG154" s="13"/>
      <c r="GH154" s="13"/>
      <c r="GI154" s="13">
        <v>1</v>
      </c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>
        <v>1</v>
      </c>
      <c r="GY154" s="13">
        <v>2</v>
      </c>
      <c r="GZ154" s="13"/>
      <c r="HA154" s="13"/>
      <c r="HB154" s="13"/>
      <c r="HC154" s="13">
        <v>2</v>
      </c>
      <c r="HD154" s="13"/>
      <c r="HE154" s="13"/>
      <c r="HF154" s="13"/>
      <c r="HG154" s="13">
        <v>1</v>
      </c>
      <c r="HH154" s="13">
        <v>1</v>
      </c>
      <c r="HI154" s="13"/>
      <c r="HJ154" s="13"/>
      <c r="HK154" s="13"/>
      <c r="HL154" s="13"/>
      <c r="HM154" s="13"/>
      <c r="HN154" s="13"/>
      <c r="HO154" s="13">
        <v>2</v>
      </c>
      <c r="HP154" s="13"/>
      <c r="HQ154" s="13"/>
      <c r="HR154" s="13"/>
      <c r="HS154" s="13">
        <v>2</v>
      </c>
      <c r="HT154" s="13"/>
      <c r="HU154" s="13"/>
      <c r="HV154" s="13">
        <v>1</v>
      </c>
      <c r="HW154" s="13"/>
      <c r="HX154" s="13"/>
      <c r="HY154" s="13"/>
      <c r="HZ154" s="13"/>
      <c r="IA154" s="13"/>
      <c r="IB154" s="13"/>
      <c r="IC154" s="13"/>
      <c r="ID154" s="13"/>
      <c r="IE154" s="13"/>
      <c r="IF154" s="59">
        <v>14</v>
      </c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59"/>
      <c r="JY154" s="13">
        <v>22</v>
      </c>
    </row>
    <row r="155" spans="1:299">
      <c r="A155" s="8" t="s">
        <v>165</v>
      </c>
      <c r="B155" s="252">
        <f t="shared" si="108"/>
        <v>0</v>
      </c>
      <c r="C155" s="252">
        <f t="shared" si="109"/>
        <v>0</v>
      </c>
      <c r="D155" s="252">
        <f t="shared" si="110"/>
        <v>0</v>
      </c>
      <c r="E155" s="252">
        <f t="shared" si="111"/>
        <v>0</v>
      </c>
      <c r="F155" s="252">
        <f t="shared" si="112"/>
        <v>0</v>
      </c>
      <c r="G155" s="252">
        <f t="shared" si="113"/>
        <v>0</v>
      </c>
      <c r="H155" s="252">
        <f t="shared" si="114"/>
        <v>0</v>
      </c>
      <c r="I155" s="252">
        <f t="shared" si="115"/>
        <v>0</v>
      </c>
      <c r="J155" s="252">
        <f t="shared" si="116"/>
        <v>0</v>
      </c>
      <c r="K155" s="252">
        <f t="shared" si="117"/>
        <v>0</v>
      </c>
      <c r="L155" s="252">
        <f t="shared" si="118"/>
        <v>0</v>
      </c>
      <c r="M155" s="252">
        <f t="shared" si="119"/>
        <v>0</v>
      </c>
      <c r="N155" s="252">
        <f t="shared" si="120"/>
        <v>0</v>
      </c>
      <c r="O155" s="252">
        <f t="shared" si="121"/>
        <v>1</v>
      </c>
      <c r="P155" s="252">
        <f t="shared" si="122"/>
        <v>0</v>
      </c>
      <c r="Q155" s="252">
        <f t="shared" si="123"/>
        <v>0</v>
      </c>
      <c r="R155" s="252">
        <f t="shared" si="124"/>
        <v>1</v>
      </c>
      <c r="S155" s="252">
        <f t="shared" si="125"/>
        <v>1</v>
      </c>
      <c r="T155" s="252">
        <f t="shared" si="126"/>
        <v>0</v>
      </c>
      <c r="U155" s="252">
        <f t="shared" si="127"/>
        <v>0</v>
      </c>
      <c r="W155" s="16" t="s">
        <v>221</v>
      </c>
      <c r="X155" s="458">
        <f t="shared" si="87"/>
        <v>0</v>
      </c>
      <c r="Y155" s="458">
        <f t="shared" si="88"/>
        <v>0</v>
      </c>
      <c r="Z155" s="458">
        <f t="shared" si="89"/>
        <v>0</v>
      </c>
      <c r="AA155" s="458">
        <f t="shared" si="90"/>
        <v>0</v>
      </c>
      <c r="AB155" s="458">
        <f t="shared" si="91"/>
        <v>1</v>
      </c>
      <c r="AC155" s="458">
        <f t="shared" si="92"/>
        <v>0</v>
      </c>
      <c r="AD155" s="458">
        <f t="shared" si="93"/>
        <v>1</v>
      </c>
      <c r="AE155" s="458">
        <f t="shared" si="94"/>
        <v>0</v>
      </c>
      <c r="AF155" s="458">
        <f t="shared" si="95"/>
        <v>4</v>
      </c>
      <c r="AG155" s="458">
        <f t="shared" si="96"/>
        <v>3</v>
      </c>
      <c r="AH155" s="458">
        <f t="shared" si="97"/>
        <v>6</v>
      </c>
      <c r="AI155" s="458">
        <f t="shared" si="98"/>
        <v>3</v>
      </c>
      <c r="AJ155" s="458">
        <f t="shared" si="99"/>
        <v>11</v>
      </c>
      <c r="AK155" s="458">
        <f t="shared" si="100"/>
        <v>8</v>
      </c>
      <c r="AL155" s="458">
        <f t="shared" si="101"/>
        <v>11</v>
      </c>
      <c r="AM155" s="458">
        <f t="shared" si="102"/>
        <v>9</v>
      </c>
      <c r="AN155" s="458">
        <f t="shared" si="103"/>
        <v>13</v>
      </c>
      <c r="AO155" s="458">
        <f t="shared" si="104"/>
        <v>11</v>
      </c>
      <c r="AP155" s="458">
        <f t="shared" si="105"/>
        <v>1</v>
      </c>
      <c r="AQ155" s="458">
        <f t="shared" si="106"/>
        <v>7</v>
      </c>
      <c r="AR155" s="458">
        <f t="shared" si="107"/>
        <v>1</v>
      </c>
      <c r="AS155" s="16" t="s">
        <v>221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>
        <v>1</v>
      </c>
      <c r="CA155" s="13"/>
      <c r="CB155" s="13"/>
      <c r="CC155" s="13">
        <v>1</v>
      </c>
      <c r="CD155" s="13"/>
      <c r="CE155" s="13">
        <v>1</v>
      </c>
      <c r="CF155" s="13"/>
      <c r="CG155" s="13"/>
      <c r="CH155" s="13"/>
      <c r="CI155" s="13"/>
      <c r="CJ155" s="13">
        <v>1</v>
      </c>
      <c r="CK155" s="13"/>
      <c r="CL155" s="13">
        <v>1</v>
      </c>
      <c r="CM155" s="13"/>
      <c r="CN155" s="13"/>
      <c r="CO155" s="13">
        <v>1</v>
      </c>
      <c r="CP155" s="13"/>
      <c r="CQ155" s="13"/>
      <c r="CR155" s="13">
        <v>1</v>
      </c>
      <c r="CS155" s="13">
        <v>1</v>
      </c>
      <c r="CT155" s="13">
        <v>1</v>
      </c>
      <c r="CU155" s="13"/>
      <c r="CV155" s="13"/>
      <c r="CW155" s="13">
        <v>1</v>
      </c>
      <c r="CX155" s="13"/>
      <c r="CY155" s="13"/>
      <c r="CZ155" s="13">
        <v>1</v>
      </c>
      <c r="DA155" s="13">
        <v>3</v>
      </c>
      <c r="DB155" s="13">
        <v>1</v>
      </c>
      <c r="DC155" s="13">
        <v>1</v>
      </c>
      <c r="DD155" s="13">
        <v>1</v>
      </c>
      <c r="DE155" s="13"/>
      <c r="DF155" s="13">
        <v>1</v>
      </c>
      <c r="DG155" s="13">
        <v>1</v>
      </c>
      <c r="DH155" s="13"/>
      <c r="DI155" s="13">
        <v>2</v>
      </c>
      <c r="DJ155" s="13">
        <v>2</v>
      </c>
      <c r="DK155" s="13"/>
      <c r="DL155" s="13"/>
      <c r="DM155" s="13">
        <v>3</v>
      </c>
      <c r="DN155" s="13">
        <v>1</v>
      </c>
      <c r="DO155" s="13"/>
      <c r="DP155" s="13">
        <v>2</v>
      </c>
      <c r="DQ155" s="13"/>
      <c r="DR155" s="13">
        <v>1</v>
      </c>
      <c r="DS155" s="13">
        <v>2</v>
      </c>
      <c r="DT155" s="13">
        <v>1</v>
      </c>
      <c r="DU155" s="13">
        <v>1</v>
      </c>
      <c r="DV155" s="13">
        <v>1</v>
      </c>
      <c r="DW155" s="13">
        <v>1</v>
      </c>
      <c r="DX155" s="13"/>
      <c r="DY155" s="13">
        <v>1</v>
      </c>
      <c r="DZ155" s="13">
        <v>1</v>
      </c>
      <c r="EA155" s="13">
        <v>1</v>
      </c>
      <c r="EB155" s="13">
        <v>2</v>
      </c>
      <c r="EC155" s="13"/>
      <c r="ED155" s="13"/>
      <c r="EE155" s="13"/>
      <c r="EF155" s="13"/>
      <c r="EG155" s="13"/>
      <c r="EH155" s="13"/>
      <c r="EI155" s="13"/>
      <c r="EJ155" s="13"/>
      <c r="EK155" s="13"/>
      <c r="EL155" s="59">
        <v>41</v>
      </c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>
        <v>1</v>
      </c>
      <c r="FD155" s="13"/>
      <c r="FE155" s="13"/>
      <c r="FF155" s="13"/>
      <c r="FG155" s="13"/>
      <c r="FH155" s="13"/>
      <c r="FI155" s="13"/>
      <c r="FJ155" s="13"/>
      <c r="FK155" s="13">
        <v>1</v>
      </c>
      <c r="FL155" s="13"/>
      <c r="FM155" s="13"/>
      <c r="FN155" s="13"/>
      <c r="FO155" s="13"/>
      <c r="FP155" s="13"/>
      <c r="FQ155" s="13"/>
      <c r="FR155" s="13"/>
      <c r="FS155" s="13"/>
      <c r="FT155" s="13">
        <v>1</v>
      </c>
      <c r="FU155" s="13"/>
      <c r="FV155" s="13"/>
      <c r="FW155" s="13"/>
      <c r="FX155" s="13"/>
      <c r="FY155" s="13">
        <v>2</v>
      </c>
      <c r="FZ155" s="13"/>
      <c r="GA155" s="13">
        <v>1</v>
      </c>
      <c r="GB155" s="13">
        <v>1</v>
      </c>
      <c r="GC155" s="13"/>
      <c r="GD155" s="13">
        <v>1</v>
      </c>
      <c r="GE155" s="13">
        <v>1</v>
      </c>
      <c r="GF155" s="13">
        <v>1</v>
      </c>
      <c r="GG155" s="13">
        <v>1</v>
      </c>
      <c r="GH155" s="13">
        <v>1</v>
      </c>
      <c r="GI155" s="13"/>
      <c r="GJ155" s="13"/>
      <c r="GK155" s="13"/>
      <c r="GL155" s="13">
        <v>1</v>
      </c>
      <c r="GM155" s="13">
        <v>3</v>
      </c>
      <c r="GN155" s="13">
        <v>1</v>
      </c>
      <c r="GO155" s="13"/>
      <c r="GP155" s="13">
        <v>1</v>
      </c>
      <c r="GQ155" s="13">
        <v>1</v>
      </c>
      <c r="GR155" s="13">
        <v>1</v>
      </c>
      <c r="GS155" s="13">
        <v>1</v>
      </c>
      <c r="GT155" s="13">
        <v>1</v>
      </c>
      <c r="GU155" s="13">
        <v>1</v>
      </c>
      <c r="GV155" s="13"/>
      <c r="GW155" s="13"/>
      <c r="GX155" s="13"/>
      <c r="GY155" s="13">
        <v>4</v>
      </c>
      <c r="GZ155" s="13">
        <v>2</v>
      </c>
      <c r="HA155" s="13"/>
      <c r="HB155" s="13"/>
      <c r="HC155" s="13">
        <v>1</v>
      </c>
      <c r="HD155" s="13">
        <v>2</v>
      </c>
      <c r="HE155" s="13">
        <v>2</v>
      </c>
      <c r="HF155" s="13">
        <v>2</v>
      </c>
      <c r="HG155" s="13">
        <v>1</v>
      </c>
      <c r="HH155" s="13">
        <v>1</v>
      </c>
      <c r="HI155" s="13"/>
      <c r="HJ155" s="13">
        <v>3</v>
      </c>
      <c r="HK155" s="13"/>
      <c r="HL155" s="13">
        <v>2</v>
      </c>
      <c r="HM155" s="13">
        <v>1</v>
      </c>
      <c r="HN155" s="13">
        <v>2</v>
      </c>
      <c r="HO155" s="13">
        <v>1</v>
      </c>
      <c r="HP155" s="13"/>
      <c r="HQ155" s="13"/>
      <c r="HR155" s="13"/>
      <c r="HS155" s="13"/>
      <c r="HT155" s="13"/>
      <c r="HU155" s="13"/>
      <c r="HV155" s="13"/>
      <c r="HW155" s="13"/>
      <c r="HX155" s="13"/>
      <c r="HY155" s="13">
        <v>1</v>
      </c>
      <c r="HZ155" s="13"/>
      <c r="IA155" s="13"/>
      <c r="IB155" s="13"/>
      <c r="IC155" s="13"/>
      <c r="ID155" s="13"/>
      <c r="IE155" s="13"/>
      <c r="IF155" s="59">
        <v>48</v>
      </c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>
        <v>1</v>
      </c>
      <c r="JW155" s="13"/>
      <c r="JX155" s="59">
        <v>1</v>
      </c>
      <c r="JY155" s="13">
        <v>90</v>
      </c>
    </row>
    <row r="156" spans="1:299">
      <c r="A156" s="8" t="s">
        <v>166</v>
      </c>
      <c r="B156" s="252">
        <f t="shared" si="108"/>
        <v>0</v>
      </c>
      <c r="C156" s="252">
        <f t="shared" si="109"/>
        <v>0</v>
      </c>
      <c r="D156" s="252">
        <f t="shared" si="110"/>
        <v>0</v>
      </c>
      <c r="E156" s="252">
        <f t="shared" si="111"/>
        <v>0</v>
      </c>
      <c r="F156" s="252">
        <f t="shared" si="112"/>
        <v>0</v>
      </c>
      <c r="G156" s="252">
        <f t="shared" si="113"/>
        <v>0</v>
      </c>
      <c r="H156" s="252">
        <f t="shared" si="114"/>
        <v>0</v>
      </c>
      <c r="I156" s="252">
        <f t="shared" si="115"/>
        <v>0</v>
      </c>
      <c r="J156" s="252">
        <f t="shared" si="116"/>
        <v>1</v>
      </c>
      <c r="K156" s="252">
        <f t="shared" si="117"/>
        <v>0</v>
      </c>
      <c r="L156" s="252">
        <f t="shared" si="118"/>
        <v>2</v>
      </c>
      <c r="M156" s="252">
        <f t="shared" si="119"/>
        <v>0</v>
      </c>
      <c r="N156" s="252">
        <f t="shared" si="120"/>
        <v>4</v>
      </c>
      <c r="O156" s="252">
        <f t="shared" si="121"/>
        <v>3</v>
      </c>
      <c r="P156" s="252">
        <f t="shared" si="122"/>
        <v>8</v>
      </c>
      <c r="Q156" s="252">
        <f t="shared" si="123"/>
        <v>2</v>
      </c>
      <c r="R156" s="252">
        <f t="shared" si="124"/>
        <v>9</v>
      </c>
      <c r="S156" s="252">
        <f t="shared" si="125"/>
        <v>8</v>
      </c>
      <c r="T156" s="252">
        <f t="shared" si="126"/>
        <v>1</v>
      </c>
      <c r="U156" s="252">
        <f t="shared" si="127"/>
        <v>5</v>
      </c>
    </row>
    <row r="157" spans="1:299">
      <c r="A157" s="8" t="s">
        <v>219</v>
      </c>
      <c r="B157" s="252">
        <f t="shared" si="108"/>
        <v>0</v>
      </c>
      <c r="C157" s="252">
        <f t="shared" si="109"/>
        <v>0</v>
      </c>
      <c r="D157" s="252">
        <f t="shared" si="110"/>
        <v>0</v>
      </c>
      <c r="E157" s="252">
        <f t="shared" si="111"/>
        <v>0</v>
      </c>
      <c r="F157" s="252">
        <f t="shared" si="112"/>
        <v>0</v>
      </c>
      <c r="G157" s="252">
        <f t="shared" si="113"/>
        <v>0</v>
      </c>
      <c r="H157" s="252">
        <f t="shared" si="114"/>
        <v>0</v>
      </c>
      <c r="I157" s="252">
        <f t="shared" si="115"/>
        <v>0</v>
      </c>
      <c r="J157" s="252">
        <f t="shared" si="116"/>
        <v>0</v>
      </c>
      <c r="K157" s="252">
        <f t="shared" si="117"/>
        <v>0</v>
      </c>
      <c r="L157" s="252">
        <f t="shared" si="118"/>
        <v>1</v>
      </c>
      <c r="M157" s="252">
        <f t="shared" si="119"/>
        <v>0</v>
      </c>
      <c r="N157" s="252">
        <f t="shared" si="120"/>
        <v>1</v>
      </c>
      <c r="O157" s="252">
        <f t="shared" si="121"/>
        <v>1</v>
      </c>
      <c r="P157" s="252">
        <f t="shared" si="122"/>
        <v>1</v>
      </c>
      <c r="Q157" s="252">
        <f t="shared" si="123"/>
        <v>0</v>
      </c>
      <c r="R157" s="252">
        <f t="shared" si="124"/>
        <v>3</v>
      </c>
      <c r="S157" s="252">
        <f t="shared" si="125"/>
        <v>4</v>
      </c>
      <c r="T157" s="252">
        <f t="shared" si="126"/>
        <v>0</v>
      </c>
      <c r="U157" s="252">
        <f t="shared" si="127"/>
        <v>1</v>
      </c>
    </row>
    <row r="158" spans="1:299">
      <c r="A158" s="9" t="s">
        <v>168</v>
      </c>
      <c r="B158" s="252">
        <f t="shared" si="108"/>
        <v>0</v>
      </c>
      <c r="C158" s="252">
        <f t="shared" si="109"/>
        <v>0</v>
      </c>
      <c r="D158" s="252">
        <f t="shared" si="110"/>
        <v>0</v>
      </c>
      <c r="E158" s="252">
        <f t="shared" si="111"/>
        <v>1</v>
      </c>
      <c r="F158" s="252">
        <f t="shared" si="112"/>
        <v>0</v>
      </c>
      <c r="G158" s="252">
        <f t="shared" si="113"/>
        <v>2</v>
      </c>
      <c r="H158" s="252">
        <f t="shared" si="114"/>
        <v>0</v>
      </c>
      <c r="I158" s="252">
        <f t="shared" si="115"/>
        <v>0</v>
      </c>
      <c r="J158" s="252">
        <f t="shared" si="116"/>
        <v>5</v>
      </c>
      <c r="K158" s="252">
        <f t="shared" si="117"/>
        <v>7</v>
      </c>
      <c r="L158" s="252">
        <f t="shared" si="118"/>
        <v>22</v>
      </c>
      <c r="M158" s="252">
        <f t="shared" si="119"/>
        <v>18</v>
      </c>
      <c r="N158" s="252">
        <f t="shared" si="120"/>
        <v>65</v>
      </c>
      <c r="O158" s="252">
        <f t="shared" si="121"/>
        <v>38</v>
      </c>
      <c r="P158" s="252">
        <f t="shared" si="122"/>
        <v>70</v>
      </c>
      <c r="Q158" s="252">
        <f t="shared" si="123"/>
        <v>47</v>
      </c>
      <c r="R158" s="252">
        <f t="shared" si="124"/>
        <v>50</v>
      </c>
      <c r="S158" s="252">
        <f t="shared" si="125"/>
        <v>47</v>
      </c>
      <c r="T158" s="252">
        <f t="shared" si="126"/>
        <v>6</v>
      </c>
      <c r="U158" s="252">
        <f t="shared" si="127"/>
        <v>16</v>
      </c>
    </row>
    <row r="159" spans="1:299">
      <c r="A159" s="8" t="s">
        <v>169</v>
      </c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</row>
    <row r="160" spans="1:299">
      <c r="A160" s="8" t="s">
        <v>170</v>
      </c>
      <c r="B160" s="252">
        <f t="shared" si="108"/>
        <v>0</v>
      </c>
      <c r="C160" s="252">
        <f t="shared" si="109"/>
        <v>0</v>
      </c>
      <c r="D160" s="252">
        <f t="shared" si="110"/>
        <v>0</v>
      </c>
      <c r="E160" s="252">
        <f t="shared" si="111"/>
        <v>0</v>
      </c>
      <c r="F160" s="252">
        <f t="shared" si="112"/>
        <v>0</v>
      </c>
      <c r="G160" s="252">
        <f t="shared" si="113"/>
        <v>0</v>
      </c>
      <c r="H160" s="252">
        <f t="shared" si="114"/>
        <v>0</v>
      </c>
      <c r="I160" s="252">
        <f t="shared" si="115"/>
        <v>0</v>
      </c>
      <c r="J160" s="252">
        <f t="shared" si="116"/>
        <v>0</v>
      </c>
      <c r="K160" s="252">
        <f t="shared" si="117"/>
        <v>0</v>
      </c>
      <c r="L160" s="252">
        <f t="shared" si="118"/>
        <v>0</v>
      </c>
      <c r="M160" s="252">
        <f t="shared" si="119"/>
        <v>0</v>
      </c>
      <c r="N160" s="252">
        <f t="shared" si="120"/>
        <v>0</v>
      </c>
      <c r="O160" s="252">
        <f t="shared" si="121"/>
        <v>0</v>
      </c>
      <c r="P160" s="252">
        <f t="shared" si="122"/>
        <v>2</v>
      </c>
      <c r="Q160" s="252">
        <f t="shared" si="123"/>
        <v>1</v>
      </c>
      <c r="R160" s="252">
        <f t="shared" si="124"/>
        <v>2</v>
      </c>
      <c r="S160" s="252">
        <f t="shared" si="125"/>
        <v>0</v>
      </c>
      <c r="T160" s="252">
        <f t="shared" si="126"/>
        <v>0</v>
      </c>
      <c r="U160" s="252">
        <f t="shared" si="127"/>
        <v>0</v>
      </c>
    </row>
    <row r="161" spans="1:23">
      <c r="A161" s="8" t="s">
        <v>171</v>
      </c>
      <c r="B161" s="252">
        <f t="shared" si="108"/>
        <v>0</v>
      </c>
      <c r="C161" s="252">
        <f t="shared" si="109"/>
        <v>0</v>
      </c>
      <c r="D161" s="252">
        <f t="shared" si="110"/>
        <v>0</v>
      </c>
      <c r="E161" s="252">
        <f t="shared" si="111"/>
        <v>0</v>
      </c>
      <c r="F161" s="252">
        <f t="shared" si="112"/>
        <v>1</v>
      </c>
      <c r="G161" s="252">
        <f t="shared" si="113"/>
        <v>0</v>
      </c>
      <c r="H161" s="252">
        <f t="shared" si="114"/>
        <v>0</v>
      </c>
      <c r="I161" s="252">
        <f t="shared" si="115"/>
        <v>0</v>
      </c>
      <c r="J161" s="252">
        <f t="shared" si="116"/>
        <v>0</v>
      </c>
      <c r="K161" s="252">
        <f t="shared" si="117"/>
        <v>0</v>
      </c>
      <c r="L161" s="252">
        <f t="shared" si="118"/>
        <v>2</v>
      </c>
      <c r="M161" s="252">
        <f t="shared" si="119"/>
        <v>0</v>
      </c>
      <c r="N161" s="252">
        <f t="shared" si="120"/>
        <v>1</v>
      </c>
      <c r="O161" s="252">
        <f t="shared" si="121"/>
        <v>1</v>
      </c>
      <c r="P161" s="252">
        <f t="shared" si="122"/>
        <v>1</v>
      </c>
      <c r="Q161" s="252">
        <f t="shared" si="123"/>
        <v>3</v>
      </c>
      <c r="R161" s="252">
        <f t="shared" si="124"/>
        <v>3</v>
      </c>
      <c r="S161" s="252">
        <f t="shared" si="125"/>
        <v>2</v>
      </c>
      <c r="T161" s="252">
        <f t="shared" si="126"/>
        <v>0</v>
      </c>
      <c r="U161" s="252">
        <f t="shared" si="127"/>
        <v>1</v>
      </c>
    </row>
    <row r="162" spans="1:23">
      <c r="A162" s="8" t="s">
        <v>172</v>
      </c>
      <c r="B162" s="252">
        <f t="shared" si="108"/>
        <v>0</v>
      </c>
      <c r="C162" s="252">
        <f t="shared" si="109"/>
        <v>0</v>
      </c>
      <c r="D162" s="252">
        <f t="shared" si="110"/>
        <v>0</v>
      </c>
      <c r="E162" s="252">
        <f t="shared" si="111"/>
        <v>0</v>
      </c>
      <c r="F162" s="252">
        <f t="shared" si="112"/>
        <v>0</v>
      </c>
      <c r="G162" s="252">
        <f t="shared" si="113"/>
        <v>0</v>
      </c>
      <c r="H162" s="252">
        <f t="shared" si="114"/>
        <v>0</v>
      </c>
      <c r="I162" s="252">
        <f t="shared" si="115"/>
        <v>0</v>
      </c>
      <c r="J162" s="252">
        <f t="shared" si="116"/>
        <v>0</v>
      </c>
      <c r="K162" s="252">
        <f t="shared" si="117"/>
        <v>0</v>
      </c>
      <c r="L162" s="252">
        <f t="shared" si="118"/>
        <v>0</v>
      </c>
      <c r="M162" s="252">
        <f t="shared" si="119"/>
        <v>0</v>
      </c>
      <c r="N162" s="252">
        <f t="shared" si="120"/>
        <v>0</v>
      </c>
      <c r="O162" s="252">
        <f t="shared" si="121"/>
        <v>0</v>
      </c>
      <c r="P162" s="252">
        <f t="shared" si="122"/>
        <v>0</v>
      </c>
      <c r="Q162" s="252">
        <f t="shared" si="123"/>
        <v>1</v>
      </c>
      <c r="R162" s="252">
        <f t="shared" si="124"/>
        <v>0</v>
      </c>
      <c r="S162" s="252">
        <f t="shared" si="125"/>
        <v>0</v>
      </c>
      <c r="T162" s="252">
        <f t="shared" si="126"/>
        <v>0</v>
      </c>
      <c r="U162" s="252">
        <f t="shared" si="127"/>
        <v>0</v>
      </c>
    </row>
    <row r="163" spans="1:23">
      <c r="A163" s="9" t="s">
        <v>173</v>
      </c>
      <c r="B163" s="252">
        <f t="shared" ref="B163:B169" si="128">VLOOKUP(A163,$W:$AQ,2,FALSE)</f>
        <v>0</v>
      </c>
      <c r="C163" s="252">
        <f t="shared" ref="C163:C169" si="129">VLOOKUP(A163,$W:$AQ,3,FALSE)</f>
        <v>0</v>
      </c>
      <c r="D163" s="252">
        <f t="shared" ref="D163:D169" si="130">VLOOKUP(A163,$W:$AQ,4,FALSE)</f>
        <v>0</v>
      </c>
      <c r="E163" s="252">
        <f t="shared" ref="E163:E169" si="131">VLOOKUP(A163,$W:$AQ,5,FALSE)</f>
        <v>0</v>
      </c>
      <c r="F163" s="252">
        <f t="shared" ref="F163:F169" si="132">VLOOKUP(A163,$W:$AQ,6,FALSE)</f>
        <v>2</v>
      </c>
      <c r="G163" s="252">
        <f t="shared" ref="G163:G169" si="133">VLOOKUP(A163,$W:$AQ,7,FALSE)</f>
        <v>1</v>
      </c>
      <c r="H163" s="252">
        <f t="shared" ref="H163:H169" si="134">VLOOKUP(A163,$W:$AQ,8,FALSE)</f>
        <v>2</v>
      </c>
      <c r="I163" s="252">
        <f t="shared" ref="I163:I169" si="135">VLOOKUP(A163,$W:$AQ,9,FALSE)</f>
        <v>5</v>
      </c>
      <c r="J163" s="252">
        <f t="shared" ref="J163:J169" si="136">VLOOKUP(A163,$W:$AQ,10,FALSE)</f>
        <v>11</v>
      </c>
      <c r="K163" s="252">
        <f t="shared" ref="K163:K169" si="137">VLOOKUP(A163,$W:$AQ,11,FALSE)</f>
        <v>9</v>
      </c>
      <c r="L163" s="252">
        <f t="shared" ref="L163:L169" si="138">VLOOKUP(A163,$W:$AQ,12,FALSE)</f>
        <v>28</v>
      </c>
      <c r="M163" s="252">
        <f t="shared" ref="M163:M169" si="139">VLOOKUP(A163,$W:$AQ,13,FALSE)</f>
        <v>10</v>
      </c>
      <c r="N163" s="252">
        <f t="shared" ref="N163:N169" si="140">VLOOKUP(A163,$W:$AQ,14,FALSE)</f>
        <v>71</v>
      </c>
      <c r="O163" s="252">
        <f t="shared" ref="O163:O169" si="141">VLOOKUP(A163,$W:$AQ,15,FALSE)</f>
        <v>52</v>
      </c>
      <c r="P163" s="252">
        <f t="shared" ref="P163:P169" si="142">VLOOKUP(A163,$W:$AQ,16,FALSE)</f>
        <v>90</v>
      </c>
      <c r="Q163" s="252">
        <f t="shared" ref="Q163:Q169" si="143">VLOOKUP(A163,$W:$AQ,17,FALSE)</f>
        <v>66</v>
      </c>
      <c r="R163" s="252">
        <f t="shared" ref="R163:R169" si="144">VLOOKUP(A163,$W:$AQ,18,FALSE)</f>
        <v>70</v>
      </c>
      <c r="S163" s="252">
        <f t="shared" ref="S163:S169" si="145">VLOOKUP(A163,$W:$AQ,19,FALSE)</f>
        <v>68</v>
      </c>
      <c r="T163" s="252">
        <f t="shared" ref="T163:T169" si="146">VLOOKUP(A163,$W:$AQ,20,FALSE)</f>
        <v>16</v>
      </c>
      <c r="U163" s="252">
        <f t="shared" ref="U163:U169" si="147">VLOOKUP(A163,$W:$AQ,21,FALSE)</f>
        <v>50</v>
      </c>
    </row>
    <row r="164" spans="1:23">
      <c r="A164" s="8" t="s">
        <v>174</v>
      </c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</row>
    <row r="165" spans="1:23">
      <c r="A165" s="9" t="s">
        <v>220</v>
      </c>
      <c r="B165" s="252">
        <f t="shared" si="128"/>
        <v>0</v>
      </c>
      <c r="C165" s="252">
        <f t="shared" si="129"/>
        <v>0</v>
      </c>
      <c r="D165" s="252">
        <f t="shared" si="130"/>
        <v>0</v>
      </c>
      <c r="E165" s="252">
        <f t="shared" si="131"/>
        <v>0</v>
      </c>
      <c r="F165" s="252">
        <f t="shared" si="132"/>
        <v>3</v>
      </c>
      <c r="G165" s="252">
        <f t="shared" si="133"/>
        <v>0</v>
      </c>
      <c r="H165" s="252">
        <f t="shared" si="134"/>
        <v>2</v>
      </c>
      <c r="I165" s="252">
        <f t="shared" si="135"/>
        <v>1</v>
      </c>
      <c r="J165" s="252">
        <f t="shared" si="136"/>
        <v>2</v>
      </c>
      <c r="K165" s="252">
        <f t="shared" si="137"/>
        <v>2</v>
      </c>
      <c r="L165" s="252">
        <f t="shared" si="138"/>
        <v>19</v>
      </c>
      <c r="M165" s="252">
        <f t="shared" si="139"/>
        <v>5</v>
      </c>
      <c r="N165" s="252">
        <f t="shared" si="140"/>
        <v>39</v>
      </c>
      <c r="O165" s="252">
        <f t="shared" si="141"/>
        <v>18</v>
      </c>
      <c r="P165" s="252">
        <f t="shared" si="142"/>
        <v>61</v>
      </c>
      <c r="Q165" s="252">
        <f t="shared" si="143"/>
        <v>37</v>
      </c>
      <c r="R165" s="252">
        <f t="shared" si="144"/>
        <v>47</v>
      </c>
      <c r="S165" s="252">
        <f t="shared" si="145"/>
        <v>67</v>
      </c>
      <c r="T165" s="252">
        <f t="shared" si="146"/>
        <v>23</v>
      </c>
      <c r="U165" s="252">
        <f t="shared" si="147"/>
        <v>49</v>
      </c>
    </row>
    <row r="166" spans="1:23">
      <c r="A166" s="8" t="s">
        <v>176</v>
      </c>
      <c r="B166" s="252">
        <f t="shared" si="128"/>
        <v>0</v>
      </c>
      <c r="C166" s="252">
        <f t="shared" si="129"/>
        <v>0</v>
      </c>
      <c r="D166" s="252">
        <f t="shared" si="130"/>
        <v>0</v>
      </c>
      <c r="E166" s="252">
        <f t="shared" si="131"/>
        <v>0</v>
      </c>
      <c r="F166" s="252">
        <f t="shared" si="132"/>
        <v>0</v>
      </c>
      <c r="G166" s="252">
        <f t="shared" si="133"/>
        <v>0</v>
      </c>
      <c r="H166" s="252">
        <f t="shared" si="134"/>
        <v>0</v>
      </c>
      <c r="I166" s="252">
        <f t="shared" si="135"/>
        <v>0</v>
      </c>
      <c r="J166" s="252">
        <f t="shared" si="136"/>
        <v>0</v>
      </c>
      <c r="K166" s="252">
        <f t="shared" si="137"/>
        <v>0</v>
      </c>
      <c r="L166" s="252">
        <f t="shared" si="138"/>
        <v>0</v>
      </c>
      <c r="M166" s="252">
        <f t="shared" si="139"/>
        <v>0</v>
      </c>
      <c r="N166" s="252">
        <f t="shared" si="140"/>
        <v>1</v>
      </c>
      <c r="O166" s="252">
        <f t="shared" si="141"/>
        <v>0</v>
      </c>
      <c r="P166" s="252">
        <f t="shared" si="142"/>
        <v>1</v>
      </c>
      <c r="Q166" s="252">
        <f t="shared" si="143"/>
        <v>2</v>
      </c>
      <c r="R166" s="252">
        <f t="shared" si="144"/>
        <v>0</v>
      </c>
      <c r="S166" s="252">
        <f t="shared" si="145"/>
        <v>0</v>
      </c>
      <c r="T166" s="252">
        <f t="shared" si="146"/>
        <v>0</v>
      </c>
      <c r="U166" s="252">
        <f t="shared" si="147"/>
        <v>1</v>
      </c>
    </row>
    <row r="167" spans="1:23">
      <c r="A167" s="8" t="s">
        <v>177</v>
      </c>
      <c r="B167" s="252">
        <f t="shared" si="128"/>
        <v>0</v>
      </c>
      <c r="C167" s="252">
        <f t="shared" si="129"/>
        <v>0</v>
      </c>
      <c r="D167" s="252">
        <f t="shared" si="130"/>
        <v>0</v>
      </c>
      <c r="E167" s="252">
        <f t="shared" si="131"/>
        <v>0</v>
      </c>
      <c r="F167" s="252">
        <f t="shared" si="132"/>
        <v>0</v>
      </c>
      <c r="G167" s="252">
        <f t="shared" si="133"/>
        <v>0</v>
      </c>
      <c r="H167" s="252">
        <f t="shared" si="134"/>
        <v>0</v>
      </c>
      <c r="I167" s="252">
        <f t="shared" si="135"/>
        <v>0</v>
      </c>
      <c r="J167" s="252">
        <f t="shared" si="136"/>
        <v>1</v>
      </c>
      <c r="K167" s="252">
        <f t="shared" si="137"/>
        <v>0</v>
      </c>
      <c r="L167" s="252">
        <f t="shared" si="138"/>
        <v>1</v>
      </c>
      <c r="M167" s="252">
        <f t="shared" si="139"/>
        <v>0</v>
      </c>
      <c r="N167" s="252">
        <f t="shared" si="140"/>
        <v>0</v>
      </c>
      <c r="O167" s="252">
        <f t="shared" si="141"/>
        <v>0</v>
      </c>
      <c r="P167" s="252">
        <f t="shared" si="142"/>
        <v>5</v>
      </c>
      <c r="Q167" s="252">
        <f t="shared" si="143"/>
        <v>1</v>
      </c>
      <c r="R167" s="252">
        <f t="shared" si="144"/>
        <v>4</v>
      </c>
      <c r="S167" s="252">
        <f t="shared" si="145"/>
        <v>7</v>
      </c>
      <c r="T167" s="252">
        <f t="shared" si="146"/>
        <v>3</v>
      </c>
      <c r="U167" s="252">
        <f t="shared" si="147"/>
        <v>0</v>
      </c>
    </row>
    <row r="168" spans="1:23">
      <c r="A168" s="9" t="s">
        <v>221</v>
      </c>
      <c r="B168" s="252">
        <f t="shared" si="128"/>
        <v>0</v>
      </c>
      <c r="C168" s="252">
        <f t="shared" si="129"/>
        <v>0</v>
      </c>
      <c r="D168" s="252">
        <f t="shared" si="130"/>
        <v>0</v>
      </c>
      <c r="E168" s="252">
        <f t="shared" si="131"/>
        <v>0</v>
      </c>
      <c r="F168" s="252">
        <f t="shared" si="132"/>
        <v>1</v>
      </c>
      <c r="G168" s="252">
        <f t="shared" si="133"/>
        <v>0</v>
      </c>
      <c r="H168" s="252">
        <f t="shared" si="134"/>
        <v>1</v>
      </c>
      <c r="I168" s="252">
        <f t="shared" si="135"/>
        <v>0</v>
      </c>
      <c r="J168" s="252">
        <f t="shared" si="136"/>
        <v>4</v>
      </c>
      <c r="K168" s="252">
        <f t="shared" si="137"/>
        <v>3</v>
      </c>
      <c r="L168" s="252">
        <f t="shared" si="138"/>
        <v>6</v>
      </c>
      <c r="M168" s="252">
        <f t="shared" si="139"/>
        <v>3</v>
      </c>
      <c r="N168" s="252">
        <f t="shared" si="140"/>
        <v>11</v>
      </c>
      <c r="O168" s="252">
        <f t="shared" si="141"/>
        <v>8</v>
      </c>
      <c r="P168" s="252">
        <f t="shared" si="142"/>
        <v>11</v>
      </c>
      <c r="Q168" s="252">
        <f t="shared" si="143"/>
        <v>9</v>
      </c>
      <c r="R168" s="252">
        <f t="shared" si="144"/>
        <v>13</v>
      </c>
      <c r="S168" s="252">
        <f t="shared" si="145"/>
        <v>11</v>
      </c>
      <c r="T168" s="252">
        <f t="shared" si="146"/>
        <v>1</v>
      </c>
      <c r="U168" s="252">
        <f t="shared" si="147"/>
        <v>7</v>
      </c>
    </row>
    <row r="169" spans="1:23">
      <c r="A169" s="8" t="s">
        <v>283</v>
      </c>
      <c r="B169" s="252">
        <f t="shared" si="128"/>
        <v>0</v>
      </c>
      <c r="C169" s="252">
        <f t="shared" si="129"/>
        <v>0</v>
      </c>
      <c r="D169" s="252">
        <f t="shared" si="130"/>
        <v>0</v>
      </c>
      <c r="E169" s="252">
        <f t="shared" si="131"/>
        <v>0</v>
      </c>
      <c r="F169" s="252">
        <f t="shared" si="132"/>
        <v>0</v>
      </c>
      <c r="G169" s="252">
        <f t="shared" si="133"/>
        <v>0</v>
      </c>
      <c r="H169" s="252">
        <f t="shared" si="134"/>
        <v>0</v>
      </c>
      <c r="I169" s="252">
        <f t="shared" si="135"/>
        <v>0</v>
      </c>
      <c r="J169" s="252">
        <f t="shared" si="136"/>
        <v>0</v>
      </c>
      <c r="K169" s="252">
        <f t="shared" si="137"/>
        <v>0</v>
      </c>
      <c r="L169" s="252">
        <f t="shared" si="138"/>
        <v>0</v>
      </c>
      <c r="M169" s="252">
        <f t="shared" si="139"/>
        <v>1</v>
      </c>
      <c r="N169" s="252">
        <f t="shared" si="140"/>
        <v>0</v>
      </c>
      <c r="O169" s="252">
        <f t="shared" si="141"/>
        <v>0</v>
      </c>
      <c r="P169" s="252">
        <f t="shared" si="142"/>
        <v>1</v>
      </c>
      <c r="Q169" s="252">
        <f t="shared" si="143"/>
        <v>0</v>
      </c>
      <c r="R169" s="252">
        <f t="shared" si="144"/>
        <v>1</v>
      </c>
      <c r="S169" s="252">
        <f t="shared" si="145"/>
        <v>0</v>
      </c>
      <c r="T169" s="252">
        <f t="shared" si="146"/>
        <v>1</v>
      </c>
      <c r="U169" s="252">
        <f t="shared" si="147"/>
        <v>0</v>
      </c>
    </row>
    <row r="171" spans="1:23" s="254" customFormat="1" ht="24.6">
      <c r="A171" s="260">
        <v>0.2</v>
      </c>
      <c r="B171" s="261" t="s">
        <v>286</v>
      </c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W171" s="458"/>
    </row>
    <row r="172" spans="1:23">
      <c r="A172" s="5" t="s">
        <v>179</v>
      </c>
      <c r="B172" s="262">
        <f>+B11*(1+$A$171)</f>
        <v>0</v>
      </c>
      <c r="C172" s="262">
        <f t="shared" ref="C172:T172" si="148">+C11*(1+$A$171)</f>
        <v>2.4</v>
      </c>
      <c r="D172" s="262">
        <f t="shared" si="148"/>
        <v>1.2</v>
      </c>
      <c r="E172" s="262">
        <f t="shared" si="148"/>
        <v>0</v>
      </c>
      <c r="F172" s="262">
        <f t="shared" si="148"/>
        <v>6</v>
      </c>
      <c r="G172" s="262">
        <f t="shared" si="148"/>
        <v>3.5999999999999996</v>
      </c>
      <c r="H172" s="262">
        <f t="shared" si="148"/>
        <v>13.2</v>
      </c>
      <c r="I172" s="262">
        <f t="shared" si="148"/>
        <v>2.4</v>
      </c>
      <c r="J172" s="262">
        <f t="shared" si="148"/>
        <v>33.6</v>
      </c>
      <c r="K172" s="262">
        <f t="shared" si="148"/>
        <v>10.799999999999999</v>
      </c>
      <c r="L172" s="262">
        <f t="shared" si="148"/>
        <v>81.599999999999994</v>
      </c>
      <c r="M172" s="262">
        <f t="shared" si="148"/>
        <v>45.6</v>
      </c>
      <c r="N172" s="262">
        <f t="shared" si="148"/>
        <v>225.6</v>
      </c>
      <c r="O172" s="262">
        <f t="shared" si="148"/>
        <v>115.19999999999999</v>
      </c>
      <c r="P172" s="262">
        <f t="shared" si="148"/>
        <v>313.2</v>
      </c>
      <c r="Q172" s="262">
        <f t="shared" si="148"/>
        <v>165.6</v>
      </c>
      <c r="R172" s="262">
        <f t="shared" si="148"/>
        <v>175.2</v>
      </c>
      <c r="S172" s="262">
        <f t="shared" si="148"/>
        <v>218.4</v>
      </c>
      <c r="T172" s="262">
        <f t="shared" si="148"/>
        <v>30</v>
      </c>
      <c r="U172" s="262">
        <f>+U11*(1+$A$171)</f>
        <v>105.6</v>
      </c>
    </row>
    <row r="173" spans="1:23">
      <c r="A173" s="5" t="s">
        <v>25</v>
      </c>
      <c r="B173" s="262">
        <f t="shared" ref="B173:U173" si="149">+B12*(1+$A$171)</f>
        <v>0</v>
      </c>
      <c r="C173" s="262">
        <f t="shared" si="149"/>
        <v>0</v>
      </c>
      <c r="D173" s="262">
        <f t="shared" si="149"/>
        <v>0</v>
      </c>
      <c r="E173" s="262">
        <f t="shared" si="149"/>
        <v>0</v>
      </c>
      <c r="F173" s="262">
        <f t="shared" si="149"/>
        <v>0</v>
      </c>
      <c r="G173" s="262">
        <f t="shared" si="149"/>
        <v>0</v>
      </c>
      <c r="H173" s="262">
        <f t="shared" si="149"/>
        <v>0</v>
      </c>
      <c r="I173" s="262">
        <f t="shared" si="149"/>
        <v>0</v>
      </c>
      <c r="J173" s="262">
        <f t="shared" si="149"/>
        <v>0</v>
      </c>
      <c r="K173" s="262">
        <f t="shared" si="149"/>
        <v>0</v>
      </c>
      <c r="L173" s="262">
        <f t="shared" si="149"/>
        <v>0</v>
      </c>
      <c r="M173" s="262">
        <f t="shared" si="149"/>
        <v>0</v>
      </c>
      <c r="N173" s="262">
        <f t="shared" si="149"/>
        <v>0</v>
      </c>
      <c r="O173" s="262">
        <f t="shared" si="149"/>
        <v>0</v>
      </c>
      <c r="P173" s="262">
        <f t="shared" si="149"/>
        <v>0</v>
      </c>
      <c r="Q173" s="262">
        <f t="shared" si="149"/>
        <v>0</v>
      </c>
      <c r="R173" s="262">
        <f t="shared" si="149"/>
        <v>0</v>
      </c>
      <c r="S173" s="262">
        <f t="shared" si="149"/>
        <v>0</v>
      </c>
      <c r="T173" s="262">
        <f t="shared" si="149"/>
        <v>0</v>
      </c>
      <c r="U173" s="262">
        <f t="shared" si="149"/>
        <v>0</v>
      </c>
    </row>
    <row r="174" spans="1:23">
      <c r="A174" s="5" t="s">
        <v>26</v>
      </c>
      <c r="B174" s="262">
        <f t="shared" ref="B174:U174" si="150">+B13*(1+$A$171)</f>
        <v>0</v>
      </c>
      <c r="C174" s="262">
        <f t="shared" si="150"/>
        <v>0</v>
      </c>
      <c r="D174" s="262">
        <f t="shared" si="150"/>
        <v>0</v>
      </c>
      <c r="E174" s="262">
        <f t="shared" si="150"/>
        <v>1.2</v>
      </c>
      <c r="F174" s="262">
        <f t="shared" si="150"/>
        <v>1.2</v>
      </c>
      <c r="G174" s="262">
        <f t="shared" si="150"/>
        <v>0</v>
      </c>
      <c r="H174" s="262">
        <f t="shared" si="150"/>
        <v>10.799999999999999</v>
      </c>
      <c r="I174" s="262">
        <f t="shared" si="150"/>
        <v>6</v>
      </c>
      <c r="J174" s="262">
        <f t="shared" si="150"/>
        <v>16.8</v>
      </c>
      <c r="K174" s="262">
        <f t="shared" si="150"/>
        <v>9.6</v>
      </c>
      <c r="L174" s="262">
        <f t="shared" si="150"/>
        <v>46.8</v>
      </c>
      <c r="M174" s="262">
        <f t="shared" si="150"/>
        <v>28.799999999999997</v>
      </c>
      <c r="N174" s="262">
        <f t="shared" si="150"/>
        <v>115.19999999999999</v>
      </c>
      <c r="O174" s="262">
        <f t="shared" si="150"/>
        <v>38.4</v>
      </c>
      <c r="P174" s="262">
        <f t="shared" si="150"/>
        <v>70.8</v>
      </c>
      <c r="Q174" s="262">
        <f t="shared" si="150"/>
        <v>52.8</v>
      </c>
      <c r="R174" s="262">
        <f t="shared" si="150"/>
        <v>48</v>
      </c>
      <c r="S174" s="262">
        <f t="shared" si="150"/>
        <v>34.799999999999997</v>
      </c>
      <c r="T174" s="262">
        <f t="shared" si="150"/>
        <v>9.6</v>
      </c>
      <c r="U174" s="262">
        <f t="shared" si="150"/>
        <v>12</v>
      </c>
    </row>
    <row r="175" spans="1:23">
      <c r="A175" s="5" t="s">
        <v>27</v>
      </c>
      <c r="B175" s="262">
        <f t="shared" ref="B175:U175" si="151">+B14*(1+$A$171)</f>
        <v>0</v>
      </c>
      <c r="C175" s="262">
        <f t="shared" si="151"/>
        <v>0</v>
      </c>
      <c r="D175" s="262">
        <f t="shared" si="151"/>
        <v>1.2</v>
      </c>
      <c r="E175" s="262">
        <f t="shared" si="151"/>
        <v>0</v>
      </c>
      <c r="F175" s="262">
        <f t="shared" si="151"/>
        <v>0</v>
      </c>
      <c r="G175" s="262">
        <f t="shared" si="151"/>
        <v>0</v>
      </c>
      <c r="H175" s="262">
        <f t="shared" si="151"/>
        <v>2.4</v>
      </c>
      <c r="I175" s="262">
        <f t="shared" si="151"/>
        <v>3.5999999999999996</v>
      </c>
      <c r="J175" s="262">
        <f t="shared" si="151"/>
        <v>7.1999999999999993</v>
      </c>
      <c r="K175" s="262">
        <f t="shared" si="151"/>
        <v>3.5999999999999996</v>
      </c>
      <c r="L175" s="262">
        <f t="shared" si="151"/>
        <v>16.8</v>
      </c>
      <c r="M175" s="262">
        <f t="shared" si="151"/>
        <v>9.6</v>
      </c>
      <c r="N175" s="262">
        <f t="shared" si="151"/>
        <v>28.799999999999997</v>
      </c>
      <c r="O175" s="262">
        <f t="shared" si="151"/>
        <v>22.8</v>
      </c>
      <c r="P175" s="262">
        <f t="shared" si="151"/>
        <v>37.199999999999996</v>
      </c>
      <c r="Q175" s="262">
        <f t="shared" si="151"/>
        <v>20.399999999999999</v>
      </c>
      <c r="R175" s="262">
        <f t="shared" si="151"/>
        <v>30</v>
      </c>
      <c r="S175" s="262">
        <f t="shared" si="151"/>
        <v>21.599999999999998</v>
      </c>
      <c r="T175" s="262">
        <f t="shared" si="151"/>
        <v>4.8</v>
      </c>
      <c r="U175" s="262">
        <f t="shared" si="151"/>
        <v>10.799999999999999</v>
      </c>
    </row>
    <row r="176" spans="1:23">
      <c r="A176" s="5" t="s">
        <v>28</v>
      </c>
      <c r="B176" s="262">
        <f t="shared" ref="B176:U176" si="152">+B15*(1+$A$171)</f>
        <v>0</v>
      </c>
      <c r="C176" s="262">
        <f t="shared" si="152"/>
        <v>0</v>
      </c>
      <c r="D176" s="262">
        <f t="shared" si="152"/>
        <v>0</v>
      </c>
      <c r="E176" s="262">
        <f t="shared" si="152"/>
        <v>0</v>
      </c>
      <c r="F176" s="262">
        <f t="shared" si="152"/>
        <v>0</v>
      </c>
      <c r="G176" s="262">
        <f t="shared" si="152"/>
        <v>0</v>
      </c>
      <c r="H176" s="262">
        <f t="shared" si="152"/>
        <v>1.2</v>
      </c>
      <c r="I176" s="262">
        <f t="shared" si="152"/>
        <v>0</v>
      </c>
      <c r="J176" s="262">
        <f t="shared" si="152"/>
        <v>1.2</v>
      </c>
      <c r="K176" s="262">
        <f t="shared" si="152"/>
        <v>0</v>
      </c>
      <c r="L176" s="262">
        <f t="shared" si="152"/>
        <v>4.8</v>
      </c>
      <c r="M176" s="262">
        <f t="shared" si="152"/>
        <v>1.2</v>
      </c>
      <c r="N176" s="262">
        <f t="shared" si="152"/>
        <v>7.1999999999999993</v>
      </c>
      <c r="O176" s="262">
        <f t="shared" si="152"/>
        <v>4.8</v>
      </c>
      <c r="P176" s="262">
        <f t="shared" si="152"/>
        <v>14.399999999999999</v>
      </c>
      <c r="Q176" s="262">
        <f t="shared" si="152"/>
        <v>2.4</v>
      </c>
      <c r="R176" s="262">
        <f t="shared" si="152"/>
        <v>3.5999999999999996</v>
      </c>
      <c r="S176" s="262">
        <f t="shared" si="152"/>
        <v>6</v>
      </c>
      <c r="T176" s="262">
        <f t="shared" si="152"/>
        <v>2.4</v>
      </c>
      <c r="U176" s="262">
        <f t="shared" si="152"/>
        <v>1.2</v>
      </c>
    </row>
    <row r="177" spans="1:21">
      <c r="A177" s="5" t="s">
        <v>180</v>
      </c>
      <c r="B177" s="262">
        <f t="shared" ref="B177:U177" si="153">+B16*(1+$A$171)</f>
        <v>0</v>
      </c>
      <c r="C177" s="262">
        <f t="shared" si="153"/>
        <v>0</v>
      </c>
      <c r="D177" s="262">
        <f t="shared" si="153"/>
        <v>0</v>
      </c>
      <c r="E177" s="262">
        <f t="shared" si="153"/>
        <v>0</v>
      </c>
      <c r="F177" s="262">
        <f t="shared" si="153"/>
        <v>0</v>
      </c>
      <c r="G177" s="262">
        <f t="shared" si="153"/>
        <v>0</v>
      </c>
      <c r="H177" s="262">
        <f t="shared" si="153"/>
        <v>2.4</v>
      </c>
      <c r="I177" s="262">
        <f t="shared" si="153"/>
        <v>2.4</v>
      </c>
      <c r="J177" s="262">
        <f t="shared" si="153"/>
        <v>8.4</v>
      </c>
      <c r="K177" s="262">
        <f t="shared" si="153"/>
        <v>2.4</v>
      </c>
      <c r="L177" s="262">
        <f t="shared" si="153"/>
        <v>18</v>
      </c>
      <c r="M177" s="262">
        <f t="shared" si="153"/>
        <v>15.6</v>
      </c>
      <c r="N177" s="262">
        <f t="shared" si="153"/>
        <v>46.8</v>
      </c>
      <c r="O177" s="262">
        <f t="shared" si="153"/>
        <v>15.6</v>
      </c>
      <c r="P177" s="262">
        <f t="shared" si="153"/>
        <v>67.2</v>
      </c>
      <c r="Q177" s="262">
        <f t="shared" si="153"/>
        <v>39.6</v>
      </c>
      <c r="R177" s="262">
        <f t="shared" si="153"/>
        <v>44.4</v>
      </c>
      <c r="S177" s="262">
        <f t="shared" si="153"/>
        <v>43.199999999999996</v>
      </c>
      <c r="T177" s="262">
        <f t="shared" si="153"/>
        <v>7.1999999999999993</v>
      </c>
      <c r="U177" s="262">
        <f t="shared" si="153"/>
        <v>15.6</v>
      </c>
    </row>
    <row r="178" spans="1:21">
      <c r="A178" s="5" t="s">
        <v>30</v>
      </c>
      <c r="B178" s="262">
        <f t="shared" ref="B178:U178" si="154">+B17*(1+$A$171)</f>
        <v>0</v>
      </c>
      <c r="C178" s="262">
        <f t="shared" si="154"/>
        <v>0</v>
      </c>
      <c r="D178" s="262">
        <f t="shared" si="154"/>
        <v>0</v>
      </c>
      <c r="E178" s="262">
        <f t="shared" si="154"/>
        <v>0</v>
      </c>
      <c r="F178" s="262">
        <f t="shared" si="154"/>
        <v>0</v>
      </c>
      <c r="G178" s="262">
        <f t="shared" si="154"/>
        <v>0</v>
      </c>
      <c r="H178" s="262">
        <f t="shared" si="154"/>
        <v>0</v>
      </c>
      <c r="I178" s="262">
        <f t="shared" si="154"/>
        <v>0</v>
      </c>
      <c r="J178" s="262">
        <f t="shared" si="154"/>
        <v>0</v>
      </c>
      <c r="K178" s="262">
        <f t="shared" si="154"/>
        <v>0</v>
      </c>
      <c r="L178" s="262">
        <f t="shared" si="154"/>
        <v>0</v>
      </c>
      <c r="M178" s="262">
        <f t="shared" si="154"/>
        <v>0</v>
      </c>
      <c r="N178" s="262">
        <f t="shared" si="154"/>
        <v>0</v>
      </c>
      <c r="O178" s="262">
        <f t="shared" si="154"/>
        <v>1.2</v>
      </c>
      <c r="P178" s="262">
        <f t="shared" si="154"/>
        <v>0</v>
      </c>
      <c r="Q178" s="262">
        <f t="shared" si="154"/>
        <v>0</v>
      </c>
      <c r="R178" s="262">
        <f t="shared" si="154"/>
        <v>0</v>
      </c>
      <c r="S178" s="262">
        <f t="shared" si="154"/>
        <v>0</v>
      </c>
      <c r="T178" s="262">
        <f t="shared" si="154"/>
        <v>0</v>
      </c>
      <c r="U178" s="262">
        <f t="shared" si="154"/>
        <v>0</v>
      </c>
    </row>
    <row r="179" spans="1:21">
      <c r="A179" s="5" t="s">
        <v>31</v>
      </c>
      <c r="B179" s="262">
        <f t="shared" ref="B179:U179" si="155">+B18*(1+$A$171)</f>
        <v>0</v>
      </c>
      <c r="C179" s="262">
        <f t="shared" si="155"/>
        <v>2.4</v>
      </c>
      <c r="D179" s="262">
        <f t="shared" si="155"/>
        <v>1.2</v>
      </c>
      <c r="E179" s="262">
        <f t="shared" si="155"/>
        <v>1.2</v>
      </c>
      <c r="F179" s="262">
        <f t="shared" si="155"/>
        <v>0</v>
      </c>
      <c r="G179" s="262">
        <f t="shared" si="155"/>
        <v>1.2</v>
      </c>
      <c r="H179" s="262">
        <f t="shared" si="155"/>
        <v>16.8</v>
      </c>
      <c r="I179" s="262">
        <f t="shared" si="155"/>
        <v>7.1999999999999993</v>
      </c>
      <c r="J179" s="262">
        <f t="shared" si="155"/>
        <v>37.199999999999996</v>
      </c>
      <c r="K179" s="262">
        <f t="shared" si="155"/>
        <v>19.2</v>
      </c>
      <c r="L179" s="262">
        <f t="shared" si="155"/>
        <v>110.39999999999999</v>
      </c>
      <c r="M179" s="262">
        <f t="shared" si="155"/>
        <v>46.8</v>
      </c>
      <c r="N179" s="262">
        <f t="shared" si="155"/>
        <v>202.79999999999998</v>
      </c>
      <c r="O179" s="262">
        <f t="shared" si="155"/>
        <v>99.6</v>
      </c>
      <c r="P179" s="262">
        <f t="shared" si="155"/>
        <v>166.79999999999998</v>
      </c>
      <c r="Q179" s="262">
        <f t="shared" si="155"/>
        <v>87.6</v>
      </c>
      <c r="R179" s="262">
        <f t="shared" si="155"/>
        <v>94.8</v>
      </c>
      <c r="S179" s="262">
        <f t="shared" si="155"/>
        <v>61.199999999999996</v>
      </c>
      <c r="T179" s="262">
        <f t="shared" si="155"/>
        <v>6</v>
      </c>
      <c r="U179" s="262">
        <f t="shared" si="155"/>
        <v>9.6</v>
      </c>
    </row>
    <row r="180" spans="1:21">
      <c r="A180" s="5" t="s">
        <v>32</v>
      </c>
      <c r="B180" s="262">
        <f t="shared" ref="B180:U180" si="156">+B19*(1+$A$171)</f>
        <v>0</v>
      </c>
      <c r="C180" s="262">
        <f t="shared" si="156"/>
        <v>0</v>
      </c>
      <c r="D180" s="262">
        <f t="shared" si="156"/>
        <v>0</v>
      </c>
      <c r="E180" s="262">
        <f t="shared" si="156"/>
        <v>0</v>
      </c>
      <c r="F180" s="262">
        <f t="shared" si="156"/>
        <v>0</v>
      </c>
      <c r="G180" s="262">
        <f t="shared" si="156"/>
        <v>0</v>
      </c>
      <c r="H180" s="262">
        <f t="shared" si="156"/>
        <v>0</v>
      </c>
      <c r="I180" s="262">
        <f t="shared" si="156"/>
        <v>0</v>
      </c>
      <c r="J180" s="262">
        <f t="shared" si="156"/>
        <v>0</v>
      </c>
      <c r="K180" s="262">
        <f t="shared" si="156"/>
        <v>1.2</v>
      </c>
      <c r="L180" s="262">
        <f t="shared" si="156"/>
        <v>0</v>
      </c>
      <c r="M180" s="262">
        <f t="shared" si="156"/>
        <v>1.2</v>
      </c>
      <c r="N180" s="262">
        <f t="shared" si="156"/>
        <v>8.4</v>
      </c>
      <c r="O180" s="262">
        <f t="shared" si="156"/>
        <v>3.5999999999999996</v>
      </c>
      <c r="P180" s="262">
        <f t="shared" si="156"/>
        <v>3.5999999999999996</v>
      </c>
      <c r="Q180" s="262">
        <f t="shared" si="156"/>
        <v>4.8</v>
      </c>
      <c r="R180" s="262">
        <f t="shared" si="156"/>
        <v>7.1999999999999993</v>
      </c>
      <c r="S180" s="262">
        <f t="shared" si="156"/>
        <v>2.4</v>
      </c>
      <c r="T180" s="262">
        <f t="shared" si="156"/>
        <v>4.8</v>
      </c>
      <c r="U180" s="262">
        <f t="shared" si="156"/>
        <v>1.2</v>
      </c>
    </row>
    <row r="181" spans="1:21">
      <c r="A181" s="5" t="s">
        <v>33</v>
      </c>
      <c r="B181" s="262">
        <f t="shared" ref="B181:U181" si="157">+B20*(1+$A$171)</f>
        <v>0</v>
      </c>
      <c r="C181" s="262">
        <f t="shared" si="157"/>
        <v>0</v>
      </c>
      <c r="D181" s="262">
        <f t="shared" si="157"/>
        <v>0</v>
      </c>
      <c r="E181" s="262">
        <f t="shared" si="157"/>
        <v>0</v>
      </c>
      <c r="F181" s="262">
        <f t="shared" si="157"/>
        <v>4.8</v>
      </c>
      <c r="G181" s="262">
        <f t="shared" si="157"/>
        <v>3.5999999999999996</v>
      </c>
      <c r="H181" s="262">
        <f t="shared" si="157"/>
        <v>3.5999999999999996</v>
      </c>
      <c r="I181" s="262">
        <f t="shared" si="157"/>
        <v>2.4</v>
      </c>
      <c r="J181" s="262">
        <f t="shared" si="157"/>
        <v>15.6</v>
      </c>
      <c r="K181" s="262">
        <f t="shared" si="157"/>
        <v>7.1999999999999993</v>
      </c>
      <c r="L181" s="262">
        <f t="shared" si="157"/>
        <v>34.799999999999997</v>
      </c>
      <c r="M181" s="262">
        <f t="shared" si="157"/>
        <v>12</v>
      </c>
      <c r="N181" s="262">
        <f t="shared" si="157"/>
        <v>46.8</v>
      </c>
      <c r="O181" s="262">
        <f t="shared" si="157"/>
        <v>25.2</v>
      </c>
      <c r="P181" s="262">
        <f t="shared" si="157"/>
        <v>64.8</v>
      </c>
      <c r="Q181" s="262">
        <f t="shared" si="157"/>
        <v>21.599999999999998</v>
      </c>
      <c r="R181" s="262">
        <f t="shared" si="157"/>
        <v>34.799999999999997</v>
      </c>
      <c r="S181" s="262">
        <f t="shared" si="157"/>
        <v>31.2</v>
      </c>
      <c r="T181" s="262">
        <f t="shared" si="157"/>
        <v>3.5999999999999996</v>
      </c>
      <c r="U181" s="262">
        <f t="shared" si="157"/>
        <v>9.6</v>
      </c>
    </row>
    <row r="182" spans="1:21">
      <c r="A182" s="5" t="s">
        <v>34</v>
      </c>
      <c r="B182" s="262">
        <f t="shared" ref="B182:U182" si="158">+B21*(1+$A$171)</f>
        <v>1.2</v>
      </c>
      <c r="C182" s="262">
        <f t="shared" si="158"/>
        <v>1.2</v>
      </c>
      <c r="D182" s="262">
        <f t="shared" si="158"/>
        <v>1.2</v>
      </c>
      <c r="E182" s="262">
        <f t="shared" si="158"/>
        <v>0</v>
      </c>
      <c r="F182" s="262">
        <f t="shared" si="158"/>
        <v>2.4</v>
      </c>
      <c r="G182" s="262">
        <f t="shared" si="158"/>
        <v>3.5999999999999996</v>
      </c>
      <c r="H182" s="262">
        <f t="shared" si="158"/>
        <v>8.4</v>
      </c>
      <c r="I182" s="262">
        <f t="shared" si="158"/>
        <v>3.5999999999999996</v>
      </c>
      <c r="J182" s="262">
        <f t="shared" si="158"/>
        <v>22.8</v>
      </c>
      <c r="K182" s="262">
        <f t="shared" si="158"/>
        <v>15.6</v>
      </c>
      <c r="L182" s="262">
        <f t="shared" si="158"/>
        <v>51.6</v>
      </c>
      <c r="M182" s="262">
        <f t="shared" si="158"/>
        <v>30</v>
      </c>
      <c r="N182" s="262">
        <f t="shared" si="158"/>
        <v>135.6</v>
      </c>
      <c r="O182" s="262">
        <f t="shared" si="158"/>
        <v>70.8</v>
      </c>
      <c r="P182" s="262">
        <f t="shared" si="158"/>
        <v>177.6</v>
      </c>
      <c r="Q182" s="262">
        <f t="shared" si="158"/>
        <v>99.6</v>
      </c>
      <c r="R182" s="262">
        <f t="shared" si="158"/>
        <v>132</v>
      </c>
      <c r="S182" s="262">
        <f t="shared" si="158"/>
        <v>112.8</v>
      </c>
      <c r="T182" s="262">
        <f t="shared" si="158"/>
        <v>24</v>
      </c>
      <c r="U182" s="262">
        <f t="shared" si="158"/>
        <v>42</v>
      </c>
    </row>
    <row r="183" spans="1:21">
      <c r="A183" s="5" t="s">
        <v>35</v>
      </c>
      <c r="B183" s="262">
        <f t="shared" ref="B183:U183" si="159">+B22*(1+$A$171)</f>
        <v>0</v>
      </c>
      <c r="C183" s="262">
        <f t="shared" si="159"/>
        <v>0</v>
      </c>
      <c r="D183" s="262">
        <f t="shared" si="159"/>
        <v>0</v>
      </c>
      <c r="E183" s="262">
        <f t="shared" si="159"/>
        <v>0</v>
      </c>
      <c r="F183" s="262">
        <f t="shared" si="159"/>
        <v>0</v>
      </c>
      <c r="G183" s="262">
        <f t="shared" si="159"/>
        <v>0</v>
      </c>
      <c r="H183" s="262">
        <f t="shared" si="159"/>
        <v>0</v>
      </c>
      <c r="I183" s="262">
        <f t="shared" si="159"/>
        <v>0</v>
      </c>
      <c r="J183" s="262">
        <f t="shared" si="159"/>
        <v>0</v>
      </c>
      <c r="K183" s="262">
        <f t="shared" si="159"/>
        <v>1.2</v>
      </c>
      <c r="L183" s="262">
        <f t="shared" si="159"/>
        <v>0</v>
      </c>
      <c r="M183" s="262">
        <f t="shared" si="159"/>
        <v>0</v>
      </c>
      <c r="N183" s="262">
        <f t="shared" si="159"/>
        <v>2.4</v>
      </c>
      <c r="O183" s="262">
        <f t="shared" si="159"/>
        <v>1.2</v>
      </c>
      <c r="P183" s="262">
        <f t="shared" si="159"/>
        <v>0</v>
      </c>
      <c r="Q183" s="262">
        <f t="shared" si="159"/>
        <v>1.2</v>
      </c>
      <c r="R183" s="262">
        <f t="shared" si="159"/>
        <v>0</v>
      </c>
      <c r="S183" s="262">
        <f t="shared" si="159"/>
        <v>0</v>
      </c>
      <c r="T183" s="262">
        <f t="shared" si="159"/>
        <v>0</v>
      </c>
      <c r="U183" s="262">
        <f t="shared" si="159"/>
        <v>0</v>
      </c>
    </row>
    <row r="184" spans="1:21">
      <c r="A184" s="5" t="s">
        <v>181</v>
      </c>
      <c r="B184" s="262">
        <f t="shared" ref="B184:U184" si="160">+B23*(1+$A$171)</f>
        <v>0</v>
      </c>
      <c r="C184" s="262">
        <f t="shared" si="160"/>
        <v>0</v>
      </c>
      <c r="D184" s="262">
        <f t="shared" si="160"/>
        <v>0</v>
      </c>
      <c r="E184" s="262">
        <f t="shared" si="160"/>
        <v>0</v>
      </c>
      <c r="F184" s="262">
        <f t="shared" si="160"/>
        <v>0</v>
      </c>
      <c r="G184" s="262">
        <f t="shared" si="160"/>
        <v>1.2</v>
      </c>
      <c r="H184" s="262">
        <f t="shared" si="160"/>
        <v>9.6</v>
      </c>
      <c r="I184" s="262">
        <f t="shared" si="160"/>
        <v>2.4</v>
      </c>
      <c r="J184" s="262">
        <f t="shared" si="160"/>
        <v>13.2</v>
      </c>
      <c r="K184" s="262">
        <f t="shared" si="160"/>
        <v>8.4</v>
      </c>
      <c r="L184" s="262">
        <f t="shared" si="160"/>
        <v>40.799999999999997</v>
      </c>
      <c r="M184" s="262">
        <f t="shared" si="160"/>
        <v>18</v>
      </c>
      <c r="N184" s="262">
        <f t="shared" si="160"/>
        <v>99.6</v>
      </c>
      <c r="O184" s="262">
        <f t="shared" si="160"/>
        <v>50.4</v>
      </c>
      <c r="P184" s="262">
        <f t="shared" si="160"/>
        <v>84</v>
      </c>
      <c r="Q184" s="262">
        <f t="shared" si="160"/>
        <v>49.199999999999996</v>
      </c>
      <c r="R184" s="262">
        <f t="shared" si="160"/>
        <v>37.199999999999996</v>
      </c>
      <c r="S184" s="262">
        <f t="shared" si="160"/>
        <v>46.8</v>
      </c>
      <c r="T184" s="262">
        <f t="shared" si="160"/>
        <v>12</v>
      </c>
      <c r="U184" s="262">
        <f t="shared" si="160"/>
        <v>4.8</v>
      </c>
    </row>
    <row r="185" spans="1:21">
      <c r="A185" s="5" t="s">
        <v>182</v>
      </c>
      <c r="B185" s="262">
        <f t="shared" ref="B185:U185" si="161">+B24*(1+$A$171)</f>
        <v>1.2</v>
      </c>
      <c r="C185" s="262">
        <f t="shared" si="161"/>
        <v>0</v>
      </c>
      <c r="D185" s="262">
        <f t="shared" si="161"/>
        <v>0</v>
      </c>
      <c r="E185" s="262">
        <f t="shared" si="161"/>
        <v>1.2</v>
      </c>
      <c r="F185" s="262">
        <f t="shared" si="161"/>
        <v>1.2</v>
      </c>
      <c r="G185" s="262">
        <f t="shared" si="161"/>
        <v>4.8</v>
      </c>
      <c r="H185" s="262">
        <f t="shared" si="161"/>
        <v>9.6</v>
      </c>
      <c r="I185" s="262">
        <f t="shared" si="161"/>
        <v>13.2</v>
      </c>
      <c r="J185" s="262">
        <f t="shared" si="161"/>
        <v>16.8</v>
      </c>
      <c r="K185" s="262">
        <f t="shared" si="161"/>
        <v>10.799999999999999</v>
      </c>
      <c r="L185" s="262">
        <f t="shared" si="161"/>
        <v>58.8</v>
      </c>
      <c r="M185" s="262">
        <f t="shared" si="161"/>
        <v>43.199999999999996</v>
      </c>
      <c r="N185" s="262">
        <f t="shared" si="161"/>
        <v>98.399999999999991</v>
      </c>
      <c r="O185" s="262">
        <f t="shared" si="161"/>
        <v>58.8</v>
      </c>
      <c r="P185" s="262">
        <f t="shared" si="161"/>
        <v>144</v>
      </c>
      <c r="Q185" s="262">
        <f t="shared" si="161"/>
        <v>84</v>
      </c>
      <c r="R185" s="262">
        <f t="shared" si="161"/>
        <v>90</v>
      </c>
      <c r="S185" s="262">
        <f t="shared" si="161"/>
        <v>56.4</v>
      </c>
      <c r="T185" s="262">
        <f t="shared" si="161"/>
        <v>12</v>
      </c>
      <c r="U185" s="262">
        <f t="shared" si="161"/>
        <v>31.2</v>
      </c>
    </row>
    <row r="186" spans="1:21">
      <c r="A186" s="5" t="s">
        <v>38</v>
      </c>
      <c r="B186" s="262">
        <f t="shared" ref="B186:U186" si="162">+B25*(1+$A$171)</f>
        <v>4.8</v>
      </c>
      <c r="C186" s="262">
        <f t="shared" si="162"/>
        <v>1.2</v>
      </c>
      <c r="D186" s="262">
        <f t="shared" si="162"/>
        <v>0</v>
      </c>
      <c r="E186" s="262">
        <f t="shared" si="162"/>
        <v>0</v>
      </c>
      <c r="F186" s="262">
        <f t="shared" si="162"/>
        <v>6</v>
      </c>
      <c r="G186" s="262">
        <f t="shared" si="162"/>
        <v>7.1999999999999993</v>
      </c>
      <c r="H186" s="262">
        <f t="shared" si="162"/>
        <v>14.399999999999999</v>
      </c>
      <c r="I186" s="262">
        <f t="shared" si="162"/>
        <v>7.1999999999999993</v>
      </c>
      <c r="J186" s="262">
        <f t="shared" si="162"/>
        <v>42</v>
      </c>
      <c r="K186" s="262">
        <f t="shared" si="162"/>
        <v>19.2</v>
      </c>
      <c r="L186" s="262">
        <f t="shared" si="162"/>
        <v>105.6</v>
      </c>
      <c r="M186" s="262">
        <f t="shared" si="162"/>
        <v>42</v>
      </c>
      <c r="N186" s="262">
        <f t="shared" si="162"/>
        <v>172.79999999999998</v>
      </c>
      <c r="O186" s="262">
        <f t="shared" si="162"/>
        <v>100.8</v>
      </c>
      <c r="P186" s="262">
        <f t="shared" si="162"/>
        <v>169.2</v>
      </c>
      <c r="Q186" s="262">
        <f t="shared" si="162"/>
        <v>66</v>
      </c>
      <c r="R186" s="262">
        <f t="shared" si="162"/>
        <v>88.8</v>
      </c>
      <c r="S186" s="262">
        <f t="shared" si="162"/>
        <v>52.8</v>
      </c>
      <c r="T186" s="262">
        <f t="shared" si="162"/>
        <v>10.799999999999999</v>
      </c>
      <c r="U186" s="262">
        <f t="shared" si="162"/>
        <v>14.399999999999999</v>
      </c>
    </row>
    <row r="187" spans="1:21">
      <c r="A187" s="5" t="s">
        <v>39</v>
      </c>
      <c r="B187" s="262">
        <f t="shared" ref="B187:U187" si="163">+B26*(1+$A$171)</f>
        <v>0</v>
      </c>
      <c r="C187" s="262">
        <f t="shared" si="163"/>
        <v>0</v>
      </c>
      <c r="D187" s="262">
        <f t="shared" si="163"/>
        <v>0</v>
      </c>
      <c r="E187" s="262">
        <f t="shared" si="163"/>
        <v>0</v>
      </c>
      <c r="F187" s="262">
        <f t="shared" si="163"/>
        <v>0</v>
      </c>
      <c r="G187" s="262">
        <f t="shared" si="163"/>
        <v>0</v>
      </c>
      <c r="H187" s="262">
        <f t="shared" si="163"/>
        <v>2.4</v>
      </c>
      <c r="I187" s="262">
        <f t="shared" si="163"/>
        <v>0</v>
      </c>
      <c r="J187" s="262">
        <f t="shared" si="163"/>
        <v>2.4</v>
      </c>
      <c r="K187" s="262">
        <f t="shared" si="163"/>
        <v>0</v>
      </c>
      <c r="L187" s="262">
        <f t="shared" si="163"/>
        <v>9.6</v>
      </c>
      <c r="M187" s="262">
        <f t="shared" si="163"/>
        <v>1.2</v>
      </c>
      <c r="N187" s="262">
        <f t="shared" si="163"/>
        <v>8.4</v>
      </c>
      <c r="O187" s="262">
        <f t="shared" si="163"/>
        <v>7.1999999999999993</v>
      </c>
      <c r="P187" s="262">
        <f t="shared" si="163"/>
        <v>10.799999999999999</v>
      </c>
      <c r="Q187" s="262">
        <f t="shared" si="163"/>
        <v>13.2</v>
      </c>
      <c r="R187" s="262">
        <f t="shared" si="163"/>
        <v>9.6</v>
      </c>
      <c r="S187" s="262">
        <f t="shared" si="163"/>
        <v>15.6</v>
      </c>
      <c r="T187" s="262">
        <f t="shared" si="163"/>
        <v>4.8</v>
      </c>
      <c r="U187" s="262">
        <f t="shared" si="163"/>
        <v>10.799999999999999</v>
      </c>
    </row>
    <row r="188" spans="1:21">
      <c r="A188" s="5" t="s">
        <v>40</v>
      </c>
      <c r="B188" s="262">
        <f t="shared" ref="B188:U188" si="164">+B27*(1+$A$171)</f>
        <v>0</v>
      </c>
      <c r="C188" s="262">
        <f t="shared" si="164"/>
        <v>0</v>
      </c>
      <c r="D188" s="262">
        <f t="shared" si="164"/>
        <v>0</v>
      </c>
      <c r="E188" s="262">
        <f t="shared" si="164"/>
        <v>0</v>
      </c>
      <c r="F188" s="262">
        <f t="shared" si="164"/>
        <v>0</v>
      </c>
      <c r="G188" s="262">
        <f t="shared" si="164"/>
        <v>0</v>
      </c>
      <c r="H188" s="262">
        <f t="shared" si="164"/>
        <v>0</v>
      </c>
      <c r="I188" s="262">
        <f t="shared" si="164"/>
        <v>0</v>
      </c>
      <c r="J188" s="262">
        <f t="shared" si="164"/>
        <v>0</v>
      </c>
      <c r="K188" s="262">
        <f t="shared" si="164"/>
        <v>0</v>
      </c>
      <c r="L188" s="262">
        <f t="shared" si="164"/>
        <v>2.4</v>
      </c>
      <c r="M188" s="262">
        <f t="shared" si="164"/>
        <v>3.5999999999999996</v>
      </c>
      <c r="N188" s="262">
        <f t="shared" si="164"/>
        <v>9.6</v>
      </c>
      <c r="O188" s="262">
        <f t="shared" si="164"/>
        <v>1.2</v>
      </c>
      <c r="P188" s="262">
        <f t="shared" si="164"/>
        <v>9.6</v>
      </c>
      <c r="Q188" s="262">
        <f t="shared" si="164"/>
        <v>4.8</v>
      </c>
      <c r="R188" s="262">
        <f t="shared" si="164"/>
        <v>8.4</v>
      </c>
      <c r="S188" s="262">
        <f t="shared" si="164"/>
        <v>6</v>
      </c>
      <c r="T188" s="262">
        <f t="shared" si="164"/>
        <v>0</v>
      </c>
      <c r="U188" s="262">
        <f t="shared" si="164"/>
        <v>1.2</v>
      </c>
    </row>
    <row r="189" spans="1:21">
      <c r="A189" s="5" t="s">
        <v>41</v>
      </c>
      <c r="B189" s="262">
        <f t="shared" ref="B189:U189" si="165">+B28*(1+$A$171)</f>
        <v>0</v>
      </c>
      <c r="C189" s="262">
        <f t="shared" si="165"/>
        <v>0</v>
      </c>
      <c r="D189" s="262">
        <f t="shared" si="165"/>
        <v>0</v>
      </c>
      <c r="E189" s="262">
        <f t="shared" si="165"/>
        <v>0</v>
      </c>
      <c r="F189" s="262">
        <f t="shared" si="165"/>
        <v>1.2</v>
      </c>
      <c r="G189" s="262">
        <f t="shared" si="165"/>
        <v>1.2</v>
      </c>
      <c r="H189" s="262">
        <f t="shared" si="165"/>
        <v>3.5999999999999996</v>
      </c>
      <c r="I189" s="262">
        <f t="shared" si="165"/>
        <v>0</v>
      </c>
      <c r="J189" s="262">
        <f t="shared" si="165"/>
        <v>8.4</v>
      </c>
      <c r="K189" s="262">
        <f t="shared" si="165"/>
        <v>3.5999999999999996</v>
      </c>
      <c r="L189" s="262">
        <f t="shared" si="165"/>
        <v>18</v>
      </c>
      <c r="M189" s="262">
        <f t="shared" si="165"/>
        <v>7.1999999999999993</v>
      </c>
      <c r="N189" s="262">
        <f t="shared" si="165"/>
        <v>20.399999999999999</v>
      </c>
      <c r="O189" s="262">
        <f t="shared" si="165"/>
        <v>13.2</v>
      </c>
      <c r="P189" s="262">
        <f t="shared" si="165"/>
        <v>33.6</v>
      </c>
      <c r="Q189" s="262">
        <f t="shared" si="165"/>
        <v>18</v>
      </c>
      <c r="R189" s="262">
        <f t="shared" si="165"/>
        <v>15.6</v>
      </c>
      <c r="S189" s="262">
        <f t="shared" si="165"/>
        <v>9.6</v>
      </c>
      <c r="T189" s="262">
        <f t="shared" si="165"/>
        <v>2.4</v>
      </c>
      <c r="U189" s="262">
        <f t="shared" si="165"/>
        <v>1.2</v>
      </c>
    </row>
    <row r="190" spans="1:21">
      <c r="A190" s="5" t="s">
        <v>42</v>
      </c>
      <c r="B190" s="262">
        <f t="shared" ref="B190:U190" si="166">+B29*(1+$A$171)</f>
        <v>0</v>
      </c>
      <c r="C190" s="262">
        <f t="shared" si="166"/>
        <v>2.4</v>
      </c>
      <c r="D190" s="262">
        <f t="shared" si="166"/>
        <v>1.2</v>
      </c>
      <c r="E190" s="262">
        <f t="shared" si="166"/>
        <v>1.2</v>
      </c>
      <c r="F190" s="262">
        <f t="shared" si="166"/>
        <v>2.4</v>
      </c>
      <c r="G190" s="262">
        <f t="shared" si="166"/>
        <v>2.4</v>
      </c>
      <c r="H190" s="262">
        <f t="shared" si="166"/>
        <v>10.799999999999999</v>
      </c>
      <c r="I190" s="262">
        <f t="shared" si="166"/>
        <v>8.4</v>
      </c>
      <c r="J190" s="262">
        <f t="shared" si="166"/>
        <v>36</v>
      </c>
      <c r="K190" s="262">
        <f t="shared" si="166"/>
        <v>25.2</v>
      </c>
      <c r="L190" s="262">
        <f t="shared" si="166"/>
        <v>91.2</v>
      </c>
      <c r="M190" s="262">
        <f t="shared" si="166"/>
        <v>39.6</v>
      </c>
      <c r="N190" s="262">
        <f t="shared" si="166"/>
        <v>217.2</v>
      </c>
      <c r="O190" s="262">
        <f t="shared" si="166"/>
        <v>98.399999999999991</v>
      </c>
      <c r="P190" s="262">
        <f t="shared" si="166"/>
        <v>252</v>
      </c>
      <c r="Q190" s="262">
        <f t="shared" si="166"/>
        <v>153.6</v>
      </c>
      <c r="R190" s="262">
        <f t="shared" si="166"/>
        <v>212.4</v>
      </c>
      <c r="S190" s="262">
        <f t="shared" si="166"/>
        <v>240</v>
      </c>
      <c r="T190" s="262">
        <f t="shared" si="166"/>
        <v>43.199999999999996</v>
      </c>
      <c r="U190" s="262">
        <f t="shared" si="166"/>
        <v>120</v>
      </c>
    </row>
    <row r="191" spans="1:21">
      <c r="A191" s="5" t="s">
        <v>43</v>
      </c>
      <c r="B191" s="262">
        <f t="shared" ref="B191:U191" si="167">+B30*(1+$A$171)</f>
        <v>1.2</v>
      </c>
      <c r="C191" s="262">
        <f t="shared" si="167"/>
        <v>1.2</v>
      </c>
      <c r="D191" s="262">
        <f t="shared" si="167"/>
        <v>0</v>
      </c>
      <c r="E191" s="262">
        <f t="shared" si="167"/>
        <v>0</v>
      </c>
      <c r="F191" s="262">
        <f t="shared" si="167"/>
        <v>0</v>
      </c>
      <c r="G191" s="262">
        <f t="shared" si="167"/>
        <v>0</v>
      </c>
      <c r="H191" s="262">
        <f t="shared" si="167"/>
        <v>0</v>
      </c>
      <c r="I191" s="262">
        <f t="shared" si="167"/>
        <v>4.8</v>
      </c>
      <c r="J191" s="262">
        <f t="shared" si="167"/>
        <v>7.1999999999999993</v>
      </c>
      <c r="K191" s="262">
        <f t="shared" si="167"/>
        <v>6</v>
      </c>
      <c r="L191" s="262">
        <f t="shared" si="167"/>
        <v>16.8</v>
      </c>
      <c r="M191" s="262">
        <f t="shared" si="167"/>
        <v>4.8</v>
      </c>
      <c r="N191" s="262">
        <f t="shared" si="167"/>
        <v>27.599999999999998</v>
      </c>
      <c r="O191" s="262">
        <f t="shared" si="167"/>
        <v>12</v>
      </c>
      <c r="P191" s="262">
        <f t="shared" si="167"/>
        <v>24</v>
      </c>
      <c r="Q191" s="262">
        <f t="shared" si="167"/>
        <v>6</v>
      </c>
      <c r="R191" s="262">
        <f t="shared" si="167"/>
        <v>10.799999999999999</v>
      </c>
      <c r="S191" s="262">
        <f t="shared" si="167"/>
        <v>15.6</v>
      </c>
      <c r="T191" s="262">
        <f t="shared" si="167"/>
        <v>1.2</v>
      </c>
      <c r="U191" s="262">
        <f t="shared" si="167"/>
        <v>8.4</v>
      </c>
    </row>
    <row r="192" spans="1:21">
      <c r="A192" s="5" t="s">
        <v>44</v>
      </c>
      <c r="B192" s="262">
        <f t="shared" ref="B192:U192" si="168">+B31*(1+$A$171)</f>
        <v>0</v>
      </c>
      <c r="C192" s="262">
        <f t="shared" si="168"/>
        <v>0</v>
      </c>
      <c r="D192" s="262">
        <f t="shared" si="168"/>
        <v>0</v>
      </c>
      <c r="E192" s="262">
        <f t="shared" si="168"/>
        <v>1.2</v>
      </c>
      <c r="F192" s="262">
        <f t="shared" si="168"/>
        <v>1.2</v>
      </c>
      <c r="G192" s="262">
        <f t="shared" si="168"/>
        <v>0</v>
      </c>
      <c r="H192" s="262">
        <f t="shared" si="168"/>
        <v>2.4</v>
      </c>
      <c r="I192" s="262">
        <f t="shared" si="168"/>
        <v>1.2</v>
      </c>
      <c r="J192" s="262">
        <f t="shared" si="168"/>
        <v>7.1999999999999993</v>
      </c>
      <c r="K192" s="262">
        <f t="shared" si="168"/>
        <v>0</v>
      </c>
      <c r="L192" s="262">
        <f t="shared" si="168"/>
        <v>22.8</v>
      </c>
      <c r="M192" s="262">
        <f t="shared" si="168"/>
        <v>6</v>
      </c>
      <c r="N192" s="262">
        <f t="shared" si="168"/>
        <v>34.799999999999997</v>
      </c>
      <c r="O192" s="262">
        <f t="shared" si="168"/>
        <v>10.799999999999999</v>
      </c>
      <c r="P192" s="262">
        <f t="shared" si="168"/>
        <v>39.6</v>
      </c>
      <c r="Q192" s="262">
        <f t="shared" si="168"/>
        <v>15.6</v>
      </c>
      <c r="R192" s="262">
        <f t="shared" si="168"/>
        <v>12</v>
      </c>
      <c r="S192" s="262">
        <f t="shared" si="168"/>
        <v>12</v>
      </c>
      <c r="T192" s="262">
        <f t="shared" si="168"/>
        <v>3.5999999999999996</v>
      </c>
      <c r="U192" s="262">
        <f t="shared" si="168"/>
        <v>4.8</v>
      </c>
    </row>
    <row r="193" spans="1:216">
      <c r="A193" s="5" t="s">
        <v>183</v>
      </c>
      <c r="B193" s="262">
        <f t="shared" ref="B193:U193" si="169">+B32*(1+$A$171)</f>
        <v>0</v>
      </c>
      <c r="C193" s="262">
        <f t="shared" si="169"/>
        <v>4.8</v>
      </c>
      <c r="D193" s="262">
        <f t="shared" si="169"/>
        <v>0</v>
      </c>
      <c r="E193" s="262">
        <f t="shared" si="169"/>
        <v>1.2</v>
      </c>
      <c r="F193" s="262">
        <f t="shared" si="169"/>
        <v>6</v>
      </c>
      <c r="G193" s="262">
        <f t="shared" si="169"/>
        <v>4.8</v>
      </c>
      <c r="H193" s="262">
        <f t="shared" si="169"/>
        <v>25.2</v>
      </c>
      <c r="I193" s="262">
        <f t="shared" si="169"/>
        <v>4.8</v>
      </c>
      <c r="J193" s="262">
        <f t="shared" si="169"/>
        <v>40.799999999999997</v>
      </c>
      <c r="K193" s="262">
        <f t="shared" si="169"/>
        <v>16.8</v>
      </c>
      <c r="L193" s="262">
        <f t="shared" si="169"/>
        <v>94.8</v>
      </c>
      <c r="M193" s="262">
        <f t="shared" si="169"/>
        <v>43.199999999999996</v>
      </c>
      <c r="N193" s="262">
        <f t="shared" si="169"/>
        <v>187.2</v>
      </c>
      <c r="O193" s="262">
        <f t="shared" si="169"/>
        <v>103.2</v>
      </c>
      <c r="P193" s="262">
        <f t="shared" si="169"/>
        <v>158.4</v>
      </c>
      <c r="Q193" s="262">
        <f t="shared" si="169"/>
        <v>69.599999999999994</v>
      </c>
      <c r="R193" s="262">
        <f t="shared" si="169"/>
        <v>69.599999999999994</v>
      </c>
      <c r="S193" s="262">
        <f t="shared" si="169"/>
        <v>66</v>
      </c>
      <c r="T193" s="262">
        <f t="shared" si="169"/>
        <v>12</v>
      </c>
      <c r="U193" s="262">
        <f t="shared" si="169"/>
        <v>9.6</v>
      </c>
    </row>
    <row r="194" spans="1:216">
      <c r="A194" s="14" t="s">
        <v>270</v>
      </c>
      <c r="B194" s="262">
        <f t="shared" ref="B194:U194" si="170">+B33*(1+$A$171)</f>
        <v>0</v>
      </c>
      <c r="C194" s="262">
        <f t="shared" si="170"/>
        <v>0</v>
      </c>
      <c r="D194" s="262">
        <f t="shared" si="170"/>
        <v>0</v>
      </c>
      <c r="E194" s="262">
        <f t="shared" si="170"/>
        <v>0</v>
      </c>
      <c r="F194" s="262">
        <f t="shared" si="170"/>
        <v>0</v>
      </c>
      <c r="G194" s="262">
        <f t="shared" si="170"/>
        <v>0</v>
      </c>
      <c r="H194" s="262">
        <f t="shared" si="170"/>
        <v>0</v>
      </c>
      <c r="I194" s="262">
        <f t="shared" si="170"/>
        <v>0</v>
      </c>
      <c r="J194" s="262">
        <f t="shared" si="170"/>
        <v>0</v>
      </c>
      <c r="K194" s="262">
        <f t="shared" si="170"/>
        <v>0</v>
      </c>
      <c r="L194" s="262">
        <f t="shared" si="170"/>
        <v>0</v>
      </c>
      <c r="M194" s="262">
        <f t="shared" si="170"/>
        <v>0</v>
      </c>
      <c r="N194" s="262">
        <f t="shared" si="170"/>
        <v>0</v>
      </c>
      <c r="O194" s="262">
        <f t="shared" si="170"/>
        <v>0</v>
      </c>
      <c r="P194" s="262">
        <f t="shared" si="170"/>
        <v>0</v>
      </c>
      <c r="Q194" s="262">
        <f t="shared" si="170"/>
        <v>0</v>
      </c>
      <c r="R194" s="262">
        <f t="shared" si="170"/>
        <v>0</v>
      </c>
      <c r="S194" s="262">
        <f t="shared" si="170"/>
        <v>0</v>
      </c>
      <c r="T194" s="262">
        <f t="shared" si="170"/>
        <v>0</v>
      </c>
      <c r="U194" s="262">
        <f t="shared" si="170"/>
        <v>0</v>
      </c>
    </row>
    <row r="195" spans="1:216">
      <c r="HH195" s="102"/>
    </row>
    <row r="196" spans="1:216" ht="24.6" hidden="1">
      <c r="A196" s="260">
        <v>0.3</v>
      </c>
      <c r="B196" s="261" t="s">
        <v>286</v>
      </c>
      <c r="HH196" s="102"/>
    </row>
    <row r="197" spans="1:216" hidden="1">
      <c r="A197" s="5" t="s">
        <v>179</v>
      </c>
      <c r="B197" s="262">
        <f>+B11*(1+$A$196)</f>
        <v>0</v>
      </c>
      <c r="C197" s="262">
        <f t="shared" ref="C197:U197" si="171">+C11*(1+$A$196)</f>
        <v>2.6</v>
      </c>
      <c r="D197" s="262">
        <f t="shared" si="171"/>
        <v>1.3</v>
      </c>
      <c r="E197" s="262">
        <f t="shared" si="171"/>
        <v>0</v>
      </c>
      <c r="F197" s="262">
        <f t="shared" si="171"/>
        <v>6.5</v>
      </c>
      <c r="G197" s="262">
        <f t="shared" si="171"/>
        <v>3.9000000000000004</v>
      </c>
      <c r="H197" s="262">
        <f t="shared" si="171"/>
        <v>14.3</v>
      </c>
      <c r="I197" s="262">
        <f t="shared" si="171"/>
        <v>2.6</v>
      </c>
      <c r="J197" s="262">
        <f t="shared" si="171"/>
        <v>36.4</v>
      </c>
      <c r="K197" s="262">
        <f t="shared" si="171"/>
        <v>11.700000000000001</v>
      </c>
      <c r="L197" s="262">
        <f t="shared" si="171"/>
        <v>88.4</v>
      </c>
      <c r="M197" s="262">
        <f t="shared" si="171"/>
        <v>49.4</v>
      </c>
      <c r="N197" s="262">
        <f t="shared" si="171"/>
        <v>244.4</v>
      </c>
      <c r="O197" s="262">
        <f t="shared" si="171"/>
        <v>124.80000000000001</v>
      </c>
      <c r="P197" s="262">
        <f t="shared" si="171"/>
        <v>339.3</v>
      </c>
      <c r="Q197" s="262">
        <f t="shared" si="171"/>
        <v>179.4</v>
      </c>
      <c r="R197" s="262">
        <f t="shared" si="171"/>
        <v>189.8</v>
      </c>
      <c r="S197" s="262">
        <f t="shared" si="171"/>
        <v>236.6</v>
      </c>
      <c r="T197" s="262">
        <f t="shared" si="171"/>
        <v>32.5</v>
      </c>
      <c r="U197" s="262">
        <f t="shared" si="171"/>
        <v>114.4</v>
      </c>
      <c r="HH197" s="102"/>
    </row>
    <row r="198" spans="1:216" hidden="1">
      <c r="A198" s="5" t="s">
        <v>25</v>
      </c>
      <c r="B198" s="262">
        <f t="shared" ref="B198:U198" si="172">+B12*(1+$A$196)</f>
        <v>0</v>
      </c>
      <c r="C198" s="262">
        <f t="shared" si="172"/>
        <v>0</v>
      </c>
      <c r="D198" s="262">
        <f t="shared" si="172"/>
        <v>0</v>
      </c>
      <c r="E198" s="262">
        <f t="shared" si="172"/>
        <v>0</v>
      </c>
      <c r="F198" s="262">
        <f t="shared" si="172"/>
        <v>0</v>
      </c>
      <c r="G198" s="262">
        <f t="shared" si="172"/>
        <v>0</v>
      </c>
      <c r="H198" s="262">
        <f t="shared" si="172"/>
        <v>0</v>
      </c>
      <c r="I198" s="262">
        <f t="shared" si="172"/>
        <v>0</v>
      </c>
      <c r="J198" s="262">
        <f t="shared" si="172"/>
        <v>0</v>
      </c>
      <c r="K198" s="262">
        <f t="shared" si="172"/>
        <v>0</v>
      </c>
      <c r="L198" s="262">
        <f t="shared" si="172"/>
        <v>0</v>
      </c>
      <c r="M198" s="262">
        <f t="shared" si="172"/>
        <v>0</v>
      </c>
      <c r="N198" s="262">
        <f t="shared" si="172"/>
        <v>0</v>
      </c>
      <c r="O198" s="262">
        <f t="shared" si="172"/>
        <v>0</v>
      </c>
      <c r="P198" s="262">
        <f t="shared" si="172"/>
        <v>0</v>
      </c>
      <c r="Q198" s="262">
        <f t="shared" si="172"/>
        <v>0</v>
      </c>
      <c r="R198" s="262">
        <f t="shared" si="172"/>
        <v>0</v>
      </c>
      <c r="S198" s="262">
        <f t="shared" si="172"/>
        <v>0</v>
      </c>
      <c r="T198" s="262">
        <f t="shared" si="172"/>
        <v>0</v>
      </c>
      <c r="U198" s="262">
        <f t="shared" si="172"/>
        <v>0</v>
      </c>
      <c r="HH198" s="102"/>
    </row>
    <row r="199" spans="1:216" hidden="1">
      <c r="A199" s="5" t="s">
        <v>26</v>
      </c>
      <c r="B199" s="262">
        <f t="shared" ref="B199:U199" si="173">+B13*(1+$A$196)</f>
        <v>0</v>
      </c>
      <c r="C199" s="262">
        <f t="shared" si="173"/>
        <v>0</v>
      </c>
      <c r="D199" s="262">
        <f t="shared" si="173"/>
        <v>0</v>
      </c>
      <c r="E199" s="262">
        <f t="shared" si="173"/>
        <v>1.3</v>
      </c>
      <c r="F199" s="262">
        <f t="shared" si="173"/>
        <v>1.3</v>
      </c>
      <c r="G199" s="262">
        <f t="shared" si="173"/>
        <v>0</v>
      </c>
      <c r="H199" s="262">
        <f t="shared" si="173"/>
        <v>11.700000000000001</v>
      </c>
      <c r="I199" s="262">
        <f t="shared" si="173"/>
        <v>6.5</v>
      </c>
      <c r="J199" s="262">
        <f t="shared" si="173"/>
        <v>18.2</v>
      </c>
      <c r="K199" s="262">
        <f t="shared" si="173"/>
        <v>10.4</v>
      </c>
      <c r="L199" s="262">
        <f t="shared" si="173"/>
        <v>50.7</v>
      </c>
      <c r="M199" s="262">
        <f t="shared" si="173"/>
        <v>31.200000000000003</v>
      </c>
      <c r="N199" s="262">
        <f t="shared" si="173"/>
        <v>124.80000000000001</v>
      </c>
      <c r="O199" s="262">
        <f t="shared" si="173"/>
        <v>41.6</v>
      </c>
      <c r="P199" s="262">
        <f t="shared" si="173"/>
        <v>76.7</v>
      </c>
      <c r="Q199" s="262">
        <f t="shared" si="173"/>
        <v>57.2</v>
      </c>
      <c r="R199" s="262">
        <f t="shared" si="173"/>
        <v>52</v>
      </c>
      <c r="S199" s="262">
        <f t="shared" si="173"/>
        <v>37.700000000000003</v>
      </c>
      <c r="T199" s="262">
        <f t="shared" si="173"/>
        <v>10.4</v>
      </c>
      <c r="U199" s="262">
        <f t="shared" si="173"/>
        <v>13</v>
      </c>
      <c r="HH199" s="102"/>
    </row>
    <row r="200" spans="1:216" hidden="1">
      <c r="A200" s="5" t="s">
        <v>27</v>
      </c>
      <c r="B200" s="262">
        <f t="shared" ref="B200:U200" si="174">+B14*(1+$A$196)</f>
        <v>0</v>
      </c>
      <c r="C200" s="262">
        <f t="shared" si="174"/>
        <v>0</v>
      </c>
      <c r="D200" s="262">
        <f t="shared" si="174"/>
        <v>1.3</v>
      </c>
      <c r="E200" s="262">
        <f t="shared" si="174"/>
        <v>0</v>
      </c>
      <c r="F200" s="262">
        <f t="shared" si="174"/>
        <v>0</v>
      </c>
      <c r="G200" s="262">
        <f t="shared" si="174"/>
        <v>0</v>
      </c>
      <c r="H200" s="262">
        <f t="shared" si="174"/>
        <v>2.6</v>
      </c>
      <c r="I200" s="262">
        <f t="shared" si="174"/>
        <v>3.9000000000000004</v>
      </c>
      <c r="J200" s="262">
        <f t="shared" si="174"/>
        <v>7.8000000000000007</v>
      </c>
      <c r="K200" s="262">
        <f t="shared" si="174"/>
        <v>3.9000000000000004</v>
      </c>
      <c r="L200" s="262">
        <f t="shared" si="174"/>
        <v>18.2</v>
      </c>
      <c r="M200" s="262">
        <f t="shared" si="174"/>
        <v>10.4</v>
      </c>
      <c r="N200" s="262">
        <f t="shared" si="174"/>
        <v>31.200000000000003</v>
      </c>
      <c r="O200" s="262">
        <f t="shared" si="174"/>
        <v>24.7</v>
      </c>
      <c r="P200" s="262">
        <f t="shared" si="174"/>
        <v>40.300000000000004</v>
      </c>
      <c r="Q200" s="262">
        <f t="shared" si="174"/>
        <v>22.1</v>
      </c>
      <c r="R200" s="262">
        <f t="shared" si="174"/>
        <v>32.5</v>
      </c>
      <c r="S200" s="262">
        <f t="shared" si="174"/>
        <v>23.400000000000002</v>
      </c>
      <c r="T200" s="262">
        <f t="shared" si="174"/>
        <v>5.2</v>
      </c>
      <c r="U200" s="262">
        <f t="shared" si="174"/>
        <v>11.700000000000001</v>
      </c>
      <c r="HH200" s="102"/>
    </row>
    <row r="201" spans="1:216" hidden="1">
      <c r="A201" s="5" t="s">
        <v>28</v>
      </c>
      <c r="B201" s="262">
        <f t="shared" ref="B201:U201" si="175">+B15*(1+$A$196)</f>
        <v>0</v>
      </c>
      <c r="C201" s="262">
        <f t="shared" si="175"/>
        <v>0</v>
      </c>
      <c r="D201" s="262">
        <f t="shared" si="175"/>
        <v>0</v>
      </c>
      <c r="E201" s="262">
        <f t="shared" si="175"/>
        <v>0</v>
      </c>
      <c r="F201" s="262">
        <f t="shared" si="175"/>
        <v>0</v>
      </c>
      <c r="G201" s="262">
        <f t="shared" si="175"/>
        <v>0</v>
      </c>
      <c r="H201" s="262">
        <f t="shared" si="175"/>
        <v>1.3</v>
      </c>
      <c r="I201" s="262">
        <f t="shared" si="175"/>
        <v>0</v>
      </c>
      <c r="J201" s="262">
        <f t="shared" si="175"/>
        <v>1.3</v>
      </c>
      <c r="K201" s="262">
        <f t="shared" si="175"/>
        <v>0</v>
      </c>
      <c r="L201" s="262">
        <f t="shared" si="175"/>
        <v>5.2</v>
      </c>
      <c r="M201" s="262">
        <f t="shared" si="175"/>
        <v>1.3</v>
      </c>
      <c r="N201" s="262">
        <f t="shared" si="175"/>
        <v>7.8000000000000007</v>
      </c>
      <c r="O201" s="262">
        <f t="shared" si="175"/>
        <v>5.2</v>
      </c>
      <c r="P201" s="262">
        <f t="shared" si="175"/>
        <v>15.600000000000001</v>
      </c>
      <c r="Q201" s="262">
        <f t="shared" si="175"/>
        <v>2.6</v>
      </c>
      <c r="R201" s="262">
        <f t="shared" si="175"/>
        <v>3.9000000000000004</v>
      </c>
      <c r="S201" s="262">
        <f t="shared" si="175"/>
        <v>6.5</v>
      </c>
      <c r="T201" s="262">
        <f t="shared" si="175"/>
        <v>2.6</v>
      </c>
      <c r="U201" s="262">
        <f t="shared" si="175"/>
        <v>1.3</v>
      </c>
      <c r="HH201" s="102"/>
    </row>
    <row r="202" spans="1:216" hidden="1">
      <c r="A202" s="5" t="s">
        <v>180</v>
      </c>
      <c r="B202" s="262">
        <f t="shared" ref="B202:U202" si="176">+B16*(1+$A$196)</f>
        <v>0</v>
      </c>
      <c r="C202" s="262">
        <f t="shared" si="176"/>
        <v>0</v>
      </c>
      <c r="D202" s="262">
        <f t="shared" si="176"/>
        <v>0</v>
      </c>
      <c r="E202" s="262">
        <f t="shared" si="176"/>
        <v>0</v>
      </c>
      <c r="F202" s="262">
        <f t="shared" si="176"/>
        <v>0</v>
      </c>
      <c r="G202" s="262">
        <f t="shared" si="176"/>
        <v>0</v>
      </c>
      <c r="H202" s="262">
        <f t="shared" si="176"/>
        <v>2.6</v>
      </c>
      <c r="I202" s="262">
        <f t="shared" si="176"/>
        <v>2.6</v>
      </c>
      <c r="J202" s="262">
        <f t="shared" si="176"/>
        <v>9.1</v>
      </c>
      <c r="K202" s="262">
        <f t="shared" si="176"/>
        <v>2.6</v>
      </c>
      <c r="L202" s="262">
        <f t="shared" si="176"/>
        <v>19.5</v>
      </c>
      <c r="M202" s="262">
        <f t="shared" si="176"/>
        <v>16.900000000000002</v>
      </c>
      <c r="N202" s="262">
        <f t="shared" si="176"/>
        <v>50.7</v>
      </c>
      <c r="O202" s="262">
        <f t="shared" si="176"/>
        <v>16.900000000000002</v>
      </c>
      <c r="P202" s="262">
        <f t="shared" si="176"/>
        <v>72.8</v>
      </c>
      <c r="Q202" s="262">
        <f t="shared" si="176"/>
        <v>42.9</v>
      </c>
      <c r="R202" s="262">
        <f t="shared" si="176"/>
        <v>48.1</v>
      </c>
      <c r="S202" s="262">
        <f t="shared" si="176"/>
        <v>46.800000000000004</v>
      </c>
      <c r="T202" s="262">
        <f t="shared" si="176"/>
        <v>7.8000000000000007</v>
      </c>
      <c r="U202" s="262">
        <f t="shared" si="176"/>
        <v>16.900000000000002</v>
      </c>
      <c r="HH202" s="102"/>
    </row>
    <row r="203" spans="1:216" hidden="1">
      <c r="A203" s="5" t="s">
        <v>30</v>
      </c>
      <c r="B203" s="262">
        <f t="shared" ref="B203:U203" si="177">+B17*(1+$A$196)</f>
        <v>0</v>
      </c>
      <c r="C203" s="262">
        <f t="shared" si="177"/>
        <v>0</v>
      </c>
      <c r="D203" s="262">
        <f t="shared" si="177"/>
        <v>0</v>
      </c>
      <c r="E203" s="262">
        <f t="shared" si="177"/>
        <v>0</v>
      </c>
      <c r="F203" s="262">
        <f t="shared" si="177"/>
        <v>0</v>
      </c>
      <c r="G203" s="262">
        <f t="shared" si="177"/>
        <v>0</v>
      </c>
      <c r="H203" s="262">
        <f t="shared" si="177"/>
        <v>0</v>
      </c>
      <c r="I203" s="262">
        <f t="shared" si="177"/>
        <v>0</v>
      </c>
      <c r="J203" s="262">
        <f t="shared" si="177"/>
        <v>0</v>
      </c>
      <c r="K203" s="262">
        <f t="shared" si="177"/>
        <v>0</v>
      </c>
      <c r="L203" s="262">
        <f t="shared" si="177"/>
        <v>0</v>
      </c>
      <c r="M203" s="262">
        <f t="shared" si="177"/>
        <v>0</v>
      </c>
      <c r="N203" s="262">
        <f t="shared" si="177"/>
        <v>0</v>
      </c>
      <c r="O203" s="262">
        <f t="shared" si="177"/>
        <v>1.3</v>
      </c>
      <c r="P203" s="262">
        <f t="shared" si="177"/>
        <v>0</v>
      </c>
      <c r="Q203" s="262">
        <f t="shared" si="177"/>
        <v>0</v>
      </c>
      <c r="R203" s="262">
        <f t="shared" si="177"/>
        <v>0</v>
      </c>
      <c r="S203" s="262">
        <f t="shared" si="177"/>
        <v>0</v>
      </c>
      <c r="T203" s="262">
        <f t="shared" si="177"/>
        <v>0</v>
      </c>
      <c r="U203" s="262">
        <f t="shared" si="177"/>
        <v>0</v>
      </c>
      <c r="HH203" s="102"/>
    </row>
    <row r="204" spans="1:216" hidden="1">
      <c r="A204" s="5" t="s">
        <v>31</v>
      </c>
      <c r="B204" s="262">
        <f t="shared" ref="B204:U204" si="178">+B18*(1+$A$196)</f>
        <v>0</v>
      </c>
      <c r="C204" s="262">
        <f t="shared" si="178"/>
        <v>2.6</v>
      </c>
      <c r="D204" s="262">
        <f t="shared" si="178"/>
        <v>1.3</v>
      </c>
      <c r="E204" s="262">
        <f t="shared" si="178"/>
        <v>1.3</v>
      </c>
      <c r="F204" s="262">
        <f t="shared" si="178"/>
        <v>0</v>
      </c>
      <c r="G204" s="262">
        <f t="shared" si="178"/>
        <v>1.3</v>
      </c>
      <c r="H204" s="262">
        <f t="shared" si="178"/>
        <v>18.2</v>
      </c>
      <c r="I204" s="262">
        <f t="shared" si="178"/>
        <v>7.8000000000000007</v>
      </c>
      <c r="J204" s="262">
        <f t="shared" si="178"/>
        <v>40.300000000000004</v>
      </c>
      <c r="K204" s="262">
        <f t="shared" si="178"/>
        <v>20.8</v>
      </c>
      <c r="L204" s="262">
        <f t="shared" si="178"/>
        <v>119.60000000000001</v>
      </c>
      <c r="M204" s="262">
        <f t="shared" si="178"/>
        <v>50.7</v>
      </c>
      <c r="N204" s="262">
        <f t="shared" si="178"/>
        <v>219.70000000000002</v>
      </c>
      <c r="O204" s="262">
        <f t="shared" si="178"/>
        <v>107.9</v>
      </c>
      <c r="P204" s="262">
        <f t="shared" si="178"/>
        <v>180.70000000000002</v>
      </c>
      <c r="Q204" s="262">
        <f t="shared" si="178"/>
        <v>94.9</v>
      </c>
      <c r="R204" s="262">
        <f t="shared" si="178"/>
        <v>102.7</v>
      </c>
      <c r="S204" s="262">
        <f t="shared" si="178"/>
        <v>66.3</v>
      </c>
      <c r="T204" s="262">
        <f t="shared" si="178"/>
        <v>6.5</v>
      </c>
      <c r="U204" s="262">
        <f t="shared" si="178"/>
        <v>10.4</v>
      </c>
      <c r="HH204" s="102"/>
    </row>
    <row r="205" spans="1:216" hidden="1">
      <c r="A205" s="5" t="s">
        <v>32</v>
      </c>
      <c r="B205" s="262">
        <f t="shared" ref="B205:U205" si="179">+B19*(1+$A$196)</f>
        <v>0</v>
      </c>
      <c r="C205" s="262">
        <f t="shared" si="179"/>
        <v>0</v>
      </c>
      <c r="D205" s="262">
        <f t="shared" si="179"/>
        <v>0</v>
      </c>
      <c r="E205" s="262">
        <f t="shared" si="179"/>
        <v>0</v>
      </c>
      <c r="F205" s="262">
        <f t="shared" si="179"/>
        <v>0</v>
      </c>
      <c r="G205" s="262">
        <f t="shared" si="179"/>
        <v>0</v>
      </c>
      <c r="H205" s="262">
        <f t="shared" si="179"/>
        <v>0</v>
      </c>
      <c r="I205" s="262">
        <f t="shared" si="179"/>
        <v>0</v>
      </c>
      <c r="J205" s="262">
        <f t="shared" si="179"/>
        <v>0</v>
      </c>
      <c r="K205" s="262">
        <f t="shared" si="179"/>
        <v>1.3</v>
      </c>
      <c r="L205" s="262">
        <f t="shared" si="179"/>
        <v>0</v>
      </c>
      <c r="M205" s="262">
        <f t="shared" si="179"/>
        <v>1.3</v>
      </c>
      <c r="N205" s="262">
        <f t="shared" si="179"/>
        <v>9.1</v>
      </c>
      <c r="O205" s="262">
        <f t="shared" si="179"/>
        <v>3.9000000000000004</v>
      </c>
      <c r="P205" s="262">
        <f t="shared" si="179"/>
        <v>3.9000000000000004</v>
      </c>
      <c r="Q205" s="262">
        <f t="shared" si="179"/>
        <v>5.2</v>
      </c>
      <c r="R205" s="262">
        <f t="shared" si="179"/>
        <v>7.8000000000000007</v>
      </c>
      <c r="S205" s="262">
        <f t="shared" si="179"/>
        <v>2.6</v>
      </c>
      <c r="T205" s="262">
        <f t="shared" si="179"/>
        <v>5.2</v>
      </c>
      <c r="U205" s="262">
        <f t="shared" si="179"/>
        <v>1.3</v>
      </c>
      <c r="HH205" s="102"/>
    </row>
    <row r="206" spans="1:216" hidden="1">
      <c r="A206" s="5" t="s">
        <v>33</v>
      </c>
      <c r="B206" s="262">
        <f t="shared" ref="B206:U206" si="180">+B20*(1+$A$196)</f>
        <v>0</v>
      </c>
      <c r="C206" s="262">
        <f t="shared" si="180"/>
        <v>0</v>
      </c>
      <c r="D206" s="262">
        <f t="shared" si="180"/>
        <v>0</v>
      </c>
      <c r="E206" s="262">
        <f t="shared" si="180"/>
        <v>0</v>
      </c>
      <c r="F206" s="262">
        <f t="shared" si="180"/>
        <v>5.2</v>
      </c>
      <c r="G206" s="262">
        <f t="shared" si="180"/>
        <v>3.9000000000000004</v>
      </c>
      <c r="H206" s="262">
        <f t="shared" si="180"/>
        <v>3.9000000000000004</v>
      </c>
      <c r="I206" s="262">
        <f t="shared" si="180"/>
        <v>2.6</v>
      </c>
      <c r="J206" s="262">
        <f t="shared" si="180"/>
        <v>16.900000000000002</v>
      </c>
      <c r="K206" s="262">
        <f t="shared" si="180"/>
        <v>7.8000000000000007</v>
      </c>
      <c r="L206" s="262">
        <f t="shared" si="180"/>
        <v>37.700000000000003</v>
      </c>
      <c r="M206" s="262">
        <f t="shared" si="180"/>
        <v>13</v>
      </c>
      <c r="N206" s="262">
        <f t="shared" si="180"/>
        <v>50.7</v>
      </c>
      <c r="O206" s="262">
        <f t="shared" si="180"/>
        <v>27.3</v>
      </c>
      <c r="P206" s="262">
        <f t="shared" si="180"/>
        <v>70.2</v>
      </c>
      <c r="Q206" s="262">
        <f t="shared" si="180"/>
        <v>23.400000000000002</v>
      </c>
      <c r="R206" s="262">
        <f t="shared" si="180"/>
        <v>37.700000000000003</v>
      </c>
      <c r="S206" s="262">
        <f t="shared" si="180"/>
        <v>33.800000000000004</v>
      </c>
      <c r="T206" s="262">
        <f t="shared" si="180"/>
        <v>3.9000000000000004</v>
      </c>
      <c r="U206" s="262">
        <f t="shared" si="180"/>
        <v>10.4</v>
      </c>
      <c r="HH206" s="102"/>
    </row>
    <row r="207" spans="1:216" hidden="1">
      <c r="A207" s="5" t="s">
        <v>34</v>
      </c>
      <c r="B207" s="262">
        <f t="shared" ref="B207:U207" si="181">+B21*(1+$A$196)</f>
        <v>1.3</v>
      </c>
      <c r="C207" s="262">
        <f t="shared" si="181"/>
        <v>1.3</v>
      </c>
      <c r="D207" s="262">
        <f t="shared" si="181"/>
        <v>1.3</v>
      </c>
      <c r="E207" s="262">
        <f t="shared" si="181"/>
        <v>0</v>
      </c>
      <c r="F207" s="262">
        <f t="shared" si="181"/>
        <v>2.6</v>
      </c>
      <c r="G207" s="262">
        <f t="shared" si="181"/>
        <v>3.9000000000000004</v>
      </c>
      <c r="H207" s="262">
        <f t="shared" si="181"/>
        <v>9.1</v>
      </c>
      <c r="I207" s="262">
        <f t="shared" si="181"/>
        <v>3.9000000000000004</v>
      </c>
      <c r="J207" s="262">
        <f t="shared" si="181"/>
        <v>24.7</v>
      </c>
      <c r="K207" s="262">
        <f t="shared" si="181"/>
        <v>16.900000000000002</v>
      </c>
      <c r="L207" s="262">
        <f t="shared" si="181"/>
        <v>55.9</v>
      </c>
      <c r="M207" s="262">
        <f t="shared" si="181"/>
        <v>32.5</v>
      </c>
      <c r="N207" s="262">
        <f t="shared" si="181"/>
        <v>146.9</v>
      </c>
      <c r="O207" s="262">
        <f t="shared" si="181"/>
        <v>76.7</v>
      </c>
      <c r="P207" s="262">
        <f t="shared" si="181"/>
        <v>192.4</v>
      </c>
      <c r="Q207" s="262">
        <f t="shared" si="181"/>
        <v>107.9</v>
      </c>
      <c r="R207" s="262">
        <f t="shared" si="181"/>
        <v>143</v>
      </c>
      <c r="S207" s="262">
        <f t="shared" si="181"/>
        <v>122.2</v>
      </c>
      <c r="T207" s="262">
        <f t="shared" si="181"/>
        <v>26</v>
      </c>
      <c r="U207" s="262">
        <f t="shared" si="181"/>
        <v>45.5</v>
      </c>
      <c r="HH207" s="102"/>
    </row>
    <row r="208" spans="1:216" hidden="1">
      <c r="A208" s="5" t="s">
        <v>35</v>
      </c>
      <c r="B208" s="262">
        <f t="shared" ref="B208:U208" si="182">+B22*(1+$A$196)</f>
        <v>0</v>
      </c>
      <c r="C208" s="262">
        <f t="shared" si="182"/>
        <v>0</v>
      </c>
      <c r="D208" s="262">
        <f t="shared" si="182"/>
        <v>0</v>
      </c>
      <c r="E208" s="262">
        <f t="shared" si="182"/>
        <v>0</v>
      </c>
      <c r="F208" s="262">
        <f t="shared" si="182"/>
        <v>0</v>
      </c>
      <c r="G208" s="262">
        <f t="shared" si="182"/>
        <v>0</v>
      </c>
      <c r="H208" s="262">
        <f t="shared" si="182"/>
        <v>0</v>
      </c>
      <c r="I208" s="262">
        <f t="shared" si="182"/>
        <v>0</v>
      </c>
      <c r="J208" s="262">
        <f t="shared" si="182"/>
        <v>0</v>
      </c>
      <c r="K208" s="262">
        <f t="shared" si="182"/>
        <v>1.3</v>
      </c>
      <c r="L208" s="262">
        <f t="shared" si="182"/>
        <v>0</v>
      </c>
      <c r="M208" s="262">
        <f t="shared" si="182"/>
        <v>0</v>
      </c>
      <c r="N208" s="262">
        <f t="shared" si="182"/>
        <v>2.6</v>
      </c>
      <c r="O208" s="262">
        <f t="shared" si="182"/>
        <v>1.3</v>
      </c>
      <c r="P208" s="262">
        <f t="shared" si="182"/>
        <v>0</v>
      </c>
      <c r="Q208" s="262">
        <f t="shared" si="182"/>
        <v>1.3</v>
      </c>
      <c r="R208" s="262">
        <f t="shared" si="182"/>
        <v>0</v>
      </c>
      <c r="S208" s="262">
        <f t="shared" si="182"/>
        <v>0</v>
      </c>
      <c r="T208" s="262">
        <f t="shared" si="182"/>
        <v>0</v>
      </c>
      <c r="U208" s="262">
        <f t="shared" si="182"/>
        <v>0</v>
      </c>
      <c r="HH208" s="102"/>
    </row>
    <row r="209" spans="1:216" hidden="1">
      <c r="A209" s="5" t="s">
        <v>181</v>
      </c>
      <c r="B209" s="262">
        <f t="shared" ref="B209:U209" si="183">+B23*(1+$A$196)</f>
        <v>0</v>
      </c>
      <c r="C209" s="262">
        <f t="shared" si="183"/>
        <v>0</v>
      </c>
      <c r="D209" s="262">
        <f t="shared" si="183"/>
        <v>0</v>
      </c>
      <c r="E209" s="262">
        <f t="shared" si="183"/>
        <v>0</v>
      </c>
      <c r="F209" s="262">
        <f t="shared" si="183"/>
        <v>0</v>
      </c>
      <c r="G209" s="262">
        <f t="shared" si="183"/>
        <v>1.3</v>
      </c>
      <c r="H209" s="262">
        <f t="shared" si="183"/>
        <v>10.4</v>
      </c>
      <c r="I209" s="262">
        <f t="shared" si="183"/>
        <v>2.6</v>
      </c>
      <c r="J209" s="262">
        <f t="shared" si="183"/>
        <v>14.3</v>
      </c>
      <c r="K209" s="262">
        <f t="shared" si="183"/>
        <v>9.1</v>
      </c>
      <c r="L209" s="262">
        <f t="shared" si="183"/>
        <v>44.2</v>
      </c>
      <c r="M209" s="262">
        <f t="shared" si="183"/>
        <v>19.5</v>
      </c>
      <c r="N209" s="262">
        <f t="shared" si="183"/>
        <v>107.9</v>
      </c>
      <c r="O209" s="262">
        <f t="shared" si="183"/>
        <v>54.6</v>
      </c>
      <c r="P209" s="262">
        <f t="shared" si="183"/>
        <v>91</v>
      </c>
      <c r="Q209" s="262">
        <f t="shared" si="183"/>
        <v>53.300000000000004</v>
      </c>
      <c r="R209" s="262">
        <f t="shared" si="183"/>
        <v>40.300000000000004</v>
      </c>
      <c r="S209" s="262">
        <f t="shared" si="183"/>
        <v>50.7</v>
      </c>
      <c r="T209" s="262">
        <f t="shared" si="183"/>
        <v>13</v>
      </c>
      <c r="U209" s="262">
        <f t="shared" si="183"/>
        <v>5.2</v>
      </c>
      <c r="HH209" s="102"/>
    </row>
    <row r="210" spans="1:216" hidden="1">
      <c r="A210" s="5" t="s">
        <v>182</v>
      </c>
      <c r="B210" s="262">
        <f t="shared" ref="B210:U210" si="184">+B24*(1+$A$196)</f>
        <v>1.3</v>
      </c>
      <c r="C210" s="262">
        <f t="shared" si="184"/>
        <v>0</v>
      </c>
      <c r="D210" s="262">
        <f t="shared" si="184"/>
        <v>0</v>
      </c>
      <c r="E210" s="262">
        <f t="shared" si="184"/>
        <v>1.3</v>
      </c>
      <c r="F210" s="262">
        <f t="shared" si="184"/>
        <v>1.3</v>
      </c>
      <c r="G210" s="262">
        <f t="shared" si="184"/>
        <v>5.2</v>
      </c>
      <c r="H210" s="262">
        <f t="shared" si="184"/>
        <v>10.4</v>
      </c>
      <c r="I210" s="262">
        <f t="shared" si="184"/>
        <v>14.3</v>
      </c>
      <c r="J210" s="262">
        <f t="shared" si="184"/>
        <v>18.2</v>
      </c>
      <c r="K210" s="262">
        <f t="shared" si="184"/>
        <v>11.700000000000001</v>
      </c>
      <c r="L210" s="262">
        <f t="shared" si="184"/>
        <v>63.7</v>
      </c>
      <c r="M210" s="262">
        <f t="shared" si="184"/>
        <v>46.800000000000004</v>
      </c>
      <c r="N210" s="262">
        <f t="shared" si="184"/>
        <v>106.60000000000001</v>
      </c>
      <c r="O210" s="262">
        <f t="shared" si="184"/>
        <v>63.7</v>
      </c>
      <c r="P210" s="262">
        <f t="shared" si="184"/>
        <v>156</v>
      </c>
      <c r="Q210" s="262">
        <f t="shared" si="184"/>
        <v>91</v>
      </c>
      <c r="R210" s="262">
        <f t="shared" si="184"/>
        <v>97.5</v>
      </c>
      <c r="S210" s="262">
        <f t="shared" si="184"/>
        <v>61.1</v>
      </c>
      <c r="T210" s="262">
        <f t="shared" si="184"/>
        <v>13</v>
      </c>
      <c r="U210" s="262">
        <f t="shared" si="184"/>
        <v>33.800000000000004</v>
      </c>
      <c r="HH210" s="102"/>
    </row>
    <row r="211" spans="1:216" hidden="1">
      <c r="A211" s="5" t="s">
        <v>38</v>
      </c>
      <c r="B211" s="262">
        <f t="shared" ref="B211:U211" si="185">+B25*(1+$A$196)</f>
        <v>5.2</v>
      </c>
      <c r="C211" s="262">
        <f t="shared" si="185"/>
        <v>1.3</v>
      </c>
      <c r="D211" s="262">
        <f t="shared" si="185"/>
        <v>0</v>
      </c>
      <c r="E211" s="262">
        <f t="shared" si="185"/>
        <v>0</v>
      </c>
      <c r="F211" s="262">
        <f t="shared" si="185"/>
        <v>6.5</v>
      </c>
      <c r="G211" s="262">
        <f t="shared" si="185"/>
        <v>7.8000000000000007</v>
      </c>
      <c r="H211" s="262">
        <f t="shared" si="185"/>
        <v>15.600000000000001</v>
      </c>
      <c r="I211" s="262">
        <f t="shared" si="185"/>
        <v>7.8000000000000007</v>
      </c>
      <c r="J211" s="262">
        <f t="shared" si="185"/>
        <v>45.5</v>
      </c>
      <c r="K211" s="262">
        <f t="shared" si="185"/>
        <v>20.8</v>
      </c>
      <c r="L211" s="262">
        <f t="shared" si="185"/>
        <v>114.4</v>
      </c>
      <c r="M211" s="262">
        <f t="shared" si="185"/>
        <v>45.5</v>
      </c>
      <c r="N211" s="262">
        <f t="shared" si="185"/>
        <v>187.20000000000002</v>
      </c>
      <c r="O211" s="262">
        <f t="shared" si="185"/>
        <v>109.2</v>
      </c>
      <c r="P211" s="262">
        <f t="shared" si="185"/>
        <v>183.3</v>
      </c>
      <c r="Q211" s="262">
        <f t="shared" si="185"/>
        <v>71.5</v>
      </c>
      <c r="R211" s="262">
        <f t="shared" si="185"/>
        <v>96.2</v>
      </c>
      <c r="S211" s="262">
        <f t="shared" si="185"/>
        <v>57.2</v>
      </c>
      <c r="T211" s="262">
        <f t="shared" si="185"/>
        <v>11.700000000000001</v>
      </c>
      <c r="U211" s="262">
        <f t="shared" si="185"/>
        <v>15.600000000000001</v>
      </c>
      <c r="HH211" s="102"/>
    </row>
    <row r="212" spans="1:216" hidden="1">
      <c r="A212" s="5" t="s">
        <v>39</v>
      </c>
      <c r="B212" s="262">
        <f t="shared" ref="B212:U212" si="186">+B26*(1+$A$196)</f>
        <v>0</v>
      </c>
      <c r="C212" s="262">
        <f t="shared" si="186"/>
        <v>0</v>
      </c>
      <c r="D212" s="262">
        <f t="shared" si="186"/>
        <v>0</v>
      </c>
      <c r="E212" s="262">
        <f t="shared" si="186"/>
        <v>0</v>
      </c>
      <c r="F212" s="262">
        <f t="shared" si="186"/>
        <v>0</v>
      </c>
      <c r="G212" s="262">
        <f t="shared" si="186"/>
        <v>0</v>
      </c>
      <c r="H212" s="262">
        <f t="shared" si="186"/>
        <v>2.6</v>
      </c>
      <c r="I212" s="262">
        <f t="shared" si="186"/>
        <v>0</v>
      </c>
      <c r="J212" s="262">
        <f t="shared" si="186"/>
        <v>2.6</v>
      </c>
      <c r="K212" s="262">
        <f t="shared" si="186"/>
        <v>0</v>
      </c>
      <c r="L212" s="262">
        <f t="shared" si="186"/>
        <v>10.4</v>
      </c>
      <c r="M212" s="262">
        <f t="shared" si="186"/>
        <v>1.3</v>
      </c>
      <c r="N212" s="262">
        <f t="shared" si="186"/>
        <v>9.1</v>
      </c>
      <c r="O212" s="262">
        <f t="shared" si="186"/>
        <v>7.8000000000000007</v>
      </c>
      <c r="P212" s="262">
        <f t="shared" si="186"/>
        <v>11.700000000000001</v>
      </c>
      <c r="Q212" s="262">
        <f t="shared" si="186"/>
        <v>14.3</v>
      </c>
      <c r="R212" s="262">
        <f t="shared" si="186"/>
        <v>10.4</v>
      </c>
      <c r="S212" s="262">
        <f t="shared" si="186"/>
        <v>16.900000000000002</v>
      </c>
      <c r="T212" s="262">
        <f t="shared" si="186"/>
        <v>5.2</v>
      </c>
      <c r="U212" s="262">
        <f t="shared" si="186"/>
        <v>11.700000000000001</v>
      </c>
      <c r="HH212" s="102"/>
    </row>
    <row r="213" spans="1:216" hidden="1">
      <c r="A213" s="5" t="s">
        <v>40</v>
      </c>
      <c r="B213" s="262">
        <f t="shared" ref="B213:U213" si="187">+B27*(1+$A$196)</f>
        <v>0</v>
      </c>
      <c r="C213" s="262">
        <f t="shared" si="187"/>
        <v>0</v>
      </c>
      <c r="D213" s="262">
        <f t="shared" si="187"/>
        <v>0</v>
      </c>
      <c r="E213" s="262">
        <f t="shared" si="187"/>
        <v>0</v>
      </c>
      <c r="F213" s="262">
        <f t="shared" si="187"/>
        <v>0</v>
      </c>
      <c r="G213" s="262">
        <f t="shared" si="187"/>
        <v>0</v>
      </c>
      <c r="H213" s="262">
        <f t="shared" si="187"/>
        <v>0</v>
      </c>
      <c r="I213" s="262">
        <f t="shared" si="187"/>
        <v>0</v>
      </c>
      <c r="J213" s="262">
        <f t="shared" si="187"/>
        <v>0</v>
      </c>
      <c r="K213" s="262">
        <f t="shared" si="187"/>
        <v>0</v>
      </c>
      <c r="L213" s="262">
        <f t="shared" si="187"/>
        <v>2.6</v>
      </c>
      <c r="M213" s="262">
        <f t="shared" si="187"/>
        <v>3.9000000000000004</v>
      </c>
      <c r="N213" s="262">
        <f t="shared" si="187"/>
        <v>10.4</v>
      </c>
      <c r="O213" s="262">
        <f t="shared" si="187"/>
        <v>1.3</v>
      </c>
      <c r="P213" s="262">
        <f t="shared" si="187"/>
        <v>10.4</v>
      </c>
      <c r="Q213" s="262">
        <f t="shared" si="187"/>
        <v>5.2</v>
      </c>
      <c r="R213" s="262">
        <f t="shared" si="187"/>
        <v>9.1</v>
      </c>
      <c r="S213" s="262">
        <f t="shared" si="187"/>
        <v>6.5</v>
      </c>
      <c r="T213" s="262">
        <f t="shared" si="187"/>
        <v>0</v>
      </c>
      <c r="U213" s="262">
        <f t="shared" si="187"/>
        <v>1.3</v>
      </c>
      <c r="HH213" s="102"/>
    </row>
    <row r="214" spans="1:216" hidden="1">
      <c r="A214" s="5" t="s">
        <v>41</v>
      </c>
      <c r="B214" s="262">
        <f t="shared" ref="B214:U214" si="188">+B28*(1+$A$196)</f>
        <v>0</v>
      </c>
      <c r="C214" s="262">
        <f t="shared" si="188"/>
        <v>0</v>
      </c>
      <c r="D214" s="262">
        <f t="shared" si="188"/>
        <v>0</v>
      </c>
      <c r="E214" s="262">
        <f t="shared" si="188"/>
        <v>0</v>
      </c>
      <c r="F214" s="262">
        <f t="shared" si="188"/>
        <v>1.3</v>
      </c>
      <c r="G214" s="262">
        <f t="shared" si="188"/>
        <v>1.3</v>
      </c>
      <c r="H214" s="262">
        <f t="shared" si="188"/>
        <v>3.9000000000000004</v>
      </c>
      <c r="I214" s="262">
        <f t="shared" si="188"/>
        <v>0</v>
      </c>
      <c r="J214" s="262">
        <f t="shared" si="188"/>
        <v>9.1</v>
      </c>
      <c r="K214" s="262">
        <f t="shared" si="188"/>
        <v>3.9000000000000004</v>
      </c>
      <c r="L214" s="262">
        <f t="shared" si="188"/>
        <v>19.5</v>
      </c>
      <c r="M214" s="262">
        <f t="shared" si="188"/>
        <v>7.8000000000000007</v>
      </c>
      <c r="N214" s="262">
        <f t="shared" si="188"/>
        <v>22.1</v>
      </c>
      <c r="O214" s="262">
        <f t="shared" si="188"/>
        <v>14.3</v>
      </c>
      <c r="P214" s="262">
        <f t="shared" si="188"/>
        <v>36.4</v>
      </c>
      <c r="Q214" s="262">
        <f t="shared" si="188"/>
        <v>19.5</v>
      </c>
      <c r="R214" s="262">
        <f t="shared" si="188"/>
        <v>16.900000000000002</v>
      </c>
      <c r="S214" s="262">
        <f t="shared" si="188"/>
        <v>10.4</v>
      </c>
      <c r="T214" s="262">
        <f t="shared" si="188"/>
        <v>2.6</v>
      </c>
      <c r="U214" s="262">
        <f t="shared" si="188"/>
        <v>1.3</v>
      </c>
      <c r="HH214" s="102"/>
    </row>
    <row r="215" spans="1:216" hidden="1">
      <c r="A215" s="5" t="s">
        <v>42</v>
      </c>
      <c r="B215" s="262">
        <f t="shared" ref="B215:U215" si="189">+B29*(1+$A$196)</f>
        <v>0</v>
      </c>
      <c r="C215" s="262">
        <f t="shared" si="189"/>
        <v>2.6</v>
      </c>
      <c r="D215" s="262">
        <f t="shared" si="189"/>
        <v>1.3</v>
      </c>
      <c r="E215" s="262">
        <f t="shared" si="189"/>
        <v>1.3</v>
      </c>
      <c r="F215" s="262">
        <f t="shared" si="189"/>
        <v>2.6</v>
      </c>
      <c r="G215" s="262">
        <f t="shared" si="189"/>
        <v>2.6</v>
      </c>
      <c r="H215" s="262">
        <f t="shared" si="189"/>
        <v>11.700000000000001</v>
      </c>
      <c r="I215" s="262">
        <f t="shared" si="189"/>
        <v>9.1</v>
      </c>
      <c r="J215" s="262">
        <f t="shared" si="189"/>
        <v>39</v>
      </c>
      <c r="K215" s="262">
        <f t="shared" si="189"/>
        <v>27.3</v>
      </c>
      <c r="L215" s="262">
        <f t="shared" si="189"/>
        <v>98.8</v>
      </c>
      <c r="M215" s="262">
        <f t="shared" si="189"/>
        <v>42.9</v>
      </c>
      <c r="N215" s="262">
        <f t="shared" si="189"/>
        <v>235.3</v>
      </c>
      <c r="O215" s="262">
        <f t="shared" si="189"/>
        <v>106.60000000000001</v>
      </c>
      <c r="P215" s="262">
        <f t="shared" si="189"/>
        <v>273</v>
      </c>
      <c r="Q215" s="262">
        <f t="shared" si="189"/>
        <v>166.4</v>
      </c>
      <c r="R215" s="262">
        <f t="shared" si="189"/>
        <v>230.1</v>
      </c>
      <c r="S215" s="262">
        <f t="shared" si="189"/>
        <v>260</v>
      </c>
      <c r="T215" s="262">
        <f t="shared" si="189"/>
        <v>46.800000000000004</v>
      </c>
      <c r="U215" s="262">
        <f t="shared" si="189"/>
        <v>130</v>
      </c>
      <c r="HH215" s="102"/>
    </row>
    <row r="216" spans="1:216" hidden="1">
      <c r="A216" s="5" t="s">
        <v>43</v>
      </c>
      <c r="B216" s="262">
        <f t="shared" ref="B216:U216" si="190">+B30*(1+$A$196)</f>
        <v>1.3</v>
      </c>
      <c r="C216" s="262">
        <f t="shared" si="190"/>
        <v>1.3</v>
      </c>
      <c r="D216" s="262">
        <f t="shared" si="190"/>
        <v>0</v>
      </c>
      <c r="E216" s="262">
        <f t="shared" si="190"/>
        <v>0</v>
      </c>
      <c r="F216" s="262">
        <f t="shared" si="190"/>
        <v>0</v>
      </c>
      <c r="G216" s="262">
        <f t="shared" si="190"/>
        <v>0</v>
      </c>
      <c r="H216" s="262">
        <f t="shared" si="190"/>
        <v>0</v>
      </c>
      <c r="I216" s="262">
        <f t="shared" si="190"/>
        <v>5.2</v>
      </c>
      <c r="J216" s="262">
        <f t="shared" si="190"/>
        <v>7.8000000000000007</v>
      </c>
      <c r="K216" s="262">
        <f t="shared" si="190"/>
        <v>6.5</v>
      </c>
      <c r="L216" s="262">
        <f t="shared" si="190"/>
        <v>18.2</v>
      </c>
      <c r="M216" s="262">
        <f t="shared" si="190"/>
        <v>5.2</v>
      </c>
      <c r="N216" s="262">
        <f t="shared" si="190"/>
        <v>29.900000000000002</v>
      </c>
      <c r="O216" s="262">
        <f t="shared" si="190"/>
        <v>13</v>
      </c>
      <c r="P216" s="262">
        <f t="shared" si="190"/>
        <v>26</v>
      </c>
      <c r="Q216" s="262">
        <f t="shared" si="190"/>
        <v>6.5</v>
      </c>
      <c r="R216" s="262">
        <f t="shared" si="190"/>
        <v>11.700000000000001</v>
      </c>
      <c r="S216" s="262">
        <f t="shared" si="190"/>
        <v>16.900000000000002</v>
      </c>
      <c r="T216" s="262">
        <f t="shared" si="190"/>
        <v>1.3</v>
      </c>
      <c r="U216" s="262">
        <f t="shared" si="190"/>
        <v>9.1</v>
      </c>
      <c r="HH216" s="102"/>
    </row>
    <row r="217" spans="1:216" hidden="1">
      <c r="A217" s="5" t="s">
        <v>44</v>
      </c>
      <c r="B217" s="262">
        <f t="shared" ref="B217:U217" si="191">+B31*(1+$A$196)</f>
        <v>0</v>
      </c>
      <c r="C217" s="262">
        <f t="shared" si="191"/>
        <v>0</v>
      </c>
      <c r="D217" s="262">
        <f t="shared" si="191"/>
        <v>0</v>
      </c>
      <c r="E217" s="262">
        <f t="shared" si="191"/>
        <v>1.3</v>
      </c>
      <c r="F217" s="262">
        <f t="shared" si="191"/>
        <v>1.3</v>
      </c>
      <c r="G217" s="262">
        <f t="shared" si="191"/>
        <v>0</v>
      </c>
      <c r="H217" s="262">
        <f t="shared" si="191"/>
        <v>2.6</v>
      </c>
      <c r="I217" s="262">
        <f t="shared" si="191"/>
        <v>1.3</v>
      </c>
      <c r="J217" s="262">
        <f t="shared" si="191"/>
        <v>7.8000000000000007</v>
      </c>
      <c r="K217" s="262">
        <f t="shared" si="191"/>
        <v>0</v>
      </c>
      <c r="L217" s="262">
        <f t="shared" si="191"/>
        <v>24.7</v>
      </c>
      <c r="M217" s="262">
        <f t="shared" si="191"/>
        <v>6.5</v>
      </c>
      <c r="N217" s="262">
        <f t="shared" si="191"/>
        <v>37.700000000000003</v>
      </c>
      <c r="O217" s="262">
        <f t="shared" si="191"/>
        <v>11.700000000000001</v>
      </c>
      <c r="P217" s="262">
        <f t="shared" si="191"/>
        <v>42.9</v>
      </c>
      <c r="Q217" s="262">
        <f t="shared" si="191"/>
        <v>16.900000000000002</v>
      </c>
      <c r="R217" s="262">
        <f t="shared" si="191"/>
        <v>13</v>
      </c>
      <c r="S217" s="262">
        <f t="shared" si="191"/>
        <v>13</v>
      </c>
      <c r="T217" s="262">
        <f t="shared" si="191"/>
        <v>3.9000000000000004</v>
      </c>
      <c r="U217" s="262">
        <f t="shared" si="191"/>
        <v>5.2</v>
      </c>
      <c r="HH217" s="102"/>
    </row>
    <row r="218" spans="1:216" hidden="1">
      <c r="A218" s="5" t="s">
        <v>183</v>
      </c>
      <c r="B218" s="262">
        <f t="shared" ref="B218:U218" si="192">+B32*(1+$A$196)</f>
        <v>0</v>
      </c>
      <c r="C218" s="262">
        <f t="shared" si="192"/>
        <v>5.2</v>
      </c>
      <c r="D218" s="262">
        <f t="shared" si="192"/>
        <v>0</v>
      </c>
      <c r="E218" s="262">
        <f t="shared" si="192"/>
        <v>1.3</v>
      </c>
      <c r="F218" s="262">
        <f t="shared" si="192"/>
        <v>6.5</v>
      </c>
      <c r="G218" s="262">
        <f t="shared" si="192"/>
        <v>5.2</v>
      </c>
      <c r="H218" s="262">
        <f t="shared" si="192"/>
        <v>27.3</v>
      </c>
      <c r="I218" s="262">
        <f t="shared" si="192"/>
        <v>5.2</v>
      </c>
      <c r="J218" s="262">
        <f t="shared" si="192"/>
        <v>44.2</v>
      </c>
      <c r="K218" s="262">
        <f t="shared" si="192"/>
        <v>18.2</v>
      </c>
      <c r="L218" s="262">
        <f t="shared" si="192"/>
        <v>102.7</v>
      </c>
      <c r="M218" s="262">
        <f t="shared" si="192"/>
        <v>46.800000000000004</v>
      </c>
      <c r="N218" s="262">
        <f t="shared" si="192"/>
        <v>202.8</v>
      </c>
      <c r="O218" s="262">
        <f t="shared" si="192"/>
        <v>111.8</v>
      </c>
      <c r="P218" s="262">
        <f t="shared" si="192"/>
        <v>171.6</v>
      </c>
      <c r="Q218" s="262">
        <f t="shared" si="192"/>
        <v>75.400000000000006</v>
      </c>
      <c r="R218" s="262">
        <f t="shared" si="192"/>
        <v>75.400000000000006</v>
      </c>
      <c r="S218" s="262">
        <f t="shared" si="192"/>
        <v>71.5</v>
      </c>
      <c r="T218" s="262">
        <f t="shared" si="192"/>
        <v>13</v>
      </c>
      <c r="U218" s="262">
        <f t="shared" si="192"/>
        <v>10.4</v>
      </c>
      <c r="HH218" s="102"/>
    </row>
    <row r="219" spans="1:216" hidden="1">
      <c r="A219" s="14" t="s">
        <v>270</v>
      </c>
      <c r="B219" s="262">
        <f t="shared" ref="B219:U219" si="193">+B33*(1+$A$196)</f>
        <v>0</v>
      </c>
      <c r="C219" s="262">
        <f t="shared" si="193"/>
        <v>0</v>
      </c>
      <c r="D219" s="262">
        <f t="shared" si="193"/>
        <v>0</v>
      </c>
      <c r="E219" s="262">
        <f t="shared" si="193"/>
        <v>0</v>
      </c>
      <c r="F219" s="262">
        <f t="shared" si="193"/>
        <v>0</v>
      </c>
      <c r="G219" s="262">
        <f t="shared" si="193"/>
        <v>0</v>
      </c>
      <c r="H219" s="262">
        <f t="shared" si="193"/>
        <v>0</v>
      </c>
      <c r="I219" s="262">
        <f t="shared" si="193"/>
        <v>0</v>
      </c>
      <c r="J219" s="262">
        <f t="shared" si="193"/>
        <v>0</v>
      </c>
      <c r="K219" s="262">
        <f t="shared" si="193"/>
        <v>0</v>
      </c>
      <c r="L219" s="262">
        <f t="shared" si="193"/>
        <v>0</v>
      </c>
      <c r="M219" s="262">
        <f t="shared" si="193"/>
        <v>0</v>
      </c>
      <c r="N219" s="262">
        <f t="shared" si="193"/>
        <v>0</v>
      </c>
      <c r="O219" s="262">
        <f t="shared" si="193"/>
        <v>0</v>
      </c>
      <c r="P219" s="262">
        <f t="shared" si="193"/>
        <v>0</v>
      </c>
      <c r="Q219" s="262">
        <f t="shared" si="193"/>
        <v>0</v>
      </c>
      <c r="R219" s="262">
        <f t="shared" si="193"/>
        <v>0</v>
      </c>
      <c r="S219" s="262">
        <f t="shared" si="193"/>
        <v>0</v>
      </c>
      <c r="T219" s="262">
        <f t="shared" si="193"/>
        <v>0</v>
      </c>
      <c r="U219" s="262">
        <f t="shared" si="193"/>
        <v>0</v>
      </c>
      <c r="HH219" s="102"/>
    </row>
    <row r="220" spans="1:216" ht="14.4">
      <c r="A220" s="4" t="s">
        <v>23</v>
      </c>
      <c r="B220" s="222">
        <f>SUM(B172:B193)</f>
        <v>8.3999999999999986</v>
      </c>
      <c r="C220" s="222">
        <f t="shared" ref="C220:U220" si="194">SUM(C172:C193)</f>
        <v>15.599999999999998</v>
      </c>
      <c r="D220" s="222">
        <f t="shared" si="194"/>
        <v>6</v>
      </c>
      <c r="E220" s="222">
        <f t="shared" si="194"/>
        <v>7.2</v>
      </c>
      <c r="F220" s="222">
        <f t="shared" si="194"/>
        <v>32.4</v>
      </c>
      <c r="G220" s="222">
        <f t="shared" si="194"/>
        <v>33.599999999999994</v>
      </c>
      <c r="H220" s="222">
        <f t="shared" si="194"/>
        <v>136.79999999999998</v>
      </c>
      <c r="I220" s="222">
        <f t="shared" si="194"/>
        <v>69.599999999999994</v>
      </c>
      <c r="J220" s="222">
        <f t="shared" si="194"/>
        <v>316.8</v>
      </c>
      <c r="K220" s="222">
        <f t="shared" si="194"/>
        <v>160.80000000000001</v>
      </c>
      <c r="L220" s="222">
        <f t="shared" si="194"/>
        <v>825.59999999999991</v>
      </c>
      <c r="M220" s="222">
        <f t="shared" si="194"/>
        <v>399.6</v>
      </c>
      <c r="N220" s="222">
        <f t="shared" si="194"/>
        <v>1695.6</v>
      </c>
      <c r="O220" s="222">
        <f t="shared" si="194"/>
        <v>854.40000000000009</v>
      </c>
      <c r="P220" s="222">
        <f t="shared" si="194"/>
        <v>1840.7999999999997</v>
      </c>
      <c r="Q220" s="222">
        <f t="shared" si="194"/>
        <v>975.6</v>
      </c>
      <c r="R220" s="222">
        <f t="shared" si="194"/>
        <v>1124.3999999999999</v>
      </c>
      <c r="S220" s="222">
        <f t="shared" si="194"/>
        <v>1052.3999999999999</v>
      </c>
      <c r="T220" s="222">
        <f t="shared" si="194"/>
        <v>194.39999999999998</v>
      </c>
      <c r="U220" s="222">
        <f t="shared" si="194"/>
        <v>413.99999999999994</v>
      </c>
      <c r="HH220" s="102"/>
    </row>
    <row r="221" spans="1:216" ht="14.4">
      <c r="A221" s="328" t="s">
        <v>296</v>
      </c>
      <c r="B221" s="222">
        <f>+B8+B222</f>
        <v>13</v>
      </c>
      <c r="C221" s="222">
        <f>+C8+C222</f>
        <v>12</v>
      </c>
      <c r="D221" s="222">
        <f t="shared" ref="D221:T221" si="195">+D8+D222</f>
        <v>17</v>
      </c>
      <c r="E221" s="222">
        <f t="shared" si="195"/>
        <v>17</v>
      </c>
      <c r="F221" s="222">
        <f t="shared" si="195"/>
        <v>72</v>
      </c>
      <c r="G221" s="222">
        <f t="shared" si="195"/>
        <v>61</v>
      </c>
      <c r="H221" s="222">
        <f t="shared" si="195"/>
        <v>191</v>
      </c>
      <c r="I221" s="222">
        <f t="shared" si="195"/>
        <v>108</v>
      </c>
      <c r="J221" s="222">
        <f t="shared" si="195"/>
        <v>549</v>
      </c>
      <c r="K221" s="222">
        <f t="shared" si="195"/>
        <v>319</v>
      </c>
      <c r="L221" s="222">
        <f t="shared" si="195"/>
        <v>1306</v>
      </c>
      <c r="M221" s="222">
        <f t="shared" si="195"/>
        <v>595</v>
      </c>
      <c r="N221" s="222">
        <f t="shared" si="195"/>
        <v>2643</v>
      </c>
      <c r="O221" s="222">
        <f t="shared" si="195"/>
        <v>1402</v>
      </c>
      <c r="P221" s="222">
        <f t="shared" si="195"/>
        <v>3067</v>
      </c>
      <c r="Q221" s="222">
        <f t="shared" si="195"/>
        <v>2189</v>
      </c>
      <c r="R221" s="222">
        <f t="shared" si="195"/>
        <v>2365</v>
      </c>
      <c r="S221" s="222">
        <f t="shared" si="195"/>
        <v>2718</v>
      </c>
      <c r="T221" s="222">
        <f t="shared" si="195"/>
        <v>681</v>
      </c>
      <c r="U221" s="222">
        <f>+U8+U222</f>
        <v>1606</v>
      </c>
      <c r="V221" s="102"/>
      <c r="W221" s="348"/>
      <c r="AS221" s="348"/>
      <c r="AT221" s="348"/>
      <c r="AU221" s="348"/>
      <c r="AV221" s="348"/>
      <c r="AW221" s="348"/>
      <c r="AX221" s="348"/>
      <c r="AY221" s="348"/>
      <c r="AZ221" s="348"/>
      <c r="BA221" s="348"/>
      <c r="BB221" s="348"/>
      <c r="BC221" s="348"/>
      <c r="BD221" s="348"/>
      <c r="BE221" s="348"/>
      <c r="BF221" s="348"/>
      <c r="BG221" s="348"/>
      <c r="BH221" s="348"/>
      <c r="BI221" s="348"/>
      <c r="BJ221" s="348"/>
      <c r="BK221" s="348"/>
      <c r="BL221" s="348"/>
      <c r="BM221" s="348"/>
      <c r="BN221" s="348"/>
      <c r="BO221" s="348"/>
      <c r="BP221" s="348"/>
      <c r="BQ221" s="348"/>
      <c r="BR221" s="348"/>
      <c r="BS221" s="348"/>
      <c r="BT221" s="348"/>
      <c r="BU221" s="348"/>
      <c r="BV221" s="348"/>
      <c r="BW221" s="348"/>
      <c r="BX221" s="348"/>
      <c r="BY221" s="348"/>
      <c r="BZ221" s="348"/>
      <c r="CA221" s="348"/>
      <c r="CB221" s="348"/>
      <c r="CC221" s="348"/>
      <c r="CD221" s="348"/>
      <c r="CE221" s="348"/>
      <c r="CF221" s="348"/>
      <c r="CG221" s="348"/>
      <c r="CH221" s="348"/>
      <c r="CI221" s="348"/>
      <c r="CJ221" s="348"/>
      <c r="CK221" s="348"/>
      <c r="CL221" s="348"/>
      <c r="CM221" s="348"/>
      <c r="CN221" s="348"/>
      <c r="CO221" s="348"/>
      <c r="CP221" s="348"/>
      <c r="CQ221" s="348"/>
      <c r="CR221" s="348"/>
      <c r="CS221" s="348"/>
      <c r="CT221" s="348"/>
      <c r="CU221" s="348"/>
      <c r="CV221" s="348"/>
      <c r="CW221" s="348"/>
      <c r="CX221" s="348"/>
      <c r="CY221" s="348"/>
      <c r="CZ221" s="348"/>
      <c r="DA221" s="348"/>
      <c r="DB221" s="348"/>
      <c r="DC221" s="348"/>
      <c r="DD221" s="348"/>
      <c r="DE221" s="348"/>
      <c r="DF221" s="348"/>
      <c r="DG221" s="348"/>
      <c r="DH221" s="348"/>
      <c r="DI221" s="348"/>
      <c r="DJ221" s="348"/>
      <c r="DK221" s="348"/>
      <c r="DL221" s="348"/>
      <c r="DM221" s="348"/>
      <c r="DN221" s="348"/>
      <c r="DO221" s="348"/>
      <c r="DP221" s="348"/>
      <c r="DQ221" s="348"/>
      <c r="DR221" s="348"/>
      <c r="DS221" s="348"/>
      <c r="DT221" s="348"/>
      <c r="DU221" s="348"/>
      <c r="DV221" s="348"/>
      <c r="DW221" s="348"/>
      <c r="DX221" s="348"/>
      <c r="DY221" s="348"/>
      <c r="DZ221" s="348"/>
      <c r="EA221" s="348"/>
      <c r="EB221" s="348"/>
      <c r="EC221" s="348"/>
      <c r="ED221" s="348"/>
      <c r="EE221" s="348"/>
      <c r="EF221" s="348"/>
      <c r="EG221" s="348"/>
      <c r="EH221" s="348"/>
      <c r="EI221" s="348"/>
      <c r="EJ221" s="348"/>
      <c r="EK221" s="348"/>
      <c r="EL221" s="348"/>
      <c r="EM221" s="348"/>
      <c r="EN221" s="348"/>
      <c r="EO221" s="348"/>
      <c r="EP221" s="348"/>
      <c r="EQ221" s="348"/>
      <c r="ER221" s="348"/>
      <c r="ES221" s="348"/>
      <c r="ET221" s="348"/>
      <c r="EU221" s="348"/>
      <c r="EV221" s="348"/>
      <c r="EW221" s="348"/>
      <c r="EX221" s="348"/>
      <c r="EY221" s="348"/>
      <c r="EZ221" s="348"/>
      <c r="FA221" s="348"/>
      <c r="FB221" s="348"/>
      <c r="FC221" s="348"/>
      <c r="FD221" s="348"/>
      <c r="FE221" s="348"/>
      <c r="FF221" s="348"/>
      <c r="FG221" s="348"/>
      <c r="FH221" s="348"/>
      <c r="FI221" s="348"/>
      <c r="FJ221" s="348"/>
      <c r="FK221" s="348"/>
      <c r="FL221" s="348"/>
      <c r="FM221" s="348"/>
      <c r="FN221" s="348"/>
      <c r="FO221" s="348"/>
      <c r="FP221" s="348"/>
      <c r="FQ221" s="348"/>
      <c r="FR221" s="348"/>
      <c r="FS221" s="348"/>
      <c r="FT221" s="348"/>
      <c r="FU221" s="348"/>
      <c r="FV221" s="348"/>
      <c r="FW221" s="348"/>
      <c r="FX221" s="348"/>
      <c r="FY221" s="348"/>
      <c r="FZ221" s="348"/>
      <c r="GA221" s="348"/>
      <c r="GB221" s="348"/>
      <c r="GC221" s="348"/>
      <c r="GD221" s="348"/>
      <c r="GE221" s="348"/>
      <c r="GF221" s="348"/>
      <c r="GG221" s="348"/>
      <c r="GH221" s="348"/>
      <c r="GI221" s="348"/>
      <c r="GJ221" s="348"/>
      <c r="GK221" s="348"/>
      <c r="GL221" s="348"/>
      <c r="GM221" s="348"/>
      <c r="GN221" s="348"/>
      <c r="GO221" s="348"/>
      <c r="GP221" s="348"/>
      <c r="GQ221" s="348"/>
      <c r="GR221" s="348"/>
      <c r="GS221" s="348"/>
      <c r="GT221" s="348"/>
      <c r="GU221" s="348"/>
      <c r="GV221" s="348"/>
      <c r="GW221" s="348"/>
      <c r="GX221" s="348"/>
      <c r="GY221" s="348"/>
      <c r="GZ221" s="348"/>
      <c r="HA221" s="348"/>
      <c r="HB221" s="348"/>
      <c r="HC221" s="348"/>
      <c r="HD221" s="348"/>
      <c r="HE221" s="348"/>
      <c r="HF221" s="348"/>
      <c r="HG221" s="348"/>
      <c r="HH221" s="348"/>
    </row>
    <row r="222" spans="1:216" ht="13.8">
      <c r="A222" s="327" t="s">
        <v>292</v>
      </c>
      <c r="B222" s="37">
        <f>+X226</f>
        <v>1</v>
      </c>
      <c r="C222" s="37">
        <f t="shared" ref="C222:U222" si="196">+Y226</f>
        <v>2</v>
      </c>
      <c r="D222" s="37">
        <f t="shared" si="196"/>
        <v>0</v>
      </c>
      <c r="E222" s="37">
        <f t="shared" si="196"/>
        <v>1</v>
      </c>
      <c r="F222" s="37">
        <f t="shared" si="196"/>
        <v>12</v>
      </c>
      <c r="G222" s="37">
        <f t="shared" si="196"/>
        <v>14</v>
      </c>
      <c r="H222" s="37">
        <f t="shared" si="196"/>
        <v>54</v>
      </c>
      <c r="I222" s="37">
        <f t="shared" si="196"/>
        <v>15</v>
      </c>
      <c r="J222" s="37">
        <f t="shared" si="196"/>
        <v>105</v>
      </c>
      <c r="K222" s="37">
        <f t="shared" si="196"/>
        <v>68</v>
      </c>
      <c r="L222" s="37">
        <f t="shared" si="196"/>
        <v>245</v>
      </c>
      <c r="M222" s="37">
        <f t="shared" si="196"/>
        <v>106</v>
      </c>
      <c r="N222" s="37">
        <f t="shared" si="196"/>
        <v>522</v>
      </c>
      <c r="O222" s="37">
        <f t="shared" si="196"/>
        <v>203</v>
      </c>
      <c r="P222" s="37">
        <f t="shared" si="196"/>
        <v>685</v>
      </c>
      <c r="Q222" s="37">
        <f t="shared" si="196"/>
        <v>479</v>
      </c>
      <c r="R222" s="37">
        <f t="shared" si="196"/>
        <v>734</v>
      </c>
      <c r="S222" s="37">
        <f t="shared" si="196"/>
        <v>831</v>
      </c>
      <c r="T222" s="37">
        <f t="shared" si="196"/>
        <v>288</v>
      </c>
      <c r="U222" s="37">
        <f t="shared" si="196"/>
        <v>684</v>
      </c>
      <c r="V222" s="102"/>
      <c r="W222" s="349"/>
      <c r="AS222" s="349"/>
      <c r="AT222" s="349"/>
      <c r="AU222" s="349"/>
      <c r="AV222" s="349"/>
      <c r="AW222" s="349"/>
      <c r="AX222" s="349"/>
      <c r="AY222" s="349"/>
      <c r="AZ222" s="349"/>
      <c r="BA222" s="349"/>
      <c r="BB222" s="349"/>
      <c r="BC222" s="349"/>
      <c r="BD222" s="349"/>
      <c r="BE222" s="349"/>
      <c r="BF222" s="349"/>
      <c r="BG222" s="349"/>
      <c r="BH222" s="349"/>
      <c r="BI222" s="349"/>
      <c r="BJ222" s="349"/>
      <c r="BK222" s="349"/>
      <c r="BL222" s="349"/>
      <c r="BM222" s="349"/>
      <c r="BN222" s="349"/>
      <c r="BO222" s="349"/>
      <c r="BP222" s="349"/>
      <c r="BQ222" s="349"/>
      <c r="BR222" s="349"/>
      <c r="BS222" s="349"/>
      <c r="BT222" s="349"/>
      <c r="BU222" s="349"/>
      <c r="BV222" s="349"/>
      <c r="BW222" s="349"/>
      <c r="BX222" s="349"/>
      <c r="BY222" s="349"/>
      <c r="BZ222" s="349"/>
      <c r="CA222" s="349"/>
      <c r="CB222" s="349"/>
      <c r="CC222" s="349"/>
      <c r="CD222" s="349"/>
      <c r="CE222" s="349"/>
      <c r="CF222" s="349"/>
      <c r="CG222" s="349"/>
      <c r="CH222" s="349"/>
      <c r="CI222" s="349"/>
      <c r="CJ222" s="349"/>
      <c r="CK222" s="349"/>
      <c r="CL222" s="349"/>
      <c r="CM222" s="349"/>
      <c r="CN222" s="349"/>
      <c r="CO222" s="349"/>
      <c r="CP222" s="349"/>
      <c r="CQ222" s="349"/>
      <c r="CR222" s="349"/>
      <c r="CS222" s="349"/>
      <c r="CT222" s="349"/>
      <c r="CU222" s="349"/>
      <c r="CV222" s="349"/>
      <c r="CW222" s="349"/>
      <c r="CX222" s="349"/>
      <c r="CY222" s="349"/>
      <c r="CZ222" s="349"/>
      <c r="DA222" s="349"/>
      <c r="DB222" s="349"/>
      <c r="DC222" s="349"/>
      <c r="DD222" s="349"/>
      <c r="DE222" s="349"/>
      <c r="DF222" s="349"/>
      <c r="DG222" s="349"/>
      <c r="DH222" s="349"/>
      <c r="DI222" s="349"/>
      <c r="DJ222" s="349"/>
      <c r="DK222" s="349"/>
      <c r="DL222" s="349"/>
      <c r="DM222" s="349"/>
      <c r="DN222" s="349"/>
      <c r="DO222" s="349"/>
      <c r="DP222" s="349"/>
      <c r="DQ222" s="349"/>
      <c r="DR222" s="349"/>
      <c r="DS222" s="349"/>
      <c r="DT222" s="349"/>
      <c r="DU222" s="349"/>
      <c r="DV222" s="349"/>
      <c r="DW222" s="349"/>
      <c r="DX222" s="349"/>
      <c r="DY222" s="349"/>
      <c r="DZ222" s="349"/>
      <c r="EA222" s="349"/>
      <c r="EB222" s="349"/>
      <c r="EC222" s="349"/>
      <c r="ED222" s="349"/>
      <c r="EE222" s="349"/>
      <c r="EF222" s="349"/>
      <c r="EG222" s="349"/>
      <c r="EH222" s="349"/>
      <c r="EI222" s="349"/>
      <c r="EJ222" s="349"/>
      <c r="EK222" s="349"/>
      <c r="EL222" s="349"/>
      <c r="EM222" s="349"/>
      <c r="EN222" s="349"/>
      <c r="EO222" s="349"/>
      <c r="EP222" s="349"/>
      <c r="EQ222" s="349"/>
      <c r="ER222" s="349"/>
      <c r="ES222" s="349"/>
      <c r="ET222" s="349"/>
      <c r="EU222" s="349"/>
      <c r="EV222" s="349"/>
      <c r="EW222" s="349"/>
      <c r="EX222" s="349"/>
      <c r="EY222" s="349"/>
      <c r="EZ222" s="349"/>
      <c r="FA222" s="349"/>
      <c r="FB222" s="349"/>
      <c r="FC222" s="349"/>
      <c r="FD222" s="349"/>
      <c r="FE222" s="349"/>
      <c r="FF222" s="349"/>
      <c r="FG222" s="349"/>
      <c r="FH222" s="349"/>
      <c r="FI222" s="349"/>
      <c r="FJ222" s="349"/>
      <c r="FK222" s="349"/>
      <c r="FL222" s="349"/>
      <c r="FM222" s="349"/>
      <c r="FN222" s="349"/>
      <c r="FO222" s="349"/>
      <c r="FP222" s="349"/>
      <c r="FQ222" s="349"/>
      <c r="FR222" s="349"/>
      <c r="FS222" s="349"/>
      <c r="FT222" s="349"/>
      <c r="FU222" s="349"/>
      <c r="FV222" s="349"/>
      <c r="FW222" s="349"/>
      <c r="FX222" s="349"/>
      <c r="FY222" s="349"/>
      <c r="FZ222" s="349"/>
      <c r="GA222" s="349"/>
      <c r="GB222" s="349"/>
      <c r="GC222" s="349"/>
      <c r="GD222" s="349"/>
      <c r="GE222" s="349"/>
      <c r="GF222" s="349"/>
      <c r="GG222" s="349"/>
      <c r="GH222" s="349"/>
      <c r="GI222" s="349"/>
      <c r="GJ222" s="349"/>
      <c r="GK222" s="349"/>
      <c r="GL222" s="349"/>
      <c r="GM222" s="349"/>
      <c r="GN222" s="349"/>
      <c r="GO222" s="349"/>
      <c r="GP222" s="349"/>
      <c r="GQ222" s="349"/>
      <c r="GR222" s="349"/>
      <c r="GS222" s="349"/>
      <c r="GT222" s="349"/>
      <c r="GU222" s="349"/>
      <c r="GV222" s="349"/>
      <c r="GW222" s="349"/>
      <c r="GX222" s="349"/>
      <c r="GY222" s="349"/>
      <c r="GZ222" s="349"/>
      <c r="HA222" s="349"/>
      <c r="HB222" s="349"/>
      <c r="HC222" s="349"/>
      <c r="HD222" s="349"/>
      <c r="HE222" s="349"/>
      <c r="HF222" s="349"/>
      <c r="HG222" s="349"/>
      <c r="HH222" s="349"/>
    </row>
    <row r="223" spans="1:216" ht="14.4" thickBot="1">
      <c r="V223" s="102"/>
      <c r="W223" s="449"/>
      <c r="AS223" s="449"/>
      <c r="AT223" s="350"/>
      <c r="AU223" s="350"/>
      <c r="AV223" s="350"/>
      <c r="AW223" s="350"/>
      <c r="AX223" s="350"/>
      <c r="AY223" s="350"/>
      <c r="AZ223" s="350"/>
      <c r="BA223" s="350"/>
      <c r="BB223" s="350"/>
      <c r="BC223" s="350"/>
      <c r="BD223" s="350"/>
      <c r="BE223" s="350"/>
      <c r="BF223" s="350"/>
      <c r="BG223" s="350"/>
      <c r="BH223" s="350"/>
      <c r="BI223" s="350"/>
      <c r="BJ223" s="350"/>
      <c r="BK223" s="350"/>
      <c r="BL223" s="350"/>
      <c r="BM223" s="350"/>
      <c r="BN223" s="350"/>
      <c r="BO223" s="350"/>
      <c r="BP223" s="350"/>
      <c r="BQ223" s="350"/>
      <c r="BR223" s="350"/>
      <c r="BS223" s="350"/>
      <c r="BT223" s="350"/>
      <c r="BU223" s="350"/>
      <c r="BV223" s="350"/>
      <c r="BW223" s="350"/>
      <c r="BX223" s="350"/>
      <c r="BY223" s="350"/>
      <c r="BZ223" s="350"/>
      <c r="CA223" s="350"/>
      <c r="CB223" s="350"/>
      <c r="CC223" s="350"/>
      <c r="CD223" s="350"/>
      <c r="CE223" s="350"/>
      <c r="CF223" s="350"/>
      <c r="CG223" s="350"/>
      <c r="CH223" s="350"/>
      <c r="CI223" s="350"/>
      <c r="CJ223" s="350"/>
      <c r="CK223" s="350"/>
      <c r="CL223" s="350"/>
      <c r="CM223" s="350"/>
      <c r="CN223" s="350"/>
      <c r="CO223" s="350"/>
      <c r="CP223" s="350"/>
      <c r="CQ223" s="350"/>
      <c r="CR223" s="350"/>
      <c r="CS223" s="350"/>
      <c r="CT223" s="350"/>
      <c r="CU223" s="350"/>
      <c r="CV223" s="350"/>
      <c r="CW223" s="350"/>
      <c r="CX223" s="350"/>
      <c r="CY223" s="350"/>
      <c r="CZ223" s="350"/>
      <c r="DA223" s="350"/>
      <c r="DB223" s="350"/>
      <c r="DC223" s="350"/>
      <c r="DD223" s="350"/>
      <c r="DE223" s="350"/>
      <c r="DF223" s="350"/>
      <c r="DG223" s="350"/>
      <c r="DH223" s="350"/>
      <c r="DI223" s="350"/>
      <c r="DJ223" s="350"/>
      <c r="DK223" s="350"/>
      <c r="DL223" s="350"/>
      <c r="DM223" s="350"/>
      <c r="DN223" s="350"/>
      <c r="DO223" s="350"/>
      <c r="DP223" s="350"/>
      <c r="DQ223" s="350"/>
      <c r="DR223" s="350"/>
      <c r="DS223" s="350"/>
      <c r="DT223" s="350"/>
      <c r="DU223" s="350"/>
      <c r="DV223" s="350"/>
      <c r="DW223" s="350"/>
      <c r="DX223" s="350"/>
      <c r="DY223" s="350"/>
      <c r="DZ223" s="350"/>
      <c r="EA223" s="350"/>
      <c r="EB223" s="350"/>
      <c r="EC223" s="350"/>
      <c r="ED223" s="350"/>
      <c r="EE223" s="350"/>
      <c r="EF223" s="350"/>
      <c r="EG223" s="350"/>
      <c r="EH223" s="350"/>
      <c r="EI223" s="350"/>
      <c r="EJ223" s="350"/>
      <c r="EK223" s="350"/>
      <c r="EL223" s="350"/>
      <c r="EM223" s="350"/>
      <c r="EN223" s="350"/>
      <c r="EO223" s="350"/>
      <c r="EP223" s="350"/>
      <c r="EQ223" s="350"/>
      <c r="ER223" s="350"/>
      <c r="ES223" s="350"/>
      <c r="ET223" s="350"/>
      <c r="EU223" s="350"/>
      <c r="EV223" s="350"/>
      <c r="EW223" s="350"/>
      <c r="EX223" s="350"/>
      <c r="EY223" s="350"/>
      <c r="EZ223" s="350"/>
      <c r="FA223" s="350"/>
      <c r="FB223" s="350"/>
      <c r="FC223" s="350"/>
      <c r="FD223" s="350"/>
      <c r="FE223" s="350"/>
      <c r="FF223" s="350"/>
      <c r="FG223" s="350"/>
      <c r="FH223" s="350"/>
      <c r="FI223" s="350"/>
      <c r="FJ223" s="350"/>
      <c r="FK223" s="350"/>
      <c r="FL223" s="350"/>
      <c r="FM223" s="350"/>
      <c r="FN223" s="350"/>
      <c r="FO223" s="350"/>
      <c r="FP223" s="350"/>
      <c r="FQ223" s="350"/>
      <c r="FR223" s="350"/>
      <c r="FS223" s="350"/>
      <c r="FT223" s="350"/>
      <c r="FU223" s="350"/>
      <c r="FV223" s="350"/>
      <c r="FW223" s="350"/>
      <c r="FX223" s="350"/>
      <c r="FY223" s="350"/>
      <c r="FZ223" s="350"/>
      <c r="GA223" s="350"/>
      <c r="GB223" s="350"/>
      <c r="GC223" s="350"/>
      <c r="GD223" s="350"/>
      <c r="GE223" s="350"/>
      <c r="GF223" s="350"/>
      <c r="GG223" s="350"/>
      <c r="GH223" s="350"/>
      <c r="GI223" s="350"/>
      <c r="GJ223" s="350"/>
      <c r="GK223" s="350"/>
      <c r="GL223" s="350"/>
      <c r="GM223" s="350"/>
      <c r="GN223" s="350"/>
      <c r="GO223" s="350"/>
      <c r="GP223" s="350"/>
      <c r="GQ223" s="350"/>
      <c r="GR223" s="350"/>
      <c r="GS223" s="350"/>
      <c r="GT223" s="350"/>
      <c r="GU223" s="350"/>
      <c r="GV223" s="350"/>
      <c r="GW223" s="350"/>
      <c r="GX223" s="350"/>
      <c r="GY223" s="350"/>
      <c r="GZ223" s="350"/>
      <c r="HA223" s="350"/>
      <c r="HB223" s="350"/>
      <c r="HC223" s="350"/>
      <c r="HD223" s="350"/>
      <c r="HE223" s="350"/>
      <c r="HF223" s="350"/>
      <c r="HG223" s="350"/>
      <c r="HH223" s="350"/>
    </row>
    <row r="224" spans="1:216" ht="13.8">
      <c r="A224" s="336" t="s">
        <v>297</v>
      </c>
      <c r="B224" s="37">
        <f>+X228</f>
        <v>0</v>
      </c>
      <c r="C224" s="37">
        <f t="shared" ref="C224:U224" si="197">+Y228</f>
        <v>0</v>
      </c>
      <c r="D224" s="37">
        <f t="shared" si="197"/>
        <v>0</v>
      </c>
      <c r="E224" s="37">
        <f t="shared" si="197"/>
        <v>1</v>
      </c>
      <c r="F224" s="37">
        <f t="shared" si="197"/>
        <v>1</v>
      </c>
      <c r="G224" s="37">
        <f t="shared" si="197"/>
        <v>1</v>
      </c>
      <c r="H224" s="37">
        <f t="shared" si="197"/>
        <v>6</v>
      </c>
      <c r="I224" s="37">
        <f t="shared" si="197"/>
        <v>2</v>
      </c>
      <c r="J224" s="37">
        <f t="shared" si="197"/>
        <v>8</v>
      </c>
      <c r="K224" s="37">
        <f t="shared" si="197"/>
        <v>15</v>
      </c>
      <c r="L224" s="37">
        <f t="shared" si="197"/>
        <v>21</v>
      </c>
      <c r="M224" s="37">
        <f t="shared" si="197"/>
        <v>9</v>
      </c>
      <c r="N224" s="37">
        <f t="shared" si="197"/>
        <v>37</v>
      </c>
      <c r="O224" s="37">
        <f t="shared" si="197"/>
        <v>20</v>
      </c>
      <c r="P224" s="37">
        <f t="shared" si="197"/>
        <v>53</v>
      </c>
      <c r="Q224" s="37">
        <f t="shared" si="197"/>
        <v>35</v>
      </c>
      <c r="R224" s="37">
        <f t="shared" si="197"/>
        <v>61</v>
      </c>
      <c r="S224" s="37">
        <f t="shared" si="197"/>
        <v>55</v>
      </c>
      <c r="T224" s="37">
        <f t="shared" si="197"/>
        <v>18</v>
      </c>
      <c r="U224" s="37">
        <f t="shared" si="197"/>
        <v>30</v>
      </c>
      <c r="W224" s="56"/>
      <c r="X224" s="43" t="s">
        <v>16</v>
      </c>
      <c r="Y224" s="40" t="s">
        <v>16</v>
      </c>
      <c r="Z224" s="41" t="s">
        <v>7</v>
      </c>
      <c r="AA224" s="41" t="s">
        <v>7</v>
      </c>
      <c r="AB224" s="40" t="s">
        <v>8</v>
      </c>
      <c r="AC224" s="40" t="s">
        <v>8</v>
      </c>
      <c r="AD224" s="40" t="s">
        <v>9</v>
      </c>
      <c r="AE224" s="40" t="s">
        <v>9</v>
      </c>
      <c r="AF224" s="40" t="s">
        <v>10</v>
      </c>
      <c r="AG224" s="40" t="s">
        <v>10</v>
      </c>
      <c r="AH224" s="40" t="s">
        <v>11</v>
      </c>
      <c r="AI224" s="40" t="s">
        <v>11</v>
      </c>
      <c r="AJ224" s="40" t="s">
        <v>12</v>
      </c>
      <c r="AK224" s="40" t="s">
        <v>12</v>
      </c>
      <c r="AL224" s="40" t="s">
        <v>13</v>
      </c>
      <c r="AM224" s="40" t="s">
        <v>13</v>
      </c>
      <c r="AN224" s="40" t="s">
        <v>14</v>
      </c>
      <c r="AO224" s="40" t="s">
        <v>14</v>
      </c>
      <c r="AP224" s="40" t="s">
        <v>15</v>
      </c>
      <c r="AQ224" s="44" t="s">
        <v>15</v>
      </c>
      <c r="AR224" s="36" t="s">
        <v>285</v>
      </c>
      <c r="AS224" s="56"/>
      <c r="AT224" s="56" t="s">
        <v>287</v>
      </c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7" t="s">
        <v>288</v>
      </c>
      <c r="EC224" s="56" t="s">
        <v>289</v>
      </c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  <c r="GB224" s="56"/>
      <c r="GC224" s="56"/>
      <c r="GD224" s="56"/>
      <c r="GE224" s="56"/>
      <c r="GF224" s="56"/>
      <c r="GG224" s="56"/>
      <c r="GH224" s="56"/>
      <c r="GI224" s="56"/>
      <c r="GJ224" s="56"/>
      <c r="GK224" s="56"/>
      <c r="GL224" s="56"/>
      <c r="GM224" s="56"/>
      <c r="GN224" s="56"/>
      <c r="GO224" s="56"/>
      <c r="GP224" s="56"/>
      <c r="GQ224" s="56"/>
      <c r="GR224" s="56"/>
      <c r="GS224" s="56"/>
      <c r="GT224" s="56"/>
      <c r="GU224" s="56"/>
      <c r="GV224" s="56"/>
      <c r="GW224" s="56"/>
      <c r="GX224" s="56"/>
      <c r="GY224" s="56"/>
      <c r="GZ224" s="56"/>
      <c r="HA224" s="56"/>
      <c r="HB224" s="56"/>
      <c r="HC224" s="56"/>
      <c r="HD224" s="56"/>
      <c r="HE224" s="56"/>
      <c r="HF224" s="57" t="s">
        <v>290</v>
      </c>
      <c r="HG224" s="56" t="s">
        <v>274</v>
      </c>
      <c r="HH224" s="348"/>
    </row>
    <row r="225" spans="1:216" ht="14.4" thickBot="1">
      <c r="A225" s="337" t="s">
        <v>298</v>
      </c>
      <c r="B225" s="37">
        <f>+X235</f>
        <v>0</v>
      </c>
      <c r="C225" s="37">
        <f t="shared" ref="C225:U232" si="198">+Y235</f>
        <v>0</v>
      </c>
      <c r="D225" s="37">
        <f t="shared" si="198"/>
        <v>0</v>
      </c>
      <c r="E225" s="37">
        <f t="shared" si="198"/>
        <v>0</v>
      </c>
      <c r="F225" s="37">
        <f t="shared" si="198"/>
        <v>0</v>
      </c>
      <c r="G225" s="37">
        <f t="shared" si="198"/>
        <v>1</v>
      </c>
      <c r="H225" s="37">
        <f t="shared" si="198"/>
        <v>0</v>
      </c>
      <c r="I225" s="37">
        <f t="shared" si="198"/>
        <v>0</v>
      </c>
      <c r="J225" s="37">
        <f t="shared" si="198"/>
        <v>5</v>
      </c>
      <c r="K225" s="37">
        <f t="shared" si="198"/>
        <v>3</v>
      </c>
      <c r="L225" s="37">
        <f t="shared" si="198"/>
        <v>4</v>
      </c>
      <c r="M225" s="37">
        <f t="shared" si="198"/>
        <v>1</v>
      </c>
      <c r="N225" s="37">
        <f t="shared" si="198"/>
        <v>17</v>
      </c>
      <c r="O225" s="37">
        <f t="shared" si="198"/>
        <v>1</v>
      </c>
      <c r="P225" s="37">
        <f t="shared" si="198"/>
        <v>38</v>
      </c>
      <c r="Q225" s="37">
        <f t="shared" si="198"/>
        <v>27</v>
      </c>
      <c r="R225" s="37">
        <f t="shared" si="198"/>
        <v>43</v>
      </c>
      <c r="S225" s="37">
        <f t="shared" si="198"/>
        <v>42</v>
      </c>
      <c r="T225" s="37">
        <f t="shared" si="198"/>
        <v>24</v>
      </c>
      <c r="U225" s="37">
        <f t="shared" si="198"/>
        <v>56</v>
      </c>
      <c r="W225" s="18" t="s">
        <v>184</v>
      </c>
      <c r="X225" s="79" t="s">
        <v>265</v>
      </c>
      <c r="Y225" s="50" t="s">
        <v>266</v>
      </c>
      <c r="Z225" s="50" t="s">
        <v>265</v>
      </c>
      <c r="AA225" s="50" t="s">
        <v>266</v>
      </c>
      <c r="AB225" s="50" t="s">
        <v>265</v>
      </c>
      <c r="AC225" s="50" t="s">
        <v>266</v>
      </c>
      <c r="AD225" s="50" t="s">
        <v>265</v>
      </c>
      <c r="AE225" s="50" t="s">
        <v>266</v>
      </c>
      <c r="AF225" s="50" t="s">
        <v>265</v>
      </c>
      <c r="AG225" s="50" t="s">
        <v>266</v>
      </c>
      <c r="AH225" s="50" t="s">
        <v>265</v>
      </c>
      <c r="AI225" s="50" t="s">
        <v>266</v>
      </c>
      <c r="AJ225" s="50" t="s">
        <v>265</v>
      </c>
      <c r="AK225" s="50" t="s">
        <v>266</v>
      </c>
      <c r="AL225" s="50" t="s">
        <v>265</v>
      </c>
      <c r="AM225" s="50" t="s">
        <v>266</v>
      </c>
      <c r="AN225" s="50" t="s">
        <v>265</v>
      </c>
      <c r="AO225" s="50" t="s">
        <v>266</v>
      </c>
      <c r="AP225" s="50" t="s">
        <v>265</v>
      </c>
      <c r="AQ225" s="51" t="s">
        <v>266</v>
      </c>
      <c r="AR225" s="36" t="s">
        <v>269</v>
      </c>
      <c r="AS225" s="18" t="s">
        <v>184</v>
      </c>
      <c r="AT225" s="18">
        <v>0</v>
      </c>
      <c r="AU225" s="18">
        <v>6</v>
      </c>
      <c r="AV225" s="18">
        <v>19</v>
      </c>
      <c r="AW225" s="18">
        <v>21</v>
      </c>
      <c r="AX225" s="18">
        <v>22</v>
      </c>
      <c r="AY225" s="18">
        <v>23</v>
      </c>
      <c r="AZ225" s="18">
        <v>24</v>
      </c>
      <c r="BA225" s="18">
        <v>25</v>
      </c>
      <c r="BB225" s="18">
        <v>26</v>
      </c>
      <c r="BC225" s="18">
        <v>27</v>
      </c>
      <c r="BD225" s="18">
        <v>28</v>
      </c>
      <c r="BE225" s="18">
        <v>29</v>
      </c>
      <c r="BF225" s="18">
        <v>30</v>
      </c>
      <c r="BG225" s="18">
        <v>34</v>
      </c>
      <c r="BH225" s="18">
        <v>35</v>
      </c>
      <c r="BI225" s="18">
        <v>37</v>
      </c>
      <c r="BJ225" s="18">
        <v>38</v>
      </c>
      <c r="BK225" s="18">
        <v>39</v>
      </c>
      <c r="BL225" s="18">
        <v>40</v>
      </c>
      <c r="BM225" s="18">
        <v>41</v>
      </c>
      <c r="BN225" s="18">
        <v>42</v>
      </c>
      <c r="BO225" s="18">
        <v>43</v>
      </c>
      <c r="BP225" s="18">
        <v>44</v>
      </c>
      <c r="BQ225" s="18">
        <v>45</v>
      </c>
      <c r="BR225" s="18">
        <v>46</v>
      </c>
      <c r="BS225" s="18">
        <v>47</v>
      </c>
      <c r="BT225" s="18">
        <v>48</v>
      </c>
      <c r="BU225" s="18">
        <v>49</v>
      </c>
      <c r="BV225" s="18">
        <v>50</v>
      </c>
      <c r="BW225" s="18">
        <v>51</v>
      </c>
      <c r="BX225" s="18">
        <v>52</v>
      </c>
      <c r="BY225" s="18">
        <v>53</v>
      </c>
      <c r="BZ225" s="18">
        <v>54</v>
      </c>
      <c r="CA225" s="18">
        <v>55</v>
      </c>
      <c r="CB225" s="18">
        <v>56</v>
      </c>
      <c r="CC225" s="18">
        <v>57</v>
      </c>
      <c r="CD225" s="18">
        <v>58</v>
      </c>
      <c r="CE225" s="18">
        <v>59</v>
      </c>
      <c r="CF225" s="18">
        <v>60</v>
      </c>
      <c r="CG225" s="18">
        <v>61</v>
      </c>
      <c r="CH225" s="18">
        <v>62</v>
      </c>
      <c r="CI225" s="18">
        <v>63</v>
      </c>
      <c r="CJ225" s="18">
        <v>64</v>
      </c>
      <c r="CK225" s="18">
        <v>65</v>
      </c>
      <c r="CL225" s="18">
        <v>66</v>
      </c>
      <c r="CM225" s="18">
        <v>67</v>
      </c>
      <c r="CN225" s="18">
        <v>68</v>
      </c>
      <c r="CO225" s="18">
        <v>69</v>
      </c>
      <c r="CP225" s="18">
        <v>70</v>
      </c>
      <c r="CQ225" s="18">
        <v>71</v>
      </c>
      <c r="CR225" s="18">
        <v>72</v>
      </c>
      <c r="CS225" s="18">
        <v>73</v>
      </c>
      <c r="CT225" s="18">
        <v>74</v>
      </c>
      <c r="CU225" s="18">
        <v>75</v>
      </c>
      <c r="CV225" s="18">
        <v>76</v>
      </c>
      <c r="CW225" s="18">
        <v>77</v>
      </c>
      <c r="CX225" s="18">
        <v>78</v>
      </c>
      <c r="CY225" s="18">
        <v>79</v>
      </c>
      <c r="CZ225" s="18">
        <v>80</v>
      </c>
      <c r="DA225" s="18">
        <v>81</v>
      </c>
      <c r="DB225" s="18">
        <v>82</v>
      </c>
      <c r="DC225" s="18">
        <v>83</v>
      </c>
      <c r="DD225" s="18">
        <v>84</v>
      </c>
      <c r="DE225" s="18">
        <v>85</v>
      </c>
      <c r="DF225" s="18">
        <v>86</v>
      </c>
      <c r="DG225" s="18">
        <v>87</v>
      </c>
      <c r="DH225" s="18">
        <v>88</v>
      </c>
      <c r="DI225" s="18">
        <v>89</v>
      </c>
      <c r="DJ225" s="18">
        <v>90</v>
      </c>
      <c r="DK225" s="18">
        <v>91</v>
      </c>
      <c r="DL225" s="18">
        <v>92</v>
      </c>
      <c r="DM225" s="18">
        <v>93</v>
      </c>
      <c r="DN225" s="18">
        <v>94</v>
      </c>
      <c r="DO225" s="18">
        <v>95</v>
      </c>
      <c r="DP225" s="18">
        <v>96</v>
      </c>
      <c r="DQ225" s="18">
        <v>97</v>
      </c>
      <c r="DR225" s="18">
        <v>98</v>
      </c>
      <c r="DS225" s="18">
        <v>99</v>
      </c>
      <c r="DT225" s="18">
        <v>100</v>
      </c>
      <c r="DU225" s="18">
        <v>101</v>
      </c>
      <c r="DV225" s="18">
        <v>102</v>
      </c>
      <c r="DW225" s="18">
        <v>103</v>
      </c>
      <c r="DX225" s="18">
        <v>104</v>
      </c>
      <c r="DY225" s="18">
        <v>105</v>
      </c>
      <c r="DZ225" s="18">
        <v>107</v>
      </c>
      <c r="EA225" s="18" t="s">
        <v>291</v>
      </c>
      <c r="EB225" s="58"/>
      <c r="EC225" s="18">
        <v>1</v>
      </c>
      <c r="ED225" s="18">
        <v>22</v>
      </c>
      <c r="EE225" s="18">
        <v>25</v>
      </c>
      <c r="EF225" s="18">
        <v>26</v>
      </c>
      <c r="EG225" s="18">
        <v>27</v>
      </c>
      <c r="EH225" s="18">
        <v>29</v>
      </c>
      <c r="EI225" s="18">
        <v>30</v>
      </c>
      <c r="EJ225" s="18">
        <v>31</v>
      </c>
      <c r="EK225" s="18">
        <v>32</v>
      </c>
      <c r="EL225" s="18">
        <v>33</v>
      </c>
      <c r="EM225" s="18">
        <v>34</v>
      </c>
      <c r="EN225" s="18">
        <v>35</v>
      </c>
      <c r="EO225" s="18">
        <v>36</v>
      </c>
      <c r="EP225" s="18">
        <v>37</v>
      </c>
      <c r="EQ225" s="18">
        <v>38</v>
      </c>
      <c r="ER225" s="18">
        <v>39</v>
      </c>
      <c r="ES225" s="18">
        <v>40</v>
      </c>
      <c r="ET225" s="18">
        <v>41</v>
      </c>
      <c r="EU225" s="18">
        <v>42</v>
      </c>
      <c r="EV225" s="18">
        <v>43</v>
      </c>
      <c r="EW225" s="18">
        <v>44</v>
      </c>
      <c r="EX225" s="18">
        <v>45</v>
      </c>
      <c r="EY225" s="18">
        <v>46</v>
      </c>
      <c r="EZ225" s="18">
        <v>47</v>
      </c>
      <c r="FA225" s="18">
        <v>48</v>
      </c>
      <c r="FB225" s="18">
        <v>49</v>
      </c>
      <c r="FC225" s="18">
        <v>50</v>
      </c>
      <c r="FD225" s="18">
        <v>51</v>
      </c>
      <c r="FE225" s="18">
        <v>52</v>
      </c>
      <c r="FF225" s="18">
        <v>53</v>
      </c>
      <c r="FG225" s="18">
        <v>54</v>
      </c>
      <c r="FH225" s="18">
        <v>55</v>
      </c>
      <c r="FI225" s="18">
        <v>56</v>
      </c>
      <c r="FJ225" s="18">
        <v>57</v>
      </c>
      <c r="FK225" s="18">
        <v>58</v>
      </c>
      <c r="FL225" s="18">
        <v>59</v>
      </c>
      <c r="FM225" s="18">
        <v>60</v>
      </c>
      <c r="FN225" s="18">
        <v>61</v>
      </c>
      <c r="FO225" s="18">
        <v>62</v>
      </c>
      <c r="FP225" s="18">
        <v>63</v>
      </c>
      <c r="FQ225" s="18">
        <v>64</v>
      </c>
      <c r="FR225" s="18">
        <v>65</v>
      </c>
      <c r="FS225" s="18">
        <v>66</v>
      </c>
      <c r="FT225" s="18">
        <v>67</v>
      </c>
      <c r="FU225" s="18">
        <v>68</v>
      </c>
      <c r="FV225" s="18">
        <v>69</v>
      </c>
      <c r="FW225" s="18">
        <v>70</v>
      </c>
      <c r="FX225" s="18">
        <v>71</v>
      </c>
      <c r="FY225" s="18">
        <v>72</v>
      </c>
      <c r="FZ225" s="18">
        <v>73</v>
      </c>
      <c r="GA225" s="18">
        <v>74</v>
      </c>
      <c r="GB225" s="18">
        <v>75</v>
      </c>
      <c r="GC225" s="18">
        <v>76</v>
      </c>
      <c r="GD225" s="18">
        <v>77</v>
      </c>
      <c r="GE225" s="18">
        <v>78</v>
      </c>
      <c r="GF225" s="18">
        <v>79</v>
      </c>
      <c r="GG225" s="18">
        <v>80</v>
      </c>
      <c r="GH225" s="18">
        <v>81</v>
      </c>
      <c r="GI225" s="18">
        <v>82</v>
      </c>
      <c r="GJ225" s="18">
        <v>83</v>
      </c>
      <c r="GK225" s="18">
        <v>84</v>
      </c>
      <c r="GL225" s="18">
        <v>85</v>
      </c>
      <c r="GM225" s="18">
        <v>86</v>
      </c>
      <c r="GN225" s="18">
        <v>87</v>
      </c>
      <c r="GO225" s="18">
        <v>88</v>
      </c>
      <c r="GP225" s="18">
        <v>89</v>
      </c>
      <c r="GQ225" s="18">
        <v>90</v>
      </c>
      <c r="GR225" s="18">
        <v>91</v>
      </c>
      <c r="GS225" s="18">
        <v>92</v>
      </c>
      <c r="GT225" s="18">
        <v>93</v>
      </c>
      <c r="GU225" s="18">
        <v>94</v>
      </c>
      <c r="GV225" s="18">
        <v>95</v>
      </c>
      <c r="GW225" s="18">
        <v>96</v>
      </c>
      <c r="GX225" s="18">
        <v>97</v>
      </c>
      <c r="GY225" s="18">
        <v>98</v>
      </c>
      <c r="GZ225" s="18">
        <v>99</v>
      </c>
      <c r="HA225" s="18">
        <v>100</v>
      </c>
      <c r="HB225" s="18">
        <v>102</v>
      </c>
      <c r="HC225" s="18">
        <v>103</v>
      </c>
      <c r="HD225" s="18">
        <v>120</v>
      </c>
      <c r="HE225" s="18" t="s">
        <v>291</v>
      </c>
      <c r="HF225" s="58"/>
      <c r="HG225" s="18"/>
      <c r="HH225" s="349"/>
    </row>
    <row r="226" spans="1:216" ht="13.8">
      <c r="A226" s="337" t="s">
        <v>299</v>
      </c>
      <c r="B226" s="37">
        <f t="shared" ref="B226:B232" si="199">+X236</f>
        <v>0</v>
      </c>
      <c r="C226" s="37">
        <f t="shared" si="198"/>
        <v>0</v>
      </c>
      <c r="D226" s="37">
        <f t="shared" si="198"/>
        <v>0</v>
      </c>
      <c r="E226" s="37">
        <f t="shared" si="198"/>
        <v>0</v>
      </c>
      <c r="F226" s="37">
        <f t="shared" si="198"/>
        <v>0</v>
      </c>
      <c r="G226" s="37">
        <f t="shared" si="198"/>
        <v>5</v>
      </c>
      <c r="H226" s="37">
        <f t="shared" si="198"/>
        <v>4</v>
      </c>
      <c r="I226" s="37">
        <f t="shared" si="198"/>
        <v>1</v>
      </c>
      <c r="J226" s="37">
        <f t="shared" si="198"/>
        <v>9</v>
      </c>
      <c r="K226" s="37">
        <f t="shared" si="198"/>
        <v>5</v>
      </c>
      <c r="L226" s="37">
        <f t="shared" si="198"/>
        <v>24</v>
      </c>
      <c r="M226" s="37">
        <f t="shared" si="198"/>
        <v>10</v>
      </c>
      <c r="N226" s="37">
        <f t="shared" si="198"/>
        <v>52</v>
      </c>
      <c r="O226" s="37">
        <f t="shared" si="198"/>
        <v>19</v>
      </c>
      <c r="P226" s="37">
        <f t="shared" si="198"/>
        <v>68</v>
      </c>
      <c r="Q226" s="37">
        <f t="shared" si="198"/>
        <v>41</v>
      </c>
      <c r="R226" s="37">
        <f t="shared" si="198"/>
        <v>40</v>
      </c>
      <c r="S226" s="37">
        <f t="shared" si="198"/>
        <v>66</v>
      </c>
      <c r="T226" s="37">
        <f t="shared" si="198"/>
        <v>29</v>
      </c>
      <c r="U226" s="37">
        <f t="shared" si="198"/>
        <v>39</v>
      </c>
      <c r="W226" s="340" t="s">
        <v>19</v>
      </c>
      <c r="X226" s="346">
        <f>SUM(EC226)</f>
        <v>1</v>
      </c>
      <c r="Y226" s="346">
        <f>SUM(AT226:AU226)</f>
        <v>2</v>
      </c>
      <c r="Z226" s="346"/>
      <c r="AA226" s="346">
        <f>SUM(AV226)</f>
        <v>1</v>
      </c>
      <c r="AB226" s="346">
        <f>SUM(ED226:EH226)</f>
        <v>12</v>
      </c>
      <c r="AC226" s="346">
        <f>SUM(AW226:BE226)</f>
        <v>14</v>
      </c>
      <c r="AD226" s="346">
        <f>SUM(EI226:ER226)</f>
        <v>54</v>
      </c>
      <c r="AE226" s="346">
        <f>SUM(BF226:BK226)</f>
        <v>15</v>
      </c>
      <c r="AF226" s="346">
        <f>SUM(ES226:FB226)</f>
        <v>105</v>
      </c>
      <c r="AG226" s="346">
        <f>SUM(BL226:BU226)</f>
        <v>68</v>
      </c>
      <c r="AH226" s="346">
        <f>SUM(FC226:FL226)</f>
        <v>245</v>
      </c>
      <c r="AI226" s="346">
        <f>SUM(BV226:CE226)</f>
        <v>106</v>
      </c>
      <c r="AJ226" s="346">
        <f>SUM(FM226:FV226)</f>
        <v>522</v>
      </c>
      <c r="AK226" s="346">
        <f>SUM(CF226:CO226)</f>
        <v>203</v>
      </c>
      <c r="AL226" s="346">
        <f>SUM(FW226:GF226)</f>
        <v>685</v>
      </c>
      <c r="AM226" s="346">
        <f>SUM(CP226:CY226)</f>
        <v>479</v>
      </c>
      <c r="AN226" s="346">
        <f>SUM(GG226:GP226)</f>
        <v>734</v>
      </c>
      <c r="AO226" s="346">
        <f>SUM(CZ226:DI226)</f>
        <v>831</v>
      </c>
      <c r="AP226" s="346">
        <f>SUM(GQ226:HD226)</f>
        <v>288</v>
      </c>
      <c r="AQ226" s="346">
        <f>SUM(DJ226:DZ226)</f>
        <v>684</v>
      </c>
      <c r="AR226" s="346">
        <f>+EA226+HE226</f>
        <v>5</v>
      </c>
      <c r="AS226" s="340" t="s">
        <v>19</v>
      </c>
      <c r="AT226" s="341">
        <v>1</v>
      </c>
      <c r="AU226" s="341">
        <v>1</v>
      </c>
      <c r="AV226" s="341">
        <v>1</v>
      </c>
      <c r="AW226" s="341">
        <v>1</v>
      </c>
      <c r="AX226" s="341">
        <v>1</v>
      </c>
      <c r="AY226" s="341">
        <v>1</v>
      </c>
      <c r="AZ226" s="341">
        <v>1</v>
      </c>
      <c r="BA226" s="341">
        <v>1</v>
      </c>
      <c r="BB226" s="341">
        <v>2</v>
      </c>
      <c r="BC226" s="341">
        <v>4</v>
      </c>
      <c r="BD226" s="341">
        <v>2</v>
      </c>
      <c r="BE226" s="341">
        <v>1</v>
      </c>
      <c r="BF226" s="341">
        <v>2</v>
      </c>
      <c r="BG226" s="341">
        <v>2</v>
      </c>
      <c r="BH226" s="341">
        <v>3</v>
      </c>
      <c r="BI226" s="341">
        <v>1</v>
      </c>
      <c r="BJ226" s="341">
        <v>2</v>
      </c>
      <c r="BK226" s="341">
        <v>5</v>
      </c>
      <c r="BL226" s="341">
        <v>4</v>
      </c>
      <c r="BM226" s="341">
        <v>4</v>
      </c>
      <c r="BN226" s="341">
        <v>3</v>
      </c>
      <c r="BO226" s="341">
        <v>10</v>
      </c>
      <c r="BP226" s="341">
        <v>7</v>
      </c>
      <c r="BQ226" s="341">
        <v>8</v>
      </c>
      <c r="BR226" s="341">
        <v>6</v>
      </c>
      <c r="BS226" s="341">
        <v>3</v>
      </c>
      <c r="BT226" s="341">
        <v>9</v>
      </c>
      <c r="BU226" s="341">
        <v>14</v>
      </c>
      <c r="BV226" s="341">
        <v>9</v>
      </c>
      <c r="BW226" s="341">
        <v>6</v>
      </c>
      <c r="BX226" s="341">
        <v>15</v>
      </c>
      <c r="BY226" s="341">
        <v>7</v>
      </c>
      <c r="BZ226" s="341">
        <v>11</v>
      </c>
      <c r="CA226" s="341">
        <v>10</v>
      </c>
      <c r="CB226" s="341">
        <v>4</v>
      </c>
      <c r="CC226" s="341">
        <v>13</v>
      </c>
      <c r="CD226" s="341">
        <v>13</v>
      </c>
      <c r="CE226" s="341">
        <v>18</v>
      </c>
      <c r="CF226" s="341">
        <v>18</v>
      </c>
      <c r="CG226" s="341">
        <v>13</v>
      </c>
      <c r="CH226" s="341">
        <v>19</v>
      </c>
      <c r="CI226" s="341">
        <v>18</v>
      </c>
      <c r="CJ226" s="341">
        <v>11</v>
      </c>
      <c r="CK226" s="341">
        <v>16</v>
      </c>
      <c r="CL226" s="341">
        <v>15</v>
      </c>
      <c r="CM226" s="341">
        <v>33</v>
      </c>
      <c r="CN226" s="341">
        <v>25</v>
      </c>
      <c r="CO226" s="341">
        <v>35</v>
      </c>
      <c r="CP226" s="341">
        <v>40</v>
      </c>
      <c r="CQ226" s="341">
        <v>37</v>
      </c>
      <c r="CR226" s="341">
        <v>41</v>
      </c>
      <c r="CS226" s="341">
        <v>40</v>
      </c>
      <c r="CT226" s="341">
        <v>44</v>
      </c>
      <c r="CU226" s="341">
        <v>46</v>
      </c>
      <c r="CV226" s="341">
        <v>52</v>
      </c>
      <c r="CW226" s="341">
        <v>61</v>
      </c>
      <c r="CX226" s="341">
        <v>59</v>
      </c>
      <c r="CY226" s="341">
        <v>59</v>
      </c>
      <c r="CZ226" s="341">
        <v>79</v>
      </c>
      <c r="DA226" s="341">
        <v>58</v>
      </c>
      <c r="DB226" s="341">
        <v>75</v>
      </c>
      <c r="DC226" s="341">
        <v>67</v>
      </c>
      <c r="DD226" s="341">
        <v>86</v>
      </c>
      <c r="DE226" s="341">
        <v>85</v>
      </c>
      <c r="DF226" s="341">
        <v>97</v>
      </c>
      <c r="DG226" s="341">
        <v>90</v>
      </c>
      <c r="DH226" s="341">
        <v>83</v>
      </c>
      <c r="DI226" s="341">
        <v>111</v>
      </c>
      <c r="DJ226" s="341">
        <v>92</v>
      </c>
      <c r="DK226" s="341">
        <v>99</v>
      </c>
      <c r="DL226" s="341">
        <v>97</v>
      </c>
      <c r="DM226" s="341">
        <v>85</v>
      </c>
      <c r="DN226" s="341">
        <v>77</v>
      </c>
      <c r="DO226" s="341">
        <v>53</v>
      </c>
      <c r="DP226" s="341">
        <v>53</v>
      </c>
      <c r="DQ226" s="341">
        <v>39</v>
      </c>
      <c r="DR226" s="341">
        <v>36</v>
      </c>
      <c r="DS226" s="341">
        <v>11</v>
      </c>
      <c r="DT226" s="341">
        <v>18</v>
      </c>
      <c r="DU226" s="341">
        <v>12</v>
      </c>
      <c r="DV226" s="341">
        <v>4</v>
      </c>
      <c r="DW226" s="341">
        <v>3</v>
      </c>
      <c r="DX226" s="341">
        <v>2</v>
      </c>
      <c r="DY226" s="341">
        <v>2</v>
      </c>
      <c r="DZ226" s="341">
        <v>1</v>
      </c>
      <c r="EA226" s="341">
        <v>4</v>
      </c>
      <c r="EB226" s="342">
        <v>2407</v>
      </c>
      <c r="EC226" s="341">
        <v>1</v>
      </c>
      <c r="ED226" s="341">
        <v>1</v>
      </c>
      <c r="EE226" s="341">
        <v>1</v>
      </c>
      <c r="EF226" s="341">
        <v>3</v>
      </c>
      <c r="EG226" s="341">
        <v>6</v>
      </c>
      <c r="EH226" s="341">
        <v>1</v>
      </c>
      <c r="EI226" s="341">
        <v>3</v>
      </c>
      <c r="EJ226" s="341">
        <v>9</v>
      </c>
      <c r="EK226" s="341">
        <v>4</v>
      </c>
      <c r="EL226" s="341">
        <v>4</v>
      </c>
      <c r="EM226" s="341">
        <v>4</v>
      </c>
      <c r="EN226" s="341">
        <v>5</v>
      </c>
      <c r="EO226" s="341">
        <v>5</v>
      </c>
      <c r="EP226" s="341">
        <v>3</v>
      </c>
      <c r="EQ226" s="341">
        <v>11</v>
      </c>
      <c r="ER226" s="341">
        <v>6</v>
      </c>
      <c r="ES226" s="341">
        <v>6</v>
      </c>
      <c r="ET226" s="341">
        <v>2</v>
      </c>
      <c r="EU226" s="341">
        <v>3</v>
      </c>
      <c r="EV226" s="341">
        <v>11</v>
      </c>
      <c r="EW226" s="341">
        <v>10</v>
      </c>
      <c r="EX226" s="341">
        <v>8</v>
      </c>
      <c r="EY226" s="341">
        <v>11</v>
      </c>
      <c r="EZ226" s="341">
        <v>13</v>
      </c>
      <c r="FA226" s="341">
        <v>24</v>
      </c>
      <c r="FB226" s="341">
        <v>17</v>
      </c>
      <c r="FC226" s="341">
        <v>22</v>
      </c>
      <c r="FD226" s="341">
        <v>20</v>
      </c>
      <c r="FE226" s="341">
        <v>20</v>
      </c>
      <c r="FF226" s="341">
        <v>21</v>
      </c>
      <c r="FG226" s="341">
        <v>23</v>
      </c>
      <c r="FH226" s="341">
        <v>25</v>
      </c>
      <c r="FI226" s="341">
        <v>35</v>
      </c>
      <c r="FJ226" s="341">
        <v>22</v>
      </c>
      <c r="FK226" s="341">
        <v>28</v>
      </c>
      <c r="FL226" s="341">
        <v>29</v>
      </c>
      <c r="FM226" s="341">
        <v>34</v>
      </c>
      <c r="FN226" s="341">
        <v>46</v>
      </c>
      <c r="FO226" s="341">
        <v>52</v>
      </c>
      <c r="FP226" s="341">
        <v>46</v>
      </c>
      <c r="FQ226" s="341">
        <v>57</v>
      </c>
      <c r="FR226" s="341">
        <v>56</v>
      </c>
      <c r="FS226" s="341">
        <v>52</v>
      </c>
      <c r="FT226" s="341">
        <v>61</v>
      </c>
      <c r="FU226" s="341">
        <v>63</v>
      </c>
      <c r="FV226" s="341">
        <v>55</v>
      </c>
      <c r="FW226" s="341">
        <v>61</v>
      </c>
      <c r="FX226" s="341">
        <v>71</v>
      </c>
      <c r="FY226" s="341">
        <v>68</v>
      </c>
      <c r="FZ226" s="341">
        <v>59</v>
      </c>
      <c r="GA226" s="341">
        <v>68</v>
      </c>
      <c r="GB226" s="341">
        <v>65</v>
      </c>
      <c r="GC226" s="341">
        <v>64</v>
      </c>
      <c r="GD226" s="341">
        <v>80</v>
      </c>
      <c r="GE226" s="341">
        <v>73</v>
      </c>
      <c r="GF226" s="341">
        <v>76</v>
      </c>
      <c r="GG226" s="341">
        <v>82</v>
      </c>
      <c r="GH226" s="341">
        <v>63</v>
      </c>
      <c r="GI226" s="341">
        <v>57</v>
      </c>
      <c r="GJ226" s="341">
        <v>93</v>
      </c>
      <c r="GK226" s="341">
        <v>62</v>
      </c>
      <c r="GL226" s="341">
        <v>81</v>
      </c>
      <c r="GM226" s="341">
        <v>76</v>
      </c>
      <c r="GN226" s="341">
        <v>75</v>
      </c>
      <c r="GO226" s="341">
        <v>70</v>
      </c>
      <c r="GP226" s="341">
        <v>75</v>
      </c>
      <c r="GQ226" s="341">
        <v>64</v>
      </c>
      <c r="GR226" s="341">
        <v>51</v>
      </c>
      <c r="GS226" s="341">
        <v>45</v>
      </c>
      <c r="GT226" s="341">
        <v>39</v>
      </c>
      <c r="GU226" s="341">
        <v>22</v>
      </c>
      <c r="GV226" s="341">
        <v>18</v>
      </c>
      <c r="GW226" s="341">
        <v>18</v>
      </c>
      <c r="GX226" s="341">
        <v>14</v>
      </c>
      <c r="GY226" s="341">
        <v>6</v>
      </c>
      <c r="GZ226" s="341">
        <v>3</v>
      </c>
      <c r="HA226" s="341">
        <v>2</v>
      </c>
      <c r="HB226" s="341">
        <v>4</v>
      </c>
      <c r="HC226" s="341">
        <v>1</v>
      </c>
      <c r="HD226" s="341">
        <v>1</v>
      </c>
      <c r="HE226" s="341">
        <v>1</v>
      </c>
      <c r="HF226" s="342">
        <v>2647</v>
      </c>
      <c r="HG226" s="341">
        <v>5054</v>
      </c>
      <c r="HH226" s="350"/>
    </row>
    <row r="227" spans="1:216">
      <c r="A227" s="337" t="s">
        <v>300</v>
      </c>
      <c r="B227" s="37">
        <f t="shared" si="199"/>
        <v>0</v>
      </c>
      <c r="C227" s="37">
        <f t="shared" si="198"/>
        <v>1</v>
      </c>
      <c r="D227" s="37">
        <f t="shared" si="198"/>
        <v>0</v>
      </c>
      <c r="E227" s="37">
        <f t="shared" si="198"/>
        <v>0</v>
      </c>
      <c r="F227" s="37">
        <f t="shared" si="198"/>
        <v>2</v>
      </c>
      <c r="G227" s="37">
        <f t="shared" si="198"/>
        <v>4</v>
      </c>
      <c r="H227" s="37">
        <f t="shared" si="198"/>
        <v>12</v>
      </c>
      <c r="I227" s="37">
        <f t="shared" si="198"/>
        <v>2</v>
      </c>
      <c r="J227" s="37">
        <f t="shared" si="198"/>
        <v>17</v>
      </c>
      <c r="K227" s="37">
        <f t="shared" si="198"/>
        <v>8</v>
      </c>
      <c r="L227" s="37">
        <f t="shared" si="198"/>
        <v>30</v>
      </c>
      <c r="M227" s="37">
        <f t="shared" si="198"/>
        <v>13</v>
      </c>
      <c r="N227" s="37">
        <f t="shared" si="198"/>
        <v>56</v>
      </c>
      <c r="O227" s="37">
        <f t="shared" si="198"/>
        <v>40</v>
      </c>
      <c r="P227" s="37">
        <f t="shared" si="198"/>
        <v>55</v>
      </c>
      <c r="Q227" s="37">
        <f t="shared" si="198"/>
        <v>47</v>
      </c>
      <c r="R227" s="37">
        <f t="shared" si="198"/>
        <v>59</v>
      </c>
      <c r="S227" s="37">
        <f t="shared" si="198"/>
        <v>45</v>
      </c>
      <c r="T227" s="37">
        <f t="shared" si="198"/>
        <v>14</v>
      </c>
      <c r="U227" s="37">
        <f t="shared" si="198"/>
        <v>27</v>
      </c>
      <c r="W227" s="16"/>
      <c r="X227" s="458">
        <f t="shared" ref="X227:X242" si="200">SUM(EC227)</f>
        <v>0</v>
      </c>
      <c r="Y227" s="458">
        <f t="shared" ref="Y227:Y242" si="201">SUM(AT227:AU227)</f>
        <v>0</v>
      </c>
      <c r="Z227" s="458"/>
      <c r="AA227" s="458">
        <f t="shared" ref="AA227:AA242" si="202">SUM(AV227)</f>
        <v>0</v>
      </c>
      <c r="AB227" s="458">
        <f t="shared" ref="AB227:AB242" si="203">SUM(ED227:EH227)</f>
        <v>0</v>
      </c>
      <c r="AC227" s="458">
        <f t="shared" ref="AC227:AC242" si="204">SUM(AW227:BE227)</f>
        <v>0</v>
      </c>
      <c r="AD227" s="458">
        <f t="shared" ref="AD227:AD242" si="205">SUM(EI227:ER227)</f>
        <v>2</v>
      </c>
      <c r="AE227" s="458">
        <f t="shared" ref="AE227:AE242" si="206">SUM(BF227:BK227)</f>
        <v>1</v>
      </c>
      <c r="AF227" s="458">
        <f t="shared" ref="AF227:AF242" si="207">SUM(ES227:FB227)</f>
        <v>6</v>
      </c>
      <c r="AG227" s="458">
        <f t="shared" ref="AG227:AG242" si="208">SUM(BL227:BU227)</f>
        <v>2</v>
      </c>
      <c r="AH227" s="458">
        <f t="shared" ref="AH227:AH242" si="209">SUM(FC227:FL227)</f>
        <v>7</v>
      </c>
      <c r="AI227" s="458">
        <f t="shared" ref="AI227:AI242" si="210">SUM(BV227:CE227)</f>
        <v>4</v>
      </c>
      <c r="AJ227" s="458">
        <f t="shared" ref="AJ227:AJ242" si="211">SUM(FM227:FV227)</f>
        <v>12</v>
      </c>
      <c r="AK227" s="458">
        <f t="shared" ref="AK227:AK242" si="212">SUM(CF227:CO227)</f>
        <v>5</v>
      </c>
      <c r="AL227" s="458">
        <f t="shared" ref="AL227:AL242" si="213">SUM(FW227:GF227)</f>
        <v>32</v>
      </c>
      <c r="AM227" s="458">
        <f t="shared" ref="AM227:AM242" si="214">SUM(CP227:CY227)</f>
        <v>19</v>
      </c>
      <c r="AN227" s="458">
        <f t="shared" ref="AN227:AN242" si="215">SUM(GG227:GP227)</f>
        <v>33</v>
      </c>
      <c r="AO227" s="458">
        <f t="shared" ref="AO227:AO242" si="216">SUM(CZ227:DI227)</f>
        <v>45</v>
      </c>
      <c r="AP227" s="458">
        <f t="shared" ref="AP227:AP242" si="217">SUM(GQ227:HD227)</f>
        <v>10</v>
      </c>
      <c r="AQ227" s="458">
        <f t="shared" ref="AQ227:AQ242" si="218">SUM(DJ227:DZ227)</f>
        <v>54</v>
      </c>
      <c r="AR227" s="458">
        <f t="shared" ref="AR227:AR242" si="219">+EA227+HE227</f>
        <v>1</v>
      </c>
      <c r="AS227" s="16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>
        <v>1</v>
      </c>
      <c r="BG227" s="13"/>
      <c r="BH227" s="13"/>
      <c r="BI227" s="13"/>
      <c r="BJ227" s="13"/>
      <c r="BK227" s="13"/>
      <c r="BL227" s="13"/>
      <c r="BM227" s="13"/>
      <c r="BN227" s="13"/>
      <c r="BO227" s="13"/>
      <c r="BP227" s="13">
        <v>1</v>
      </c>
      <c r="BQ227" s="13"/>
      <c r="BR227" s="13"/>
      <c r="BS227" s="13"/>
      <c r="BT227" s="13"/>
      <c r="BU227" s="13">
        <v>1</v>
      </c>
      <c r="BV227" s="13"/>
      <c r="BW227" s="13"/>
      <c r="BX227" s="13"/>
      <c r="BY227" s="13">
        <v>1</v>
      </c>
      <c r="BZ227" s="13"/>
      <c r="CA227" s="13"/>
      <c r="CB227" s="13"/>
      <c r="CC227" s="13"/>
      <c r="CD227" s="13">
        <v>1</v>
      </c>
      <c r="CE227" s="13">
        <v>2</v>
      </c>
      <c r="CF227" s="13">
        <v>1</v>
      </c>
      <c r="CG227" s="13"/>
      <c r="CH227" s="13">
        <v>2</v>
      </c>
      <c r="CI227" s="13"/>
      <c r="CJ227" s="13">
        <v>1</v>
      </c>
      <c r="CK227" s="13"/>
      <c r="CL227" s="13">
        <v>1</v>
      </c>
      <c r="CM227" s="13"/>
      <c r="CN227" s="13"/>
      <c r="CO227" s="13"/>
      <c r="CP227" s="13">
        <v>2</v>
      </c>
      <c r="CQ227" s="13">
        <v>1</v>
      </c>
      <c r="CR227" s="13">
        <v>1</v>
      </c>
      <c r="CS227" s="13">
        <v>3</v>
      </c>
      <c r="CT227" s="13"/>
      <c r="CU227" s="13"/>
      <c r="CV227" s="13">
        <v>2</v>
      </c>
      <c r="CW227" s="13">
        <v>5</v>
      </c>
      <c r="CX227" s="13">
        <v>3</v>
      </c>
      <c r="CY227" s="13">
        <v>2</v>
      </c>
      <c r="CZ227" s="13">
        <v>2</v>
      </c>
      <c r="DA227" s="13">
        <v>3</v>
      </c>
      <c r="DB227" s="13">
        <v>7</v>
      </c>
      <c r="DC227" s="13">
        <v>4</v>
      </c>
      <c r="DD227" s="13">
        <v>4</v>
      </c>
      <c r="DE227" s="13">
        <v>4</v>
      </c>
      <c r="DF227" s="13">
        <v>5</v>
      </c>
      <c r="DG227" s="13">
        <v>8</v>
      </c>
      <c r="DH227" s="13">
        <v>4</v>
      </c>
      <c r="DI227" s="13">
        <v>4</v>
      </c>
      <c r="DJ227" s="13">
        <v>5</v>
      </c>
      <c r="DK227" s="13">
        <v>7</v>
      </c>
      <c r="DL227" s="13">
        <v>6</v>
      </c>
      <c r="DM227" s="13">
        <v>5</v>
      </c>
      <c r="DN227" s="13">
        <v>7</v>
      </c>
      <c r="DO227" s="13">
        <v>7</v>
      </c>
      <c r="DP227" s="13">
        <v>2</v>
      </c>
      <c r="DQ227" s="13">
        <v>5</v>
      </c>
      <c r="DR227" s="13">
        <v>3</v>
      </c>
      <c r="DS227" s="13">
        <v>2</v>
      </c>
      <c r="DT227" s="13">
        <v>2</v>
      </c>
      <c r="DU227" s="13"/>
      <c r="DV227" s="13"/>
      <c r="DW227" s="13"/>
      <c r="DX227" s="13">
        <v>1</v>
      </c>
      <c r="DY227" s="13">
        <v>1</v>
      </c>
      <c r="DZ227" s="13">
        <v>1</v>
      </c>
      <c r="EA227" s="13"/>
      <c r="EB227" s="59">
        <v>130</v>
      </c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>
        <v>1</v>
      </c>
      <c r="EN227" s="13"/>
      <c r="EO227" s="13"/>
      <c r="EP227" s="13"/>
      <c r="EQ227" s="13"/>
      <c r="ER227" s="13">
        <v>1</v>
      </c>
      <c r="ES227" s="13"/>
      <c r="ET227" s="13"/>
      <c r="EU227" s="13"/>
      <c r="EV227" s="13">
        <v>2</v>
      </c>
      <c r="EW227" s="13"/>
      <c r="EX227" s="13"/>
      <c r="EY227" s="13"/>
      <c r="EZ227" s="13">
        <v>1</v>
      </c>
      <c r="FA227" s="13">
        <v>1</v>
      </c>
      <c r="FB227" s="13">
        <v>2</v>
      </c>
      <c r="FC227" s="13">
        <v>2</v>
      </c>
      <c r="FD227" s="13"/>
      <c r="FE227" s="13"/>
      <c r="FF227" s="13">
        <v>2</v>
      </c>
      <c r="FG227" s="13"/>
      <c r="FH227" s="13"/>
      <c r="FI227" s="13">
        <v>2</v>
      </c>
      <c r="FJ227" s="13">
        <v>1</v>
      </c>
      <c r="FK227" s="13"/>
      <c r="FL227" s="13"/>
      <c r="FM227" s="13">
        <v>1</v>
      </c>
      <c r="FN227" s="13">
        <v>1</v>
      </c>
      <c r="FO227" s="13">
        <v>4</v>
      </c>
      <c r="FP227" s="13">
        <v>2</v>
      </c>
      <c r="FQ227" s="13"/>
      <c r="FR227" s="13">
        <v>2</v>
      </c>
      <c r="FS227" s="13"/>
      <c r="FT227" s="13">
        <v>1</v>
      </c>
      <c r="FU227" s="13">
        <v>1</v>
      </c>
      <c r="FV227" s="13"/>
      <c r="FW227" s="13">
        <v>2</v>
      </c>
      <c r="FX227" s="13">
        <v>6</v>
      </c>
      <c r="FY227" s="13">
        <v>2</v>
      </c>
      <c r="FZ227" s="13">
        <v>6</v>
      </c>
      <c r="GA227" s="13">
        <v>5</v>
      </c>
      <c r="GB227" s="13">
        <v>2</v>
      </c>
      <c r="GC227" s="13">
        <v>3</v>
      </c>
      <c r="GD227" s="13">
        <v>2</v>
      </c>
      <c r="GE227" s="13">
        <v>3</v>
      </c>
      <c r="GF227" s="13">
        <v>1</v>
      </c>
      <c r="GG227" s="13">
        <v>3</v>
      </c>
      <c r="GH227" s="13">
        <v>3</v>
      </c>
      <c r="GI227" s="13">
        <v>4</v>
      </c>
      <c r="GJ227" s="13">
        <v>5</v>
      </c>
      <c r="GK227" s="13">
        <v>4</v>
      </c>
      <c r="GL227" s="13">
        <v>5</v>
      </c>
      <c r="GM227" s="13"/>
      <c r="GN227" s="13">
        <v>2</v>
      </c>
      <c r="GO227" s="13">
        <v>4</v>
      </c>
      <c r="GP227" s="13">
        <v>3</v>
      </c>
      <c r="GQ227" s="13">
        <v>4</v>
      </c>
      <c r="GR227" s="13"/>
      <c r="GS227" s="13">
        <v>1</v>
      </c>
      <c r="GT227" s="13">
        <v>1</v>
      </c>
      <c r="GU227" s="13"/>
      <c r="GV227" s="13"/>
      <c r="GW227" s="13"/>
      <c r="GX227" s="13">
        <v>2</v>
      </c>
      <c r="GY227" s="13"/>
      <c r="GZ227" s="13">
        <v>1</v>
      </c>
      <c r="HA227" s="13"/>
      <c r="HB227" s="13">
        <v>1</v>
      </c>
      <c r="HC227" s="13"/>
      <c r="HD227" s="13"/>
      <c r="HE227" s="13">
        <v>1</v>
      </c>
      <c r="HF227" s="59">
        <v>103</v>
      </c>
      <c r="HG227" s="13">
        <v>233</v>
      </c>
      <c r="HH227" s="351"/>
    </row>
    <row r="228" spans="1:216">
      <c r="A228" s="337" t="s">
        <v>301</v>
      </c>
      <c r="B228" s="37">
        <f t="shared" si="199"/>
        <v>0</v>
      </c>
      <c r="C228" s="37">
        <f t="shared" si="198"/>
        <v>0</v>
      </c>
      <c r="D228" s="37">
        <f t="shared" si="198"/>
        <v>0</v>
      </c>
      <c r="E228" s="37">
        <f t="shared" si="198"/>
        <v>0</v>
      </c>
      <c r="F228" s="37">
        <f t="shared" si="198"/>
        <v>0</v>
      </c>
      <c r="G228" s="37">
        <f t="shared" si="198"/>
        <v>0</v>
      </c>
      <c r="H228" s="37">
        <f t="shared" si="198"/>
        <v>3</v>
      </c>
      <c r="I228" s="37">
        <f t="shared" si="198"/>
        <v>1</v>
      </c>
      <c r="J228" s="37">
        <f t="shared" si="198"/>
        <v>5</v>
      </c>
      <c r="K228" s="37">
        <f t="shared" si="198"/>
        <v>2</v>
      </c>
      <c r="L228" s="37">
        <f t="shared" si="198"/>
        <v>14</v>
      </c>
      <c r="M228" s="37">
        <f t="shared" si="198"/>
        <v>9</v>
      </c>
      <c r="N228" s="37">
        <f t="shared" si="198"/>
        <v>34</v>
      </c>
      <c r="O228" s="37">
        <f t="shared" si="198"/>
        <v>13</v>
      </c>
      <c r="P228" s="37">
        <f t="shared" si="198"/>
        <v>38</v>
      </c>
      <c r="Q228" s="37">
        <f t="shared" si="198"/>
        <v>32</v>
      </c>
      <c r="R228" s="37">
        <f t="shared" si="198"/>
        <v>60</v>
      </c>
      <c r="S228" s="37">
        <f t="shared" si="198"/>
        <v>53</v>
      </c>
      <c r="T228" s="37">
        <f t="shared" si="198"/>
        <v>13</v>
      </c>
      <c r="U228" s="37">
        <f t="shared" si="198"/>
        <v>45</v>
      </c>
      <c r="W228" s="16" t="s">
        <v>312</v>
      </c>
      <c r="X228" s="458">
        <f t="shared" si="200"/>
        <v>0</v>
      </c>
      <c r="Y228" s="458">
        <f t="shared" si="201"/>
        <v>0</v>
      </c>
      <c r="Z228" s="458"/>
      <c r="AA228" s="458">
        <f t="shared" si="202"/>
        <v>1</v>
      </c>
      <c r="AB228" s="458">
        <f t="shared" si="203"/>
        <v>1</v>
      </c>
      <c r="AC228" s="458">
        <f t="shared" si="204"/>
        <v>1</v>
      </c>
      <c r="AD228" s="458">
        <f t="shared" si="205"/>
        <v>6</v>
      </c>
      <c r="AE228" s="458">
        <f t="shared" si="206"/>
        <v>2</v>
      </c>
      <c r="AF228" s="458">
        <f t="shared" si="207"/>
        <v>8</v>
      </c>
      <c r="AG228" s="458">
        <f t="shared" si="208"/>
        <v>15</v>
      </c>
      <c r="AH228" s="458">
        <f t="shared" si="209"/>
        <v>21</v>
      </c>
      <c r="AI228" s="458">
        <f t="shared" si="210"/>
        <v>9</v>
      </c>
      <c r="AJ228" s="458">
        <f t="shared" si="211"/>
        <v>37</v>
      </c>
      <c r="AK228" s="458">
        <f t="shared" si="212"/>
        <v>20</v>
      </c>
      <c r="AL228" s="458">
        <f t="shared" si="213"/>
        <v>53</v>
      </c>
      <c r="AM228" s="458">
        <f t="shared" si="214"/>
        <v>35</v>
      </c>
      <c r="AN228" s="458">
        <f t="shared" si="215"/>
        <v>61</v>
      </c>
      <c r="AO228" s="458">
        <f t="shared" si="216"/>
        <v>55</v>
      </c>
      <c r="AP228" s="458">
        <f t="shared" si="217"/>
        <v>18</v>
      </c>
      <c r="AQ228" s="458">
        <f t="shared" si="218"/>
        <v>30</v>
      </c>
      <c r="AR228" s="458">
        <f t="shared" si="219"/>
        <v>0</v>
      </c>
      <c r="AS228" s="16" t="s">
        <v>312</v>
      </c>
      <c r="AT228" s="13"/>
      <c r="AU228" s="13"/>
      <c r="AV228" s="13">
        <v>1</v>
      </c>
      <c r="AW228" s="13"/>
      <c r="AX228" s="13"/>
      <c r="AY228" s="13"/>
      <c r="AZ228" s="13"/>
      <c r="BA228" s="13"/>
      <c r="BB228" s="13">
        <v>1</v>
      </c>
      <c r="BC228" s="13"/>
      <c r="BD228" s="13"/>
      <c r="BE228" s="13"/>
      <c r="BF228" s="13"/>
      <c r="BG228" s="13">
        <v>1</v>
      </c>
      <c r="BH228" s="13"/>
      <c r="BI228" s="13"/>
      <c r="BJ228" s="13"/>
      <c r="BK228" s="13">
        <v>1</v>
      </c>
      <c r="BL228" s="13">
        <v>1</v>
      </c>
      <c r="BM228" s="13"/>
      <c r="BN228" s="13"/>
      <c r="BO228" s="13">
        <v>2</v>
      </c>
      <c r="BP228" s="13">
        <v>2</v>
      </c>
      <c r="BQ228" s="13">
        <v>2</v>
      </c>
      <c r="BR228" s="13">
        <v>2</v>
      </c>
      <c r="BS228" s="13">
        <v>1</v>
      </c>
      <c r="BT228" s="13">
        <v>1</v>
      </c>
      <c r="BU228" s="13">
        <v>4</v>
      </c>
      <c r="BV228" s="13"/>
      <c r="BW228" s="13"/>
      <c r="BX228" s="13">
        <v>1</v>
      </c>
      <c r="BY228" s="13">
        <v>1</v>
      </c>
      <c r="BZ228" s="13">
        <v>2</v>
      </c>
      <c r="CA228" s="13">
        <v>1</v>
      </c>
      <c r="CB228" s="13"/>
      <c r="CC228" s="13"/>
      <c r="CD228" s="13">
        <v>1</v>
      </c>
      <c r="CE228" s="13">
        <v>3</v>
      </c>
      <c r="CF228" s="13">
        <v>1</v>
      </c>
      <c r="CG228" s="13">
        <v>2</v>
      </c>
      <c r="CH228" s="13">
        <v>2</v>
      </c>
      <c r="CI228" s="13">
        <v>1</v>
      </c>
      <c r="CJ228" s="13"/>
      <c r="CK228" s="13">
        <v>2</v>
      </c>
      <c r="CL228" s="13"/>
      <c r="CM228" s="13">
        <v>7</v>
      </c>
      <c r="CN228" s="13">
        <v>2</v>
      </c>
      <c r="CO228" s="13">
        <v>3</v>
      </c>
      <c r="CP228" s="13">
        <v>2</v>
      </c>
      <c r="CQ228" s="13">
        <v>4</v>
      </c>
      <c r="CR228" s="13">
        <v>1</v>
      </c>
      <c r="CS228" s="13">
        <v>1</v>
      </c>
      <c r="CT228" s="13">
        <v>5</v>
      </c>
      <c r="CU228" s="13">
        <v>2</v>
      </c>
      <c r="CV228" s="13">
        <v>4</v>
      </c>
      <c r="CW228" s="13">
        <v>6</v>
      </c>
      <c r="CX228" s="13">
        <v>5</v>
      </c>
      <c r="CY228" s="13">
        <v>5</v>
      </c>
      <c r="CZ228" s="13">
        <v>10</v>
      </c>
      <c r="DA228" s="13">
        <v>3</v>
      </c>
      <c r="DB228" s="13">
        <v>7</v>
      </c>
      <c r="DC228" s="13">
        <v>2</v>
      </c>
      <c r="DD228" s="13">
        <v>6</v>
      </c>
      <c r="DE228" s="13">
        <v>4</v>
      </c>
      <c r="DF228" s="13">
        <v>8</v>
      </c>
      <c r="DG228" s="13">
        <v>3</v>
      </c>
      <c r="DH228" s="13">
        <v>5</v>
      </c>
      <c r="DI228" s="13">
        <v>7</v>
      </c>
      <c r="DJ228" s="13">
        <v>3</v>
      </c>
      <c r="DK228" s="13">
        <v>3</v>
      </c>
      <c r="DL228" s="13">
        <v>7</v>
      </c>
      <c r="DM228" s="13">
        <v>3</v>
      </c>
      <c r="DN228" s="13">
        <v>4</v>
      </c>
      <c r="DO228" s="13">
        <v>2</v>
      </c>
      <c r="DP228" s="13">
        <v>1</v>
      </c>
      <c r="DQ228" s="13">
        <v>3</v>
      </c>
      <c r="DR228" s="13">
        <v>3</v>
      </c>
      <c r="DS228" s="13"/>
      <c r="DT228" s="13">
        <v>1</v>
      </c>
      <c r="DU228" s="13"/>
      <c r="DV228" s="13"/>
      <c r="DW228" s="13"/>
      <c r="DX228" s="13"/>
      <c r="DY228" s="13"/>
      <c r="DZ228" s="13"/>
      <c r="EA228" s="13"/>
      <c r="EB228" s="59">
        <v>168</v>
      </c>
      <c r="EC228" s="13"/>
      <c r="ED228" s="13"/>
      <c r="EE228" s="13"/>
      <c r="EF228" s="13">
        <v>1</v>
      </c>
      <c r="EG228" s="13"/>
      <c r="EH228" s="13"/>
      <c r="EI228" s="13"/>
      <c r="EJ228" s="13"/>
      <c r="EK228" s="13">
        <v>1</v>
      </c>
      <c r="EL228" s="13"/>
      <c r="EM228" s="13"/>
      <c r="EN228" s="13">
        <v>1</v>
      </c>
      <c r="EO228" s="13"/>
      <c r="EP228" s="13">
        <v>1</v>
      </c>
      <c r="EQ228" s="13">
        <v>1</v>
      </c>
      <c r="ER228" s="13">
        <v>2</v>
      </c>
      <c r="ES228" s="13">
        <v>2</v>
      </c>
      <c r="ET228" s="13"/>
      <c r="EU228" s="13"/>
      <c r="EV228" s="13">
        <v>2</v>
      </c>
      <c r="EW228" s="13">
        <v>1</v>
      </c>
      <c r="EX228" s="13"/>
      <c r="EY228" s="13">
        <v>2</v>
      </c>
      <c r="EZ228" s="13"/>
      <c r="FA228" s="13">
        <v>1</v>
      </c>
      <c r="FB228" s="13"/>
      <c r="FC228" s="13">
        <v>1</v>
      </c>
      <c r="FD228" s="13">
        <v>2</v>
      </c>
      <c r="FE228" s="13">
        <v>2</v>
      </c>
      <c r="FF228" s="13">
        <v>2</v>
      </c>
      <c r="FG228" s="13">
        <v>2</v>
      </c>
      <c r="FH228" s="13">
        <v>1</v>
      </c>
      <c r="FI228" s="13">
        <v>3</v>
      </c>
      <c r="FJ228" s="13">
        <v>3</v>
      </c>
      <c r="FK228" s="13">
        <v>4</v>
      </c>
      <c r="FL228" s="13">
        <v>1</v>
      </c>
      <c r="FM228" s="13">
        <v>5</v>
      </c>
      <c r="FN228" s="13"/>
      <c r="FO228" s="13">
        <v>5</v>
      </c>
      <c r="FP228" s="13">
        <v>1</v>
      </c>
      <c r="FQ228" s="13">
        <v>5</v>
      </c>
      <c r="FR228" s="13">
        <v>4</v>
      </c>
      <c r="FS228" s="13">
        <v>2</v>
      </c>
      <c r="FT228" s="13">
        <v>4</v>
      </c>
      <c r="FU228" s="13">
        <v>6</v>
      </c>
      <c r="FV228" s="13">
        <v>5</v>
      </c>
      <c r="FW228" s="13">
        <v>6</v>
      </c>
      <c r="FX228" s="13">
        <v>7</v>
      </c>
      <c r="FY228" s="13">
        <v>3</v>
      </c>
      <c r="FZ228" s="13">
        <v>8</v>
      </c>
      <c r="GA228" s="13">
        <v>6</v>
      </c>
      <c r="GB228" s="13">
        <v>6</v>
      </c>
      <c r="GC228" s="13">
        <v>4</v>
      </c>
      <c r="GD228" s="13">
        <v>4</v>
      </c>
      <c r="GE228" s="13">
        <v>5</v>
      </c>
      <c r="GF228" s="13">
        <v>4</v>
      </c>
      <c r="GG228" s="13">
        <v>6</v>
      </c>
      <c r="GH228" s="13">
        <v>9</v>
      </c>
      <c r="GI228" s="13">
        <v>4</v>
      </c>
      <c r="GJ228" s="13">
        <v>11</v>
      </c>
      <c r="GK228" s="13">
        <v>6</v>
      </c>
      <c r="GL228" s="13">
        <v>8</v>
      </c>
      <c r="GM228" s="13">
        <v>6</v>
      </c>
      <c r="GN228" s="13">
        <v>5</v>
      </c>
      <c r="GO228" s="13">
        <v>3</v>
      </c>
      <c r="GP228" s="13">
        <v>3</v>
      </c>
      <c r="GQ228" s="13">
        <v>3</v>
      </c>
      <c r="GR228" s="13">
        <v>2</v>
      </c>
      <c r="GS228" s="13">
        <v>5</v>
      </c>
      <c r="GT228" s="13">
        <v>2</v>
      </c>
      <c r="GU228" s="13">
        <v>1</v>
      </c>
      <c r="GV228" s="13">
        <v>3</v>
      </c>
      <c r="GW228" s="13">
        <v>1</v>
      </c>
      <c r="GX228" s="13">
        <v>1</v>
      </c>
      <c r="GY228" s="13"/>
      <c r="GZ228" s="13"/>
      <c r="HA228" s="13"/>
      <c r="HB228" s="13"/>
      <c r="HC228" s="13"/>
      <c r="HD228" s="13"/>
      <c r="HE228" s="13"/>
      <c r="HF228" s="59">
        <v>205</v>
      </c>
      <c r="HG228" s="13">
        <v>373</v>
      </c>
      <c r="HH228" s="13"/>
    </row>
    <row r="229" spans="1:216">
      <c r="A229" s="337" t="s">
        <v>302</v>
      </c>
      <c r="B229" s="37">
        <f t="shared" si="199"/>
        <v>0</v>
      </c>
      <c r="C229" s="37">
        <f t="shared" si="198"/>
        <v>0</v>
      </c>
      <c r="D229" s="37">
        <f t="shared" si="198"/>
        <v>0</v>
      </c>
      <c r="E229" s="37">
        <f t="shared" si="198"/>
        <v>0</v>
      </c>
      <c r="F229" s="37">
        <f t="shared" si="198"/>
        <v>1</v>
      </c>
      <c r="G229" s="37">
        <f t="shared" si="198"/>
        <v>0</v>
      </c>
      <c r="H229" s="37">
        <f t="shared" si="198"/>
        <v>1</v>
      </c>
      <c r="I229" s="37">
        <f t="shared" si="198"/>
        <v>0</v>
      </c>
      <c r="J229" s="37">
        <f t="shared" si="198"/>
        <v>1</v>
      </c>
      <c r="K229" s="37">
        <f t="shared" si="198"/>
        <v>2</v>
      </c>
      <c r="L229" s="37">
        <f t="shared" si="198"/>
        <v>5</v>
      </c>
      <c r="M229" s="37">
        <f t="shared" si="198"/>
        <v>1</v>
      </c>
      <c r="N229" s="37">
        <f t="shared" si="198"/>
        <v>25</v>
      </c>
      <c r="O229" s="37">
        <f t="shared" si="198"/>
        <v>2</v>
      </c>
      <c r="P229" s="37">
        <f t="shared" si="198"/>
        <v>29</v>
      </c>
      <c r="Q229" s="37">
        <f t="shared" si="198"/>
        <v>31</v>
      </c>
      <c r="R229" s="37">
        <f t="shared" si="198"/>
        <v>41</v>
      </c>
      <c r="S229" s="37">
        <f t="shared" si="198"/>
        <v>53</v>
      </c>
      <c r="T229" s="37">
        <f t="shared" si="198"/>
        <v>14</v>
      </c>
      <c r="U229" s="37">
        <f t="shared" si="198"/>
        <v>39</v>
      </c>
      <c r="W229" s="16" t="s">
        <v>313</v>
      </c>
      <c r="X229" s="458">
        <f t="shared" si="200"/>
        <v>0</v>
      </c>
      <c r="Y229" s="458">
        <f t="shared" si="201"/>
        <v>0</v>
      </c>
      <c r="Z229" s="458"/>
      <c r="AA229" s="458">
        <f t="shared" si="202"/>
        <v>0</v>
      </c>
      <c r="AB229" s="458">
        <f t="shared" si="203"/>
        <v>1</v>
      </c>
      <c r="AC229" s="458">
        <f t="shared" si="204"/>
        <v>0</v>
      </c>
      <c r="AD229" s="458">
        <f t="shared" si="205"/>
        <v>3</v>
      </c>
      <c r="AE229" s="458">
        <f t="shared" si="206"/>
        <v>0</v>
      </c>
      <c r="AF229" s="458">
        <f t="shared" si="207"/>
        <v>2</v>
      </c>
      <c r="AG229" s="458">
        <f t="shared" si="208"/>
        <v>1</v>
      </c>
      <c r="AH229" s="458">
        <f t="shared" si="209"/>
        <v>10</v>
      </c>
      <c r="AI229" s="458">
        <f t="shared" si="210"/>
        <v>4</v>
      </c>
      <c r="AJ229" s="458">
        <f t="shared" si="211"/>
        <v>26</v>
      </c>
      <c r="AK229" s="458">
        <f t="shared" si="212"/>
        <v>13</v>
      </c>
      <c r="AL229" s="458">
        <f t="shared" si="213"/>
        <v>33</v>
      </c>
      <c r="AM229" s="458">
        <f t="shared" si="214"/>
        <v>20</v>
      </c>
      <c r="AN229" s="458">
        <f t="shared" si="215"/>
        <v>38</v>
      </c>
      <c r="AO229" s="458">
        <f t="shared" si="216"/>
        <v>58</v>
      </c>
      <c r="AP229" s="458">
        <f t="shared" si="217"/>
        <v>8</v>
      </c>
      <c r="AQ229" s="458">
        <f t="shared" si="218"/>
        <v>42</v>
      </c>
      <c r="AR229" s="458">
        <f t="shared" si="219"/>
        <v>0</v>
      </c>
      <c r="AS229" s="16" t="s">
        <v>313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>
        <v>1</v>
      </c>
      <c r="BO229" s="13"/>
      <c r="BP229" s="13"/>
      <c r="BQ229" s="13"/>
      <c r="BR229" s="13"/>
      <c r="BS229" s="13"/>
      <c r="BT229" s="13"/>
      <c r="BU229" s="13"/>
      <c r="BV229" s="13">
        <v>1</v>
      </c>
      <c r="BW229" s="13">
        <v>1</v>
      </c>
      <c r="BX229" s="13"/>
      <c r="BY229" s="13"/>
      <c r="BZ229" s="13">
        <v>1</v>
      </c>
      <c r="CA229" s="13"/>
      <c r="CB229" s="13"/>
      <c r="CC229" s="13"/>
      <c r="CD229" s="13">
        <v>1</v>
      </c>
      <c r="CE229" s="13"/>
      <c r="CF229" s="13">
        <v>1</v>
      </c>
      <c r="CG229" s="13"/>
      <c r="CH229" s="13">
        <v>1</v>
      </c>
      <c r="CI229" s="13">
        <v>3</v>
      </c>
      <c r="CJ229" s="13">
        <v>1</v>
      </c>
      <c r="CK229" s="13"/>
      <c r="CL229" s="13"/>
      <c r="CM229" s="13">
        <v>3</v>
      </c>
      <c r="CN229" s="13">
        <v>1</v>
      </c>
      <c r="CO229" s="13">
        <v>3</v>
      </c>
      <c r="CP229" s="13">
        <v>1</v>
      </c>
      <c r="CQ229" s="13">
        <v>1</v>
      </c>
      <c r="CR229" s="13">
        <v>3</v>
      </c>
      <c r="CS229" s="13">
        <v>2</v>
      </c>
      <c r="CT229" s="13"/>
      <c r="CU229" s="13">
        <v>1</v>
      </c>
      <c r="CV229" s="13">
        <v>4</v>
      </c>
      <c r="CW229" s="13">
        <v>3</v>
      </c>
      <c r="CX229" s="13">
        <v>3</v>
      </c>
      <c r="CY229" s="13">
        <v>2</v>
      </c>
      <c r="CZ229" s="13">
        <v>6</v>
      </c>
      <c r="DA229" s="13">
        <v>3</v>
      </c>
      <c r="DB229" s="13">
        <v>6</v>
      </c>
      <c r="DC229" s="13">
        <v>3</v>
      </c>
      <c r="DD229" s="13">
        <v>7</v>
      </c>
      <c r="DE229" s="13">
        <v>5</v>
      </c>
      <c r="DF229" s="13">
        <v>8</v>
      </c>
      <c r="DG229" s="13">
        <v>6</v>
      </c>
      <c r="DH229" s="13">
        <v>8</v>
      </c>
      <c r="DI229" s="13">
        <v>6</v>
      </c>
      <c r="DJ229" s="13">
        <v>5</v>
      </c>
      <c r="DK229" s="13">
        <v>5</v>
      </c>
      <c r="DL229" s="13">
        <v>8</v>
      </c>
      <c r="DM229" s="13">
        <v>9</v>
      </c>
      <c r="DN229" s="13">
        <v>4</v>
      </c>
      <c r="DO229" s="13">
        <v>2</v>
      </c>
      <c r="DP229" s="13">
        <v>3</v>
      </c>
      <c r="DQ229" s="13">
        <v>1</v>
      </c>
      <c r="DR229" s="13">
        <v>1</v>
      </c>
      <c r="DS229" s="13">
        <v>2</v>
      </c>
      <c r="DT229" s="13">
        <v>1</v>
      </c>
      <c r="DU229" s="13"/>
      <c r="DV229" s="13">
        <v>1</v>
      </c>
      <c r="DW229" s="13"/>
      <c r="DX229" s="13"/>
      <c r="DY229" s="13"/>
      <c r="DZ229" s="13"/>
      <c r="EA229" s="13"/>
      <c r="EB229" s="59">
        <v>138</v>
      </c>
      <c r="EC229" s="13"/>
      <c r="ED229" s="13"/>
      <c r="EE229" s="13">
        <v>1</v>
      </c>
      <c r="EF229" s="13"/>
      <c r="EG229" s="13"/>
      <c r="EH229" s="13"/>
      <c r="EI229" s="13"/>
      <c r="EJ229" s="13"/>
      <c r="EK229" s="13"/>
      <c r="EL229" s="13">
        <v>1</v>
      </c>
      <c r="EM229" s="13"/>
      <c r="EN229" s="13">
        <v>1</v>
      </c>
      <c r="EO229" s="13"/>
      <c r="EP229" s="13"/>
      <c r="EQ229" s="13">
        <v>1</v>
      </c>
      <c r="ER229" s="13"/>
      <c r="ES229" s="13">
        <v>1</v>
      </c>
      <c r="ET229" s="13"/>
      <c r="EU229" s="13"/>
      <c r="EV229" s="13"/>
      <c r="EW229" s="13"/>
      <c r="EX229" s="13"/>
      <c r="EY229" s="13"/>
      <c r="EZ229" s="13">
        <v>1</v>
      </c>
      <c r="FA229" s="13"/>
      <c r="FB229" s="13"/>
      <c r="FC229" s="13">
        <v>1</v>
      </c>
      <c r="FD229" s="13">
        <v>1</v>
      </c>
      <c r="FE229" s="13"/>
      <c r="FF229" s="13">
        <v>1</v>
      </c>
      <c r="FG229" s="13">
        <v>2</v>
      </c>
      <c r="FH229" s="13">
        <v>2</v>
      </c>
      <c r="FI229" s="13">
        <v>1</v>
      </c>
      <c r="FJ229" s="13">
        <v>1</v>
      </c>
      <c r="FK229" s="13">
        <v>1</v>
      </c>
      <c r="FL229" s="13"/>
      <c r="FM229" s="13">
        <v>1</v>
      </c>
      <c r="FN229" s="13">
        <v>3</v>
      </c>
      <c r="FO229" s="13"/>
      <c r="FP229" s="13">
        <v>3</v>
      </c>
      <c r="FQ229" s="13">
        <v>3</v>
      </c>
      <c r="FR229" s="13">
        <v>4</v>
      </c>
      <c r="FS229" s="13"/>
      <c r="FT229" s="13">
        <v>4</v>
      </c>
      <c r="FU229" s="13">
        <v>4</v>
      </c>
      <c r="FV229" s="13">
        <v>4</v>
      </c>
      <c r="FW229" s="13">
        <v>6</v>
      </c>
      <c r="FX229" s="13">
        <v>6</v>
      </c>
      <c r="FY229" s="13">
        <v>3</v>
      </c>
      <c r="FZ229" s="13">
        <v>2</v>
      </c>
      <c r="GA229" s="13">
        <v>1</v>
      </c>
      <c r="GB229" s="13">
        <v>4</v>
      </c>
      <c r="GC229" s="13">
        <v>4</v>
      </c>
      <c r="GD229" s="13">
        <v>2</v>
      </c>
      <c r="GE229" s="13">
        <v>4</v>
      </c>
      <c r="GF229" s="13">
        <v>1</v>
      </c>
      <c r="GG229" s="13">
        <v>6</v>
      </c>
      <c r="GH229" s="13">
        <v>4</v>
      </c>
      <c r="GI229" s="13">
        <v>3</v>
      </c>
      <c r="GJ229" s="13">
        <v>6</v>
      </c>
      <c r="GK229" s="13">
        <v>4</v>
      </c>
      <c r="GL229" s="13">
        <v>4</v>
      </c>
      <c r="GM229" s="13">
        <v>1</v>
      </c>
      <c r="GN229" s="13">
        <v>3</v>
      </c>
      <c r="GO229" s="13">
        <v>4</v>
      </c>
      <c r="GP229" s="13">
        <v>3</v>
      </c>
      <c r="GQ229" s="13">
        <v>4</v>
      </c>
      <c r="GR229" s="13">
        <v>1</v>
      </c>
      <c r="GS229" s="13">
        <v>1</v>
      </c>
      <c r="GT229" s="13">
        <v>1</v>
      </c>
      <c r="GU229" s="13">
        <v>1</v>
      </c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59">
        <v>121</v>
      </c>
      <c r="HG229" s="13">
        <v>259</v>
      </c>
      <c r="HH229" s="13"/>
    </row>
    <row r="230" spans="1:216">
      <c r="A230" s="337" t="s">
        <v>303</v>
      </c>
      <c r="B230" s="37">
        <f t="shared" si="199"/>
        <v>1</v>
      </c>
      <c r="C230" s="37">
        <f t="shared" si="198"/>
        <v>0</v>
      </c>
      <c r="D230" s="37">
        <f t="shared" si="198"/>
        <v>0</v>
      </c>
      <c r="E230" s="37">
        <f t="shared" si="198"/>
        <v>0</v>
      </c>
      <c r="F230" s="37">
        <f t="shared" si="198"/>
        <v>3</v>
      </c>
      <c r="G230" s="37">
        <f t="shared" si="198"/>
        <v>0</v>
      </c>
      <c r="H230" s="37">
        <f t="shared" si="198"/>
        <v>8</v>
      </c>
      <c r="I230" s="37">
        <f t="shared" si="198"/>
        <v>2</v>
      </c>
      <c r="J230" s="37">
        <f t="shared" si="198"/>
        <v>13</v>
      </c>
      <c r="K230" s="37">
        <f t="shared" si="198"/>
        <v>10</v>
      </c>
      <c r="L230" s="37">
        <f t="shared" si="198"/>
        <v>41</v>
      </c>
      <c r="M230" s="37">
        <f t="shared" si="198"/>
        <v>11</v>
      </c>
      <c r="N230" s="37">
        <f t="shared" si="198"/>
        <v>51</v>
      </c>
      <c r="O230" s="37">
        <f t="shared" si="198"/>
        <v>16</v>
      </c>
      <c r="P230" s="37">
        <f t="shared" si="198"/>
        <v>69</v>
      </c>
      <c r="Q230" s="37">
        <f t="shared" si="198"/>
        <v>49</v>
      </c>
      <c r="R230" s="37">
        <f t="shared" si="198"/>
        <v>49</v>
      </c>
      <c r="S230" s="37">
        <f t="shared" si="198"/>
        <v>70</v>
      </c>
      <c r="T230" s="37">
        <f t="shared" si="198"/>
        <v>21</v>
      </c>
      <c r="U230" s="37">
        <f t="shared" si="198"/>
        <v>56</v>
      </c>
      <c r="W230" s="16" t="s">
        <v>314</v>
      </c>
      <c r="X230" s="458">
        <f t="shared" si="200"/>
        <v>0</v>
      </c>
      <c r="Y230" s="458">
        <f t="shared" si="201"/>
        <v>0</v>
      </c>
      <c r="Z230" s="458"/>
      <c r="AA230" s="458">
        <f t="shared" si="202"/>
        <v>0</v>
      </c>
      <c r="AB230" s="458">
        <f t="shared" si="203"/>
        <v>0</v>
      </c>
      <c r="AC230" s="458">
        <f t="shared" si="204"/>
        <v>0</v>
      </c>
      <c r="AD230" s="458">
        <f t="shared" si="205"/>
        <v>1</v>
      </c>
      <c r="AE230" s="458">
        <f t="shared" si="206"/>
        <v>0</v>
      </c>
      <c r="AF230" s="458">
        <f t="shared" si="207"/>
        <v>2</v>
      </c>
      <c r="AG230" s="458">
        <f t="shared" si="208"/>
        <v>3</v>
      </c>
      <c r="AH230" s="458">
        <f t="shared" si="209"/>
        <v>7</v>
      </c>
      <c r="AI230" s="458">
        <f t="shared" si="210"/>
        <v>3</v>
      </c>
      <c r="AJ230" s="458">
        <f t="shared" si="211"/>
        <v>23</v>
      </c>
      <c r="AK230" s="458">
        <f t="shared" si="212"/>
        <v>7</v>
      </c>
      <c r="AL230" s="458">
        <f t="shared" si="213"/>
        <v>42</v>
      </c>
      <c r="AM230" s="458">
        <f t="shared" si="214"/>
        <v>23</v>
      </c>
      <c r="AN230" s="458">
        <f t="shared" si="215"/>
        <v>41</v>
      </c>
      <c r="AO230" s="458">
        <f t="shared" si="216"/>
        <v>58</v>
      </c>
      <c r="AP230" s="458">
        <f t="shared" si="217"/>
        <v>20</v>
      </c>
      <c r="AQ230" s="458">
        <f t="shared" si="218"/>
        <v>46</v>
      </c>
      <c r="AR230" s="458">
        <f t="shared" si="219"/>
        <v>0</v>
      </c>
      <c r="AS230" s="16" t="s">
        <v>314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>
        <v>1</v>
      </c>
      <c r="BO230" s="13"/>
      <c r="BP230" s="13"/>
      <c r="BQ230" s="13">
        <v>1</v>
      </c>
      <c r="BR230" s="13">
        <v>1</v>
      </c>
      <c r="BS230" s="13"/>
      <c r="BT230" s="13"/>
      <c r="BU230" s="13"/>
      <c r="BV230" s="13"/>
      <c r="BW230" s="13"/>
      <c r="BX230" s="13">
        <v>1</v>
      </c>
      <c r="BY230" s="13"/>
      <c r="BZ230" s="13">
        <v>1</v>
      </c>
      <c r="CA230" s="13">
        <v>1</v>
      </c>
      <c r="CB230" s="13"/>
      <c r="CC230" s="13"/>
      <c r="CD230" s="13"/>
      <c r="CE230" s="13"/>
      <c r="CF230" s="13">
        <v>1</v>
      </c>
      <c r="CG230" s="13"/>
      <c r="CH230" s="13">
        <v>1</v>
      </c>
      <c r="CI230" s="13"/>
      <c r="CJ230" s="13">
        <v>1</v>
      </c>
      <c r="CK230" s="13">
        <v>1</v>
      </c>
      <c r="CL230" s="13"/>
      <c r="CM230" s="13"/>
      <c r="CN230" s="13"/>
      <c r="CO230" s="13">
        <v>3</v>
      </c>
      <c r="CP230" s="13">
        <v>6</v>
      </c>
      <c r="CQ230" s="13"/>
      <c r="CR230" s="13"/>
      <c r="CS230" s="13"/>
      <c r="CT230" s="13">
        <v>1</v>
      </c>
      <c r="CU230" s="13">
        <v>3</v>
      </c>
      <c r="CV230" s="13">
        <v>4</v>
      </c>
      <c r="CW230" s="13">
        <v>3</v>
      </c>
      <c r="CX230" s="13">
        <v>3</v>
      </c>
      <c r="CY230" s="13">
        <v>3</v>
      </c>
      <c r="CZ230" s="13">
        <v>6</v>
      </c>
      <c r="DA230" s="13">
        <v>3</v>
      </c>
      <c r="DB230" s="13">
        <v>5</v>
      </c>
      <c r="DC230" s="13">
        <v>1</v>
      </c>
      <c r="DD230" s="13">
        <v>5</v>
      </c>
      <c r="DE230" s="13">
        <v>7</v>
      </c>
      <c r="DF230" s="13">
        <v>9</v>
      </c>
      <c r="DG230" s="13">
        <v>8</v>
      </c>
      <c r="DH230" s="13">
        <v>7</v>
      </c>
      <c r="DI230" s="13">
        <v>7</v>
      </c>
      <c r="DJ230" s="13">
        <v>7</v>
      </c>
      <c r="DK230" s="13">
        <v>8</v>
      </c>
      <c r="DL230" s="13">
        <v>5</v>
      </c>
      <c r="DM230" s="13">
        <v>3</v>
      </c>
      <c r="DN230" s="13">
        <v>3</v>
      </c>
      <c r="DO230" s="13">
        <v>6</v>
      </c>
      <c r="DP230" s="13">
        <v>4</v>
      </c>
      <c r="DQ230" s="13">
        <v>5</v>
      </c>
      <c r="DR230" s="13">
        <v>1</v>
      </c>
      <c r="DS230" s="13">
        <v>1</v>
      </c>
      <c r="DT230" s="13">
        <v>2</v>
      </c>
      <c r="DU230" s="13">
        <v>1</v>
      </c>
      <c r="DV230" s="13"/>
      <c r="DW230" s="13"/>
      <c r="DX230" s="13"/>
      <c r="DY230" s="13"/>
      <c r="DZ230" s="13"/>
      <c r="EA230" s="13"/>
      <c r="EB230" s="59">
        <v>140</v>
      </c>
      <c r="EC230" s="13"/>
      <c r="ED230" s="13"/>
      <c r="EE230" s="13"/>
      <c r="EF230" s="13"/>
      <c r="EG230" s="13"/>
      <c r="EH230" s="13"/>
      <c r="EI230" s="13"/>
      <c r="EJ230" s="13">
        <v>1</v>
      </c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>
        <v>1</v>
      </c>
      <c r="EX230" s="13"/>
      <c r="EY230" s="13"/>
      <c r="EZ230" s="13"/>
      <c r="FA230" s="13"/>
      <c r="FB230" s="13">
        <v>1</v>
      </c>
      <c r="FC230" s="13">
        <v>2</v>
      </c>
      <c r="FD230" s="13"/>
      <c r="FE230" s="13"/>
      <c r="FF230" s="13"/>
      <c r="FG230" s="13">
        <v>1</v>
      </c>
      <c r="FH230" s="13">
        <v>2</v>
      </c>
      <c r="FI230" s="13"/>
      <c r="FJ230" s="13">
        <v>1</v>
      </c>
      <c r="FK230" s="13"/>
      <c r="FL230" s="13">
        <v>1</v>
      </c>
      <c r="FM230" s="13">
        <v>1</v>
      </c>
      <c r="FN230" s="13">
        <v>2</v>
      </c>
      <c r="FO230" s="13">
        <v>3</v>
      </c>
      <c r="FP230" s="13">
        <v>1</v>
      </c>
      <c r="FQ230" s="13">
        <v>1</v>
      </c>
      <c r="FR230" s="13">
        <v>2</v>
      </c>
      <c r="FS230" s="13">
        <v>2</v>
      </c>
      <c r="FT230" s="13">
        <v>5</v>
      </c>
      <c r="FU230" s="13"/>
      <c r="FV230" s="13">
        <v>6</v>
      </c>
      <c r="FW230" s="13">
        <v>2</v>
      </c>
      <c r="FX230" s="13">
        <v>3</v>
      </c>
      <c r="FY230" s="13">
        <v>3</v>
      </c>
      <c r="FZ230" s="13">
        <v>5</v>
      </c>
      <c r="GA230" s="13">
        <v>3</v>
      </c>
      <c r="GB230" s="13">
        <v>5</v>
      </c>
      <c r="GC230" s="13">
        <v>5</v>
      </c>
      <c r="GD230" s="13">
        <v>7</v>
      </c>
      <c r="GE230" s="13">
        <v>4</v>
      </c>
      <c r="GF230" s="13">
        <v>5</v>
      </c>
      <c r="GG230" s="13">
        <v>3</v>
      </c>
      <c r="GH230" s="13">
        <v>2</v>
      </c>
      <c r="GI230" s="13">
        <v>2</v>
      </c>
      <c r="GJ230" s="13">
        <v>5</v>
      </c>
      <c r="GK230" s="13">
        <v>4</v>
      </c>
      <c r="GL230" s="13">
        <v>5</v>
      </c>
      <c r="GM230" s="13">
        <v>5</v>
      </c>
      <c r="GN230" s="13">
        <v>6</v>
      </c>
      <c r="GO230" s="13">
        <v>5</v>
      </c>
      <c r="GP230" s="13">
        <v>4</v>
      </c>
      <c r="GQ230" s="13">
        <v>7</v>
      </c>
      <c r="GR230" s="13">
        <v>3</v>
      </c>
      <c r="GS230" s="13">
        <v>4</v>
      </c>
      <c r="GT230" s="13">
        <v>3</v>
      </c>
      <c r="GU230" s="13">
        <v>2</v>
      </c>
      <c r="GV230" s="13"/>
      <c r="GW230" s="13">
        <v>1</v>
      </c>
      <c r="GX230" s="13"/>
      <c r="GY230" s="13"/>
      <c r="GZ230" s="13"/>
      <c r="HA230" s="13"/>
      <c r="HB230" s="13"/>
      <c r="HC230" s="13"/>
      <c r="HD230" s="13"/>
      <c r="HE230" s="13"/>
      <c r="HF230" s="59">
        <v>136</v>
      </c>
      <c r="HG230" s="13">
        <v>276</v>
      </c>
      <c r="HH230" s="13"/>
    </row>
    <row r="231" spans="1:216">
      <c r="A231" s="337" t="s">
        <v>304</v>
      </c>
      <c r="B231" s="37">
        <f t="shared" si="199"/>
        <v>0</v>
      </c>
      <c r="C231" s="37">
        <f t="shared" si="198"/>
        <v>1</v>
      </c>
      <c r="D231" s="37">
        <f t="shared" si="198"/>
        <v>0</v>
      </c>
      <c r="E231" s="37">
        <f t="shared" si="198"/>
        <v>0</v>
      </c>
      <c r="F231" s="37">
        <f t="shared" si="198"/>
        <v>0</v>
      </c>
      <c r="G231" s="37">
        <f t="shared" si="198"/>
        <v>1</v>
      </c>
      <c r="H231" s="37">
        <f t="shared" si="198"/>
        <v>4</v>
      </c>
      <c r="I231" s="37">
        <f t="shared" si="198"/>
        <v>1</v>
      </c>
      <c r="J231" s="37">
        <f t="shared" si="198"/>
        <v>18</v>
      </c>
      <c r="K231" s="37">
        <f t="shared" si="198"/>
        <v>5</v>
      </c>
      <c r="L231" s="37">
        <f t="shared" si="198"/>
        <v>21</v>
      </c>
      <c r="M231" s="37">
        <f t="shared" si="198"/>
        <v>18</v>
      </c>
      <c r="N231" s="37">
        <f t="shared" si="198"/>
        <v>58</v>
      </c>
      <c r="O231" s="37">
        <f t="shared" si="198"/>
        <v>20</v>
      </c>
      <c r="P231" s="37">
        <f t="shared" si="198"/>
        <v>46</v>
      </c>
      <c r="Q231" s="37">
        <f t="shared" si="198"/>
        <v>21</v>
      </c>
      <c r="R231" s="37">
        <f t="shared" si="198"/>
        <v>25</v>
      </c>
      <c r="S231" s="37">
        <f t="shared" si="198"/>
        <v>30</v>
      </c>
      <c r="T231" s="37">
        <f t="shared" si="198"/>
        <v>10</v>
      </c>
      <c r="U231" s="37">
        <f t="shared" si="198"/>
        <v>16</v>
      </c>
      <c r="W231" s="16" t="s">
        <v>315</v>
      </c>
      <c r="X231" s="458">
        <f t="shared" si="200"/>
        <v>0</v>
      </c>
      <c r="Y231" s="458">
        <f t="shared" si="201"/>
        <v>0</v>
      </c>
      <c r="Z231" s="458"/>
      <c r="AA231" s="458">
        <f t="shared" si="202"/>
        <v>0</v>
      </c>
      <c r="AB231" s="458">
        <f t="shared" si="203"/>
        <v>0</v>
      </c>
      <c r="AC231" s="458">
        <f t="shared" si="204"/>
        <v>0</v>
      </c>
      <c r="AD231" s="458">
        <f t="shared" si="205"/>
        <v>2</v>
      </c>
      <c r="AE231" s="458">
        <f t="shared" si="206"/>
        <v>0</v>
      </c>
      <c r="AF231" s="458">
        <f t="shared" si="207"/>
        <v>4</v>
      </c>
      <c r="AG231" s="458">
        <f t="shared" si="208"/>
        <v>1</v>
      </c>
      <c r="AH231" s="458">
        <f t="shared" si="209"/>
        <v>10</v>
      </c>
      <c r="AI231" s="458">
        <f t="shared" si="210"/>
        <v>2</v>
      </c>
      <c r="AJ231" s="458">
        <f t="shared" si="211"/>
        <v>17</v>
      </c>
      <c r="AK231" s="458">
        <f t="shared" si="212"/>
        <v>15</v>
      </c>
      <c r="AL231" s="458">
        <f t="shared" si="213"/>
        <v>43</v>
      </c>
      <c r="AM231" s="458">
        <f t="shared" si="214"/>
        <v>24</v>
      </c>
      <c r="AN231" s="458">
        <f t="shared" si="215"/>
        <v>38</v>
      </c>
      <c r="AO231" s="458">
        <f t="shared" si="216"/>
        <v>43</v>
      </c>
      <c r="AP231" s="458">
        <f t="shared" si="217"/>
        <v>13</v>
      </c>
      <c r="AQ231" s="458">
        <f t="shared" si="218"/>
        <v>53</v>
      </c>
      <c r="AR231" s="458">
        <f t="shared" si="219"/>
        <v>0</v>
      </c>
      <c r="AS231" s="16" t="s">
        <v>315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>
        <v>1</v>
      </c>
      <c r="BU231" s="13"/>
      <c r="BV231" s="13">
        <v>1</v>
      </c>
      <c r="BW231" s="13"/>
      <c r="BX231" s="13"/>
      <c r="BY231" s="13">
        <v>1</v>
      </c>
      <c r="BZ231" s="13"/>
      <c r="CA231" s="13"/>
      <c r="CB231" s="13"/>
      <c r="CC231" s="13"/>
      <c r="CD231" s="13"/>
      <c r="CE231" s="13"/>
      <c r="CF231" s="13">
        <v>2</v>
      </c>
      <c r="CG231" s="13"/>
      <c r="CH231" s="13">
        <v>3</v>
      </c>
      <c r="CI231" s="13">
        <v>1</v>
      </c>
      <c r="CJ231" s="13"/>
      <c r="CK231" s="13">
        <v>1</v>
      </c>
      <c r="CL231" s="13">
        <v>2</v>
      </c>
      <c r="CM231" s="13">
        <v>4</v>
      </c>
      <c r="CN231" s="13"/>
      <c r="CO231" s="13">
        <v>2</v>
      </c>
      <c r="CP231" s="13">
        <v>3</v>
      </c>
      <c r="CQ231" s="13">
        <v>2</v>
      </c>
      <c r="CR231" s="13">
        <v>2</v>
      </c>
      <c r="CS231" s="13">
        <v>2</v>
      </c>
      <c r="CT231" s="13">
        <v>4</v>
      </c>
      <c r="CU231" s="13">
        <v>2</v>
      </c>
      <c r="CV231" s="13">
        <v>3</v>
      </c>
      <c r="CW231" s="13">
        <v>3</v>
      </c>
      <c r="CX231" s="13">
        <v>2</v>
      </c>
      <c r="CY231" s="13">
        <v>1</v>
      </c>
      <c r="CZ231" s="13">
        <v>3</v>
      </c>
      <c r="DA231" s="13">
        <v>5</v>
      </c>
      <c r="DB231" s="13">
        <v>4</v>
      </c>
      <c r="DC231" s="13">
        <v>2</v>
      </c>
      <c r="DD231" s="13">
        <v>3</v>
      </c>
      <c r="DE231" s="13">
        <v>3</v>
      </c>
      <c r="DF231" s="13">
        <v>7</v>
      </c>
      <c r="DG231" s="13">
        <v>6</v>
      </c>
      <c r="DH231" s="13">
        <v>4</v>
      </c>
      <c r="DI231" s="13">
        <v>6</v>
      </c>
      <c r="DJ231" s="13">
        <v>8</v>
      </c>
      <c r="DK231" s="13">
        <v>4</v>
      </c>
      <c r="DL231" s="13">
        <v>6</v>
      </c>
      <c r="DM231" s="13">
        <v>9</v>
      </c>
      <c r="DN231" s="13">
        <v>7</v>
      </c>
      <c r="DO231" s="13">
        <v>6</v>
      </c>
      <c r="DP231" s="13">
        <v>3</v>
      </c>
      <c r="DQ231" s="13">
        <v>1</v>
      </c>
      <c r="DR231" s="13">
        <v>4</v>
      </c>
      <c r="DS231" s="13"/>
      <c r="DT231" s="13">
        <v>2</v>
      </c>
      <c r="DU231" s="13">
        <v>3</v>
      </c>
      <c r="DV231" s="13"/>
      <c r="DW231" s="13"/>
      <c r="DX231" s="13"/>
      <c r="DY231" s="13"/>
      <c r="DZ231" s="13"/>
      <c r="EA231" s="13"/>
      <c r="EB231" s="59">
        <v>138</v>
      </c>
      <c r="EC231" s="13"/>
      <c r="ED231" s="13"/>
      <c r="EE231" s="13"/>
      <c r="EF231" s="13"/>
      <c r="EG231" s="13"/>
      <c r="EH231" s="13"/>
      <c r="EI231" s="13"/>
      <c r="EJ231" s="13">
        <v>1</v>
      </c>
      <c r="EK231" s="13"/>
      <c r="EL231" s="13"/>
      <c r="EM231" s="13"/>
      <c r="EN231" s="13"/>
      <c r="EO231" s="13"/>
      <c r="EP231" s="13"/>
      <c r="EQ231" s="13">
        <v>1</v>
      </c>
      <c r="ER231" s="13"/>
      <c r="ES231" s="13">
        <v>1</v>
      </c>
      <c r="ET231" s="13"/>
      <c r="EU231" s="13"/>
      <c r="EV231" s="13"/>
      <c r="EW231" s="13"/>
      <c r="EX231" s="13">
        <v>1</v>
      </c>
      <c r="EY231" s="13">
        <v>1</v>
      </c>
      <c r="EZ231" s="13"/>
      <c r="FA231" s="13">
        <v>1</v>
      </c>
      <c r="FB231" s="13"/>
      <c r="FC231" s="13"/>
      <c r="FD231" s="13"/>
      <c r="FE231" s="13">
        <v>1</v>
      </c>
      <c r="FF231" s="13">
        <v>1</v>
      </c>
      <c r="FG231" s="13"/>
      <c r="FH231" s="13">
        <v>1</v>
      </c>
      <c r="FI231" s="13">
        <v>1</v>
      </c>
      <c r="FJ231" s="13"/>
      <c r="FK231" s="13">
        <v>1</v>
      </c>
      <c r="FL231" s="13">
        <v>5</v>
      </c>
      <c r="FM231" s="13">
        <v>1</v>
      </c>
      <c r="FN231" s="13">
        <v>2</v>
      </c>
      <c r="FO231" s="13"/>
      <c r="FP231" s="13">
        <v>2</v>
      </c>
      <c r="FQ231" s="13">
        <v>2</v>
      </c>
      <c r="FR231" s="13">
        <v>2</v>
      </c>
      <c r="FS231" s="13"/>
      <c r="FT231" s="13">
        <v>1</v>
      </c>
      <c r="FU231" s="13">
        <v>6</v>
      </c>
      <c r="FV231" s="13">
        <v>1</v>
      </c>
      <c r="FW231" s="13"/>
      <c r="FX231" s="13">
        <v>5</v>
      </c>
      <c r="FY231" s="13">
        <v>9</v>
      </c>
      <c r="FZ231" s="13">
        <v>5</v>
      </c>
      <c r="GA231" s="13">
        <v>1</v>
      </c>
      <c r="GB231" s="13">
        <v>5</v>
      </c>
      <c r="GC231" s="13">
        <v>6</v>
      </c>
      <c r="GD231" s="13">
        <v>3</v>
      </c>
      <c r="GE231" s="13">
        <v>4</v>
      </c>
      <c r="GF231" s="13">
        <v>5</v>
      </c>
      <c r="GG231" s="13">
        <v>6</v>
      </c>
      <c r="GH231" s="13">
        <v>4</v>
      </c>
      <c r="GI231" s="13">
        <v>4</v>
      </c>
      <c r="GJ231" s="13">
        <v>6</v>
      </c>
      <c r="GK231" s="13">
        <v>2</v>
      </c>
      <c r="GL231" s="13">
        <v>3</v>
      </c>
      <c r="GM231" s="13">
        <v>4</v>
      </c>
      <c r="GN231" s="13">
        <v>2</v>
      </c>
      <c r="GO231" s="13">
        <v>4</v>
      </c>
      <c r="GP231" s="13">
        <v>3</v>
      </c>
      <c r="GQ231" s="13">
        <v>3</v>
      </c>
      <c r="GR231" s="13">
        <v>3</v>
      </c>
      <c r="GS231" s="13">
        <v>2</v>
      </c>
      <c r="GT231" s="13">
        <v>1</v>
      </c>
      <c r="GU231" s="13">
        <v>2</v>
      </c>
      <c r="GV231" s="13">
        <v>1</v>
      </c>
      <c r="GW231" s="13">
        <v>1</v>
      </c>
      <c r="GX231" s="13"/>
      <c r="GY231" s="13"/>
      <c r="GZ231" s="13"/>
      <c r="HA231" s="13"/>
      <c r="HB231" s="13"/>
      <c r="HC231" s="13"/>
      <c r="HD231" s="13"/>
      <c r="HE231" s="13"/>
      <c r="HF231" s="59">
        <v>127</v>
      </c>
      <c r="HG231" s="13">
        <v>265</v>
      </c>
      <c r="HH231" s="13"/>
    </row>
    <row r="232" spans="1:216">
      <c r="A232" s="337" t="s">
        <v>305</v>
      </c>
      <c r="B232" s="37">
        <f t="shared" si="199"/>
        <v>0</v>
      </c>
      <c r="C232" s="37">
        <f t="shared" si="198"/>
        <v>0</v>
      </c>
      <c r="D232" s="37">
        <f t="shared" si="198"/>
        <v>0</v>
      </c>
      <c r="E232" s="37">
        <f t="shared" si="198"/>
        <v>0</v>
      </c>
      <c r="F232" s="37">
        <f t="shared" si="198"/>
        <v>3</v>
      </c>
      <c r="G232" s="37">
        <f t="shared" si="198"/>
        <v>1</v>
      </c>
      <c r="H232" s="37">
        <f t="shared" si="198"/>
        <v>3</v>
      </c>
      <c r="I232" s="37">
        <f t="shared" si="198"/>
        <v>2</v>
      </c>
      <c r="J232" s="37">
        <f t="shared" si="198"/>
        <v>6</v>
      </c>
      <c r="K232" s="37">
        <f t="shared" si="198"/>
        <v>4</v>
      </c>
      <c r="L232" s="37">
        <f t="shared" si="198"/>
        <v>21</v>
      </c>
      <c r="M232" s="37">
        <f t="shared" si="198"/>
        <v>5</v>
      </c>
      <c r="N232" s="37">
        <f t="shared" si="198"/>
        <v>35</v>
      </c>
      <c r="O232" s="37">
        <f t="shared" si="198"/>
        <v>13</v>
      </c>
      <c r="P232" s="37">
        <f t="shared" si="198"/>
        <v>44</v>
      </c>
      <c r="Q232" s="37">
        <f t="shared" si="198"/>
        <v>19</v>
      </c>
      <c r="R232" s="37">
        <f t="shared" si="198"/>
        <v>41</v>
      </c>
      <c r="S232" s="37">
        <f t="shared" si="198"/>
        <v>42</v>
      </c>
      <c r="T232" s="37">
        <f t="shared" si="198"/>
        <v>10</v>
      </c>
      <c r="U232" s="37">
        <f t="shared" si="198"/>
        <v>25</v>
      </c>
      <c r="W232" s="16" t="s">
        <v>316</v>
      </c>
      <c r="X232" s="458">
        <f t="shared" si="200"/>
        <v>0</v>
      </c>
      <c r="Y232" s="458">
        <f t="shared" si="201"/>
        <v>0</v>
      </c>
      <c r="Z232" s="458"/>
      <c r="AA232" s="458">
        <f t="shared" si="202"/>
        <v>0</v>
      </c>
      <c r="AB232" s="458">
        <f t="shared" si="203"/>
        <v>0</v>
      </c>
      <c r="AC232" s="458">
        <f t="shared" si="204"/>
        <v>0</v>
      </c>
      <c r="AD232" s="458">
        <f t="shared" si="205"/>
        <v>1</v>
      </c>
      <c r="AE232" s="458">
        <f t="shared" si="206"/>
        <v>0</v>
      </c>
      <c r="AF232" s="458">
        <f t="shared" si="207"/>
        <v>0</v>
      </c>
      <c r="AG232" s="458">
        <f t="shared" si="208"/>
        <v>0</v>
      </c>
      <c r="AH232" s="458">
        <f t="shared" si="209"/>
        <v>11</v>
      </c>
      <c r="AI232" s="458">
        <f t="shared" si="210"/>
        <v>6</v>
      </c>
      <c r="AJ232" s="458">
        <f t="shared" si="211"/>
        <v>22</v>
      </c>
      <c r="AK232" s="458">
        <f t="shared" si="212"/>
        <v>5</v>
      </c>
      <c r="AL232" s="458">
        <f t="shared" si="213"/>
        <v>25</v>
      </c>
      <c r="AM232" s="458">
        <f t="shared" si="214"/>
        <v>25</v>
      </c>
      <c r="AN232" s="458">
        <f t="shared" si="215"/>
        <v>64</v>
      </c>
      <c r="AO232" s="458">
        <f t="shared" si="216"/>
        <v>64</v>
      </c>
      <c r="AP232" s="458">
        <f t="shared" si="217"/>
        <v>27</v>
      </c>
      <c r="AQ232" s="458">
        <f t="shared" si="218"/>
        <v>58</v>
      </c>
      <c r="AR232" s="458">
        <f t="shared" si="219"/>
        <v>0</v>
      </c>
      <c r="AS232" s="16" t="s">
        <v>316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>
        <v>1</v>
      </c>
      <c r="BW232" s="13">
        <v>1</v>
      </c>
      <c r="BX232" s="13"/>
      <c r="BY232" s="13"/>
      <c r="BZ232" s="13"/>
      <c r="CA232" s="13">
        <v>2</v>
      </c>
      <c r="CB232" s="13"/>
      <c r="CC232" s="13"/>
      <c r="CD232" s="13"/>
      <c r="CE232" s="13">
        <v>2</v>
      </c>
      <c r="CF232" s="13">
        <v>1</v>
      </c>
      <c r="CG232" s="13"/>
      <c r="CH232" s="13"/>
      <c r="CI232" s="13"/>
      <c r="CJ232" s="13"/>
      <c r="CK232" s="13"/>
      <c r="CL232" s="13">
        <v>1</v>
      </c>
      <c r="CM232" s="13"/>
      <c r="CN232" s="13">
        <v>2</v>
      </c>
      <c r="CO232" s="13">
        <v>1</v>
      </c>
      <c r="CP232" s="13">
        <v>1</v>
      </c>
      <c r="CQ232" s="13">
        <v>4</v>
      </c>
      <c r="CR232" s="13">
        <v>3</v>
      </c>
      <c r="CS232" s="13"/>
      <c r="CT232" s="13">
        <v>3</v>
      </c>
      <c r="CU232" s="13">
        <v>4</v>
      </c>
      <c r="CV232" s="13">
        <v>1</v>
      </c>
      <c r="CW232" s="13">
        <v>1</v>
      </c>
      <c r="CX232" s="13">
        <v>6</v>
      </c>
      <c r="CY232" s="13">
        <v>2</v>
      </c>
      <c r="CZ232" s="13">
        <v>5</v>
      </c>
      <c r="DA232" s="13">
        <v>6</v>
      </c>
      <c r="DB232" s="13">
        <v>2</v>
      </c>
      <c r="DC232" s="13">
        <v>2</v>
      </c>
      <c r="DD232" s="13">
        <v>9</v>
      </c>
      <c r="DE232" s="13">
        <v>6</v>
      </c>
      <c r="DF232" s="13">
        <v>6</v>
      </c>
      <c r="DG232" s="13">
        <v>7</v>
      </c>
      <c r="DH232" s="13">
        <v>11</v>
      </c>
      <c r="DI232" s="13">
        <v>10</v>
      </c>
      <c r="DJ232" s="13">
        <v>3</v>
      </c>
      <c r="DK232" s="13">
        <v>10</v>
      </c>
      <c r="DL232" s="13">
        <v>5</v>
      </c>
      <c r="DM232" s="13">
        <v>9</v>
      </c>
      <c r="DN232" s="13">
        <v>10</v>
      </c>
      <c r="DO232" s="13">
        <v>6</v>
      </c>
      <c r="DP232" s="13">
        <v>4</v>
      </c>
      <c r="DQ232" s="13">
        <v>3</v>
      </c>
      <c r="DR232" s="13">
        <v>3</v>
      </c>
      <c r="DS232" s="13">
        <v>1</v>
      </c>
      <c r="DT232" s="13">
        <v>3</v>
      </c>
      <c r="DU232" s="13">
        <v>1</v>
      </c>
      <c r="DV232" s="13"/>
      <c r="DW232" s="13"/>
      <c r="DX232" s="13"/>
      <c r="DY232" s="13"/>
      <c r="DZ232" s="13"/>
      <c r="EA232" s="13"/>
      <c r="EB232" s="59">
        <v>158</v>
      </c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>
        <v>1</v>
      </c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>
        <v>2</v>
      </c>
      <c r="FD232" s="13"/>
      <c r="FE232" s="13">
        <v>1</v>
      </c>
      <c r="FF232" s="13">
        <v>1</v>
      </c>
      <c r="FG232" s="13">
        <v>2</v>
      </c>
      <c r="FH232" s="13"/>
      <c r="FI232" s="13">
        <v>3</v>
      </c>
      <c r="FJ232" s="13"/>
      <c r="FK232" s="13">
        <v>1</v>
      </c>
      <c r="FL232" s="13">
        <v>1</v>
      </c>
      <c r="FM232" s="13"/>
      <c r="FN232" s="13">
        <v>1</v>
      </c>
      <c r="FO232" s="13">
        <v>1</v>
      </c>
      <c r="FP232" s="13">
        <v>2</v>
      </c>
      <c r="FQ232" s="13">
        <v>2</v>
      </c>
      <c r="FR232" s="13">
        <v>1</v>
      </c>
      <c r="FS232" s="13">
        <v>6</v>
      </c>
      <c r="FT232" s="13">
        <v>2</v>
      </c>
      <c r="FU232" s="13">
        <v>2</v>
      </c>
      <c r="FV232" s="13">
        <v>5</v>
      </c>
      <c r="FW232" s="13"/>
      <c r="FX232" s="13">
        <v>3</v>
      </c>
      <c r="FY232" s="13"/>
      <c r="FZ232" s="13">
        <v>1</v>
      </c>
      <c r="GA232" s="13">
        <v>3</v>
      </c>
      <c r="GB232" s="13">
        <v>2</v>
      </c>
      <c r="GC232" s="13">
        <v>3</v>
      </c>
      <c r="GD232" s="13">
        <v>3</v>
      </c>
      <c r="GE232" s="13">
        <v>4</v>
      </c>
      <c r="GF232" s="13">
        <v>6</v>
      </c>
      <c r="GG232" s="13">
        <v>10</v>
      </c>
      <c r="GH232" s="13">
        <v>4</v>
      </c>
      <c r="GI232" s="13">
        <v>4</v>
      </c>
      <c r="GJ232" s="13">
        <v>8</v>
      </c>
      <c r="GK232" s="13"/>
      <c r="GL232" s="13">
        <v>5</v>
      </c>
      <c r="GM232" s="13">
        <v>7</v>
      </c>
      <c r="GN232" s="13">
        <v>8</v>
      </c>
      <c r="GO232" s="13">
        <v>9</v>
      </c>
      <c r="GP232" s="13">
        <v>9</v>
      </c>
      <c r="GQ232" s="13">
        <v>8</v>
      </c>
      <c r="GR232" s="13">
        <v>2</v>
      </c>
      <c r="GS232" s="13">
        <v>5</v>
      </c>
      <c r="GT232" s="13">
        <v>2</v>
      </c>
      <c r="GU232" s="13">
        <v>2</v>
      </c>
      <c r="GV232" s="13">
        <v>3</v>
      </c>
      <c r="GW232" s="13">
        <v>1</v>
      </c>
      <c r="GX232" s="13">
        <v>1</v>
      </c>
      <c r="GY232" s="13">
        <v>2</v>
      </c>
      <c r="GZ232" s="13"/>
      <c r="HA232" s="13">
        <v>1</v>
      </c>
      <c r="HB232" s="13"/>
      <c r="HC232" s="13"/>
      <c r="HD232" s="13"/>
      <c r="HE232" s="13"/>
      <c r="HF232" s="59">
        <v>150</v>
      </c>
      <c r="HG232" s="13">
        <v>308</v>
      </c>
      <c r="HH232" s="13"/>
    </row>
    <row r="233" spans="1:216">
      <c r="A233" s="337" t="s">
        <v>306</v>
      </c>
      <c r="B233" s="37">
        <f t="shared" ref="B233:B238" si="220">+X229</f>
        <v>0</v>
      </c>
      <c r="C233" s="37">
        <f t="shared" ref="C233:U237" si="221">+Y229</f>
        <v>0</v>
      </c>
      <c r="D233" s="37">
        <f t="shared" si="221"/>
        <v>0</v>
      </c>
      <c r="E233" s="37">
        <f t="shared" si="221"/>
        <v>0</v>
      </c>
      <c r="F233" s="37">
        <f t="shared" si="221"/>
        <v>1</v>
      </c>
      <c r="G233" s="37">
        <f t="shared" si="221"/>
        <v>0</v>
      </c>
      <c r="H233" s="37">
        <f t="shared" si="221"/>
        <v>3</v>
      </c>
      <c r="I233" s="37">
        <f t="shared" si="221"/>
        <v>0</v>
      </c>
      <c r="J233" s="37">
        <f t="shared" si="221"/>
        <v>2</v>
      </c>
      <c r="K233" s="37">
        <f t="shared" si="221"/>
        <v>1</v>
      </c>
      <c r="L233" s="37">
        <f t="shared" si="221"/>
        <v>10</v>
      </c>
      <c r="M233" s="37">
        <f t="shared" si="221"/>
        <v>4</v>
      </c>
      <c r="N233" s="37">
        <f t="shared" si="221"/>
        <v>26</v>
      </c>
      <c r="O233" s="37">
        <f t="shared" si="221"/>
        <v>13</v>
      </c>
      <c r="P233" s="37">
        <f t="shared" si="221"/>
        <v>33</v>
      </c>
      <c r="Q233" s="37">
        <f t="shared" si="221"/>
        <v>20</v>
      </c>
      <c r="R233" s="37">
        <f t="shared" si="221"/>
        <v>38</v>
      </c>
      <c r="S233" s="37">
        <f t="shared" si="221"/>
        <v>58</v>
      </c>
      <c r="T233" s="37">
        <f t="shared" si="221"/>
        <v>8</v>
      </c>
      <c r="U233" s="37">
        <f t="shared" si="221"/>
        <v>42</v>
      </c>
      <c r="W233" s="16" t="s">
        <v>317</v>
      </c>
      <c r="X233" s="458">
        <f t="shared" si="200"/>
        <v>0</v>
      </c>
      <c r="Y233" s="458">
        <f t="shared" si="201"/>
        <v>0</v>
      </c>
      <c r="Z233" s="458"/>
      <c r="AA233" s="458">
        <f t="shared" si="202"/>
        <v>0</v>
      </c>
      <c r="AB233" s="458">
        <f t="shared" si="203"/>
        <v>0</v>
      </c>
      <c r="AC233" s="458">
        <f t="shared" si="204"/>
        <v>1</v>
      </c>
      <c r="AD233" s="458">
        <f t="shared" si="205"/>
        <v>1</v>
      </c>
      <c r="AE233" s="458">
        <f t="shared" si="206"/>
        <v>1</v>
      </c>
      <c r="AF233" s="458">
        <f t="shared" si="207"/>
        <v>6</v>
      </c>
      <c r="AG233" s="458">
        <f t="shared" si="208"/>
        <v>1</v>
      </c>
      <c r="AH233" s="458">
        <f t="shared" si="209"/>
        <v>11</v>
      </c>
      <c r="AI233" s="458">
        <f t="shared" si="210"/>
        <v>6</v>
      </c>
      <c r="AJ233" s="458">
        <f t="shared" si="211"/>
        <v>30</v>
      </c>
      <c r="AK233" s="458">
        <f t="shared" si="212"/>
        <v>7</v>
      </c>
      <c r="AL233" s="458">
        <f t="shared" si="213"/>
        <v>29</v>
      </c>
      <c r="AM233" s="458">
        <f t="shared" si="214"/>
        <v>38</v>
      </c>
      <c r="AN233" s="458">
        <f t="shared" si="215"/>
        <v>62</v>
      </c>
      <c r="AO233" s="458">
        <f t="shared" si="216"/>
        <v>56</v>
      </c>
      <c r="AP233" s="458">
        <f t="shared" si="217"/>
        <v>28</v>
      </c>
      <c r="AQ233" s="458">
        <f t="shared" si="218"/>
        <v>63</v>
      </c>
      <c r="AR233" s="458">
        <f t="shared" si="219"/>
        <v>1</v>
      </c>
      <c r="AS233" s="16" t="s">
        <v>317</v>
      </c>
      <c r="AT233" s="13"/>
      <c r="AU233" s="13"/>
      <c r="AV233" s="13"/>
      <c r="AW233" s="13"/>
      <c r="AX233" s="13">
        <v>1</v>
      </c>
      <c r="AY233" s="13"/>
      <c r="AZ233" s="13"/>
      <c r="BA233" s="13"/>
      <c r="BB233" s="13"/>
      <c r="BC233" s="13"/>
      <c r="BD233" s="13"/>
      <c r="BE233" s="13"/>
      <c r="BF233" s="13"/>
      <c r="BG233" s="13"/>
      <c r="BH233" s="13">
        <v>1</v>
      </c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>
        <v>1</v>
      </c>
      <c r="BU233" s="13"/>
      <c r="BV233" s="13"/>
      <c r="BW233" s="13"/>
      <c r="BX233" s="13">
        <v>2</v>
      </c>
      <c r="BY233" s="13"/>
      <c r="BZ233" s="13"/>
      <c r="CA233" s="13">
        <v>1</v>
      </c>
      <c r="CB233" s="13"/>
      <c r="CC233" s="13">
        <v>1</v>
      </c>
      <c r="CD233" s="13">
        <v>1</v>
      </c>
      <c r="CE233" s="13">
        <v>1</v>
      </c>
      <c r="CF233" s="13"/>
      <c r="CG233" s="13"/>
      <c r="CH233" s="13"/>
      <c r="CI233" s="13">
        <v>1</v>
      </c>
      <c r="CJ233" s="13">
        <v>1</v>
      </c>
      <c r="CK233" s="13">
        <v>1</v>
      </c>
      <c r="CL233" s="13">
        <v>1</v>
      </c>
      <c r="CM233" s="13">
        <v>2</v>
      </c>
      <c r="CN233" s="13">
        <v>1</v>
      </c>
      <c r="CO233" s="13"/>
      <c r="CP233" s="13">
        <v>2</v>
      </c>
      <c r="CQ233" s="13">
        <v>1</v>
      </c>
      <c r="CR233" s="13">
        <v>1</v>
      </c>
      <c r="CS233" s="13">
        <v>3</v>
      </c>
      <c r="CT233" s="13">
        <v>3</v>
      </c>
      <c r="CU233" s="13">
        <v>2</v>
      </c>
      <c r="CV233" s="13">
        <v>4</v>
      </c>
      <c r="CW233" s="13">
        <v>5</v>
      </c>
      <c r="CX233" s="13">
        <v>9</v>
      </c>
      <c r="CY233" s="13">
        <v>8</v>
      </c>
      <c r="CZ233" s="13">
        <v>2</v>
      </c>
      <c r="DA233" s="13">
        <v>2</v>
      </c>
      <c r="DB233" s="13">
        <v>5</v>
      </c>
      <c r="DC233" s="13">
        <v>8</v>
      </c>
      <c r="DD233" s="13">
        <v>2</v>
      </c>
      <c r="DE233" s="13">
        <v>6</v>
      </c>
      <c r="DF233" s="13">
        <v>7</v>
      </c>
      <c r="DG233" s="13">
        <v>6</v>
      </c>
      <c r="DH233" s="13">
        <v>10</v>
      </c>
      <c r="DI233" s="13">
        <v>8</v>
      </c>
      <c r="DJ233" s="13">
        <v>9</v>
      </c>
      <c r="DK233" s="13">
        <v>11</v>
      </c>
      <c r="DL233" s="13">
        <v>8</v>
      </c>
      <c r="DM233" s="13">
        <v>7</v>
      </c>
      <c r="DN233" s="13">
        <v>10</v>
      </c>
      <c r="DO233" s="13">
        <v>3</v>
      </c>
      <c r="DP233" s="13">
        <v>5</v>
      </c>
      <c r="DQ233" s="13">
        <v>3</v>
      </c>
      <c r="DR233" s="13">
        <v>3</v>
      </c>
      <c r="DS233" s="13">
        <v>1</v>
      </c>
      <c r="DT233" s="13">
        <v>2</v>
      </c>
      <c r="DU233" s="13"/>
      <c r="DV233" s="13"/>
      <c r="DW233" s="13">
        <v>1</v>
      </c>
      <c r="DX233" s="13"/>
      <c r="DY233" s="13"/>
      <c r="DZ233" s="13"/>
      <c r="EA233" s="13">
        <v>1</v>
      </c>
      <c r="EB233" s="59">
        <v>174</v>
      </c>
      <c r="EC233" s="13"/>
      <c r="ED233" s="13"/>
      <c r="EE233" s="13"/>
      <c r="EF233" s="13"/>
      <c r="EG233" s="13"/>
      <c r="EH233" s="13"/>
      <c r="EI233" s="13"/>
      <c r="EJ233" s="13"/>
      <c r="EK233" s="13"/>
      <c r="EL233" s="13">
        <v>1</v>
      </c>
      <c r="EM233" s="13"/>
      <c r="EN233" s="13"/>
      <c r="EO233" s="13"/>
      <c r="EP233" s="13"/>
      <c r="EQ233" s="13"/>
      <c r="ER233" s="13"/>
      <c r="ES233" s="13"/>
      <c r="ET233" s="13">
        <v>1</v>
      </c>
      <c r="EU233" s="13"/>
      <c r="EV233" s="13"/>
      <c r="EW233" s="13"/>
      <c r="EX233" s="13">
        <v>2</v>
      </c>
      <c r="EY233" s="13"/>
      <c r="EZ233" s="13">
        <v>1</v>
      </c>
      <c r="FA233" s="13"/>
      <c r="FB233" s="13">
        <v>2</v>
      </c>
      <c r="FC233" s="13">
        <v>1</v>
      </c>
      <c r="FD233" s="13">
        <v>1</v>
      </c>
      <c r="FE233" s="13">
        <v>2</v>
      </c>
      <c r="FF233" s="13">
        <v>1</v>
      </c>
      <c r="FG233" s="13">
        <v>2</v>
      </c>
      <c r="FH233" s="13">
        <v>1</v>
      </c>
      <c r="FI233" s="13">
        <v>2</v>
      </c>
      <c r="FJ233" s="13"/>
      <c r="FK233" s="13"/>
      <c r="FL233" s="13">
        <v>1</v>
      </c>
      <c r="FM233" s="13"/>
      <c r="FN233" s="13">
        <v>2</v>
      </c>
      <c r="FO233" s="13">
        <v>4</v>
      </c>
      <c r="FP233" s="13">
        <v>1</v>
      </c>
      <c r="FQ233" s="13">
        <v>1</v>
      </c>
      <c r="FR233" s="13">
        <v>7</v>
      </c>
      <c r="FS233" s="13">
        <v>3</v>
      </c>
      <c r="FT233" s="13">
        <v>4</v>
      </c>
      <c r="FU233" s="13">
        <v>6</v>
      </c>
      <c r="FV233" s="13">
        <v>2</v>
      </c>
      <c r="FW233" s="13">
        <v>2</v>
      </c>
      <c r="FX233" s="13">
        <v>2</v>
      </c>
      <c r="FY233" s="13">
        <v>2</v>
      </c>
      <c r="FZ233" s="13">
        <v>3</v>
      </c>
      <c r="GA233" s="13">
        <v>3</v>
      </c>
      <c r="GB233" s="13">
        <v>3</v>
      </c>
      <c r="GC233" s="13">
        <v>4</v>
      </c>
      <c r="GD233" s="13">
        <v>3</v>
      </c>
      <c r="GE233" s="13">
        <v>2</v>
      </c>
      <c r="GF233" s="13">
        <v>5</v>
      </c>
      <c r="GG233" s="13">
        <v>8</v>
      </c>
      <c r="GH233" s="13">
        <v>4</v>
      </c>
      <c r="GI233" s="13">
        <v>2</v>
      </c>
      <c r="GJ233" s="13">
        <v>7</v>
      </c>
      <c r="GK233" s="13">
        <v>4</v>
      </c>
      <c r="GL233" s="13">
        <v>6</v>
      </c>
      <c r="GM233" s="13">
        <v>6</v>
      </c>
      <c r="GN233" s="13">
        <v>8</v>
      </c>
      <c r="GO233" s="13">
        <v>9</v>
      </c>
      <c r="GP233" s="13">
        <v>8</v>
      </c>
      <c r="GQ233" s="13">
        <v>5</v>
      </c>
      <c r="GR233" s="13">
        <v>7</v>
      </c>
      <c r="GS233" s="13">
        <v>4</v>
      </c>
      <c r="GT233" s="13">
        <v>5</v>
      </c>
      <c r="GU233" s="13">
        <v>1</v>
      </c>
      <c r="GV233" s="13"/>
      <c r="GW233" s="13">
        <v>3</v>
      </c>
      <c r="GX233" s="13">
        <v>2</v>
      </c>
      <c r="GY233" s="13"/>
      <c r="GZ233" s="13">
        <v>1</v>
      </c>
      <c r="HA233" s="13"/>
      <c r="HB233" s="13"/>
      <c r="HC233" s="13"/>
      <c r="HD233" s="13"/>
      <c r="HE233" s="13"/>
      <c r="HF233" s="59">
        <v>167</v>
      </c>
      <c r="HG233" s="13">
        <v>341</v>
      </c>
      <c r="HH233" s="13"/>
    </row>
    <row r="234" spans="1:216">
      <c r="A234" s="337" t="s">
        <v>307</v>
      </c>
      <c r="B234" s="37">
        <f t="shared" si="220"/>
        <v>0</v>
      </c>
      <c r="C234" s="37">
        <f t="shared" si="221"/>
        <v>0</v>
      </c>
      <c r="D234" s="37">
        <f t="shared" si="221"/>
        <v>0</v>
      </c>
      <c r="E234" s="37">
        <f t="shared" si="221"/>
        <v>0</v>
      </c>
      <c r="F234" s="37">
        <f t="shared" si="221"/>
        <v>0</v>
      </c>
      <c r="G234" s="37">
        <f t="shared" si="221"/>
        <v>0</v>
      </c>
      <c r="H234" s="37">
        <f t="shared" si="221"/>
        <v>1</v>
      </c>
      <c r="I234" s="37">
        <f t="shared" si="221"/>
        <v>0</v>
      </c>
      <c r="J234" s="37">
        <f t="shared" si="221"/>
        <v>2</v>
      </c>
      <c r="K234" s="37">
        <f t="shared" si="221"/>
        <v>3</v>
      </c>
      <c r="L234" s="37">
        <f t="shared" si="221"/>
        <v>7</v>
      </c>
      <c r="M234" s="37">
        <f t="shared" si="221"/>
        <v>3</v>
      </c>
      <c r="N234" s="37">
        <f t="shared" si="221"/>
        <v>23</v>
      </c>
      <c r="O234" s="37">
        <f t="shared" si="221"/>
        <v>7</v>
      </c>
      <c r="P234" s="37">
        <f t="shared" si="221"/>
        <v>42</v>
      </c>
      <c r="Q234" s="37">
        <f t="shared" si="221"/>
        <v>23</v>
      </c>
      <c r="R234" s="37">
        <f t="shared" si="221"/>
        <v>41</v>
      </c>
      <c r="S234" s="37">
        <f t="shared" si="221"/>
        <v>58</v>
      </c>
      <c r="T234" s="37">
        <f t="shared" si="221"/>
        <v>20</v>
      </c>
      <c r="U234" s="37">
        <f t="shared" si="221"/>
        <v>46</v>
      </c>
      <c r="W234" s="16" t="s">
        <v>318</v>
      </c>
      <c r="X234" s="458">
        <f t="shared" si="200"/>
        <v>0</v>
      </c>
      <c r="Y234" s="458">
        <f t="shared" si="201"/>
        <v>0</v>
      </c>
      <c r="Z234" s="458"/>
      <c r="AA234" s="458">
        <f t="shared" si="202"/>
        <v>0</v>
      </c>
      <c r="AB234" s="458">
        <f t="shared" si="203"/>
        <v>1</v>
      </c>
      <c r="AC234" s="458">
        <f t="shared" si="204"/>
        <v>0</v>
      </c>
      <c r="AD234" s="458">
        <f t="shared" si="205"/>
        <v>3</v>
      </c>
      <c r="AE234" s="458">
        <f t="shared" si="206"/>
        <v>2</v>
      </c>
      <c r="AF234" s="458">
        <f t="shared" si="207"/>
        <v>3</v>
      </c>
      <c r="AG234" s="458">
        <f t="shared" si="208"/>
        <v>6</v>
      </c>
      <c r="AH234" s="458">
        <f t="shared" si="209"/>
        <v>8</v>
      </c>
      <c r="AI234" s="458">
        <f t="shared" si="210"/>
        <v>4</v>
      </c>
      <c r="AJ234" s="458">
        <f t="shared" si="211"/>
        <v>27</v>
      </c>
      <c r="AK234" s="458">
        <f t="shared" si="212"/>
        <v>7</v>
      </c>
      <c r="AL234" s="458">
        <f t="shared" si="213"/>
        <v>41</v>
      </c>
      <c r="AM234" s="458">
        <f t="shared" si="214"/>
        <v>28</v>
      </c>
      <c r="AN234" s="458">
        <f t="shared" si="215"/>
        <v>39</v>
      </c>
      <c r="AO234" s="458">
        <f t="shared" si="216"/>
        <v>51</v>
      </c>
      <c r="AP234" s="458">
        <f t="shared" si="217"/>
        <v>29</v>
      </c>
      <c r="AQ234" s="458">
        <f t="shared" si="218"/>
        <v>35</v>
      </c>
      <c r="AR234" s="458">
        <f t="shared" si="219"/>
        <v>0</v>
      </c>
      <c r="AS234" s="16" t="s">
        <v>318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>
        <v>1</v>
      </c>
      <c r="BI234" s="13"/>
      <c r="BJ234" s="13"/>
      <c r="BK234" s="13">
        <v>1</v>
      </c>
      <c r="BL234" s="13"/>
      <c r="BM234" s="13"/>
      <c r="BN234" s="13"/>
      <c r="BO234" s="13">
        <v>2</v>
      </c>
      <c r="BP234" s="13"/>
      <c r="BQ234" s="13"/>
      <c r="BR234" s="13"/>
      <c r="BS234" s="13">
        <v>1</v>
      </c>
      <c r="BT234" s="13">
        <v>1</v>
      </c>
      <c r="BU234" s="13">
        <v>2</v>
      </c>
      <c r="BV234" s="13"/>
      <c r="BW234" s="13"/>
      <c r="BX234" s="13">
        <v>1</v>
      </c>
      <c r="BY234" s="13"/>
      <c r="BZ234" s="13">
        <v>1</v>
      </c>
      <c r="CA234" s="13"/>
      <c r="CB234" s="13">
        <v>1</v>
      </c>
      <c r="CC234" s="13"/>
      <c r="CD234" s="13"/>
      <c r="CE234" s="13">
        <v>1</v>
      </c>
      <c r="CF234" s="13"/>
      <c r="CG234" s="13"/>
      <c r="CH234" s="13">
        <v>1</v>
      </c>
      <c r="CI234" s="13">
        <v>1</v>
      </c>
      <c r="CJ234" s="13">
        <v>2</v>
      </c>
      <c r="CK234" s="13">
        <v>1</v>
      </c>
      <c r="CL234" s="13"/>
      <c r="CM234" s="13">
        <v>1</v>
      </c>
      <c r="CN234" s="13">
        <v>1</v>
      </c>
      <c r="CO234" s="13"/>
      <c r="CP234" s="13">
        <v>1</v>
      </c>
      <c r="CQ234" s="13"/>
      <c r="CR234" s="13">
        <v>3</v>
      </c>
      <c r="CS234" s="13">
        <v>4</v>
      </c>
      <c r="CT234" s="13">
        <v>5</v>
      </c>
      <c r="CU234" s="13">
        <v>5</v>
      </c>
      <c r="CV234" s="13">
        <v>2</v>
      </c>
      <c r="CW234" s="13">
        <v>4</v>
      </c>
      <c r="CX234" s="13">
        <v>1</v>
      </c>
      <c r="CY234" s="13">
        <v>3</v>
      </c>
      <c r="CZ234" s="13">
        <v>7</v>
      </c>
      <c r="DA234" s="13">
        <v>5</v>
      </c>
      <c r="DB234" s="13">
        <v>5</v>
      </c>
      <c r="DC234" s="13">
        <v>4</v>
      </c>
      <c r="DD234" s="13">
        <v>4</v>
      </c>
      <c r="DE234" s="13">
        <v>7</v>
      </c>
      <c r="DF234" s="13">
        <v>4</v>
      </c>
      <c r="DG234" s="13">
        <v>3</v>
      </c>
      <c r="DH234" s="13">
        <v>4</v>
      </c>
      <c r="DI234" s="13">
        <v>8</v>
      </c>
      <c r="DJ234" s="13">
        <v>5</v>
      </c>
      <c r="DK234" s="13">
        <v>5</v>
      </c>
      <c r="DL234" s="13">
        <v>6</v>
      </c>
      <c r="DM234" s="13">
        <v>4</v>
      </c>
      <c r="DN234" s="13">
        <v>2</v>
      </c>
      <c r="DO234" s="13">
        <v>2</v>
      </c>
      <c r="DP234" s="13">
        <v>4</v>
      </c>
      <c r="DQ234" s="13">
        <v>3</v>
      </c>
      <c r="DR234" s="13">
        <v>1</v>
      </c>
      <c r="DS234" s="13">
        <v>1</v>
      </c>
      <c r="DT234" s="13"/>
      <c r="DU234" s="13">
        <v>1</v>
      </c>
      <c r="DV234" s="13">
        <v>1</v>
      </c>
      <c r="DW234" s="13"/>
      <c r="DX234" s="13"/>
      <c r="DY234" s="13"/>
      <c r="DZ234" s="13"/>
      <c r="EA234" s="13"/>
      <c r="EB234" s="59">
        <v>133</v>
      </c>
      <c r="EC234" s="13"/>
      <c r="ED234" s="13"/>
      <c r="EE234" s="13"/>
      <c r="EF234" s="13"/>
      <c r="EG234" s="13"/>
      <c r="EH234" s="13">
        <v>1</v>
      </c>
      <c r="EI234" s="13"/>
      <c r="EJ234" s="13">
        <v>1</v>
      </c>
      <c r="EK234" s="13"/>
      <c r="EL234" s="13"/>
      <c r="EM234" s="13"/>
      <c r="EN234" s="13">
        <v>1</v>
      </c>
      <c r="EO234" s="13">
        <v>1</v>
      </c>
      <c r="EP234" s="13"/>
      <c r="EQ234" s="13"/>
      <c r="ER234" s="13"/>
      <c r="ES234" s="13"/>
      <c r="ET234" s="13"/>
      <c r="EU234" s="13"/>
      <c r="EV234" s="13"/>
      <c r="EW234" s="13">
        <v>1</v>
      </c>
      <c r="EX234" s="13"/>
      <c r="EY234" s="13">
        <v>1</v>
      </c>
      <c r="EZ234" s="13">
        <v>1</v>
      </c>
      <c r="FA234" s="13"/>
      <c r="FB234" s="13"/>
      <c r="FC234" s="13"/>
      <c r="FD234" s="13"/>
      <c r="FE234" s="13">
        <v>2</v>
      </c>
      <c r="FF234" s="13">
        <v>1</v>
      </c>
      <c r="FG234" s="13">
        <v>1</v>
      </c>
      <c r="FH234" s="13">
        <v>1</v>
      </c>
      <c r="FI234" s="13">
        <v>1</v>
      </c>
      <c r="FJ234" s="13">
        <v>1</v>
      </c>
      <c r="FK234" s="13">
        <v>1</v>
      </c>
      <c r="FL234" s="13"/>
      <c r="FM234" s="13">
        <v>2</v>
      </c>
      <c r="FN234" s="13">
        <v>3</v>
      </c>
      <c r="FO234" s="13"/>
      <c r="FP234" s="13">
        <v>3</v>
      </c>
      <c r="FQ234" s="13">
        <v>4</v>
      </c>
      <c r="FR234" s="13">
        <v>1</v>
      </c>
      <c r="FS234" s="13">
        <v>4</v>
      </c>
      <c r="FT234" s="13">
        <v>2</v>
      </c>
      <c r="FU234" s="13">
        <v>3</v>
      </c>
      <c r="FV234" s="13">
        <v>5</v>
      </c>
      <c r="FW234" s="13">
        <v>5</v>
      </c>
      <c r="FX234" s="13">
        <v>3</v>
      </c>
      <c r="FY234" s="13">
        <v>3</v>
      </c>
      <c r="FZ234" s="13">
        <v>2</v>
      </c>
      <c r="GA234" s="13">
        <v>6</v>
      </c>
      <c r="GB234" s="13">
        <v>4</v>
      </c>
      <c r="GC234" s="13">
        <v>7</v>
      </c>
      <c r="GD234" s="13">
        <v>4</v>
      </c>
      <c r="GE234" s="13">
        <v>5</v>
      </c>
      <c r="GF234" s="13">
        <v>2</v>
      </c>
      <c r="GG234" s="13">
        <v>4</v>
      </c>
      <c r="GH234" s="13">
        <v>4</v>
      </c>
      <c r="GI234" s="13">
        <v>4</v>
      </c>
      <c r="GJ234" s="13">
        <v>6</v>
      </c>
      <c r="GK234" s="13">
        <v>4</v>
      </c>
      <c r="GL234" s="13">
        <v>9</v>
      </c>
      <c r="GM234" s="13">
        <v>4</v>
      </c>
      <c r="GN234" s="13"/>
      <c r="GO234" s="13">
        <v>2</v>
      </c>
      <c r="GP234" s="13">
        <v>2</v>
      </c>
      <c r="GQ234" s="13">
        <v>5</v>
      </c>
      <c r="GR234" s="13">
        <v>10</v>
      </c>
      <c r="GS234" s="13">
        <v>1</v>
      </c>
      <c r="GT234" s="13">
        <v>1</v>
      </c>
      <c r="GU234" s="13">
        <v>4</v>
      </c>
      <c r="GV234" s="13">
        <v>1</v>
      </c>
      <c r="GW234" s="13">
        <v>2</v>
      </c>
      <c r="GX234" s="13">
        <v>3</v>
      </c>
      <c r="GY234" s="13">
        <v>1</v>
      </c>
      <c r="GZ234" s="13"/>
      <c r="HA234" s="13"/>
      <c r="HB234" s="13"/>
      <c r="HC234" s="13">
        <v>1</v>
      </c>
      <c r="HD234" s="13"/>
      <c r="HE234" s="13"/>
      <c r="HF234" s="59">
        <v>151</v>
      </c>
      <c r="HG234" s="13">
        <v>284</v>
      </c>
      <c r="HH234" s="13"/>
    </row>
    <row r="235" spans="1:216">
      <c r="A235" s="337" t="s">
        <v>308</v>
      </c>
      <c r="B235" s="37">
        <f t="shared" si="220"/>
        <v>0</v>
      </c>
      <c r="C235" s="37">
        <f t="shared" si="221"/>
        <v>0</v>
      </c>
      <c r="D235" s="37">
        <f t="shared" si="221"/>
        <v>0</v>
      </c>
      <c r="E235" s="37">
        <f t="shared" si="221"/>
        <v>0</v>
      </c>
      <c r="F235" s="37">
        <f t="shared" si="221"/>
        <v>0</v>
      </c>
      <c r="G235" s="37">
        <f t="shared" si="221"/>
        <v>0</v>
      </c>
      <c r="H235" s="37">
        <f t="shared" si="221"/>
        <v>2</v>
      </c>
      <c r="I235" s="37">
        <f t="shared" si="221"/>
        <v>0</v>
      </c>
      <c r="J235" s="37">
        <f t="shared" si="221"/>
        <v>4</v>
      </c>
      <c r="K235" s="37">
        <f t="shared" si="221"/>
        <v>1</v>
      </c>
      <c r="L235" s="37">
        <f t="shared" si="221"/>
        <v>10</v>
      </c>
      <c r="M235" s="37">
        <f t="shared" si="221"/>
        <v>2</v>
      </c>
      <c r="N235" s="37">
        <f t="shared" si="221"/>
        <v>17</v>
      </c>
      <c r="O235" s="37">
        <f t="shared" si="221"/>
        <v>15</v>
      </c>
      <c r="P235" s="37">
        <f t="shared" si="221"/>
        <v>43</v>
      </c>
      <c r="Q235" s="37">
        <f t="shared" si="221"/>
        <v>24</v>
      </c>
      <c r="R235" s="37">
        <f t="shared" si="221"/>
        <v>38</v>
      </c>
      <c r="S235" s="37">
        <f t="shared" si="221"/>
        <v>43</v>
      </c>
      <c r="T235" s="37">
        <f t="shared" si="221"/>
        <v>13</v>
      </c>
      <c r="U235" s="37">
        <f t="shared" si="221"/>
        <v>53</v>
      </c>
      <c r="W235" s="16" t="s">
        <v>319</v>
      </c>
      <c r="X235" s="458">
        <f t="shared" si="200"/>
        <v>0</v>
      </c>
      <c r="Y235" s="458">
        <f t="shared" si="201"/>
        <v>0</v>
      </c>
      <c r="Z235" s="458"/>
      <c r="AA235" s="458">
        <f t="shared" si="202"/>
        <v>0</v>
      </c>
      <c r="AB235" s="458">
        <f t="shared" si="203"/>
        <v>0</v>
      </c>
      <c r="AC235" s="458">
        <f t="shared" si="204"/>
        <v>1</v>
      </c>
      <c r="AD235" s="458">
        <f t="shared" si="205"/>
        <v>0</v>
      </c>
      <c r="AE235" s="458">
        <f t="shared" si="206"/>
        <v>0</v>
      </c>
      <c r="AF235" s="458">
        <f t="shared" si="207"/>
        <v>5</v>
      </c>
      <c r="AG235" s="458">
        <f t="shared" si="208"/>
        <v>3</v>
      </c>
      <c r="AH235" s="458">
        <f t="shared" si="209"/>
        <v>4</v>
      </c>
      <c r="AI235" s="458">
        <f t="shared" si="210"/>
        <v>1</v>
      </c>
      <c r="AJ235" s="458">
        <f t="shared" si="211"/>
        <v>17</v>
      </c>
      <c r="AK235" s="458">
        <f t="shared" si="212"/>
        <v>1</v>
      </c>
      <c r="AL235" s="458">
        <f t="shared" si="213"/>
        <v>38</v>
      </c>
      <c r="AM235" s="458">
        <f t="shared" si="214"/>
        <v>27</v>
      </c>
      <c r="AN235" s="458">
        <f t="shared" si="215"/>
        <v>43</v>
      </c>
      <c r="AO235" s="458">
        <f t="shared" si="216"/>
        <v>42</v>
      </c>
      <c r="AP235" s="458">
        <f t="shared" si="217"/>
        <v>24</v>
      </c>
      <c r="AQ235" s="458">
        <f t="shared" si="218"/>
        <v>56</v>
      </c>
      <c r="AR235" s="458">
        <f t="shared" si="219"/>
        <v>0</v>
      </c>
      <c r="AS235" s="16" t="s">
        <v>319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>
        <v>1</v>
      </c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>
        <v>1</v>
      </c>
      <c r="BP235" s="13">
        <v>1</v>
      </c>
      <c r="BQ235" s="13"/>
      <c r="BR235" s="13"/>
      <c r="BS235" s="13"/>
      <c r="BT235" s="13"/>
      <c r="BU235" s="13">
        <v>1</v>
      </c>
      <c r="BV235" s="13"/>
      <c r="BW235" s="13"/>
      <c r="BX235" s="13"/>
      <c r="BY235" s="13"/>
      <c r="BZ235" s="13"/>
      <c r="CA235" s="13">
        <v>1</v>
      </c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>
        <v>1</v>
      </c>
      <c r="CP235" s="13">
        <v>2</v>
      </c>
      <c r="CQ235" s="13">
        <v>2</v>
      </c>
      <c r="CR235" s="13">
        <v>4</v>
      </c>
      <c r="CS235" s="13">
        <v>1</v>
      </c>
      <c r="CT235" s="13">
        <v>2</v>
      </c>
      <c r="CU235" s="13">
        <v>3</v>
      </c>
      <c r="CV235" s="13">
        <v>4</v>
      </c>
      <c r="CW235" s="13">
        <v>3</v>
      </c>
      <c r="CX235" s="13">
        <v>3</v>
      </c>
      <c r="CY235" s="13">
        <v>3</v>
      </c>
      <c r="CZ235" s="13">
        <v>3</v>
      </c>
      <c r="DA235" s="13">
        <v>4</v>
      </c>
      <c r="DB235" s="13">
        <v>2</v>
      </c>
      <c r="DC235" s="13">
        <v>6</v>
      </c>
      <c r="DD235" s="13">
        <v>8</v>
      </c>
      <c r="DE235" s="13">
        <v>2</v>
      </c>
      <c r="DF235" s="13">
        <v>3</v>
      </c>
      <c r="DG235" s="13">
        <v>2</v>
      </c>
      <c r="DH235" s="13">
        <v>5</v>
      </c>
      <c r="DI235" s="13">
        <v>7</v>
      </c>
      <c r="DJ235" s="13">
        <v>1</v>
      </c>
      <c r="DK235" s="13">
        <v>10</v>
      </c>
      <c r="DL235" s="13">
        <v>10</v>
      </c>
      <c r="DM235" s="13">
        <v>6</v>
      </c>
      <c r="DN235" s="13">
        <v>6</v>
      </c>
      <c r="DO235" s="13">
        <v>5</v>
      </c>
      <c r="DP235" s="13">
        <v>4</v>
      </c>
      <c r="DQ235" s="13">
        <v>4</v>
      </c>
      <c r="DR235" s="13">
        <v>2</v>
      </c>
      <c r="DS235" s="13">
        <v>2</v>
      </c>
      <c r="DT235" s="13"/>
      <c r="DU235" s="13">
        <v>3</v>
      </c>
      <c r="DV235" s="13"/>
      <c r="DW235" s="13">
        <v>2</v>
      </c>
      <c r="DX235" s="13">
        <v>1</v>
      </c>
      <c r="DY235" s="13"/>
      <c r="DZ235" s="13"/>
      <c r="EA235" s="13"/>
      <c r="EB235" s="59">
        <v>131</v>
      </c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>
        <v>2</v>
      </c>
      <c r="EY235" s="13">
        <v>1</v>
      </c>
      <c r="EZ235" s="13">
        <v>2</v>
      </c>
      <c r="FA235" s="13"/>
      <c r="FB235" s="13"/>
      <c r="FC235" s="13">
        <v>1</v>
      </c>
      <c r="FD235" s="13"/>
      <c r="FE235" s="13"/>
      <c r="FF235" s="13"/>
      <c r="FG235" s="13"/>
      <c r="FH235" s="13">
        <v>1</v>
      </c>
      <c r="FI235" s="13"/>
      <c r="FJ235" s="13"/>
      <c r="FK235" s="13">
        <v>1</v>
      </c>
      <c r="FL235" s="13">
        <v>1</v>
      </c>
      <c r="FM235" s="13">
        <v>1</v>
      </c>
      <c r="FN235" s="13">
        <v>3</v>
      </c>
      <c r="FO235" s="13">
        <v>2</v>
      </c>
      <c r="FP235" s="13">
        <v>2</v>
      </c>
      <c r="FQ235" s="13"/>
      <c r="FR235" s="13">
        <v>1</v>
      </c>
      <c r="FS235" s="13">
        <v>3</v>
      </c>
      <c r="FT235" s="13">
        <v>2</v>
      </c>
      <c r="FU235" s="13">
        <v>2</v>
      </c>
      <c r="FV235" s="13">
        <v>1</v>
      </c>
      <c r="FW235" s="13">
        <v>3</v>
      </c>
      <c r="FX235" s="13">
        <v>4</v>
      </c>
      <c r="FY235" s="13">
        <v>5</v>
      </c>
      <c r="FZ235" s="13">
        <v>2</v>
      </c>
      <c r="GA235" s="13">
        <v>5</v>
      </c>
      <c r="GB235" s="13">
        <v>2</v>
      </c>
      <c r="GC235" s="13">
        <v>2</v>
      </c>
      <c r="GD235" s="13">
        <v>8</v>
      </c>
      <c r="GE235" s="13">
        <v>3</v>
      </c>
      <c r="GF235" s="13">
        <v>4</v>
      </c>
      <c r="GG235" s="13">
        <v>3</v>
      </c>
      <c r="GH235" s="13">
        <v>3</v>
      </c>
      <c r="GI235" s="13">
        <v>2</v>
      </c>
      <c r="GJ235" s="13">
        <v>5</v>
      </c>
      <c r="GK235" s="13">
        <v>5</v>
      </c>
      <c r="GL235" s="13">
        <v>6</v>
      </c>
      <c r="GM235" s="13">
        <v>5</v>
      </c>
      <c r="GN235" s="13">
        <v>6</v>
      </c>
      <c r="GO235" s="13">
        <v>2</v>
      </c>
      <c r="GP235" s="13">
        <v>6</v>
      </c>
      <c r="GQ235" s="13">
        <v>3</v>
      </c>
      <c r="GR235" s="13">
        <v>3</v>
      </c>
      <c r="GS235" s="13">
        <v>5</v>
      </c>
      <c r="GT235" s="13">
        <v>4</v>
      </c>
      <c r="GU235" s="13">
        <v>3</v>
      </c>
      <c r="GV235" s="13"/>
      <c r="GW235" s="13">
        <v>3</v>
      </c>
      <c r="GX235" s="13"/>
      <c r="GY235" s="13">
        <v>1</v>
      </c>
      <c r="GZ235" s="13"/>
      <c r="HA235" s="13"/>
      <c r="HB235" s="13">
        <v>2</v>
      </c>
      <c r="HC235" s="13"/>
      <c r="HD235" s="13"/>
      <c r="HE235" s="13"/>
      <c r="HF235" s="59">
        <v>131</v>
      </c>
      <c r="HG235" s="13">
        <v>262</v>
      </c>
      <c r="HH235" s="13"/>
    </row>
    <row r="236" spans="1:216">
      <c r="A236" s="337" t="s">
        <v>309</v>
      </c>
      <c r="B236" s="37">
        <f t="shared" si="220"/>
        <v>0</v>
      </c>
      <c r="C236" s="37">
        <f t="shared" si="221"/>
        <v>0</v>
      </c>
      <c r="D236" s="37">
        <f t="shared" si="221"/>
        <v>0</v>
      </c>
      <c r="E236" s="37">
        <f t="shared" si="221"/>
        <v>0</v>
      </c>
      <c r="F236" s="37">
        <f t="shared" si="221"/>
        <v>0</v>
      </c>
      <c r="G236" s="37">
        <f t="shared" si="221"/>
        <v>0</v>
      </c>
      <c r="H236" s="37">
        <f t="shared" si="221"/>
        <v>1</v>
      </c>
      <c r="I236" s="37">
        <f t="shared" si="221"/>
        <v>0</v>
      </c>
      <c r="J236" s="37">
        <f t="shared" si="221"/>
        <v>0</v>
      </c>
      <c r="K236" s="37">
        <f t="shared" si="221"/>
        <v>0</v>
      </c>
      <c r="L236" s="37">
        <f t="shared" si="221"/>
        <v>11</v>
      </c>
      <c r="M236" s="37">
        <f t="shared" si="221"/>
        <v>6</v>
      </c>
      <c r="N236" s="37">
        <f t="shared" si="221"/>
        <v>22</v>
      </c>
      <c r="O236" s="37">
        <f t="shared" si="221"/>
        <v>5</v>
      </c>
      <c r="P236" s="37">
        <f t="shared" si="221"/>
        <v>25</v>
      </c>
      <c r="Q236" s="37">
        <f t="shared" si="221"/>
        <v>25</v>
      </c>
      <c r="R236" s="37">
        <f t="shared" si="221"/>
        <v>64</v>
      </c>
      <c r="S236" s="37">
        <f t="shared" si="221"/>
        <v>64</v>
      </c>
      <c r="T236" s="37">
        <f t="shared" si="221"/>
        <v>27</v>
      </c>
      <c r="U236" s="37">
        <f t="shared" si="221"/>
        <v>58</v>
      </c>
      <c r="W236" s="16" t="s">
        <v>320</v>
      </c>
      <c r="X236" s="458">
        <f t="shared" si="200"/>
        <v>0</v>
      </c>
      <c r="Y236" s="458">
        <f t="shared" si="201"/>
        <v>0</v>
      </c>
      <c r="Z236" s="458"/>
      <c r="AA236" s="458">
        <f t="shared" si="202"/>
        <v>0</v>
      </c>
      <c r="AB236" s="458">
        <f t="shared" si="203"/>
        <v>0</v>
      </c>
      <c r="AC236" s="458">
        <f t="shared" si="204"/>
        <v>5</v>
      </c>
      <c r="AD236" s="458">
        <f t="shared" si="205"/>
        <v>4</v>
      </c>
      <c r="AE236" s="458">
        <f t="shared" si="206"/>
        <v>1</v>
      </c>
      <c r="AF236" s="458">
        <f t="shared" si="207"/>
        <v>9</v>
      </c>
      <c r="AG236" s="458">
        <f t="shared" si="208"/>
        <v>5</v>
      </c>
      <c r="AH236" s="458">
        <f t="shared" si="209"/>
        <v>24</v>
      </c>
      <c r="AI236" s="458">
        <f t="shared" si="210"/>
        <v>10</v>
      </c>
      <c r="AJ236" s="458">
        <f t="shared" si="211"/>
        <v>52</v>
      </c>
      <c r="AK236" s="458">
        <f t="shared" si="212"/>
        <v>19</v>
      </c>
      <c r="AL236" s="458">
        <f t="shared" si="213"/>
        <v>68</v>
      </c>
      <c r="AM236" s="458">
        <f t="shared" si="214"/>
        <v>41</v>
      </c>
      <c r="AN236" s="458">
        <f t="shared" si="215"/>
        <v>40</v>
      </c>
      <c r="AO236" s="458">
        <f t="shared" si="216"/>
        <v>66</v>
      </c>
      <c r="AP236" s="458">
        <f t="shared" si="217"/>
        <v>29</v>
      </c>
      <c r="AQ236" s="458">
        <f t="shared" si="218"/>
        <v>39</v>
      </c>
      <c r="AR236" s="458">
        <f t="shared" si="219"/>
        <v>1</v>
      </c>
      <c r="AS236" s="16" t="s">
        <v>320</v>
      </c>
      <c r="AT236" s="13"/>
      <c r="AU236" s="13"/>
      <c r="AV236" s="13"/>
      <c r="AW236" s="13"/>
      <c r="AX236" s="13"/>
      <c r="AY236" s="13"/>
      <c r="AZ236" s="13"/>
      <c r="BA236" s="13">
        <v>1</v>
      </c>
      <c r="BB236" s="13">
        <v>1</v>
      </c>
      <c r="BC236" s="13">
        <v>1</v>
      </c>
      <c r="BD236" s="13">
        <v>1</v>
      </c>
      <c r="BE236" s="13">
        <v>1</v>
      </c>
      <c r="BF236" s="13"/>
      <c r="BG236" s="13"/>
      <c r="BH236" s="13">
        <v>1</v>
      </c>
      <c r="BI236" s="13"/>
      <c r="BJ236" s="13"/>
      <c r="BK236" s="13"/>
      <c r="BL236" s="13"/>
      <c r="BM236" s="13"/>
      <c r="BN236" s="13"/>
      <c r="BO236" s="13">
        <v>1</v>
      </c>
      <c r="BP236" s="13"/>
      <c r="BQ236" s="13">
        <v>3</v>
      </c>
      <c r="BR236" s="13"/>
      <c r="BS236" s="13"/>
      <c r="BT236" s="13">
        <v>1</v>
      </c>
      <c r="BU236" s="13"/>
      <c r="BV236" s="13"/>
      <c r="BW236" s="13"/>
      <c r="BX236" s="13">
        <v>2</v>
      </c>
      <c r="BY236" s="13">
        <v>1</v>
      </c>
      <c r="BZ236" s="13">
        <v>2</v>
      </c>
      <c r="CA236" s="13"/>
      <c r="CB236" s="13"/>
      <c r="CC236" s="13">
        <v>1</v>
      </c>
      <c r="CD236" s="13">
        <v>1</v>
      </c>
      <c r="CE236" s="13">
        <v>3</v>
      </c>
      <c r="CF236" s="13">
        <v>1</v>
      </c>
      <c r="CG236" s="13">
        <v>1</v>
      </c>
      <c r="CH236" s="13">
        <v>2</v>
      </c>
      <c r="CI236" s="13">
        <v>1</v>
      </c>
      <c r="CJ236" s="13"/>
      <c r="CK236" s="13">
        <v>4</v>
      </c>
      <c r="CL236" s="13">
        <v>2</v>
      </c>
      <c r="CM236" s="13">
        <v>2</v>
      </c>
      <c r="CN236" s="13">
        <v>5</v>
      </c>
      <c r="CO236" s="13">
        <v>1</v>
      </c>
      <c r="CP236" s="13">
        <v>4</v>
      </c>
      <c r="CQ236" s="13">
        <v>5</v>
      </c>
      <c r="CR236" s="13">
        <v>5</v>
      </c>
      <c r="CS236" s="13">
        <v>4</v>
      </c>
      <c r="CT236" s="13">
        <v>3</v>
      </c>
      <c r="CU236" s="13">
        <v>1</v>
      </c>
      <c r="CV236" s="13">
        <v>3</v>
      </c>
      <c r="CW236" s="13">
        <v>5</v>
      </c>
      <c r="CX236" s="13">
        <v>4</v>
      </c>
      <c r="CY236" s="13">
        <v>7</v>
      </c>
      <c r="CZ236" s="13">
        <v>9</v>
      </c>
      <c r="DA236" s="13">
        <v>4</v>
      </c>
      <c r="DB236" s="13">
        <v>5</v>
      </c>
      <c r="DC236" s="13">
        <v>4</v>
      </c>
      <c r="DD236" s="13">
        <v>4</v>
      </c>
      <c r="DE236" s="13">
        <v>9</v>
      </c>
      <c r="DF236" s="13">
        <v>6</v>
      </c>
      <c r="DG236" s="13">
        <v>11</v>
      </c>
      <c r="DH236" s="13">
        <v>3</v>
      </c>
      <c r="DI236" s="13">
        <v>11</v>
      </c>
      <c r="DJ236" s="13">
        <v>8</v>
      </c>
      <c r="DK236" s="13">
        <v>4</v>
      </c>
      <c r="DL236" s="13">
        <v>5</v>
      </c>
      <c r="DM236" s="13">
        <v>5</v>
      </c>
      <c r="DN236" s="13">
        <v>6</v>
      </c>
      <c r="DO236" s="13">
        <v>3</v>
      </c>
      <c r="DP236" s="13">
        <v>3</v>
      </c>
      <c r="DQ236" s="13">
        <v>3</v>
      </c>
      <c r="DR236" s="13"/>
      <c r="DS236" s="13"/>
      <c r="DT236" s="13">
        <v>2</v>
      </c>
      <c r="DU236" s="13"/>
      <c r="DV236" s="13"/>
      <c r="DW236" s="13"/>
      <c r="DX236" s="13"/>
      <c r="DY236" s="13"/>
      <c r="DZ236" s="13"/>
      <c r="EA236" s="13">
        <v>1</v>
      </c>
      <c r="EB236" s="59">
        <v>187</v>
      </c>
      <c r="EC236" s="13"/>
      <c r="ED236" s="13"/>
      <c r="EE236" s="13"/>
      <c r="EF236" s="13"/>
      <c r="EG236" s="13"/>
      <c r="EH236" s="13"/>
      <c r="EI236" s="13"/>
      <c r="EJ236" s="13">
        <v>1</v>
      </c>
      <c r="EK236" s="13"/>
      <c r="EL236" s="13"/>
      <c r="EM236" s="13"/>
      <c r="EN236" s="13"/>
      <c r="EO236" s="13">
        <v>1</v>
      </c>
      <c r="EP236" s="13"/>
      <c r="EQ236" s="13">
        <v>2</v>
      </c>
      <c r="ER236" s="13"/>
      <c r="ES236" s="13"/>
      <c r="ET236" s="13">
        <v>1</v>
      </c>
      <c r="EU236" s="13"/>
      <c r="EV236" s="13">
        <v>1</v>
      </c>
      <c r="EW236" s="13">
        <v>1</v>
      </c>
      <c r="EX236" s="13"/>
      <c r="EY236" s="13">
        <v>1</v>
      </c>
      <c r="EZ236" s="13">
        <v>1</v>
      </c>
      <c r="FA236" s="13">
        <v>4</v>
      </c>
      <c r="FB236" s="13"/>
      <c r="FC236" s="13">
        <v>2</v>
      </c>
      <c r="FD236" s="13">
        <v>2</v>
      </c>
      <c r="FE236" s="13">
        <v>1</v>
      </c>
      <c r="FF236" s="13"/>
      <c r="FG236" s="13">
        <v>4</v>
      </c>
      <c r="FH236" s="13">
        <v>1</v>
      </c>
      <c r="FI236" s="13">
        <v>5</v>
      </c>
      <c r="FJ236" s="13">
        <v>3</v>
      </c>
      <c r="FK236" s="13">
        <v>2</v>
      </c>
      <c r="FL236" s="13">
        <v>4</v>
      </c>
      <c r="FM236" s="13">
        <v>4</v>
      </c>
      <c r="FN236" s="13">
        <v>8</v>
      </c>
      <c r="FO236" s="13">
        <v>7</v>
      </c>
      <c r="FP236" s="13">
        <v>6</v>
      </c>
      <c r="FQ236" s="13">
        <v>3</v>
      </c>
      <c r="FR236" s="13">
        <v>5</v>
      </c>
      <c r="FS236" s="13">
        <v>5</v>
      </c>
      <c r="FT236" s="13">
        <v>6</v>
      </c>
      <c r="FU236" s="13">
        <v>7</v>
      </c>
      <c r="FV236" s="13">
        <v>1</v>
      </c>
      <c r="FW236" s="13">
        <v>6</v>
      </c>
      <c r="FX236" s="13">
        <v>4</v>
      </c>
      <c r="FY236" s="13">
        <v>9</v>
      </c>
      <c r="FZ236" s="13">
        <v>5</v>
      </c>
      <c r="GA236" s="13">
        <v>6</v>
      </c>
      <c r="GB236" s="13">
        <v>8</v>
      </c>
      <c r="GC236" s="13">
        <v>3</v>
      </c>
      <c r="GD236" s="13">
        <v>9</v>
      </c>
      <c r="GE236" s="13">
        <v>9</v>
      </c>
      <c r="GF236" s="13">
        <v>9</v>
      </c>
      <c r="GG236" s="13">
        <v>5</v>
      </c>
      <c r="GH236" s="13">
        <v>1</v>
      </c>
      <c r="GI236" s="13">
        <v>3</v>
      </c>
      <c r="GJ236" s="13">
        <v>7</v>
      </c>
      <c r="GK236" s="13">
        <v>4</v>
      </c>
      <c r="GL236" s="13">
        <v>2</v>
      </c>
      <c r="GM236" s="13">
        <v>4</v>
      </c>
      <c r="GN236" s="13">
        <v>7</v>
      </c>
      <c r="GO236" s="13">
        <v>4</v>
      </c>
      <c r="GP236" s="13">
        <v>3</v>
      </c>
      <c r="GQ236" s="13">
        <v>2</v>
      </c>
      <c r="GR236" s="13">
        <v>9</v>
      </c>
      <c r="GS236" s="13">
        <v>5</v>
      </c>
      <c r="GT236" s="13">
        <v>8</v>
      </c>
      <c r="GU236" s="13">
        <v>1</v>
      </c>
      <c r="GV236" s="13">
        <v>1</v>
      </c>
      <c r="GW236" s="13">
        <v>2</v>
      </c>
      <c r="GX236" s="13">
        <v>1</v>
      </c>
      <c r="GY236" s="13"/>
      <c r="GZ236" s="13"/>
      <c r="HA236" s="13"/>
      <c r="HB236" s="13"/>
      <c r="HC236" s="13"/>
      <c r="HD236" s="13"/>
      <c r="HE236" s="13"/>
      <c r="HF236" s="59">
        <v>226</v>
      </c>
      <c r="HG236" s="13">
        <v>413</v>
      </c>
      <c r="HH236" s="13"/>
    </row>
    <row r="237" spans="1:216">
      <c r="A237" s="337" t="s">
        <v>310</v>
      </c>
      <c r="B237" s="37">
        <f t="shared" si="220"/>
        <v>0</v>
      </c>
      <c r="C237" s="37">
        <f t="shared" si="221"/>
        <v>0</v>
      </c>
      <c r="D237" s="37">
        <f t="shared" si="221"/>
        <v>0</v>
      </c>
      <c r="E237" s="37">
        <f t="shared" si="221"/>
        <v>0</v>
      </c>
      <c r="F237" s="37">
        <f t="shared" si="221"/>
        <v>0</v>
      </c>
      <c r="G237" s="37">
        <f t="shared" si="221"/>
        <v>1</v>
      </c>
      <c r="H237" s="37">
        <f t="shared" si="221"/>
        <v>1</v>
      </c>
      <c r="I237" s="37">
        <f t="shared" si="221"/>
        <v>1</v>
      </c>
      <c r="J237" s="37">
        <f t="shared" si="221"/>
        <v>6</v>
      </c>
      <c r="K237" s="37">
        <f t="shared" si="221"/>
        <v>1</v>
      </c>
      <c r="L237" s="37">
        <f t="shared" si="221"/>
        <v>11</v>
      </c>
      <c r="M237" s="37">
        <f t="shared" si="221"/>
        <v>6</v>
      </c>
      <c r="N237" s="37">
        <f t="shared" si="221"/>
        <v>30</v>
      </c>
      <c r="O237" s="37">
        <f t="shared" si="221"/>
        <v>7</v>
      </c>
      <c r="P237" s="37">
        <f t="shared" si="221"/>
        <v>29</v>
      </c>
      <c r="Q237" s="37">
        <f t="shared" si="221"/>
        <v>38</v>
      </c>
      <c r="R237" s="37">
        <f t="shared" si="221"/>
        <v>62</v>
      </c>
      <c r="S237" s="37">
        <f t="shared" si="221"/>
        <v>56</v>
      </c>
      <c r="T237" s="37">
        <f t="shared" si="221"/>
        <v>28</v>
      </c>
      <c r="U237" s="37">
        <f t="shared" si="221"/>
        <v>63</v>
      </c>
      <c r="W237" s="16" t="s">
        <v>321</v>
      </c>
      <c r="X237" s="458">
        <f t="shared" si="200"/>
        <v>0</v>
      </c>
      <c r="Y237" s="458">
        <f t="shared" si="201"/>
        <v>1</v>
      </c>
      <c r="Z237" s="458"/>
      <c r="AA237" s="458">
        <f t="shared" si="202"/>
        <v>0</v>
      </c>
      <c r="AB237" s="458">
        <f t="shared" si="203"/>
        <v>2</v>
      </c>
      <c r="AC237" s="458">
        <f t="shared" si="204"/>
        <v>4</v>
      </c>
      <c r="AD237" s="458">
        <f t="shared" si="205"/>
        <v>12</v>
      </c>
      <c r="AE237" s="458">
        <f t="shared" si="206"/>
        <v>2</v>
      </c>
      <c r="AF237" s="458">
        <f t="shared" si="207"/>
        <v>17</v>
      </c>
      <c r="AG237" s="458">
        <f t="shared" si="208"/>
        <v>8</v>
      </c>
      <c r="AH237" s="458">
        <f t="shared" si="209"/>
        <v>30</v>
      </c>
      <c r="AI237" s="458">
        <f t="shared" si="210"/>
        <v>13</v>
      </c>
      <c r="AJ237" s="458">
        <f t="shared" si="211"/>
        <v>56</v>
      </c>
      <c r="AK237" s="458">
        <f t="shared" si="212"/>
        <v>40</v>
      </c>
      <c r="AL237" s="458">
        <f t="shared" si="213"/>
        <v>55</v>
      </c>
      <c r="AM237" s="458">
        <f t="shared" si="214"/>
        <v>47</v>
      </c>
      <c r="AN237" s="458">
        <f t="shared" si="215"/>
        <v>59</v>
      </c>
      <c r="AO237" s="458">
        <f t="shared" si="216"/>
        <v>45</v>
      </c>
      <c r="AP237" s="458">
        <f t="shared" si="217"/>
        <v>14</v>
      </c>
      <c r="AQ237" s="458">
        <f t="shared" si="218"/>
        <v>27</v>
      </c>
      <c r="AR237" s="458">
        <f t="shared" si="219"/>
        <v>1</v>
      </c>
      <c r="AS237" s="16" t="s">
        <v>321</v>
      </c>
      <c r="AT237" s="13">
        <v>1</v>
      </c>
      <c r="AU237" s="13"/>
      <c r="AV237" s="13"/>
      <c r="AW237" s="13">
        <v>1</v>
      </c>
      <c r="AX237" s="13"/>
      <c r="AY237" s="13">
        <v>1</v>
      </c>
      <c r="AZ237" s="13"/>
      <c r="BA237" s="13"/>
      <c r="BB237" s="13"/>
      <c r="BC237" s="13">
        <v>2</v>
      </c>
      <c r="BD237" s="13"/>
      <c r="BE237" s="13"/>
      <c r="BF237" s="13"/>
      <c r="BG237" s="13"/>
      <c r="BH237" s="13"/>
      <c r="BI237" s="13">
        <v>1</v>
      </c>
      <c r="BJ237" s="13"/>
      <c r="BK237" s="13">
        <v>1</v>
      </c>
      <c r="BL237" s="13"/>
      <c r="BM237" s="13">
        <v>1</v>
      </c>
      <c r="BN237" s="13"/>
      <c r="BO237" s="13"/>
      <c r="BP237" s="13">
        <v>3</v>
      </c>
      <c r="BQ237" s="13"/>
      <c r="BR237" s="13"/>
      <c r="BS237" s="13"/>
      <c r="BT237" s="13">
        <v>3</v>
      </c>
      <c r="BU237" s="13">
        <v>1</v>
      </c>
      <c r="BV237" s="13"/>
      <c r="BW237" s="13">
        <v>1</v>
      </c>
      <c r="BX237" s="13">
        <v>3</v>
      </c>
      <c r="BY237" s="13">
        <v>2</v>
      </c>
      <c r="BZ237" s="13"/>
      <c r="CA237" s="13">
        <v>1</v>
      </c>
      <c r="CB237" s="13"/>
      <c r="CC237" s="13">
        <v>2</v>
      </c>
      <c r="CD237" s="13">
        <v>1</v>
      </c>
      <c r="CE237" s="13">
        <v>3</v>
      </c>
      <c r="CF237" s="13">
        <v>5</v>
      </c>
      <c r="CG237" s="13">
        <v>4</v>
      </c>
      <c r="CH237" s="13">
        <v>4</v>
      </c>
      <c r="CI237" s="13">
        <v>3</v>
      </c>
      <c r="CJ237" s="13">
        <v>3</v>
      </c>
      <c r="CK237" s="13">
        <v>3</v>
      </c>
      <c r="CL237" s="13">
        <v>4</v>
      </c>
      <c r="CM237" s="13">
        <v>5</v>
      </c>
      <c r="CN237" s="13">
        <v>2</v>
      </c>
      <c r="CO237" s="13">
        <v>7</v>
      </c>
      <c r="CP237" s="13">
        <v>4</v>
      </c>
      <c r="CQ237" s="13">
        <v>4</v>
      </c>
      <c r="CR237" s="13">
        <v>2</v>
      </c>
      <c r="CS237" s="13">
        <v>4</v>
      </c>
      <c r="CT237" s="13">
        <v>3</v>
      </c>
      <c r="CU237" s="13">
        <v>10</v>
      </c>
      <c r="CV237" s="13">
        <v>5</v>
      </c>
      <c r="CW237" s="13">
        <v>4</v>
      </c>
      <c r="CX237" s="13">
        <v>6</v>
      </c>
      <c r="CY237" s="13">
        <v>5</v>
      </c>
      <c r="CZ237" s="13">
        <v>3</v>
      </c>
      <c r="DA237" s="13">
        <v>4</v>
      </c>
      <c r="DB237" s="13">
        <v>3</v>
      </c>
      <c r="DC237" s="13">
        <v>3</v>
      </c>
      <c r="DD237" s="13">
        <v>7</v>
      </c>
      <c r="DE237" s="13">
        <v>8</v>
      </c>
      <c r="DF237" s="13">
        <v>6</v>
      </c>
      <c r="DG237" s="13">
        <v>3</v>
      </c>
      <c r="DH237" s="13">
        <v>1</v>
      </c>
      <c r="DI237" s="13">
        <v>7</v>
      </c>
      <c r="DJ237" s="13">
        <v>5</v>
      </c>
      <c r="DK237" s="13">
        <v>2</v>
      </c>
      <c r="DL237" s="13">
        <v>5</v>
      </c>
      <c r="DM237" s="13">
        <v>4</v>
      </c>
      <c r="DN237" s="13">
        <v>5</v>
      </c>
      <c r="DO237" s="13">
        <v>1</v>
      </c>
      <c r="DP237" s="13">
        <v>1</v>
      </c>
      <c r="DQ237" s="13">
        <v>2</v>
      </c>
      <c r="DR237" s="13">
        <v>2</v>
      </c>
      <c r="DS237" s="13"/>
      <c r="DT237" s="13"/>
      <c r="DU237" s="13"/>
      <c r="DV237" s="13"/>
      <c r="DW237" s="13"/>
      <c r="DX237" s="13"/>
      <c r="DY237" s="13"/>
      <c r="DZ237" s="13"/>
      <c r="EA237" s="13">
        <v>1</v>
      </c>
      <c r="EB237" s="59">
        <v>188</v>
      </c>
      <c r="EC237" s="13"/>
      <c r="ED237" s="13"/>
      <c r="EE237" s="13"/>
      <c r="EF237" s="13">
        <v>1</v>
      </c>
      <c r="EG237" s="13">
        <v>1</v>
      </c>
      <c r="EH237" s="13"/>
      <c r="EI237" s="13">
        <v>2</v>
      </c>
      <c r="EJ237" s="13">
        <v>1</v>
      </c>
      <c r="EK237" s="13">
        <v>1</v>
      </c>
      <c r="EL237" s="13">
        <v>2</v>
      </c>
      <c r="EM237" s="13">
        <v>2</v>
      </c>
      <c r="EN237" s="13">
        <v>1</v>
      </c>
      <c r="EO237" s="13">
        <v>1</v>
      </c>
      <c r="EP237" s="13"/>
      <c r="EQ237" s="13">
        <v>1</v>
      </c>
      <c r="ER237" s="13">
        <v>1</v>
      </c>
      <c r="ES237" s="13">
        <v>1</v>
      </c>
      <c r="ET237" s="13"/>
      <c r="EU237" s="13">
        <v>1</v>
      </c>
      <c r="EV237" s="13"/>
      <c r="EW237" s="13">
        <v>2</v>
      </c>
      <c r="EX237" s="13"/>
      <c r="EY237" s="13">
        <v>3</v>
      </c>
      <c r="EZ237" s="13">
        <v>2</v>
      </c>
      <c r="FA237" s="13">
        <v>5</v>
      </c>
      <c r="FB237" s="13">
        <v>3</v>
      </c>
      <c r="FC237" s="13"/>
      <c r="FD237" s="13">
        <v>5</v>
      </c>
      <c r="FE237" s="13">
        <v>5</v>
      </c>
      <c r="FF237" s="13">
        <v>1</v>
      </c>
      <c r="FG237" s="13"/>
      <c r="FH237" s="13">
        <v>4</v>
      </c>
      <c r="FI237" s="13">
        <v>7</v>
      </c>
      <c r="FJ237" s="13">
        <v>1</v>
      </c>
      <c r="FK237" s="13">
        <v>3</v>
      </c>
      <c r="FL237" s="13">
        <v>4</v>
      </c>
      <c r="FM237" s="13">
        <v>2</v>
      </c>
      <c r="FN237" s="13">
        <v>8</v>
      </c>
      <c r="FO237" s="13">
        <v>4</v>
      </c>
      <c r="FP237" s="13">
        <v>3</v>
      </c>
      <c r="FQ237" s="13">
        <v>11</v>
      </c>
      <c r="FR237" s="13">
        <v>4</v>
      </c>
      <c r="FS237" s="13">
        <v>4</v>
      </c>
      <c r="FT237" s="13">
        <v>11</v>
      </c>
      <c r="FU237" s="13">
        <v>6</v>
      </c>
      <c r="FV237" s="13">
        <v>3</v>
      </c>
      <c r="FW237" s="13">
        <v>3</v>
      </c>
      <c r="FX237" s="13">
        <v>7</v>
      </c>
      <c r="FY237" s="13">
        <v>6</v>
      </c>
      <c r="FZ237" s="13">
        <v>5</v>
      </c>
      <c r="GA237" s="13">
        <v>7</v>
      </c>
      <c r="GB237" s="13">
        <v>5</v>
      </c>
      <c r="GC237" s="13">
        <v>5</v>
      </c>
      <c r="GD237" s="13">
        <v>5</v>
      </c>
      <c r="GE237" s="13">
        <v>5</v>
      </c>
      <c r="GF237" s="13">
        <v>7</v>
      </c>
      <c r="GG237" s="13">
        <v>6</v>
      </c>
      <c r="GH237" s="13">
        <v>9</v>
      </c>
      <c r="GI237" s="13">
        <v>1</v>
      </c>
      <c r="GJ237" s="13">
        <v>6</v>
      </c>
      <c r="GK237" s="13">
        <v>8</v>
      </c>
      <c r="GL237" s="13">
        <v>3</v>
      </c>
      <c r="GM237" s="13">
        <v>7</v>
      </c>
      <c r="GN237" s="13">
        <v>4</v>
      </c>
      <c r="GO237" s="13">
        <v>9</v>
      </c>
      <c r="GP237" s="13">
        <v>6</v>
      </c>
      <c r="GQ237" s="13">
        <v>1</v>
      </c>
      <c r="GR237" s="13">
        <v>2</v>
      </c>
      <c r="GS237" s="13">
        <v>1</v>
      </c>
      <c r="GT237" s="13">
        <v>4</v>
      </c>
      <c r="GU237" s="13">
        <v>1</v>
      </c>
      <c r="GV237" s="13">
        <v>3</v>
      </c>
      <c r="GW237" s="13"/>
      <c r="GX237" s="13">
        <v>2</v>
      </c>
      <c r="GY237" s="13"/>
      <c r="GZ237" s="13"/>
      <c r="HA237" s="13"/>
      <c r="HB237" s="13"/>
      <c r="HC237" s="13"/>
      <c r="HD237" s="13"/>
      <c r="HE237" s="13"/>
      <c r="HF237" s="59">
        <v>245</v>
      </c>
      <c r="HG237" s="13">
        <v>433</v>
      </c>
      <c r="HH237" s="13"/>
    </row>
    <row r="238" spans="1:216" ht="13.8" thickBot="1">
      <c r="A238" s="338" t="s">
        <v>311</v>
      </c>
      <c r="B238" s="37">
        <f t="shared" si="220"/>
        <v>0</v>
      </c>
      <c r="C238" s="37">
        <f t="shared" ref="C238:U238" si="222">+Y234</f>
        <v>0</v>
      </c>
      <c r="D238" s="37">
        <f t="shared" si="222"/>
        <v>0</v>
      </c>
      <c r="E238" s="37">
        <f t="shared" si="222"/>
        <v>0</v>
      </c>
      <c r="F238" s="37">
        <f t="shared" si="222"/>
        <v>1</v>
      </c>
      <c r="G238" s="37">
        <f t="shared" si="222"/>
        <v>0</v>
      </c>
      <c r="H238" s="37">
        <f t="shared" si="222"/>
        <v>3</v>
      </c>
      <c r="I238" s="37">
        <f t="shared" si="222"/>
        <v>2</v>
      </c>
      <c r="J238" s="37">
        <f t="shared" si="222"/>
        <v>3</v>
      </c>
      <c r="K238" s="37">
        <f t="shared" si="222"/>
        <v>6</v>
      </c>
      <c r="L238" s="37">
        <f t="shared" si="222"/>
        <v>8</v>
      </c>
      <c r="M238" s="37">
        <f t="shared" si="222"/>
        <v>4</v>
      </c>
      <c r="N238" s="37">
        <f t="shared" si="222"/>
        <v>27</v>
      </c>
      <c r="O238" s="37">
        <f t="shared" si="222"/>
        <v>7</v>
      </c>
      <c r="P238" s="37">
        <f t="shared" si="222"/>
        <v>41</v>
      </c>
      <c r="Q238" s="37">
        <f t="shared" si="222"/>
        <v>28</v>
      </c>
      <c r="R238" s="37">
        <f t="shared" si="222"/>
        <v>39</v>
      </c>
      <c r="S238" s="37">
        <f t="shared" si="222"/>
        <v>51</v>
      </c>
      <c r="T238" s="37">
        <f t="shared" si="222"/>
        <v>29</v>
      </c>
      <c r="U238" s="37">
        <f t="shared" si="222"/>
        <v>35</v>
      </c>
      <c r="W238" s="16" t="s">
        <v>322</v>
      </c>
      <c r="X238" s="458">
        <f t="shared" si="200"/>
        <v>0</v>
      </c>
      <c r="Y238" s="458">
        <f t="shared" si="201"/>
        <v>0</v>
      </c>
      <c r="Z238" s="458"/>
      <c r="AA238" s="458">
        <f t="shared" si="202"/>
        <v>0</v>
      </c>
      <c r="AB238" s="458">
        <f t="shared" si="203"/>
        <v>0</v>
      </c>
      <c r="AC238" s="458">
        <f t="shared" si="204"/>
        <v>0</v>
      </c>
      <c r="AD238" s="458">
        <f t="shared" si="205"/>
        <v>3</v>
      </c>
      <c r="AE238" s="458">
        <f t="shared" si="206"/>
        <v>1</v>
      </c>
      <c r="AF238" s="458">
        <f t="shared" si="207"/>
        <v>5</v>
      </c>
      <c r="AG238" s="458">
        <f t="shared" si="208"/>
        <v>2</v>
      </c>
      <c r="AH238" s="458">
        <f t="shared" si="209"/>
        <v>14</v>
      </c>
      <c r="AI238" s="458">
        <f t="shared" si="210"/>
        <v>9</v>
      </c>
      <c r="AJ238" s="458">
        <f t="shared" si="211"/>
        <v>34</v>
      </c>
      <c r="AK238" s="458">
        <f t="shared" si="212"/>
        <v>13</v>
      </c>
      <c r="AL238" s="458">
        <f t="shared" si="213"/>
        <v>38</v>
      </c>
      <c r="AM238" s="458">
        <f t="shared" si="214"/>
        <v>32</v>
      </c>
      <c r="AN238" s="458">
        <f t="shared" si="215"/>
        <v>60</v>
      </c>
      <c r="AO238" s="458">
        <f t="shared" si="216"/>
        <v>53</v>
      </c>
      <c r="AP238" s="458">
        <f t="shared" si="217"/>
        <v>13</v>
      </c>
      <c r="AQ238" s="458">
        <f t="shared" si="218"/>
        <v>45</v>
      </c>
      <c r="AR238" s="458">
        <f t="shared" si="219"/>
        <v>0</v>
      </c>
      <c r="AS238" s="16" t="s">
        <v>322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>
        <v>1</v>
      </c>
      <c r="BH238" s="13"/>
      <c r="BI238" s="13"/>
      <c r="BJ238" s="13"/>
      <c r="BK238" s="13"/>
      <c r="BL238" s="13"/>
      <c r="BM238" s="13"/>
      <c r="BN238" s="13"/>
      <c r="BO238" s="13">
        <v>1</v>
      </c>
      <c r="BP238" s="13"/>
      <c r="BQ238" s="13"/>
      <c r="BR238" s="13">
        <v>1</v>
      </c>
      <c r="BS238" s="13"/>
      <c r="BT238" s="13"/>
      <c r="BU238" s="13"/>
      <c r="BV238" s="13">
        <v>2</v>
      </c>
      <c r="BW238" s="13"/>
      <c r="BX238" s="13"/>
      <c r="BY238" s="13">
        <v>1</v>
      </c>
      <c r="BZ238" s="13"/>
      <c r="CA238" s="13">
        <v>2</v>
      </c>
      <c r="CB238" s="13"/>
      <c r="CC238" s="13">
        <v>1</v>
      </c>
      <c r="CD238" s="13">
        <v>2</v>
      </c>
      <c r="CE238" s="13">
        <v>1</v>
      </c>
      <c r="CF238" s="13">
        <v>1</v>
      </c>
      <c r="CG238" s="13">
        <v>2</v>
      </c>
      <c r="CH238" s="13">
        <v>2</v>
      </c>
      <c r="CI238" s="13"/>
      <c r="CJ238" s="13"/>
      <c r="CK238" s="13"/>
      <c r="CL238" s="13"/>
      <c r="CM238" s="13"/>
      <c r="CN238" s="13">
        <v>5</v>
      </c>
      <c r="CO238" s="13">
        <v>3</v>
      </c>
      <c r="CP238" s="13">
        <v>2</v>
      </c>
      <c r="CQ238" s="13">
        <v>2</v>
      </c>
      <c r="CR238" s="13">
        <v>6</v>
      </c>
      <c r="CS238" s="13">
        <v>2</v>
      </c>
      <c r="CT238" s="13">
        <v>2</v>
      </c>
      <c r="CU238" s="13">
        <v>3</v>
      </c>
      <c r="CV238" s="13">
        <v>3</v>
      </c>
      <c r="CW238" s="13">
        <v>3</v>
      </c>
      <c r="CX238" s="13">
        <v>5</v>
      </c>
      <c r="CY238" s="13">
        <v>4</v>
      </c>
      <c r="CZ238" s="13">
        <v>3</v>
      </c>
      <c r="DA238" s="13">
        <v>5</v>
      </c>
      <c r="DB238" s="13">
        <v>4</v>
      </c>
      <c r="DC238" s="13">
        <v>6</v>
      </c>
      <c r="DD238" s="13">
        <v>5</v>
      </c>
      <c r="DE238" s="13">
        <v>6</v>
      </c>
      <c r="DF238" s="13">
        <v>10</v>
      </c>
      <c r="DG238" s="13">
        <v>6</v>
      </c>
      <c r="DH238" s="13">
        <v>3</v>
      </c>
      <c r="DI238" s="13">
        <v>5</v>
      </c>
      <c r="DJ238" s="13">
        <v>7</v>
      </c>
      <c r="DK238" s="13">
        <v>8</v>
      </c>
      <c r="DL238" s="13">
        <v>6</v>
      </c>
      <c r="DM238" s="13">
        <v>8</v>
      </c>
      <c r="DN238" s="13">
        <v>3</v>
      </c>
      <c r="DO238" s="13">
        <v>1</v>
      </c>
      <c r="DP238" s="13">
        <v>8</v>
      </c>
      <c r="DQ238" s="13"/>
      <c r="DR238" s="13">
        <v>2</v>
      </c>
      <c r="DS238" s="13"/>
      <c r="DT238" s="13">
        <v>1</v>
      </c>
      <c r="DU238" s="13">
        <v>1</v>
      </c>
      <c r="DV238" s="13"/>
      <c r="DW238" s="13"/>
      <c r="DX238" s="13"/>
      <c r="DY238" s="13"/>
      <c r="DZ238" s="13"/>
      <c r="EA238" s="13"/>
      <c r="EB238" s="59">
        <v>155</v>
      </c>
      <c r="EC238" s="13"/>
      <c r="ED238" s="13"/>
      <c r="EE238" s="13"/>
      <c r="EF238" s="13"/>
      <c r="EG238" s="13"/>
      <c r="EH238" s="13"/>
      <c r="EI238" s="13"/>
      <c r="EJ238" s="13"/>
      <c r="EK238" s="13">
        <v>1</v>
      </c>
      <c r="EL238" s="13"/>
      <c r="EM238" s="13"/>
      <c r="EN238" s="13"/>
      <c r="EO238" s="13">
        <v>1</v>
      </c>
      <c r="EP238" s="13"/>
      <c r="EQ238" s="13">
        <v>1</v>
      </c>
      <c r="ER238" s="13"/>
      <c r="ES238" s="13"/>
      <c r="ET238" s="13"/>
      <c r="EU238" s="13"/>
      <c r="EV238" s="13">
        <v>1</v>
      </c>
      <c r="EW238" s="13"/>
      <c r="EX238" s="13"/>
      <c r="EY238" s="13">
        <v>1</v>
      </c>
      <c r="EZ238" s="13"/>
      <c r="FA238" s="13">
        <v>1</v>
      </c>
      <c r="FB238" s="13">
        <v>2</v>
      </c>
      <c r="FC238" s="13">
        <v>2</v>
      </c>
      <c r="FD238" s="13">
        <v>1</v>
      </c>
      <c r="FE238" s="13">
        <v>3</v>
      </c>
      <c r="FF238" s="13">
        <v>3</v>
      </c>
      <c r="FG238" s="13">
        <v>1</v>
      </c>
      <c r="FH238" s="13"/>
      <c r="FI238" s="13"/>
      <c r="FJ238" s="13">
        <v>2</v>
      </c>
      <c r="FK238" s="13"/>
      <c r="FL238" s="13">
        <v>2</v>
      </c>
      <c r="FM238" s="13">
        <v>1</v>
      </c>
      <c r="FN238" s="13">
        <v>3</v>
      </c>
      <c r="FO238" s="13">
        <v>6</v>
      </c>
      <c r="FP238" s="13"/>
      <c r="FQ238" s="13">
        <v>5</v>
      </c>
      <c r="FR238" s="13">
        <v>7</v>
      </c>
      <c r="FS238" s="13">
        <v>4</v>
      </c>
      <c r="FT238" s="13">
        <v>2</v>
      </c>
      <c r="FU238" s="13">
        <v>3</v>
      </c>
      <c r="FV238" s="13">
        <v>3</v>
      </c>
      <c r="FW238" s="13">
        <v>5</v>
      </c>
      <c r="FX238" s="13">
        <v>1</v>
      </c>
      <c r="FY238" s="13">
        <v>1</v>
      </c>
      <c r="FZ238" s="13">
        <v>3</v>
      </c>
      <c r="GA238" s="13">
        <v>4</v>
      </c>
      <c r="GB238" s="13">
        <v>4</v>
      </c>
      <c r="GC238" s="13">
        <v>6</v>
      </c>
      <c r="GD238" s="13">
        <v>6</v>
      </c>
      <c r="GE238" s="13">
        <v>4</v>
      </c>
      <c r="GF238" s="13">
        <v>4</v>
      </c>
      <c r="GG238" s="13">
        <v>6</v>
      </c>
      <c r="GH238" s="13">
        <v>3</v>
      </c>
      <c r="GI238" s="13">
        <v>7</v>
      </c>
      <c r="GJ238" s="13">
        <v>10</v>
      </c>
      <c r="GK238" s="13">
        <v>7</v>
      </c>
      <c r="GL238" s="13">
        <v>6</v>
      </c>
      <c r="GM238" s="13">
        <v>6</v>
      </c>
      <c r="GN238" s="13">
        <v>4</v>
      </c>
      <c r="GO238" s="13">
        <v>4</v>
      </c>
      <c r="GP238" s="13">
        <v>7</v>
      </c>
      <c r="GQ238" s="13">
        <v>4</v>
      </c>
      <c r="GR238" s="13">
        <v>2</v>
      </c>
      <c r="GS238" s="13">
        <v>2</v>
      </c>
      <c r="GT238" s="13">
        <v>1</v>
      </c>
      <c r="GU238" s="13"/>
      <c r="GV238" s="13">
        <v>4</v>
      </c>
      <c r="GW238" s="13"/>
      <c r="GX238" s="13"/>
      <c r="GY238" s="13"/>
      <c r="GZ238" s="13"/>
      <c r="HA238" s="13"/>
      <c r="HB238" s="13"/>
      <c r="HC238" s="13"/>
      <c r="HD238" s="13"/>
      <c r="HE238" s="13"/>
      <c r="HF238" s="59">
        <v>167</v>
      </c>
      <c r="HG238" s="13">
        <v>322</v>
      </c>
      <c r="HH238" s="13"/>
    </row>
    <row r="239" spans="1:216">
      <c r="W239" s="16" t="s">
        <v>323</v>
      </c>
      <c r="X239" s="458">
        <f t="shared" si="200"/>
        <v>0</v>
      </c>
      <c r="Y239" s="458">
        <f t="shared" si="201"/>
        <v>0</v>
      </c>
      <c r="Z239" s="458"/>
      <c r="AA239" s="458">
        <f t="shared" si="202"/>
        <v>0</v>
      </c>
      <c r="AB239" s="458">
        <f t="shared" si="203"/>
        <v>1</v>
      </c>
      <c r="AC239" s="458">
        <f t="shared" si="204"/>
        <v>0</v>
      </c>
      <c r="AD239" s="458">
        <f t="shared" si="205"/>
        <v>1</v>
      </c>
      <c r="AE239" s="458">
        <f t="shared" si="206"/>
        <v>0</v>
      </c>
      <c r="AF239" s="458">
        <f t="shared" si="207"/>
        <v>1</v>
      </c>
      <c r="AG239" s="458">
        <f t="shared" si="208"/>
        <v>2</v>
      </c>
      <c r="AH239" s="458">
        <f t="shared" si="209"/>
        <v>5</v>
      </c>
      <c r="AI239" s="458">
        <f t="shared" si="210"/>
        <v>1</v>
      </c>
      <c r="AJ239" s="458">
        <f t="shared" si="211"/>
        <v>25</v>
      </c>
      <c r="AK239" s="458">
        <f t="shared" si="212"/>
        <v>2</v>
      </c>
      <c r="AL239" s="458">
        <f t="shared" si="213"/>
        <v>29</v>
      </c>
      <c r="AM239" s="458">
        <f t="shared" si="214"/>
        <v>31</v>
      </c>
      <c r="AN239" s="458">
        <f t="shared" si="215"/>
        <v>41</v>
      </c>
      <c r="AO239" s="458">
        <f t="shared" si="216"/>
        <v>53</v>
      </c>
      <c r="AP239" s="458">
        <f t="shared" si="217"/>
        <v>14</v>
      </c>
      <c r="AQ239" s="458">
        <f t="shared" si="218"/>
        <v>39</v>
      </c>
      <c r="AR239" s="458">
        <f t="shared" si="219"/>
        <v>0</v>
      </c>
      <c r="AS239" s="16" t="s">
        <v>323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>
        <v>1</v>
      </c>
      <c r="BM239" s="13"/>
      <c r="BN239" s="13"/>
      <c r="BO239" s="13"/>
      <c r="BP239" s="13"/>
      <c r="BQ239" s="13"/>
      <c r="BR239" s="13"/>
      <c r="BS239" s="13">
        <v>1</v>
      </c>
      <c r="BT239" s="13"/>
      <c r="BU239" s="13"/>
      <c r="BV239" s="13"/>
      <c r="BW239" s="13"/>
      <c r="BX239" s="13"/>
      <c r="BY239" s="13"/>
      <c r="BZ239" s="13"/>
      <c r="CA239" s="13"/>
      <c r="CB239" s="13"/>
      <c r="CC239" s="13">
        <v>1</v>
      </c>
      <c r="CD239" s="13"/>
      <c r="CE239" s="13"/>
      <c r="CF239" s="13"/>
      <c r="CG239" s="13"/>
      <c r="CH239" s="13"/>
      <c r="CI239" s="13"/>
      <c r="CJ239" s="13">
        <v>1</v>
      </c>
      <c r="CK239" s="13"/>
      <c r="CL239" s="13"/>
      <c r="CM239" s="13"/>
      <c r="CN239" s="13"/>
      <c r="CO239" s="13">
        <v>1</v>
      </c>
      <c r="CP239" s="13">
        <v>1</v>
      </c>
      <c r="CQ239" s="13">
        <v>3</v>
      </c>
      <c r="CR239" s="13">
        <v>2</v>
      </c>
      <c r="CS239" s="13">
        <v>4</v>
      </c>
      <c r="CT239" s="13">
        <v>2</v>
      </c>
      <c r="CU239" s="13">
        <v>2</v>
      </c>
      <c r="CV239" s="13">
        <v>5</v>
      </c>
      <c r="CW239" s="13">
        <v>3</v>
      </c>
      <c r="CX239" s="13">
        <v>3</v>
      </c>
      <c r="CY239" s="13">
        <v>6</v>
      </c>
      <c r="CZ239" s="13">
        <v>7</v>
      </c>
      <c r="DA239" s="13">
        <v>3</v>
      </c>
      <c r="DB239" s="13">
        <v>4</v>
      </c>
      <c r="DC239" s="13">
        <v>8</v>
      </c>
      <c r="DD239" s="13">
        <v>5</v>
      </c>
      <c r="DE239" s="13">
        <v>7</v>
      </c>
      <c r="DF239" s="13">
        <v>3</v>
      </c>
      <c r="DG239" s="13">
        <v>7</v>
      </c>
      <c r="DH239" s="13">
        <v>2</v>
      </c>
      <c r="DI239" s="13">
        <v>7</v>
      </c>
      <c r="DJ239" s="13">
        <v>8</v>
      </c>
      <c r="DK239" s="13">
        <v>7</v>
      </c>
      <c r="DL239" s="13">
        <v>4</v>
      </c>
      <c r="DM239" s="13">
        <v>4</v>
      </c>
      <c r="DN239" s="13">
        <v>4</v>
      </c>
      <c r="DO239" s="13">
        <v>3</v>
      </c>
      <c r="DP239" s="13">
        <v>2</v>
      </c>
      <c r="DQ239" s="13">
        <v>2</v>
      </c>
      <c r="DR239" s="13">
        <v>3</v>
      </c>
      <c r="DS239" s="13"/>
      <c r="DT239" s="13">
        <v>1</v>
      </c>
      <c r="DU239" s="13">
        <v>1</v>
      </c>
      <c r="DV239" s="13"/>
      <c r="DW239" s="13"/>
      <c r="DX239" s="13"/>
      <c r="DY239" s="13"/>
      <c r="DZ239" s="13"/>
      <c r="EA239" s="13"/>
      <c r="EB239" s="59">
        <v>128</v>
      </c>
      <c r="EC239" s="13"/>
      <c r="ED239" s="13"/>
      <c r="EE239" s="13"/>
      <c r="EF239" s="13"/>
      <c r="EG239" s="13">
        <v>1</v>
      </c>
      <c r="EH239" s="13"/>
      <c r="EI239" s="13"/>
      <c r="EJ239" s="13"/>
      <c r="EK239" s="13">
        <v>1</v>
      </c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>
        <v>1</v>
      </c>
      <c r="FC239" s="13">
        <v>1</v>
      </c>
      <c r="FD239" s="13"/>
      <c r="FE239" s="13"/>
      <c r="FF239" s="13"/>
      <c r="FG239" s="13"/>
      <c r="FH239" s="13"/>
      <c r="FI239" s="13">
        <v>1</v>
      </c>
      <c r="FJ239" s="13">
        <v>1</v>
      </c>
      <c r="FK239" s="13">
        <v>2</v>
      </c>
      <c r="FL239" s="13"/>
      <c r="FM239" s="13">
        <v>1</v>
      </c>
      <c r="FN239" s="13">
        <v>1</v>
      </c>
      <c r="FO239" s="13">
        <v>3</v>
      </c>
      <c r="FP239" s="13">
        <v>1</v>
      </c>
      <c r="FQ239" s="13">
        <v>1</v>
      </c>
      <c r="FR239" s="13">
        <v>2</v>
      </c>
      <c r="FS239" s="13">
        <v>1</v>
      </c>
      <c r="FT239" s="13">
        <v>5</v>
      </c>
      <c r="FU239" s="13">
        <v>4</v>
      </c>
      <c r="FV239" s="13">
        <v>6</v>
      </c>
      <c r="FW239" s="13">
        <v>3</v>
      </c>
      <c r="FX239" s="13">
        <v>8</v>
      </c>
      <c r="FY239" s="13">
        <v>2</v>
      </c>
      <c r="FZ239" s="13">
        <v>2</v>
      </c>
      <c r="GA239" s="13">
        <v>3</v>
      </c>
      <c r="GB239" s="13">
        <v>2</v>
      </c>
      <c r="GC239" s="13">
        <v>1</v>
      </c>
      <c r="GD239" s="13">
        <v>3</v>
      </c>
      <c r="GE239" s="13"/>
      <c r="GF239" s="13">
        <v>5</v>
      </c>
      <c r="GG239" s="13">
        <v>1</v>
      </c>
      <c r="GH239" s="13">
        <v>1</v>
      </c>
      <c r="GI239" s="13">
        <v>6</v>
      </c>
      <c r="GJ239" s="13">
        <v>2</v>
      </c>
      <c r="GK239" s="13">
        <v>2</v>
      </c>
      <c r="GL239" s="13">
        <v>6</v>
      </c>
      <c r="GM239" s="13">
        <v>4</v>
      </c>
      <c r="GN239" s="13">
        <v>8</v>
      </c>
      <c r="GO239" s="13">
        <v>3</v>
      </c>
      <c r="GP239" s="13">
        <v>8</v>
      </c>
      <c r="GQ239" s="13">
        <v>2</v>
      </c>
      <c r="GR239" s="13">
        <v>2</v>
      </c>
      <c r="GS239" s="13">
        <v>4</v>
      </c>
      <c r="GT239" s="13">
        <v>1</v>
      </c>
      <c r="GU239" s="13">
        <v>2</v>
      </c>
      <c r="GV239" s="13">
        <v>1</v>
      </c>
      <c r="GW239" s="13">
        <v>1</v>
      </c>
      <c r="GX239" s="13"/>
      <c r="GY239" s="13">
        <v>1</v>
      </c>
      <c r="GZ239" s="13"/>
      <c r="HA239" s="13"/>
      <c r="HB239" s="13"/>
      <c r="HC239" s="13"/>
      <c r="HD239" s="13"/>
      <c r="HE239" s="13"/>
      <c r="HF239" s="59">
        <v>117</v>
      </c>
      <c r="HG239" s="13">
        <v>245</v>
      </c>
      <c r="HH239" s="13"/>
    </row>
    <row r="240" spans="1:216">
      <c r="W240" s="16" t="s">
        <v>324</v>
      </c>
      <c r="X240" s="458">
        <f t="shared" si="200"/>
        <v>1</v>
      </c>
      <c r="Y240" s="458">
        <f t="shared" si="201"/>
        <v>0</v>
      </c>
      <c r="Z240" s="458"/>
      <c r="AA240" s="458">
        <f t="shared" si="202"/>
        <v>0</v>
      </c>
      <c r="AB240" s="458">
        <f t="shared" si="203"/>
        <v>3</v>
      </c>
      <c r="AC240" s="458">
        <f t="shared" si="204"/>
        <v>0</v>
      </c>
      <c r="AD240" s="458">
        <f t="shared" si="205"/>
        <v>8</v>
      </c>
      <c r="AE240" s="458">
        <f t="shared" si="206"/>
        <v>2</v>
      </c>
      <c r="AF240" s="458">
        <f t="shared" si="207"/>
        <v>13</v>
      </c>
      <c r="AG240" s="458">
        <f t="shared" si="208"/>
        <v>10</v>
      </c>
      <c r="AH240" s="458">
        <f t="shared" si="209"/>
        <v>41</v>
      </c>
      <c r="AI240" s="458">
        <f t="shared" si="210"/>
        <v>11</v>
      </c>
      <c r="AJ240" s="458">
        <f t="shared" si="211"/>
        <v>51</v>
      </c>
      <c r="AK240" s="458">
        <f t="shared" si="212"/>
        <v>16</v>
      </c>
      <c r="AL240" s="458">
        <f t="shared" si="213"/>
        <v>69</v>
      </c>
      <c r="AM240" s="458">
        <f t="shared" si="214"/>
        <v>49</v>
      </c>
      <c r="AN240" s="458">
        <f t="shared" si="215"/>
        <v>49</v>
      </c>
      <c r="AO240" s="458">
        <f t="shared" si="216"/>
        <v>70</v>
      </c>
      <c r="AP240" s="458">
        <f t="shared" si="217"/>
        <v>21</v>
      </c>
      <c r="AQ240" s="458">
        <f t="shared" si="218"/>
        <v>56</v>
      </c>
      <c r="AR240" s="458">
        <f t="shared" si="219"/>
        <v>0</v>
      </c>
      <c r="AS240" s="16" t="s">
        <v>324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>
        <v>1</v>
      </c>
      <c r="BK240" s="13">
        <v>1</v>
      </c>
      <c r="BL240" s="13">
        <v>2</v>
      </c>
      <c r="BM240" s="13"/>
      <c r="BN240" s="13">
        <v>1</v>
      </c>
      <c r="BO240" s="13">
        <v>2</v>
      </c>
      <c r="BP240" s="13"/>
      <c r="BQ240" s="13"/>
      <c r="BR240" s="13">
        <v>2</v>
      </c>
      <c r="BS240" s="13"/>
      <c r="BT240" s="13">
        <v>1</v>
      </c>
      <c r="BU240" s="13">
        <v>2</v>
      </c>
      <c r="BV240" s="13"/>
      <c r="BW240" s="13">
        <v>2</v>
      </c>
      <c r="BX240" s="13">
        <v>1</v>
      </c>
      <c r="BY240" s="13"/>
      <c r="BZ240" s="13">
        <v>1</v>
      </c>
      <c r="CA240" s="13"/>
      <c r="CB240" s="13">
        <v>1</v>
      </c>
      <c r="CC240" s="13">
        <v>4</v>
      </c>
      <c r="CD240" s="13">
        <v>2</v>
      </c>
      <c r="CE240" s="13"/>
      <c r="CF240" s="13"/>
      <c r="CG240" s="13">
        <v>2</v>
      </c>
      <c r="CH240" s="13"/>
      <c r="CI240" s="13">
        <v>5</v>
      </c>
      <c r="CJ240" s="13">
        <v>1</v>
      </c>
      <c r="CK240" s="13">
        <v>1</v>
      </c>
      <c r="CL240" s="13"/>
      <c r="CM240" s="13">
        <v>4</v>
      </c>
      <c r="CN240" s="13">
        <v>1</v>
      </c>
      <c r="CO240" s="13">
        <v>2</v>
      </c>
      <c r="CP240" s="13">
        <v>3</v>
      </c>
      <c r="CQ240" s="13">
        <v>3</v>
      </c>
      <c r="CR240" s="13">
        <v>5</v>
      </c>
      <c r="CS240" s="13">
        <v>7</v>
      </c>
      <c r="CT240" s="13">
        <v>7</v>
      </c>
      <c r="CU240" s="13">
        <v>6</v>
      </c>
      <c r="CV240" s="13">
        <v>4</v>
      </c>
      <c r="CW240" s="13">
        <v>6</v>
      </c>
      <c r="CX240" s="13">
        <v>4</v>
      </c>
      <c r="CY240" s="13">
        <v>4</v>
      </c>
      <c r="CZ240" s="13">
        <v>5</v>
      </c>
      <c r="DA240" s="13">
        <v>2</v>
      </c>
      <c r="DB240" s="13">
        <v>6</v>
      </c>
      <c r="DC240" s="13">
        <v>5</v>
      </c>
      <c r="DD240" s="13">
        <v>11</v>
      </c>
      <c r="DE240" s="13">
        <v>7</v>
      </c>
      <c r="DF240" s="13">
        <v>5</v>
      </c>
      <c r="DG240" s="13">
        <v>10</v>
      </c>
      <c r="DH240" s="13">
        <v>10</v>
      </c>
      <c r="DI240" s="13">
        <v>9</v>
      </c>
      <c r="DJ240" s="13">
        <v>7</v>
      </c>
      <c r="DK240" s="13">
        <v>7</v>
      </c>
      <c r="DL240" s="13">
        <v>13</v>
      </c>
      <c r="DM240" s="13">
        <v>4</v>
      </c>
      <c r="DN240" s="13">
        <v>4</v>
      </c>
      <c r="DO240" s="13">
        <v>4</v>
      </c>
      <c r="DP240" s="13">
        <v>6</v>
      </c>
      <c r="DQ240" s="13">
        <v>3</v>
      </c>
      <c r="DR240" s="13">
        <v>4</v>
      </c>
      <c r="DS240" s="13"/>
      <c r="DT240" s="13">
        <v>1</v>
      </c>
      <c r="DU240" s="13">
        <v>1</v>
      </c>
      <c r="DV240" s="13">
        <v>1</v>
      </c>
      <c r="DW240" s="13"/>
      <c r="DX240" s="13"/>
      <c r="DY240" s="13">
        <v>1</v>
      </c>
      <c r="DZ240" s="13"/>
      <c r="EA240" s="13"/>
      <c r="EB240" s="59">
        <v>214</v>
      </c>
      <c r="EC240" s="13">
        <v>1</v>
      </c>
      <c r="ED240" s="13">
        <v>1</v>
      </c>
      <c r="EE240" s="13"/>
      <c r="EF240" s="13">
        <v>1</v>
      </c>
      <c r="EG240" s="13">
        <v>1</v>
      </c>
      <c r="EH240" s="13"/>
      <c r="EI240" s="13">
        <v>1</v>
      </c>
      <c r="EJ240" s="13">
        <v>3</v>
      </c>
      <c r="EK240" s="13"/>
      <c r="EL240" s="13"/>
      <c r="EM240" s="13"/>
      <c r="EN240" s="13">
        <v>1</v>
      </c>
      <c r="EO240" s="13"/>
      <c r="EP240" s="13">
        <v>1</v>
      </c>
      <c r="EQ240" s="13">
        <v>2</v>
      </c>
      <c r="ER240" s="13"/>
      <c r="ES240" s="13"/>
      <c r="ET240" s="13"/>
      <c r="EU240" s="13">
        <v>1</v>
      </c>
      <c r="EV240" s="13">
        <v>1</v>
      </c>
      <c r="EW240" s="13">
        <v>1</v>
      </c>
      <c r="EX240" s="13"/>
      <c r="EY240" s="13"/>
      <c r="EZ240" s="13">
        <v>1</v>
      </c>
      <c r="FA240" s="13">
        <v>7</v>
      </c>
      <c r="FB240" s="13">
        <v>2</v>
      </c>
      <c r="FC240" s="13">
        <v>4</v>
      </c>
      <c r="FD240" s="13">
        <v>5</v>
      </c>
      <c r="FE240" s="13">
        <v>1</v>
      </c>
      <c r="FF240" s="13">
        <v>5</v>
      </c>
      <c r="FG240" s="13">
        <v>2</v>
      </c>
      <c r="FH240" s="13">
        <v>5</v>
      </c>
      <c r="FI240" s="13">
        <v>2</v>
      </c>
      <c r="FJ240" s="13">
        <v>4</v>
      </c>
      <c r="FK240" s="13">
        <v>6</v>
      </c>
      <c r="FL240" s="13">
        <v>7</v>
      </c>
      <c r="FM240" s="13">
        <v>4</v>
      </c>
      <c r="FN240" s="13">
        <v>5</v>
      </c>
      <c r="FO240" s="13">
        <v>7</v>
      </c>
      <c r="FP240" s="13">
        <v>5</v>
      </c>
      <c r="FQ240" s="13">
        <v>10</v>
      </c>
      <c r="FR240" s="13">
        <v>4</v>
      </c>
      <c r="FS240" s="13">
        <v>3</v>
      </c>
      <c r="FT240" s="13">
        <v>6</v>
      </c>
      <c r="FU240" s="13">
        <v>6</v>
      </c>
      <c r="FV240" s="13">
        <v>1</v>
      </c>
      <c r="FW240" s="13">
        <v>7</v>
      </c>
      <c r="FX240" s="13">
        <v>4</v>
      </c>
      <c r="FY240" s="13">
        <v>8</v>
      </c>
      <c r="FZ240" s="13">
        <v>3</v>
      </c>
      <c r="GA240" s="13">
        <v>9</v>
      </c>
      <c r="GB240" s="13">
        <v>7</v>
      </c>
      <c r="GC240" s="13">
        <v>7</v>
      </c>
      <c r="GD240" s="13">
        <v>9</v>
      </c>
      <c r="GE240" s="13">
        <v>10</v>
      </c>
      <c r="GF240" s="13">
        <v>5</v>
      </c>
      <c r="GG240" s="13">
        <v>6</v>
      </c>
      <c r="GH240" s="13">
        <v>7</v>
      </c>
      <c r="GI240" s="13">
        <v>4</v>
      </c>
      <c r="GJ240" s="13">
        <v>1</v>
      </c>
      <c r="GK240" s="13">
        <v>4</v>
      </c>
      <c r="GL240" s="13">
        <v>5</v>
      </c>
      <c r="GM240" s="13">
        <v>4</v>
      </c>
      <c r="GN240" s="13">
        <v>7</v>
      </c>
      <c r="GO240" s="13">
        <v>5</v>
      </c>
      <c r="GP240" s="13">
        <v>6</v>
      </c>
      <c r="GQ240" s="13">
        <v>6</v>
      </c>
      <c r="GR240" s="13">
        <v>2</v>
      </c>
      <c r="GS240" s="13">
        <v>2</v>
      </c>
      <c r="GT240" s="13">
        <v>5</v>
      </c>
      <c r="GU240" s="13">
        <v>1</v>
      </c>
      <c r="GV240" s="13">
        <v>1</v>
      </c>
      <c r="GW240" s="13">
        <v>3</v>
      </c>
      <c r="GX240" s="13"/>
      <c r="GY240" s="13"/>
      <c r="GZ240" s="13"/>
      <c r="HA240" s="13">
        <v>1</v>
      </c>
      <c r="HB240" s="13"/>
      <c r="HC240" s="13"/>
      <c r="HD240" s="13"/>
      <c r="HE240" s="13"/>
      <c r="HF240" s="59">
        <v>256</v>
      </c>
      <c r="HG240" s="13">
        <v>470</v>
      </c>
      <c r="HH240" s="13"/>
    </row>
    <row r="241" spans="23:216">
      <c r="W241" s="16" t="s">
        <v>325</v>
      </c>
      <c r="X241" s="458">
        <f t="shared" si="200"/>
        <v>0</v>
      </c>
      <c r="Y241" s="458">
        <f t="shared" si="201"/>
        <v>1</v>
      </c>
      <c r="Z241" s="458"/>
      <c r="AA241" s="458">
        <f t="shared" si="202"/>
        <v>0</v>
      </c>
      <c r="AB241" s="458">
        <f t="shared" si="203"/>
        <v>0</v>
      </c>
      <c r="AC241" s="458">
        <f t="shared" si="204"/>
        <v>1</v>
      </c>
      <c r="AD241" s="458">
        <f t="shared" si="205"/>
        <v>4</v>
      </c>
      <c r="AE241" s="458">
        <f t="shared" si="206"/>
        <v>1</v>
      </c>
      <c r="AF241" s="458">
        <f t="shared" si="207"/>
        <v>18</v>
      </c>
      <c r="AG241" s="458">
        <f t="shared" si="208"/>
        <v>5</v>
      </c>
      <c r="AH241" s="458">
        <f t="shared" si="209"/>
        <v>21</v>
      </c>
      <c r="AI241" s="458">
        <f t="shared" si="210"/>
        <v>18</v>
      </c>
      <c r="AJ241" s="458">
        <f t="shared" si="211"/>
        <v>58</v>
      </c>
      <c r="AK241" s="458">
        <f t="shared" si="212"/>
        <v>20</v>
      </c>
      <c r="AL241" s="458">
        <f t="shared" si="213"/>
        <v>46</v>
      </c>
      <c r="AM241" s="458">
        <f t="shared" si="214"/>
        <v>21</v>
      </c>
      <c r="AN241" s="458">
        <f t="shared" si="215"/>
        <v>25</v>
      </c>
      <c r="AO241" s="458">
        <f t="shared" si="216"/>
        <v>30</v>
      </c>
      <c r="AP241" s="458">
        <f t="shared" si="217"/>
        <v>10</v>
      </c>
      <c r="AQ241" s="458">
        <f t="shared" si="218"/>
        <v>16</v>
      </c>
      <c r="AR241" s="458">
        <f t="shared" si="219"/>
        <v>0</v>
      </c>
      <c r="AS241" s="16" t="s">
        <v>325</v>
      </c>
      <c r="AT241" s="13"/>
      <c r="AU241" s="13">
        <v>1</v>
      </c>
      <c r="AV241" s="13"/>
      <c r="AW241" s="13"/>
      <c r="AX241" s="13"/>
      <c r="AY241" s="13"/>
      <c r="AZ241" s="13">
        <v>1</v>
      </c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>
        <v>1</v>
      </c>
      <c r="BL241" s="13"/>
      <c r="BM241" s="13">
        <v>2</v>
      </c>
      <c r="BN241" s="13"/>
      <c r="BO241" s="13">
        <v>1</v>
      </c>
      <c r="BP241" s="13"/>
      <c r="BQ241" s="13"/>
      <c r="BR241" s="13"/>
      <c r="BS241" s="13"/>
      <c r="BT241" s="13"/>
      <c r="BU241" s="13">
        <v>2</v>
      </c>
      <c r="BV241" s="13">
        <v>3</v>
      </c>
      <c r="BW241" s="13">
        <v>1</v>
      </c>
      <c r="BX241" s="13">
        <v>4</v>
      </c>
      <c r="BY241" s="13"/>
      <c r="BZ241" s="13">
        <v>2</v>
      </c>
      <c r="CA241" s="13"/>
      <c r="CB241" s="13">
        <v>2</v>
      </c>
      <c r="CC241" s="13">
        <v>2</v>
      </c>
      <c r="CD241" s="13">
        <v>3</v>
      </c>
      <c r="CE241" s="13">
        <v>1</v>
      </c>
      <c r="CF241" s="13">
        <v>3</v>
      </c>
      <c r="CG241" s="13"/>
      <c r="CH241" s="13">
        <v>1</v>
      </c>
      <c r="CI241" s="13">
        <v>1</v>
      </c>
      <c r="CJ241" s="13"/>
      <c r="CK241" s="13">
        <v>1</v>
      </c>
      <c r="CL241" s="13">
        <v>2</v>
      </c>
      <c r="CM241" s="13">
        <v>3</v>
      </c>
      <c r="CN241" s="13">
        <v>4</v>
      </c>
      <c r="CO241" s="13">
        <v>5</v>
      </c>
      <c r="CP241" s="13">
        <v>3</v>
      </c>
      <c r="CQ241" s="13">
        <v>3</v>
      </c>
      <c r="CR241" s="13">
        <v>1</v>
      </c>
      <c r="CS241" s="13">
        <v>1</v>
      </c>
      <c r="CT241" s="13">
        <v>2</v>
      </c>
      <c r="CU241" s="13">
        <v>1</v>
      </c>
      <c r="CV241" s="13">
        <v>3</v>
      </c>
      <c r="CW241" s="13">
        <v>4</v>
      </c>
      <c r="CX241" s="13"/>
      <c r="CY241" s="13">
        <v>3</v>
      </c>
      <c r="CZ241" s="13">
        <v>5</v>
      </c>
      <c r="DA241" s="13">
        <v>3</v>
      </c>
      <c r="DB241" s="13">
        <v>6</v>
      </c>
      <c r="DC241" s="13">
        <v>4</v>
      </c>
      <c r="DD241" s="13">
        <v>1</v>
      </c>
      <c r="DE241" s="13">
        <v>3</v>
      </c>
      <c r="DF241" s="13">
        <v>2</v>
      </c>
      <c r="DG241" s="13">
        <v>2</v>
      </c>
      <c r="DH241" s="13">
        <v>1</v>
      </c>
      <c r="DI241" s="13">
        <v>3</v>
      </c>
      <c r="DJ241" s="13">
        <v>7</v>
      </c>
      <c r="DK241" s="13">
        <v>2</v>
      </c>
      <c r="DL241" s="13"/>
      <c r="DM241" s="13">
        <v>2</v>
      </c>
      <c r="DN241" s="13">
        <v>2</v>
      </c>
      <c r="DO241" s="13">
        <v>1</v>
      </c>
      <c r="DP241" s="13">
        <v>1</v>
      </c>
      <c r="DQ241" s="13"/>
      <c r="DR241" s="13">
        <v>1</v>
      </c>
      <c r="DS241" s="13"/>
      <c r="DT241" s="13"/>
      <c r="DU241" s="13"/>
      <c r="DV241" s="13"/>
      <c r="DW241" s="13"/>
      <c r="DX241" s="13"/>
      <c r="DY241" s="13"/>
      <c r="DZ241" s="13"/>
      <c r="EA241" s="13"/>
      <c r="EB241" s="59">
        <v>113</v>
      </c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>
        <v>1</v>
      </c>
      <c r="EN241" s="13"/>
      <c r="EO241" s="13">
        <v>1</v>
      </c>
      <c r="EP241" s="13">
        <v>1</v>
      </c>
      <c r="EQ241" s="13">
        <v>1</v>
      </c>
      <c r="ER241" s="13"/>
      <c r="ES241" s="13">
        <v>1</v>
      </c>
      <c r="ET241" s="13"/>
      <c r="EU241" s="13">
        <v>1</v>
      </c>
      <c r="EV241" s="13">
        <v>2</v>
      </c>
      <c r="EW241" s="13">
        <v>2</v>
      </c>
      <c r="EX241" s="13">
        <v>3</v>
      </c>
      <c r="EY241" s="13"/>
      <c r="EZ241" s="13">
        <v>3</v>
      </c>
      <c r="FA241" s="13">
        <v>3</v>
      </c>
      <c r="FB241" s="13">
        <v>3</v>
      </c>
      <c r="FC241" s="13">
        <v>2</v>
      </c>
      <c r="FD241" s="13"/>
      <c r="FE241" s="13">
        <v>1</v>
      </c>
      <c r="FF241" s="13"/>
      <c r="FG241" s="13">
        <v>5</v>
      </c>
      <c r="FH241" s="13">
        <v>2</v>
      </c>
      <c r="FI241" s="13">
        <v>4</v>
      </c>
      <c r="FJ241" s="13">
        <v>3</v>
      </c>
      <c r="FK241" s="13">
        <v>2</v>
      </c>
      <c r="FL241" s="13">
        <v>2</v>
      </c>
      <c r="FM241" s="13">
        <v>6</v>
      </c>
      <c r="FN241" s="13">
        <v>3</v>
      </c>
      <c r="FO241" s="13">
        <v>4</v>
      </c>
      <c r="FP241" s="13">
        <v>7</v>
      </c>
      <c r="FQ241" s="13">
        <v>8</v>
      </c>
      <c r="FR241" s="13">
        <v>7</v>
      </c>
      <c r="FS241" s="13">
        <v>10</v>
      </c>
      <c r="FT241" s="13">
        <v>2</v>
      </c>
      <c r="FU241" s="13">
        <v>4</v>
      </c>
      <c r="FV241" s="13">
        <v>7</v>
      </c>
      <c r="FW241" s="13">
        <v>8</v>
      </c>
      <c r="FX241" s="13">
        <v>4</v>
      </c>
      <c r="FY241" s="13">
        <v>7</v>
      </c>
      <c r="FZ241" s="13">
        <v>4</v>
      </c>
      <c r="GA241" s="13">
        <v>2</v>
      </c>
      <c r="GB241" s="13">
        <v>2</v>
      </c>
      <c r="GC241" s="13">
        <v>4</v>
      </c>
      <c r="GD241" s="13">
        <v>4</v>
      </c>
      <c r="GE241" s="13">
        <v>3</v>
      </c>
      <c r="GF241" s="13">
        <v>8</v>
      </c>
      <c r="GG241" s="13">
        <v>2</v>
      </c>
      <c r="GH241" s="13">
        <v>2</v>
      </c>
      <c r="GI241" s="13">
        <v>3</v>
      </c>
      <c r="GJ241" s="13">
        <v>2</v>
      </c>
      <c r="GK241" s="13">
        <v>3</v>
      </c>
      <c r="GL241" s="13">
        <v>5</v>
      </c>
      <c r="GM241" s="13">
        <v>4</v>
      </c>
      <c r="GN241" s="13">
        <v>3</v>
      </c>
      <c r="GO241" s="13">
        <v>1</v>
      </c>
      <c r="GP241" s="13"/>
      <c r="GQ241" s="13">
        <v>3</v>
      </c>
      <c r="GR241" s="13">
        <v>2</v>
      </c>
      <c r="GS241" s="13">
        <v>1</v>
      </c>
      <c r="GT241" s="13"/>
      <c r="GU241" s="13"/>
      <c r="GV241" s="13"/>
      <c r="GW241" s="13"/>
      <c r="GX241" s="13">
        <v>1</v>
      </c>
      <c r="GY241" s="13">
        <v>1</v>
      </c>
      <c r="GZ241" s="13">
        <v>1</v>
      </c>
      <c r="HA241" s="13"/>
      <c r="HB241" s="13"/>
      <c r="HC241" s="13"/>
      <c r="HD241" s="13">
        <v>1</v>
      </c>
      <c r="HE241" s="13"/>
      <c r="HF241" s="59">
        <v>182</v>
      </c>
      <c r="HG241" s="13">
        <v>295</v>
      </c>
      <c r="HH241" s="13"/>
    </row>
    <row r="242" spans="23:216">
      <c r="W242" s="16" t="s">
        <v>326</v>
      </c>
      <c r="X242" s="458">
        <f t="shared" si="200"/>
        <v>0</v>
      </c>
      <c r="Y242" s="458">
        <f t="shared" si="201"/>
        <v>0</v>
      </c>
      <c r="Z242" s="458"/>
      <c r="AA242" s="458">
        <f t="shared" si="202"/>
        <v>0</v>
      </c>
      <c r="AB242" s="458">
        <f t="shared" si="203"/>
        <v>3</v>
      </c>
      <c r="AC242" s="458">
        <f t="shared" si="204"/>
        <v>1</v>
      </c>
      <c r="AD242" s="458">
        <f t="shared" si="205"/>
        <v>3</v>
      </c>
      <c r="AE242" s="458">
        <f t="shared" si="206"/>
        <v>2</v>
      </c>
      <c r="AF242" s="458">
        <f t="shared" si="207"/>
        <v>6</v>
      </c>
      <c r="AG242" s="458">
        <f t="shared" si="208"/>
        <v>4</v>
      </c>
      <c r="AH242" s="458">
        <f t="shared" si="209"/>
        <v>21</v>
      </c>
      <c r="AI242" s="458">
        <f t="shared" si="210"/>
        <v>5</v>
      </c>
      <c r="AJ242" s="458">
        <f t="shared" si="211"/>
        <v>35</v>
      </c>
      <c r="AK242" s="458">
        <f t="shared" si="212"/>
        <v>13</v>
      </c>
      <c r="AL242" s="458">
        <f t="shared" si="213"/>
        <v>44</v>
      </c>
      <c r="AM242" s="458">
        <f t="shared" si="214"/>
        <v>19</v>
      </c>
      <c r="AN242" s="458">
        <f t="shared" si="215"/>
        <v>41</v>
      </c>
      <c r="AO242" s="458">
        <f t="shared" si="216"/>
        <v>42</v>
      </c>
      <c r="AP242" s="458">
        <f t="shared" si="217"/>
        <v>10</v>
      </c>
      <c r="AQ242" s="458">
        <f t="shared" si="218"/>
        <v>25</v>
      </c>
      <c r="AR242" s="458">
        <f t="shared" si="219"/>
        <v>1</v>
      </c>
      <c r="AS242" s="16" t="s">
        <v>326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>
        <v>1</v>
      </c>
      <c r="BD242" s="13"/>
      <c r="BE242" s="13"/>
      <c r="BF242" s="13">
        <v>1</v>
      </c>
      <c r="BG242" s="13"/>
      <c r="BH242" s="13"/>
      <c r="BI242" s="13"/>
      <c r="BJ242" s="13">
        <v>1</v>
      </c>
      <c r="BK242" s="13"/>
      <c r="BL242" s="13"/>
      <c r="BM242" s="13">
        <v>1</v>
      </c>
      <c r="BN242" s="13"/>
      <c r="BO242" s="13"/>
      <c r="BP242" s="13"/>
      <c r="BQ242" s="13">
        <v>2</v>
      </c>
      <c r="BR242" s="13"/>
      <c r="BS242" s="13"/>
      <c r="BT242" s="13"/>
      <c r="BU242" s="13">
        <v>1</v>
      </c>
      <c r="BV242" s="13">
        <v>1</v>
      </c>
      <c r="BW242" s="13"/>
      <c r="BX242" s="13"/>
      <c r="BY242" s="13"/>
      <c r="BZ242" s="13">
        <v>1</v>
      </c>
      <c r="CA242" s="13">
        <v>1</v>
      </c>
      <c r="CB242" s="13"/>
      <c r="CC242" s="13">
        <v>1</v>
      </c>
      <c r="CD242" s="13"/>
      <c r="CE242" s="13">
        <v>1</v>
      </c>
      <c r="CF242" s="13">
        <v>1</v>
      </c>
      <c r="CG242" s="13">
        <v>2</v>
      </c>
      <c r="CH242" s="13"/>
      <c r="CI242" s="13">
        <v>1</v>
      </c>
      <c r="CJ242" s="13"/>
      <c r="CK242" s="13">
        <v>1</v>
      </c>
      <c r="CL242" s="13">
        <v>2</v>
      </c>
      <c r="CM242" s="13">
        <v>2</v>
      </c>
      <c r="CN242" s="13">
        <v>1</v>
      </c>
      <c r="CO242" s="13">
        <v>3</v>
      </c>
      <c r="CP242" s="13">
        <v>3</v>
      </c>
      <c r="CQ242" s="13">
        <v>2</v>
      </c>
      <c r="CR242" s="13">
        <v>2</v>
      </c>
      <c r="CS242" s="13">
        <v>2</v>
      </c>
      <c r="CT242" s="13">
        <v>2</v>
      </c>
      <c r="CU242" s="13">
        <v>1</v>
      </c>
      <c r="CV242" s="13">
        <v>1</v>
      </c>
      <c r="CW242" s="13">
        <v>3</v>
      </c>
      <c r="CX242" s="13">
        <v>2</v>
      </c>
      <c r="CY242" s="13">
        <v>1</v>
      </c>
      <c r="CZ242" s="13">
        <v>3</v>
      </c>
      <c r="DA242" s="13">
        <v>3</v>
      </c>
      <c r="DB242" s="13">
        <v>4</v>
      </c>
      <c r="DC242" s="13">
        <v>5</v>
      </c>
      <c r="DD242" s="13">
        <v>5</v>
      </c>
      <c r="DE242" s="13">
        <v>1</v>
      </c>
      <c r="DF242" s="13">
        <v>8</v>
      </c>
      <c r="DG242" s="13">
        <v>2</v>
      </c>
      <c r="DH242" s="13">
        <v>5</v>
      </c>
      <c r="DI242" s="13">
        <v>6</v>
      </c>
      <c r="DJ242" s="13">
        <v>4</v>
      </c>
      <c r="DK242" s="13">
        <v>6</v>
      </c>
      <c r="DL242" s="13">
        <v>3</v>
      </c>
      <c r="DM242" s="13">
        <v>3</v>
      </c>
      <c r="DN242" s="13"/>
      <c r="DO242" s="13">
        <v>1</v>
      </c>
      <c r="DP242" s="13">
        <v>2</v>
      </c>
      <c r="DQ242" s="13">
        <v>1</v>
      </c>
      <c r="DR242" s="13">
        <v>3</v>
      </c>
      <c r="DS242" s="13">
        <v>1</v>
      </c>
      <c r="DT242" s="13"/>
      <c r="DU242" s="13"/>
      <c r="DV242" s="13">
        <v>1</v>
      </c>
      <c r="DW242" s="13"/>
      <c r="DX242" s="13"/>
      <c r="DY242" s="13"/>
      <c r="DZ242" s="13"/>
      <c r="EA242" s="13">
        <v>1</v>
      </c>
      <c r="EB242" s="59">
        <v>112</v>
      </c>
      <c r="EC242" s="13"/>
      <c r="ED242" s="13"/>
      <c r="EE242" s="13"/>
      <c r="EF242" s="13"/>
      <c r="EG242" s="13">
        <v>3</v>
      </c>
      <c r="EH242" s="13"/>
      <c r="EI242" s="13"/>
      <c r="EJ242" s="13">
        <v>1</v>
      </c>
      <c r="EK242" s="13"/>
      <c r="EL242" s="13"/>
      <c r="EM242" s="13"/>
      <c r="EN242" s="13"/>
      <c r="EO242" s="13"/>
      <c r="EP242" s="13"/>
      <c r="EQ242" s="13"/>
      <c r="ER242" s="13">
        <v>2</v>
      </c>
      <c r="ES242" s="13"/>
      <c r="ET242" s="13"/>
      <c r="EU242" s="13"/>
      <c r="EV242" s="13">
        <v>2</v>
      </c>
      <c r="EW242" s="13">
        <v>1</v>
      </c>
      <c r="EX242" s="13"/>
      <c r="EY242" s="13">
        <v>1</v>
      </c>
      <c r="EZ242" s="13"/>
      <c r="FA242" s="13">
        <v>1</v>
      </c>
      <c r="FB242" s="13">
        <v>1</v>
      </c>
      <c r="FC242" s="13">
        <v>1</v>
      </c>
      <c r="FD242" s="13">
        <v>3</v>
      </c>
      <c r="FE242" s="13">
        <v>1</v>
      </c>
      <c r="FF242" s="13">
        <v>3</v>
      </c>
      <c r="FG242" s="13">
        <v>1</v>
      </c>
      <c r="FH242" s="13">
        <v>4</v>
      </c>
      <c r="FI242" s="13">
        <v>3</v>
      </c>
      <c r="FJ242" s="13">
        <v>1</v>
      </c>
      <c r="FK242" s="13">
        <v>4</v>
      </c>
      <c r="FL242" s="13"/>
      <c r="FM242" s="13">
        <v>4</v>
      </c>
      <c r="FN242" s="13">
        <v>1</v>
      </c>
      <c r="FO242" s="13">
        <v>2</v>
      </c>
      <c r="FP242" s="13">
        <v>7</v>
      </c>
      <c r="FQ242" s="13">
        <v>1</v>
      </c>
      <c r="FR242" s="13">
        <v>3</v>
      </c>
      <c r="FS242" s="13">
        <v>5</v>
      </c>
      <c r="FT242" s="13">
        <v>4</v>
      </c>
      <c r="FU242" s="13">
        <v>3</v>
      </c>
      <c r="FV242" s="13">
        <v>5</v>
      </c>
      <c r="FW242" s="13">
        <v>3</v>
      </c>
      <c r="FX242" s="13">
        <v>4</v>
      </c>
      <c r="FY242" s="13">
        <v>5</v>
      </c>
      <c r="FZ242" s="13">
        <v>3</v>
      </c>
      <c r="GA242" s="13">
        <v>4</v>
      </c>
      <c r="GB242" s="13">
        <v>4</v>
      </c>
      <c r="GC242" s="13"/>
      <c r="GD242" s="13">
        <v>8</v>
      </c>
      <c r="GE242" s="13">
        <v>8</v>
      </c>
      <c r="GF242" s="13">
        <v>5</v>
      </c>
      <c r="GG242" s="13">
        <v>7</v>
      </c>
      <c r="GH242" s="13">
        <v>3</v>
      </c>
      <c r="GI242" s="13">
        <v>4</v>
      </c>
      <c r="GJ242" s="13">
        <v>6</v>
      </c>
      <c r="GK242" s="13">
        <v>1</v>
      </c>
      <c r="GL242" s="13">
        <v>3</v>
      </c>
      <c r="GM242" s="13">
        <v>9</v>
      </c>
      <c r="GN242" s="13">
        <v>2</v>
      </c>
      <c r="GO242" s="13">
        <v>2</v>
      </c>
      <c r="GP242" s="13">
        <v>4</v>
      </c>
      <c r="GQ242" s="13">
        <v>4</v>
      </c>
      <c r="GR242" s="13">
        <v>1</v>
      </c>
      <c r="GS242" s="13">
        <v>2</v>
      </c>
      <c r="GT242" s="13"/>
      <c r="GU242" s="13">
        <v>1</v>
      </c>
      <c r="GV242" s="13"/>
      <c r="GW242" s="13"/>
      <c r="GX242" s="13">
        <v>1</v>
      </c>
      <c r="GY242" s="13"/>
      <c r="GZ242" s="13"/>
      <c r="HA242" s="13"/>
      <c r="HB242" s="13">
        <v>1</v>
      </c>
      <c r="HC242" s="13"/>
      <c r="HD242" s="13"/>
      <c r="HE242" s="13"/>
      <c r="HF242" s="59">
        <v>163</v>
      </c>
      <c r="HG242" s="13">
        <v>275</v>
      </c>
      <c r="HH242" s="13"/>
    </row>
    <row r="243" spans="23:216">
      <c r="X243" s="329"/>
      <c r="Y243" s="329"/>
      <c r="Z243" s="329"/>
      <c r="AA243" s="329"/>
      <c r="AB243" s="329"/>
      <c r="AC243" s="329"/>
      <c r="AD243" s="329"/>
      <c r="AE243" s="329"/>
      <c r="AF243" s="329"/>
      <c r="AG243" s="329"/>
      <c r="AH243" s="329"/>
      <c r="AI243" s="329"/>
      <c r="AJ243" s="329"/>
      <c r="AK243" s="329"/>
      <c r="AL243" s="329"/>
      <c r="AM243" s="329"/>
      <c r="AN243" s="329"/>
      <c r="AO243" s="329"/>
      <c r="AP243" s="329"/>
      <c r="AQ243" s="329"/>
      <c r="AR243" s="329"/>
    </row>
  </sheetData>
  <mergeCells count="3">
    <mergeCell ref="A1:A2"/>
    <mergeCell ref="B1:K1"/>
    <mergeCell ref="L1:U1"/>
  </mergeCells>
  <pageMargins left="0.7" right="0.7" top="0.75" bottom="0.75" header="0.3" footer="0.3"/>
  <pageSetup paperSize="9" orientation="portrait" horizontalDpi="300" verticalDpi="300" r:id="rId1"/>
  <ignoredErrors>
    <ignoredError sqref="AO5 AM5 AK5 AI5 AG5 AE5 AC5 AA5 Y5 X6:AQ26 X5 Z5 AB5 AD5 AF5 AH5 AJ5 AL5 AN5 AP5:AQ5 X31:AQ155 X226:AQ226 X227:AQ242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M189"/>
  <sheetViews>
    <sheetView zoomScale="80" zoomScaleNormal="80" workbookViewId="0">
      <selection sqref="A1:A2"/>
    </sheetView>
  </sheetViews>
  <sheetFormatPr baseColWidth="10" defaultRowHeight="13.2" outlineLevelCol="1"/>
  <cols>
    <col min="1" max="1" width="26.6640625" style="209" customWidth="1"/>
    <col min="2" max="21" width="8.109375" style="37" customWidth="1" outlineLevel="1"/>
    <col min="23" max="23" width="11.44140625" style="447"/>
    <col min="24" max="43" width="7.109375" customWidth="1"/>
    <col min="44" max="44" width="7.109375" style="251" customWidth="1"/>
    <col min="45" max="45" width="4.44140625" style="102" customWidth="1"/>
    <col min="47" max="159" width="4.88671875" customWidth="1"/>
    <col min="160" max="160" width="8" bestFit="1" customWidth="1"/>
    <col min="161" max="264" width="4.88671875" customWidth="1"/>
    <col min="265" max="266" width="14.44140625" bestFit="1" customWidth="1"/>
    <col min="267" max="267" width="4.5546875" customWidth="1"/>
    <col min="268" max="368" width="4.88671875" customWidth="1"/>
    <col min="369" max="369" width="14.5546875" bestFit="1" customWidth="1"/>
    <col min="370" max="370" width="6.5546875" bestFit="1" customWidth="1"/>
    <col min="371" max="371" width="14.5546875" bestFit="1" customWidth="1"/>
    <col min="372" max="375" width="5" bestFit="1" customWidth="1"/>
    <col min="376" max="376" width="12.44140625" bestFit="1" customWidth="1"/>
    <col min="377" max="377" width="9.88671875" bestFit="1" customWidth="1"/>
  </cols>
  <sheetData>
    <row r="1" spans="1:377" ht="21">
      <c r="A1" s="565" t="s">
        <v>0</v>
      </c>
      <c r="B1" s="509" t="s">
        <v>282</v>
      </c>
      <c r="C1" s="510"/>
      <c r="D1" s="510"/>
      <c r="E1" s="510"/>
      <c r="F1" s="510"/>
      <c r="G1" s="510"/>
      <c r="H1" s="510"/>
      <c r="I1" s="510"/>
      <c r="J1" s="510"/>
      <c r="K1" s="510"/>
      <c r="L1" s="511">
        <f>+A3-14</f>
        <v>44120</v>
      </c>
      <c r="M1" s="512"/>
      <c r="N1" s="512"/>
      <c r="O1" s="512"/>
      <c r="P1" s="512"/>
      <c r="Q1" s="512"/>
      <c r="R1" s="512"/>
      <c r="S1" s="512"/>
      <c r="T1" s="512"/>
      <c r="U1" s="513"/>
    </row>
    <row r="2" spans="1:377">
      <c r="A2" s="566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</row>
    <row r="3" spans="1:377" ht="23.4" thickBot="1">
      <c r="A3" s="1">
        <f>+'Todos_30-10_sisa'!A3</f>
        <v>44134</v>
      </c>
      <c r="B3" s="79" t="s">
        <v>265</v>
      </c>
      <c r="C3" s="50" t="s">
        <v>266</v>
      </c>
      <c r="D3" s="50" t="s">
        <v>265</v>
      </c>
      <c r="E3" s="50" t="s">
        <v>266</v>
      </c>
      <c r="F3" s="50" t="s">
        <v>265</v>
      </c>
      <c r="G3" s="50" t="s">
        <v>266</v>
      </c>
      <c r="H3" s="50" t="s">
        <v>265</v>
      </c>
      <c r="I3" s="50" t="s">
        <v>266</v>
      </c>
      <c r="J3" s="50" t="s">
        <v>265</v>
      </c>
      <c r="K3" s="50" t="s">
        <v>266</v>
      </c>
      <c r="L3" s="50" t="s">
        <v>265</v>
      </c>
      <c r="M3" s="50" t="s">
        <v>266</v>
      </c>
      <c r="N3" s="50" t="s">
        <v>265</v>
      </c>
      <c r="O3" s="50" t="s">
        <v>266</v>
      </c>
      <c r="P3" s="50" t="s">
        <v>265</v>
      </c>
      <c r="Q3" s="50" t="s">
        <v>266</v>
      </c>
      <c r="R3" s="50" t="s">
        <v>265</v>
      </c>
      <c r="S3" s="50" t="s">
        <v>266</v>
      </c>
      <c r="T3" s="50" t="s">
        <v>265</v>
      </c>
      <c r="U3" s="51" t="s">
        <v>266</v>
      </c>
      <c r="AS3" s="259"/>
    </row>
    <row r="4" spans="1:377" ht="14.4">
      <c r="A4" s="78" t="s">
        <v>17</v>
      </c>
      <c r="B4" s="151">
        <f>+B5+B6+B11+B12+B13+B14+B15+B16+B17+B18+B19+B20+B21+B22+B23+B24+B25+B26+B27+B28+B29+B30+B31+B32+B33</f>
        <v>14917</v>
      </c>
      <c r="C4" s="151">
        <f t="shared" ref="C4:U4" si="0">+C5+C6+C11+C12+C13+C14+C15+C16+C17+C18+C19+C20+C21+C22+C23+C24+C25+C26+C27+C28+C29+C30+C31+C32+C33</f>
        <v>14057</v>
      </c>
      <c r="D4" s="151">
        <f t="shared" si="0"/>
        <v>26198</v>
      </c>
      <c r="E4" s="151">
        <f t="shared" si="0"/>
        <v>28939</v>
      </c>
      <c r="F4" s="151">
        <f t="shared" si="0"/>
        <v>101410</v>
      </c>
      <c r="G4" s="151">
        <f t="shared" si="0"/>
        <v>100094</v>
      </c>
      <c r="H4" s="223">
        <f>+H5+H6+H11+H12+H13+H14+H15+H16+H17+H18+H19+H20+H21+H22+H23+H24+H25+H26+H27+H28+H29+H30+H31+H32+H33</f>
        <v>121922</v>
      </c>
      <c r="I4" s="151">
        <f t="shared" si="0"/>
        <v>113798</v>
      </c>
      <c r="J4" s="151">
        <f t="shared" si="0"/>
        <v>98476</v>
      </c>
      <c r="K4" s="151">
        <f t="shared" si="0"/>
        <v>93727</v>
      </c>
      <c r="L4" s="151">
        <f t="shared" si="0"/>
        <v>66752</v>
      </c>
      <c r="M4" s="151">
        <f t="shared" si="0"/>
        <v>63619</v>
      </c>
      <c r="N4" s="151">
        <f t="shared" si="0"/>
        <v>39822</v>
      </c>
      <c r="O4" s="151">
        <f t="shared" si="0"/>
        <v>33995</v>
      </c>
      <c r="P4" s="151">
        <f t="shared" si="0"/>
        <v>20442</v>
      </c>
      <c r="Q4" s="151">
        <f t="shared" si="0"/>
        <v>18900</v>
      </c>
      <c r="R4" s="151">
        <f t="shared" si="0"/>
        <v>9235</v>
      </c>
      <c r="S4" s="151">
        <f t="shared" si="0"/>
        <v>14482</v>
      </c>
      <c r="T4" s="151">
        <f t="shared" si="0"/>
        <v>1920</v>
      </c>
      <c r="U4" s="151">
        <f t="shared" si="0"/>
        <v>6622</v>
      </c>
      <c r="AS4" s="259"/>
    </row>
    <row r="5" spans="1:377" ht="13.8">
      <c r="A5" s="221" t="s">
        <v>18</v>
      </c>
      <c r="B5" s="208">
        <f>VLOOKUP($A5,$W:$AQ,2,FALSE)</f>
        <v>7472</v>
      </c>
      <c r="C5" s="250">
        <f>VLOOKUP($A5,$W:$AQ,3,FALSE)</f>
        <v>6903</v>
      </c>
      <c r="D5" s="250">
        <f>VLOOKUP($A5,$W:$AQ,4,FALSE)</f>
        <v>12889</v>
      </c>
      <c r="E5" s="250">
        <f>VLOOKUP($A5,$W:$AQ,5,FALSE)</f>
        <v>14597</v>
      </c>
      <c r="F5" s="250">
        <f>VLOOKUP($A5,$W:$AQ,6,FALSE)</f>
        <v>53153</v>
      </c>
      <c r="G5" s="250">
        <f>VLOOKUP($A5,$W:$AQ,7,FALSE)</f>
        <v>51813</v>
      </c>
      <c r="H5" s="250">
        <f>VLOOKUP($A5,$W:$AQ,8,FALSE)</f>
        <v>62042</v>
      </c>
      <c r="I5" s="250">
        <f>VLOOKUP($A5,$W:$AQ,9,FALSE)</f>
        <v>57669</v>
      </c>
      <c r="J5" s="250">
        <f>VLOOKUP($A5,$W:$AQ,10,FALSE)</f>
        <v>50775</v>
      </c>
      <c r="K5" s="250">
        <f>VLOOKUP($A5,$W:$AQ,11,FALSE)</f>
        <v>47934</v>
      </c>
      <c r="L5" s="250">
        <f>VLOOKUP($A5,$W:$AQ,12,FALSE)</f>
        <v>34251</v>
      </c>
      <c r="M5" s="250">
        <f>VLOOKUP($A5,$W:$AQ,13,FALSE)</f>
        <v>32405</v>
      </c>
      <c r="N5" s="250">
        <f>VLOOKUP($A5,$W:$AQ,14,FALSE)</f>
        <v>19136</v>
      </c>
      <c r="O5" s="250">
        <f>VLOOKUP($A5,$W:$AQ,15,FALSE)</f>
        <v>16046</v>
      </c>
      <c r="P5" s="250">
        <f>VLOOKUP($A5,$W:$AQ,16,FALSE)</f>
        <v>9509</v>
      </c>
      <c r="Q5" s="250">
        <f>VLOOKUP($A5,$W:$AQ,17,FALSE)</f>
        <v>8733</v>
      </c>
      <c r="R5" s="250">
        <f>VLOOKUP($A5,$W:$AQ,18,FALSE)</f>
        <v>4238</v>
      </c>
      <c r="S5" s="250">
        <f>VLOOKUP($A5,$W:$AQ,19,FALSE)</f>
        <v>6549</v>
      </c>
      <c r="T5" s="250">
        <f>VLOOKUP($A5,$W:$AQ,20,FALSE)</f>
        <v>857</v>
      </c>
      <c r="U5" s="250">
        <f>VLOOKUP($A5,$W:$AQ,21,FALSE)</f>
        <v>2890</v>
      </c>
      <c r="W5" s="56"/>
      <c r="X5" s="43" t="s">
        <v>16</v>
      </c>
      <c r="Y5" s="40" t="s">
        <v>16</v>
      </c>
      <c r="Z5" s="41" t="s">
        <v>7</v>
      </c>
      <c r="AA5" s="41" t="s">
        <v>7</v>
      </c>
      <c r="AB5" s="40" t="s">
        <v>8</v>
      </c>
      <c r="AC5" s="40" t="s">
        <v>8</v>
      </c>
      <c r="AD5" s="40" t="s">
        <v>9</v>
      </c>
      <c r="AE5" s="40" t="s">
        <v>9</v>
      </c>
      <c r="AF5" s="40" t="s">
        <v>10</v>
      </c>
      <c r="AG5" s="40" t="s">
        <v>10</v>
      </c>
      <c r="AH5" s="40" t="s">
        <v>11</v>
      </c>
      <c r="AI5" s="40" t="s">
        <v>11</v>
      </c>
      <c r="AJ5" s="40" t="s">
        <v>12</v>
      </c>
      <c r="AK5" s="40" t="s">
        <v>12</v>
      </c>
      <c r="AL5" s="40" t="s">
        <v>13</v>
      </c>
      <c r="AM5" s="40" t="s">
        <v>13</v>
      </c>
      <c r="AN5" s="40" t="s">
        <v>14</v>
      </c>
      <c r="AO5" s="40" t="s">
        <v>14</v>
      </c>
      <c r="AP5" s="40" t="s">
        <v>15</v>
      </c>
      <c r="AQ5" s="44" t="s">
        <v>15</v>
      </c>
      <c r="AR5" s="36"/>
      <c r="AT5" s="56"/>
      <c r="AU5" s="56" t="s">
        <v>266</v>
      </c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7" t="s">
        <v>293</v>
      </c>
      <c r="FC5" s="56" t="s">
        <v>265</v>
      </c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7" t="s">
        <v>294</v>
      </c>
      <c r="JF5" s="56" t="s">
        <v>269</v>
      </c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7" t="s">
        <v>295</v>
      </c>
      <c r="NE5" s="56" t="s">
        <v>274</v>
      </c>
      <c r="NF5" s="348"/>
      <c r="NG5" s="348"/>
      <c r="NH5" s="348"/>
      <c r="NI5" s="348"/>
      <c r="NJ5" s="348"/>
      <c r="NK5" s="348"/>
      <c r="NL5" s="348"/>
      <c r="NM5" s="348"/>
    </row>
    <row r="6" spans="1:377" ht="14.4" thickBot="1">
      <c r="A6" s="221" t="s">
        <v>19</v>
      </c>
      <c r="B6" s="250">
        <f>VLOOKUP($A6,$W:$AQ,2,FALSE)</f>
        <v>3585</v>
      </c>
      <c r="C6" s="250">
        <f>VLOOKUP($A6,$W:$AQ,3,FALSE)</f>
        <v>3443</v>
      </c>
      <c r="D6" s="250">
        <f>VLOOKUP($A6,$W:$AQ,4,FALSE)</f>
        <v>4835</v>
      </c>
      <c r="E6" s="250">
        <f>VLOOKUP($A6,$W:$AQ,5,FALSE)</f>
        <v>5025</v>
      </c>
      <c r="F6" s="250">
        <f>VLOOKUP($A6,$W:$AQ,6,FALSE)</f>
        <v>12511</v>
      </c>
      <c r="G6" s="250">
        <f>VLOOKUP($A6,$W:$AQ,7,FALSE)</f>
        <v>13204</v>
      </c>
      <c r="H6" s="250">
        <f>VLOOKUP($A6,$W:$AQ,8,FALSE)</f>
        <v>15197</v>
      </c>
      <c r="I6" s="250">
        <f>VLOOKUP($A6,$W:$AQ,9,FALSE)</f>
        <v>14846</v>
      </c>
      <c r="J6" s="250">
        <f>VLOOKUP($A6,$W:$AQ,10,FALSE)</f>
        <v>11983</v>
      </c>
      <c r="K6" s="250">
        <f>VLOOKUP($A6,$W:$AQ,11,FALSE)</f>
        <v>11672</v>
      </c>
      <c r="L6" s="250">
        <f>VLOOKUP($A6,$W:$AQ,12,FALSE)</f>
        <v>9148</v>
      </c>
      <c r="M6" s="250">
        <f>VLOOKUP($A6,$W:$AQ,13,FALSE)</f>
        <v>8424</v>
      </c>
      <c r="N6" s="250">
        <f>VLOOKUP($A6,$W:$AQ,14,FALSE)</f>
        <v>5847</v>
      </c>
      <c r="O6" s="250">
        <f>VLOOKUP($A6,$W:$AQ,15,FALSE)</f>
        <v>4879</v>
      </c>
      <c r="P6" s="250">
        <f>VLOOKUP($A6,$W:$AQ,16,FALSE)</f>
        <v>3253</v>
      </c>
      <c r="Q6" s="250">
        <f>VLOOKUP($A6,$W:$AQ,17,FALSE)</f>
        <v>3400</v>
      </c>
      <c r="R6" s="250">
        <f>VLOOKUP($A6,$W:$AQ,18,FALSE)</f>
        <v>1968</v>
      </c>
      <c r="S6" s="250">
        <f>VLOOKUP($A6,$W:$AQ,19,FALSE)</f>
        <v>3760</v>
      </c>
      <c r="T6" s="250">
        <f>VLOOKUP($A6,$W:$AQ,20,FALSE)</f>
        <v>565</v>
      </c>
      <c r="U6" s="250">
        <f>VLOOKUP($A6,$W:$AQ,21,FALSE)</f>
        <v>2352</v>
      </c>
      <c r="W6" s="18" t="s">
        <v>184</v>
      </c>
      <c r="X6" s="79" t="s">
        <v>265</v>
      </c>
      <c r="Y6" s="50" t="s">
        <v>266</v>
      </c>
      <c r="Z6" s="50" t="s">
        <v>265</v>
      </c>
      <c r="AA6" s="50" t="s">
        <v>266</v>
      </c>
      <c r="AB6" s="50" t="s">
        <v>265</v>
      </c>
      <c r="AC6" s="50" t="s">
        <v>266</v>
      </c>
      <c r="AD6" s="50" t="s">
        <v>265</v>
      </c>
      <c r="AE6" s="50" t="s">
        <v>266</v>
      </c>
      <c r="AF6" s="50" t="s">
        <v>265</v>
      </c>
      <c r="AG6" s="50" t="s">
        <v>266</v>
      </c>
      <c r="AH6" s="50" t="s">
        <v>265</v>
      </c>
      <c r="AI6" s="50" t="s">
        <v>266</v>
      </c>
      <c r="AJ6" s="50" t="s">
        <v>265</v>
      </c>
      <c r="AK6" s="50" t="s">
        <v>266</v>
      </c>
      <c r="AL6" s="50" t="s">
        <v>265</v>
      </c>
      <c r="AM6" s="50" t="s">
        <v>266</v>
      </c>
      <c r="AN6" s="50" t="s">
        <v>265</v>
      </c>
      <c r="AO6" s="50" t="s">
        <v>266</v>
      </c>
      <c r="AP6" s="50" t="s">
        <v>265</v>
      </c>
      <c r="AQ6" s="51" t="s">
        <v>266</v>
      </c>
      <c r="AR6" s="36" t="s">
        <v>269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>
        <v>120</v>
      </c>
      <c r="FA6" s="18" t="s">
        <v>291</v>
      </c>
      <c r="FB6" s="58"/>
      <c r="FC6" s="18">
        <v>0</v>
      </c>
      <c r="FD6" s="18">
        <v>1</v>
      </c>
      <c r="FE6" s="18">
        <v>2</v>
      </c>
      <c r="FF6" s="18">
        <v>3</v>
      </c>
      <c r="FG6" s="18">
        <v>4</v>
      </c>
      <c r="FH6" s="18">
        <v>5</v>
      </c>
      <c r="FI6" s="18">
        <v>6</v>
      </c>
      <c r="FJ6" s="18">
        <v>7</v>
      </c>
      <c r="FK6" s="18">
        <v>8</v>
      </c>
      <c r="FL6" s="18">
        <v>9</v>
      </c>
      <c r="FM6" s="18">
        <v>10</v>
      </c>
      <c r="FN6" s="18">
        <v>11</v>
      </c>
      <c r="FO6" s="18">
        <v>12</v>
      </c>
      <c r="FP6" s="18">
        <v>13</v>
      </c>
      <c r="FQ6" s="18">
        <v>14</v>
      </c>
      <c r="FR6" s="18">
        <v>15</v>
      </c>
      <c r="FS6" s="18">
        <v>16</v>
      </c>
      <c r="FT6" s="18">
        <v>17</v>
      </c>
      <c r="FU6" s="18">
        <v>18</v>
      </c>
      <c r="FV6" s="18">
        <v>19</v>
      </c>
      <c r="FW6" s="18">
        <v>20</v>
      </c>
      <c r="FX6" s="18">
        <v>21</v>
      </c>
      <c r="FY6" s="18">
        <v>22</v>
      </c>
      <c r="FZ6" s="18">
        <v>23</v>
      </c>
      <c r="GA6" s="18">
        <v>24</v>
      </c>
      <c r="GB6" s="18">
        <v>25</v>
      </c>
      <c r="GC6" s="18">
        <v>26</v>
      </c>
      <c r="GD6" s="18">
        <v>27</v>
      </c>
      <c r="GE6" s="18">
        <v>28</v>
      </c>
      <c r="GF6" s="18">
        <v>29</v>
      </c>
      <c r="GG6" s="18">
        <v>30</v>
      </c>
      <c r="GH6" s="18">
        <v>31</v>
      </c>
      <c r="GI6" s="18">
        <v>32</v>
      </c>
      <c r="GJ6" s="18">
        <v>33</v>
      </c>
      <c r="GK6" s="18">
        <v>34</v>
      </c>
      <c r="GL6" s="18">
        <v>35</v>
      </c>
      <c r="GM6" s="18">
        <v>36</v>
      </c>
      <c r="GN6" s="18">
        <v>37</v>
      </c>
      <c r="GO6" s="18">
        <v>38</v>
      </c>
      <c r="GP6" s="18">
        <v>39</v>
      </c>
      <c r="GQ6" s="18">
        <v>40</v>
      </c>
      <c r="GR6" s="18">
        <v>41</v>
      </c>
      <c r="GS6" s="18">
        <v>42</v>
      </c>
      <c r="GT6" s="18">
        <v>43</v>
      </c>
      <c r="GU6" s="18">
        <v>44</v>
      </c>
      <c r="GV6" s="18">
        <v>45</v>
      </c>
      <c r="GW6" s="18">
        <v>46</v>
      </c>
      <c r="GX6" s="18">
        <v>47</v>
      </c>
      <c r="GY6" s="18">
        <v>48</v>
      </c>
      <c r="GZ6" s="18">
        <v>49</v>
      </c>
      <c r="HA6" s="18">
        <v>50</v>
      </c>
      <c r="HB6" s="18">
        <v>51</v>
      </c>
      <c r="HC6" s="18">
        <v>52</v>
      </c>
      <c r="HD6" s="18">
        <v>53</v>
      </c>
      <c r="HE6" s="18">
        <v>54</v>
      </c>
      <c r="HF6" s="18">
        <v>55</v>
      </c>
      <c r="HG6" s="18">
        <v>56</v>
      </c>
      <c r="HH6" s="18">
        <v>57</v>
      </c>
      <c r="HI6" s="18">
        <v>58</v>
      </c>
      <c r="HJ6" s="18">
        <v>59</v>
      </c>
      <c r="HK6" s="18">
        <v>60</v>
      </c>
      <c r="HL6" s="18">
        <v>61</v>
      </c>
      <c r="HM6" s="18">
        <v>62</v>
      </c>
      <c r="HN6" s="18">
        <v>63</v>
      </c>
      <c r="HO6" s="18">
        <v>64</v>
      </c>
      <c r="HP6" s="18">
        <v>65</v>
      </c>
      <c r="HQ6" s="18">
        <v>66</v>
      </c>
      <c r="HR6" s="18">
        <v>67</v>
      </c>
      <c r="HS6" s="18">
        <v>68</v>
      </c>
      <c r="HT6" s="18">
        <v>69</v>
      </c>
      <c r="HU6" s="18">
        <v>70</v>
      </c>
      <c r="HV6" s="18">
        <v>71</v>
      </c>
      <c r="HW6" s="18">
        <v>72</v>
      </c>
      <c r="HX6" s="18">
        <v>73</v>
      </c>
      <c r="HY6" s="18">
        <v>74</v>
      </c>
      <c r="HZ6" s="18">
        <v>75</v>
      </c>
      <c r="IA6" s="18">
        <v>76</v>
      </c>
      <c r="IB6" s="18">
        <v>77</v>
      </c>
      <c r="IC6" s="18">
        <v>78</v>
      </c>
      <c r="ID6" s="18">
        <v>79</v>
      </c>
      <c r="IE6" s="18">
        <v>80</v>
      </c>
      <c r="IF6" s="18">
        <v>81</v>
      </c>
      <c r="IG6" s="18">
        <v>82</v>
      </c>
      <c r="IH6" s="18">
        <v>83</v>
      </c>
      <c r="II6" s="18">
        <v>84</v>
      </c>
      <c r="IJ6" s="18">
        <v>85</v>
      </c>
      <c r="IK6" s="18">
        <v>86</v>
      </c>
      <c r="IL6" s="18">
        <v>87</v>
      </c>
      <c r="IM6" s="18">
        <v>88</v>
      </c>
      <c r="IN6" s="18">
        <v>89</v>
      </c>
      <c r="IO6" s="18">
        <v>90</v>
      </c>
      <c r="IP6" s="18">
        <v>91</v>
      </c>
      <c r="IQ6" s="18">
        <v>92</v>
      </c>
      <c r="IR6" s="18">
        <v>93</v>
      </c>
      <c r="IS6" s="18">
        <v>94</v>
      </c>
      <c r="IT6" s="18">
        <v>95</v>
      </c>
      <c r="IU6" s="18">
        <v>96</v>
      </c>
      <c r="IV6" s="18">
        <v>97</v>
      </c>
      <c r="IW6" s="18">
        <v>98</v>
      </c>
      <c r="IX6" s="18">
        <v>99</v>
      </c>
      <c r="IY6" s="18">
        <v>100</v>
      </c>
      <c r="IZ6" s="18">
        <v>101</v>
      </c>
      <c r="JA6" s="18">
        <v>102</v>
      </c>
      <c r="JB6" s="18">
        <v>105</v>
      </c>
      <c r="JC6" s="18">
        <v>120</v>
      </c>
      <c r="JD6" s="18" t="s">
        <v>291</v>
      </c>
      <c r="JE6" s="58"/>
      <c r="JF6" s="18">
        <v>0</v>
      </c>
      <c r="JG6" s="18">
        <v>1</v>
      </c>
      <c r="JH6" s="18">
        <v>2</v>
      </c>
      <c r="JI6" s="18">
        <v>3</v>
      </c>
      <c r="JJ6" s="18">
        <v>4</v>
      </c>
      <c r="JK6" s="18">
        <v>5</v>
      </c>
      <c r="JL6" s="18">
        <v>6</v>
      </c>
      <c r="JM6" s="18">
        <v>8</v>
      </c>
      <c r="JN6" s="18">
        <v>10</v>
      </c>
      <c r="JO6" s="18">
        <v>11</v>
      </c>
      <c r="JP6" s="18">
        <v>12</v>
      </c>
      <c r="JQ6" s="18">
        <v>13</v>
      </c>
      <c r="JR6" s="18">
        <v>14</v>
      </c>
      <c r="JS6" s="18">
        <v>15</v>
      </c>
      <c r="JT6" s="18">
        <v>16</v>
      </c>
      <c r="JU6" s="18">
        <v>17</v>
      </c>
      <c r="JV6" s="18">
        <v>18</v>
      </c>
      <c r="JW6" s="18">
        <v>19</v>
      </c>
      <c r="JX6" s="18">
        <v>20</v>
      </c>
      <c r="JY6" s="18">
        <v>21</v>
      </c>
      <c r="JZ6" s="18">
        <v>22</v>
      </c>
      <c r="KA6" s="18">
        <v>23</v>
      </c>
      <c r="KB6" s="18">
        <v>24</v>
      </c>
      <c r="KC6" s="18">
        <v>25</v>
      </c>
      <c r="KD6" s="18">
        <v>26</v>
      </c>
      <c r="KE6" s="18">
        <v>27</v>
      </c>
      <c r="KF6" s="18">
        <v>28</v>
      </c>
      <c r="KG6" s="18">
        <v>29</v>
      </c>
      <c r="KH6" s="18">
        <v>30</v>
      </c>
      <c r="KI6" s="18">
        <v>31</v>
      </c>
      <c r="KJ6" s="18">
        <v>32</v>
      </c>
      <c r="KK6" s="18">
        <v>33</v>
      </c>
      <c r="KL6" s="18">
        <v>34</v>
      </c>
      <c r="KM6" s="18">
        <v>35</v>
      </c>
      <c r="KN6" s="18">
        <v>36</v>
      </c>
      <c r="KO6" s="18">
        <v>37</v>
      </c>
      <c r="KP6" s="18">
        <v>38</v>
      </c>
      <c r="KQ6" s="18">
        <v>39</v>
      </c>
      <c r="KR6" s="18">
        <v>40</v>
      </c>
      <c r="KS6" s="18">
        <v>41</v>
      </c>
      <c r="KT6" s="18">
        <v>42</v>
      </c>
      <c r="KU6" s="18">
        <v>43</v>
      </c>
      <c r="KV6" s="18">
        <v>44</v>
      </c>
      <c r="KW6" s="18">
        <v>45</v>
      </c>
      <c r="KX6" s="18">
        <v>46</v>
      </c>
      <c r="KY6" s="18">
        <v>47</v>
      </c>
      <c r="KZ6" s="18">
        <v>48</v>
      </c>
      <c r="LA6" s="18">
        <v>49</v>
      </c>
      <c r="LB6" s="18">
        <v>50</v>
      </c>
      <c r="LC6" s="18">
        <v>51</v>
      </c>
      <c r="LD6" s="18">
        <v>52</v>
      </c>
      <c r="LE6" s="18">
        <v>53</v>
      </c>
      <c r="LF6" s="18">
        <v>54</v>
      </c>
      <c r="LG6" s="18">
        <v>55</v>
      </c>
      <c r="LH6" s="18">
        <v>56</v>
      </c>
      <c r="LI6" s="18">
        <v>57</v>
      </c>
      <c r="LJ6" s="18">
        <v>58</v>
      </c>
      <c r="LK6" s="18">
        <v>59</v>
      </c>
      <c r="LL6" s="18">
        <v>60</v>
      </c>
      <c r="LM6" s="18">
        <v>61</v>
      </c>
      <c r="LN6" s="18">
        <v>62</v>
      </c>
      <c r="LO6" s="18">
        <v>63</v>
      </c>
      <c r="LP6" s="18">
        <v>64</v>
      </c>
      <c r="LQ6" s="18">
        <v>65</v>
      </c>
      <c r="LR6" s="18">
        <v>66</v>
      </c>
      <c r="LS6" s="18">
        <v>67</v>
      </c>
      <c r="LT6" s="18">
        <v>68</v>
      </c>
      <c r="LU6" s="18">
        <v>69</v>
      </c>
      <c r="LV6" s="18">
        <v>70</v>
      </c>
      <c r="LW6" s="18">
        <v>71</v>
      </c>
      <c r="LX6" s="18">
        <v>72</v>
      </c>
      <c r="LY6" s="18">
        <v>73</v>
      </c>
      <c r="LZ6" s="18">
        <v>74</v>
      </c>
      <c r="MA6" s="18">
        <v>75</v>
      </c>
      <c r="MB6" s="18">
        <v>76</v>
      </c>
      <c r="MC6" s="18">
        <v>77</v>
      </c>
      <c r="MD6" s="18">
        <v>78</v>
      </c>
      <c r="ME6" s="18">
        <v>79</v>
      </c>
      <c r="MF6" s="18">
        <v>80</v>
      </c>
      <c r="MG6" s="18">
        <v>81</v>
      </c>
      <c r="MH6" s="18">
        <v>82</v>
      </c>
      <c r="MI6" s="18">
        <v>83</v>
      </c>
      <c r="MJ6" s="18">
        <v>84</v>
      </c>
      <c r="MK6" s="18">
        <v>85</v>
      </c>
      <c r="ML6" s="18">
        <v>86</v>
      </c>
      <c r="MM6" s="18">
        <v>87</v>
      </c>
      <c r="MN6" s="18">
        <v>88</v>
      </c>
      <c r="MO6" s="18">
        <v>89</v>
      </c>
      <c r="MP6" s="18">
        <v>90</v>
      </c>
      <c r="MQ6" s="18">
        <v>91</v>
      </c>
      <c r="MR6" s="18">
        <v>92</v>
      </c>
      <c r="MS6" s="18">
        <v>93</v>
      </c>
      <c r="MT6" s="18">
        <v>94</v>
      </c>
      <c r="MU6" s="18">
        <v>95</v>
      </c>
      <c r="MV6" s="18">
        <v>96</v>
      </c>
      <c r="MW6" s="18">
        <v>97</v>
      </c>
      <c r="MX6" s="18">
        <v>98</v>
      </c>
      <c r="MY6" s="18">
        <v>100</v>
      </c>
      <c r="MZ6" s="18">
        <v>101</v>
      </c>
      <c r="NA6" s="18">
        <v>102</v>
      </c>
      <c r="NB6" s="18">
        <v>120</v>
      </c>
      <c r="NC6" s="18" t="s">
        <v>291</v>
      </c>
      <c r="ND6" s="58"/>
      <c r="NE6" s="18"/>
      <c r="NF6" s="349"/>
      <c r="NG6" s="349"/>
      <c r="NH6" s="349"/>
      <c r="NI6" s="349"/>
      <c r="NJ6" s="349"/>
      <c r="NK6" s="349"/>
      <c r="NL6" s="349"/>
      <c r="NM6" s="349"/>
    </row>
    <row r="7" spans="1:377" ht="14.4">
      <c r="A7" s="221" t="s">
        <v>20</v>
      </c>
      <c r="B7" s="222">
        <f>B8+B6</f>
        <v>10161</v>
      </c>
      <c r="C7" s="222">
        <f t="shared" ref="C7:U7" si="1">C8+C6</f>
        <v>9512</v>
      </c>
      <c r="D7" s="222">
        <f t="shared" si="1"/>
        <v>16169</v>
      </c>
      <c r="E7" s="222">
        <f t="shared" si="1"/>
        <v>17667</v>
      </c>
      <c r="F7" s="222">
        <f t="shared" si="1"/>
        <v>59169</v>
      </c>
      <c r="G7" s="222">
        <f t="shared" si="1"/>
        <v>57943</v>
      </c>
      <c r="H7" s="222">
        <f t="shared" si="1"/>
        <v>69306</v>
      </c>
      <c r="I7" s="222">
        <f t="shared" si="1"/>
        <v>64079</v>
      </c>
      <c r="J7" s="222">
        <f t="shared" si="1"/>
        <v>55721</v>
      </c>
      <c r="K7" s="222">
        <f t="shared" si="1"/>
        <v>52640</v>
      </c>
      <c r="L7" s="222">
        <f t="shared" si="1"/>
        <v>38537</v>
      </c>
      <c r="M7" s="222">
        <f t="shared" si="1"/>
        <v>36057</v>
      </c>
      <c r="N7" s="222">
        <f t="shared" si="1"/>
        <v>21866</v>
      </c>
      <c r="O7" s="222">
        <f t="shared" si="1"/>
        <v>18453</v>
      </c>
      <c r="P7" s="222">
        <f t="shared" si="1"/>
        <v>10986</v>
      </c>
      <c r="Q7" s="222">
        <f t="shared" si="1"/>
        <v>10583</v>
      </c>
      <c r="R7" s="222">
        <f t="shared" si="1"/>
        <v>5298</v>
      </c>
      <c r="S7" s="222">
        <f t="shared" si="1"/>
        <v>8969</v>
      </c>
      <c r="T7" s="222">
        <f t="shared" si="1"/>
        <v>1237</v>
      </c>
      <c r="U7" s="222">
        <f t="shared" si="1"/>
        <v>4622</v>
      </c>
      <c r="W7" s="12" t="s">
        <v>179</v>
      </c>
      <c r="X7" s="266">
        <f>SUM(FC7:FL7)</f>
        <v>867</v>
      </c>
      <c r="Y7" s="266">
        <f>SUM(AU7:BD7)</f>
        <v>829</v>
      </c>
      <c r="Z7" s="266">
        <f>SUM(FM7:FV7)</f>
        <v>2100</v>
      </c>
      <c r="AA7" s="266">
        <f>SUM(BE7:BN7)</f>
        <v>2153</v>
      </c>
      <c r="AB7" s="266">
        <f>SUM(FW7:GF7)</f>
        <v>6198</v>
      </c>
      <c r="AC7" s="266">
        <f>SUM(BO7:BX7)</f>
        <v>6329</v>
      </c>
      <c r="AD7" s="266">
        <f>SUM(GG7:GP7)</f>
        <v>6542</v>
      </c>
      <c r="AE7" s="266">
        <f>SUM(BY7:CH7)</f>
        <v>6427</v>
      </c>
      <c r="AF7" s="266">
        <f>SUM(GQ7:GZ7)</f>
        <v>5707</v>
      </c>
      <c r="AG7" s="266">
        <f>SUM(CI7:CR7)</f>
        <v>5710</v>
      </c>
      <c r="AH7" s="266">
        <f>SUM(HA7:HJ7)</f>
        <v>3958</v>
      </c>
      <c r="AI7" s="266">
        <f>SUM(CS7:DB7)</f>
        <v>4047</v>
      </c>
      <c r="AJ7" s="266">
        <f>SUM(HK7:HT7)</f>
        <v>2608</v>
      </c>
      <c r="AK7" s="266">
        <f>SUM(DC7:DL7)</f>
        <v>2456</v>
      </c>
      <c r="AL7" s="266">
        <f>SUM(HU7:ID7)</f>
        <v>1462</v>
      </c>
      <c r="AM7" s="266">
        <f>SUM(DM7:DV7)</f>
        <v>1462</v>
      </c>
      <c r="AN7" s="266">
        <f>SUM(IE7:IN7)</f>
        <v>566</v>
      </c>
      <c r="AO7" s="266">
        <f>SUM(DW7:EF7)</f>
        <v>981</v>
      </c>
      <c r="AP7" s="266">
        <f>SUM(IO7:JC7)</f>
        <v>99</v>
      </c>
      <c r="AQ7" s="266">
        <f>SUM(EG7:EZ7)</f>
        <v>328</v>
      </c>
      <c r="AR7" s="251">
        <f>+FA7+JD7+ND7</f>
        <v>50</v>
      </c>
      <c r="AT7" s="12" t="s">
        <v>179</v>
      </c>
      <c r="AU7" s="13">
        <v>74</v>
      </c>
      <c r="AV7" s="13">
        <v>70</v>
      </c>
      <c r="AW7" s="13">
        <v>81</v>
      </c>
      <c r="AX7" s="13">
        <v>72</v>
      </c>
      <c r="AY7" s="13">
        <v>66</v>
      </c>
      <c r="AZ7" s="13">
        <v>94</v>
      </c>
      <c r="BA7" s="13">
        <v>78</v>
      </c>
      <c r="BB7" s="13">
        <v>85</v>
      </c>
      <c r="BC7" s="13">
        <v>101</v>
      </c>
      <c r="BD7" s="13">
        <v>108</v>
      </c>
      <c r="BE7" s="13">
        <v>117</v>
      </c>
      <c r="BF7" s="13">
        <v>140</v>
      </c>
      <c r="BG7" s="13">
        <v>127</v>
      </c>
      <c r="BH7" s="13">
        <v>145</v>
      </c>
      <c r="BI7" s="13">
        <v>191</v>
      </c>
      <c r="BJ7" s="13">
        <v>191</v>
      </c>
      <c r="BK7" s="13">
        <v>228</v>
      </c>
      <c r="BL7" s="13">
        <v>306</v>
      </c>
      <c r="BM7" s="13">
        <v>332</v>
      </c>
      <c r="BN7" s="13">
        <v>376</v>
      </c>
      <c r="BO7" s="13">
        <v>441</v>
      </c>
      <c r="BP7" s="13">
        <v>512</v>
      </c>
      <c r="BQ7" s="13">
        <v>528</v>
      </c>
      <c r="BR7" s="13">
        <v>605</v>
      </c>
      <c r="BS7" s="13">
        <v>650</v>
      </c>
      <c r="BT7" s="13">
        <v>693</v>
      </c>
      <c r="BU7" s="13">
        <v>719</v>
      </c>
      <c r="BV7" s="13">
        <v>677</v>
      </c>
      <c r="BW7" s="13">
        <v>743</v>
      </c>
      <c r="BX7" s="13">
        <v>761</v>
      </c>
      <c r="BY7" s="13">
        <v>686</v>
      </c>
      <c r="BZ7" s="13">
        <v>649</v>
      </c>
      <c r="CA7" s="13">
        <v>658</v>
      </c>
      <c r="CB7" s="13">
        <v>678</v>
      </c>
      <c r="CC7" s="13">
        <v>665</v>
      </c>
      <c r="CD7" s="13">
        <v>581</v>
      </c>
      <c r="CE7" s="13">
        <v>586</v>
      </c>
      <c r="CF7" s="13">
        <v>625</v>
      </c>
      <c r="CG7" s="13">
        <v>649</v>
      </c>
      <c r="CH7" s="13">
        <v>650</v>
      </c>
      <c r="CI7" s="13">
        <v>604</v>
      </c>
      <c r="CJ7" s="13">
        <v>694</v>
      </c>
      <c r="CK7" s="13">
        <v>668</v>
      </c>
      <c r="CL7" s="13">
        <v>622</v>
      </c>
      <c r="CM7" s="13">
        <v>552</v>
      </c>
      <c r="CN7" s="13">
        <v>538</v>
      </c>
      <c r="CO7" s="13">
        <v>516</v>
      </c>
      <c r="CP7" s="13">
        <v>521</v>
      </c>
      <c r="CQ7" s="13">
        <v>547</v>
      </c>
      <c r="CR7" s="13">
        <v>448</v>
      </c>
      <c r="CS7" s="13">
        <v>467</v>
      </c>
      <c r="CT7" s="13">
        <v>462</v>
      </c>
      <c r="CU7" s="13">
        <v>455</v>
      </c>
      <c r="CV7" s="13">
        <v>444</v>
      </c>
      <c r="CW7" s="13">
        <v>443</v>
      </c>
      <c r="CX7" s="13">
        <v>382</v>
      </c>
      <c r="CY7" s="13">
        <v>372</v>
      </c>
      <c r="CZ7" s="13">
        <v>342</v>
      </c>
      <c r="DA7" s="13">
        <v>318</v>
      </c>
      <c r="DB7" s="13">
        <v>362</v>
      </c>
      <c r="DC7" s="13">
        <v>329</v>
      </c>
      <c r="DD7" s="13">
        <v>309</v>
      </c>
      <c r="DE7" s="13">
        <v>284</v>
      </c>
      <c r="DF7" s="13">
        <v>254</v>
      </c>
      <c r="DG7" s="13">
        <v>229</v>
      </c>
      <c r="DH7" s="13">
        <v>221</v>
      </c>
      <c r="DI7" s="13">
        <v>231</v>
      </c>
      <c r="DJ7" s="13">
        <v>202</v>
      </c>
      <c r="DK7" s="13">
        <v>209</v>
      </c>
      <c r="DL7" s="13">
        <v>188</v>
      </c>
      <c r="DM7" s="13">
        <v>184</v>
      </c>
      <c r="DN7" s="13">
        <v>168</v>
      </c>
      <c r="DO7" s="13">
        <v>169</v>
      </c>
      <c r="DP7" s="13">
        <v>134</v>
      </c>
      <c r="DQ7" s="13">
        <v>149</v>
      </c>
      <c r="DR7" s="13">
        <v>140</v>
      </c>
      <c r="DS7" s="13">
        <v>131</v>
      </c>
      <c r="DT7" s="13">
        <v>127</v>
      </c>
      <c r="DU7" s="13">
        <v>126</v>
      </c>
      <c r="DV7" s="13">
        <v>134</v>
      </c>
      <c r="DW7" s="13">
        <v>102</v>
      </c>
      <c r="DX7" s="13">
        <v>114</v>
      </c>
      <c r="DY7" s="13">
        <v>103</v>
      </c>
      <c r="DZ7" s="13">
        <v>99</v>
      </c>
      <c r="EA7" s="13">
        <v>109</v>
      </c>
      <c r="EB7" s="13">
        <v>112</v>
      </c>
      <c r="EC7" s="13">
        <v>91</v>
      </c>
      <c r="ED7" s="13">
        <v>85</v>
      </c>
      <c r="EE7" s="13">
        <v>98</v>
      </c>
      <c r="EF7" s="13">
        <v>68</v>
      </c>
      <c r="EG7" s="13">
        <v>71</v>
      </c>
      <c r="EH7" s="13">
        <v>71</v>
      </c>
      <c r="EI7" s="13">
        <v>45</v>
      </c>
      <c r="EJ7" s="13">
        <v>33</v>
      </c>
      <c r="EK7" s="13">
        <v>21</v>
      </c>
      <c r="EL7" s="13">
        <v>17</v>
      </c>
      <c r="EM7" s="13">
        <v>20</v>
      </c>
      <c r="EN7" s="13">
        <v>11</v>
      </c>
      <c r="EO7" s="13">
        <v>12</v>
      </c>
      <c r="EP7" s="13">
        <v>6</v>
      </c>
      <c r="EQ7" s="13">
        <v>5</v>
      </c>
      <c r="ER7" s="13">
        <v>3</v>
      </c>
      <c r="ES7" s="13">
        <v>2</v>
      </c>
      <c r="ET7" s="13">
        <v>1</v>
      </c>
      <c r="EU7" s="13"/>
      <c r="EV7" s="13"/>
      <c r="EW7" s="13"/>
      <c r="EX7" s="13"/>
      <c r="EY7" s="13"/>
      <c r="EZ7" s="13">
        <v>10</v>
      </c>
      <c r="FA7" s="13">
        <v>5</v>
      </c>
      <c r="FB7" s="59">
        <v>30727</v>
      </c>
      <c r="FC7" s="13">
        <v>67</v>
      </c>
      <c r="FD7" s="13">
        <v>84</v>
      </c>
      <c r="FE7" s="13">
        <v>70</v>
      </c>
      <c r="FF7" s="13">
        <v>82</v>
      </c>
      <c r="FG7" s="13">
        <v>79</v>
      </c>
      <c r="FH7" s="13">
        <v>100</v>
      </c>
      <c r="FI7" s="13">
        <v>93</v>
      </c>
      <c r="FJ7" s="13">
        <v>103</v>
      </c>
      <c r="FK7" s="13">
        <v>89</v>
      </c>
      <c r="FL7" s="13">
        <v>100</v>
      </c>
      <c r="FM7" s="13">
        <v>103</v>
      </c>
      <c r="FN7" s="13">
        <v>128</v>
      </c>
      <c r="FO7" s="13">
        <v>139</v>
      </c>
      <c r="FP7" s="13">
        <v>153</v>
      </c>
      <c r="FQ7" s="13">
        <v>147</v>
      </c>
      <c r="FR7" s="13">
        <v>198</v>
      </c>
      <c r="FS7" s="13">
        <v>252</v>
      </c>
      <c r="FT7" s="13">
        <v>285</v>
      </c>
      <c r="FU7" s="13">
        <v>307</v>
      </c>
      <c r="FV7" s="13">
        <v>388</v>
      </c>
      <c r="FW7" s="13">
        <v>453</v>
      </c>
      <c r="FX7" s="13">
        <v>491</v>
      </c>
      <c r="FY7" s="13">
        <v>570</v>
      </c>
      <c r="FZ7" s="13">
        <v>542</v>
      </c>
      <c r="GA7" s="13">
        <v>671</v>
      </c>
      <c r="GB7" s="13">
        <v>629</v>
      </c>
      <c r="GC7" s="13">
        <v>692</v>
      </c>
      <c r="GD7" s="13">
        <v>715</v>
      </c>
      <c r="GE7" s="13">
        <v>721</v>
      </c>
      <c r="GF7" s="13">
        <v>714</v>
      </c>
      <c r="GG7" s="13">
        <v>686</v>
      </c>
      <c r="GH7" s="13">
        <v>690</v>
      </c>
      <c r="GI7" s="13">
        <v>671</v>
      </c>
      <c r="GJ7" s="13">
        <v>690</v>
      </c>
      <c r="GK7" s="13">
        <v>674</v>
      </c>
      <c r="GL7" s="13">
        <v>626</v>
      </c>
      <c r="GM7" s="13">
        <v>604</v>
      </c>
      <c r="GN7" s="13">
        <v>627</v>
      </c>
      <c r="GO7" s="13">
        <v>644</v>
      </c>
      <c r="GP7" s="13">
        <v>630</v>
      </c>
      <c r="GQ7" s="13">
        <v>720</v>
      </c>
      <c r="GR7" s="13">
        <v>621</v>
      </c>
      <c r="GS7" s="13">
        <v>574</v>
      </c>
      <c r="GT7" s="13">
        <v>596</v>
      </c>
      <c r="GU7" s="13">
        <v>572</v>
      </c>
      <c r="GV7" s="13">
        <v>581</v>
      </c>
      <c r="GW7" s="13">
        <v>528</v>
      </c>
      <c r="GX7" s="13">
        <v>513</v>
      </c>
      <c r="GY7" s="13">
        <v>498</v>
      </c>
      <c r="GZ7" s="13">
        <v>504</v>
      </c>
      <c r="HA7" s="13">
        <v>486</v>
      </c>
      <c r="HB7" s="13">
        <v>410</v>
      </c>
      <c r="HC7" s="13">
        <v>437</v>
      </c>
      <c r="HD7" s="13">
        <v>428</v>
      </c>
      <c r="HE7" s="13">
        <v>401</v>
      </c>
      <c r="HF7" s="13">
        <v>347</v>
      </c>
      <c r="HG7" s="13">
        <v>378</v>
      </c>
      <c r="HH7" s="13">
        <v>345</v>
      </c>
      <c r="HI7" s="13">
        <v>367</v>
      </c>
      <c r="HJ7" s="13">
        <v>359</v>
      </c>
      <c r="HK7" s="13">
        <v>295</v>
      </c>
      <c r="HL7" s="13">
        <v>300</v>
      </c>
      <c r="HM7" s="13">
        <v>274</v>
      </c>
      <c r="HN7" s="13">
        <v>288</v>
      </c>
      <c r="HO7" s="13">
        <v>258</v>
      </c>
      <c r="HP7" s="13">
        <v>280</v>
      </c>
      <c r="HQ7" s="13">
        <v>217</v>
      </c>
      <c r="HR7" s="13">
        <v>259</v>
      </c>
      <c r="HS7" s="13">
        <v>220</v>
      </c>
      <c r="HT7" s="13">
        <v>217</v>
      </c>
      <c r="HU7" s="13">
        <v>219</v>
      </c>
      <c r="HV7" s="13">
        <v>179</v>
      </c>
      <c r="HW7" s="13">
        <v>155</v>
      </c>
      <c r="HX7" s="13">
        <v>168</v>
      </c>
      <c r="HY7" s="13">
        <v>164</v>
      </c>
      <c r="HZ7" s="13">
        <v>142</v>
      </c>
      <c r="IA7" s="13">
        <v>110</v>
      </c>
      <c r="IB7" s="13">
        <v>114</v>
      </c>
      <c r="IC7" s="13">
        <v>110</v>
      </c>
      <c r="ID7" s="13">
        <v>101</v>
      </c>
      <c r="IE7" s="13">
        <v>92</v>
      </c>
      <c r="IF7" s="13">
        <v>75</v>
      </c>
      <c r="IG7" s="13">
        <v>67</v>
      </c>
      <c r="IH7" s="13">
        <v>59</v>
      </c>
      <c r="II7" s="13">
        <v>61</v>
      </c>
      <c r="IJ7" s="13">
        <v>56</v>
      </c>
      <c r="IK7" s="13">
        <v>48</v>
      </c>
      <c r="IL7" s="13">
        <v>30</v>
      </c>
      <c r="IM7" s="13">
        <v>40</v>
      </c>
      <c r="IN7" s="13">
        <v>38</v>
      </c>
      <c r="IO7" s="13">
        <v>19</v>
      </c>
      <c r="IP7" s="13">
        <v>17</v>
      </c>
      <c r="IQ7" s="13">
        <v>18</v>
      </c>
      <c r="IR7" s="13">
        <v>8</v>
      </c>
      <c r="IS7" s="13">
        <v>12</v>
      </c>
      <c r="IT7" s="13">
        <v>6</v>
      </c>
      <c r="IU7" s="13">
        <v>5</v>
      </c>
      <c r="IV7" s="13">
        <v>1</v>
      </c>
      <c r="IW7" s="13">
        <v>1</v>
      </c>
      <c r="IX7" s="13">
        <v>2</v>
      </c>
      <c r="IY7" s="13"/>
      <c r="IZ7" s="13"/>
      <c r="JA7" s="13"/>
      <c r="JB7" s="13"/>
      <c r="JC7" s="13">
        <v>10</v>
      </c>
      <c r="JD7" s="13">
        <v>7</v>
      </c>
      <c r="JE7" s="59">
        <v>30114</v>
      </c>
      <c r="JF7" s="13"/>
      <c r="JG7" s="13"/>
      <c r="JH7" s="13">
        <v>1</v>
      </c>
      <c r="JI7" s="13"/>
      <c r="JJ7" s="13"/>
      <c r="JK7" s="13"/>
      <c r="JL7" s="13"/>
      <c r="JM7" s="13"/>
      <c r="JN7" s="13">
        <v>1</v>
      </c>
      <c r="JO7" s="13"/>
      <c r="JP7" s="13"/>
      <c r="JQ7" s="13"/>
      <c r="JR7" s="13"/>
      <c r="JS7" s="13">
        <v>1</v>
      </c>
      <c r="JT7" s="13"/>
      <c r="JU7" s="13"/>
      <c r="JV7" s="13"/>
      <c r="JW7" s="13"/>
      <c r="JX7" s="13"/>
      <c r="JY7" s="13"/>
      <c r="JZ7" s="13"/>
      <c r="KA7" s="13"/>
      <c r="KB7" s="13"/>
      <c r="KC7" s="13">
        <v>2</v>
      </c>
      <c r="KD7" s="13"/>
      <c r="KE7" s="13">
        <v>1</v>
      </c>
      <c r="KF7" s="13">
        <v>1</v>
      </c>
      <c r="KG7" s="13">
        <v>1</v>
      </c>
      <c r="KH7" s="13">
        <v>3</v>
      </c>
      <c r="KI7" s="13">
        <v>2</v>
      </c>
      <c r="KJ7" s="13">
        <v>1</v>
      </c>
      <c r="KK7" s="13"/>
      <c r="KL7" s="13">
        <v>1</v>
      </c>
      <c r="KM7" s="13"/>
      <c r="KN7" s="13"/>
      <c r="KO7" s="13"/>
      <c r="KP7" s="13">
        <v>1</v>
      </c>
      <c r="KQ7" s="13"/>
      <c r="KR7" s="13">
        <v>1</v>
      </c>
      <c r="KS7" s="13"/>
      <c r="KT7" s="13"/>
      <c r="KU7" s="13">
        <v>1</v>
      </c>
      <c r="KV7" s="13">
        <v>1</v>
      </c>
      <c r="KW7" s="13"/>
      <c r="KX7" s="13"/>
      <c r="KY7" s="13">
        <v>1</v>
      </c>
      <c r="KZ7" s="13">
        <v>1</v>
      </c>
      <c r="LA7" s="13"/>
      <c r="LB7" s="13">
        <v>1</v>
      </c>
      <c r="LC7" s="13"/>
      <c r="LD7" s="13"/>
      <c r="LE7" s="13">
        <v>1</v>
      </c>
      <c r="LF7" s="13"/>
      <c r="LG7" s="13"/>
      <c r="LH7" s="13">
        <v>1</v>
      </c>
      <c r="LI7" s="13"/>
      <c r="LJ7" s="13"/>
      <c r="LK7" s="13"/>
      <c r="LL7" s="13"/>
      <c r="LM7" s="13">
        <v>1</v>
      </c>
      <c r="LN7" s="13"/>
      <c r="LO7" s="13"/>
      <c r="LP7" s="13"/>
      <c r="LQ7" s="13"/>
      <c r="LR7" s="13">
        <v>1</v>
      </c>
      <c r="LS7" s="13"/>
      <c r="LT7" s="13"/>
      <c r="LU7" s="13"/>
      <c r="LV7" s="13"/>
      <c r="LW7" s="13">
        <v>1</v>
      </c>
      <c r="LX7" s="13">
        <v>2</v>
      </c>
      <c r="LY7" s="13">
        <v>1</v>
      </c>
      <c r="LZ7" s="13"/>
      <c r="MA7" s="13">
        <v>1</v>
      </c>
      <c r="MB7" s="13"/>
      <c r="MC7" s="13"/>
      <c r="MD7" s="13"/>
      <c r="ME7" s="13"/>
      <c r="MF7" s="13"/>
      <c r="MG7" s="13">
        <v>1</v>
      </c>
      <c r="MH7" s="13"/>
      <c r="MI7" s="13">
        <v>1</v>
      </c>
      <c r="MJ7" s="13"/>
      <c r="MK7" s="13"/>
      <c r="ML7" s="13"/>
      <c r="MM7" s="13"/>
      <c r="MN7" s="13"/>
      <c r="MO7" s="13">
        <v>1</v>
      </c>
      <c r="MP7" s="13">
        <v>1</v>
      </c>
      <c r="MQ7" s="13">
        <v>1</v>
      </c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>
        <v>2</v>
      </c>
      <c r="ND7" s="59">
        <v>38</v>
      </c>
      <c r="NE7" s="13">
        <v>60879</v>
      </c>
      <c r="NF7" s="351"/>
      <c r="NG7" s="351"/>
      <c r="NH7" s="351"/>
      <c r="NI7" s="351"/>
      <c r="NJ7" s="351"/>
      <c r="NK7" s="351"/>
      <c r="NL7" s="351"/>
      <c r="NM7" s="351"/>
    </row>
    <row r="8" spans="1:377" ht="14.4">
      <c r="A8" s="221" t="s">
        <v>21</v>
      </c>
      <c r="B8" s="222">
        <f>B39+B41+B48+B49+B52+B53+B54+B70+B71+B72+B73+B74+B75+B84+B89+B90+B95+B96+B97+B100+B101+B102+B109+B110+B113+B115+B117+B120+B121+B130+B132+B135+B148+B149+B150+B153+B158+B163+B165+B168</f>
        <v>6576</v>
      </c>
      <c r="C8" s="222">
        <f t="shared" ref="C8:U8" si="2">C39+C41+C48+C49+C52+C53+C54+C70+C71+C72+C73+C74+C75+C84+C89+C90+C95+C96+C97+C100+C101+C102+C109+C110+C113+C115+C117+C120+C121+C130+C132+C135+C148+C149+C150+C153+C158+C163+C165+C168</f>
        <v>6069</v>
      </c>
      <c r="D8" s="222">
        <f t="shared" si="2"/>
        <v>11334</v>
      </c>
      <c r="E8" s="222">
        <f t="shared" si="2"/>
        <v>12642</v>
      </c>
      <c r="F8" s="222">
        <f t="shared" si="2"/>
        <v>46658</v>
      </c>
      <c r="G8" s="222">
        <f t="shared" si="2"/>
        <v>44739</v>
      </c>
      <c r="H8" s="222">
        <f t="shared" si="2"/>
        <v>54109</v>
      </c>
      <c r="I8" s="222">
        <f t="shared" si="2"/>
        <v>49233</v>
      </c>
      <c r="J8" s="222">
        <f t="shared" si="2"/>
        <v>43738</v>
      </c>
      <c r="K8" s="222">
        <f t="shared" si="2"/>
        <v>40968</v>
      </c>
      <c r="L8" s="222">
        <f t="shared" si="2"/>
        <v>29389</v>
      </c>
      <c r="M8" s="222">
        <f t="shared" si="2"/>
        <v>27633</v>
      </c>
      <c r="N8" s="222">
        <f t="shared" si="2"/>
        <v>16019</v>
      </c>
      <c r="O8" s="222">
        <f t="shared" si="2"/>
        <v>13574</v>
      </c>
      <c r="P8" s="222">
        <f t="shared" si="2"/>
        <v>7733</v>
      </c>
      <c r="Q8" s="222">
        <f t="shared" si="2"/>
        <v>7183</v>
      </c>
      <c r="R8" s="222">
        <f t="shared" si="2"/>
        <v>3330</v>
      </c>
      <c r="S8" s="222">
        <f t="shared" si="2"/>
        <v>5209</v>
      </c>
      <c r="T8" s="222">
        <f t="shared" si="2"/>
        <v>672</v>
      </c>
      <c r="U8" s="222">
        <f t="shared" si="2"/>
        <v>2270</v>
      </c>
      <c r="W8" s="12" t="s">
        <v>19</v>
      </c>
      <c r="X8" s="447">
        <f t="shared" ref="X8:X29" si="3">SUM(FC8:FL8)</f>
        <v>3585</v>
      </c>
      <c r="Y8" s="447">
        <f t="shared" ref="Y8:Y29" si="4">SUM(AU8:BD8)</f>
        <v>3443</v>
      </c>
      <c r="Z8" s="447">
        <f t="shared" ref="Z8:Z29" si="5">SUM(FM8:FV8)</f>
        <v>4835</v>
      </c>
      <c r="AA8" s="447">
        <f t="shared" ref="AA8:AA29" si="6">SUM(BE8:BN8)</f>
        <v>5025</v>
      </c>
      <c r="AB8" s="447">
        <f t="shared" ref="AB8:AB29" si="7">SUM(FW8:GF8)</f>
        <v>12511</v>
      </c>
      <c r="AC8" s="447">
        <f t="shared" ref="AC8:AC29" si="8">SUM(BO8:BX8)</f>
        <v>13204</v>
      </c>
      <c r="AD8" s="447">
        <f t="shared" ref="AD8:AD29" si="9">SUM(GG8:GP8)</f>
        <v>15197</v>
      </c>
      <c r="AE8" s="447">
        <f t="shared" ref="AE8:AE29" si="10">SUM(BY8:CH8)</f>
        <v>14846</v>
      </c>
      <c r="AF8" s="447">
        <f t="shared" ref="AF8:AF29" si="11">SUM(GQ8:GZ8)</f>
        <v>11983</v>
      </c>
      <c r="AG8" s="447">
        <f t="shared" ref="AG8:AG29" si="12">SUM(CI8:CR8)</f>
        <v>11672</v>
      </c>
      <c r="AH8" s="447">
        <f t="shared" ref="AH8:AH29" si="13">SUM(HA8:HJ8)</f>
        <v>9148</v>
      </c>
      <c r="AI8" s="447">
        <f t="shared" ref="AI8:AI29" si="14">SUM(CS8:DB8)</f>
        <v>8424</v>
      </c>
      <c r="AJ8" s="447">
        <f t="shared" ref="AJ8:AJ29" si="15">SUM(HK8:HT8)</f>
        <v>5847</v>
      </c>
      <c r="AK8" s="447">
        <f t="shared" ref="AK8:AK29" si="16">SUM(DC8:DL8)</f>
        <v>4879</v>
      </c>
      <c r="AL8" s="447">
        <f t="shared" ref="AL8:AL29" si="17">SUM(HU8:ID8)</f>
        <v>3253</v>
      </c>
      <c r="AM8" s="447">
        <f t="shared" ref="AM8:AM29" si="18">SUM(DM8:DV8)</f>
        <v>3400</v>
      </c>
      <c r="AN8" s="447">
        <f t="shared" ref="AN8:AN29" si="19">SUM(IE8:IN8)</f>
        <v>1968</v>
      </c>
      <c r="AO8" s="447">
        <f t="shared" ref="AO8:AO29" si="20">SUM(DW8:EF8)</f>
        <v>3760</v>
      </c>
      <c r="AP8" s="447">
        <f t="shared" ref="AP8:AP29" si="21">SUM(IO8:JC8)</f>
        <v>565</v>
      </c>
      <c r="AQ8" s="447">
        <f t="shared" ref="AQ8:AQ29" si="22">SUM(EG8:EZ8)</f>
        <v>2352</v>
      </c>
      <c r="AR8" s="447">
        <f t="shared" ref="AR8:AR29" si="23">+FA8+JD8+ND8</f>
        <v>577</v>
      </c>
      <c r="AT8" s="12" t="s">
        <v>19</v>
      </c>
      <c r="AU8" s="13">
        <v>315</v>
      </c>
      <c r="AV8" s="13">
        <v>427</v>
      </c>
      <c r="AW8" s="13">
        <v>316</v>
      </c>
      <c r="AX8" s="13">
        <v>277</v>
      </c>
      <c r="AY8" s="13">
        <v>300</v>
      </c>
      <c r="AZ8" s="13">
        <v>333</v>
      </c>
      <c r="BA8" s="13">
        <v>353</v>
      </c>
      <c r="BB8" s="13">
        <v>365</v>
      </c>
      <c r="BC8" s="13">
        <v>369</v>
      </c>
      <c r="BD8" s="13">
        <v>388</v>
      </c>
      <c r="BE8" s="13">
        <v>369</v>
      </c>
      <c r="BF8" s="13">
        <v>365</v>
      </c>
      <c r="BG8" s="13">
        <v>387</v>
      </c>
      <c r="BH8" s="13">
        <v>385</v>
      </c>
      <c r="BI8" s="13">
        <v>441</v>
      </c>
      <c r="BJ8" s="13">
        <v>522</v>
      </c>
      <c r="BK8" s="13">
        <v>481</v>
      </c>
      <c r="BL8" s="13">
        <v>591</v>
      </c>
      <c r="BM8" s="13">
        <v>685</v>
      </c>
      <c r="BN8" s="13">
        <v>799</v>
      </c>
      <c r="BO8" s="13">
        <v>932</v>
      </c>
      <c r="BP8" s="13">
        <v>953</v>
      </c>
      <c r="BQ8" s="13">
        <v>1088</v>
      </c>
      <c r="BR8" s="13">
        <v>1180</v>
      </c>
      <c r="BS8" s="13">
        <v>1323</v>
      </c>
      <c r="BT8" s="13">
        <v>1426</v>
      </c>
      <c r="BU8" s="13">
        <v>1465</v>
      </c>
      <c r="BV8" s="13">
        <v>1495</v>
      </c>
      <c r="BW8" s="13">
        <v>1632</v>
      </c>
      <c r="BX8" s="13">
        <v>1710</v>
      </c>
      <c r="BY8" s="13">
        <v>1701</v>
      </c>
      <c r="BZ8" s="13">
        <v>1664</v>
      </c>
      <c r="CA8" s="13">
        <v>1625</v>
      </c>
      <c r="CB8" s="13">
        <v>1623</v>
      </c>
      <c r="CC8" s="13">
        <v>1508</v>
      </c>
      <c r="CD8" s="13">
        <v>1422</v>
      </c>
      <c r="CE8" s="13">
        <v>1332</v>
      </c>
      <c r="CF8" s="13">
        <v>1326</v>
      </c>
      <c r="CG8" s="13">
        <v>1320</v>
      </c>
      <c r="CH8" s="13">
        <v>1325</v>
      </c>
      <c r="CI8" s="13">
        <v>1310</v>
      </c>
      <c r="CJ8" s="13">
        <v>1246</v>
      </c>
      <c r="CK8" s="13">
        <v>1212</v>
      </c>
      <c r="CL8" s="13">
        <v>1195</v>
      </c>
      <c r="CM8" s="13">
        <v>1128</v>
      </c>
      <c r="CN8" s="13">
        <v>1155</v>
      </c>
      <c r="CO8" s="13">
        <v>1182</v>
      </c>
      <c r="CP8" s="13">
        <v>1104</v>
      </c>
      <c r="CQ8" s="13">
        <v>1038</v>
      </c>
      <c r="CR8" s="13">
        <v>1102</v>
      </c>
      <c r="CS8" s="13">
        <v>966</v>
      </c>
      <c r="CT8" s="13">
        <v>950</v>
      </c>
      <c r="CU8" s="13">
        <v>959</v>
      </c>
      <c r="CV8" s="13">
        <v>889</v>
      </c>
      <c r="CW8" s="13">
        <v>859</v>
      </c>
      <c r="CX8" s="13">
        <v>843</v>
      </c>
      <c r="CY8" s="13">
        <v>807</v>
      </c>
      <c r="CZ8" s="13">
        <v>752</v>
      </c>
      <c r="DA8" s="13">
        <v>705</v>
      </c>
      <c r="DB8" s="13">
        <v>694</v>
      </c>
      <c r="DC8" s="13">
        <v>669</v>
      </c>
      <c r="DD8" s="13">
        <v>577</v>
      </c>
      <c r="DE8" s="13">
        <v>539</v>
      </c>
      <c r="DF8" s="13">
        <v>543</v>
      </c>
      <c r="DG8" s="13">
        <v>472</v>
      </c>
      <c r="DH8" s="13">
        <v>440</v>
      </c>
      <c r="DI8" s="13">
        <v>450</v>
      </c>
      <c r="DJ8" s="13">
        <v>414</v>
      </c>
      <c r="DK8" s="13">
        <v>397</v>
      </c>
      <c r="DL8" s="13">
        <v>378</v>
      </c>
      <c r="DM8" s="13">
        <v>403</v>
      </c>
      <c r="DN8" s="13">
        <v>337</v>
      </c>
      <c r="DO8" s="13">
        <v>366</v>
      </c>
      <c r="DP8" s="13">
        <v>294</v>
      </c>
      <c r="DQ8" s="13">
        <v>313</v>
      </c>
      <c r="DR8" s="13">
        <v>363</v>
      </c>
      <c r="DS8" s="13">
        <v>338</v>
      </c>
      <c r="DT8" s="13">
        <v>342</v>
      </c>
      <c r="DU8" s="13">
        <v>327</v>
      </c>
      <c r="DV8" s="13">
        <v>317</v>
      </c>
      <c r="DW8" s="13">
        <v>359</v>
      </c>
      <c r="DX8" s="13">
        <v>328</v>
      </c>
      <c r="DY8" s="13">
        <v>355</v>
      </c>
      <c r="DZ8" s="13">
        <v>374</v>
      </c>
      <c r="EA8" s="13">
        <v>369</v>
      </c>
      <c r="EB8" s="13">
        <v>394</v>
      </c>
      <c r="EC8" s="13">
        <v>359</v>
      </c>
      <c r="ED8" s="13">
        <v>380</v>
      </c>
      <c r="EE8" s="13">
        <v>375</v>
      </c>
      <c r="EF8" s="13">
        <v>467</v>
      </c>
      <c r="EG8" s="13">
        <v>387</v>
      </c>
      <c r="EH8" s="13">
        <v>345</v>
      </c>
      <c r="EI8" s="13">
        <v>344</v>
      </c>
      <c r="EJ8" s="13">
        <v>285</v>
      </c>
      <c r="EK8" s="13">
        <v>237</v>
      </c>
      <c r="EL8" s="13">
        <v>187</v>
      </c>
      <c r="EM8" s="13">
        <v>175</v>
      </c>
      <c r="EN8" s="13">
        <v>118</v>
      </c>
      <c r="EO8" s="13">
        <v>108</v>
      </c>
      <c r="EP8" s="13">
        <v>57</v>
      </c>
      <c r="EQ8" s="13">
        <v>46</v>
      </c>
      <c r="ER8" s="13">
        <v>22</v>
      </c>
      <c r="ES8" s="13">
        <v>19</v>
      </c>
      <c r="ET8" s="13">
        <v>8</v>
      </c>
      <c r="EU8" s="13">
        <v>5</v>
      </c>
      <c r="EV8" s="13">
        <v>4</v>
      </c>
      <c r="EW8" s="13">
        <v>1</v>
      </c>
      <c r="EX8" s="13">
        <v>2</v>
      </c>
      <c r="EY8" s="13">
        <v>2</v>
      </c>
      <c r="EZ8" s="13"/>
      <c r="FA8" s="13">
        <v>11</v>
      </c>
      <c r="FB8" s="59">
        <v>71016</v>
      </c>
      <c r="FC8" s="13">
        <v>316</v>
      </c>
      <c r="FD8" s="13">
        <v>444</v>
      </c>
      <c r="FE8" s="13">
        <v>358</v>
      </c>
      <c r="FF8" s="13">
        <v>329</v>
      </c>
      <c r="FG8" s="13">
        <v>319</v>
      </c>
      <c r="FH8" s="13">
        <v>348</v>
      </c>
      <c r="FI8" s="13">
        <v>391</v>
      </c>
      <c r="FJ8" s="13">
        <v>358</v>
      </c>
      <c r="FK8" s="13">
        <v>353</v>
      </c>
      <c r="FL8" s="13">
        <v>369</v>
      </c>
      <c r="FM8" s="13">
        <v>370</v>
      </c>
      <c r="FN8" s="13">
        <v>420</v>
      </c>
      <c r="FO8" s="13">
        <v>395</v>
      </c>
      <c r="FP8" s="13">
        <v>377</v>
      </c>
      <c r="FQ8" s="13">
        <v>414</v>
      </c>
      <c r="FR8" s="13">
        <v>513</v>
      </c>
      <c r="FS8" s="13">
        <v>461</v>
      </c>
      <c r="FT8" s="13">
        <v>514</v>
      </c>
      <c r="FU8" s="13">
        <v>615</v>
      </c>
      <c r="FV8" s="13">
        <v>756</v>
      </c>
      <c r="FW8" s="13">
        <v>858</v>
      </c>
      <c r="FX8" s="13">
        <v>967</v>
      </c>
      <c r="FY8" s="13">
        <v>1042</v>
      </c>
      <c r="FZ8" s="13">
        <v>1171</v>
      </c>
      <c r="GA8" s="13">
        <v>1246</v>
      </c>
      <c r="GB8" s="13">
        <v>1321</v>
      </c>
      <c r="GC8" s="13">
        <v>1360</v>
      </c>
      <c r="GD8" s="13">
        <v>1467</v>
      </c>
      <c r="GE8" s="13">
        <v>1493</v>
      </c>
      <c r="GF8" s="13">
        <v>1586</v>
      </c>
      <c r="GG8" s="13">
        <v>1616</v>
      </c>
      <c r="GH8" s="13">
        <v>1627</v>
      </c>
      <c r="GI8" s="13">
        <v>1559</v>
      </c>
      <c r="GJ8" s="13">
        <v>1631</v>
      </c>
      <c r="GK8" s="13">
        <v>1576</v>
      </c>
      <c r="GL8" s="13">
        <v>1594</v>
      </c>
      <c r="GM8" s="13">
        <v>1471</v>
      </c>
      <c r="GN8" s="13">
        <v>1401</v>
      </c>
      <c r="GO8" s="13">
        <v>1402</v>
      </c>
      <c r="GP8" s="13">
        <v>1320</v>
      </c>
      <c r="GQ8" s="13">
        <v>1309</v>
      </c>
      <c r="GR8" s="13">
        <v>1310</v>
      </c>
      <c r="GS8" s="13">
        <v>1239</v>
      </c>
      <c r="GT8" s="13">
        <v>1254</v>
      </c>
      <c r="GU8" s="13">
        <v>1187</v>
      </c>
      <c r="GV8" s="13">
        <v>1196</v>
      </c>
      <c r="GW8" s="13">
        <v>1151</v>
      </c>
      <c r="GX8" s="13">
        <v>1122</v>
      </c>
      <c r="GY8" s="13">
        <v>1140</v>
      </c>
      <c r="GZ8" s="13">
        <v>1075</v>
      </c>
      <c r="HA8" s="13">
        <v>1046</v>
      </c>
      <c r="HB8" s="13">
        <v>1067</v>
      </c>
      <c r="HC8" s="13">
        <v>1021</v>
      </c>
      <c r="HD8" s="13">
        <v>959</v>
      </c>
      <c r="HE8" s="13">
        <v>901</v>
      </c>
      <c r="HF8" s="13">
        <v>903</v>
      </c>
      <c r="HG8" s="13">
        <v>797</v>
      </c>
      <c r="HH8" s="13">
        <v>851</v>
      </c>
      <c r="HI8" s="13">
        <v>793</v>
      </c>
      <c r="HJ8" s="13">
        <v>810</v>
      </c>
      <c r="HK8" s="13">
        <v>756</v>
      </c>
      <c r="HL8" s="13">
        <v>728</v>
      </c>
      <c r="HM8" s="13">
        <v>686</v>
      </c>
      <c r="HN8" s="13">
        <v>652</v>
      </c>
      <c r="HO8" s="13">
        <v>570</v>
      </c>
      <c r="HP8" s="13">
        <v>562</v>
      </c>
      <c r="HQ8" s="13">
        <v>540</v>
      </c>
      <c r="HR8" s="13">
        <v>483</v>
      </c>
      <c r="HS8" s="13">
        <v>442</v>
      </c>
      <c r="HT8" s="13">
        <v>428</v>
      </c>
      <c r="HU8" s="13">
        <v>366</v>
      </c>
      <c r="HV8" s="13">
        <v>390</v>
      </c>
      <c r="HW8" s="13">
        <v>369</v>
      </c>
      <c r="HX8" s="13">
        <v>368</v>
      </c>
      <c r="HY8" s="13">
        <v>330</v>
      </c>
      <c r="HZ8" s="13">
        <v>331</v>
      </c>
      <c r="IA8" s="13">
        <v>295</v>
      </c>
      <c r="IB8" s="13">
        <v>294</v>
      </c>
      <c r="IC8" s="13">
        <v>268</v>
      </c>
      <c r="ID8" s="13">
        <v>242</v>
      </c>
      <c r="IE8" s="13">
        <v>268</v>
      </c>
      <c r="IF8" s="13">
        <v>231</v>
      </c>
      <c r="IG8" s="13">
        <v>190</v>
      </c>
      <c r="IH8" s="13">
        <v>233</v>
      </c>
      <c r="II8" s="13">
        <v>186</v>
      </c>
      <c r="IJ8" s="13">
        <v>195</v>
      </c>
      <c r="IK8" s="13">
        <v>173</v>
      </c>
      <c r="IL8" s="13">
        <v>156</v>
      </c>
      <c r="IM8" s="13">
        <v>173</v>
      </c>
      <c r="IN8" s="13">
        <v>163</v>
      </c>
      <c r="IO8" s="13">
        <v>118</v>
      </c>
      <c r="IP8" s="13">
        <v>99</v>
      </c>
      <c r="IQ8" s="13">
        <v>97</v>
      </c>
      <c r="IR8" s="13">
        <v>71</v>
      </c>
      <c r="IS8" s="13">
        <v>54</v>
      </c>
      <c r="IT8" s="13">
        <v>31</v>
      </c>
      <c r="IU8" s="13">
        <v>32</v>
      </c>
      <c r="IV8" s="13">
        <v>25</v>
      </c>
      <c r="IW8" s="13">
        <v>9</v>
      </c>
      <c r="IX8" s="13">
        <v>15</v>
      </c>
      <c r="IY8" s="13">
        <v>6</v>
      </c>
      <c r="IZ8" s="13">
        <v>2</v>
      </c>
      <c r="JA8" s="13">
        <v>3</v>
      </c>
      <c r="JB8" s="13"/>
      <c r="JC8" s="13">
        <v>3</v>
      </c>
      <c r="JD8" s="13">
        <v>11</v>
      </c>
      <c r="JE8" s="59">
        <v>68903</v>
      </c>
      <c r="JF8" s="13">
        <v>17</v>
      </c>
      <c r="JG8" s="13">
        <v>4</v>
      </c>
      <c r="JH8" s="13">
        <v>3</v>
      </c>
      <c r="JI8" s="13">
        <v>4</v>
      </c>
      <c r="JJ8" s="13">
        <v>4</v>
      </c>
      <c r="JK8" s="13">
        <v>2</v>
      </c>
      <c r="JL8" s="13">
        <v>2</v>
      </c>
      <c r="JM8" s="13">
        <v>2</v>
      </c>
      <c r="JN8" s="13">
        <v>1</v>
      </c>
      <c r="JO8" s="13">
        <v>3</v>
      </c>
      <c r="JP8" s="13">
        <v>1</v>
      </c>
      <c r="JQ8" s="13">
        <v>1</v>
      </c>
      <c r="JR8" s="13">
        <v>2</v>
      </c>
      <c r="JS8" s="13">
        <v>2</v>
      </c>
      <c r="JT8" s="13">
        <v>3</v>
      </c>
      <c r="JU8" s="13">
        <v>2</v>
      </c>
      <c r="JV8" s="13">
        <v>2</v>
      </c>
      <c r="JW8" s="13">
        <v>7</v>
      </c>
      <c r="JX8" s="13">
        <v>7</v>
      </c>
      <c r="JY8" s="13">
        <v>6</v>
      </c>
      <c r="JZ8" s="13">
        <v>11</v>
      </c>
      <c r="KA8" s="13">
        <v>11</v>
      </c>
      <c r="KB8" s="13">
        <v>9</v>
      </c>
      <c r="KC8" s="13">
        <v>8</v>
      </c>
      <c r="KD8" s="13">
        <v>6</v>
      </c>
      <c r="KE8" s="13">
        <v>20</v>
      </c>
      <c r="KF8" s="13">
        <v>14</v>
      </c>
      <c r="KG8" s="13">
        <v>13</v>
      </c>
      <c r="KH8" s="13">
        <v>10</v>
      </c>
      <c r="KI8" s="13">
        <v>9</v>
      </c>
      <c r="KJ8" s="13">
        <v>12</v>
      </c>
      <c r="KK8" s="13">
        <v>7</v>
      </c>
      <c r="KL8" s="13">
        <v>3</v>
      </c>
      <c r="KM8" s="13">
        <v>8</v>
      </c>
      <c r="KN8" s="13">
        <v>10</v>
      </c>
      <c r="KO8" s="13">
        <v>5</v>
      </c>
      <c r="KP8" s="13">
        <v>8</v>
      </c>
      <c r="KQ8" s="13">
        <v>3</v>
      </c>
      <c r="KR8" s="13">
        <v>6</v>
      </c>
      <c r="KS8" s="13">
        <v>5</v>
      </c>
      <c r="KT8" s="13">
        <v>4</v>
      </c>
      <c r="KU8" s="13">
        <v>5</v>
      </c>
      <c r="KV8" s="13">
        <v>4</v>
      </c>
      <c r="KW8" s="13">
        <v>4</v>
      </c>
      <c r="KX8" s="13">
        <v>9</v>
      </c>
      <c r="KY8" s="13">
        <v>3</v>
      </c>
      <c r="KZ8" s="13">
        <v>8</v>
      </c>
      <c r="LA8" s="13">
        <v>6</v>
      </c>
      <c r="LB8" s="13">
        <v>6</v>
      </c>
      <c r="LC8" s="13">
        <v>6</v>
      </c>
      <c r="LD8" s="13">
        <v>7</v>
      </c>
      <c r="LE8" s="13">
        <v>3</v>
      </c>
      <c r="LF8" s="13">
        <v>5</v>
      </c>
      <c r="LG8" s="13">
        <v>1</v>
      </c>
      <c r="LH8" s="13"/>
      <c r="LI8" s="13">
        <v>6</v>
      </c>
      <c r="LJ8" s="13">
        <v>6</v>
      </c>
      <c r="LK8" s="13">
        <v>4</v>
      </c>
      <c r="LL8" s="13">
        <v>3</v>
      </c>
      <c r="LM8" s="13">
        <v>6</v>
      </c>
      <c r="LN8" s="13">
        <v>4</v>
      </c>
      <c r="LO8" s="13">
        <v>1</v>
      </c>
      <c r="LP8" s="13">
        <v>2</v>
      </c>
      <c r="LQ8" s="13">
        <v>5</v>
      </c>
      <c r="LR8" s="13">
        <v>2</v>
      </c>
      <c r="LS8" s="13">
        <v>1</v>
      </c>
      <c r="LT8" s="13">
        <v>1</v>
      </c>
      <c r="LU8" s="13">
        <v>7</v>
      </c>
      <c r="LV8" s="13">
        <v>2</v>
      </c>
      <c r="LW8" s="13">
        <v>7</v>
      </c>
      <c r="LX8" s="13">
        <v>8</v>
      </c>
      <c r="LY8" s="13">
        <v>5</v>
      </c>
      <c r="LZ8" s="13">
        <v>7</v>
      </c>
      <c r="MA8" s="13">
        <v>13</v>
      </c>
      <c r="MB8" s="13">
        <v>7</v>
      </c>
      <c r="MC8" s="13">
        <v>8</v>
      </c>
      <c r="MD8" s="13">
        <v>5</v>
      </c>
      <c r="ME8" s="13">
        <v>4</v>
      </c>
      <c r="MF8" s="13">
        <v>6</v>
      </c>
      <c r="MG8" s="13">
        <v>9</v>
      </c>
      <c r="MH8" s="13">
        <v>5</v>
      </c>
      <c r="MI8" s="13">
        <v>6</v>
      </c>
      <c r="MJ8" s="13">
        <v>10</v>
      </c>
      <c r="MK8" s="13">
        <v>7</v>
      </c>
      <c r="ML8" s="13">
        <v>10</v>
      </c>
      <c r="MM8" s="13">
        <v>6</v>
      </c>
      <c r="MN8" s="13">
        <v>9</v>
      </c>
      <c r="MO8" s="13">
        <v>3</v>
      </c>
      <c r="MP8" s="13">
        <v>1</v>
      </c>
      <c r="MQ8" s="13">
        <v>3</v>
      </c>
      <c r="MR8" s="13">
        <v>4</v>
      </c>
      <c r="MS8" s="13">
        <v>4</v>
      </c>
      <c r="MT8" s="13">
        <v>3</v>
      </c>
      <c r="MU8" s="13">
        <v>4</v>
      </c>
      <c r="MV8" s="13"/>
      <c r="MW8" s="13">
        <v>2</v>
      </c>
      <c r="MX8" s="13">
        <v>2</v>
      </c>
      <c r="MY8" s="13">
        <v>1</v>
      </c>
      <c r="MZ8" s="13">
        <v>1</v>
      </c>
      <c r="NA8" s="13">
        <v>1</v>
      </c>
      <c r="NB8" s="13"/>
      <c r="NC8" s="13">
        <v>20</v>
      </c>
      <c r="ND8" s="59">
        <v>555</v>
      </c>
      <c r="NE8" s="13">
        <v>140474</v>
      </c>
      <c r="NF8" s="351"/>
      <c r="NG8" s="351"/>
      <c r="NH8" s="351"/>
      <c r="NI8" s="351"/>
      <c r="NJ8" s="351"/>
      <c r="NK8" s="351"/>
      <c r="NL8" s="351"/>
      <c r="NM8" s="351"/>
    </row>
    <row r="9" spans="1:377" ht="14.4">
      <c r="A9" s="221" t="s">
        <v>22</v>
      </c>
      <c r="B9" s="22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853</v>
      </c>
      <c r="C9" s="222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777</v>
      </c>
      <c r="D9" s="222">
        <f t="shared" si="24"/>
        <v>1502</v>
      </c>
      <c r="E9" s="222">
        <f t="shared" si="24"/>
        <v>1896</v>
      </c>
      <c r="F9" s="222">
        <f t="shared" si="24"/>
        <v>6254</v>
      </c>
      <c r="G9" s="222">
        <f t="shared" si="24"/>
        <v>6763</v>
      </c>
      <c r="H9" s="222">
        <f t="shared" si="24"/>
        <v>7611</v>
      </c>
      <c r="I9" s="222">
        <f t="shared" si="24"/>
        <v>8074</v>
      </c>
      <c r="J9" s="222">
        <f t="shared" si="24"/>
        <v>6833</v>
      </c>
      <c r="K9" s="222">
        <f t="shared" si="24"/>
        <v>6759</v>
      </c>
      <c r="L9" s="222">
        <f t="shared" si="24"/>
        <v>4730</v>
      </c>
      <c r="M9" s="222">
        <f t="shared" si="24"/>
        <v>4663</v>
      </c>
      <c r="N9" s="222">
        <f t="shared" si="24"/>
        <v>3023</v>
      </c>
      <c r="O9" s="222">
        <f t="shared" si="24"/>
        <v>2426</v>
      </c>
      <c r="P9" s="222">
        <f t="shared" si="24"/>
        <v>1734</v>
      </c>
      <c r="Q9" s="222">
        <f t="shared" si="24"/>
        <v>1526</v>
      </c>
      <c r="R9" s="222">
        <f t="shared" si="24"/>
        <v>895</v>
      </c>
      <c r="S9" s="222">
        <f t="shared" si="24"/>
        <v>1326</v>
      </c>
      <c r="T9" s="222">
        <f t="shared" si="24"/>
        <v>181</v>
      </c>
      <c r="U9" s="222">
        <f t="shared" si="24"/>
        <v>617</v>
      </c>
      <c r="W9" s="12" t="s">
        <v>25</v>
      </c>
      <c r="X9" s="447">
        <f t="shared" si="3"/>
        <v>15</v>
      </c>
      <c r="Y9" s="447">
        <f t="shared" si="4"/>
        <v>13</v>
      </c>
      <c r="Z9" s="447">
        <f t="shared" si="5"/>
        <v>16</v>
      </c>
      <c r="AA9" s="447">
        <f t="shared" si="6"/>
        <v>10</v>
      </c>
      <c r="AB9" s="447">
        <f t="shared" si="7"/>
        <v>88</v>
      </c>
      <c r="AC9" s="447">
        <f t="shared" si="8"/>
        <v>37</v>
      </c>
      <c r="AD9" s="447">
        <f t="shared" si="9"/>
        <v>99</v>
      </c>
      <c r="AE9" s="447">
        <f t="shared" si="10"/>
        <v>34</v>
      </c>
      <c r="AF9" s="447">
        <f t="shared" si="11"/>
        <v>76</v>
      </c>
      <c r="AG9" s="447">
        <f t="shared" si="12"/>
        <v>39</v>
      </c>
      <c r="AH9" s="447">
        <f t="shared" si="13"/>
        <v>19</v>
      </c>
      <c r="AI9" s="447">
        <f t="shared" si="14"/>
        <v>15</v>
      </c>
      <c r="AJ9" s="447">
        <f t="shared" si="15"/>
        <v>15</v>
      </c>
      <c r="AK9" s="447">
        <f t="shared" si="16"/>
        <v>10</v>
      </c>
      <c r="AL9" s="447">
        <f t="shared" si="17"/>
        <v>6</v>
      </c>
      <c r="AM9" s="447">
        <f t="shared" si="18"/>
        <v>7</v>
      </c>
      <c r="AN9" s="447">
        <f t="shared" si="19"/>
        <v>2</v>
      </c>
      <c r="AO9" s="447">
        <f t="shared" si="20"/>
        <v>2</v>
      </c>
      <c r="AP9" s="447">
        <f t="shared" si="21"/>
        <v>0</v>
      </c>
      <c r="AQ9" s="447">
        <f t="shared" si="22"/>
        <v>0</v>
      </c>
      <c r="AR9" s="447">
        <f t="shared" si="23"/>
        <v>0</v>
      </c>
      <c r="AT9" s="12" t="s">
        <v>25</v>
      </c>
      <c r="AU9" s="13">
        <v>1</v>
      </c>
      <c r="AV9" s="13">
        <v>3</v>
      </c>
      <c r="AW9" s="13">
        <v>2</v>
      </c>
      <c r="AX9" s="13">
        <v>1</v>
      </c>
      <c r="AY9" s="13"/>
      <c r="AZ9" s="13">
        <v>1</v>
      </c>
      <c r="BA9" s="13">
        <v>3</v>
      </c>
      <c r="BB9" s="13"/>
      <c r="BC9" s="13">
        <v>2</v>
      </c>
      <c r="BD9" s="13"/>
      <c r="BE9" s="13"/>
      <c r="BF9" s="13"/>
      <c r="BG9" s="13"/>
      <c r="BH9" s="13"/>
      <c r="BI9" s="13">
        <v>3</v>
      </c>
      <c r="BJ9" s="13">
        <v>2</v>
      </c>
      <c r="BK9" s="13"/>
      <c r="BL9" s="13"/>
      <c r="BM9" s="13">
        <v>3</v>
      </c>
      <c r="BN9" s="13">
        <v>2</v>
      </c>
      <c r="BO9" s="13">
        <v>3</v>
      </c>
      <c r="BP9" s="13">
        <v>2</v>
      </c>
      <c r="BQ9" s="13">
        <v>1</v>
      </c>
      <c r="BR9" s="13">
        <v>6</v>
      </c>
      <c r="BS9" s="13">
        <v>4</v>
      </c>
      <c r="BT9" s="13">
        <v>3</v>
      </c>
      <c r="BU9" s="13">
        <v>4</v>
      </c>
      <c r="BV9" s="13">
        <v>2</v>
      </c>
      <c r="BW9" s="13">
        <v>9</v>
      </c>
      <c r="BX9" s="13">
        <v>3</v>
      </c>
      <c r="BY9" s="13">
        <v>6</v>
      </c>
      <c r="BZ9" s="13">
        <v>3</v>
      </c>
      <c r="CA9" s="13">
        <v>4</v>
      </c>
      <c r="CB9" s="13">
        <v>1</v>
      </c>
      <c r="CC9" s="13">
        <v>7</v>
      </c>
      <c r="CD9" s="13">
        <v>2</v>
      </c>
      <c r="CE9" s="13">
        <v>1</v>
      </c>
      <c r="CF9" s="13">
        <v>5</v>
      </c>
      <c r="CG9" s="13">
        <v>4</v>
      </c>
      <c r="CH9" s="13">
        <v>1</v>
      </c>
      <c r="CI9" s="13">
        <v>4</v>
      </c>
      <c r="CJ9" s="13">
        <v>2</v>
      </c>
      <c r="CK9" s="13">
        <v>6</v>
      </c>
      <c r="CL9" s="13">
        <v>5</v>
      </c>
      <c r="CM9" s="13">
        <v>7</v>
      </c>
      <c r="CN9" s="13">
        <v>4</v>
      </c>
      <c r="CO9" s="13">
        <v>7</v>
      </c>
      <c r="CP9" s="13">
        <v>1</v>
      </c>
      <c r="CQ9" s="13">
        <v>2</v>
      </c>
      <c r="CR9" s="13">
        <v>1</v>
      </c>
      <c r="CS9" s="13">
        <v>4</v>
      </c>
      <c r="CT9" s="13"/>
      <c r="CU9" s="13">
        <v>3</v>
      </c>
      <c r="CV9" s="13">
        <v>5</v>
      </c>
      <c r="CW9" s="13"/>
      <c r="CX9" s="13"/>
      <c r="CY9" s="13"/>
      <c r="CZ9" s="13"/>
      <c r="DA9" s="13">
        <v>3</v>
      </c>
      <c r="DB9" s="13"/>
      <c r="DC9" s="13">
        <v>2</v>
      </c>
      <c r="DD9" s="13">
        <v>2</v>
      </c>
      <c r="DE9" s="13"/>
      <c r="DF9" s="13">
        <v>2</v>
      </c>
      <c r="DG9" s="13"/>
      <c r="DH9" s="13">
        <v>1</v>
      </c>
      <c r="DI9" s="13">
        <v>2</v>
      </c>
      <c r="DJ9" s="13"/>
      <c r="DK9" s="13"/>
      <c r="DL9" s="13">
        <v>1</v>
      </c>
      <c r="DM9" s="13">
        <v>1</v>
      </c>
      <c r="DN9" s="13"/>
      <c r="DO9" s="13"/>
      <c r="DP9" s="13"/>
      <c r="DQ9" s="13"/>
      <c r="DR9" s="13">
        <v>3</v>
      </c>
      <c r="DS9" s="13">
        <v>1</v>
      </c>
      <c r="DT9" s="13"/>
      <c r="DU9" s="13"/>
      <c r="DV9" s="13">
        <v>2</v>
      </c>
      <c r="DW9" s="13"/>
      <c r="DX9" s="13"/>
      <c r="DY9" s="13"/>
      <c r="DZ9" s="13">
        <v>1</v>
      </c>
      <c r="EA9" s="13"/>
      <c r="EB9" s="13">
        <v>1</v>
      </c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59">
        <v>167</v>
      </c>
      <c r="FC9" s="13">
        <v>1</v>
      </c>
      <c r="FD9" s="13">
        <v>1</v>
      </c>
      <c r="FE9" s="13"/>
      <c r="FF9" s="13">
        <v>1</v>
      </c>
      <c r="FG9" s="13">
        <v>1</v>
      </c>
      <c r="FH9" s="13">
        <v>2</v>
      </c>
      <c r="FI9" s="13">
        <v>1</v>
      </c>
      <c r="FJ9" s="13">
        <v>4</v>
      </c>
      <c r="FK9" s="13">
        <v>3</v>
      </c>
      <c r="FL9" s="13">
        <v>1</v>
      </c>
      <c r="FM9" s="13">
        <v>1</v>
      </c>
      <c r="FN9" s="13">
        <v>1</v>
      </c>
      <c r="FO9" s="13">
        <v>2</v>
      </c>
      <c r="FP9" s="13">
        <v>1</v>
      </c>
      <c r="FQ9" s="13">
        <v>2</v>
      </c>
      <c r="FR9" s="13">
        <v>2</v>
      </c>
      <c r="FS9" s="13">
        <v>2</v>
      </c>
      <c r="FT9" s="13">
        <v>2</v>
      </c>
      <c r="FU9" s="13">
        <v>1</v>
      </c>
      <c r="FV9" s="13">
        <v>2</v>
      </c>
      <c r="FW9" s="13">
        <v>4</v>
      </c>
      <c r="FX9" s="13">
        <v>3</v>
      </c>
      <c r="FY9" s="13">
        <v>10</v>
      </c>
      <c r="FZ9" s="13">
        <v>5</v>
      </c>
      <c r="GA9" s="13">
        <v>7</v>
      </c>
      <c r="GB9" s="13">
        <v>9</v>
      </c>
      <c r="GC9" s="13">
        <v>8</v>
      </c>
      <c r="GD9" s="13">
        <v>13</v>
      </c>
      <c r="GE9" s="13">
        <v>14</v>
      </c>
      <c r="GF9" s="13">
        <v>15</v>
      </c>
      <c r="GG9" s="13">
        <v>8</v>
      </c>
      <c r="GH9" s="13">
        <v>14</v>
      </c>
      <c r="GI9" s="13">
        <v>10</v>
      </c>
      <c r="GJ9" s="13">
        <v>8</v>
      </c>
      <c r="GK9" s="13">
        <v>13</v>
      </c>
      <c r="GL9" s="13">
        <v>16</v>
      </c>
      <c r="GM9" s="13">
        <v>12</v>
      </c>
      <c r="GN9" s="13">
        <v>9</v>
      </c>
      <c r="GO9" s="13">
        <v>4</v>
      </c>
      <c r="GP9" s="13">
        <v>5</v>
      </c>
      <c r="GQ9" s="13">
        <v>11</v>
      </c>
      <c r="GR9" s="13">
        <v>11</v>
      </c>
      <c r="GS9" s="13">
        <v>9</v>
      </c>
      <c r="GT9" s="13">
        <v>10</v>
      </c>
      <c r="GU9" s="13">
        <v>6</v>
      </c>
      <c r="GV9" s="13">
        <v>8</v>
      </c>
      <c r="GW9" s="13">
        <v>4</v>
      </c>
      <c r="GX9" s="13">
        <v>10</v>
      </c>
      <c r="GY9" s="13">
        <v>5</v>
      </c>
      <c r="GZ9" s="13">
        <v>2</v>
      </c>
      <c r="HA9" s="13">
        <v>5</v>
      </c>
      <c r="HB9" s="13">
        <v>2</v>
      </c>
      <c r="HC9" s="13">
        <v>1</v>
      </c>
      <c r="HD9" s="13">
        <v>1</v>
      </c>
      <c r="HE9" s="13">
        <v>2</v>
      </c>
      <c r="HF9" s="13">
        <v>3</v>
      </c>
      <c r="HG9" s="13">
        <v>1</v>
      </c>
      <c r="HH9" s="13">
        <v>2</v>
      </c>
      <c r="HI9" s="13">
        <v>1</v>
      </c>
      <c r="HJ9" s="13">
        <v>1</v>
      </c>
      <c r="HK9" s="13"/>
      <c r="HL9" s="13">
        <v>1</v>
      </c>
      <c r="HM9" s="13">
        <v>5</v>
      </c>
      <c r="HN9" s="13">
        <v>2</v>
      </c>
      <c r="HO9" s="13">
        <v>1</v>
      </c>
      <c r="HP9" s="13"/>
      <c r="HQ9" s="13"/>
      <c r="HR9" s="13">
        <v>2</v>
      </c>
      <c r="HS9" s="13">
        <v>1</v>
      </c>
      <c r="HT9" s="13">
        <v>3</v>
      </c>
      <c r="HU9" s="13">
        <v>1</v>
      </c>
      <c r="HV9" s="13">
        <v>1</v>
      </c>
      <c r="HW9" s="13">
        <v>1</v>
      </c>
      <c r="HX9" s="13">
        <v>2</v>
      </c>
      <c r="HY9" s="13"/>
      <c r="HZ9" s="13"/>
      <c r="IA9" s="13">
        <v>1</v>
      </c>
      <c r="IB9" s="13"/>
      <c r="IC9" s="13"/>
      <c r="ID9" s="13"/>
      <c r="IE9" s="13"/>
      <c r="IF9" s="13"/>
      <c r="IG9" s="13"/>
      <c r="IH9" s="13"/>
      <c r="II9" s="13">
        <v>1</v>
      </c>
      <c r="IJ9" s="13">
        <v>1</v>
      </c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59">
        <v>336</v>
      </c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59"/>
      <c r="NE9" s="13">
        <v>503</v>
      </c>
      <c r="NF9" s="351"/>
      <c r="NG9" s="351"/>
      <c r="NH9" s="351"/>
      <c r="NI9" s="351"/>
      <c r="NJ9" s="351"/>
      <c r="NK9" s="351"/>
      <c r="NL9" s="351"/>
      <c r="NM9" s="351"/>
    </row>
    <row r="10" spans="1:377">
      <c r="A10" s="4" t="s">
        <v>23</v>
      </c>
      <c r="B10" s="55">
        <f>SUM(B11:B32)</f>
        <v>3860</v>
      </c>
      <c r="C10" s="39">
        <f t="shared" ref="C10:U10" si="25">SUM(C11:C32)</f>
        <v>3711</v>
      </c>
      <c r="D10" s="39">
        <f t="shared" si="25"/>
        <v>8474</v>
      </c>
      <c r="E10" s="39">
        <f t="shared" si="25"/>
        <v>9317</v>
      </c>
      <c r="F10" s="39">
        <f t="shared" si="25"/>
        <v>35746</v>
      </c>
      <c r="G10" s="39">
        <f t="shared" si="25"/>
        <v>35077</v>
      </c>
      <c r="H10" s="39">
        <f t="shared" si="25"/>
        <v>44683</v>
      </c>
      <c r="I10" s="39">
        <f t="shared" si="25"/>
        <v>41283</v>
      </c>
      <c r="J10" s="39">
        <f t="shared" si="25"/>
        <v>35718</v>
      </c>
      <c r="K10" s="39">
        <f t="shared" si="25"/>
        <v>34121</v>
      </c>
      <c r="L10" s="39">
        <f t="shared" si="25"/>
        <v>23353</v>
      </c>
      <c r="M10" s="39">
        <f t="shared" si="25"/>
        <v>22790</v>
      </c>
      <c r="N10" s="39">
        <f t="shared" si="25"/>
        <v>14839</v>
      </c>
      <c r="O10" s="39">
        <f t="shared" si="25"/>
        <v>13070</v>
      </c>
      <c r="P10" s="39">
        <f t="shared" si="25"/>
        <v>7680</v>
      </c>
      <c r="Q10" s="39">
        <f t="shared" si="25"/>
        <v>6767</v>
      </c>
      <c r="R10" s="39">
        <f t="shared" si="25"/>
        <v>3029</v>
      </c>
      <c r="S10" s="39">
        <f t="shared" si="25"/>
        <v>4173</v>
      </c>
      <c r="T10" s="39">
        <f t="shared" si="25"/>
        <v>498</v>
      </c>
      <c r="U10" s="39">
        <f t="shared" si="25"/>
        <v>1380</v>
      </c>
      <c r="W10" s="12" t="s">
        <v>26</v>
      </c>
      <c r="X10" s="447">
        <f t="shared" si="3"/>
        <v>133</v>
      </c>
      <c r="Y10" s="447">
        <f t="shared" si="4"/>
        <v>121</v>
      </c>
      <c r="Z10" s="447">
        <f t="shared" si="5"/>
        <v>397</v>
      </c>
      <c r="AA10" s="447">
        <f t="shared" si="6"/>
        <v>416</v>
      </c>
      <c r="AB10" s="447">
        <f t="shared" si="7"/>
        <v>1361</v>
      </c>
      <c r="AC10" s="447">
        <f t="shared" si="8"/>
        <v>1351</v>
      </c>
      <c r="AD10" s="447">
        <f t="shared" si="9"/>
        <v>1440</v>
      </c>
      <c r="AE10" s="447">
        <f t="shared" si="10"/>
        <v>1301</v>
      </c>
      <c r="AF10" s="447">
        <f t="shared" si="11"/>
        <v>992</v>
      </c>
      <c r="AG10" s="447">
        <f t="shared" si="12"/>
        <v>1085</v>
      </c>
      <c r="AH10" s="447">
        <f t="shared" si="13"/>
        <v>749</v>
      </c>
      <c r="AI10" s="447">
        <f t="shared" si="14"/>
        <v>754</v>
      </c>
      <c r="AJ10" s="447">
        <f t="shared" si="15"/>
        <v>466</v>
      </c>
      <c r="AK10" s="447">
        <f t="shared" si="16"/>
        <v>446</v>
      </c>
      <c r="AL10" s="447">
        <f t="shared" si="17"/>
        <v>199</v>
      </c>
      <c r="AM10" s="447">
        <f t="shared" si="18"/>
        <v>197</v>
      </c>
      <c r="AN10" s="447">
        <f t="shared" si="19"/>
        <v>83</v>
      </c>
      <c r="AO10" s="447">
        <f t="shared" si="20"/>
        <v>100</v>
      </c>
      <c r="AP10" s="447">
        <f t="shared" si="21"/>
        <v>14</v>
      </c>
      <c r="AQ10" s="447">
        <f t="shared" si="22"/>
        <v>17</v>
      </c>
      <c r="AR10" s="447">
        <f t="shared" si="23"/>
        <v>8</v>
      </c>
      <c r="AT10" s="12" t="s">
        <v>26</v>
      </c>
      <c r="AU10" s="13">
        <v>12</v>
      </c>
      <c r="AV10" s="13">
        <v>8</v>
      </c>
      <c r="AW10" s="13">
        <v>7</v>
      </c>
      <c r="AX10" s="13">
        <v>6</v>
      </c>
      <c r="AY10" s="13">
        <v>8</v>
      </c>
      <c r="AZ10" s="13">
        <v>13</v>
      </c>
      <c r="BA10" s="13">
        <v>14</v>
      </c>
      <c r="BB10" s="13">
        <v>15</v>
      </c>
      <c r="BC10" s="13">
        <v>19</v>
      </c>
      <c r="BD10" s="13">
        <v>19</v>
      </c>
      <c r="BE10" s="13">
        <v>17</v>
      </c>
      <c r="BF10" s="13">
        <v>20</v>
      </c>
      <c r="BG10" s="13">
        <v>21</v>
      </c>
      <c r="BH10" s="13">
        <v>18</v>
      </c>
      <c r="BI10" s="13">
        <v>31</v>
      </c>
      <c r="BJ10" s="13">
        <v>37</v>
      </c>
      <c r="BK10" s="13">
        <v>51</v>
      </c>
      <c r="BL10" s="13">
        <v>71</v>
      </c>
      <c r="BM10" s="13">
        <v>82</v>
      </c>
      <c r="BN10" s="13">
        <v>68</v>
      </c>
      <c r="BO10" s="13">
        <v>87</v>
      </c>
      <c r="BP10" s="13">
        <v>105</v>
      </c>
      <c r="BQ10" s="13">
        <v>113</v>
      </c>
      <c r="BR10" s="13">
        <v>144</v>
      </c>
      <c r="BS10" s="13">
        <v>132</v>
      </c>
      <c r="BT10" s="13">
        <v>147</v>
      </c>
      <c r="BU10" s="13">
        <v>132</v>
      </c>
      <c r="BV10" s="13">
        <v>152</v>
      </c>
      <c r="BW10" s="13">
        <v>186</v>
      </c>
      <c r="BX10" s="13">
        <v>153</v>
      </c>
      <c r="BY10" s="13">
        <v>160</v>
      </c>
      <c r="BZ10" s="13">
        <v>134</v>
      </c>
      <c r="CA10" s="13">
        <v>114</v>
      </c>
      <c r="CB10" s="13">
        <v>118</v>
      </c>
      <c r="CC10" s="13">
        <v>125</v>
      </c>
      <c r="CD10" s="13">
        <v>105</v>
      </c>
      <c r="CE10" s="13">
        <v>129</v>
      </c>
      <c r="CF10" s="13">
        <v>136</v>
      </c>
      <c r="CG10" s="13">
        <v>134</v>
      </c>
      <c r="CH10" s="13">
        <v>146</v>
      </c>
      <c r="CI10" s="13">
        <v>116</v>
      </c>
      <c r="CJ10" s="13">
        <v>131</v>
      </c>
      <c r="CK10" s="13">
        <v>128</v>
      </c>
      <c r="CL10" s="13">
        <v>103</v>
      </c>
      <c r="CM10" s="13">
        <v>123</v>
      </c>
      <c r="CN10" s="13">
        <v>108</v>
      </c>
      <c r="CO10" s="13">
        <v>107</v>
      </c>
      <c r="CP10" s="13">
        <v>99</v>
      </c>
      <c r="CQ10" s="13">
        <v>85</v>
      </c>
      <c r="CR10" s="13">
        <v>85</v>
      </c>
      <c r="CS10" s="13">
        <v>89</v>
      </c>
      <c r="CT10" s="13">
        <v>73</v>
      </c>
      <c r="CU10" s="13">
        <v>82</v>
      </c>
      <c r="CV10" s="13">
        <v>71</v>
      </c>
      <c r="CW10" s="13">
        <v>82</v>
      </c>
      <c r="CX10" s="13">
        <v>66</v>
      </c>
      <c r="CY10" s="13">
        <v>78</v>
      </c>
      <c r="CZ10" s="13">
        <v>78</v>
      </c>
      <c r="DA10" s="13">
        <v>64</v>
      </c>
      <c r="DB10" s="13">
        <v>71</v>
      </c>
      <c r="DC10" s="13">
        <v>56</v>
      </c>
      <c r="DD10" s="13">
        <v>51</v>
      </c>
      <c r="DE10" s="13">
        <v>68</v>
      </c>
      <c r="DF10" s="13">
        <v>44</v>
      </c>
      <c r="DG10" s="13">
        <v>55</v>
      </c>
      <c r="DH10" s="13">
        <v>34</v>
      </c>
      <c r="DI10" s="13">
        <v>38</v>
      </c>
      <c r="DJ10" s="13">
        <v>36</v>
      </c>
      <c r="DK10" s="13">
        <v>34</v>
      </c>
      <c r="DL10" s="13">
        <v>30</v>
      </c>
      <c r="DM10" s="13">
        <v>28</v>
      </c>
      <c r="DN10" s="13">
        <v>17</v>
      </c>
      <c r="DO10" s="13">
        <v>28</v>
      </c>
      <c r="DP10" s="13">
        <v>16</v>
      </c>
      <c r="DQ10" s="13">
        <v>18</v>
      </c>
      <c r="DR10" s="13">
        <v>24</v>
      </c>
      <c r="DS10" s="13">
        <v>19</v>
      </c>
      <c r="DT10" s="13">
        <v>15</v>
      </c>
      <c r="DU10" s="13">
        <v>18</v>
      </c>
      <c r="DV10" s="13">
        <v>14</v>
      </c>
      <c r="DW10" s="13">
        <v>13</v>
      </c>
      <c r="DX10" s="13">
        <v>17</v>
      </c>
      <c r="DY10" s="13">
        <v>10</v>
      </c>
      <c r="DZ10" s="13">
        <v>14</v>
      </c>
      <c r="EA10" s="13">
        <v>11</v>
      </c>
      <c r="EB10" s="13">
        <v>4</v>
      </c>
      <c r="EC10" s="13">
        <v>7</v>
      </c>
      <c r="ED10" s="13">
        <v>9</v>
      </c>
      <c r="EE10" s="13">
        <v>8</v>
      </c>
      <c r="EF10" s="13">
        <v>7</v>
      </c>
      <c r="EG10" s="13">
        <v>2</v>
      </c>
      <c r="EH10" s="13">
        <v>3</v>
      </c>
      <c r="EI10" s="13">
        <v>2</v>
      </c>
      <c r="EJ10" s="13">
        <v>6</v>
      </c>
      <c r="EK10" s="13">
        <v>2</v>
      </c>
      <c r="EL10" s="13"/>
      <c r="EM10" s="13">
        <v>1</v>
      </c>
      <c r="EN10" s="13"/>
      <c r="EO10" s="13">
        <v>1</v>
      </c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>
        <v>1</v>
      </c>
      <c r="FB10" s="59">
        <v>5789</v>
      </c>
      <c r="FC10" s="13">
        <v>19</v>
      </c>
      <c r="FD10" s="13">
        <v>19</v>
      </c>
      <c r="FE10" s="13">
        <v>12</v>
      </c>
      <c r="FF10" s="13">
        <v>4</v>
      </c>
      <c r="FG10" s="13">
        <v>4</v>
      </c>
      <c r="FH10" s="13">
        <v>7</v>
      </c>
      <c r="FI10" s="13">
        <v>18</v>
      </c>
      <c r="FJ10" s="13">
        <v>9</v>
      </c>
      <c r="FK10" s="13">
        <v>22</v>
      </c>
      <c r="FL10" s="13">
        <v>19</v>
      </c>
      <c r="FM10" s="13">
        <v>20</v>
      </c>
      <c r="FN10" s="13">
        <v>18</v>
      </c>
      <c r="FO10" s="13">
        <v>27</v>
      </c>
      <c r="FP10" s="13">
        <v>23</v>
      </c>
      <c r="FQ10" s="13">
        <v>37</v>
      </c>
      <c r="FR10" s="13">
        <v>32</v>
      </c>
      <c r="FS10" s="13">
        <v>41</v>
      </c>
      <c r="FT10" s="13">
        <v>54</v>
      </c>
      <c r="FU10" s="13">
        <v>65</v>
      </c>
      <c r="FV10" s="13">
        <v>80</v>
      </c>
      <c r="FW10" s="13">
        <v>77</v>
      </c>
      <c r="FX10" s="13">
        <v>96</v>
      </c>
      <c r="FY10" s="13">
        <v>119</v>
      </c>
      <c r="FZ10" s="13">
        <v>143</v>
      </c>
      <c r="GA10" s="13">
        <v>130</v>
      </c>
      <c r="GB10" s="13">
        <v>146</v>
      </c>
      <c r="GC10" s="13">
        <v>149</v>
      </c>
      <c r="GD10" s="13">
        <v>180</v>
      </c>
      <c r="GE10" s="13">
        <v>154</v>
      </c>
      <c r="GF10" s="13">
        <v>167</v>
      </c>
      <c r="GG10" s="13">
        <v>173</v>
      </c>
      <c r="GH10" s="13">
        <v>138</v>
      </c>
      <c r="GI10" s="13">
        <v>162</v>
      </c>
      <c r="GJ10" s="13">
        <v>168</v>
      </c>
      <c r="GK10" s="13">
        <v>152</v>
      </c>
      <c r="GL10" s="13">
        <v>133</v>
      </c>
      <c r="GM10" s="13">
        <v>106</v>
      </c>
      <c r="GN10" s="13">
        <v>120</v>
      </c>
      <c r="GO10" s="13">
        <v>147</v>
      </c>
      <c r="GP10" s="13">
        <v>141</v>
      </c>
      <c r="GQ10" s="13">
        <v>127</v>
      </c>
      <c r="GR10" s="13">
        <v>102</v>
      </c>
      <c r="GS10" s="13">
        <v>108</v>
      </c>
      <c r="GT10" s="13">
        <v>118</v>
      </c>
      <c r="GU10" s="13">
        <v>85</v>
      </c>
      <c r="GV10" s="13">
        <v>93</v>
      </c>
      <c r="GW10" s="13">
        <v>88</v>
      </c>
      <c r="GX10" s="13">
        <v>99</v>
      </c>
      <c r="GY10" s="13">
        <v>89</v>
      </c>
      <c r="GZ10" s="13">
        <v>83</v>
      </c>
      <c r="HA10" s="13">
        <v>79</v>
      </c>
      <c r="HB10" s="13">
        <v>62</v>
      </c>
      <c r="HC10" s="13">
        <v>80</v>
      </c>
      <c r="HD10" s="13">
        <v>86</v>
      </c>
      <c r="HE10" s="13">
        <v>81</v>
      </c>
      <c r="HF10" s="13">
        <v>75</v>
      </c>
      <c r="HG10" s="13">
        <v>74</v>
      </c>
      <c r="HH10" s="13">
        <v>76</v>
      </c>
      <c r="HI10" s="13">
        <v>78</v>
      </c>
      <c r="HJ10" s="13">
        <v>58</v>
      </c>
      <c r="HK10" s="13">
        <v>51</v>
      </c>
      <c r="HL10" s="13">
        <v>60</v>
      </c>
      <c r="HM10" s="13">
        <v>48</v>
      </c>
      <c r="HN10" s="13">
        <v>55</v>
      </c>
      <c r="HO10" s="13">
        <v>45</v>
      </c>
      <c r="HP10" s="13">
        <v>46</v>
      </c>
      <c r="HQ10" s="13">
        <v>52</v>
      </c>
      <c r="HR10" s="13">
        <v>37</v>
      </c>
      <c r="HS10" s="13">
        <v>31</v>
      </c>
      <c r="HT10" s="13">
        <v>41</v>
      </c>
      <c r="HU10" s="13">
        <v>33</v>
      </c>
      <c r="HV10" s="13">
        <v>21</v>
      </c>
      <c r="HW10" s="13">
        <v>27</v>
      </c>
      <c r="HX10" s="13">
        <v>16</v>
      </c>
      <c r="HY10" s="13">
        <v>20</v>
      </c>
      <c r="HZ10" s="13">
        <v>26</v>
      </c>
      <c r="IA10" s="13">
        <v>15</v>
      </c>
      <c r="IB10" s="13">
        <v>12</v>
      </c>
      <c r="IC10" s="13">
        <v>15</v>
      </c>
      <c r="ID10" s="13">
        <v>14</v>
      </c>
      <c r="IE10" s="13">
        <v>11</v>
      </c>
      <c r="IF10" s="13">
        <v>10</v>
      </c>
      <c r="IG10" s="13">
        <v>10</v>
      </c>
      <c r="IH10" s="13">
        <v>17</v>
      </c>
      <c r="II10" s="13">
        <v>11</v>
      </c>
      <c r="IJ10" s="13">
        <v>7</v>
      </c>
      <c r="IK10" s="13">
        <v>3</v>
      </c>
      <c r="IL10" s="13">
        <v>5</v>
      </c>
      <c r="IM10" s="13">
        <v>7</v>
      </c>
      <c r="IN10" s="13">
        <v>2</v>
      </c>
      <c r="IO10" s="13">
        <v>4</v>
      </c>
      <c r="IP10" s="13">
        <v>3</v>
      </c>
      <c r="IQ10" s="13">
        <v>4</v>
      </c>
      <c r="IR10" s="13"/>
      <c r="IS10" s="13">
        <v>2</v>
      </c>
      <c r="IT10" s="13"/>
      <c r="IU10" s="13"/>
      <c r="IV10" s="13"/>
      <c r="IW10" s="13"/>
      <c r="IX10" s="13"/>
      <c r="IY10" s="13">
        <v>1</v>
      </c>
      <c r="IZ10" s="13"/>
      <c r="JA10" s="13"/>
      <c r="JB10" s="13"/>
      <c r="JC10" s="13"/>
      <c r="JD10" s="13"/>
      <c r="JE10" s="59">
        <v>5834</v>
      </c>
      <c r="JF10" s="13">
        <v>2</v>
      </c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>
        <v>1</v>
      </c>
      <c r="JX10" s="13"/>
      <c r="JY10" s="13"/>
      <c r="JZ10" s="13"/>
      <c r="KA10" s="13"/>
      <c r="KB10" s="13"/>
      <c r="KC10" s="13"/>
      <c r="KD10" s="13"/>
      <c r="KE10" s="13"/>
      <c r="KF10" s="13"/>
      <c r="KG10" s="13">
        <v>1</v>
      </c>
      <c r="KH10" s="13"/>
      <c r="KI10" s="13"/>
      <c r="KJ10" s="13"/>
      <c r="KK10" s="13"/>
      <c r="KL10" s="13"/>
      <c r="KM10" s="13">
        <v>1</v>
      </c>
      <c r="KN10" s="13"/>
      <c r="KO10" s="13"/>
      <c r="KP10" s="13"/>
      <c r="KQ10" s="13"/>
      <c r="KR10" s="13">
        <v>1</v>
      </c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>
        <v>1</v>
      </c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59">
        <v>7</v>
      </c>
      <c r="NE10" s="13">
        <v>11630</v>
      </c>
      <c r="NF10" s="351"/>
      <c r="NG10" s="351"/>
      <c r="NH10" s="351"/>
      <c r="NI10" s="351"/>
      <c r="NJ10" s="351"/>
      <c r="NK10" s="351"/>
      <c r="NL10" s="351"/>
      <c r="NM10" s="351"/>
    </row>
    <row r="11" spans="1:377">
      <c r="A11" s="5" t="s">
        <v>179</v>
      </c>
      <c r="B11" s="250">
        <f>VLOOKUP($A11,$W:$AQ,2,FALSE)</f>
        <v>867</v>
      </c>
      <c r="C11" s="250">
        <f>VLOOKUP($A11,$W:$AQ,3,FALSE)</f>
        <v>829</v>
      </c>
      <c r="D11" s="250">
        <f>VLOOKUP($A11,$W:$AQ,4,FALSE)</f>
        <v>2100</v>
      </c>
      <c r="E11" s="250">
        <f>VLOOKUP($A11,$W:$AQ,5,FALSE)</f>
        <v>2153</v>
      </c>
      <c r="F11" s="250">
        <f>VLOOKUP($A11,$W:$AQ,6,FALSE)</f>
        <v>6198</v>
      </c>
      <c r="G11" s="250">
        <f>VLOOKUP($A11,$W:$AQ,7,FALSE)</f>
        <v>6329</v>
      </c>
      <c r="H11" s="250">
        <f>VLOOKUP($A11,$W:$AQ,8,FALSE)</f>
        <v>6542</v>
      </c>
      <c r="I11" s="250">
        <f>VLOOKUP($A11,$W:$AQ,9,FALSE)</f>
        <v>6427</v>
      </c>
      <c r="J11" s="250">
        <f>VLOOKUP($A11,$W:$AQ,10,FALSE)</f>
        <v>5707</v>
      </c>
      <c r="K11" s="250">
        <f>VLOOKUP($A11,$W:$AQ,11,FALSE)</f>
        <v>5710</v>
      </c>
      <c r="L11" s="250">
        <f>VLOOKUP($A11,$W:$AQ,12,FALSE)</f>
        <v>3958</v>
      </c>
      <c r="M11" s="250">
        <f>VLOOKUP($A11,$W:$AQ,13,FALSE)</f>
        <v>4047</v>
      </c>
      <c r="N11" s="250">
        <f>VLOOKUP($A11,$W:$AQ,14,FALSE)</f>
        <v>2608</v>
      </c>
      <c r="O11" s="250">
        <f>VLOOKUP($A11,$W:$AQ,15,FALSE)</f>
        <v>2456</v>
      </c>
      <c r="P11" s="250">
        <f>VLOOKUP($A11,$W:$AQ,16,FALSE)</f>
        <v>1462</v>
      </c>
      <c r="Q11" s="250">
        <f>VLOOKUP($A11,$W:$AQ,17,FALSE)</f>
        <v>1462</v>
      </c>
      <c r="R11" s="250">
        <f>VLOOKUP($A11,$W:$AQ,18,FALSE)</f>
        <v>566</v>
      </c>
      <c r="S11" s="250">
        <f>VLOOKUP($A11,$W:$AQ,19,FALSE)</f>
        <v>981</v>
      </c>
      <c r="T11" s="250">
        <f>VLOOKUP($A11,$W:$AQ,20,FALSE)</f>
        <v>99</v>
      </c>
      <c r="U11" s="250">
        <f>VLOOKUP($A11,$W:$AQ,21,FALSE)</f>
        <v>328</v>
      </c>
      <c r="W11" s="12" t="s">
        <v>27</v>
      </c>
      <c r="X11" s="447">
        <f t="shared" si="3"/>
        <v>115</v>
      </c>
      <c r="Y11" s="447">
        <f t="shared" si="4"/>
        <v>95</v>
      </c>
      <c r="Z11" s="447">
        <f t="shared" si="5"/>
        <v>202</v>
      </c>
      <c r="AA11" s="447">
        <f t="shared" si="6"/>
        <v>231</v>
      </c>
      <c r="AB11" s="447">
        <f t="shared" si="7"/>
        <v>1049</v>
      </c>
      <c r="AC11" s="447">
        <f t="shared" si="8"/>
        <v>923</v>
      </c>
      <c r="AD11" s="447">
        <f t="shared" si="9"/>
        <v>1589</v>
      </c>
      <c r="AE11" s="447">
        <f t="shared" si="10"/>
        <v>1205</v>
      </c>
      <c r="AF11" s="447">
        <f t="shared" si="11"/>
        <v>1239</v>
      </c>
      <c r="AG11" s="447">
        <f t="shared" si="12"/>
        <v>934</v>
      </c>
      <c r="AH11" s="447">
        <f t="shared" si="13"/>
        <v>596</v>
      </c>
      <c r="AI11" s="447">
        <f t="shared" si="14"/>
        <v>459</v>
      </c>
      <c r="AJ11" s="447">
        <f t="shared" si="15"/>
        <v>244</v>
      </c>
      <c r="AK11" s="447">
        <f t="shared" si="16"/>
        <v>250</v>
      </c>
      <c r="AL11" s="447">
        <f t="shared" si="17"/>
        <v>121</v>
      </c>
      <c r="AM11" s="447">
        <f t="shared" si="18"/>
        <v>105</v>
      </c>
      <c r="AN11" s="447">
        <f t="shared" si="19"/>
        <v>50</v>
      </c>
      <c r="AO11" s="447">
        <f t="shared" si="20"/>
        <v>54</v>
      </c>
      <c r="AP11" s="447">
        <f t="shared" si="21"/>
        <v>8</v>
      </c>
      <c r="AQ11" s="447">
        <f t="shared" si="22"/>
        <v>11</v>
      </c>
      <c r="AR11" s="447">
        <f t="shared" si="23"/>
        <v>29</v>
      </c>
      <c r="AT11" s="12" t="s">
        <v>27</v>
      </c>
      <c r="AU11" s="13">
        <v>8</v>
      </c>
      <c r="AV11" s="13">
        <v>11</v>
      </c>
      <c r="AW11" s="13">
        <v>4</v>
      </c>
      <c r="AX11" s="13">
        <v>9</v>
      </c>
      <c r="AY11" s="13">
        <v>6</v>
      </c>
      <c r="AZ11" s="13">
        <v>9</v>
      </c>
      <c r="BA11" s="13">
        <v>11</v>
      </c>
      <c r="BB11" s="13">
        <v>11</v>
      </c>
      <c r="BC11" s="13">
        <v>15</v>
      </c>
      <c r="BD11" s="13">
        <v>11</v>
      </c>
      <c r="BE11" s="13">
        <v>13</v>
      </c>
      <c r="BF11" s="13">
        <v>17</v>
      </c>
      <c r="BG11" s="13">
        <v>12</v>
      </c>
      <c r="BH11" s="13">
        <v>22</v>
      </c>
      <c r="BI11" s="13">
        <v>15</v>
      </c>
      <c r="BJ11" s="13">
        <v>24</v>
      </c>
      <c r="BK11" s="13">
        <v>26</v>
      </c>
      <c r="BL11" s="13">
        <v>29</v>
      </c>
      <c r="BM11" s="13">
        <v>35</v>
      </c>
      <c r="BN11" s="13">
        <v>38</v>
      </c>
      <c r="BO11" s="13">
        <v>60</v>
      </c>
      <c r="BP11" s="13">
        <v>59</v>
      </c>
      <c r="BQ11" s="13">
        <v>78</v>
      </c>
      <c r="BR11" s="13">
        <v>83</v>
      </c>
      <c r="BS11" s="13">
        <v>97</v>
      </c>
      <c r="BT11" s="13">
        <v>82</v>
      </c>
      <c r="BU11" s="13">
        <v>98</v>
      </c>
      <c r="BV11" s="13">
        <v>104</v>
      </c>
      <c r="BW11" s="13">
        <v>132</v>
      </c>
      <c r="BX11" s="13">
        <v>130</v>
      </c>
      <c r="BY11" s="13">
        <v>130</v>
      </c>
      <c r="BZ11" s="13">
        <v>141</v>
      </c>
      <c r="CA11" s="13">
        <v>126</v>
      </c>
      <c r="CB11" s="13">
        <v>130</v>
      </c>
      <c r="CC11" s="13">
        <v>120</v>
      </c>
      <c r="CD11" s="13">
        <v>132</v>
      </c>
      <c r="CE11" s="13">
        <v>103</v>
      </c>
      <c r="CF11" s="13">
        <v>112</v>
      </c>
      <c r="CG11" s="13">
        <v>118</v>
      </c>
      <c r="CH11" s="13">
        <v>93</v>
      </c>
      <c r="CI11" s="13">
        <v>104</v>
      </c>
      <c r="CJ11" s="13">
        <v>109</v>
      </c>
      <c r="CK11" s="13">
        <v>127</v>
      </c>
      <c r="CL11" s="13">
        <v>95</v>
      </c>
      <c r="CM11" s="13">
        <v>97</v>
      </c>
      <c r="CN11" s="13">
        <v>78</v>
      </c>
      <c r="CO11" s="13">
        <v>76</v>
      </c>
      <c r="CP11" s="13">
        <v>85</v>
      </c>
      <c r="CQ11" s="13">
        <v>76</v>
      </c>
      <c r="CR11" s="13">
        <v>87</v>
      </c>
      <c r="CS11" s="13">
        <v>67</v>
      </c>
      <c r="CT11" s="13">
        <v>49</v>
      </c>
      <c r="CU11" s="13">
        <v>47</v>
      </c>
      <c r="CV11" s="13">
        <v>48</v>
      </c>
      <c r="CW11" s="13">
        <v>53</v>
      </c>
      <c r="CX11" s="13">
        <v>44</v>
      </c>
      <c r="CY11" s="13">
        <v>39</v>
      </c>
      <c r="CZ11" s="13">
        <v>40</v>
      </c>
      <c r="DA11" s="13">
        <v>39</v>
      </c>
      <c r="DB11" s="13">
        <v>33</v>
      </c>
      <c r="DC11" s="13">
        <v>33</v>
      </c>
      <c r="DD11" s="13">
        <v>32</v>
      </c>
      <c r="DE11" s="13">
        <v>25</v>
      </c>
      <c r="DF11" s="13">
        <v>24</v>
      </c>
      <c r="DG11" s="13">
        <v>28</v>
      </c>
      <c r="DH11" s="13">
        <v>25</v>
      </c>
      <c r="DI11" s="13">
        <v>24</v>
      </c>
      <c r="DJ11" s="13">
        <v>23</v>
      </c>
      <c r="DK11" s="13">
        <v>17</v>
      </c>
      <c r="DL11" s="13">
        <v>19</v>
      </c>
      <c r="DM11" s="13">
        <v>15</v>
      </c>
      <c r="DN11" s="13">
        <v>13</v>
      </c>
      <c r="DO11" s="13">
        <v>11</v>
      </c>
      <c r="DP11" s="13">
        <v>9</v>
      </c>
      <c r="DQ11" s="13">
        <v>12</v>
      </c>
      <c r="DR11" s="13">
        <v>10</v>
      </c>
      <c r="DS11" s="13">
        <v>5</v>
      </c>
      <c r="DT11" s="13">
        <v>11</v>
      </c>
      <c r="DU11" s="13">
        <v>5</v>
      </c>
      <c r="DV11" s="13">
        <v>14</v>
      </c>
      <c r="DW11" s="13">
        <v>3</v>
      </c>
      <c r="DX11" s="13">
        <v>4</v>
      </c>
      <c r="DY11" s="13">
        <v>3</v>
      </c>
      <c r="DZ11" s="13">
        <v>11</v>
      </c>
      <c r="EA11" s="13">
        <v>11</v>
      </c>
      <c r="EB11" s="13">
        <v>5</v>
      </c>
      <c r="EC11" s="13">
        <v>4</v>
      </c>
      <c r="ED11" s="13">
        <v>4</v>
      </c>
      <c r="EE11" s="13">
        <v>4</v>
      </c>
      <c r="EF11" s="13">
        <v>5</v>
      </c>
      <c r="EG11" s="13">
        <v>2</v>
      </c>
      <c r="EH11" s="13">
        <v>1</v>
      </c>
      <c r="EI11" s="13">
        <v>2</v>
      </c>
      <c r="EJ11" s="13">
        <v>1</v>
      </c>
      <c r="EK11" s="13"/>
      <c r="EL11" s="13"/>
      <c r="EM11" s="13">
        <v>1</v>
      </c>
      <c r="EN11" s="13">
        <v>2</v>
      </c>
      <c r="EO11" s="13"/>
      <c r="EP11" s="13">
        <v>1</v>
      </c>
      <c r="EQ11" s="13"/>
      <c r="ER11" s="13"/>
      <c r="ES11" s="13"/>
      <c r="ET11" s="13"/>
      <c r="EU11" s="13"/>
      <c r="EV11" s="13"/>
      <c r="EW11" s="13"/>
      <c r="EX11" s="13"/>
      <c r="EY11" s="13"/>
      <c r="EZ11" s="13">
        <v>1</v>
      </c>
      <c r="FA11" s="13"/>
      <c r="FB11" s="59">
        <v>4267</v>
      </c>
      <c r="FC11" s="13">
        <v>10</v>
      </c>
      <c r="FD11" s="13">
        <v>20</v>
      </c>
      <c r="FE11" s="13">
        <v>9</v>
      </c>
      <c r="FF11" s="13">
        <v>6</v>
      </c>
      <c r="FG11" s="13">
        <v>13</v>
      </c>
      <c r="FH11" s="13">
        <v>14</v>
      </c>
      <c r="FI11" s="13">
        <v>11</v>
      </c>
      <c r="FJ11" s="13">
        <v>11</v>
      </c>
      <c r="FK11" s="13">
        <v>14</v>
      </c>
      <c r="FL11" s="13">
        <v>7</v>
      </c>
      <c r="FM11" s="13">
        <v>13</v>
      </c>
      <c r="FN11" s="13">
        <v>11</v>
      </c>
      <c r="FO11" s="13">
        <v>12</v>
      </c>
      <c r="FP11" s="13">
        <v>17</v>
      </c>
      <c r="FQ11" s="13">
        <v>19</v>
      </c>
      <c r="FR11" s="13">
        <v>22</v>
      </c>
      <c r="FS11" s="13">
        <v>25</v>
      </c>
      <c r="FT11" s="13">
        <v>21</v>
      </c>
      <c r="FU11" s="13">
        <v>31</v>
      </c>
      <c r="FV11" s="13">
        <v>31</v>
      </c>
      <c r="FW11" s="13">
        <v>51</v>
      </c>
      <c r="FX11" s="13">
        <v>54</v>
      </c>
      <c r="FY11" s="13">
        <v>105</v>
      </c>
      <c r="FZ11" s="13">
        <v>87</v>
      </c>
      <c r="GA11" s="13">
        <v>96</v>
      </c>
      <c r="GB11" s="13">
        <v>106</v>
      </c>
      <c r="GC11" s="13">
        <v>125</v>
      </c>
      <c r="GD11" s="13">
        <v>137</v>
      </c>
      <c r="GE11" s="13">
        <v>147</v>
      </c>
      <c r="GF11" s="13">
        <v>141</v>
      </c>
      <c r="GG11" s="13">
        <v>159</v>
      </c>
      <c r="GH11" s="13">
        <v>131</v>
      </c>
      <c r="GI11" s="13">
        <v>150</v>
      </c>
      <c r="GJ11" s="13">
        <v>169</v>
      </c>
      <c r="GK11" s="13">
        <v>176</v>
      </c>
      <c r="GL11" s="13">
        <v>174</v>
      </c>
      <c r="GM11" s="13">
        <v>153</v>
      </c>
      <c r="GN11" s="13">
        <v>161</v>
      </c>
      <c r="GO11" s="13">
        <v>151</v>
      </c>
      <c r="GP11" s="13">
        <v>165</v>
      </c>
      <c r="GQ11" s="13">
        <v>137</v>
      </c>
      <c r="GR11" s="13">
        <v>148</v>
      </c>
      <c r="GS11" s="13">
        <v>168</v>
      </c>
      <c r="GT11" s="13">
        <v>137</v>
      </c>
      <c r="GU11" s="13">
        <v>128</v>
      </c>
      <c r="GV11" s="13">
        <v>111</v>
      </c>
      <c r="GW11" s="13">
        <v>98</v>
      </c>
      <c r="GX11" s="13">
        <v>115</v>
      </c>
      <c r="GY11" s="13">
        <v>109</v>
      </c>
      <c r="GZ11" s="13">
        <v>88</v>
      </c>
      <c r="HA11" s="13">
        <v>67</v>
      </c>
      <c r="HB11" s="13">
        <v>78</v>
      </c>
      <c r="HC11" s="13">
        <v>74</v>
      </c>
      <c r="HD11" s="13">
        <v>65</v>
      </c>
      <c r="HE11" s="13">
        <v>63</v>
      </c>
      <c r="HF11" s="13">
        <v>56</v>
      </c>
      <c r="HG11" s="13">
        <v>60</v>
      </c>
      <c r="HH11" s="13">
        <v>46</v>
      </c>
      <c r="HI11" s="13">
        <v>47</v>
      </c>
      <c r="HJ11" s="13">
        <v>40</v>
      </c>
      <c r="HK11" s="13">
        <v>35</v>
      </c>
      <c r="HL11" s="13">
        <v>29</v>
      </c>
      <c r="HM11" s="13">
        <v>28</v>
      </c>
      <c r="HN11" s="13">
        <v>26</v>
      </c>
      <c r="HO11" s="13">
        <v>20</v>
      </c>
      <c r="HP11" s="13">
        <v>27</v>
      </c>
      <c r="HQ11" s="13">
        <v>19</v>
      </c>
      <c r="HR11" s="13">
        <v>24</v>
      </c>
      <c r="HS11" s="13">
        <v>16</v>
      </c>
      <c r="HT11" s="13">
        <v>20</v>
      </c>
      <c r="HU11" s="13">
        <v>20</v>
      </c>
      <c r="HV11" s="13">
        <v>11</v>
      </c>
      <c r="HW11" s="13">
        <v>12</v>
      </c>
      <c r="HX11" s="13">
        <v>10</v>
      </c>
      <c r="HY11" s="13">
        <v>10</v>
      </c>
      <c r="HZ11" s="13">
        <v>10</v>
      </c>
      <c r="IA11" s="13">
        <v>13</v>
      </c>
      <c r="IB11" s="13">
        <v>10</v>
      </c>
      <c r="IC11" s="13">
        <v>13</v>
      </c>
      <c r="ID11" s="13">
        <v>12</v>
      </c>
      <c r="IE11" s="13">
        <v>5</v>
      </c>
      <c r="IF11" s="13">
        <v>10</v>
      </c>
      <c r="IG11" s="13">
        <v>3</v>
      </c>
      <c r="IH11" s="13">
        <v>12</v>
      </c>
      <c r="II11" s="13">
        <v>2</v>
      </c>
      <c r="IJ11" s="13">
        <v>3</v>
      </c>
      <c r="IK11" s="13">
        <v>4</v>
      </c>
      <c r="IL11" s="13">
        <v>1</v>
      </c>
      <c r="IM11" s="13">
        <v>6</v>
      </c>
      <c r="IN11" s="13">
        <v>4</v>
      </c>
      <c r="IO11" s="13">
        <v>2</v>
      </c>
      <c r="IP11" s="13">
        <v>1</v>
      </c>
      <c r="IQ11" s="13">
        <v>2</v>
      </c>
      <c r="IR11" s="13">
        <v>1</v>
      </c>
      <c r="IS11" s="13"/>
      <c r="IT11" s="13"/>
      <c r="IU11" s="13">
        <v>1</v>
      </c>
      <c r="IV11" s="13"/>
      <c r="IW11" s="13"/>
      <c r="IX11" s="13"/>
      <c r="IY11" s="13"/>
      <c r="IZ11" s="13">
        <v>1</v>
      </c>
      <c r="JA11" s="13"/>
      <c r="JB11" s="13"/>
      <c r="JC11" s="13"/>
      <c r="JD11" s="13">
        <v>3</v>
      </c>
      <c r="JE11" s="59">
        <v>5216</v>
      </c>
      <c r="JF11" s="13"/>
      <c r="JG11" s="13"/>
      <c r="JH11" s="13"/>
      <c r="JI11" s="13"/>
      <c r="JJ11" s="13"/>
      <c r="JK11" s="13"/>
      <c r="JL11" s="13"/>
      <c r="JM11" s="13"/>
      <c r="JN11" s="13">
        <v>1</v>
      </c>
      <c r="JO11" s="13">
        <v>1</v>
      </c>
      <c r="JP11" s="13"/>
      <c r="JQ11" s="13"/>
      <c r="JR11" s="13"/>
      <c r="JS11" s="13"/>
      <c r="JT11" s="13"/>
      <c r="JU11" s="13"/>
      <c r="JV11" s="13"/>
      <c r="JW11" s="13"/>
      <c r="JX11" s="13"/>
      <c r="JY11" s="13">
        <v>1</v>
      </c>
      <c r="JZ11" s="13"/>
      <c r="KA11" s="13"/>
      <c r="KB11" s="13"/>
      <c r="KC11" s="13"/>
      <c r="KD11" s="13"/>
      <c r="KE11" s="13">
        <v>1</v>
      </c>
      <c r="KF11" s="13"/>
      <c r="KG11" s="13">
        <v>1</v>
      </c>
      <c r="KH11" s="13"/>
      <c r="KI11" s="13">
        <v>2</v>
      </c>
      <c r="KJ11" s="13"/>
      <c r="KK11" s="13">
        <v>1</v>
      </c>
      <c r="KL11" s="13"/>
      <c r="KM11" s="13">
        <v>1</v>
      </c>
      <c r="KN11" s="13">
        <v>2</v>
      </c>
      <c r="KO11" s="13">
        <v>1</v>
      </c>
      <c r="KP11" s="13">
        <v>1</v>
      </c>
      <c r="KQ11" s="13"/>
      <c r="KR11" s="13"/>
      <c r="KS11" s="13"/>
      <c r="KT11" s="13"/>
      <c r="KU11" s="13"/>
      <c r="KV11" s="13">
        <v>1</v>
      </c>
      <c r="KW11" s="13"/>
      <c r="KX11" s="13"/>
      <c r="KY11" s="13">
        <v>1</v>
      </c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>
        <v>1</v>
      </c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>
        <v>1</v>
      </c>
      <c r="ME11" s="13"/>
      <c r="MF11" s="13"/>
      <c r="MG11" s="13">
        <v>1</v>
      </c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>
        <v>8</v>
      </c>
      <c r="ND11" s="59">
        <v>26</v>
      </c>
      <c r="NE11" s="13">
        <v>9509</v>
      </c>
      <c r="NF11" s="351"/>
      <c r="NG11" s="351"/>
      <c r="NH11" s="351"/>
      <c r="NI11" s="351"/>
      <c r="NJ11" s="351"/>
      <c r="NK11" s="351"/>
      <c r="NL11" s="351"/>
      <c r="NM11" s="351"/>
    </row>
    <row r="12" spans="1:377">
      <c r="A12" s="5" t="s">
        <v>25</v>
      </c>
      <c r="B12" s="250">
        <f t="shared" ref="B12:B75" si="26">VLOOKUP($A12,$W:$AQ,2,FALSE)</f>
        <v>15</v>
      </c>
      <c r="C12" s="250">
        <f t="shared" ref="C12:C75" si="27">VLOOKUP($A12,$W:$AQ,3,FALSE)</f>
        <v>13</v>
      </c>
      <c r="D12" s="250">
        <f t="shared" ref="D12:D75" si="28">VLOOKUP($A12,$W:$AQ,4,FALSE)</f>
        <v>16</v>
      </c>
      <c r="E12" s="250">
        <f t="shared" ref="E12:E75" si="29">VLOOKUP($A12,$W:$AQ,5,FALSE)</f>
        <v>10</v>
      </c>
      <c r="F12" s="250">
        <f t="shared" ref="F12:F75" si="30">VLOOKUP($A12,$W:$AQ,6,FALSE)</f>
        <v>88</v>
      </c>
      <c r="G12" s="250">
        <f t="shared" ref="G12:G75" si="31">VLOOKUP($A12,$W:$AQ,7,FALSE)</f>
        <v>37</v>
      </c>
      <c r="H12" s="250">
        <f t="shared" ref="H12:H75" si="32">VLOOKUP($A12,$W:$AQ,8,FALSE)</f>
        <v>99</v>
      </c>
      <c r="I12" s="250">
        <f t="shared" ref="I12:I75" si="33">VLOOKUP($A12,$W:$AQ,9,FALSE)</f>
        <v>34</v>
      </c>
      <c r="J12" s="250">
        <f t="shared" ref="J12:J75" si="34">VLOOKUP($A12,$W:$AQ,10,FALSE)</f>
        <v>76</v>
      </c>
      <c r="K12" s="250">
        <f t="shared" ref="K12:K75" si="35">VLOOKUP($A12,$W:$AQ,11,FALSE)</f>
        <v>39</v>
      </c>
      <c r="L12" s="250">
        <f t="shared" ref="L12:L75" si="36">VLOOKUP($A12,$W:$AQ,12,FALSE)</f>
        <v>19</v>
      </c>
      <c r="M12" s="250">
        <f t="shared" ref="M12:M75" si="37">VLOOKUP($A12,$W:$AQ,13,FALSE)</f>
        <v>15</v>
      </c>
      <c r="N12" s="250">
        <f t="shared" ref="N12:N75" si="38">VLOOKUP($A12,$W:$AQ,14,FALSE)</f>
        <v>15</v>
      </c>
      <c r="O12" s="250">
        <f t="shared" ref="O12:O75" si="39">VLOOKUP($A12,$W:$AQ,15,FALSE)</f>
        <v>10</v>
      </c>
      <c r="P12" s="250">
        <f t="shared" ref="P12:P75" si="40">VLOOKUP($A12,$W:$AQ,16,FALSE)</f>
        <v>6</v>
      </c>
      <c r="Q12" s="250">
        <f t="shared" ref="Q12:Q75" si="41">VLOOKUP($A12,$W:$AQ,17,FALSE)</f>
        <v>7</v>
      </c>
      <c r="R12" s="250">
        <f t="shared" ref="R12:R75" si="42">VLOOKUP($A12,$W:$AQ,18,FALSE)</f>
        <v>2</v>
      </c>
      <c r="S12" s="250">
        <f t="shared" ref="S12:S75" si="43">VLOOKUP($A12,$W:$AQ,19,FALSE)</f>
        <v>2</v>
      </c>
      <c r="T12" s="250">
        <f t="shared" ref="T12:T75" si="44">VLOOKUP($A12,$W:$AQ,20,FALSE)</f>
        <v>0</v>
      </c>
      <c r="U12" s="250">
        <f t="shared" ref="U12:U75" si="45">VLOOKUP($A12,$W:$AQ,21,FALSE)</f>
        <v>0</v>
      </c>
      <c r="W12" s="12" t="s">
        <v>28</v>
      </c>
      <c r="X12" s="447">
        <f t="shared" si="3"/>
        <v>12</v>
      </c>
      <c r="Y12" s="447">
        <f t="shared" si="4"/>
        <v>23</v>
      </c>
      <c r="Z12" s="447">
        <f t="shared" si="5"/>
        <v>69</v>
      </c>
      <c r="AA12" s="447">
        <f t="shared" si="6"/>
        <v>92</v>
      </c>
      <c r="AB12" s="447">
        <f t="shared" si="7"/>
        <v>200</v>
      </c>
      <c r="AC12" s="447">
        <f t="shared" si="8"/>
        <v>188</v>
      </c>
      <c r="AD12" s="447">
        <f t="shared" si="9"/>
        <v>207</v>
      </c>
      <c r="AE12" s="447">
        <f t="shared" si="10"/>
        <v>194</v>
      </c>
      <c r="AF12" s="447">
        <f t="shared" si="11"/>
        <v>233</v>
      </c>
      <c r="AG12" s="447">
        <f t="shared" si="12"/>
        <v>208</v>
      </c>
      <c r="AH12" s="447">
        <f t="shared" si="13"/>
        <v>147</v>
      </c>
      <c r="AI12" s="447">
        <f t="shared" si="14"/>
        <v>143</v>
      </c>
      <c r="AJ12" s="447">
        <f t="shared" si="15"/>
        <v>88</v>
      </c>
      <c r="AK12" s="447">
        <f t="shared" si="16"/>
        <v>81</v>
      </c>
      <c r="AL12" s="447">
        <f t="shared" si="17"/>
        <v>42</v>
      </c>
      <c r="AM12" s="447">
        <f t="shared" si="18"/>
        <v>34</v>
      </c>
      <c r="AN12" s="447">
        <f t="shared" si="19"/>
        <v>11</v>
      </c>
      <c r="AO12" s="447">
        <f t="shared" si="20"/>
        <v>14</v>
      </c>
      <c r="AP12" s="447">
        <f t="shared" si="21"/>
        <v>3</v>
      </c>
      <c r="AQ12" s="447">
        <f t="shared" si="22"/>
        <v>2</v>
      </c>
      <c r="AR12" s="447">
        <f t="shared" si="23"/>
        <v>0</v>
      </c>
      <c r="AT12" s="12" t="s">
        <v>28</v>
      </c>
      <c r="AU12" s="13"/>
      <c r="AV12" s="13">
        <v>4</v>
      </c>
      <c r="AW12" s="13">
        <v>3</v>
      </c>
      <c r="AX12" s="13"/>
      <c r="AY12" s="13">
        <v>3</v>
      </c>
      <c r="AZ12" s="13">
        <v>1</v>
      </c>
      <c r="BA12" s="13">
        <v>5</v>
      </c>
      <c r="BB12" s="13">
        <v>1</v>
      </c>
      <c r="BC12" s="13">
        <v>6</v>
      </c>
      <c r="BD12" s="13"/>
      <c r="BE12" s="13">
        <v>5</v>
      </c>
      <c r="BF12" s="13">
        <v>6</v>
      </c>
      <c r="BG12" s="13">
        <v>8</v>
      </c>
      <c r="BH12" s="13">
        <v>9</v>
      </c>
      <c r="BI12" s="13">
        <v>10</v>
      </c>
      <c r="BJ12" s="13">
        <v>12</v>
      </c>
      <c r="BK12" s="13">
        <v>15</v>
      </c>
      <c r="BL12" s="13">
        <v>5</v>
      </c>
      <c r="BM12" s="13">
        <v>11</v>
      </c>
      <c r="BN12" s="13">
        <v>11</v>
      </c>
      <c r="BO12" s="13">
        <v>16</v>
      </c>
      <c r="BP12" s="13">
        <v>16</v>
      </c>
      <c r="BQ12" s="13">
        <v>16</v>
      </c>
      <c r="BR12" s="13">
        <v>19</v>
      </c>
      <c r="BS12" s="13">
        <v>13</v>
      </c>
      <c r="BT12" s="13">
        <v>23</v>
      </c>
      <c r="BU12" s="13">
        <v>24</v>
      </c>
      <c r="BV12" s="13">
        <v>11</v>
      </c>
      <c r="BW12" s="13">
        <v>24</v>
      </c>
      <c r="BX12" s="13">
        <v>26</v>
      </c>
      <c r="BY12" s="13">
        <v>23</v>
      </c>
      <c r="BZ12" s="13">
        <v>20</v>
      </c>
      <c r="CA12" s="13">
        <v>16</v>
      </c>
      <c r="CB12" s="13">
        <v>28</v>
      </c>
      <c r="CC12" s="13">
        <v>26</v>
      </c>
      <c r="CD12" s="13">
        <v>19</v>
      </c>
      <c r="CE12" s="13">
        <v>18</v>
      </c>
      <c r="CF12" s="13">
        <v>15</v>
      </c>
      <c r="CG12" s="13">
        <v>17</v>
      </c>
      <c r="CH12" s="13">
        <v>12</v>
      </c>
      <c r="CI12" s="13">
        <v>16</v>
      </c>
      <c r="CJ12" s="13">
        <v>15</v>
      </c>
      <c r="CK12" s="13">
        <v>22</v>
      </c>
      <c r="CL12" s="13">
        <v>21</v>
      </c>
      <c r="CM12" s="13">
        <v>29</v>
      </c>
      <c r="CN12" s="13">
        <v>19</v>
      </c>
      <c r="CO12" s="13">
        <v>19</v>
      </c>
      <c r="CP12" s="13">
        <v>18</v>
      </c>
      <c r="CQ12" s="13">
        <v>18</v>
      </c>
      <c r="CR12" s="13">
        <v>31</v>
      </c>
      <c r="CS12" s="13">
        <v>18</v>
      </c>
      <c r="CT12" s="13">
        <v>14</v>
      </c>
      <c r="CU12" s="13">
        <v>16</v>
      </c>
      <c r="CV12" s="13">
        <v>16</v>
      </c>
      <c r="CW12" s="13">
        <v>11</v>
      </c>
      <c r="CX12" s="13">
        <v>13</v>
      </c>
      <c r="CY12" s="13">
        <v>20</v>
      </c>
      <c r="CZ12" s="13">
        <v>10</v>
      </c>
      <c r="DA12" s="13">
        <v>12</v>
      </c>
      <c r="DB12" s="13">
        <v>13</v>
      </c>
      <c r="DC12" s="13">
        <v>8</v>
      </c>
      <c r="DD12" s="13">
        <v>10</v>
      </c>
      <c r="DE12" s="13">
        <v>12</v>
      </c>
      <c r="DF12" s="13">
        <v>9</v>
      </c>
      <c r="DG12" s="13">
        <v>6</v>
      </c>
      <c r="DH12" s="13">
        <v>13</v>
      </c>
      <c r="DI12" s="13">
        <v>9</v>
      </c>
      <c r="DJ12" s="13">
        <v>3</v>
      </c>
      <c r="DK12" s="13">
        <v>3</v>
      </c>
      <c r="DL12" s="13">
        <v>8</v>
      </c>
      <c r="DM12" s="13">
        <v>6</v>
      </c>
      <c r="DN12" s="13">
        <v>6</v>
      </c>
      <c r="DO12" s="13">
        <v>2</v>
      </c>
      <c r="DP12" s="13">
        <v>1</v>
      </c>
      <c r="DQ12" s="13">
        <v>3</v>
      </c>
      <c r="DR12" s="13">
        <v>2</v>
      </c>
      <c r="DS12" s="13">
        <v>4</v>
      </c>
      <c r="DT12" s="13">
        <v>4</v>
      </c>
      <c r="DU12" s="13">
        <v>5</v>
      </c>
      <c r="DV12" s="13">
        <v>1</v>
      </c>
      <c r="DW12" s="13">
        <v>2</v>
      </c>
      <c r="DX12" s="13">
        <v>3</v>
      </c>
      <c r="DY12" s="13">
        <v>2</v>
      </c>
      <c r="DZ12" s="13">
        <v>3</v>
      </c>
      <c r="EA12" s="13">
        <v>1</v>
      </c>
      <c r="EB12" s="13">
        <v>2</v>
      </c>
      <c r="EC12" s="13">
        <v>1</v>
      </c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>
        <v>2</v>
      </c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59">
        <v>979</v>
      </c>
      <c r="FC12" s="13"/>
      <c r="FD12" s="13"/>
      <c r="FE12" s="13">
        <v>1</v>
      </c>
      <c r="FF12" s="13">
        <v>1</v>
      </c>
      <c r="FG12" s="13"/>
      <c r="FH12" s="13"/>
      <c r="FI12" s="13"/>
      <c r="FJ12" s="13">
        <v>1</v>
      </c>
      <c r="FK12" s="13">
        <v>3</v>
      </c>
      <c r="FL12" s="13">
        <v>6</v>
      </c>
      <c r="FM12" s="13">
        <v>4</v>
      </c>
      <c r="FN12" s="13">
        <v>7</v>
      </c>
      <c r="FO12" s="13">
        <v>5</v>
      </c>
      <c r="FP12" s="13">
        <v>3</v>
      </c>
      <c r="FQ12" s="13">
        <v>8</v>
      </c>
      <c r="FR12" s="13">
        <v>9</v>
      </c>
      <c r="FS12" s="13">
        <v>9</v>
      </c>
      <c r="FT12" s="13">
        <v>4</v>
      </c>
      <c r="FU12" s="13">
        <v>11</v>
      </c>
      <c r="FV12" s="13">
        <v>9</v>
      </c>
      <c r="FW12" s="13">
        <v>14</v>
      </c>
      <c r="FX12" s="13">
        <v>13</v>
      </c>
      <c r="FY12" s="13">
        <v>18</v>
      </c>
      <c r="FZ12" s="13">
        <v>30</v>
      </c>
      <c r="GA12" s="13">
        <v>19</v>
      </c>
      <c r="GB12" s="13">
        <v>22</v>
      </c>
      <c r="GC12" s="13">
        <v>23</v>
      </c>
      <c r="GD12" s="13">
        <v>12</v>
      </c>
      <c r="GE12" s="13">
        <v>27</v>
      </c>
      <c r="GF12" s="13">
        <v>22</v>
      </c>
      <c r="GG12" s="13">
        <v>25</v>
      </c>
      <c r="GH12" s="13">
        <v>21</v>
      </c>
      <c r="GI12" s="13">
        <v>25</v>
      </c>
      <c r="GJ12" s="13">
        <v>18</v>
      </c>
      <c r="GK12" s="13">
        <v>21</v>
      </c>
      <c r="GL12" s="13">
        <v>19</v>
      </c>
      <c r="GM12" s="13">
        <v>14</v>
      </c>
      <c r="GN12" s="13">
        <v>23</v>
      </c>
      <c r="GO12" s="13">
        <v>17</v>
      </c>
      <c r="GP12" s="13">
        <v>24</v>
      </c>
      <c r="GQ12" s="13">
        <v>31</v>
      </c>
      <c r="GR12" s="13">
        <v>18</v>
      </c>
      <c r="GS12" s="13">
        <v>25</v>
      </c>
      <c r="GT12" s="13">
        <v>20</v>
      </c>
      <c r="GU12" s="13">
        <v>26</v>
      </c>
      <c r="GV12" s="13">
        <v>26</v>
      </c>
      <c r="GW12" s="13">
        <v>19</v>
      </c>
      <c r="GX12" s="13">
        <v>19</v>
      </c>
      <c r="GY12" s="13">
        <v>27</v>
      </c>
      <c r="GZ12" s="13">
        <v>22</v>
      </c>
      <c r="HA12" s="13">
        <v>13</v>
      </c>
      <c r="HB12" s="13">
        <v>13</v>
      </c>
      <c r="HC12" s="13">
        <v>11</v>
      </c>
      <c r="HD12" s="13">
        <v>21</v>
      </c>
      <c r="HE12" s="13">
        <v>13</v>
      </c>
      <c r="HF12" s="13">
        <v>15</v>
      </c>
      <c r="HG12" s="13">
        <v>10</v>
      </c>
      <c r="HH12" s="13">
        <v>21</v>
      </c>
      <c r="HI12" s="13">
        <v>13</v>
      </c>
      <c r="HJ12" s="13">
        <v>17</v>
      </c>
      <c r="HK12" s="13">
        <v>17</v>
      </c>
      <c r="HL12" s="13">
        <v>14</v>
      </c>
      <c r="HM12" s="13">
        <v>8</v>
      </c>
      <c r="HN12" s="13">
        <v>8</v>
      </c>
      <c r="HO12" s="13">
        <v>8</v>
      </c>
      <c r="HP12" s="13">
        <v>9</v>
      </c>
      <c r="HQ12" s="13">
        <v>4</v>
      </c>
      <c r="HR12" s="13">
        <v>11</v>
      </c>
      <c r="HS12" s="13">
        <v>5</v>
      </c>
      <c r="HT12" s="13">
        <v>4</v>
      </c>
      <c r="HU12" s="13">
        <v>8</v>
      </c>
      <c r="HV12" s="13">
        <v>3</v>
      </c>
      <c r="HW12" s="13">
        <v>7</v>
      </c>
      <c r="HX12" s="13">
        <v>5</v>
      </c>
      <c r="HY12" s="13">
        <v>1</v>
      </c>
      <c r="HZ12" s="13">
        <v>3</v>
      </c>
      <c r="IA12" s="13">
        <v>5</v>
      </c>
      <c r="IB12" s="13">
        <v>5</v>
      </c>
      <c r="IC12" s="13">
        <v>3</v>
      </c>
      <c r="ID12" s="13">
        <v>2</v>
      </c>
      <c r="IE12" s="13">
        <v>4</v>
      </c>
      <c r="IF12" s="13"/>
      <c r="IG12" s="13">
        <v>1</v>
      </c>
      <c r="IH12" s="13">
        <v>1</v>
      </c>
      <c r="II12" s="13">
        <v>1</v>
      </c>
      <c r="IJ12" s="13">
        <v>1</v>
      </c>
      <c r="IK12" s="13">
        <v>3</v>
      </c>
      <c r="IL12" s="13"/>
      <c r="IM12" s="13"/>
      <c r="IN12" s="13"/>
      <c r="IO12" s="13">
        <v>1</v>
      </c>
      <c r="IP12" s="13">
        <v>1</v>
      </c>
      <c r="IQ12" s="13"/>
      <c r="IR12" s="13"/>
      <c r="IS12" s="13">
        <v>1</v>
      </c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59">
        <v>1012</v>
      </c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59"/>
      <c r="NE12" s="13">
        <v>1991</v>
      </c>
      <c r="NF12" s="351"/>
      <c r="NG12" s="351"/>
      <c r="NH12" s="351"/>
      <c r="NI12" s="351"/>
      <c r="NJ12" s="351"/>
      <c r="NK12" s="351"/>
      <c r="NL12" s="351"/>
      <c r="NM12" s="351"/>
    </row>
    <row r="13" spans="1:377">
      <c r="A13" s="5" t="s">
        <v>26</v>
      </c>
      <c r="B13" s="250">
        <f t="shared" si="26"/>
        <v>133</v>
      </c>
      <c r="C13" s="250">
        <f t="shared" si="27"/>
        <v>121</v>
      </c>
      <c r="D13" s="250">
        <f t="shared" si="28"/>
        <v>397</v>
      </c>
      <c r="E13" s="250">
        <f t="shared" si="29"/>
        <v>416</v>
      </c>
      <c r="F13" s="250">
        <f t="shared" si="30"/>
        <v>1361</v>
      </c>
      <c r="G13" s="250">
        <f t="shared" si="31"/>
        <v>1351</v>
      </c>
      <c r="H13" s="250">
        <f t="shared" si="32"/>
        <v>1440</v>
      </c>
      <c r="I13" s="250">
        <f t="shared" si="33"/>
        <v>1301</v>
      </c>
      <c r="J13" s="250">
        <f t="shared" si="34"/>
        <v>992</v>
      </c>
      <c r="K13" s="250">
        <f t="shared" si="35"/>
        <v>1085</v>
      </c>
      <c r="L13" s="250">
        <f t="shared" si="36"/>
        <v>749</v>
      </c>
      <c r="M13" s="250">
        <f t="shared" si="37"/>
        <v>754</v>
      </c>
      <c r="N13" s="250">
        <f t="shared" si="38"/>
        <v>466</v>
      </c>
      <c r="O13" s="250">
        <f t="shared" si="39"/>
        <v>446</v>
      </c>
      <c r="P13" s="250">
        <f t="shared" si="40"/>
        <v>199</v>
      </c>
      <c r="Q13" s="250">
        <f t="shared" si="41"/>
        <v>197</v>
      </c>
      <c r="R13" s="250">
        <f t="shared" si="42"/>
        <v>83</v>
      </c>
      <c r="S13" s="250">
        <f t="shared" si="43"/>
        <v>100</v>
      </c>
      <c r="T13" s="250">
        <f t="shared" si="44"/>
        <v>14</v>
      </c>
      <c r="U13" s="250">
        <f t="shared" si="45"/>
        <v>17</v>
      </c>
      <c r="W13" s="12" t="s">
        <v>180</v>
      </c>
      <c r="X13" s="447">
        <f t="shared" si="3"/>
        <v>178</v>
      </c>
      <c r="Y13" s="447">
        <f t="shared" si="4"/>
        <v>169</v>
      </c>
      <c r="Z13" s="447">
        <f t="shared" si="5"/>
        <v>266</v>
      </c>
      <c r="AA13" s="447">
        <f t="shared" si="6"/>
        <v>340</v>
      </c>
      <c r="AB13" s="447">
        <f t="shared" si="7"/>
        <v>1087</v>
      </c>
      <c r="AC13" s="447">
        <f t="shared" si="8"/>
        <v>1056</v>
      </c>
      <c r="AD13" s="447">
        <f t="shared" si="9"/>
        <v>1351</v>
      </c>
      <c r="AE13" s="447">
        <f t="shared" si="10"/>
        <v>1370</v>
      </c>
      <c r="AF13" s="447">
        <f t="shared" si="11"/>
        <v>1115</v>
      </c>
      <c r="AG13" s="447">
        <f t="shared" si="12"/>
        <v>1173</v>
      </c>
      <c r="AH13" s="447">
        <f t="shared" si="13"/>
        <v>784</v>
      </c>
      <c r="AI13" s="447">
        <f t="shared" si="14"/>
        <v>730</v>
      </c>
      <c r="AJ13" s="447">
        <f t="shared" si="15"/>
        <v>454</v>
      </c>
      <c r="AK13" s="447">
        <f t="shared" si="16"/>
        <v>394</v>
      </c>
      <c r="AL13" s="447">
        <f t="shared" si="17"/>
        <v>252</v>
      </c>
      <c r="AM13" s="447">
        <f t="shared" si="18"/>
        <v>213</v>
      </c>
      <c r="AN13" s="447">
        <f t="shared" si="19"/>
        <v>69</v>
      </c>
      <c r="AO13" s="447">
        <f t="shared" si="20"/>
        <v>129</v>
      </c>
      <c r="AP13" s="447">
        <f t="shared" si="21"/>
        <v>14</v>
      </c>
      <c r="AQ13" s="447">
        <f t="shared" si="22"/>
        <v>36</v>
      </c>
      <c r="AR13" s="447">
        <f t="shared" si="23"/>
        <v>5</v>
      </c>
      <c r="AT13" s="12" t="s">
        <v>180</v>
      </c>
      <c r="AU13" s="13">
        <v>27</v>
      </c>
      <c r="AV13" s="13">
        <v>30</v>
      </c>
      <c r="AW13" s="13">
        <v>9</v>
      </c>
      <c r="AX13" s="13">
        <v>13</v>
      </c>
      <c r="AY13" s="13">
        <v>20</v>
      </c>
      <c r="AZ13" s="13">
        <v>18</v>
      </c>
      <c r="BA13" s="13">
        <v>10</v>
      </c>
      <c r="BB13" s="13">
        <v>14</v>
      </c>
      <c r="BC13" s="13">
        <v>13</v>
      </c>
      <c r="BD13" s="13">
        <v>15</v>
      </c>
      <c r="BE13" s="13">
        <v>20</v>
      </c>
      <c r="BF13" s="13">
        <v>18</v>
      </c>
      <c r="BG13" s="13">
        <v>17</v>
      </c>
      <c r="BH13" s="13">
        <v>24</v>
      </c>
      <c r="BI13" s="13">
        <v>28</v>
      </c>
      <c r="BJ13" s="13">
        <v>29</v>
      </c>
      <c r="BK13" s="13">
        <v>43</v>
      </c>
      <c r="BL13" s="13">
        <v>63</v>
      </c>
      <c r="BM13" s="13">
        <v>45</v>
      </c>
      <c r="BN13" s="13">
        <v>53</v>
      </c>
      <c r="BO13" s="13">
        <v>58</v>
      </c>
      <c r="BP13" s="13">
        <v>78</v>
      </c>
      <c r="BQ13" s="13">
        <v>86</v>
      </c>
      <c r="BR13" s="13">
        <v>97</v>
      </c>
      <c r="BS13" s="13">
        <v>113</v>
      </c>
      <c r="BT13" s="13">
        <v>121</v>
      </c>
      <c r="BU13" s="13">
        <v>111</v>
      </c>
      <c r="BV13" s="13">
        <v>115</v>
      </c>
      <c r="BW13" s="13">
        <v>132</v>
      </c>
      <c r="BX13" s="13">
        <v>145</v>
      </c>
      <c r="BY13" s="13">
        <v>136</v>
      </c>
      <c r="BZ13" s="13">
        <v>141</v>
      </c>
      <c r="CA13" s="13">
        <v>138</v>
      </c>
      <c r="CB13" s="13">
        <v>135</v>
      </c>
      <c r="CC13" s="13">
        <v>159</v>
      </c>
      <c r="CD13" s="13">
        <v>147</v>
      </c>
      <c r="CE13" s="13">
        <v>131</v>
      </c>
      <c r="CF13" s="13">
        <v>132</v>
      </c>
      <c r="CG13" s="13">
        <v>117</v>
      </c>
      <c r="CH13" s="13">
        <v>134</v>
      </c>
      <c r="CI13" s="13">
        <v>147</v>
      </c>
      <c r="CJ13" s="13">
        <v>144</v>
      </c>
      <c r="CK13" s="13">
        <v>112</v>
      </c>
      <c r="CL13" s="13">
        <v>144</v>
      </c>
      <c r="CM13" s="13">
        <v>103</v>
      </c>
      <c r="CN13" s="13">
        <v>123</v>
      </c>
      <c r="CO13" s="13">
        <v>104</v>
      </c>
      <c r="CP13" s="13">
        <v>96</v>
      </c>
      <c r="CQ13" s="13">
        <v>104</v>
      </c>
      <c r="CR13" s="13">
        <v>96</v>
      </c>
      <c r="CS13" s="13">
        <v>106</v>
      </c>
      <c r="CT13" s="13">
        <v>91</v>
      </c>
      <c r="CU13" s="13">
        <v>83</v>
      </c>
      <c r="CV13" s="13">
        <v>77</v>
      </c>
      <c r="CW13" s="13">
        <v>74</v>
      </c>
      <c r="CX13" s="13">
        <v>61</v>
      </c>
      <c r="CY13" s="13">
        <v>73</v>
      </c>
      <c r="CZ13" s="13">
        <v>75</v>
      </c>
      <c r="DA13" s="13">
        <v>48</v>
      </c>
      <c r="DB13" s="13">
        <v>42</v>
      </c>
      <c r="DC13" s="13">
        <v>57</v>
      </c>
      <c r="DD13" s="13">
        <v>43</v>
      </c>
      <c r="DE13" s="13">
        <v>33</v>
      </c>
      <c r="DF13" s="13">
        <v>44</v>
      </c>
      <c r="DG13" s="13">
        <v>39</v>
      </c>
      <c r="DH13" s="13">
        <v>40</v>
      </c>
      <c r="DI13" s="13">
        <v>37</v>
      </c>
      <c r="DJ13" s="13">
        <v>31</v>
      </c>
      <c r="DK13" s="13">
        <v>42</v>
      </c>
      <c r="DL13" s="13">
        <v>28</v>
      </c>
      <c r="DM13" s="13">
        <v>24</v>
      </c>
      <c r="DN13" s="13">
        <v>26</v>
      </c>
      <c r="DO13" s="13">
        <v>18</v>
      </c>
      <c r="DP13" s="13">
        <v>23</v>
      </c>
      <c r="DQ13" s="13">
        <v>23</v>
      </c>
      <c r="DR13" s="13">
        <v>20</v>
      </c>
      <c r="DS13" s="13">
        <v>21</v>
      </c>
      <c r="DT13" s="13">
        <v>21</v>
      </c>
      <c r="DU13" s="13">
        <v>16</v>
      </c>
      <c r="DV13" s="13">
        <v>21</v>
      </c>
      <c r="DW13" s="13">
        <v>20</v>
      </c>
      <c r="DX13" s="13">
        <v>20</v>
      </c>
      <c r="DY13" s="13">
        <v>13</v>
      </c>
      <c r="DZ13" s="13">
        <v>14</v>
      </c>
      <c r="EA13" s="13">
        <v>13</v>
      </c>
      <c r="EB13" s="13">
        <v>19</v>
      </c>
      <c r="EC13" s="13">
        <v>7</v>
      </c>
      <c r="ED13" s="13">
        <v>4</v>
      </c>
      <c r="EE13" s="13">
        <v>11</v>
      </c>
      <c r="EF13" s="13">
        <v>8</v>
      </c>
      <c r="EG13" s="13">
        <v>5</v>
      </c>
      <c r="EH13" s="13">
        <v>7</v>
      </c>
      <c r="EI13" s="13">
        <v>7</v>
      </c>
      <c r="EJ13" s="13">
        <v>8</v>
      </c>
      <c r="EK13" s="13">
        <v>2</v>
      </c>
      <c r="EL13" s="13">
        <v>1</v>
      </c>
      <c r="EM13" s="13">
        <v>2</v>
      </c>
      <c r="EN13" s="13">
        <v>1</v>
      </c>
      <c r="EO13" s="13">
        <v>1</v>
      </c>
      <c r="EP13" s="13">
        <v>1</v>
      </c>
      <c r="EQ13" s="13">
        <v>1</v>
      </c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59">
        <v>5610</v>
      </c>
      <c r="FC13" s="13">
        <v>28</v>
      </c>
      <c r="FD13" s="13">
        <v>27</v>
      </c>
      <c r="FE13" s="13">
        <v>15</v>
      </c>
      <c r="FF13" s="13">
        <v>17</v>
      </c>
      <c r="FG13" s="13">
        <v>22</v>
      </c>
      <c r="FH13" s="13">
        <v>12</v>
      </c>
      <c r="FI13" s="13">
        <v>12</v>
      </c>
      <c r="FJ13" s="13">
        <v>14</v>
      </c>
      <c r="FK13" s="13">
        <v>17</v>
      </c>
      <c r="FL13" s="13">
        <v>14</v>
      </c>
      <c r="FM13" s="13">
        <v>13</v>
      </c>
      <c r="FN13" s="13">
        <v>10</v>
      </c>
      <c r="FO13" s="13">
        <v>12</v>
      </c>
      <c r="FP13" s="13">
        <v>16</v>
      </c>
      <c r="FQ13" s="13">
        <v>24</v>
      </c>
      <c r="FR13" s="13">
        <v>20</v>
      </c>
      <c r="FS13" s="13">
        <v>40</v>
      </c>
      <c r="FT13" s="13">
        <v>48</v>
      </c>
      <c r="FU13" s="13">
        <v>43</v>
      </c>
      <c r="FV13" s="13">
        <v>40</v>
      </c>
      <c r="FW13" s="13">
        <v>74</v>
      </c>
      <c r="FX13" s="13">
        <v>61</v>
      </c>
      <c r="FY13" s="13">
        <v>92</v>
      </c>
      <c r="FZ13" s="13">
        <v>88</v>
      </c>
      <c r="GA13" s="13">
        <v>106</v>
      </c>
      <c r="GB13" s="13">
        <v>128</v>
      </c>
      <c r="GC13" s="13">
        <v>111</v>
      </c>
      <c r="GD13" s="13">
        <v>133</v>
      </c>
      <c r="GE13" s="13">
        <v>133</v>
      </c>
      <c r="GF13" s="13">
        <v>161</v>
      </c>
      <c r="GG13" s="13">
        <v>144</v>
      </c>
      <c r="GH13" s="13">
        <v>131</v>
      </c>
      <c r="GI13" s="13">
        <v>138</v>
      </c>
      <c r="GJ13" s="13">
        <v>123</v>
      </c>
      <c r="GK13" s="13">
        <v>144</v>
      </c>
      <c r="GL13" s="13">
        <v>119</v>
      </c>
      <c r="GM13" s="13">
        <v>141</v>
      </c>
      <c r="GN13" s="13">
        <v>136</v>
      </c>
      <c r="GO13" s="13">
        <v>135</v>
      </c>
      <c r="GP13" s="13">
        <v>140</v>
      </c>
      <c r="GQ13" s="13">
        <v>127</v>
      </c>
      <c r="GR13" s="13">
        <v>131</v>
      </c>
      <c r="GS13" s="13">
        <v>119</v>
      </c>
      <c r="GT13" s="13">
        <v>117</v>
      </c>
      <c r="GU13" s="13">
        <v>120</v>
      </c>
      <c r="GV13" s="13">
        <v>115</v>
      </c>
      <c r="GW13" s="13">
        <v>107</v>
      </c>
      <c r="GX13" s="13">
        <v>107</v>
      </c>
      <c r="GY13" s="13">
        <v>85</v>
      </c>
      <c r="GZ13" s="13">
        <v>87</v>
      </c>
      <c r="HA13" s="13">
        <v>101</v>
      </c>
      <c r="HB13" s="13">
        <v>89</v>
      </c>
      <c r="HC13" s="13">
        <v>99</v>
      </c>
      <c r="HD13" s="13">
        <v>82</v>
      </c>
      <c r="HE13" s="13">
        <v>72</v>
      </c>
      <c r="HF13" s="13">
        <v>63</v>
      </c>
      <c r="HG13" s="13">
        <v>78</v>
      </c>
      <c r="HH13" s="13">
        <v>78</v>
      </c>
      <c r="HI13" s="13">
        <v>65</v>
      </c>
      <c r="HJ13" s="13">
        <v>57</v>
      </c>
      <c r="HK13" s="13">
        <v>58</v>
      </c>
      <c r="HL13" s="13">
        <v>55</v>
      </c>
      <c r="HM13" s="13">
        <v>52</v>
      </c>
      <c r="HN13" s="13">
        <v>50</v>
      </c>
      <c r="HO13" s="13">
        <v>45</v>
      </c>
      <c r="HP13" s="13">
        <v>34</v>
      </c>
      <c r="HQ13" s="13">
        <v>33</v>
      </c>
      <c r="HR13" s="13">
        <v>48</v>
      </c>
      <c r="HS13" s="13">
        <v>35</v>
      </c>
      <c r="HT13" s="13">
        <v>44</v>
      </c>
      <c r="HU13" s="13">
        <v>34</v>
      </c>
      <c r="HV13" s="13">
        <v>33</v>
      </c>
      <c r="HW13" s="13">
        <v>33</v>
      </c>
      <c r="HX13" s="13">
        <v>34</v>
      </c>
      <c r="HY13" s="13">
        <v>28</v>
      </c>
      <c r="HZ13" s="13">
        <v>22</v>
      </c>
      <c r="IA13" s="13">
        <v>19</v>
      </c>
      <c r="IB13" s="13">
        <v>21</v>
      </c>
      <c r="IC13" s="13">
        <v>7</v>
      </c>
      <c r="ID13" s="13">
        <v>21</v>
      </c>
      <c r="IE13" s="13">
        <v>11</v>
      </c>
      <c r="IF13" s="13">
        <v>7</v>
      </c>
      <c r="IG13" s="13">
        <v>9</v>
      </c>
      <c r="IH13" s="13">
        <v>6</v>
      </c>
      <c r="II13" s="13">
        <v>11</v>
      </c>
      <c r="IJ13" s="13">
        <v>8</v>
      </c>
      <c r="IK13" s="13">
        <v>5</v>
      </c>
      <c r="IL13" s="13">
        <v>5</v>
      </c>
      <c r="IM13" s="13">
        <v>4</v>
      </c>
      <c r="IN13" s="13">
        <v>3</v>
      </c>
      <c r="IO13" s="13">
        <v>3</v>
      </c>
      <c r="IP13" s="13"/>
      <c r="IQ13" s="13">
        <v>2</v>
      </c>
      <c r="IR13" s="13">
        <v>2</v>
      </c>
      <c r="IS13" s="13">
        <v>2</v>
      </c>
      <c r="IT13" s="13">
        <v>1</v>
      </c>
      <c r="IU13" s="13">
        <v>4</v>
      </c>
      <c r="IV13" s="13"/>
      <c r="IW13" s="13"/>
      <c r="IX13" s="13"/>
      <c r="IY13" s="13"/>
      <c r="IZ13" s="13"/>
      <c r="JA13" s="13"/>
      <c r="JB13" s="13"/>
      <c r="JC13" s="13"/>
      <c r="JD13" s="13"/>
      <c r="JE13" s="59">
        <v>5570</v>
      </c>
      <c r="JF13" s="13">
        <v>1</v>
      </c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>
        <v>1</v>
      </c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>
        <v>1</v>
      </c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>
        <v>1</v>
      </c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>
        <v>1</v>
      </c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59">
        <v>5</v>
      </c>
      <c r="NE13" s="13">
        <v>11185</v>
      </c>
      <c r="NF13" s="351"/>
      <c r="NG13" s="351"/>
      <c r="NH13" s="351"/>
      <c r="NI13" s="351"/>
      <c r="NJ13" s="351"/>
      <c r="NK13" s="351"/>
      <c r="NL13" s="351"/>
      <c r="NM13" s="351"/>
    </row>
    <row r="14" spans="1:377">
      <c r="A14" s="5" t="s">
        <v>27</v>
      </c>
      <c r="B14" s="250">
        <f t="shared" si="26"/>
        <v>115</v>
      </c>
      <c r="C14" s="250">
        <f t="shared" si="27"/>
        <v>95</v>
      </c>
      <c r="D14" s="250">
        <f t="shared" si="28"/>
        <v>202</v>
      </c>
      <c r="E14" s="250">
        <f t="shared" si="29"/>
        <v>231</v>
      </c>
      <c r="F14" s="250">
        <f t="shared" si="30"/>
        <v>1049</v>
      </c>
      <c r="G14" s="250">
        <f t="shared" si="31"/>
        <v>923</v>
      </c>
      <c r="H14" s="250">
        <f t="shared" si="32"/>
        <v>1589</v>
      </c>
      <c r="I14" s="250">
        <f t="shared" si="33"/>
        <v>1205</v>
      </c>
      <c r="J14" s="250">
        <f t="shared" si="34"/>
        <v>1239</v>
      </c>
      <c r="K14" s="250">
        <f t="shared" si="35"/>
        <v>934</v>
      </c>
      <c r="L14" s="250">
        <f t="shared" si="36"/>
        <v>596</v>
      </c>
      <c r="M14" s="250">
        <f t="shared" si="37"/>
        <v>459</v>
      </c>
      <c r="N14" s="250">
        <f t="shared" si="38"/>
        <v>244</v>
      </c>
      <c r="O14" s="250">
        <f t="shared" si="39"/>
        <v>250</v>
      </c>
      <c r="P14" s="250">
        <f t="shared" si="40"/>
        <v>121</v>
      </c>
      <c r="Q14" s="250">
        <f t="shared" si="41"/>
        <v>105</v>
      </c>
      <c r="R14" s="250">
        <f t="shared" si="42"/>
        <v>50</v>
      </c>
      <c r="S14" s="250">
        <f t="shared" si="43"/>
        <v>54</v>
      </c>
      <c r="T14" s="250">
        <f t="shared" si="44"/>
        <v>8</v>
      </c>
      <c r="U14" s="250">
        <f t="shared" si="45"/>
        <v>11</v>
      </c>
      <c r="W14" s="12" t="s">
        <v>30</v>
      </c>
      <c r="X14" s="447">
        <f t="shared" si="3"/>
        <v>1</v>
      </c>
      <c r="Y14" s="447">
        <f t="shared" si="4"/>
        <v>0</v>
      </c>
      <c r="Z14" s="447">
        <f t="shared" si="5"/>
        <v>6</v>
      </c>
      <c r="AA14" s="447">
        <f t="shared" si="6"/>
        <v>3</v>
      </c>
      <c r="AB14" s="447">
        <f t="shared" si="7"/>
        <v>32</v>
      </c>
      <c r="AC14" s="447">
        <f t="shared" si="8"/>
        <v>11</v>
      </c>
      <c r="AD14" s="447">
        <f t="shared" si="9"/>
        <v>22</v>
      </c>
      <c r="AE14" s="447">
        <f t="shared" si="10"/>
        <v>5</v>
      </c>
      <c r="AF14" s="447">
        <f t="shared" si="11"/>
        <v>17</v>
      </c>
      <c r="AG14" s="447">
        <f t="shared" si="12"/>
        <v>6</v>
      </c>
      <c r="AH14" s="447">
        <f t="shared" si="13"/>
        <v>12</v>
      </c>
      <c r="AI14" s="447">
        <f t="shared" si="14"/>
        <v>4</v>
      </c>
      <c r="AJ14" s="447">
        <f t="shared" si="15"/>
        <v>9</v>
      </c>
      <c r="AK14" s="447">
        <f t="shared" si="16"/>
        <v>7</v>
      </c>
      <c r="AL14" s="447">
        <f t="shared" si="17"/>
        <v>3</v>
      </c>
      <c r="AM14" s="447">
        <f t="shared" si="18"/>
        <v>1</v>
      </c>
      <c r="AN14" s="447">
        <f t="shared" si="19"/>
        <v>1</v>
      </c>
      <c r="AO14" s="447">
        <f t="shared" si="20"/>
        <v>0</v>
      </c>
      <c r="AP14" s="447">
        <f t="shared" si="21"/>
        <v>0</v>
      </c>
      <c r="AQ14" s="447">
        <f t="shared" si="22"/>
        <v>0</v>
      </c>
      <c r="AR14" s="447">
        <f t="shared" si="23"/>
        <v>0</v>
      </c>
      <c r="AT14" s="12" t="s">
        <v>30</v>
      </c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>
        <v>1</v>
      </c>
      <c r="BJ14" s="13"/>
      <c r="BK14" s="13">
        <v>1</v>
      </c>
      <c r="BL14" s="13"/>
      <c r="BM14" s="13">
        <v>1</v>
      </c>
      <c r="BN14" s="13"/>
      <c r="BO14" s="13">
        <v>4</v>
      </c>
      <c r="BP14" s="13">
        <v>1</v>
      </c>
      <c r="BQ14" s="13">
        <v>1</v>
      </c>
      <c r="BR14" s="13">
        <v>2</v>
      </c>
      <c r="BS14" s="13"/>
      <c r="BT14" s="13">
        <v>1</v>
      </c>
      <c r="BU14" s="13">
        <v>1</v>
      </c>
      <c r="BV14" s="13"/>
      <c r="BW14" s="13">
        <v>1</v>
      </c>
      <c r="BX14" s="13"/>
      <c r="BY14" s="13"/>
      <c r="BZ14" s="13">
        <v>1</v>
      </c>
      <c r="CA14" s="13"/>
      <c r="CB14" s="13">
        <v>2</v>
      </c>
      <c r="CC14" s="13"/>
      <c r="CD14" s="13">
        <v>1</v>
      </c>
      <c r="CE14" s="13"/>
      <c r="CF14" s="13"/>
      <c r="CG14" s="13"/>
      <c r="CH14" s="13">
        <v>1</v>
      </c>
      <c r="CI14" s="13">
        <v>1</v>
      </c>
      <c r="CJ14" s="13">
        <v>1</v>
      </c>
      <c r="CK14" s="13">
        <v>1</v>
      </c>
      <c r="CL14" s="13"/>
      <c r="CM14" s="13"/>
      <c r="CN14" s="13">
        <v>2</v>
      </c>
      <c r="CO14" s="13">
        <v>1</v>
      </c>
      <c r="CP14" s="13"/>
      <c r="CQ14" s="13"/>
      <c r="CR14" s="13"/>
      <c r="CS14" s="13">
        <v>1</v>
      </c>
      <c r="CT14" s="13">
        <v>1</v>
      </c>
      <c r="CU14" s="13"/>
      <c r="CV14" s="13">
        <v>2</v>
      </c>
      <c r="CW14" s="13"/>
      <c r="CX14" s="13"/>
      <c r="CY14" s="13"/>
      <c r="CZ14" s="13"/>
      <c r="DA14" s="13"/>
      <c r="DB14" s="13"/>
      <c r="DC14" s="13"/>
      <c r="DD14" s="13"/>
      <c r="DE14" s="13">
        <v>4</v>
      </c>
      <c r="DF14" s="13">
        <v>1</v>
      </c>
      <c r="DG14" s="13"/>
      <c r="DH14" s="13">
        <v>1</v>
      </c>
      <c r="DI14" s="13">
        <v>1</v>
      </c>
      <c r="DJ14" s="13"/>
      <c r="DK14" s="13"/>
      <c r="DL14" s="13"/>
      <c r="DM14" s="13"/>
      <c r="DN14" s="13"/>
      <c r="DO14" s="13"/>
      <c r="DP14" s="13"/>
      <c r="DQ14" s="13"/>
      <c r="DR14" s="13">
        <v>1</v>
      </c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59">
        <v>37</v>
      </c>
      <c r="FC14" s="13"/>
      <c r="FD14" s="13">
        <v>1</v>
      </c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>
        <v>1</v>
      </c>
      <c r="FS14" s="13"/>
      <c r="FT14" s="13">
        <v>1</v>
      </c>
      <c r="FU14" s="13"/>
      <c r="FV14" s="13">
        <v>4</v>
      </c>
      <c r="FW14" s="13">
        <v>2</v>
      </c>
      <c r="FX14" s="13">
        <v>3</v>
      </c>
      <c r="FY14" s="13">
        <v>2</v>
      </c>
      <c r="FZ14" s="13">
        <v>4</v>
      </c>
      <c r="GA14" s="13">
        <v>3</v>
      </c>
      <c r="GB14" s="13">
        <v>2</v>
      </c>
      <c r="GC14" s="13">
        <v>2</v>
      </c>
      <c r="GD14" s="13">
        <v>4</v>
      </c>
      <c r="GE14" s="13">
        <v>3</v>
      </c>
      <c r="GF14" s="13">
        <v>7</v>
      </c>
      <c r="GG14" s="13">
        <v>2</v>
      </c>
      <c r="GH14" s="13">
        <v>2</v>
      </c>
      <c r="GI14" s="13">
        <v>1</v>
      </c>
      <c r="GJ14" s="13"/>
      <c r="GK14" s="13">
        <v>5</v>
      </c>
      <c r="GL14" s="13">
        <v>2</v>
      </c>
      <c r="GM14" s="13">
        <v>1</v>
      </c>
      <c r="GN14" s="13">
        <v>3</v>
      </c>
      <c r="GO14" s="13">
        <v>4</v>
      </c>
      <c r="GP14" s="13">
        <v>2</v>
      </c>
      <c r="GQ14" s="13">
        <v>2</v>
      </c>
      <c r="GR14" s="13">
        <v>2</v>
      </c>
      <c r="GS14" s="13">
        <v>3</v>
      </c>
      <c r="GT14" s="13">
        <v>3</v>
      </c>
      <c r="GU14" s="13">
        <v>2</v>
      </c>
      <c r="GV14" s="13">
        <v>2</v>
      </c>
      <c r="GW14" s="13">
        <v>1</v>
      </c>
      <c r="GX14" s="13"/>
      <c r="GY14" s="13">
        <v>1</v>
      </c>
      <c r="GZ14" s="13">
        <v>1</v>
      </c>
      <c r="HA14" s="13">
        <v>1</v>
      </c>
      <c r="HB14" s="13"/>
      <c r="HC14" s="13">
        <v>2</v>
      </c>
      <c r="HD14" s="13">
        <v>1</v>
      </c>
      <c r="HE14" s="13">
        <v>1</v>
      </c>
      <c r="HF14" s="13">
        <v>2</v>
      </c>
      <c r="HG14" s="13"/>
      <c r="HH14" s="13">
        <v>2</v>
      </c>
      <c r="HI14" s="13">
        <v>1</v>
      </c>
      <c r="HJ14" s="13">
        <v>2</v>
      </c>
      <c r="HK14" s="13">
        <v>2</v>
      </c>
      <c r="HL14" s="13">
        <v>2</v>
      </c>
      <c r="HM14" s="13">
        <v>1</v>
      </c>
      <c r="HN14" s="13">
        <v>1</v>
      </c>
      <c r="HO14" s="13">
        <v>1</v>
      </c>
      <c r="HP14" s="13">
        <v>1</v>
      </c>
      <c r="HQ14" s="13"/>
      <c r="HR14" s="13"/>
      <c r="HS14" s="13">
        <v>1</v>
      </c>
      <c r="HT14" s="13"/>
      <c r="HU14" s="13"/>
      <c r="HV14" s="13">
        <v>1</v>
      </c>
      <c r="HW14" s="13">
        <v>1</v>
      </c>
      <c r="HX14" s="13"/>
      <c r="HY14" s="13"/>
      <c r="HZ14" s="13"/>
      <c r="IA14" s="13"/>
      <c r="IB14" s="13"/>
      <c r="IC14" s="13">
        <v>1</v>
      </c>
      <c r="ID14" s="13"/>
      <c r="IE14" s="13"/>
      <c r="IF14" s="13">
        <v>1</v>
      </c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59">
        <v>103</v>
      </c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59"/>
      <c r="NE14" s="13">
        <v>140</v>
      </c>
      <c r="NF14" s="351"/>
      <c r="NG14" s="351"/>
      <c r="NH14" s="351"/>
      <c r="NI14" s="351"/>
      <c r="NJ14" s="351"/>
      <c r="NK14" s="351"/>
      <c r="NL14" s="351"/>
      <c r="NM14" s="351"/>
    </row>
    <row r="15" spans="1:377">
      <c r="A15" s="5" t="s">
        <v>28</v>
      </c>
      <c r="B15" s="250">
        <f t="shared" si="26"/>
        <v>12</v>
      </c>
      <c r="C15" s="250">
        <f t="shared" si="27"/>
        <v>23</v>
      </c>
      <c r="D15" s="250">
        <f t="shared" si="28"/>
        <v>69</v>
      </c>
      <c r="E15" s="250">
        <f t="shared" si="29"/>
        <v>92</v>
      </c>
      <c r="F15" s="250">
        <f t="shared" si="30"/>
        <v>200</v>
      </c>
      <c r="G15" s="250">
        <f t="shared" si="31"/>
        <v>188</v>
      </c>
      <c r="H15" s="250">
        <f t="shared" si="32"/>
        <v>207</v>
      </c>
      <c r="I15" s="250">
        <f t="shared" si="33"/>
        <v>194</v>
      </c>
      <c r="J15" s="250">
        <f t="shared" si="34"/>
        <v>233</v>
      </c>
      <c r="K15" s="250">
        <f t="shared" si="35"/>
        <v>208</v>
      </c>
      <c r="L15" s="250">
        <f t="shared" si="36"/>
        <v>147</v>
      </c>
      <c r="M15" s="250">
        <f t="shared" si="37"/>
        <v>143</v>
      </c>
      <c r="N15" s="250">
        <f t="shared" si="38"/>
        <v>88</v>
      </c>
      <c r="O15" s="250">
        <f t="shared" si="39"/>
        <v>81</v>
      </c>
      <c r="P15" s="250">
        <f t="shared" si="40"/>
        <v>42</v>
      </c>
      <c r="Q15" s="250">
        <f t="shared" si="41"/>
        <v>34</v>
      </c>
      <c r="R15" s="250">
        <f t="shared" si="42"/>
        <v>11</v>
      </c>
      <c r="S15" s="250">
        <f t="shared" si="43"/>
        <v>14</v>
      </c>
      <c r="T15" s="250">
        <f t="shared" si="44"/>
        <v>3</v>
      </c>
      <c r="U15" s="250">
        <f t="shared" si="45"/>
        <v>2</v>
      </c>
      <c r="W15" s="12" t="s">
        <v>31</v>
      </c>
      <c r="X15" s="447">
        <f t="shared" si="3"/>
        <v>103</v>
      </c>
      <c r="Y15" s="447">
        <f t="shared" si="4"/>
        <v>75</v>
      </c>
      <c r="Z15" s="447">
        <f t="shared" si="5"/>
        <v>241</v>
      </c>
      <c r="AA15" s="447">
        <f t="shared" si="6"/>
        <v>239</v>
      </c>
      <c r="AB15" s="447">
        <f t="shared" si="7"/>
        <v>1392</v>
      </c>
      <c r="AC15" s="447">
        <f t="shared" si="8"/>
        <v>1190</v>
      </c>
      <c r="AD15" s="447">
        <f t="shared" si="9"/>
        <v>2511</v>
      </c>
      <c r="AE15" s="447">
        <f t="shared" si="10"/>
        <v>1792</v>
      </c>
      <c r="AF15" s="447">
        <f t="shared" si="11"/>
        <v>2108</v>
      </c>
      <c r="AG15" s="447">
        <f t="shared" si="12"/>
        <v>1622</v>
      </c>
      <c r="AH15" s="447">
        <f t="shared" si="13"/>
        <v>1436</v>
      </c>
      <c r="AI15" s="447">
        <f t="shared" si="14"/>
        <v>1218</v>
      </c>
      <c r="AJ15" s="447">
        <f t="shared" si="15"/>
        <v>1035</v>
      </c>
      <c r="AK15" s="447">
        <f t="shared" si="16"/>
        <v>821</v>
      </c>
      <c r="AL15" s="447">
        <f t="shared" si="17"/>
        <v>551</v>
      </c>
      <c r="AM15" s="447">
        <f t="shared" si="18"/>
        <v>448</v>
      </c>
      <c r="AN15" s="447">
        <f t="shared" si="19"/>
        <v>229</v>
      </c>
      <c r="AO15" s="447">
        <f t="shared" si="20"/>
        <v>185</v>
      </c>
      <c r="AP15" s="447">
        <f t="shared" si="21"/>
        <v>32</v>
      </c>
      <c r="AQ15" s="447">
        <f t="shared" si="22"/>
        <v>47</v>
      </c>
      <c r="AR15" s="447">
        <f t="shared" si="23"/>
        <v>27</v>
      </c>
      <c r="AT15" s="12" t="s">
        <v>31</v>
      </c>
      <c r="AU15" s="13">
        <v>11</v>
      </c>
      <c r="AV15" s="13">
        <v>7</v>
      </c>
      <c r="AW15" s="13">
        <v>9</v>
      </c>
      <c r="AX15" s="13">
        <v>9</v>
      </c>
      <c r="AY15" s="13">
        <v>10</v>
      </c>
      <c r="AZ15" s="13">
        <v>2</v>
      </c>
      <c r="BA15" s="13">
        <v>6</v>
      </c>
      <c r="BB15" s="13">
        <v>6</v>
      </c>
      <c r="BC15" s="13">
        <v>14</v>
      </c>
      <c r="BD15" s="13">
        <v>1</v>
      </c>
      <c r="BE15" s="13">
        <v>6</v>
      </c>
      <c r="BF15" s="13">
        <v>11</v>
      </c>
      <c r="BG15" s="13">
        <v>8</v>
      </c>
      <c r="BH15" s="13">
        <v>23</v>
      </c>
      <c r="BI15" s="13">
        <v>25</v>
      </c>
      <c r="BJ15" s="13">
        <v>15</v>
      </c>
      <c r="BK15" s="13">
        <v>23</v>
      </c>
      <c r="BL15" s="13">
        <v>38</v>
      </c>
      <c r="BM15" s="13">
        <v>37</v>
      </c>
      <c r="BN15" s="13">
        <v>53</v>
      </c>
      <c r="BO15" s="13">
        <v>61</v>
      </c>
      <c r="BP15" s="13">
        <v>74</v>
      </c>
      <c r="BQ15" s="13">
        <v>77</v>
      </c>
      <c r="BR15" s="13">
        <v>82</v>
      </c>
      <c r="BS15" s="13">
        <v>109</v>
      </c>
      <c r="BT15" s="13">
        <v>126</v>
      </c>
      <c r="BU15" s="13">
        <v>138</v>
      </c>
      <c r="BV15" s="13">
        <v>133</v>
      </c>
      <c r="BW15" s="13">
        <v>186</v>
      </c>
      <c r="BX15" s="13">
        <v>204</v>
      </c>
      <c r="BY15" s="13">
        <v>171</v>
      </c>
      <c r="BZ15" s="13">
        <v>142</v>
      </c>
      <c r="CA15" s="13">
        <v>218</v>
      </c>
      <c r="CB15" s="13">
        <v>162</v>
      </c>
      <c r="CC15" s="13">
        <v>197</v>
      </c>
      <c r="CD15" s="13">
        <v>164</v>
      </c>
      <c r="CE15" s="13">
        <v>185</v>
      </c>
      <c r="CF15" s="13">
        <v>193</v>
      </c>
      <c r="CG15" s="13">
        <v>184</v>
      </c>
      <c r="CH15" s="13">
        <v>176</v>
      </c>
      <c r="CI15" s="13">
        <v>172</v>
      </c>
      <c r="CJ15" s="13">
        <v>200</v>
      </c>
      <c r="CK15" s="13">
        <v>176</v>
      </c>
      <c r="CL15" s="13">
        <v>169</v>
      </c>
      <c r="CM15" s="13">
        <v>157</v>
      </c>
      <c r="CN15" s="13">
        <v>172</v>
      </c>
      <c r="CO15" s="13">
        <v>139</v>
      </c>
      <c r="CP15" s="13">
        <v>148</v>
      </c>
      <c r="CQ15" s="13">
        <v>149</v>
      </c>
      <c r="CR15" s="13">
        <v>140</v>
      </c>
      <c r="CS15" s="13">
        <v>115</v>
      </c>
      <c r="CT15" s="13">
        <v>137</v>
      </c>
      <c r="CU15" s="13">
        <v>146</v>
      </c>
      <c r="CV15" s="13">
        <v>120</v>
      </c>
      <c r="CW15" s="13">
        <v>126</v>
      </c>
      <c r="CX15" s="13">
        <v>123</v>
      </c>
      <c r="CY15" s="13">
        <v>111</v>
      </c>
      <c r="CZ15" s="13">
        <v>112</v>
      </c>
      <c r="DA15" s="13">
        <v>114</v>
      </c>
      <c r="DB15" s="13">
        <v>114</v>
      </c>
      <c r="DC15" s="13">
        <v>97</v>
      </c>
      <c r="DD15" s="13">
        <v>95</v>
      </c>
      <c r="DE15" s="13">
        <v>92</v>
      </c>
      <c r="DF15" s="13">
        <v>76</v>
      </c>
      <c r="DG15" s="13">
        <v>88</v>
      </c>
      <c r="DH15" s="13">
        <v>79</v>
      </c>
      <c r="DI15" s="13">
        <v>73</v>
      </c>
      <c r="DJ15" s="13">
        <v>68</v>
      </c>
      <c r="DK15" s="13">
        <v>90</v>
      </c>
      <c r="DL15" s="13">
        <v>63</v>
      </c>
      <c r="DM15" s="13">
        <v>70</v>
      </c>
      <c r="DN15" s="13">
        <v>45</v>
      </c>
      <c r="DO15" s="13">
        <v>51</v>
      </c>
      <c r="DP15" s="13">
        <v>44</v>
      </c>
      <c r="DQ15" s="13">
        <v>43</v>
      </c>
      <c r="DR15" s="13">
        <v>40</v>
      </c>
      <c r="DS15" s="13">
        <v>48</v>
      </c>
      <c r="DT15" s="13">
        <v>35</v>
      </c>
      <c r="DU15" s="13">
        <v>36</v>
      </c>
      <c r="DV15" s="13">
        <v>36</v>
      </c>
      <c r="DW15" s="13">
        <v>24</v>
      </c>
      <c r="DX15" s="13">
        <v>24</v>
      </c>
      <c r="DY15" s="13">
        <v>29</v>
      </c>
      <c r="DZ15" s="13">
        <v>18</v>
      </c>
      <c r="EA15" s="13">
        <v>15</v>
      </c>
      <c r="EB15" s="13">
        <v>16</v>
      </c>
      <c r="EC15" s="13">
        <v>15</v>
      </c>
      <c r="ED15" s="13">
        <v>16</v>
      </c>
      <c r="EE15" s="13">
        <v>15</v>
      </c>
      <c r="EF15" s="13">
        <v>13</v>
      </c>
      <c r="EG15" s="13">
        <v>5</v>
      </c>
      <c r="EH15" s="13">
        <v>12</v>
      </c>
      <c r="EI15" s="13">
        <v>10</v>
      </c>
      <c r="EJ15" s="13">
        <v>4</v>
      </c>
      <c r="EK15" s="13">
        <v>2</v>
      </c>
      <c r="EL15" s="13">
        <v>2</v>
      </c>
      <c r="EM15" s="13">
        <v>2</v>
      </c>
      <c r="EN15" s="13">
        <v>2</v>
      </c>
      <c r="EO15" s="13">
        <v>1</v>
      </c>
      <c r="EP15" s="13"/>
      <c r="EQ15" s="13">
        <v>2</v>
      </c>
      <c r="ER15" s="13">
        <v>1</v>
      </c>
      <c r="ES15" s="13">
        <v>1</v>
      </c>
      <c r="ET15" s="13"/>
      <c r="EU15" s="13"/>
      <c r="EV15" s="13"/>
      <c r="EW15" s="13"/>
      <c r="EX15" s="13"/>
      <c r="EY15" s="13"/>
      <c r="EZ15" s="13">
        <v>3</v>
      </c>
      <c r="FA15" s="13">
        <v>1</v>
      </c>
      <c r="FB15" s="59">
        <v>7638</v>
      </c>
      <c r="FC15" s="13">
        <v>18</v>
      </c>
      <c r="FD15" s="13">
        <v>16</v>
      </c>
      <c r="FE15" s="13">
        <v>14</v>
      </c>
      <c r="FF15" s="13">
        <v>7</v>
      </c>
      <c r="FG15" s="13">
        <v>11</v>
      </c>
      <c r="FH15" s="13">
        <v>4</v>
      </c>
      <c r="FI15" s="13">
        <v>12</v>
      </c>
      <c r="FJ15" s="13">
        <v>6</v>
      </c>
      <c r="FK15" s="13">
        <v>5</v>
      </c>
      <c r="FL15" s="13">
        <v>10</v>
      </c>
      <c r="FM15" s="13">
        <v>15</v>
      </c>
      <c r="FN15" s="13">
        <v>17</v>
      </c>
      <c r="FO15" s="13">
        <v>16</v>
      </c>
      <c r="FP15" s="13">
        <v>19</v>
      </c>
      <c r="FQ15" s="13">
        <v>26</v>
      </c>
      <c r="FR15" s="13">
        <v>16</v>
      </c>
      <c r="FS15" s="13">
        <v>30</v>
      </c>
      <c r="FT15" s="13">
        <v>20</v>
      </c>
      <c r="FU15" s="13">
        <v>33</v>
      </c>
      <c r="FV15" s="13">
        <v>49</v>
      </c>
      <c r="FW15" s="13">
        <v>67</v>
      </c>
      <c r="FX15" s="13">
        <v>61</v>
      </c>
      <c r="FY15" s="13">
        <v>79</v>
      </c>
      <c r="FZ15" s="13">
        <v>95</v>
      </c>
      <c r="GA15" s="13">
        <v>120</v>
      </c>
      <c r="GB15" s="13">
        <v>143</v>
      </c>
      <c r="GC15" s="13">
        <v>187</v>
      </c>
      <c r="GD15" s="13">
        <v>191</v>
      </c>
      <c r="GE15" s="13">
        <v>219</v>
      </c>
      <c r="GF15" s="13">
        <v>230</v>
      </c>
      <c r="GG15" s="13">
        <v>224</v>
      </c>
      <c r="GH15" s="13">
        <v>229</v>
      </c>
      <c r="GI15" s="13">
        <v>246</v>
      </c>
      <c r="GJ15" s="13">
        <v>286</v>
      </c>
      <c r="GK15" s="13">
        <v>259</v>
      </c>
      <c r="GL15" s="13">
        <v>255</v>
      </c>
      <c r="GM15" s="13">
        <v>231</v>
      </c>
      <c r="GN15" s="13">
        <v>266</v>
      </c>
      <c r="GO15" s="13">
        <v>248</v>
      </c>
      <c r="GP15" s="13">
        <v>267</v>
      </c>
      <c r="GQ15" s="13">
        <v>236</v>
      </c>
      <c r="GR15" s="13">
        <v>239</v>
      </c>
      <c r="GS15" s="13">
        <v>217</v>
      </c>
      <c r="GT15" s="13">
        <v>239</v>
      </c>
      <c r="GU15" s="13">
        <v>214</v>
      </c>
      <c r="GV15" s="13">
        <v>215</v>
      </c>
      <c r="GW15" s="13">
        <v>184</v>
      </c>
      <c r="GX15" s="13">
        <v>185</v>
      </c>
      <c r="GY15" s="13">
        <v>171</v>
      </c>
      <c r="GZ15" s="13">
        <v>208</v>
      </c>
      <c r="HA15" s="13">
        <v>187</v>
      </c>
      <c r="HB15" s="13">
        <v>170</v>
      </c>
      <c r="HC15" s="13">
        <v>147</v>
      </c>
      <c r="HD15" s="13">
        <v>118</v>
      </c>
      <c r="HE15" s="13">
        <v>146</v>
      </c>
      <c r="HF15" s="13">
        <v>143</v>
      </c>
      <c r="HG15" s="13">
        <v>138</v>
      </c>
      <c r="HH15" s="13">
        <v>132</v>
      </c>
      <c r="HI15" s="13">
        <v>124</v>
      </c>
      <c r="HJ15" s="13">
        <v>131</v>
      </c>
      <c r="HK15" s="13">
        <v>107</v>
      </c>
      <c r="HL15" s="13">
        <v>122</v>
      </c>
      <c r="HM15" s="13">
        <v>112</v>
      </c>
      <c r="HN15" s="13">
        <v>129</v>
      </c>
      <c r="HO15" s="13">
        <v>138</v>
      </c>
      <c r="HP15" s="13">
        <v>97</v>
      </c>
      <c r="HQ15" s="13">
        <v>69</v>
      </c>
      <c r="HR15" s="13">
        <v>99</v>
      </c>
      <c r="HS15" s="13">
        <v>91</v>
      </c>
      <c r="HT15" s="13">
        <v>71</v>
      </c>
      <c r="HU15" s="13">
        <v>68</v>
      </c>
      <c r="HV15" s="13">
        <v>61</v>
      </c>
      <c r="HW15" s="13">
        <v>71</v>
      </c>
      <c r="HX15" s="13">
        <v>71</v>
      </c>
      <c r="HY15" s="13">
        <v>52</v>
      </c>
      <c r="HZ15" s="13">
        <v>55</v>
      </c>
      <c r="IA15" s="13">
        <v>61</v>
      </c>
      <c r="IB15" s="13">
        <v>38</v>
      </c>
      <c r="IC15" s="13">
        <v>37</v>
      </c>
      <c r="ID15" s="13">
        <v>37</v>
      </c>
      <c r="IE15" s="13">
        <v>43</v>
      </c>
      <c r="IF15" s="13">
        <v>34</v>
      </c>
      <c r="IG15" s="13">
        <v>34</v>
      </c>
      <c r="IH15" s="13">
        <v>33</v>
      </c>
      <c r="II15" s="13">
        <v>20</v>
      </c>
      <c r="IJ15" s="13">
        <v>19</v>
      </c>
      <c r="IK15" s="13">
        <v>8</v>
      </c>
      <c r="IL15" s="13">
        <v>10</v>
      </c>
      <c r="IM15" s="13">
        <v>14</v>
      </c>
      <c r="IN15" s="13">
        <v>14</v>
      </c>
      <c r="IO15" s="13">
        <v>11</v>
      </c>
      <c r="IP15" s="13">
        <v>5</v>
      </c>
      <c r="IQ15" s="13">
        <v>6</v>
      </c>
      <c r="IR15" s="13">
        <v>2</v>
      </c>
      <c r="IS15" s="13"/>
      <c r="IT15" s="13">
        <v>1</v>
      </c>
      <c r="IU15" s="13">
        <v>1</v>
      </c>
      <c r="IV15" s="13">
        <v>1</v>
      </c>
      <c r="IW15" s="13"/>
      <c r="IX15" s="13"/>
      <c r="IY15" s="13"/>
      <c r="IZ15" s="13"/>
      <c r="JA15" s="13"/>
      <c r="JB15" s="13"/>
      <c r="JC15" s="13">
        <v>5</v>
      </c>
      <c r="JD15" s="13">
        <v>3</v>
      </c>
      <c r="JE15" s="59">
        <v>9641</v>
      </c>
      <c r="JF15" s="13">
        <v>1</v>
      </c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>
        <v>1</v>
      </c>
      <c r="KE15" s="13"/>
      <c r="KF15" s="13">
        <v>1</v>
      </c>
      <c r="KG15" s="13"/>
      <c r="KH15" s="13">
        <v>1</v>
      </c>
      <c r="KI15" s="13">
        <v>1</v>
      </c>
      <c r="KJ15" s="13">
        <v>1</v>
      </c>
      <c r="KK15" s="13"/>
      <c r="KL15" s="13"/>
      <c r="KM15" s="13"/>
      <c r="KN15" s="13"/>
      <c r="KO15" s="13"/>
      <c r="KP15" s="13"/>
      <c r="KQ15" s="13"/>
      <c r="KR15" s="13"/>
      <c r="KS15" s="13"/>
      <c r="KT15" s="13">
        <v>1</v>
      </c>
      <c r="KU15" s="13"/>
      <c r="KV15" s="13"/>
      <c r="KW15" s="13"/>
      <c r="KX15" s="13">
        <v>1</v>
      </c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>
        <v>1</v>
      </c>
      <c r="LN15" s="13"/>
      <c r="LO15" s="13"/>
      <c r="LP15" s="13"/>
      <c r="LQ15" s="13"/>
      <c r="LR15" s="13"/>
      <c r="LS15" s="13"/>
      <c r="LT15" s="13">
        <v>1</v>
      </c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>
        <v>1</v>
      </c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>
        <v>12</v>
      </c>
      <c r="ND15" s="59">
        <v>23</v>
      </c>
      <c r="NE15" s="13">
        <v>17302</v>
      </c>
      <c r="NF15" s="351"/>
      <c r="NG15" s="351"/>
      <c r="NH15" s="351"/>
      <c r="NI15" s="351"/>
      <c r="NJ15" s="351"/>
      <c r="NK15" s="351"/>
      <c r="NL15" s="351"/>
      <c r="NM15" s="351"/>
    </row>
    <row r="16" spans="1:377">
      <c r="A16" s="5" t="s">
        <v>180</v>
      </c>
      <c r="B16" s="250">
        <f t="shared" si="26"/>
        <v>178</v>
      </c>
      <c r="C16" s="250">
        <f t="shared" si="27"/>
        <v>169</v>
      </c>
      <c r="D16" s="250">
        <f t="shared" si="28"/>
        <v>266</v>
      </c>
      <c r="E16" s="250">
        <f t="shared" si="29"/>
        <v>340</v>
      </c>
      <c r="F16" s="250">
        <f t="shared" si="30"/>
        <v>1087</v>
      </c>
      <c r="G16" s="250">
        <f t="shared" si="31"/>
        <v>1056</v>
      </c>
      <c r="H16" s="250">
        <f t="shared" si="32"/>
        <v>1351</v>
      </c>
      <c r="I16" s="250">
        <f t="shared" si="33"/>
        <v>1370</v>
      </c>
      <c r="J16" s="250">
        <f t="shared" si="34"/>
        <v>1115</v>
      </c>
      <c r="K16" s="250">
        <f t="shared" si="35"/>
        <v>1173</v>
      </c>
      <c r="L16" s="250">
        <f t="shared" si="36"/>
        <v>784</v>
      </c>
      <c r="M16" s="250">
        <f t="shared" si="37"/>
        <v>730</v>
      </c>
      <c r="N16" s="250">
        <f t="shared" si="38"/>
        <v>454</v>
      </c>
      <c r="O16" s="250">
        <f t="shared" si="39"/>
        <v>394</v>
      </c>
      <c r="P16" s="250">
        <f t="shared" si="40"/>
        <v>252</v>
      </c>
      <c r="Q16" s="250">
        <f t="shared" si="41"/>
        <v>213</v>
      </c>
      <c r="R16" s="250">
        <f t="shared" si="42"/>
        <v>69</v>
      </c>
      <c r="S16" s="250">
        <f t="shared" si="43"/>
        <v>129</v>
      </c>
      <c r="T16" s="250">
        <f t="shared" si="44"/>
        <v>14</v>
      </c>
      <c r="U16" s="250">
        <f t="shared" si="45"/>
        <v>36</v>
      </c>
      <c r="W16" s="12" t="s">
        <v>32</v>
      </c>
      <c r="X16" s="447">
        <f t="shared" si="3"/>
        <v>30</v>
      </c>
      <c r="Y16" s="447">
        <f t="shared" si="4"/>
        <v>27</v>
      </c>
      <c r="Z16" s="447">
        <f t="shared" si="5"/>
        <v>73</v>
      </c>
      <c r="AA16" s="447">
        <f t="shared" si="6"/>
        <v>95</v>
      </c>
      <c r="AB16" s="447">
        <f t="shared" si="7"/>
        <v>163</v>
      </c>
      <c r="AC16" s="447">
        <f t="shared" si="8"/>
        <v>181</v>
      </c>
      <c r="AD16" s="447">
        <f t="shared" si="9"/>
        <v>162</v>
      </c>
      <c r="AE16" s="447">
        <f t="shared" si="10"/>
        <v>175</v>
      </c>
      <c r="AF16" s="447">
        <f t="shared" si="11"/>
        <v>129</v>
      </c>
      <c r="AG16" s="447">
        <f t="shared" si="12"/>
        <v>158</v>
      </c>
      <c r="AH16" s="447">
        <f t="shared" si="13"/>
        <v>92</v>
      </c>
      <c r="AI16" s="447">
        <f t="shared" si="14"/>
        <v>91</v>
      </c>
      <c r="AJ16" s="447">
        <f t="shared" si="15"/>
        <v>66</v>
      </c>
      <c r="AK16" s="447">
        <f t="shared" si="16"/>
        <v>55</v>
      </c>
      <c r="AL16" s="447">
        <f t="shared" si="17"/>
        <v>24</v>
      </c>
      <c r="AM16" s="447">
        <f t="shared" si="18"/>
        <v>26</v>
      </c>
      <c r="AN16" s="447">
        <f t="shared" si="19"/>
        <v>11</v>
      </c>
      <c r="AO16" s="447">
        <f t="shared" si="20"/>
        <v>17</v>
      </c>
      <c r="AP16" s="447">
        <f t="shared" si="21"/>
        <v>4</v>
      </c>
      <c r="AQ16" s="447">
        <f t="shared" si="22"/>
        <v>4</v>
      </c>
      <c r="AR16" s="447">
        <f t="shared" si="23"/>
        <v>7</v>
      </c>
      <c r="AT16" s="12" t="s">
        <v>32</v>
      </c>
      <c r="AU16" s="13">
        <v>3</v>
      </c>
      <c r="AV16" s="13">
        <v>4</v>
      </c>
      <c r="AW16" s="13">
        <v>2</v>
      </c>
      <c r="AX16" s="13">
        <v>1</v>
      </c>
      <c r="AY16" s="13">
        <v>2</v>
      </c>
      <c r="AZ16" s="13">
        <v>3</v>
      </c>
      <c r="BA16" s="13">
        <v>2</v>
      </c>
      <c r="BB16" s="13">
        <v>2</v>
      </c>
      <c r="BC16" s="13">
        <v>7</v>
      </c>
      <c r="BD16" s="13">
        <v>1</v>
      </c>
      <c r="BE16" s="13">
        <v>5</v>
      </c>
      <c r="BF16" s="13">
        <v>7</v>
      </c>
      <c r="BG16" s="13">
        <v>8</v>
      </c>
      <c r="BH16" s="13">
        <v>3</v>
      </c>
      <c r="BI16" s="13">
        <v>3</v>
      </c>
      <c r="BJ16" s="13">
        <v>9</v>
      </c>
      <c r="BK16" s="13">
        <v>10</v>
      </c>
      <c r="BL16" s="13">
        <v>14</v>
      </c>
      <c r="BM16" s="13">
        <v>15</v>
      </c>
      <c r="BN16" s="13">
        <v>21</v>
      </c>
      <c r="BO16" s="13">
        <v>9</v>
      </c>
      <c r="BP16" s="13">
        <v>12</v>
      </c>
      <c r="BQ16" s="13">
        <v>11</v>
      </c>
      <c r="BR16" s="13">
        <v>19</v>
      </c>
      <c r="BS16" s="13">
        <v>26</v>
      </c>
      <c r="BT16" s="13">
        <v>24</v>
      </c>
      <c r="BU16" s="13">
        <v>27</v>
      </c>
      <c r="BV16" s="13">
        <v>23</v>
      </c>
      <c r="BW16" s="13">
        <v>9</v>
      </c>
      <c r="BX16" s="13">
        <v>21</v>
      </c>
      <c r="BY16" s="13">
        <v>21</v>
      </c>
      <c r="BZ16" s="13">
        <v>20</v>
      </c>
      <c r="CA16" s="13">
        <v>19</v>
      </c>
      <c r="CB16" s="13">
        <v>17</v>
      </c>
      <c r="CC16" s="13">
        <v>18</v>
      </c>
      <c r="CD16" s="13">
        <v>18</v>
      </c>
      <c r="CE16" s="13">
        <v>21</v>
      </c>
      <c r="CF16" s="13">
        <v>10</v>
      </c>
      <c r="CG16" s="13">
        <v>18</v>
      </c>
      <c r="CH16" s="13">
        <v>13</v>
      </c>
      <c r="CI16" s="13">
        <v>18</v>
      </c>
      <c r="CJ16" s="13">
        <v>19</v>
      </c>
      <c r="CK16" s="13">
        <v>14</v>
      </c>
      <c r="CL16" s="13">
        <v>25</v>
      </c>
      <c r="CM16" s="13">
        <v>8</v>
      </c>
      <c r="CN16" s="13">
        <v>16</v>
      </c>
      <c r="CO16" s="13">
        <v>12</v>
      </c>
      <c r="CP16" s="13">
        <v>14</v>
      </c>
      <c r="CQ16" s="13">
        <v>18</v>
      </c>
      <c r="CR16" s="13">
        <v>14</v>
      </c>
      <c r="CS16" s="13">
        <v>10</v>
      </c>
      <c r="CT16" s="13">
        <v>9</v>
      </c>
      <c r="CU16" s="13">
        <v>8</v>
      </c>
      <c r="CV16" s="13">
        <v>9</v>
      </c>
      <c r="CW16" s="13">
        <v>6</v>
      </c>
      <c r="CX16" s="13">
        <v>9</v>
      </c>
      <c r="CY16" s="13">
        <v>13</v>
      </c>
      <c r="CZ16" s="13">
        <v>9</v>
      </c>
      <c r="DA16" s="13">
        <v>11</v>
      </c>
      <c r="DB16" s="13">
        <v>7</v>
      </c>
      <c r="DC16" s="13">
        <v>10</v>
      </c>
      <c r="DD16" s="13">
        <v>4</v>
      </c>
      <c r="DE16" s="13">
        <v>9</v>
      </c>
      <c r="DF16" s="13">
        <v>6</v>
      </c>
      <c r="DG16" s="13">
        <v>6</v>
      </c>
      <c r="DH16" s="13">
        <v>6</v>
      </c>
      <c r="DI16" s="13">
        <v>3</v>
      </c>
      <c r="DJ16" s="13">
        <v>4</v>
      </c>
      <c r="DK16" s="13">
        <v>4</v>
      </c>
      <c r="DL16" s="13">
        <v>3</v>
      </c>
      <c r="DM16" s="13">
        <v>5</v>
      </c>
      <c r="DN16" s="13">
        <v>1</v>
      </c>
      <c r="DO16" s="13">
        <v>3</v>
      </c>
      <c r="DP16" s="13">
        <v>3</v>
      </c>
      <c r="DQ16" s="13">
        <v>1</v>
      </c>
      <c r="DR16" s="13">
        <v>4</v>
      </c>
      <c r="DS16" s="13">
        <v>3</v>
      </c>
      <c r="DT16" s="13"/>
      <c r="DU16" s="13"/>
      <c r="DV16" s="13">
        <v>6</v>
      </c>
      <c r="DW16" s="13">
        <v>3</v>
      </c>
      <c r="DX16" s="13">
        <v>1</v>
      </c>
      <c r="DY16" s="13">
        <v>6</v>
      </c>
      <c r="DZ16" s="13">
        <v>2</v>
      </c>
      <c r="EA16" s="13">
        <v>1</v>
      </c>
      <c r="EB16" s="13">
        <v>1</v>
      </c>
      <c r="EC16" s="13"/>
      <c r="ED16" s="13"/>
      <c r="EE16" s="13">
        <v>2</v>
      </c>
      <c r="EF16" s="13">
        <v>1</v>
      </c>
      <c r="EG16" s="13">
        <v>2</v>
      </c>
      <c r="EH16" s="13"/>
      <c r="EI16" s="13"/>
      <c r="EJ16" s="13"/>
      <c r="EK16" s="13"/>
      <c r="EL16" s="13"/>
      <c r="EM16" s="13">
        <v>1</v>
      </c>
      <c r="EN16" s="13">
        <v>1</v>
      </c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59">
        <v>829</v>
      </c>
      <c r="FC16" s="13">
        <v>1</v>
      </c>
      <c r="FD16" s="13">
        <v>2</v>
      </c>
      <c r="FE16" s="13">
        <v>7</v>
      </c>
      <c r="FF16" s="13">
        <v>2</v>
      </c>
      <c r="FG16" s="13">
        <v>4</v>
      </c>
      <c r="FH16" s="13">
        <v>2</v>
      </c>
      <c r="FI16" s="13">
        <v>3</v>
      </c>
      <c r="FJ16" s="13">
        <v>2</v>
      </c>
      <c r="FK16" s="13">
        <v>5</v>
      </c>
      <c r="FL16" s="13">
        <v>2</v>
      </c>
      <c r="FM16" s="13">
        <v>4</v>
      </c>
      <c r="FN16" s="13">
        <v>3</v>
      </c>
      <c r="FO16" s="13">
        <v>2</v>
      </c>
      <c r="FP16" s="13">
        <v>3</v>
      </c>
      <c r="FQ16" s="13">
        <v>6</v>
      </c>
      <c r="FR16" s="13">
        <v>8</v>
      </c>
      <c r="FS16" s="13">
        <v>10</v>
      </c>
      <c r="FT16" s="13">
        <v>11</v>
      </c>
      <c r="FU16" s="13">
        <v>13</v>
      </c>
      <c r="FV16" s="13">
        <v>13</v>
      </c>
      <c r="FW16" s="13">
        <v>14</v>
      </c>
      <c r="FX16" s="13">
        <v>19</v>
      </c>
      <c r="FY16" s="13">
        <v>20</v>
      </c>
      <c r="FZ16" s="13">
        <v>14</v>
      </c>
      <c r="GA16" s="13">
        <v>8</v>
      </c>
      <c r="GB16" s="13">
        <v>16</v>
      </c>
      <c r="GC16" s="13">
        <v>11</v>
      </c>
      <c r="GD16" s="13">
        <v>21</v>
      </c>
      <c r="GE16" s="13">
        <v>21</v>
      </c>
      <c r="GF16" s="13">
        <v>19</v>
      </c>
      <c r="GG16" s="13">
        <v>12</v>
      </c>
      <c r="GH16" s="13">
        <v>15</v>
      </c>
      <c r="GI16" s="13">
        <v>16</v>
      </c>
      <c r="GJ16" s="13">
        <v>17</v>
      </c>
      <c r="GK16" s="13">
        <v>14</v>
      </c>
      <c r="GL16" s="13">
        <v>18</v>
      </c>
      <c r="GM16" s="13">
        <v>20</v>
      </c>
      <c r="GN16" s="13">
        <v>22</v>
      </c>
      <c r="GO16" s="13">
        <v>17</v>
      </c>
      <c r="GP16" s="13">
        <v>11</v>
      </c>
      <c r="GQ16" s="13">
        <v>10</v>
      </c>
      <c r="GR16" s="13">
        <v>13</v>
      </c>
      <c r="GS16" s="13">
        <v>15</v>
      </c>
      <c r="GT16" s="13">
        <v>15</v>
      </c>
      <c r="GU16" s="13">
        <v>16</v>
      </c>
      <c r="GV16" s="13">
        <v>17</v>
      </c>
      <c r="GW16" s="13">
        <v>15</v>
      </c>
      <c r="GX16" s="13">
        <v>15</v>
      </c>
      <c r="GY16" s="13">
        <v>8</v>
      </c>
      <c r="GZ16" s="13">
        <v>5</v>
      </c>
      <c r="HA16" s="13">
        <v>22</v>
      </c>
      <c r="HB16" s="13">
        <v>5</v>
      </c>
      <c r="HC16" s="13">
        <v>7</v>
      </c>
      <c r="HD16" s="13">
        <v>8</v>
      </c>
      <c r="HE16" s="13">
        <v>12</v>
      </c>
      <c r="HF16" s="13">
        <v>6</v>
      </c>
      <c r="HG16" s="13">
        <v>7</v>
      </c>
      <c r="HH16" s="13">
        <v>10</v>
      </c>
      <c r="HI16" s="13">
        <v>8</v>
      </c>
      <c r="HJ16" s="13">
        <v>7</v>
      </c>
      <c r="HK16" s="13">
        <v>13</v>
      </c>
      <c r="HL16" s="13">
        <v>5</v>
      </c>
      <c r="HM16" s="13">
        <v>8</v>
      </c>
      <c r="HN16" s="13">
        <v>8</v>
      </c>
      <c r="HO16" s="13">
        <v>4</v>
      </c>
      <c r="HP16" s="13">
        <v>7</v>
      </c>
      <c r="HQ16" s="13">
        <v>4</v>
      </c>
      <c r="HR16" s="13">
        <v>5</v>
      </c>
      <c r="HS16" s="13">
        <v>5</v>
      </c>
      <c r="HT16" s="13">
        <v>7</v>
      </c>
      <c r="HU16" s="13">
        <v>4</v>
      </c>
      <c r="HV16" s="13">
        <v>3</v>
      </c>
      <c r="HW16" s="13">
        <v>3</v>
      </c>
      <c r="HX16" s="13">
        <v>1</v>
      </c>
      <c r="HY16" s="13">
        <v>2</v>
      </c>
      <c r="HZ16" s="13">
        <v>3</v>
      </c>
      <c r="IA16" s="13">
        <v>3</v>
      </c>
      <c r="IB16" s="13">
        <v>2</v>
      </c>
      <c r="IC16" s="13">
        <v>1</v>
      </c>
      <c r="ID16" s="13">
        <v>2</v>
      </c>
      <c r="IE16" s="13">
        <v>2</v>
      </c>
      <c r="IF16" s="13">
        <v>2</v>
      </c>
      <c r="IG16" s="13"/>
      <c r="IH16" s="13">
        <v>1</v>
      </c>
      <c r="II16" s="13">
        <v>1</v>
      </c>
      <c r="IJ16" s="13">
        <v>1</v>
      </c>
      <c r="IK16" s="13">
        <v>1</v>
      </c>
      <c r="IL16" s="13"/>
      <c r="IM16" s="13">
        <v>2</v>
      </c>
      <c r="IN16" s="13">
        <v>1</v>
      </c>
      <c r="IO16" s="13"/>
      <c r="IP16" s="13">
        <v>2</v>
      </c>
      <c r="IQ16" s="13">
        <v>1</v>
      </c>
      <c r="IR16" s="13"/>
      <c r="IS16" s="13"/>
      <c r="IT16" s="13"/>
      <c r="IU16" s="13">
        <v>1</v>
      </c>
      <c r="IV16" s="13"/>
      <c r="IW16" s="13"/>
      <c r="IX16" s="13"/>
      <c r="IY16" s="13"/>
      <c r="IZ16" s="13"/>
      <c r="JA16" s="13"/>
      <c r="JB16" s="13"/>
      <c r="JC16" s="13"/>
      <c r="JD16" s="13"/>
      <c r="JE16" s="59">
        <v>754</v>
      </c>
      <c r="JF16" s="13"/>
      <c r="JG16" s="13"/>
      <c r="JH16" s="13"/>
      <c r="JI16" s="13">
        <v>1</v>
      </c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>
        <v>1</v>
      </c>
      <c r="JY16" s="13"/>
      <c r="JZ16" s="13"/>
      <c r="KA16" s="13"/>
      <c r="KB16" s="13"/>
      <c r="KC16" s="13"/>
      <c r="KD16" s="13"/>
      <c r="KE16" s="13"/>
      <c r="KF16" s="13"/>
      <c r="KG16" s="13"/>
      <c r="KH16" s="13">
        <v>1</v>
      </c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>
        <v>1</v>
      </c>
      <c r="KY16" s="13"/>
      <c r="KZ16" s="13"/>
      <c r="LA16" s="13"/>
      <c r="LB16" s="13"/>
      <c r="LC16" s="13"/>
      <c r="LD16" s="13"/>
      <c r="LE16" s="13"/>
      <c r="LF16" s="13">
        <v>1</v>
      </c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>
        <v>1</v>
      </c>
      <c r="MA16" s="13"/>
      <c r="MB16" s="13"/>
      <c r="MC16" s="13"/>
      <c r="MD16" s="13"/>
      <c r="ME16" s="13"/>
      <c r="MF16" s="13"/>
      <c r="MG16" s="13"/>
      <c r="MH16" s="13"/>
      <c r="MI16" s="13">
        <v>1</v>
      </c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59">
        <v>7</v>
      </c>
      <c r="NE16" s="13">
        <v>1590</v>
      </c>
      <c r="NF16" s="351"/>
      <c r="NG16" s="351"/>
      <c r="NH16" s="351"/>
      <c r="NI16" s="351"/>
      <c r="NJ16" s="351"/>
      <c r="NK16" s="351"/>
      <c r="NL16" s="351"/>
      <c r="NM16" s="351"/>
    </row>
    <row r="17" spans="1:377">
      <c r="A17" s="5" t="s">
        <v>30</v>
      </c>
      <c r="B17" s="250">
        <f t="shared" si="26"/>
        <v>1</v>
      </c>
      <c r="C17" s="250">
        <f t="shared" si="27"/>
        <v>0</v>
      </c>
      <c r="D17" s="250">
        <f t="shared" si="28"/>
        <v>6</v>
      </c>
      <c r="E17" s="250">
        <f t="shared" si="29"/>
        <v>3</v>
      </c>
      <c r="F17" s="250">
        <f t="shared" si="30"/>
        <v>32</v>
      </c>
      <c r="G17" s="250">
        <f t="shared" si="31"/>
        <v>11</v>
      </c>
      <c r="H17" s="250">
        <f t="shared" si="32"/>
        <v>22</v>
      </c>
      <c r="I17" s="250">
        <f t="shared" si="33"/>
        <v>5</v>
      </c>
      <c r="J17" s="250">
        <f t="shared" si="34"/>
        <v>17</v>
      </c>
      <c r="K17" s="250">
        <f t="shared" si="35"/>
        <v>6</v>
      </c>
      <c r="L17" s="250">
        <f t="shared" si="36"/>
        <v>12</v>
      </c>
      <c r="M17" s="250">
        <f t="shared" si="37"/>
        <v>4</v>
      </c>
      <c r="N17" s="250">
        <f t="shared" si="38"/>
        <v>9</v>
      </c>
      <c r="O17" s="250">
        <f t="shared" si="39"/>
        <v>7</v>
      </c>
      <c r="P17" s="250">
        <f t="shared" si="40"/>
        <v>3</v>
      </c>
      <c r="Q17" s="250">
        <f t="shared" si="41"/>
        <v>1</v>
      </c>
      <c r="R17" s="250">
        <f t="shared" si="42"/>
        <v>1</v>
      </c>
      <c r="S17" s="250">
        <f t="shared" si="43"/>
        <v>0</v>
      </c>
      <c r="T17" s="250">
        <f t="shared" si="44"/>
        <v>0</v>
      </c>
      <c r="U17" s="250">
        <f t="shared" si="45"/>
        <v>0</v>
      </c>
      <c r="W17" s="12" t="s">
        <v>33</v>
      </c>
      <c r="X17" s="447">
        <f t="shared" si="3"/>
        <v>25</v>
      </c>
      <c r="Y17" s="447">
        <f t="shared" si="4"/>
        <v>16</v>
      </c>
      <c r="Z17" s="447">
        <f t="shared" si="5"/>
        <v>95</v>
      </c>
      <c r="AA17" s="447">
        <f t="shared" si="6"/>
        <v>95</v>
      </c>
      <c r="AB17" s="447">
        <f t="shared" si="7"/>
        <v>736</v>
      </c>
      <c r="AC17" s="447">
        <f t="shared" si="8"/>
        <v>695</v>
      </c>
      <c r="AD17" s="447">
        <f t="shared" si="9"/>
        <v>912</v>
      </c>
      <c r="AE17" s="447">
        <f t="shared" si="10"/>
        <v>783</v>
      </c>
      <c r="AF17" s="447">
        <f t="shared" si="11"/>
        <v>698</v>
      </c>
      <c r="AG17" s="447">
        <f t="shared" si="12"/>
        <v>624</v>
      </c>
      <c r="AH17" s="447">
        <f t="shared" si="13"/>
        <v>436</v>
      </c>
      <c r="AI17" s="447">
        <f t="shared" si="14"/>
        <v>390</v>
      </c>
      <c r="AJ17" s="447">
        <f t="shared" si="15"/>
        <v>255</v>
      </c>
      <c r="AK17" s="447">
        <f t="shared" si="16"/>
        <v>220</v>
      </c>
      <c r="AL17" s="447">
        <f t="shared" si="17"/>
        <v>154</v>
      </c>
      <c r="AM17" s="447">
        <f t="shared" si="18"/>
        <v>129</v>
      </c>
      <c r="AN17" s="447">
        <f t="shared" si="19"/>
        <v>58</v>
      </c>
      <c r="AO17" s="447">
        <f t="shared" si="20"/>
        <v>70</v>
      </c>
      <c r="AP17" s="447">
        <f t="shared" si="21"/>
        <v>7</v>
      </c>
      <c r="AQ17" s="447">
        <f t="shared" si="22"/>
        <v>17</v>
      </c>
      <c r="AR17" s="447">
        <f t="shared" si="23"/>
        <v>24</v>
      </c>
      <c r="AT17" s="12" t="s">
        <v>33</v>
      </c>
      <c r="AU17" s="13">
        <v>4</v>
      </c>
      <c r="AV17" s="13">
        <v>1</v>
      </c>
      <c r="AW17" s="13">
        <v>1</v>
      </c>
      <c r="AX17" s="13">
        <v>2</v>
      </c>
      <c r="AY17" s="13"/>
      <c r="AZ17" s="13"/>
      <c r="BA17" s="13">
        <v>1</v>
      </c>
      <c r="BB17" s="13">
        <v>1</v>
      </c>
      <c r="BC17" s="13">
        <v>3</v>
      </c>
      <c r="BD17" s="13">
        <v>3</v>
      </c>
      <c r="BE17" s="13">
        <v>3</v>
      </c>
      <c r="BF17" s="13">
        <v>1</v>
      </c>
      <c r="BG17" s="13">
        <v>9</v>
      </c>
      <c r="BH17" s="13">
        <v>4</v>
      </c>
      <c r="BI17" s="13">
        <v>3</v>
      </c>
      <c r="BJ17" s="13">
        <v>8</v>
      </c>
      <c r="BK17" s="13">
        <v>10</v>
      </c>
      <c r="BL17" s="13">
        <v>18</v>
      </c>
      <c r="BM17" s="13">
        <v>15</v>
      </c>
      <c r="BN17" s="13">
        <v>24</v>
      </c>
      <c r="BO17" s="13">
        <v>39</v>
      </c>
      <c r="BP17" s="13">
        <v>34</v>
      </c>
      <c r="BQ17" s="13">
        <v>44</v>
      </c>
      <c r="BR17" s="13">
        <v>49</v>
      </c>
      <c r="BS17" s="13">
        <v>76</v>
      </c>
      <c r="BT17" s="13">
        <v>83</v>
      </c>
      <c r="BU17" s="13">
        <v>93</v>
      </c>
      <c r="BV17" s="13">
        <v>82</v>
      </c>
      <c r="BW17" s="13">
        <v>96</v>
      </c>
      <c r="BX17" s="13">
        <v>99</v>
      </c>
      <c r="BY17" s="13">
        <v>100</v>
      </c>
      <c r="BZ17" s="13">
        <v>80</v>
      </c>
      <c r="CA17" s="13">
        <v>80</v>
      </c>
      <c r="CB17" s="13">
        <v>85</v>
      </c>
      <c r="CC17" s="13">
        <v>75</v>
      </c>
      <c r="CD17" s="13">
        <v>80</v>
      </c>
      <c r="CE17" s="13">
        <v>63</v>
      </c>
      <c r="CF17" s="13">
        <v>73</v>
      </c>
      <c r="CG17" s="13">
        <v>71</v>
      </c>
      <c r="CH17" s="13">
        <v>76</v>
      </c>
      <c r="CI17" s="13">
        <v>80</v>
      </c>
      <c r="CJ17" s="13">
        <v>82</v>
      </c>
      <c r="CK17" s="13">
        <v>72</v>
      </c>
      <c r="CL17" s="13">
        <v>66</v>
      </c>
      <c r="CM17" s="13">
        <v>61</v>
      </c>
      <c r="CN17" s="13">
        <v>64</v>
      </c>
      <c r="CO17" s="13">
        <v>65</v>
      </c>
      <c r="CP17" s="13">
        <v>47</v>
      </c>
      <c r="CQ17" s="13">
        <v>36</v>
      </c>
      <c r="CR17" s="13">
        <v>51</v>
      </c>
      <c r="CS17" s="13">
        <v>48</v>
      </c>
      <c r="CT17" s="13">
        <v>38</v>
      </c>
      <c r="CU17" s="13">
        <v>53</v>
      </c>
      <c r="CV17" s="13">
        <v>38</v>
      </c>
      <c r="CW17" s="13">
        <v>37</v>
      </c>
      <c r="CX17" s="13">
        <v>29</v>
      </c>
      <c r="CY17" s="13">
        <v>29</v>
      </c>
      <c r="CZ17" s="13">
        <v>37</v>
      </c>
      <c r="DA17" s="13">
        <v>34</v>
      </c>
      <c r="DB17" s="13">
        <v>47</v>
      </c>
      <c r="DC17" s="13">
        <v>30</v>
      </c>
      <c r="DD17" s="13">
        <v>32</v>
      </c>
      <c r="DE17" s="13">
        <v>33</v>
      </c>
      <c r="DF17" s="13">
        <v>23</v>
      </c>
      <c r="DG17" s="13">
        <v>17</v>
      </c>
      <c r="DH17" s="13">
        <v>20</v>
      </c>
      <c r="DI17" s="13">
        <v>14</v>
      </c>
      <c r="DJ17" s="13">
        <v>18</v>
      </c>
      <c r="DK17" s="13">
        <v>15</v>
      </c>
      <c r="DL17" s="13">
        <v>18</v>
      </c>
      <c r="DM17" s="13">
        <v>12</v>
      </c>
      <c r="DN17" s="13">
        <v>21</v>
      </c>
      <c r="DO17" s="13">
        <v>19</v>
      </c>
      <c r="DP17" s="13">
        <v>9</v>
      </c>
      <c r="DQ17" s="13">
        <v>9</v>
      </c>
      <c r="DR17" s="13">
        <v>17</v>
      </c>
      <c r="DS17" s="13">
        <v>10</v>
      </c>
      <c r="DT17" s="13">
        <v>11</v>
      </c>
      <c r="DU17" s="13">
        <v>8</v>
      </c>
      <c r="DV17" s="13">
        <v>13</v>
      </c>
      <c r="DW17" s="13">
        <v>9</v>
      </c>
      <c r="DX17" s="13">
        <v>7</v>
      </c>
      <c r="DY17" s="13">
        <v>8</v>
      </c>
      <c r="DZ17" s="13">
        <v>11</v>
      </c>
      <c r="EA17" s="13">
        <v>3</v>
      </c>
      <c r="EB17" s="13">
        <v>8</v>
      </c>
      <c r="EC17" s="13">
        <v>9</v>
      </c>
      <c r="ED17" s="13">
        <v>4</v>
      </c>
      <c r="EE17" s="13">
        <v>5</v>
      </c>
      <c r="EF17" s="13">
        <v>6</v>
      </c>
      <c r="EG17" s="13">
        <v>5</v>
      </c>
      <c r="EH17" s="13">
        <v>5</v>
      </c>
      <c r="EI17" s="13">
        <v>4</v>
      </c>
      <c r="EJ17" s="13">
        <v>2</v>
      </c>
      <c r="EK17" s="13"/>
      <c r="EL17" s="13"/>
      <c r="EM17" s="13">
        <v>1</v>
      </c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59">
        <v>3039</v>
      </c>
      <c r="FC17" s="13">
        <v>4</v>
      </c>
      <c r="FD17" s="13">
        <v>6</v>
      </c>
      <c r="FE17" s="13">
        <v>3</v>
      </c>
      <c r="FF17" s="13"/>
      <c r="FG17" s="13">
        <v>3</v>
      </c>
      <c r="FH17" s="13">
        <v>3</v>
      </c>
      <c r="FI17" s="13">
        <v>2</v>
      </c>
      <c r="FJ17" s="13">
        <v>1</v>
      </c>
      <c r="FK17" s="13"/>
      <c r="FL17" s="13">
        <v>3</v>
      </c>
      <c r="FM17" s="13">
        <v>3</v>
      </c>
      <c r="FN17" s="13"/>
      <c r="FO17" s="13">
        <v>3</v>
      </c>
      <c r="FP17" s="13">
        <v>2</v>
      </c>
      <c r="FQ17" s="13">
        <v>7</v>
      </c>
      <c r="FR17" s="13">
        <v>5</v>
      </c>
      <c r="FS17" s="13">
        <v>14</v>
      </c>
      <c r="FT17" s="13">
        <v>16</v>
      </c>
      <c r="FU17" s="13">
        <v>17</v>
      </c>
      <c r="FV17" s="13">
        <v>28</v>
      </c>
      <c r="FW17" s="13">
        <v>41</v>
      </c>
      <c r="FX17" s="13">
        <v>33</v>
      </c>
      <c r="FY17" s="13">
        <v>63</v>
      </c>
      <c r="FZ17" s="13">
        <v>65</v>
      </c>
      <c r="GA17" s="13">
        <v>70</v>
      </c>
      <c r="GB17" s="13">
        <v>101</v>
      </c>
      <c r="GC17" s="13">
        <v>80</v>
      </c>
      <c r="GD17" s="13">
        <v>91</v>
      </c>
      <c r="GE17" s="13">
        <v>92</v>
      </c>
      <c r="GF17" s="13">
        <v>100</v>
      </c>
      <c r="GG17" s="13">
        <v>94</v>
      </c>
      <c r="GH17" s="13">
        <v>98</v>
      </c>
      <c r="GI17" s="13">
        <v>92</v>
      </c>
      <c r="GJ17" s="13">
        <v>97</v>
      </c>
      <c r="GK17" s="13">
        <v>96</v>
      </c>
      <c r="GL17" s="13">
        <v>92</v>
      </c>
      <c r="GM17" s="13">
        <v>84</v>
      </c>
      <c r="GN17" s="13">
        <v>95</v>
      </c>
      <c r="GO17" s="13">
        <v>81</v>
      </c>
      <c r="GP17" s="13">
        <v>83</v>
      </c>
      <c r="GQ17" s="13">
        <v>86</v>
      </c>
      <c r="GR17" s="13">
        <v>93</v>
      </c>
      <c r="GS17" s="13">
        <v>83</v>
      </c>
      <c r="GT17" s="13">
        <v>71</v>
      </c>
      <c r="GU17" s="13">
        <v>78</v>
      </c>
      <c r="GV17" s="13">
        <v>70</v>
      </c>
      <c r="GW17" s="13">
        <v>42</v>
      </c>
      <c r="GX17" s="13">
        <v>57</v>
      </c>
      <c r="GY17" s="13">
        <v>72</v>
      </c>
      <c r="GZ17" s="13">
        <v>46</v>
      </c>
      <c r="HA17" s="13">
        <v>51</v>
      </c>
      <c r="HB17" s="13">
        <v>53</v>
      </c>
      <c r="HC17" s="13">
        <v>32</v>
      </c>
      <c r="HD17" s="13">
        <v>40</v>
      </c>
      <c r="HE17" s="13">
        <v>47</v>
      </c>
      <c r="HF17" s="13">
        <v>48</v>
      </c>
      <c r="HG17" s="13">
        <v>38</v>
      </c>
      <c r="HH17" s="13">
        <v>41</v>
      </c>
      <c r="HI17" s="13">
        <v>42</v>
      </c>
      <c r="HJ17" s="13">
        <v>44</v>
      </c>
      <c r="HK17" s="13">
        <v>37</v>
      </c>
      <c r="HL17" s="13">
        <v>22</v>
      </c>
      <c r="HM17" s="13">
        <v>35</v>
      </c>
      <c r="HN17" s="13">
        <v>15</v>
      </c>
      <c r="HO17" s="13">
        <v>21</v>
      </c>
      <c r="HP17" s="13">
        <v>25</v>
      </c>
      <c r="HQ17" s="13">
        <v>17</v>
      </c>
      <c r="HR17" s="13">
        <v>27</v>
      </c>
      <c r="HS17" s="13">
        <v>25</v>
      </c>
      <c r="HT17" s="13">
        <v>31</v>
      </c>
      <c r="HU17" s="13">
        <v>25</v>
      </c>
      <c r="HV17" s="13">
        <v>17</v>
      </c>
      <c r="HW17" s="13">
        <v>33</v>
      </c>
      <c r="HX17" s="13">
        <v>17</v>
      </c>
      <c r="HY17" s="13">
        <v>19</v>
      </c>
      <c r="HZ17" s="13">
        <v>7</v>
      </c>
      <c r="IA17" s="13">
        <v>11</v>
      </c>
      <c r="IB17" s="13">
        <v>12</v>
      </c>
      <c r="IC17" s="13">
        <v>7</v>
      </c>
      <c r="ID17" s="13">
        <v>6</v>
      </c>
      <c r="IE17" s="13">
        <v>9</v>
      </c>
      <c r="IF17" s="13">
        <v>5</v>
      </c>
      <c r="IG17" s="13">
        <v>9</v>
      </c>
      <c r="IH17" s="13">
        <v>5</v>
      </c>
      <c r="II17" s="13">
        <v>7</v>
      </c>
      <c r="IJ17" s="13">
        <v>6</v>
      </c>
      <c r="IK17" s="13">
        <v>8</v>
      </c>
      <c r="IL17" s="13">
        <v>5</v>
      </c>
      <c r="IM17" s="13">
        <v>2</v>
      </c>
      <c r="IN17" s="13">
        <v>2</v>
      </c>
      <c r="IO17" s="13">
        <v>2</v>
      </c>
      <c r="IP17" s="13"/>
      <c r="IQ17" s="13">
        <v>2</v>
      </c>
      <c r="IR17" s="13">
        <v>1</v>
      </c>
      <c r="IS17" s="13">
        <v>2</v>
      </c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59">
        <v>3376</v>
      </c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>
        <v>1</v>
      </c>
      <c r="KB17" s="13">
        <v>1</v>
      </c>
      <c r="KC17" s="13"/>
      <c r="KD17" s="13">
        <v>2</v>
      </c>
      <c r="KE17" s="13"/>
      <c r="KF17" s="13"/>
      <c r="KG17" s="13"/>
      <c r="KH17" s="13"/>
      <c r="KI17" s="13">
        <v>1</v>
      </c>
      <c r="KJ17" s="13">
        <v>1</v>
      </c>
      <c r="KK17" s="13"/>
      <c r="KL17" s="13">
        <v>2</v>
      </c>
      <c r="KM17" s="13">
        <v>1</v>
      </c>
      <c r="KN17" s="13">
        <v>1</v>
      </c>
      <c r="KO17" s="13"/>
      <c r="KP17" s="13">
        <v>1</v>
      </c>
      <c r="KQ17" s="13"/>
      <c r="KR17" s="13"/>
      <c r="KS17" s="13"/>
      <c r="KT17" s="13">
        <v>1</v>
      </c>
      <c r="KU17" s="13"/>
      <c r="KV17" s="13">
        <v>1</v>
      </c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>
        <v>1</v>
      </c>
      <c r="LN17" s="13"/>
      <c r="LO17" s="13">
        <v>1</v>
      </c>
      <c r="LP17" s="13"/>
      <c r="LQ17" s="13"/>
      <c r="LR17" s="13">
        <v>1</v>
      </c>
      <c r="LS17" s="13"/>
      <c r="LT17" s="13"/>
      <c r="LU17" s="13"/>
      <c r="LV17" s="13">
        <v>2</v>
      </c>
      <c r="LW17" s="13"/>
      <c r="LX17" s="13"/>
      <c r="LY17" s="13"/>
      <c r="LZ17" s="13"/>
      <c r="MA17" s="13"/>
      <c r="MB17" s="13"/>
      <c r="MC17" s="13"/>
      <c r="MD17" s="13">
        <v>1</v>
      </c>
      <c r="ME17" s="13">
        <v>1</v>
      </c>
      <c r="MF17" s="13">
        <v>1</v>
      </c>
      <c r="MG17" s="13"/>
      <c r="MH17" s="13"/>
      <c r="MI17" s="13"/>
      <c r="MJ17" s="13">
        <v>1</v>
      </c>
      <c r="MK17" s="13"/>
      <c r="ML17" s="13">
        <v>1</v>
      </c>
      <c r="MM17" s="13"/>
      <c r="MN17" s="13"/>
      <c r="MO17" s="13"/>
      <c r="MP17" s="13"/>
      <c r="MQ17" s="13"/>
      <c r="MR17" s="13">
        <v>1</v>
      </c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59">
        <v>24</v>
      </c>
      <c r="NE17" s="13">
        <v>6439</v>
      </c>
      <c r="NF17" s="351"/>
      <c r="NG17" s="351"/>
      <c r="NH17" s="351"/>
      <c r="NI17" s="351"/>
      <c r="NJ17" s="351"/>
      <c r="NK17" s="351"/>
      <c r="NL17" s="351"/>
      <c r="NM17" s="351"/>
    </row>
    <row r="18" spans="1:377">
      <c r="A18" s="5" t="s">
        <v>31</v>
      </c>
      <c r="B18" s="250">
        <f t="shared" si="26"/>
        <v>103</v>
      </c>
      <c r="C18" s="250">
        <f t="shared" si="27"/>
        <v>75</v>
      </c>
      <c r="D18" s="250">
        <f t="shared" si="28"/>
        <v>241</v>
      </c>
      <c r="E18" s="250">
        <f t="shared" si="29"/>
        <v>239</v>
      </c>
      <c r="F18" s="250">
        <f t="shared" si="30"/>
        <v>1392</v>
      </c>
      <c r="G18" s="250">
        <f t="shared" si="31"/>
        <v>1190</v>
      </c>
      <c r="H18" s="250">
        <f t="shared" si="32"/>
        <v>2511</v>
      </c>
      <c r="I18" s="250">
        <f t="shared" si="33"/>
        <v>1792</v>
      </c>
      <c r="J18" s="250">
        <f t="shared" si="34"/>
        <v>2108</v>
      </c>
      <c r="K18" s="250">
        <f t="shared" si="35"/>
        <v>1622</v>
      </c>
      <c r="L18" s="250">
        <f t="shared" si="36"/>
        <v>1436</v>
      </c>
      <c r="M18" s="250">
        <f t="shared" si="37"/>
        <v>1218</v>
      </c>
      <c r="N18" s="250">
        <f t="shared" si="38"/>
        <v>1035</v>
      </c>
      <c r="O18" s="250">
        <f t="shared" si="39"/>
        <v>821</v>
      </c>
      <c r="P18" s="250">
        <f t="shared" si="40"/>
        <v>551</v>
      </c>
      <c r="Q18" s="250">
        <f t="shared" si="41"/>
        <v>448</v>
      </c>
      <c r="R18" s="250">
        <f t="shared" si="42"/>
        <v>229</v>
      </c>
      <c r="S18" s="250">
        <f t="shared" si="43"/>
        <v>185</v>
      </c>
      <c r="T18" s="250">
        <f t="shared" si="44"/>
        <v>32</v>
      </c>
      <c r="U18" s="250">
        <f t="shared" si="45"/>
        <v>47</v>
      </c>
      <c r="W18" s="12" t="s">
        <v>34</v>
      </c>
      <c r="X18" s="447">
        <f t="shared" si="3"/>
        <v>363</v>
      </c>
      <c r="Y18" s="447">
        <f t="shared" si="4"/>
        <v>386</v>
      </c>
      <c r="Z18" s="447">
        <f t="shared" si="5"/>
        <v>703</v>
      </c>
      <c r="AA18" s="447">
        <f t="shared" si="6"/>
        <v>809</v>
      </c>
      <c r="AB18" s="447">
        <f t="shared" si="7"/>
        <v>3668</v>
      </c>
      <c r="AC18" s="447">
        <f t="shared" si="8"/>
        <v>3823</v>
      </c>
      <c r="AD18" s="447">
        <f t="shared" si="9"/>
        <v>4857</v>
      </c>
      <c r="AE18" s="447">
        <f t="shared" si="10"/>
        <v>4800</v>
      </c>
      <c r="AF18" s="447">
        <f t="shared" si="11"/>
        <v>3837</v>
      </c>
      <c r="AG18" s="447">
        <f t="shared" si="12"/>
        <v>3882</v>
      </c>
      <c r="AH18" s="447">
        <f t="shared" si="13"/>
        <v>2572</v>
      </c>
      <c r="AI18" s="447">
        <f t="shared" si="14"/>
        <v>2609</v>
      </c>
      <c r="AJ18" s="447">
        <f t="shared" si="15"/>
        <v>1622</v>
      </c>
      <c r="AK18" s="447">
        <f t="shared" si="16"/>
        <v>1348</v>
      </c>
      <c r="AL18" s="447">
        <f t="shared" si="17"/>
        <v>883</v>
      </c>
      <c r="AM18" s="447">
        <f t="shared" si="18"/>
        <v>740</v>
      </c>
      <c r="AN18" s="447">
        <f t="shared" si="19"/>
        <v>412</v>
      </c>
      <c r="AO18" s="447">
        <f t="shared" si="20"/>
        <v>482</v>
      </c>
      <c r="AP18" s="447">
        <f t="shared" si="21"/>
        <v>65</v>
      </c>
      <c r="AQ18" s="447">
        <f t="shared" si="22"/>
        <v>155</v>
      </c>
      <c r="AR18" s="447">
        <f t="shared" si="23"/>
        <v>184</v>
      </c>
      <c r="AT18" s="12" t="s">
        <v>34</v>
      </c>
      <c r="AU18" s="13">
        <v>53</v>
      </c>
      <c r="AV18" s="13">
        <v>61</v>
      </c>
      <c r="AW18" s="13">
        <v>37</v>
      </c>
      <c r="AX18" s="13">
        <v>38</v>
      </c>
      <c r="AY18" s="13">
        <v>25</v>
      </c>
      <c r="AZ18" s="13">
        <v>39</v>
      </c>
      <c r="BA18" s="13">
        <v>31</v>
      </c>
      <c r="BB18" s="13">
        <v>34</v>
      </c>
      <c r="BC18" s="13">
        <v>35</v>
      </c>
      <c r="BD18" s="13">
        <v>33</v>
      </c>
      <c r="BE18" s="13">
        <v>23</v>
      </c>
      <c r="BF18" s="13">
        <v>44</v>
      </c>
      <c r="BG18" s="13">
        <v>47</v>
      </c>
      <c r="BH18" s="13">
        <v>47</v>
      </c>
      <c r="BI18" s="13">
        <v>72</v>
      </c>
      <c r="BJ18" s="13">
        <v>98</v>
      </c>
      <c r="BK18" s="13">
        <v>87</v>
      </c>
      <c r="BL18" s="13">
        <v>108</v>
      </c>
      <c r="BM18" s="13">
        <v>110</v>
      </c>
      <c r="BN18" s="13">
        <v>173</v>
      </c>
      <c r="BO18" s="13">
        <v>217</v>
      </c>
      <c r="BP18" s="13">
        <v>252</v>
      </c>
      <c r="BQ18" s="13">
        <v>278</v>
      </c>
      <c r="BR18" s="13">
        <v>339</v>
      </c>
      <c r="BS18" s="13">
        <v>379</v>
      </c>
      <c r="BT18" s="13">
        <v>427</v>
      </c>
      <c r="BU18" s="13">
        <v>396</v>
      </c>
      <c r="BV18" s="13">
        <v>510</v>
      </c>
      <c r="BW18" s="13">
        <v>503</v>
      </c>
      <c r="BX18" s="13">
        <v>522</v>
      </c>
      <c r="BY18" s="13">
        <v>531</v>
      </c>
      <c r="BZ18" s="13">
        <v>488</v>
      </c>
      <c r="CA18" s="13">
        <v>535</v>
      </c>
      <c r="CB18" s="13">
        <v>494</v>
      </c>
      <c r="CC18" s="13">
        <v>500</v>
      </c>
      <c r="CD18" s="13">
        <v>476</v>
      </c>
      <c r="CE18" s="13">
        <v>417</v>
      </c>
      <c r="CF18" s="13">
        <v>425</v>
      </c>
      <c r="CG18" s="13">
        <v>481</v>
      </c>
      <c r="CH18" s="13">
        <v>453</v>
      </c>
      <c r="CI18" s="13">
        <v>441</v>
      </c>
      <c r="CJ18" s="13">
        <v>462</v>
      </c>
      <c r="CK18" s="13">
        <v>405</v>
      </c>
      <c r="CL18" s="13">
        <v>431</v>
      </c>
      <c r="CM18" s="13">
        <v>389</v>
      </c>
      <c r="CN18" s="13">
        <v>359</v>
      </c>
      <c r="CO18" s="13">
        <v>355</v>
      </c>
      <c r="CP18" s="13">
        <v>367</v>
      </c>
      <c r="CQ18" s="13">
        <v>335</v>
      </c>
      <c r="CR18" s="13">
        <v>338</v>
      </c>
      <c r="CS18" s="13">
        <v>326</v>
      </c>
      <c r="CT18" s="13">
        <v>327</v>
      </c>
      <c r="CU18" s="13">
        <v>279</v>
      </c>
      <c r="CV18" s="13">
        <v>284</v>
      </c>
      <c r="CW18" s="13">
        <v>267</v>
      </c>
      <c r="CX18" s="13">
        <v>240</v>
      </c>
      <c r="CY18" s="13">
        <v>237</v>
      </c>
      <c r="CZ18" s="13">
        <v>209</v>
      </c>
      <c r="DA18" s="13">
        <v>229</v>
      </c>
      <c r="DB18" s="13">
        <v>211</v>
      </c>
      <c r="DC18" s="13">
        <v>169</v>
      </c>
      <c r="DD18" s="13">
        <v>168</v>
      </c>
      <c r="DE18" s="13">
        <v>141</v>
      </c>
      <c r="DF18" s="13">
        <v>170</v>
      </c>
      <c r="DG18" s="13">
        <v>128</v>
      </c>
      <c r="DH18" s="13">
        <v>111</v>
      </c>
      <c r="DI18" s="13">
        <v>116</v>
      </c>
      <c r="DJ18" s="13">
        <v>116</v>
      </c>
      <c r="DK18" s="13">
        <v>109</v>
      </c>
      <c r="DL18" s="13">
        <v>120</v>
      </c>
      <c r="DM18" s="13">
        <v>116</v>
      </c>
      <c r="DN18" s="13">
        <v>88</v>
      </c>
      <c r="DO18" s="13">
        <v>79</v>
      </c>
      <c r="DP18" s="13">
        <v>75</v>
      </c>
      <c r="DQ18" s="13">
        <v>61</v>
      </c>
      <c r="DR18" s="13">
        <v>76</v>
      </c>
      <c r="DS18" s="13">
        <v>65</v>
      </c>
      <c r="DT18" s="13">
        <v>71</v>
      </c>
      <c r="DU18" s="13">
        <v>57</v>
      </c>
      <c r="DV18" s="13">
        <v>52</v>
      </c>
      <c r="DW18" s="13">
        <v>52</v>
      </c>
      <c r="DX18" s="13">
        <v>59</v>
      </c>
      <c r="DY18" s="13">
        <v>64</v>
      </c>
      <c r="DZ18" s="13">
        <v>45</v>
      </c>
      <c r="EA18" s="13">
        <v>46</v>
      </c>
      <c r="EB18" s="13">
        <v>54</v>
      </c>
      <c r="EC18" s="13">
        <v>46</v>
      </c>
      <c r="ED18" s="13">
        <v>42</v>
      </c>
      <c r="EE18" s="13">
        <v>35</v>
      </c>
      <c r="EF18" s="13">
        <v>39</v>
      </c>
      <c r="EG18" s="13">
        <v>32</v>
      </c>
      <c r="EH18" s="13">
        <v>30</v>
      </c>
      <c r="EI18" s="13">
        <v>29</v>
      </c>
      <c r="EJ18" s="13">
        <v>21</v>
      </c>
      <c r="EK18" s="13">
        <v>10</v>
      </c>
      <c r="EL18" s="13">
        <v>10</v>
      </c>
      <c r="EM18" s="13">
        <v>6</v>
      </c>
      <c r="EN18" s="13">
        <v>3</v>
      </c>
      <c r="EO18" s="13">
        <v>5</v>
      </c>
      <c r="EP18" s="13">
        <v>2</v>
      </c>
      <c r="EQ18" s="13">
        <v>3</v>
      </c>
      <c r="ER18" s="13">
        <v>1</v>
      </c>
      <c r="ES18" s="13">
        <v>1</v>
      </c>
      <c r="ET18" s="13">
        <v>1</v>
      </c>
      <c r="EU18" s="13">
        <v>1</v>
      </c>
      <c r="EV18" s="13"/>
      <c r="EW18" s="13"/>
      <c r="EX18" s="13"/>
      <c r="EY18" s="13"/>
      <c r="EZ18" s="13"/>
      <c r="FA18" s="13">
        <v>16</v>
      </c>
      <c r="FB18" s="59">
        <v>19050</v>
      </c>
      <c r="FC18" s="13">
        <v>54</v>
      </c>
      <c r="FD18" s="13">
        <v>50</v>
      </c>
      <c r="FE18" s="13">
        <v>52</v>
      </c>
      <c r="FF18" s="13">
        <v>31</v>
      </c>
      <c r="FG18" s="13">
        <v>28</v>
      </c>
      <c r="FH18" s="13">
        <v>30</v>
      </c>
      <c r="FI18" s="13">
        <v>37</v>
      </c>
      <c r="FJ18" s="13">
        <v>22</v>
      </c>
      <c r="FK18" s="13">
        <v>32</v>
      </c>
      <c r="FL18" s="13">
        <v>27</v>
      </c>
      <c r="FM18" s="13">
        <v>35</v>
      </c>
      <c r="FN18" s="13">
        <v>40</v>
      </c>
      <c r="FO18" s="13">
        <v>32</v>
      </c>
      <c r="FP18" s="13">
        <v>39</v>
      </c>
      <c r="FQ18" s="13">
        <v>54</v>
      </c>
      <c r="FR18" s="13">
        <v>79</v>
      </c>
      <c r="FS18" s="13">
        <v>70</v>
      </c>
      <c r="FT18" s="13">
        <v>78</v>
      </c>
      <c r="FU18" s="13">
        <v>114</v>
      </c>
      <c r="FV18" s="13">
        <v>162</v>
      </c>
      <c r="FW18" s="13">
        <v>187</v>
      </c>
      <c r="FX18" s="13">
        <v>248</v>
      </c>
      <c r="FY18" s="13">
        <v>287</v>
      </c>
      <c r="FZ18" s="13">
        <v>325</v>
      </c>
      <c r="GA18" s="13">
        <v>329</v>
      </c>
      <c r="GB18" s="13">
        <v>426</v>
      </c>
      <c r="GC18" s="13">
        <v>420</v>
      </c>
      <c r="GD18" s="13">
        <v>432</v>
      </c>
      <c r="GE18" s="13">
        <v>522</v>
      </c>
      <c r="GF18" s="13">
        <v>492</v>
      </c>
      <c r="GG18" s="13">
        <v>535</v>
      </c>
      <c r="GH18" s="13">
        <v>488</v>
      </c>
      <c r="GI18" s="13">
        <v>560</v>
      </c>
      <c r="GJ18" s="13">
        <v>531</v>
      </c>
      <c r="GK18" s="13">
        <v>503</v>
      </c>
      <c r="GL18" s="13">
        <v>466</v>
      </c>
      <c r="GM18" s="13">
        <v>433</v>
      </c>
      <c r="GN18" s="13">
        <v>414</v>
      </c>
      <c r="GO18" s="13">
        <v>482</v>
      </c>
      <c r="GP18" s="13">
        <v>445</v>
      </c>
      <c r="GQ18" s="13">
        <v>425</v>
      </c>
      <c r="GR18" s="13">
        <v>409</v>
      </c>
      <c r="GS18" s="13">
        <v>441</v>
      </c>
      <c r="GT18" s="13">
        <v>416</v>
      </c>
      <c r="GU18" s="13">
        <v>366</v>
      </c>
      <c r="GV18" s="13">
        <v>367</v>
      </c>
      <c r="GW18" s="13">
        <v>367</v>
      </c>
      <c r="GX18" s="13">
        <v>358</v>
      </c>
      <c r="GY18" s="13">
        <v>354</v>
      </c>
      <c r="GZ18" s="13">
        <v>334</v>
      </c>
      <c r="HA18" s="13">
        <v>285</v>
      </c>
      <c r="HB18" s="13">
        <v>314</v>
      </c>
      <c r="HC18" s="13">
        <v>295</v>
      </c>
      <c r="HD18" s="13">
        <v>263</v>
      </c>
      <c r="HE18" s="13">
        <v>263</v>
      </c>
      <c r="HF18" s="13">
        <v>200</v>
      </c>
      <c r="HG18" s="13">
        <v>236</v>
      </c>
      <c r="HH18" s="13">
        <v>245</v>
      </c>
      <c r="HI18" s="13">
        <v>243</v>
      </c>
      <c r="HJ18" s="13">
        <v>228</v>
      </c>
      <c r="HK18" s="13">
        <v>186</v>
      </c>
      <c r="HL18" s="13">
        <v>204</v>
      </c>
      <c r="HM18" s="13">
        <v>161</v>
      </c>
      <c r="HN18" s="13">
        <v>196</v>
      </c>
      <c r="HO18" s="13">
        <v>163</v>
      </c>
      <c r="HP18" s="13">
        <v>162</v>
      </c>
      <c r="HQ18" s="13">
        <v>146</v>
      </c>
      <c r="HR18" s="13">
        <v>151</v>
      </c>
      <c r="HS18" s="13">
        <v>135</v>
      </c>
      <c r="HT18" s="13">
        <v>118</v>
      </c>
      <c r="HU18" s="13">
        <v>116</v>
      </c>
      <c r="HV18" s="13">
        <v>109</v>
      </c>
      <c r="HW18" s="13">
        <v>97</v>
      </c>
      <c r="HX18" s="13">
        <v>103</v>
      </c>
      <c r="HY18" s="13">
        <v>90</v>
      </c>
      <c r="HZ18" s="13">
        <v>82</v>
      </c>
      <c r="IA18" s="13">
        <v>76</v>
      </c>
      <c r="IB18" s="13">
        <v>73</v>
      </c>
      <c r="IC18" s="13">
        <v>71</v>
      </c>
      <c r="ID18" s="13">
        <v>66</v>
      </c>
      <c r="IE18" s="13">
        <v>55</v>
      </c>
      <c r="IF18" s="13">
        <v>59</v>
      </c>
      <c r="IG18" s="13">
        <v>47</v>
      </c>
      <c r="IH18" s="13">
        <v>52</v>
      </c>
      <c r="II18" s="13">
        <v>42</v>
      </c>
      <c r="IJ18" s="13">
        <v>41</v>
      </c>
      <c r="IK18" s="13">
        <v>37</v>
      </c>
      <c r="IL18" s="13">
        <v>29</v>
      </c>
      <c r="IM18" s="13">
        <v>27</v>
      </c>
      <c r="IN18" s="13">
        <v>23</v>
      </c>
      <c r="IO18" s="13">
        <v>24</v>
      </c>
      <c r="IP18" s="13">
        <v>10</v>
      </c>
      <c r="IQ18" s="13">
        <v>10</v>
      </c>
      <c r="IR18" s="13">
        <v>6</v>
      </c>
      <c r="IS18" s="13">
        <v>6</v>
      </c>
      <c r="IT18" s="13">
        <v>4</v>
      </c>
      <c r="IU18" s="13">
        <v>2</v>
      </c>
      <c r="IV18" s="13">
        <v>1</v>
      </c>
      <c r="IW18" s="13">
        <v>1</v>
      </c>
      <c r="IX18" s="13"/>
      <c r="IY18" s="13"/>
      <c r="IZ18" s="13">
        <v>1</v>
      </c>
      <c r="JA18" s="13"/>
      <c r="JB18" s="13"/>
      <c r="JC18" s="13"/>
      <c r="JD18" s="13">
        <v>5</v>
      </c>
      <c r="JE18" s="59">
        <v>18987</v>
      </c>
      <c r="JF18" s="13">
        <v>37</v>
      </c>
      <c r="JG18" s="13"/>
      <c r="JH18" s="13"/>
      <c r="JI18" s="13">
        <v>1</v>
      </c>
      <c r="JJ18" s="13">
        <v>1</v>
      </c>
      <c r="JK18" s="13"/>
      <c r="JL18" s="13"/>
      <c r="JM18" s="13">
        <v>1</v>
      </c>
      <c r="JN18" s="13">
        <v>1</v>
      </c>
      <c r="JO18" s="13"/>
      <c r="JP18" s="13"/>
      <c r="JQ18" s="13"/>
      <c r="JR18" s="13"/>
      <c r="JS18" s="13"/>
      <c r="JT18" s="13">
        <v>1</v>
      </c>
      <c r="JU18" s="13"/>
      <c r="JV18" s="13">
        <v>2</v>
      </c>
      <c r="JW18" s="13">
        <v>1</v>
      </c>
      <c r="JX18" s="13"/>
      <c r="JY18" s="13">
        <v>2</v>
      </c>
      <c r="JZ18" s="13">
        <v>2</v>
      </c>
      <c r="KA18" s="13">
        <v>3</v>
      </c>
      <c r="KB18" s="13">
        <v>2</v>
      </c>
      <c r="KC18" s="13">
        <v>2</v>
      </c>
      <c r="KD18" s="13">
        <v>2</v>
      </c>
      <c r="KE18" s="13">
        <v>2</v>
      </c>
      <c r="KF18" s="13">
        <v>3</v>
      </c>
      <c r="KG18" s="13"/>
      <c r="KH18" s="13">
        <v>2</v>
      </c>
      <c r="KI18" s="13">
        <v>1</v>
      </c>
      <c r="KJ18" s="13">
        <v>2</v>
      </c>
      <c r="KK18" s="13">
        <v>1</v>
      </c>
      <c r="KL18" s="13">
        <v>1</v>
      </c>
      <c r="KM18" s="13">
        <v>1</v>
      </c>
      <c r="KN18" s="13">
        <v>4</v>
      </c>
      <c r="KO18" s="13">
        <v>5</v>
      </c>
      <c r="KP18" s="13">
        <v>4</v>
      </c>
      <c r="KQ18" s="13">
        <v>4</v>
      </c>
      <c r="KR18" s="13">
        <v>2</v>
      </c>
      <c r="KS18" s="13">
        <v>1</v>
      </c>
      <c r="KT18" s="13">
        <v>2</v>
      </c>
      <c r="KU18" s="13">
        <v>3</v>
      </c>
      <c r="KV18" s="13">
        <v>3</v>
      </c>
      <c r="KW18" s="13">
        <v>4</v>
      </c>
      <c r="KX18" s="13"/>
      <c r="KY18" s="13">
        <v>3</v>
      </c>
      <c r="KZ18" s="13">
        <v>1</v>
      </c>
      <c r="LA18" s="13">
        <v>1</v>
      </c>
      <c r="LB18" s="13">
        <v>1</v>
      </c>
      <c r="LC18" s="13"/>
      <c r="LD18" s="13">
        <v>2</v>
      </c>
      <c r="LE18" s="13">
        <v>1</v>
      </c>
      <c r="LF18" s="13"/>
      <c r="LG18" s="13">
        <v>1</v>
      </c>
      <c r="LH18" s="13"/>
      <c r="LI18" s="13"/>
      <c r="LJ18" s="13"/>
      <c r="LK18" s="13">
        <v>2</v>
      </c>
      <c r="LL18" s="13"/>
      <c r="LM18" s="13">
        <v>1</v>
      </c>
      <c r="LN18" s="13">
        <v>2</v>
      </c>
      <c r="LO18" s="13"/>
      <c r="LP18" s="13"/>
      <c r="LQ18" s="13">
        <v>1</v>
      </c>
      <c r="LR18" s="13">
        <v>1</v>
      </c>
      <c r="LS18" s="13"/>
      <c r="LT18" s="13">
        <v>2</v>
      </c>
      <c r="LU18" s="13">
        <v>1</v>
      </c>
      <c r="LV18" s="13">
        <v>1</v>
      </c>
      <c r="LW18" s="13">
        <v>3</v>
      </c>
      <c r="LX18" s="13">
        <v>2</v>
      </c>
      <c r="LY18" s="13"/>
      <c r="LZ18" s="13">
        <v>5</v>
      </c>
      <c r="MA18" s="13">
        <v>2</v>
      </c>
      <c r="MB18" s="13"/>
      <c r="MC18" s="13">
        <v>1</v>
      </c>
      <c r="MD18" s="13">
        <v>3</v>
      </c>
      <c r="ME18" s="13"/>
      <c r="MF18" s="13">
        <v>2</v>
      </c>
      <c r="MG18" s="13"/>
      <c r="MH18" s="13">
        <v>1</v>
      </c>
      <c r="MI18" s="13">
        <v>1</v>
      </c>
      <c r="MJ18" s="13">
        <v>1</v>
      </c>
      <c r="MK18" s="13">
        <v>2</v>
      </c>
      <c r="ML18" s="13">
        <v>1</v>
      </c>
      <c r="MM18" s="13"/>
      <c r="MN18" s="13"/>
      <c r="MO18" s="13"/>
      <c r="MP18" s="13">
        <v>1</v>
      </c>
      <c r="MQ18" s="13"/>
      <c r="MR18" s="13">
        <v>1</v>
      </c>
      <c r="MS18" s="13"/>
      <c r="MT18" s="13"/>
      <c r="MU18" s="13"/>
      <c r="MV18" s="13"/>
      <c r="MW18" s="13"/>
      <c r="MX18" s="13"/>
      <c r="MY18" s="13"/>
      <c r="MZ18" s="13"/>
      <c r="NA18" s="13"/>
      <c r="NB18" s="13">
        <v>2</v>
      </c>
      <c r="NC18" s="13">
        <v>11</v>
      </c>
      <c r="ND18" s="59">
        <v>163</v>
      </c>
      <c r="NE18" s="13">
        <v>38200</v>
      </c>
      <c r="NF18" s="351"/>
      <c r="NG18" s="351"/>
      <c r="NH18" s="351"/>
      <c r="NI18" s="351"/>
      <c r="NJ18" s="351"/>
      <c r="NK18" s="351"/>
      <c r="NL18" s="351"/>
      <c r="NM18" s="351"/>
    </row>
    <row r="19" spans="1:377">
      <c r="A19" s="5" t="s">
        <v>32</v>
      </c>
      <c r="B19" s="250">
        <f t="shared" si="26"/>
        <v>30</v>
      </c>
      <c r="C19" s="250">
        <f t="shared" si="27"/>
        <v>27</v>
      </c>
      <c r="D19" s="250">
        <f t="shared" si="28"/>
        <v>73</v>
      </c>
      <c r="E19" s="250">
        <f t="shared" si="29"/>
        <v>95</v>
      </c>
      <c r="F19" s="250">
        <f t="shared" si="30"/>
        <v>163</v>
      </c>
      <c r="G19" s="250">
        <f t="shared" si="31"/>
        <v>181</v>
      </c>
      <c r="H19" s="250">
        <f t="shared" si="32"/>
        <v>162</v>
      </c>
      <c r="I19" s="250">
        <f t="shared" si="33"/>
        <v>175</v>
      </c>
      <c r="J19" s="250">
        <f t="shared" si="34"/>
        <v>129</v>
      </c>
      <c r="K19" s="250">
        <f t="shared" si="35"/>
        <v>158</v>
      </c>
      <c r="L19" s="250">
        <f t="shared" si="36"/>
        <v>92</v>
      </c>
      <c r="M19" s="250">
        <f t="shared" si="37"/>
        <v>91</v>
      </c>
      <c r="N19" s="250">
        <f t="shared" si="38"/>
        <v>66</v>
      </c>
      <c r="O19" s="250">
        <f t="shared" si="39"/>
        <v>55</v>
      </c>
      <c r="P19" s="250">
        <f t="shared" si="40"/>
        <v>24</v>
      </c>
      <c r="Q19" s="250">
        <f t="shared" si="41"/>
        <v>26</v>
      </c>
      <c r="R19" s="250">
        <f t="shared" si="42"/>
        <v>11</v>
      </c>
      <c r="S19" s="250">
        <f t="shared" si="43"/>
        <v>17</v>
      </c>
      <c r="T19" s="250">
        <f t="shared" si="44"/>
        <v>4</v>
      </c>
      <c r="U19" s="250">
        <f t="shared" si="45"/>
        <v>4</v>
      </c>
      <c r="W19" s="12" t="s">
        <v>35</v>
      </c>
      <c r="X19" s="447">
        <f t="shared" si="3"/>
        <v>3</v>
      </c>
      <c r="Y19" s="447">
        <f t="shared" si="4"/>
        <v>2</v>
      </c>
      <c r="Z19" s="447">
        <f t="shared" si="5"/>
        <v>1</v>
      </c>
      <c r="AA19" s="447">
        <f t="shared" si="6"/>
        <v>1</v>
      </c>
      <c r="AB19" s="447">
        <f t="shared" si="7"/>
        <v>22</v>
      </c>
      <c r="AC19" s="447">
        <f t="shared" si="8"/>
        <v>21</v>
      </c>
      <c r="AD19" s="447">
        <f t="shared" si="9"/>
        <v>17</v>
      </c>
      <c r="AE19" s="447">
        <f t="shared" si="10"/>
        <v>13</v>
      </c>
      <c r="AF19" s="447">
        <f t="shared" si="11"/>
        <v>20</v>
      </c>
      <c r="AG19" s="447">
        <f t="shared" si="12"/>
        <v>15</v>
      </c>
      <c r="AH19" s="447">
        <f t="shared" si="13"/>
        <v>17</v>
      </c>
      <c r="AI19" s="447">
        <f t="shared" si="14"/>
        <v>12</v>
      </c>
      <c r="AJ19" s="447">
        <f t="shared" si="15"/>
        <v>17</v>
      </c>
      <c r="AK19" s="447">
        <f t="shared" si="16"/>
        <v>8</v>
      </c>
      <c r="AL19" s="447">
        <f t="shared" si="17"/>
        <v>4</v>
      </c>
      <c r="AM19" s="447">
        <f t="shared" si="18"/>
        <v>6</v>
      </c>
      <c r="AN19" s="447">
        <f t="shared" si="19"/>
        <v>0</v>
      </c>
      <c r="AO19" s="447">
        <f t="shared" si="20"/>
        <v>1</v>
      </c>
      <c r="AP19" s="447">
        <f t="shared" si="21"/>
        <v>1</v>
      </c>
      <c r="AQ19" s="447">
        <f t="shared" si="22"/>
        <v>1</v>
      </c>
      <c r="AR19" s="447">
        <f t="shared" si="23"/>
        <v>0</v>
      </c>
      <c r="AT19" s="12" t="s">
        <v>35</v>
      </c>
      <c r="AU19" s="13">
        <v>1</v>
      </c>
      <c r="AV19" s="13"/>
      <c r="AW19" s="13"/>
      <c r="AX19" s="13"/>
      <c r="AY19" s="13">
        <v>1</v>
      </c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>
        <v>1</v>
      </c>
      <c r="BN19" s="13"/>
      <c r="BO19" s="13">
        <v>2</v>
      </c>
      <c r="BP19" s="13">
        <v>2</v>
      </c>
      <c r="BQ19" s="13">
        <v>1</v>
      </c>
      <c r="BR19" s="13">
        <v>3</v>
      </c>
      <c r="BS19" s="13">
        <v>5</v>
      </c>
      <c r="BT19" s="13">
        <v>1</v>
      </c>
      <c r="BU19" s="13">
        <v>1</v>
      </c>
      <c r="BV19" s="13">
        <v>1</v>
      </c>
      <c r="BW19" s="13">
        <v>3</v>
      </c>
      <c r="BX19" s="13">
        <v>2</v>
      </c>
      <c r="BY19" s="13">
        <v>1</v>
      </c>
      <c r="BZ19" s="13"/>
      <c r="CA19" s="13"/>
      <c r="CB19" s="13">
        <v>1</v>
      </c>
      <c r="CC19" s="13"/>
      <c r="CD19" s="13">
        <v>2</v>
      </c>
      <c r="CE19" s="13">
        <v>3</v>
      </c>
      <c r="CF19" s="13">
        <v>3</v>
      </c>
      <c r="CG19" s="13">
        <v>1</v>
      </c>
      <c r="CH19" s="13">
        <v>2</v>
      </c>
      <c r="CI19" s="13">
        <v>1</v>
      </c>
      <c r="CJ19" s="13">
        <v>3</v>
      </c>
      <c r="CK19" s="13">
        <v>1</v>
      </c>
      <c r="CL19" s="13">
        <v>2</v>
      </c>
      <c r="CM19" s="13"/>
      <c r="CN19" s="13">
        <v>4</v>
      </c>
      <c r="CO19" s="13"/>
      <c r="CP19" s="13">
        <v>1</v>
      </c>
      <c r="CQ19" s="13">
        <v>1</v>
      </c>
      <c r="CR19" s="13">
        <v>2</v>
      </c>
      <c r="CS19" s="13">
        <v>2</v>
      </c>
      <c r="CT19" s="13"/>
      <c r="CU19" s="13">
        <v>1</v>
      </c>
      <c r="CV19" s="13">
        <v>1</v>
      </c>
      <c r="CW19" s="13"/>
      <c r="CX19" s="13">
        <v>3</v>
      </c>
      <c r="CY19" s="13"/>
      <c r="CZ19" s="13">
        <v>2</v>
      </c>
      <c r="DA19" s="13">
        <v>2</v>
      </c>
      <c r="DB19" s="13">
        <v>1</v>
      </c>
      <c r="DC19" s="13">
        <v>2</v>
      </c>
      <c r="DD19" s="13"/>
      <c r="DE19" s="13">
        <v>4</v>
      </c>
      <c r="DF19" s="13"/>
      <c r="DG19" s="13"/>
      <c r="DH19" s="13"/>
      <c r="DI19" s="13">
        <v>1</v>
      </c>
      <c r="DJ19" s="13"/>
      <c r="DK19" s="13"/>
      <c r="DL19" s="13">
        <v>1</v>
      </c>
      <c r="DM19" s="13"/>
      <c r="DN19" s="13">
        <v>2</v>
      </c>
      <c r="DO19" s="13"/>
      <c r="DP19" s="13">
        <v>1</v>
      </c>
      <c r="DQ19" s="13">
        <v>1</v>
      </c>
      <c r="DR19" s="13"/>
      <c r="DS19" s="13">
        <v>1</v>
      </c>
      <c r="DT19" s="13"/>
      <c r="DU19" s="13">
        <v>1</v>
      </c>
      <c r="DV19" s="13"/>
      <c r="DW19" s="13"/>
      <c r="DX19" s="13"/>
      <c r="DY19" s="13"/>
      <c r="DZ19" s="13"/>
      <c r="EA19" s="13"/>
      <c r="EB19" s="13">
        <v>1</v>
      </c>
      <c r="EC19" s="13"/>
      <c r="ED19" s="13"/>
      <c r="EE19" s="13"/>
      <c r="EF19" s="13"/>
      <c r="EG19" s="13"/>
      <c r="EH19" s="13"/>
      <c r="EI19" s="13"/>
      <c r="EJ19" s="13">
        <v>1</v>
      </c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59">
        <v>80</v>
      </c>
      <c r="FC19" s="13">
        <v>1</v>
      </c>
      <c r="FD19" s="13">
        <v>1</v>
      </c>
      <c r="FE19" s="13"/>
      <c r="FF19" s="13">
        <v>1</v>
      </c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>
        <v>1</v>
      </c>
      <c r="FU19" s="13"/>
      <c r="FV19" s="13"/>
      <c r="FW19" s="13">
        <v>1</v>
      </c>
      <c r="FX19" s="13"/>
      <c r="FY19" s="13">
        <v>1</v>
      </c>
      <c r="FZ19" s="13">
        <v>2</v>
      </c>
      <c r="GA19" s="13">
        <v>2</v>
      </c>
      <c r="GB19" s="13">
        <v>4</v>
      </c>
      <c r="GC19" s="13">
        <v>3</v>
      </c>
      <c r="GD19" s="13">
        <v>5</v>
      </c>
      <c r="GE19" s="13">
        <v>1</v>
      </c>
      <c r="GF19" s="13">
        <v>3</v>
      </c>
      <c r="GG19" s="13">
        <v>4</v>
      </c>
      <c r="GH19" s="13">
        <v>3</v>
      </c>
      <c r="GI19" s="13">
        <v>1</v>
      </c>
      <c r="GJ19" s="13">
        <v>1</v>
      </c>
      <c r="GK19" s="13">
        <v>3</v>
      </c>
      <c r="GL19" s="13">
        <v>3</v>
      </c>
      <c r="GM19" s="13">
        <v>1</v>
      </c>
      <c r="GN19" s="13">
        <v>1</v>
      </c>
      <c r="GO19" s="13"/>
      <c r="GP19" s="13"/>
      <c r="GQ19" s="13">
        <v>1</v>
      </c>
      <c r="GR19" s="13">
        <v>3</v>
      </c>
      <c r="GS19" s="13">
        <v>6</v>
      </c>
      <c r="GT19" s="13"/>
      <c r="GU19" s="13">
        <v>1</v>
      </c>
      <c r="GV19" s="13">
        <v>2</v>
      </c>
      <c r="GW19" s="13">
        <v>3</v>
      </c>
      <c r="GX19" s="13">
        <v>2</v>
      </c>
      <c r="GY19" s="13">
        <v>2</v>
      </c>
      <c r="GZ19" s="13"/>
      <c r="HA19" s="13">
        <v>1</v>
      </c>
      <c r="HB19" s="13">
        <v>3</v>
      </c>
      <c r="HC19" s="13">
        <v>2</v>
      </c>
      <c r="HD19" s="13"/>
      <c r="HE19" s="13"/>
      <c r="HF19" s="13"/>
      <c r="HG19" s="13">
        <v>2</v>
      </c>
      <c r="HH19" s="13">
        <v>1</v>
      </c>
      <c r="HI19" s="13">
        <v>3</v>
      </c>
      <c r="HJ19" s="13">
        <v>5</v>
      </c>
      <c r="HK19" s="13">
        <v>1</v>
      </c>
      <c r="HL19" s="13">
        <v>6</v>
      </c>
      <c r="HM19" s="13">
        <v>1</v>
      </c>
      <c r="HN19" s="13">
        <v>4</v>
      </c>
      <c r="HO19" s="13">
        <v>2</v>
      </c>
      <c r="HP19" s="13"/>
      <c r="HQ19" s="13">
        <v>1</v>
      </c>
      <c r="HR19" s="13"/>
      <c r="HS19" s="13">
        <v>2</v>
      </c>
      <c r="HT19" s="13"/>
      <c r="HU19" s="13"/>
      <c r="HV19" s="13">
        <v>1</v>
      </c>
      <c r="HW19" s="13"/>
      <c r="HX19" s="13"/>
      <c r="HY19" s="13">
        <v>1</v>
      </c>
      <c r="HZ19" s="13">
        <v>1</v>
      </c>
      <c r="IA19" s="13"/>
      <c r="IB19" s="13"/>
      <c r="IC19" s="13"/>
      <c r="ID19" s="13">
        <v>1</v>
      </c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>
        <v>1</v>
      </c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59">
        <v>102</v>
      </c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59"/>
      <c r="NE19" s="13">
        <v>182</v>
      </c>
      <c r="NF19" s="351"/>
      <c r="NG19" s="351"/>
      <c r="NH19" s="351"/>
      <c r="NI19" s="351"/>
      <c r="NJ19" s="351"/>
      <c r="NK19" s="351"/>
      <c r="NL19" s="351"/>
      <c r="NM19" s="351"/>
    </row>
    <row r="20" spans="1:377">
      <c r="A20" s="5" t="s">
        <v>33</v>
      </c>
      <c r="B20" s="250">
        <f t="shared" si="26"/>
        <v>25</v>
      </c>
      <c r="C20" s="250">
        <f t="shared" si="27"/>
        <v>16</v>
      </c>
      <c r="D20" s="250">
        <f t="shared" si="28"/>
        <v>95</v>
      </c>
      <c r="E20" s="250">
        <f t="shared" si="29"/>
        <v>95</v>
      </c>
      <c r="F20" s="250">
        <f t="shared" si="30"/>
        <v>736</v>
      </c>
      <c r="G20" s="250">
        <f t="shared" si="31"/>
        <v>695</v>
      </c>
      <c r="H20" s="250">
        <f t="shared" si="32"/>
        <v>912</v>
      </c>
      <c r="I20" s="250">
        <f t="shared" si="33"/>
        <v>783</v>
      </c>
      <c r="J20" s="250">
        <f t="shared" si="34"/>
        <v>698</v>
      </c>
      <c r="K20" s="250">
        <f t="shared" si="35"/>
        <v>624</v>
      </c>
      <c r="L20" s="250">
        <f t="shared" si="36"/>
        <v>436</v>
      </c>
      <c r="M20" s="250">
        <f t="shared" si="37"/>
        <v>390</v>
      </c>
      <c r="N20" s="250">
        <f t="shared" si="38"/>
        <v>255</v>
      </c>
      <c r="O20" s="250">
        <f t="shared" si="39"/>
        <v>220</v>
      </c>
      <c r="P20" s="250">
        <f t="shared" si="40"/>
        <v>154</v>
      </c>
      <c r="Q20" s="250">
        <f t="shared" si="41"/>
        <v>129</v>
      </c>
      <c r="R20" s="250">
        <f t="shared" si="42"/>
        <v>58</v>
      </c>
      <c r="S20" s="250">
        <f t="shared" si="43"/>
        <v>70</v>
      </c>
      <c r="T20" s="250">
        <f t="shared" si="44"/>
        <v>7</v>
      </c>
      <c r="U20" s="250">
        <f t="shared" si="45"/>
        <v>17</v>
      </c>
      <c r="W20" s="12" t="s">
        <v>181</v>
      </c>
      <c r="X20" s="447">
        <f t="shared" si="3"/>
        <v>219</v>
      </c>
      <c r="Y20" s="447">
        <f t="shared" si="4"/>
        <v>192</v>
      </c>
      <c r="Z20" s="447">
        <f t="shared" si="5"/>
        <v>457</v>
      </c>
      <c r="AA20" s="447">
        <f t="shared" si="6"/>
        <v>465</v>
      </c>
      <c r="AB20" s="447">
        <f t="shared" si="7"/>
        <v>1768</v>
      </c>
      <c r="AC20" s="447">
        <f t="shared" si="8"/>
        <v>1724</v>
      </c>
      <c r="AD20" s="447">
        <f t="shared" si="9"/>
        <v>2159</v>
      </c>
      <c r="AE20" s="447">
        <f t="shared" si="10"/>
        <v>2019</v>
      </c>
      <c r="AF20" s="447">
        <f t="shared" si="11"/>
        <v>1590</v>
      </c>
      <c r="AG20" s="447">
        <f t="shared" si="12"/>
        <v>1588</v>
      </c>
      <c r="AH20" s="447">
        <f t="shared" si="13"/>
        <v>995</v>
      </c>
      <c r="AI20" s="447">
        <f t="shared" si="14"/>
        <v>1043</v>
      </c>
      <c r="AJ20" s="447">
        <f t="shared" si="15"/>
        <v>634</v>
      </c>
      <c r="AK20" s="447">
        <f t="shared" si="16"/>
        <v>646</v>
      </c>
      <c r="AL20" s="447">
        <f t="shared" si="17"/>
        <v>311</v>
      </c>
      <c r="AM20" s="447">
        <f t="shared" si="18"/>
        <v>303</v>
      </c>
      <c r="AN20" s="447">
        <f t="shared" si="19"/>
        <v>91</v>
      </c>
      <c r="AO20" s="447">
        <f t="shared" si="20"/>
        <v>170</v>
      </c>
      <c r="AP20" s="447">
        <f t="shared" si="21"/>
        <v>26</v>
      </c>
      <c r="AQ20" s="447">
        <f t="shared" si="22"/>
        <v>39</v>
      </c>
      <c r="AR20" s="447">
        <f t="shared" si="23"/>
        <v>7</v>
      </c>
      <c r="AT20" s="12" t="s">
        <v>181</v>
      </c>
      <c r="AU20" s="13">
        <v>19</v>
      </c>
      <c r="AV20" s="13">
        <v>19</v>
      </c>
      <c r="AW20" s="13">
        <v>18</v>
      </c>
      <c r="AX20" s="13">
        <v>18</v>
      </c>
      <c r="AY20" s="13">
        <v>19</v>
      </c>
      <c r="AZ20" s="13">
        <v>27</v>
      </c>
      <c r="BA20" s="13">
        <v>17</v>
      </c>
      <c r="BB20" s="13">
        <v>14</v>
      </c>
      <c r="BC20" s="13">
        <v>19</v>
      </c>
      <c r="BD20" s="13">
        <v>22</v>
      </c>
      <c r="BE20" s="13">
        <v>15</v>
      </c>
      <c r="BF20" s="13">
        <v>26</v>
      </c>
      <c r="BG20" s="13">
        <v>38</v>
      </c>
      <c r="BH20" s="13">
        <v>30</v>
      </c>
      <c r="BI20" s="13">
        <v>40</v>
      </c>
      <c r="BJ20" s="13">
        <v>47</v>
      </c>
      <c r="BK20" s="13">
        <v>53</v>
      </c>
      <c r="BL20" s="13">
        <v>53</v>
      </c>
      <c r="BM20" s="13">
        <v>57</v>
      </c>
      <c r="BN20" s="13">
        <v>106</v>
      </c>
      <c r="BO20" s="13">
        <v>109</v>
      </c>
      <c r="BP20" s="13">
        <v>115</v>
      </c>
      <c r="BQ20" s="13">
        <v>133</v>
      </c>
      <c r="BR20" s="13">
        <v>154</v>
      </c>
      <c r="BS20" s="13">
        <v>152</v>
      </c>
      <c r="BT20" s="13">
        <v>189</v>
      </c>
      <c r="BU20" s="13">
        <v>189</v>
      </c>
      <c r="BV20" s="13">
        <v>210</v>
      </c>
      <c r="BW20" s="13">
        <v>208</v>
      </c>
      <c r="BX20" s="13">
        <v>265</v>
      </c>
      <c r="BY20" s="13">
        <v>244</v>
      </c>
      <c r="BZ20" s="13">
        <v>222</v>
      </c>
      <c r="CA20" s="13">
        <v>206</v>
      </c>
      <c r="CB20" s="13">
        <v>215</v>
      </c>
      <c r="CC20" s="13">
        <v>215</v>
      </c>
      <c r="CD20" s="13">
        <v>207</v>
      </c>
      <c r="CE20" s="13">
        <v>187</v>
      </c>
      <c r="CF20" s="13">
        <v>175</v>
      </c>
      <c r="CG20" s="13">
        <v>175</v>
      </c>
      <c r="CH20" s="13">
        <v>173</v>
      </c>
      <c r="CI20" s="13">
        <v>180</v>
      </c>
      <c r="CJ20" s="13">
        <v>209</v>
      </c>
      <c r="CK20" s="13">
        <v>163</v>
      </c>
      <c r="CL20" s="13">
        <v>176</v>
      </c>
      <c r="CM20" s="13">
        <v>156</v>
      </c>
      <c r="CN20" s="13">
        <v>146</v>
      </c>
      <c r="CO20" s="13">
        <v>142</v>
      </c>
      <c r="CP20" s="13">
        <v>134</v>
      </c>
      <c r="CQ20" s="13">
        <v>163</v>
      </c>
      <c r="CR20" s="13">
        <v>119</v>
      </c>
      <c r="CS20" s="13">
        <v>124</v>
      </c>
      <c r="CT20" s="13">
        <v>116</v>
      </c>
      <c r="CU20" s="13">
        <v>99</v>
      </c>
      <c r="CV20" s="13">
        <v>114</v>
      </c>
      <c r="CW20" s="13">
        <v>124</v>
      </c>
      <c r="CX20" s="13">
        <v>111</v>
      </c>
      <c r="CY20" s="13">
        <v>112</v>
      </c>
      <c r="CZ20" s="13">
        <v>84</v>
      </c>
      <c r="DA20" s="13">
        <v>76</v>
      </c>
      <c r="DB20" s="13">
        <v>83</v>
      </c>
      <c r="DC20" s="13">
        <v>92</v>
      </c>
      <c r="DD20" s="13">
        <v>72</v>
      </c>
      <c r="DE20" s="13">
        <v>87</v>
      </c>
      <c r="DF20" s="13">
        <v>75</v>
      </c>
      <c r="DG20" s="13">
        <v>57</v>
      </c>
      <c r="DH20" s="13">
        <v>66</v>
      </c>
      <c r="DI20" s="13">
        <v>52</v>
      </c>
      <c r="DJ20" s="13">
        <v>51</v>
      </c>
      <c r="DK20" s="13">
        <v>47</v>
      </c>
      <c r="DL20" s="13">
        <v>47</v>
      </c>
      <c r="DM20" s="13">
        <v>34</v>
      </c>
      <c r="DN20" s="13">
        <v>47</v>
      </c>
      <c r="DO20" s="13">
        <v>44</v>
      </c>
      <c r="DP20" s="13">
        <v>31</v>
      </c>
      <c r="DQ20" s="13">
        <v>22</v>
      </c>
      <c r="DR20" s="13">
        <v>23</v>
      </c>
      <c r="DS20" s="13">
        <v>25</v>
      </c>
      <c r="DT20" s="13">
        <v>22</v>
      </c>
      <c r="DU20" s="13">
        <v>22</v>
      </c>
      <c r="DV20" s="13">
        <v>33</v>
      </c>
      <c r="DW20" s="13">
        <v>19</v>
      </c>
      <c r="DX20" s="13">
        <v>13</v>
      </c>
      <c r="DY20" s="13">
        <v>27</v>
      </c>
      <c r="DZ20" s="13">
        <v>16</v>
      </c>
      <c r="EA20" s="13">
        <v>23</v>
      </c>
      <c r="EB20" s="13">
        <v>16</v>
      </c>
      <c r="EC20" s="13">
        <v>16</v>
      </c>
      <c r="ED20" s="13">
        <v>13</v>
      </c>
      <c r="EE20" s="13">
        <v>9</v>
      </c>
      <c r="EF20" s="13">
        <v>18</v>
      </c>
      <c r="EG20" s="13">
        <v>10</v>
      </c>
      <c r="EH20" s="13">
        <v>5</v>
      </c>
      <c r="EI20" s="13">
        <v>6</v>
      </c>
      <c r="EJ20" s="13">
        <v>2</v>
      </c>
      <c r="EK20" s="13">
        <v>5</v>
      </c>
      <c r="EL20" s="13">
        <v>3</v>
      </c>
      <c r="EM20" s="13">
        <v>6</v>
      </c>
      <c r="EN20" s="13">
        <v>1</v>
      </c>
      <c r="EO20" s="13">
        <v>1</v>
      </c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59">
        <v>8189</v>
      </c>
      <c r="FC20" s="13">
        <v>15</v>
      </c>
      <c r="FD20" s="13">
        <v>28</v>
      </c>
      <c r="FE20" s="13">
        <v>26</v>
      </c>
      <c r="FF20" s="13">
        <v>16</v>
      </c>
      <c r="FG20" s="13">
        <v>18</v>
      </c>
      <c r="FH20" s="13">
        <v>23</v>
      </c>
      <c r="FI20" s="13">
        <v>16</v>
      </c>
      <c r="FJ20" s="13">
        <v>21</v>
      </c>
      <c r="FK20" s="13">
        <v>27</v>
      </c>
      <c r="FL20" s="13">
        <v>29</v>
      </c>
      <c r="FM20" s="13">
        <v>22</v>
      </c>
      <c r="FN20" s="13">
        <v>36</v>
      </c>
      <c r="FO20" s="13">
        <v>39</v>
      </c>
      <c r="FP20" s="13">
        <v>33</v>
      </c>
      <c r="FQ20" s="13">
        <v>32</v>
      </c>
      <c r="FR20" s="13">
        <v>52</v>
      </c>
      <c r="FS20" s="13">
        <v>44</v>
      </c>
      <c r="FT20" s="13">
        <v>53</v>
      </c>
      <c r="FU20" s="13">
        <v>63</v>
      </c>
      <c r="FV20" s="13">
        <v>83</v>
      </c>
      <c r="FW20" s="13">
        <v>107</v>
      </c>
      <c r="FX20" s="13">
        <v>107</v>
      </c>
      <c r="FY20" s="13">
        <v>158</v>
      </c>
      <c r="FZ20" s="13">
        <v>153</v>
      </c>
      <c r="GA20" s="13">
        <v>177</v>
      </c>
      <c r="GB20" s="13">
        <v>222</v>
      </c>
      <c r="GC20" s="13">
        <v>179</v>
      </c>
      <c r="GD20" s="13">
        <v>205</v>
      </c>
      <c r="GE20" s="13">
        <v>227</v>
      </c>
      <c r="GF20" s="13">
        <v>233</v>
      </c>
      <c r="GG20" s="13">
        <v>242</v>
      </c>
      <c r="GH20" s="13">
        <v>208</v>
      </c>
      <c r="GI20" s="13">
        <v>260</v>
      </c>
      <c r="GJ20" s="13">
        <v>205</v>
      </c>
      <c r="GK20" s="13">
        <v>192</v>
      </c>
      <c r="GL20" s="13">
        <v>230</v>
      </c>
      <c r="GM20" s="13">
        <v>216</v>
      </c>
      <c r="GN20" s="13">
        <v>206</v>
      </c>
      <c r="GO20" s="13">
        <v>207</v>
      </c>
      <c r="GP20" s="13">
        <v>193</v>
      </c>
      <c r="GQ20" s="13">
        <v>213</v>
      </c>
      <c r="GR20" s="13">
        <v>182</v>
      </c>
      <c r="GS20" s="13">
        <v>170</v>
      </c>
      <c r="GT20" s="13">
        <v>185</v>
      </c>
      <c r="GU20" s="13">
        <v>146</v>
      </c>
      <c r="GV20" s="13">
        <v>151</v>
      </c>
      <c r="GW20" s="13">
        <v>147</v>
      </c>
      <c r="GX20" s="13">
        <v>115</v>
      </c>
      <c r="GY20" s="13">
        <v>147</v>
      </c>
      <c r="GZ20" s="13">
        <v>134</v>
      </c>
      <c r="HA20" s="13">
        <v>133</v>
      </c>
      <c r="HB20" s="13">
        <v>88</v>
      </c>
      <c r="HC20" s="13">
        <v>110</v>
      </c>
      <c r="HD20" s="13">
        <v>102</v>
      </c>
      <c r="HE20" s="13">
        <v>88</v>
      </c>
      <c r="HF20" s="13">
        <v>88</v>
      </c>
      <c r="HG20" s="13">
        <v>108</v>
      </c>
      <c r="HH20" s="13">
        <v>91</v>
      </c>
      <c r="HI20" s="13">
        <v>99</v>
      </c>
      <c r="HJ20" s="13">
        <v>88</v>
      </c>
      <c r="HK20" s="13">
        <v>85</v>
      </c>
      <c r="HL20" s="13">
        <v>61</v>
      </c>
      <c r="HM20" s="13">
        <v>87</v>
      </c>
      <c r="HN20" s="13">
        <v>51</v>
      </c>
      <c r="HO20" s="13">
        <v>75</v>
      </c>
      <c r="HP20" s="13">
        <v>65</v>
      </c>
      <c r="HQ20" s="13">
        <v>64</v>
      </c>
      <c r="HR20" s="13">
        <v>52</v>
      </c>
      <c r="HS20" s="13">
        <v>49</v>
      </c>
      <c r="HT20" s="13">
        <v>45</v>
      </c>
      <c r="HU20" s="13">
        <v>52</v>
      </c>
      <c r="HV20" s="13">
        <v>46</v>
      </c>
      <c r="HW20" s="13">
        <v>37</v>
      </c>
      <c r="HX20" s="13">
        <v>32</v>
      </c>
      <c r="HY20" s="13">
        <v>26</v>
      </c>
      <c r="HZ20" s="13">
        <v>34</v>
      </c>
      <c r="IA20" s="13">
        <v>27</v>
      </c>
      <c r="IB20" s="13">
        <v>16</v>
      </c>
      <c r="IC20" s="13">
        <v>16</v>
      </c>
      <c r="ID20" s="13">
        <v>25</v>
      </c>
      <c r="IE20" s="13">
        <v>12</v>
      </c>
      <c r="IF20" s="13">
        <v>17</v>
      </c>
      <c r="IG20" s="13">
        <v>11</v>
      </c>
      <c r="IH20" s="13">
        <v>8</v>
      </c>
      <c r="II20" s="13">
        <v>10</v>
      </c>
      <c r="IJ20" s="13">
        <v>9</v>
      </c>
      <c r="IK20" s="13">
        <v>5</v>
      </c>
      <c r="IL20" s="13">
        <v>5</v>
      </c>
      <c r="IM20" s="13">
        <v>8</v>
      </c>
      <c r="IN20" s="13">
        <v>6</v>
      </c>
      <c r="IO20" s="13">
        <v>8</v>
      </c>
      <c r="IP20" s="13">
        <v>3</v>
      </c>
      <c r="IQ20" s="13">
        <v>2</v>
      </c>
      <c r="IR20" s="13">
        <v>1</v>
      </c>
      <c r="IS20" s="13">
        <v>3</v>
      </c>
      <c r="IT20" s="13">
        <v>2</v>
      </c>
      <c r="IU20" s="13">
        <v>1</v>
      </c>
      <c r="IV20" s="13">
        <v>2</v>
      </c>
      <c r="IW20" s="13">
        <v>1</v>
      </c>
      <c r="IX20" s="13">
        <v>2</v>
      </c>
      <c r="IY20" s="13"/>
      <c r="IZ20" s="13">
        <v>1</v>
      </c>
      <c r="JA20" s="13"/>
      <c r="JB20" s="13"/>
      <c r="JC20" s="13"/>
      <c r="JD20" s="13"/>
      <c r="JE20" s="59">
        <v>8250</v>
      </c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>
        <v>1</v>
      </c>
      <c r="JZ20" s="13"/>
      <c r="KA20" s="13"/>
      <c r="KB20" s="13">
        <v>1</v>
      </c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>
        <v>1</v>
      </c>
      <c r="KR20" s="13"/>
      <c r="KS20" s="13"/>
      <c r="KT20" s="13">
        <v>1</v>
      </c>
      <c r="KU20" s="13"/>
      <c r="KV20" s="13"/>
      <c r="KW20" s="13"/>
      <c r="KX20" s="13">
        <v>1</v>
      </c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>
        <v>1</v>
      </c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>
        <v>1</v>
      </c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59">
        <v>7</v>
      </c>
      <c r="NE20" s="13">
        <v>16446</v>
      </c>
      <c r="NF20" s="351"/>
      <c r="NG20" s="351"/>
      <c r="NH20" s="351"/>
      <c r="NI20" s="351"/>
      <c r="NJ20" s="351"/>
      <c r="NK20" s="351"/>
      <c r="NL20" s="351"/>
      <c r="NM20" s="351"/>
    </row>
    <row r="21" spans="1:377">
      <c r="A21" s="5" t="s">
        <v>34</v>
      </c>
      <c r="B21" s="250">
        <f t="shared" si="26"/>
        <v>363</v>
      </c>
      <c r="C21" s="250">
        <f t="shared" si="27"/>
        <v>386</v>
      </c>
      <c r="D21" s="250">
        <f t="shared" si="28"/>
        <v>703</v>
      </c>
      <c r="E21" s="250">
        <f t="shared" si="29"/>
        <v>809</v>
      </c>
      <c r="F21" s="250">
        <f t="shared" si="30"/>
        <v>3668</v>
      </c>
      <c r="G21" s="250">
        <f t="shared" si="31"/>
        <v>3823</v>
      </c>
      <c r="H21" s="250">
        <f t="shared" si="32"/>
        <v>4857</v>
      </c>
      <c r="I21" s="250">
        <f t="shared" si="33"/>
        <v>4800</v>
      </c>
      <c r="J21" s="250">
        <f t="shared" si="34"/>
        <v>3837</v>
      </c>
      <c r="K21" s="250">
        <f t="shared" si="35"/>
        <v>3882</v>
      </c>
      <c r="L21" s="250">
        <f t="shared" si="36"/>
        <v>2572</v>
      </c>
      <c r="M21" s="250">
        <f t="shared" si="37"/>
        <v>2609</v>
      </c>
      <c r="N21" s="250">
        <f t="shared" si="38"/>
        <v>1622</v>
      </c>
      <c r="O21" s="250">
        <f t="shared" si="39"/>
        <v>1348</v>
      </c>
      <c r="P21" s="250">
        <f t="shared" si="40"/>
        <v>883</v>
      </c>
      <c r="Q21" s="250">
        <f t="shared" si="41"/>
        <v>740</v>
      </c>
      <c r="R21" s="250">
        <f t="shared" si="42"/>
        <v>412</v>
      </c>
      <c r="S21" s="250">
        <f t="shared" si="43"/>
        <v>482</v>
      </c>
      <c r="T21" s="250">
        <f t="shared" si="44"/>
        <v>65</v>
      </c>
      <c r="U21" s="250">
        <f t="shared" si="45"/>
        <v>155</v>
      </c>
      <c r="W21" s="12" t="s">
        <v>182</v>
      </c>
      <c r="X21" s="447">
        <f t="shared" si="3"/>
        <v>340</v>
      </c>
      <c r="Y21" s="447">
        <f t="shared" si="4"/>
        <v>321</v>
      </c>
      <c r="Z21" s="447">
        <f t="shared" si="5"/>
        <v>493</v>
      </c>
      <c r="AA21" s="447">
        <f t="shared" si="6"/>
        <v>604</v>
      </c>
      <c r="AB21" s="447">
        <f t="shared" si="7"/>
        <v>1785</v>
      </c>
      <c r="AC21" s="447">
        <f t="shared" si="8"/>
        <v>1910</v>
      </c>
      <c r="AD21" s="447">
        <f t="shared" si="9"/>
        <v>2228</v>
      </c>
      <c r="AE21" s="447">
        <f t="shared" si="10"/>
        <v>2445</v>
      </c>
      <c r="AF21" s="447">
        <f t="shared" si="11"/>
        <v>1725</v>
      </c>
      <c r="AG21" s="447">
        <f t="shared" si="12"/>
        <v>1921</v>
      </c>
      <c r="AH21" s="447">
        <f t="shared" si="13"/>
        <v>1177</v>
      </c>
      <c r="AI21" s="447">
        <f t="shared" si="14"/>
        <v>1235</v>
      </c>
      <c r="AJ21" s="447">
        <f t="shared" si="15"/>
        <v>781</v>
      </c>
      <c r="AK21" s="447">
        <f t="shared" si="16"/>
        <v>668</v>
      </c>
      <c r="AL21" s="447">
        <f t="shared" si="17"/>
        <v>490</v>
      </c>
      <c r="AM21" s="447">
        <f t="shared" si="18"/>
        <v>397</v>
      </c>
      <c r="AN21" s="447">
        <f t="shared" si="19"/>
        <v>237</v>
      </c>
      <c r="AO21" s="447">
        <f t="shared" si="20"/>
        <v>225</v>
      </c>
      <c r="AP21" s="447">
        <f t="shared" si="21"/>
        <v>32</v>
      </c>
      <c r="AQ21" s="447">
        <f t="shared" si="22"/>
        <v>86</v>
      </c>
      <c r="AR21" s="447">
        <f t="shared" si="23"/>
        <v>11</v>
      </c>
      <c r="AT21" s="12" t="s">
        <v>182</v>
      </c>
      <c r="AU21" s="13">
        <v>42</v>
      </c>
      <c r="AV21" s="13">
        <v>50</v>
      </c>
      <c r="AW21" s="13">
        <v>23</v>
      </c>
      <c r="AX21" s="13">
        <v>31</v>
      </c>
      <c r="AY21" s="13">
        <v>30</v>
      </c>
      <c r="AZ21" s="13">
        <v>29</v>
      </c>
      <c r="BA21" s="13">
        <v>31</v>
      </c>
      <c r="BB21" s="13">
        <v>25</v>
      </c>
      <c r="BC21" s="13">
        <v>32</v>
      </c>
      <c r="BD21" s="13">
        <v>28</v>
      </c>
      <c r="BE21" s="13">
        <v>27</v>
      </c>
      <c r="BF21" s="13">
        <v>32</v>
      </c>
      <c r="BG21" s="13">
        <v>38</v>
      </c>
      <c r="BH21" s="13">
        <v>35</v>
      </c>
      <c r="BI21" s="13">
        <v>51</v>
      </c>
      <c r="BJ21" s="13">
        <v>62</v>
      </c>
      <c r="BK21" s="13">
        <v>74</v>
      </c>
      <c r="BL21" s="13">
        <v>84</v>
      </c>
      <c r="BM21" s="13">
        <v>83</v>
      </c>
      <c r="BN21" s="13">
        <v>118</v>
      </c>
      <c r="BO21" s="13">
        <v>114</v>
      </c>
      <c r="BP21" s="13">
        <v>125</v>
      </c>
      <c r="BQ21" s="13">
        <v>148</v>
      </c>
      <c r="BR21" s="13">
        <v>194</v>
      </c>
      <c r="BS21" s="13">
        <v>175</v>
      </c>
      <c r="BT21" s="13">
        <v>198</v>
      </c>
      <c r="BU21" s="13">
        <v>217</v>
      </c>
      <c r="BV21" s="13">
        <v>224</v>
      </c>
      <c r="BW21" s="13">
        <v>242</v>
      </c>
      <c r="BX21" s="13">
        <v>273</v>
      </c>
      <c r="BY21" s="13">
        <v>280</v>
      </c>
      <c r="BZ21" s="13">
        <v>247</v>
      </c>
      <c r="CA21" s="13">
        <v>247</v>
      </c>
      <c r="CB21" s="13">
        <v>239</v>
      </c>
      <c r="CC21" s="13">
        <v>269</v>
      </c>
      <c r="CD21" s="13">
        <v>263</v>
      </c>
      <c r="CE21" s="13">
        <v>238</v>
      </c>
      <c r="CF21" s="13">
        <v>229</v>
      </c>
      <c r="CG21" s="13">
        <v>228</v>
      </c>
      <c r="CH21" s="13">
        <v>205</v>
      </c>
      <c r="CI21" s="13">
        <v>245</v>
      </c>
      <c r="CJ21" s="13">
        <v>222</v>
      </c>
      <c r="CK21" s="13">
        <v>214</v>
      </c>
      <c r="CL21" s="13">
        <v>220</v>
      </c>
      <c r="CM21" s="13">
        <v>187</v>
      </c>
      <c r="CN21" s="13">
        <v>183</v>
      </c>
      <c r="CO21" s="13">
        <v>171</v>
      </c>
      <c r="CP21" s="13">
        <v>191</v>
      </c>
      <c r="CQ21" s="13">
        <v>146</v>
      </c>
      <c r="CR21" s="13">
        <v>142</v>
      </c>
      <c r="CS21" s="13">
        <v>142</v>
      </c>
      <c r="CT21" s="13">
        <v>124</v>
      </c>
      <c r="CU21" s="13">
        <v>137</v>
      </c>
      <c r="CV21" s="13">
        <v>124</v>
      </c>
      <c r="CW21" s="13">
        <v>143</v>
      </c>
      <c r="CX21" s="13">
        <v>127</v>
      </c>
      <c r="CY21" s="13">
        <v>124</v>
      </c>
      <c r="CZ21" s="13">
        <v>117</v>
      </c>
      <c r="DA21" s="13">
        <v>106</v>
      </c>
      <c r="DB21" s="13">
        <v>91</v>
      </c>
      <c r="DC21" s="13">
        <v>96</v>
      </c>
      <c r="DD21" s="13">
        <v>70</v>
      </c>
      <c r="DE21" s="13">
        <v>74</v>
      </c>
      <c r="DF21" s="13">
        <v>76</v>
      </c>
      <c r="DG21" s="13">
        <v>70</v>
      </c>
      <c r="DH21" s="13">
        <v>52</v>
      </c>
      <c r="DI21" s="13">
        <v>61</v>
      </c>
      <c r="DJ21" s="13">
        <v>59</v>
      </c>
      <c r="DK21" s="13">
        <v>49</v>
      </c>
      <c r="DL21" s="13">
        <v>61</v>
      </c>
      <c r="DM21" s="13">
        <v>58</v>
      </c>
      <c r="DN21" s="13">
        <v>41</v>
      </c>
      <c r="DO21" s="13">
        <v>46</v>
      </c>
      <c r="DP21" s="13">
        <v>34</v>
      </c>
      <c r="DQ21" s="13">
        <v>43</v>
      </c>
      <c r="DR21" s="13">
        <v>35</v>
      </c>
      <c r="DS21" s="13">
        <v>37</v>
      </c>
      <c r="DT21" s="13">
        <v>43</v>
      </c>
      <c r="DU21" s="13">
        <v>32</v>
      </c>
      <c r="DV21" s="13">
        <v>28</v>
      </c>
      <c r="DW21" s="13">
        <v>34</v>
      </c>
      <c r="DX21" s="13">
        <v>31</v>
      </c>
      <c r="DY21" s="13">
        <v>24</v>
      </c>
      <c r="DZ21" s="13">
        <v>16</v>
      </c>
      <c r="EA21" s="13">
        <v>23</v>
      </c>
      <c r="EB21" s="13">
        <v>26</v>
      </c>
      <c r="EC21" s="13">
        <v>20</v>
      </c>
      <c r="ED21" s="13">
        <v>25</v>
      </c>
      <c r="EE21" s="13">
        <v>16</v>
      </c>
      <c r="EF21" s="13">
        <v>10</v>
      </c>
      <c r="EG21" s="13">
        <v>17</v>
      </c>
      <c r="EH21" s="13">
        <v>18</v>
      </c>
      <c r="EI21" s="13">
        <v>9</v>
      </c>
      <c r="EJ21" s="13">
        <v>12</v>
      </c>
      <c r="EK21" s="13">
        <v>8</v>
      </c>
      <c r="EL21" s="13">
        <v>8</v>
      </c>
      <c r="EM21" s="13">
        <v>6</v>
      </c>
      <c r="EN21" s="13">
        <v>2</v>
      </c>
      <c r="EO21" s="13">
        <v>3</v>
      </c>
      <c r="EP21" s="13">
        <v>2</v>
      </c>
      <c r="EQ21" s="13"/>
      <c r="ER21" s="13">
        <v>1</v>
      </c>
      <c r="ES21" s="13"/>
      <c r="ET21" s="13"/>
      <c r="EU21" s="13"/>
      <c r="EV21" s="13"/>
      <c r="EW21" s="13"/>
      <c r="EX21" s="13"/>
      <c r="EY21" s="13"/>
      <c r="EZ21" s="13"/>
      <c r="FA21" s="13">
        <v>1</v>
      </c>
      <c r="FB21" s="59">
        <v>9813</v>
      </c>
      <c r="FC21" s="13">
        <v>50</v>
      </c>
      <c r="FD21" s="13">
        <v>42</v>
      </c>
      <c r="FE21" s="13">
        <v>32</v>
      </c>
      <c r="FF21" s="13">
        <v>37</v>
      </c>
      <c r="FG21" s="13">
        <v>23</v>
      </c>
      <c r="FH21" s="13">
        <v>33</v>
      </c>
      <c r="FI21" s="13">
        <v>36</v>
      </c>
      <c r="FJ21" s="13">
        <v>25</v>
      </c>
      <c r="FK21" s="13">
        <v>33</v>
      </c>
      <c r="FL21" s="13">
        <v>29</v>
      </c>
      <c r="FM21" s="13">
        <v>23</v>
      </c>
      <c r="FN21" s="13">
        <v>31</v>
      </c>
      <c r="FO21" s="13">
        <v>33</v>
      </c>
      <c r="FP21" s="13">
        <v>42</v>
      </c>
      <c r="FQ21" s="13">
        <v>44</v>
      </c>
      <c r="FR21" s="13">
        <v>54</v>
      </c>
      <c r="FS21" s="13">
        <v>50</v>
      </c>
      <c r="FT21" s="13">
        <v>57</v>
      </c>
      <c r="FU21" s="13">
        <v>64</v>
      </c>
      <c r="FV21" s="13">
        <v>95</v>
      </c>
      <c r="FW21" s="13">
        <v>100</v>
      </c>
      <c r="FX21" s="13">
        <v>115</v>
      </c>
      <c r="FY21" s="13">
        <v>137</v>
      </c>
      <c r="FZ21" s="13">
        <v>190</v>
      </c>
      <c r="GA21" s="13">
        <v>184</v>
      </c>
      <c r="GB21" s="13">
        <v>197</v>
      </c>
      <c r="GC21" s="13">
        <v>198</v>
      </c>
      <c r="GD21" s="13">
        <v>191</v>
      </c>
      <c r="GE21" s="13">
        <v>206</v>
      </c>
      <c r="GF21" s="13">
        <v>267</v>
      </c>
      <c r="GG21" s="13">
        <v>232</v>
      </c>
      <c r="GH21" s="13">
        <v>261</v>
      </c>
      <c r="GI21" s="13">
        <v>233</v>
      </c>
      <c r="GJ21" s="13">
        <v>210</v>
      </c>
      <c r="GK21" s="13">
        <v>218</v>
      </c>
      <c r="GL21" s="13">
        <v>204</v>
      </c>
      <c r="GM21" s="13">
        <v>214</v>
      </c>
      <c r="GN21" s="13">
        <v>220</v>
      </c>
      <c r="GO21" s="13">
        <v>208</v>
      </c>
      <c r="GP21" s="13">
        <v>228</v>
      </c>
      <c r="GQ21" s="13">
        <v>208</v>
      </c>
      <c r="GR21" s="13">
        <v>187</v>
      </c>
      <c r="GS21" s="13">
        <v>189</v>
      </c>
      <c r="GT21" s="13">
        <v>169</v>
      </c>
      <c r="GU21" s="13">
        <v>164</v>
      </c>
      <c r="GV21" s="13">
        <v>188</v>
      </c>
      <c r="GW21" s="13">
        <v>150</v>
      </c>
      <c r="GX21" s="13">
        <v>177</v>
      </c>
      <c r="GY21" s="13">
        <v>160</v>
      </c>
      <c r="GZ21" s="13">
        <v>133</v>
      </c>
      <c r="HA21" s="13">
        <v>142</v>
      </c>
      <c r="HB21" s="13">
        <v>107</v>
      </c>
      <c r="HC21" s="13">
        <v>120</v>
      </c>
      <c r="HD21" s="13">
        <v>128</v>
      </c>
      <c r="HE21" s="13">
        <v>107</v>
      </c>
      <c r="HF21" s="13">
        <v>143</v>
      </c>
      <c r="HG21" s="13">
        <v>109</v>
      </c>
      <c r="HH21" s="13">
        <v>103</v>
      </c>
      <c r="HI21" s="13">
        <v>100</v>
      </c>
      <c r="HJ21" s="13">
        <v>118</v>
      </c>
      <c r="HK21" s="13">
        <v>103</v>
      </c>
      <c r="HL21" s="13">
        <v>102</v>
      </c>
      <c r="HM21" s="13">
        <v>91</v>
      </c>
      <c r="HN21" s="13">
        <v>80</v>
      </c>
      <c r="HO21" s="13">
        <v>70</v>
      </c>
      <c r="HP21" s="13">
        <v>69</v>
      </c>
      <c r="HQ21" s="13">
        <v>65</v>
      </c>
      <c r="HR21" s="13">
        <v>68</v>
      </c>
      <c r="HS21" s="13">
        <v>59</v>
      </c>
      <c r="HT21" s="13">
        <v>74</v>
      </c>
      <c r="HU21" s="13">
        <v>52</v>
      </c>
      <c r="HV21" s="13">
        <v>55</v>
      </c>
      <c r="HW21" s="13">
        <v>48</v>
      </c>
      <c r="HX21" s="13">
        <v>55</v>
      </c>
      <c r="HY21" s="13">
        <v>49</v>
      </c>
      <c r="HZ21" s="13">
        <v>56</v>
      </c>
      <c r="IA21" s="13">
        <v>45</v>
      </c>
      <c r="IB21" s="13">
        <v>43</v>
      </c>
      <c r="IC21" s="13">
        <v>47</v>
      </c>
      <c r="ID21" s="13">
        <v>40</v>
      </c>
      <c r="IE21" s="13">
        <v>46</v>
      </c>
      <c r="IF21" s="13">
        <v>28</v>
      </c>
      <c r="IG21" s="13">
        <v>29</v>
      </c>
      <c r="IH21" s="13">
        <v>27</v>
      </c>
      <c r="II21" s="13">
        <v>17</v>
      </c>
      <c r="IJ21" s="13">
        <v>21</v>
      </c>
      <c r="IK21" s="13">
        <v>25</v>
      </c>
      <c r="IL21" s="13">
        <v>14</v>
      </c>
      <c r="IM21" s="13">
        <v>16</v>
      </c>
      <c r="IN21" s="13">
        <v>14</v>
      </c>
      <c r="IO21" s="13">
        <v>6</v>
      </c>
      <c r="IP21" s="13">
        <v>7</v>
      </c>
      <c r="IQ21" s="13">
        <v>6</v>
      </c>
      <c r="IR21" s="13">
        <v>6</v>
      </c>
      <c r="IS21" s="13">
        <v>1</v>
      </c>
      <c r="IT21" s="13">
        <v>2</v>
      </c>
      <c r="IU21" s="13">
        <v>1</v>
      </c>
      <c r="IV21" s="13"/>
      <c r="IW21" s="13">
        <v>1</v>
      </c>
      <c r="IX21" s="13"/>
      <c r="IY21" s="13"/>
      <c r="IZ21" s="13"/>
      <c r="JA21" s="13">
        <v>1</v>
      </c>
      <c r="JB21" s="13"/>
      <c r="JC21" s="13">
        <v>1</v>
      </c>
      <c r="JD21" s="13"/>
      <c r="JE21" s="59">
        <v>9288</v>
      </c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>
        <v>1</v>
      </c>
      <c r="KC21" s="13"/>
      <c r="KD21" s="13"/>
      <c r="KE21" s="13"/>
      <c r="KF21" s="13"/>
      <c r="KG21" s="13"/>
      <c r="KH21" s="13">
        <v>1</v>
      </c>
      <c r="KI21" s="13"/>
      <c r="KJ21" s="13"/>
      <c r="KK21" s="13">
        <v>1</v>
      </c>
      <c r="KL21" s="13"/>
      <c r="KM21" s="13"/>
      <c r="KN21" s="13"/>
      <c r="KO21" s="13"/>
      <c r="KP21" s="13"/>
      <c r="KQ21" s="13"/>
      <c r="KR21" s="13"/>
      <c r="KS21" s="13">
        <v>1</v>
      </c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>
        <v>1</v>
      </c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>
        <v>1</v>
      </c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>
        <v>4</v>
      </c>
      <c r="ND21" s="59">
        <v>10</v>
      </c>
      <c r="NE21" s="13">
        <v>19111</v>
      </c>
      <c r="NF21" s="351"/>
      <c r="NG21" s="351"/>
      <c r="NH21" s="351"/>
      <c r="NI21" s="351"/>
      <c r="NJ21" s="351"/>
      <c r="NK21" s="351"/>
      <c r="NL21" s="351"/>
      <c r="NM21" s="351"/>
    </row>
    <row r="22" spans="1:377">
      <c r="A22" s="5" t="s">
        <v>35</v>
      </c>
      <c r="B22" s="250">
        <f t="shared" si="26"/>
        <v>3</v>
      </c>
      <c r="C22" s="250">
        <f t="shared" si="27"/>
        <v>2</v>
      </c>
      <c r="D22" s="250">
        <f t="shared" si="28"/>
        <v>1</v>
      </c>
      <c r="E22" s="250">
        <f t="shared" si="29"/>
        <v>1</v>
      </c>
      <c r="F22" s="250">
        <f t="shared" si="30"/>
        <v>22</v>
      </c>
      <c r="G22" s="250">
        <f t="shared" si="31"/>
        <v>21</v>
      </c>
      <c r="H22" s="250">
        <f t="shared" si="32"/>
        <v>17</v>
      </c>
      <c r="I22" s="250">
        <f t="shared" si="33"/>
        <v>13</v>
      </c>
      <c r="J22" s="250">
        <f t="shared" si="34"/>
        <v>20</v>
      </c>
      <c r="K22" s="250">
        <f t="shared" si="35"/>
        <v>15</v>
      </c>
      <c r="L22" s="250">
        <f t="shared" si="36"/>
        <v>17</v>
      </c>
      <c r="M22" s="250">
        <f t="shared" si="37"/>
        <v>12</v>
      </c>
      <c r="N22" s="250">
        <f t="shared" si="38"/>
        <v>17</v>
      </c>
      <c r="O22" s="250">
        <f t="shared" si="39"/>
        <v>8</v>
      </c>
      <c r="P22" s="250">
        <f t="shared" si="40"/>
        <v>4</v>
      </c>
      <c r="Q22" s="250">
        <f t="shared" si="41"/>
        <v>6</v>
      </c>
      <c r="R22" s="250">
        <f t="shared" si="42"/>
        <v>0</v>
      </c>
      <c r="S22" s="250">
        <f t="shared" si="43"/>
        <v>1</v>
      </c>
      <c r="T22" s="250">
        <f t="shared" si="44"/>
        <v>1</v>
      </c>
      <c r="U22" s="250">
        <f t="shared" si="45"/>
        <v>1</v>
      </c>
      <c r="W22" s="12" t="s">
        <v>38</v>
      </c>
      <c r="X22" s="447">
        <f t="shared" si="3"/>
        <v>96</v>
      </c>
      <c r="Y22" s="447">
        <f t="shared" si="4"/>
        <v>86</v>
      </c>
      <c r="Z22" s="447">
        <f t="shared" si="5"/>
        <v>217</v>
      </c>
      <c r="AA22" s="447">
        <f t="shared" si="6"/>
        <v>240</v>
      </c>
      <c r="AB22" s="447">
        <f t="shared" si="7"/>
        <v>1384</v>
      </c>
      <c r="AC22" s="447">
        <f t="shared" si="8"/>
        <v>1153</v>
      </c>
      <c r="AD22" s="447">
        <f t="shared" si="9"/>
        <v>2513</v>
      </c>
      <c r="AE22" s="447">
        <f t="shared" si="10"/>
        <v>1904</v>
      </c>
      <c r="AF22" s="447">
        <f t="shared" si="11"/>
        <v>2197</v>
      </c>
      <c r="AG22" s="447">
        <f t="shared" si="12"/>
        <v>1582</v>
      </c>
      <c r="AH22" s="447">
        <f t="shared" si="13"/>
        <v>1349</v>
      </c>
      <c r="AI22" s="447">
        <f t="shared" si="14"/>
        <v>1082</v>
      </c>
      <c r="AJ22" s="447">
        <f t="shared" si="15"/>
        <v>824</v>
      </c>
      <c r="AK22" s="447">
        <f t="shared" si="16"/>
        <v>616</v>
      </c>
      <c r="AL22" s="447">
        <f t="shared" si="17"/>
        <v>442</v>
      </c>
      <c r="AM22" s="447">
        <f t="shared" si="18"/>
        <v>287</v>
      </c>
      <c r="AN22" s="447">
        <f t="shared" si="19"/>
        <v>195</v>
      </c>
      <c r="AO22" s="447">
        <f t="shared" si="20"/>
        <v>149</v>
      </c>
      <c r="AP22" s="447">
        <f t="shared" si="21"/>
        <v>20</v>
      </c>
      <c r="AQ22" s="447">
        <f t="shared" si="22"/>
        <v>39</v>
      </c>
      <c r="AR22" s="447">
        <f t="shared" si="23"/>
        <v>75</v>
      </c>
      <c r="AT22" s="12" t="s">
        <v>38</v>
      </c>
      <c r="AU22" s="13">
        <v>19</v>
      </c>
      <c r="AV22" s="13">
        <v>11</v>
      </c>
      <c r="AW22" s="13">
        <v>7</v>
      </c>
      <c r="AX22" s="13">
        <v>9</v>
      </c>
      <c r="AY22" s="13">
        <v>5</v>
      </c>
      <c r="AZ22" s="13">
        <v>6</v>
      </c>
      <c r="BA22" s="13">
        <v>7</v>
      </c>
      <c r="BB22" s="13">
        <v>9</v>
      </c>
      <c r="BC22" s="13">
        <v>6</v>
      </c>
      <c r="BD22" s="13">
        <v>7</v>
      </c>
      <c r="BE22" s="13">
        <v>11</v>
      </c>
      <c r="BF22" s="13">
        <v>15</v>
      </c>
      <c r="BG22" s="13">
        <v>13</v>
      </c>
      <c r="BH22" s="13">
        <v>13</v>
      </c>
      <c r="BI22" s="13">
        <v>14</v>
      </c>
      <c r="BJ22" s="13">
        <v>25</v>
      </c>
      <c r="BK22" s="13">
        <v>31</v>
      </c>
      <c r="BL22" s="13">
        <v>30</v>
      </c>
      <c r="BM22" s="13">
        <v>51</v>
      </c>
      <c r="BN22" s="13">
        <v>37</v>
      </c>
      <c r="BO22" s="13">
        <v>64</v>
      </c>
      <c r="BP22" s="13">
        <v>66</v>
      </c>
      <c r="BQ22" s="13">
        <v>76</v>
      </c>
      <c r="BR22" s="13">
        <v>86</v>
      </c>
      <c r="BS22" s="13">
        <v>108</v>
      </c>
      <c r="BT22" s="13">
        <v>127</v>
      </c>
      <c r="BU22" s="13">
        <v>138</v>
      </c>
      <c r="BV22" s="13">
        <v>147</v>
      </c>
      <c r="BW22" s="13">
        <v>173</v>
      </c>
      <c r="BX22" s="13">
        <v>168</v>
      </c>
      <c r="BY22" s="13">
        <v>186</v>
      </c>
      <c r="BZ22" s="13">
        <v>200</v>
      </c>
      <c r="CA22" s="13">
        <v>190</v>
      </c>
      <c r="CB22" s="13">
        <v>182</v>
      </c>
      <c r="CC22" s="13">
        <v>202</v>
      </c>
      <c r="CD22" s="13">
        <v>203</v>
      </c>
      <c r="CE22" s="13">
        <v>190</v>
      </c>
      <c r="CF22" s="13">
        <v>165</v>
      </c>
      <c r="CG22" s="13">
        <v>188</v>
      </c>
      <c r="CH22" s="13">
        <v>198</v>
      </c>
      <c r="CI22" s="13">
        <v>189</v>
      </c>
      <c r="CJ22" s="13">
        <v>188</v>
      </c>
      <c r="CK22" s="13">
        <v>165</v>
      </c>
      <c r="CL22" s="13">
        <v>176</v>
      </c>
      <c r="CM22" s="13">
        <v>168</v>
      </c>
      <c r="CN22" s="13">
        <v>153</v>
      </c>
      <c r="CO22" s="13">
        <v>155</v>
      </c>
      <c r="CP22" s="13">
        <v>128</v>
      </c>
      <c r="CQ22" s="13">
        <v>131</v>
      </c>
      <c r="CR22" s="13">
        <v>129</v>
      </c>
      <c r="CS22" s="13">
        <v>125</v>
      </c>
      <c r="CT22" s="13">
        <v>124</v>
      </c>
      <c r="CU22" s="13">
        <v>116</v>
      </c>
      <c r="CV22" s="13">
        <v>111</v>
      </c>
      <c r="CW22" s="13">
        <v>111</v>
      </c>
      <c r="CX22" s="13">
        <v>106</v>
      </c>
      <c r="CY22" s="13">
        <v>112</v>
      </c>
      <c r="CZ22" s="13">
        <v>95</v>
      </c>
      <c r="DA22" s="13">
        <v>87</v>
      </c>
      <c r="DB22" s="13">
        <v>95</v>
      </c>
      <c r="DC22" s="13">
        <v>77</v>
      </c>
      <c r="DD22" s="13">
        <v>73</v>
      </c>
      <c r="DE22" s="13">
        <v>74</v>
      </c>
      <c r="DF22" s="13">
        <v>75</v>
      </c>
      <c r="DG22" s="13">
        <v>55</v>
      </c>
      <c r="DH22" s="13">
        <v>65</v>
      </c>
      <c r="DI22" s="13">
        <v>70</v>
      </c>
      <c r="DJ22" s="13">
        <v>48</v>
      </c>
      <c r="DK22" s="13">
        <v>38</v>
      </c>
      <c r="DL22" s="13">
        <v>41</v>
      </c>
      <c r="DM22" s="13">
        <v>53</v>
      </c>
      <c r="DN22" s="13">
        <v>37</v>
      </c>
      <c r="DO22" s="13">
        <v>27</v>
      </c>
      <c r="DP22" s="13">
        <v>34</v>
      </c>
      <c r="DQ22" s="13">
        <v>19</v>
      </c>
      <c r="DR22" s="13">
        <v>27</v>
      </c>
      <c r="DS22" s="13">
        <v>18</v>
      </c>
      <c r="DT22" s="13">
        <v>28</v>
      </c>
      <c r="DU22" s="13">
        <v>22</v>
      </c>
      <c r="DV22" s="13">
        <v>22</v>
      </c>
      <c r="DW22" s="13">
        <v>24</v>
      </c>
      <c r="DX22" s="13">
        <v>22</v>
      </c>
      <c r="DY22" s="13">
        <v>20</v>
      </c>
      <c r="DZ22" s="13">
        <v>24</v>
      </c>
      <c r="EA22" s="13">
        <v>16</v>
      </c>
      <c r="EB22" s="13">
        <v>12</v>
      </c>
      <c r="EC22" s="13">
        <v>6</v>
      </c>
      <c r="ED22" s="13">
        <v>7</v>
      </c>
      <c r="EE22" s="13">
        <v>8</v>
      </c>
      <c r="EF22" s="13">
        <v>10</v>
      </c>
      <c r="EG22" s="13">
        <v>11</v>
      </c>
      <c r="EH22" s="13">
        <v>5</v>
      </c>
      <c r="EI22" s="13">
        <v>6</v>
      </c>
      <c r="EJ22" s="13">
        <v>8</v>
      </c>
      <c r="EK22" s="13">
        <v>4</v>
      </c>
      <c r="EL22" s="13">
        <v>2</v>
      </c>
      <c r="EM22" s="13">
        <v>1</v>
      </c>
      <c r="EN22" s="13"/>
      <c r="EO22" s="13">
        <v>1</v>
      </c>
      <c r="EP22" s="13"/>
      <c r="EQ22" s="13">
        <v>1</v>
      </c>
      <c r="ER22" s="13"/>
      <c r="ES22" s="13"/>
      <c r="ET22" s="13"/>
      <c r="EU22" s="13"/>
      <c r="EV22" s="13"/>
      <c r="EW22" s="13"/>
      <c r="EX22" s="13"/>
      <c r="EY22" s="13"/>
      <c r="EZ22" s="13"/>
      <c r="FA22" s="13">
        <v>10</v>
      </c>
      <c r="FB22" s="59">
        <v>7148</v>
      </c>
      <c r="FC22" s="13">
        <v>18</v>
      </c>
      <c r="FD22" s="13">
        <v>11</v>
      </c>
      <c r="FE22" s="13">
        <v>17</v>
      </c>
      <c r="FF22" s="13">
        <v>8</v>
      </c>
      <c r="FG22" s="13">
        <v>5</v>
      </c>
      <c r="FH22" s="13">
        <v>16</v>
      </c>
      <c r="FI22" s="13">
        <v>5</v>
      </c>
      <c r="FJ22" s="13">
        <v>5</v>
      </c>
      <c r="FK22" s="13">
        <v>7</v>
      </c>
      <c r="FL22" s="13">
        <v>4</v>
      </c>
      <c r="FM22" s="13">
        <v>11</v>
      </c>
      <c r="FN22" s="13">
        <v>6</v>
      </c>
      <c r="FO22" s="13">
        <v>15</v>
      </c>
      <c r="FP22" s="13">
        <v>14</v>
      </c>
      <c r="FQ22" s="13">
        <v>18</v>
      </c>
      <c r="FR22" s="13">
        <v>14</v>
      </c>
      <c r="FS22" s="13">
        <v>38</v>
      </c>
      <c r="FT22" s="13">
        <v>34</v>
      </c>
      <c r="FU22" s="13">
        <v>31</v>
      </c>
      <c r="FV22" s="13">
        <v>36</v>
      </c>
      <c r="FW22" s="13">
        <v>53</v>
      </c>
      <c r="FX22" s="13">
        <v>66</v>
      </c>
      <c r="FY22" s="13">
        <v>78</v>
      </c>
      <c r="FZ22" s="13">
        <v>91</v>
      </c>
      <c r="GA22" s="13">
        <v>124</v>
      </c>
      <c r="GB22" s="13">
        <v>153</v>
      </c>
      <c r="GC22" s="13">
        <v>151</v>
      </c>
      <c r="GD22" s="13">
        <v>193</v>
      </c>
      <c r="GE22" s="13">
        <v>224</v>
      </c>
      <c r="GF22" s="13">
        <v>251</v>
      </c>
      <c r="GG22" s="13">
        <v>236</v>
      </c>
      <c r="GH22" s="13">
        <v>248</v>
      </c>
      <c r="GI22" s="13">
        <v>253</v>
      </c>
      <c r="GJ22" s="13">
        <v>244</v>
      </c>
      <c r="GK22" s="13">
        <v>277</v>
      </c>
      <c r="GL22" s="13">
        <v>263</v>
      </c>
      <c r="GM22" s="13">
        <v>260</v>
      </c>
      <c r="GN22" s="13">
        <v>236</v>
      </c>
      <c r="GO22" s="13">
        <v>253</v>
      </c>
      <c r="GP22" s="13">
        <v>243</v>
      </c>
      <c r="GQ22" s="13">
        <v>259</v>
      </c>
      <c r="GR22" s="13">
        <v>249</v>
      </c>
      <c r="GS22" s="13">
        <v>250</v>
      </c>
      <c r="GT22" s="13">
        <v>228</v>
      </c>
      <c r="GU22" s="13">
        <v>230</v>
      </c>
      <c r="GV22" s="13">
        <v>229</v>
      </c>
      <c r="GW22" s="13">
        <v>199</v>
      </c>
      <c r="GX22" s="13">
        <v>192</v>
      </c>
      <c r="GY22" s="13">
        <v>182</v>
      </c>
      <c r="GZ22" s="13">
        <v>179</v>
      </c>
      <c r="HA22" s="13">
        <v>154</v>
      </c>
      <c r="HB22" s="13">
        <v>166</v>
      </c>
      <c r="HC22" s="13">
        <v>152</v>
      </c>
      <c r="HD22" s="13">
        <v>130</v>
      </c>
      <c r="HE22" s="13">
        <v>125</v>
      </c>
      <c r="HF22" s="13">
        <v>135</v>
      </c>
      <c r="HG22" s="13">
        <v>137</v>
      </c>
      <c r="HH22" s="13">
        <v>122</v>
      </c>
      <c r="HI22" s="13">
        <v>112</v>
      </c>
      <c r="HJ22" s="13">
        <v>116</v>
      </c>
      <c r="HK22" s="13">
        <v>99</v>
      </c>
      <c r="HL22" s="13">
        <v>102</v>
      </c>
      <c r="HM22" s="13">
        <v>92</v>
      </c>
      <c r="HN22" s="13">
        <v>86</v>
      </c>
      <c r="HO22" s="13">
        <v>91</v>
      </c>
      <c r="HP22" s="13">
        <v>80</v>
      </c>
      <c r="HQ22" s="13">
        <v>77</v>
      </c>
      <c r="HR22" s="13">
        <v>74</v>
      </c>
      <c r="HS22" s="13">
        <v>67</v>
      </c>
      <c r="HT22" s="13">
        <v>56</v>
      </c>
      <c r="HU22" s="13">
        <v>56</v>
      </c>
      <c r="HV22" s="13">
        <v>60</v>
      </c>
      <c r="HW22" s="13">
        <v>55</v>
      </c>
      <c r="HX22" s="13">
        <v>51</v>
      </c>
      <c r="HY22" s="13">
        <v>46</v>
      </c>
      <c r="HZ22" s="13">
        <v>38</v>
      </c>
      <c r="IA22" s="13">
        <v>39</v>
      </c>
      <c r="IB22" s="13">
        <v>37</v>
      </c>
      <c r="IC22" s="13">
        <v>28</v>
      </c>
      <c r="ID22" s="13">
        <v>32</v>
      </c>
      <c r="IE22" s="13">
        <v>36</v>
      </c>
      <c r="IF22" s="13">
        <v>27</v>
      </c>
      <c r="IG22" s="13">
        <v>23</v>
      </c>
      <c r="IH22" s="13">
        <v>21</v>
      </c>
      <c r="II22" s="13">
        <v>14</v>
      </c>
      <c r="IJ22" s="13">
        <v>27</v>
      </c>
      <c r="IK22" s="13">
        <v>19</v>
      </c>
      <c r="IL22" s="13">
        <v>13</v>
      </c>
      <c r="IM22" s="13">
        <v>12</v>
      </c>
      <c r="IN22" s="13">
        <v>3</v>
      </c>
      <c r="IO22" s="13">
        <v>2</v>
      </c>
      <c r="IP22" s="13">
        <v>5</v>
      </c>
      <c r="IQ22" s="13">
        <v>6</v>
      </c>
      <c r="IR22" s="13">
        <v>4</v>
      </c>
      <c r="IS22" s="13">
        <v>1</v>
      </c>
      <c r="IT22" s="13">
        <v>2</v>
      </c>
      <c r="IU22" s="13"/>
      <c r="IV22" s="13"/>
      <c r="IW22" s="13"/>
      <c r="IX22" s="13"/>
      <c r="IY22" s="13"/>
      <c r="IZ22" s="13"/>
      <c r="JA22" s="13"/>
      <c r="JB22" s="13"/>
      <c r="JC22" s="13"/>
      <c r="JD22" s="13">
        <v>13</v>
      </c>
      <c r="JE22" s="59">
        <v>9250</v>
      </c>
      <c r="JF22" s="13">
        <v>1</v>
      </c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>
        <v>2</v>
      </c>
      <c r="JY22" s="13"/>
      <c r="JZ22" s="13">
        <v>1</v>
      </c>
      <c r="KA22" s="13"/>
      <c r="KB22" s="13"/>
      <c r="KC22" s="13"/>
      <c r="KD22" s="13"/>
      <c r="KE22" s="13">
        <v>2</v>
      </c>
      <c r="KF22" s="13"/>
      <c r="KG22" s="13"/>
      <c r="KH22" s="13">
        <v>1</v>
      </c>
      <c r="KI22" s="13">
        <v>1</v>
      </c>
      <c r="KJ22" s="13"/>
      <c r="KK22" s="13"/>
      <c r="KL22" s="13"/>
      <c r="KM22" s="13"/>
      <c r="KN22" s="13">
        <v>1</v>
      </c>
      <c r="KO22" s="13">
        <v>1</v>
      </c>
      <c r="KP22" s="13"/>
      <c r="KQ22" s="13"/>
      <c r="KR22" s="13"/>
      <c r="KS22" s="13">
        <v>1</v>
      </c>
      <c r="KT22" s="13">
        <v>1</v>
      </c>
      <c r="KU22" s="13">
        <v>1</v>
      </c>
      <c r="KV22" s="13"/>
      <c r="KW22" s="13"/>
      <c r="KX22" s="13">
        <v>1</v>
      </c>
      <c r="KY22" s="13">
        <v>1</v>
      </c>
      <c r="KZ22" s="13"/>
      <c r="LA22" s="13"/>
      <c r="LB22" s="13"/>
      <c r="LC22" s="13"/>
      <c r="LD22" s="13">
        <v>1</v>
      </c>
      <c r="LE22" s="13"/>
      <c r="LF22" s="13"/>
      <c r="LG22" s="13"/>
      <c r="LH22" s="13"/>
      <c r="LI22" s="13">
        <v>1</v>
      </c>
      <c r="LJ22" s="13"/>
      <c r="LK22" s="13"/>
      <c r="LL22" s="13"/>
      <c r="LM22" s="13"/>
      <c r="LN22" s="13">
        <v>1</v>
      </c>
      <c r="LO22" s="13"/>
      <c r="LP22" s="13"/>
      <c r="LQ22" s="13"/>
      <c r="LR22" s="13">
        <v>1</v>
      </c>
      <c r="LS22" s="13"/>
      <c r="LT22" s="13"/>
      <c r="LU22" s="13"/>
      <c r="LV22" s="13"/>
      <c r="LW22" s="13"/>
      <c r="LX22" s="13">
        <v>3</v>
      </c>
      <c r="LY22" s="13"/>
      <c r="LZ22" s="13"/>
      <c r="MA22" s="13"/>
      <c r="MB22" s="13"/>
      <c r="MC22" s="13">
        <v>1</v>
      </c>
      <c r="MD22" s="13"/>
      <c r="ME22" s="13"/>
      <c r="MF22" s="13"/>
      <c r="MG22" s="13"/>
      <c r="MH22" s="13"/>
      <c r="MI22" s="13">
        <v>1</v>
      </c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>
        <v>28</v>
      </c>
      <c r="ND22" s="59">
        <v>52</v>
      </c>
      <c r="NE22" s="13">
        <v>16450</v>
      </c>
      <c r="NF22" s="351"/>
      <c r="NG22" s="351"/>
      <c r="NH22" s="351"/>
      <c r="NI22" s="351"/>
      <c r="NJ22" s="351"/>
      <c r="NK22" s="351"/>
      <c r="NL22" s="351"/>
      <c r="NM22" s="351"/>
    </row>
    <row r="23" spans="1:377">
      <c r="A23" s="5" t="s">
        <v>181</v>
      </c>
      <c r="B23" s="250">
        <f t="shared" si="26"/>
        <v>219</v>
      </c>
      <c r="C23" s="250">
        <f t="shared" si="27"/>
        <v>192</v>
      </c>
      <c r="D23" s="250">
        <f t="shared" si="28"/>
        <v>457</v>
      </c>
      <c r="E23" s="250">
        <f t="shared" si="29"/>
        <v>465</v>
      </c>
      <c r="F23" s="250">
        <f t="shared" si="30"/>
        <v>1768</v>
      </c>
      <c r="G23" s="250">
        <f t="shared" si="31"/>
        <v>1724</v>
      </c>
      <c r="H23" s="250">
        <f t="shared" si="32"/>
        <v>2159</v>
      </c>
      <c r="I23" s="250">
        <f t="shared" si="33"/>
        <v>2019</v>
      </c>
      <c r="J23" s="250">
        <f t="shared" si="34"/>
        <v>1590</v>
      </c>
      <c r="K23" s="250">
        <f t="shared" si="35"/>
        <v>1588</v>
      </c>
      <c r="L23" s="250">
        <f t="shared" si="36"/>
        <v>995</v>
      </c>
      <c r="M23" s="250">
        <f t="shared" si="37"/>
        <v>1043</v>
      </c>
      <c r="N23" s="250">
        <f t="shared" si="38"/>
        <v>634</v>
      </c>
      <c r="O23" s="250">
        <f t="shared" si="39"/>
        <v>646</v>
      </c>
      <c r="P23" s="250">
        <f t="shared" si="40"/>
        <v>311</v>
      </c>
      <c r="Q23" s="250">
        <f t="shared" si="41"/>
        <v>303</v>
      </c>
      <c r="R23" s="250">
        <f t="shared" si="42"/>
        <v>91</v>
      </c>
      <c r="S23" s="250">
        <f t="shared" si="43"/>
        <v>170</v>
      </c>
      <c r="T23" s="250">
        <f t="shared" si="44"/>
        <v>26</v>
      </c>
      <c r="U23" s="250">
        <f t="shared" si="45"/>
        <v>39</v>
      </c>
      <c r="W23" s="12" t="s">
        <v>39</v>
      </c>
      <c r="X23" s="447">
        <f t="shared" si="3"/>
        <v>1</v>
      </c>
      <c r="Y23" s="447">
        <f t="shared" si="4"/>
        <v>1</v>
      </c>
      <c r="Z23" s="447">
        <f t="shared" si="5"/>
        <v>24</v>
      </c>
      <c r="AA23" s="447">
        <f t="shared" si="6"/>
        <v>20</v>
      </c>
      <c r="AB23" s="447">
        <f t="shared" si="7"/>
        <v>249</v>
      </c>
      <c r="AC23" s="447">
        <f t="shared" si="8"/>
        <v>103</v>
      </c>
      <c r="AD23" s="447">
        <f t="shared" si="9"/>
        <v>198</v>
      </c>
      <c r="AE23" s="447">
        <f t="shared" si="10"/>
        <v>123</v>
      </c>
      <c r="AF23" s="447">
        <f t="shared" si="11"/>
        <v>120</v>
      </c>
      <c r="AG23" s="447">
        <f t="shared" si="12"/>
        <v>91</v>
      </c>
      <c r="AH23" s="447">
        <f t="shared" si="13"/>
        <v>85</v>
      </c>
      <c r="AI23" s="447">
        <f t="shared" si="14"/>
        <v>72</v>
      </c>
      <c r="AJ23" s="447">
        <f t="shared" si="15"/>
        <v>92</v>
      </c>
      <c r="AK23" s="447">
        <f t="shared" si="16"/>
        <v>53</v>
      </c>
      <c r="AL23" s="447">
        <f t="shared" si="17"/>
        <v>33</v>
      </c>
      <c r="AM23" s="447">
        <f t="shared" si="18"/>
        <v>41</v>
      </c>
      <c r="AN23" s="447">
        <f t="shared" si="19"/>
        <v>11</v>
      </c>
      <c r="AO23" s="447">
        <f t="shared" si="20"/>
        <v>30</v>
      </c>
      <c r="AP23" s="447">
        <f t="shared" si="21"/>
        <v>5</v>
      </c>
      <c r="AQ23" s="447">
        <f t="shared" si="22"/>
        <v>15</v>
      </c>
      <c r="AR23" s="447">
        <f t="shared" si="23"/>
        <v>1</v>
      </c>
      <c r="AT23" s="12" t="s">
        <v>39</v>
      </c>
      <c r="AU23" s="13"/>
      <c r="AV23" s="13"/>
      <c r="AW23" s="13"/>
      <c r="AX23" s="13"/>
      <c r="AY23" s="13"/>
      <c r="AZ23" s="13"/>
      <c r="BA23" s="13"/>
      <c r="BB23" s="13"/>
      <c r="BC23" s="13"/>
      <c r="BD23" s="13">
        <v>1</v>
      </c>
      <c r="BE23" s="13">
        <v>2</v>
      </c>
      <c r="BF23" s="13"/>
      <c r="BG23" s="13"/>
      <c r="BH23" s="13">
        <v>1</v>
      </c>
      <c r="BI23" s="13"/>
      <c r="BJ23" s="13">
        <v>3</v>
      </c>
      <c r="BK23" s="13">
        <v>4</v>
      </c>
      <c r="BL23" s="13">
        <v>3</v>
      </c>
      <c r="BM23" s="13">
        <v>3</v>
      </c>
      <c r="BN23" s="13">
        <v>4</v>
      </c>
      <c r="BO23" s="13">
        <v>9</v>
      </c>
      <c r="BP23" s="13">
        <v>6</v>
      </c>
      <c r="BQ23" s="13">
        <v>9</v>
      </c>
      <c r="BR23" s="13">
        <v>11</v>
      </c>
      <c r="BS23" s="13">
        <v>12</v>
      </c>
      <c r="BT23" s="13">
        <v>10</v>
      </c>
      <c r="BU23" s="13">
        <v>11</v>
      </c>
      <c r="BV23" s="13">
        <v>11</v>
      </c>
      <c r="BW23" s="13">
        <v>13</v>
      </c>
      <c r="BX23" s="13">
        <v>11</v>
      </c>
      <c r="BY23" s="13">
        <v>17</v>
      </c>
      <c r="BZ23" s="13">
        <v>12</v>
      </c>
      <c r="CA23" s="13">
        <v>16</v>
      </c>
      <c r="CB23" s="13">
        <v>15</v>
      </c>
      <c r="CC23" s="13">
        <v>11</v>
      </c>
      <c r="CD23" s="13">
        <v>10</v>
      </c>
      <c r="CE23" s="13">
        <v>6</v>
      </c>
      <c r="CF23" s="13">
        <v>11</v>
      </c>
      <c r="CG23" s="13">
        <v>9</v>
      </c>
      <c r="CH23" s="13">
        <v>16</v>
      </c>
      <c r="CI23" s="13">
        <v>9</v>
      </c>
      <c r="CJ23" s="13">
        <v>9</v>
      </c>
      <c r="CK23" s="13">
        <v>17</v>
      </c>
      <c r="CL23" s="13">
        <v>8</v>
      </c>
      <c r="CM23" s="13">
        <v>4</v>
      </c>
      <c r="CN23" s="13">
        <v>9</v>
      </c>
      <c r="CO23" s="13">
        <v>4</v>
      </c>
      <c r="CP23" s="13">
        <v>7</v>
      </c>
      <c r="CQ23" s="13">
        <v>12</v>
      </c>
      <c r="CR23" s="13">
        <v>12</v>
      </c>
      <c r="CS23" s="13">
        <v>12</v>
      </c>
      <c r="CT23" s="13">
        <v>7</v>
      </c>
      <c r="CU23" s="13">
        <v>9</v>
      </c>
      <c r="CV23" s="13">
        <v>8</v>
      </c>
      <c r="CW23" s="13">
        <v>7</v>
      </c>
      <c r="CX23" s="13">
        <v>4</v>
      </c>
      <c r="CY23" s="13">
        <v>8</v>
      </c>
      <c r="CZ23" s="13">
        <v>3</v>
      </c>
      <c r="DA23" s="13">
        <v>7</v>
      </c>
      <c r="DB23" s="13">
        <v>7</v>
      </c>
      <c r="DC23" s="13">
        <v>16</v>
      </c>
      <c r="DD23" s="13">
        <v>3</v>
      </c>
      <c r="DE23" s="13">
        <v>5</v>
      </c>
      <c r="DF23" s="13">
        <v>4</v>
      </c>
      <c r="DG23" s="13">
        <v>2</v>
      </c>
      <c r="DH23" s="13">
        <v>9</v>
      </c>
      <c r="DI23" s="13">
        <v>3</v>
      </c>
      <c r="DJ23" s="13">
        <v>7</v>
      </c>
      <c r="DK23" s="13">
        <v>1</v>
      </c>
      <c r="DL23" s="13">
        <v>3</v>
      </c>
      <c r="DM23" s="13">
        <v>6</v>
      </c>
      <c r="DN23" s="13">
        <v>4</v>
      </c>
      <c r="DO23" s="13">
        <v>4</v>
      </c>
      <c r="DP23" s="13">
        <v>7</v>
      </c>
      <c r="DQ23" s="13">
        <v>4</v>
      </c>
      <c r="DR23" s="13">
        <v>4</v>
      </c>
      <c r="DS23" s="13">
        <v>4</v>
      </c>
      <c r="DT23" s="13">
        <v>5</v>
      </c>
      <c r="DU23" s="13">
        <v>3</v>
      </c>
      <c r="DV23" s="13"/>
      <c r="DW23" s="13">
        <v>2</v>
      </c>
      <c r="DX23" s="13">
        <v>7</v>
      </c>
      <c r="DY23" s="13">
        <v>4</v>
      </c>
      <c r="DZ23" s="13">
        <v>3</v>
      </c>
      <c r="EA23" s="13">
        <v>2</v>
      </c>
      <c r="EB23" s="13">
        <v>2</v>
      </c>
      <c r="EC23" s="13">
        <v>2</v>
      </c>
      <c r="ED23" s="13">
        <v>3</v>
      </c>
      <c r="EE23" s="13">
        <v>3</v>
      </c>
      <c r="EF23" s="13">
        <v>2</v>
      </c>
      <c r="EG23" s="13">
        <v>5</v>
      </c>
      <c r="EH23" s="13">
        <v>6</v>
      </c>
      <c r="EI23" s="13">
        <v>1</v>
      </c>
      <c r="EJ23" s="13">
        <v>1</v>
      </c>
      <c r="EK23" s="13">
        <v>1</v>
      </c>
      <c r="EL23" s="13">
        <v>1</v>
      </c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59">
        <v>549</v>
      </c>
      <c r="FC23" s="13"/>
      <c r="FD23" s="13"/>
      <c r="FE23" s="13"/>
      <c r="FF23" s="13"/>
      <c r="FG23" s="13">
        <v>1</v>
      </c>
      <c r="FH23" s="13"/>
      <c r="FI23" s="13"/>
      <c r="FJ23" s="13"/>
      <c r="FK23" s="13"/>
      <c r="FL23" s="13"/>
      <c r="FM23" s="13"/>
      <c r="FN23" s="13"/>
      <c r="FO23" s="13">
        <v>1</v>
      </c>
      <c r="FP23" s="13">
        <v>1</v>
      </c>
      <c r="FQ23" s="13">
        <v>3</v>
      </c>
      <c r="FR23" s="13">
        <v>1</v>
      </c>
      <c r="FS23" s="13">
        <v>2</v>
      </c>
      <c r="FT23" s="13">
        <v>2</v>
      </c>
      <c r="FU23" s="13">
        <v>1</v>
      </c>
      <c r="FV23" s="13">
        <v>13</v>
      </c>
      <c r="FW23" s="13">
        <v>17</v>
      </c>
      <c r="FX23" s="13">
        <v>17</v>
      </c>
      <c r="FY23" s="13">
        <v>23</v>
      </c>
      <c r="FZ23" s="13">
        <v>18</v>
      </c>
      <c r="GA23" s="13">
        <v>24</v>
      </c>
      <c r="GB23" s="13">
        <v>30</v>
      </c>
      <c r="GC23" s="13">
        <v>25</v>
      </c>
      <c r="GD23" s="13">
        <v>30</v>
      </c>
      <c r="GE23" s="13">
        <v>38</v>
      </c>
      <c r="GF23" s="13">
        <v>27</v>
      </c>
      <c r="GG23" s="13">
        <v>17</v>
      </c>
      <c r="GH23" s="13">
        <v>26</v>
      </c>
      <c r="GI23" s="13">
        <v>14</v>
      </c>
      <c r="GJ23" s="13">
        <v>21</v>
      </c>
      <c r="GK23" s="13">
        <v>13</v>
      </c>
      <c r="GL23" s="13">
        <v>22</v>
      </c>
      <c r="GM23" s="13">
        <v>20</v>
      </c>
      <c r="GN23" s="13">
        <v>16</v>
      </c>
      <c r="GO23" s="13">
        <v>24</v>
      </c>
      <c r="GP23" s="13">
        <v>25</v>
      </c>
      <c r="GQ23" s="13">
        <v>19</v>
      </c>
      <c r="GR23" s="13">
        <v>18</v>
      </c>
      <c r="GS23" s="13">
        <v>16</v>
      </c>
      <c r="GT23" s="13">
        <v>14</v>
      </c>
      <c r="GU23" s="13">
        <v>16</v>
      </c>
      <c r="GV23" s="13">
        <v>4</v>
      </c>
      <c r="GW23" s="13">
        <v>5</v>
      </c>
      <c r="GX23" s="13">
        <v>7</v>
      </c>
      <c r="GY23" s="13">
        <v>10</v>
      </c>
      <c r="GZ23" s="13">
        <v>11</v>
      </c>
      <c r="HA23" s="13">
        <v>8</v>
      </c>
      <c r="HB23" s="13">
        <v>14</v>
      </c>
      <c r="HC23" s="13">
        <v>10</v>
      </c>
      <c r="HD23" s="13">
        <v>7</v>
      </c>
      <c r="HE23" s="13">
        <v>9</v>
      </c>
      <c r="HF23" s="13">
        <v>7</v>
      </c>
      <c r="HG23" s="13">
        <v>6</v>
      </c>
      <c r="HH23" s="13">
        <v>7</v>
      </c>
      <c r="HI23" s="13">
        <v>10</v>
      </c>
      <c r="HJ23" s="13">
        <v>7</v>
      </c>
      <c r="HK23" s="13">
        <v>12</v>
      </c>
      <c r="HL23" s="13">
        <v>8</v>
      </c>
      <c r="HM23" s="13">
        <v>9</v>
      </c>
      <c r="HN23" s="13">
        <v>15</v>
      </c>
      <c r="HO23" s="13">
        <v>9</v>
      </c>
      <c r="HP23" s="13">
        <v>12</v>
      </c>
      <c r="HQ23" s="13">
        <v>7</v>
      </c>
      <c r="HR23" s="13">
        <v>2</v>
      </c>
      <c r="HS23" s="13">
        <v>6</v>
      </c>
      <c r="HT23" s="13">
        <v>12</v>
      </c>
      <c r="HU23" s="13">
        <v>3</v>
      </c>
      <c r="HV23" s="13">
        <v>8</v>
      </c>
      <c r="HW23" s="13">
        <v>6</v>
      </c>
      <c r="HX23" s="13">
        <v>6</v>
      </c>
      <c r="HY23" s="13"/>
      <c r="HZ23" s="13">
        <v>2</v>
      </c>
      <c r="IA23" s="13">
        <v>5</v>
      </c>
      <c r="IB23" s="13">
        <v>2</v>
      </c>
      <c r="IC23" s="13">
        <v>1</v>
      </c>
      <c r="ID23" s="13"/>
      <c r="IE23" s="13">
        <v>2</v>
      </c>
      <c r="IF23" s="13">
        <v>4</v>
      </c>
      <c r="IG23" s="13">
        <v>1</v>
      </c>
      <c r="IH23" s="13"/>
      <c r="II23" s="13"/>
      <c r="IJ23" s="13">
        <v>1</v>
      </c>
      <c r="IK23" s="13">
        <v>1</v>
      </c>
      <c r="IL23" s="13">
        <v>1</v>
      </c>
      <c r="IM23" s="13">
        <v>1</v>
      </c>
      <c r="IN23" s="13"/>
      <c r="IO23" s="13"/>
      <c r="IP23" s="13"/>
      <c r="IQ23" s="13">
        <v>2</v>
      </c>
      <c r="IR23" s="13">
        <v>1</v>
      </c>
      <c r="IS23" s="13">
        <v>1</v>
      </c>
      <c r="IT23" s="13"/>
      <c r="IU23" s="13">
        <v>1</v>
      </c>
      <c r="IV23" s="13"/>
      <c r="IW23" s="13"/>
      <c r="IX23" s="13"/>
      <c r="IY23" s="13"/>
      <c r="IZ23" s="13"/>
      <c r="JA23" s="13"/>
      <c r="JB23" s="13"/>
      <c r="JC23" s="13"/>
      <c r="JD23" s="13"/>
      <c r="JE23" s="59">
        <v>818</v>
      </c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>
        <v>1</v>
      </c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59">
        <v>1</v>
      </c>
      <c r="NE23" s="13">
        <v>1368</v>
      </c>
      <c r="NF23" s="351"/>
      <c r="NG23" s="351"/>
      <c r="NH23" s="351"/>
      <c r="NI23" s="351"/>
      <c r="NJ23" s="351"/>
      <c r="NK23" s="351"/>
      <c r="NL23" s="351"/>
      <c r="NM23" s="351"/>
    </row>
    <row r="24" spans="1:377">
      <c r="A24" s="5" t="s">
        <v>182</v>
      </c>
      <c r="B24" s="250">
        <f t="shared" si="26"/>
        <v>340</v>
      </c>
      <c r="C24" s="250">
        <f t="shared" si="27"/>
        <v>321</v>
      </c>
      <c r="D24" s="250">
        <f t="shared" si="28"/>
        <v>493</v>
      </c>
      <c r="E24" s="250">
        <f t="shared" si="29"/>
        <v>604</v>
      </c>
      <c r="F24" s="250">
        <f t="shared" si="30"/>
        <v>1785</v>
      </c>
      <c r="G24" s="250">
        <f t="shared" si="31"/>
        <v>1910</v>
      </c>
      <c r="H24" s="250">
        <f t="shared" si="32"/>
        <v>2228</v>
      </c>
      <c r="I24" s="250">
        <f t="shared" si="33"/>
        <v>2445</v>
      </c>
      <c r="J24" s="250">
        <f t="shared" si="34"/>
        <v>1725</v>
      </c>
      <c r="K24" s="250">
        <f t="shared" si="35"/>
        <v>1921</v>
      </c>
      <c r="L24" s="250">
        <f t="shared" si="36"/>
        <v>1177</v>
      </c>
      <c r="M24" s="250">
        <f t="shared" si="37"/>
        <v>1235</v>
      </c>
      <c r="N24" s="250">
        <f t="shared" si="38"/>
        <v>781</v>
      </c>
      <c r="O24" s="250">
        <f t="shared" si="39"/>
        <v>668</v>
      </c>
      <c r="P24" s="250">
        <f t="shared" si="40"/>
        <v>490</v>
      </c>
      <c r="Q24" s="250">
        <f t="shared" si="41"/>
        <v>397</v>
      </c>
      <c r="R24" s="250">
        <f t="shared" si="42"/>
        <v>237</v>
      </c>
      <c r="S24" s="250">
        <f t="shared" si="43"/>
        <v>225</v>
      </c>
      <c r="T24" s="250">
        <f t="shared" si="44"/>
        <v>32</v>
      </c>
      <c r="U24" s="250">
        <f t="shared" si="45"/>
        <v>86</v>
      </c>
      <c r="W24" s="12" t="s">
        <v>40</v>
      </c>
      <c r="X24" s="447">
        <f t="shared" si="3"/>
        <v>31</v>
      </c>
      <c r="Y24" s="447">
        <f t="shared" si="4"/>
        <v>34</v>
      </c>
      <c r="Z24" s="447">
        <f t="shared" si="5"/>
        <v>101</v>
      </c>
      <c r="AA24" s="447">
        <f t="shared" si="6"/>
        <v>149</v>
      </c>
      <c r="AB24" s="447">
        <f t="shared" si="7"/>
        <v>367</v>
      </c>
      <c r="AC24" s="447">
        <f t="shared" si="8"/>
        <v>312</v>
      </c>
      <c r="AD24" s="447">
        <f t="shared" si="9"/>
        <v>431</v>
      </c>
      <c r="AE24" s="447">
        <f t="shared" si="10"/>
        <v>392</v>
      </c>
      <c r="AF24" s="447">
        <f t="shared" si="11"/>
        <v>379</v>
      </c>
      <c r="AG24" s="447">
        <f t="shared" si="12"/>
        <v>378</v>
      </c>
      <c r="AH24" s="447">
        <f t="shared" si="13"/>
        <v>232</v>
      </c>
      <c r="AI24" s="447">
        <f t="shared" si="14"/>
        <v>216</v>
      </c>
      <c r="AJ24" s="447">
        <f t="shared" si="15"/>
        <v>145</v>
      </c>
      <c r="AK24" s="447">
        <f t="shared" si="16"/>
        <v>126</v>
      </c>
      <c r="AL24" s="447">
        <f t="shared" si="17"/>
        <v>73</v>
      </c>
      <c r="AM24" s="447">
        <f t="shared" si="18"/>
        <v>55</v>
      </c>
      <c r="AN24" s="447">
        <f t="shared" si="19"/>
        <v>18</v>
      </c>
      <c r="AO24" s="447">
        <f t="shared" si="20"/>
        <v>30</v>
      </c>
      <c r="AP24" s="447">
        <f t="shared" si="21"/>
        <v>3</v>
      </c>
      <c r="AQ24" s="447">
        <f t="shared" si="22"/>
        <v>8</v>
      </c>
      <c r="AR24" s="447">
        <f t="shared" si="23"/>
        <v>3</v>
      </c>
      <c r="AT24" s="12" t="s">
        <v>40</v>
      </c>
      <c r="AU24" s="13">
        <v>5</v>
      </c>
      <c r="AV24" s="13">
        <v>3</v>
      </c>
      <c r="AW24" s="13">
        <v>2</v>
      </c>
      <c r="AX24" s="13">
        <v>1</v>
      </c>
      <c r="AY24" s="13">
        <v>2</v>
      </c>
      <c r="AZ24" s="13">
        <v>4</v>
      </c>
      <c r="BA24" s="13">
        <v>6</v>
      </c>
      <c r="BB24" s="13">
        <v>8</v>
      </c>
      <c r="BC24" s="13">
        <v>2</v>
      </c>
      <c r="BD24" s="13">
        <v>1</v>
      </c>
      <c r="BE24" s="13">
        <v>3</v>
      </c>
      <c r="BF24" s="13">
        <v>3</v>
      </c>
      <c r="BG24" s="13">
        <v>14</v>
      </c>
      <c r="BH24" s="13">
        <v>10</v>
      </c>
      <c r="BI24" s="13">
        <v>14</v>
      </c>
      <c r="BJ24" s="13">
        <v>16</v>
      </c>
      <c r="BK24" s="13">
        <v>21</v>
      </c>
      <c r="BL24" s="13">
        <v>17</v>
      </c>
      <c r="BM24" s="13">
        <v>19</v>
      </c>
      <c r="BN24" s="13">
        <v>32</v>
      </c>
      <c r="BO24" s="13">
        <v>30</v>
      </c>
      <c r="BP24" s="13">
        <v>25</v>
      </c>
      <c r="BQ24" s="13">
        <v>27</v>
      </c>
      <c r="BR24" s="13">
        <v>28</v>
      </c>
      <c r="BS24" s="13">
        <v>30</v>
      </c>
      <c r="BT24" s="13">
        <v>31</v>
      </c>
      <c r="BU24" s="13">
        <v>36</v>
      </c>
      <c r="BV24" s="13">
        <v>39</v>
      </c>
      <c r="BW24" s="13">
        <v>27</v>
      </c>
      <c r="BX24" s="13">
        <v>39</v>
      </c>
      <c r="BY24" s="13">
        <v>35</v>
      </c>
      <c r="BZ24" s="13">
        <v>40</v>
      </c>
      <c r="CA24" s="13">
        <v>33</v>
      </c>
      <c r="CB24" s="13">
        <v>31</v>
      </c>
      <c r="CC24" s="13">
        <v>43</v>
      </c>
      <c r="CD24" s="13">
        <v>32</v>
      </c>
      <c r="CE24" s="13">
        <v>31</v>
      </c>
      <c r="CF24" s="13">
        <v>44</v>
      </c>
      <c r="CG24" s="13">
        <v>59</v>
      </c>
      <c r="CH24" s="13">
        <v>44</v>
      </c>
      <c r="CI24" s="13">
        <v>45</v>
      </c>
      <c r="CJ24" s="13">
        <v>47</v>
      </c>
      <c r="CK24" s="13">
        <v>37</v>
      </c>
      <c r="CL24" s="13">
        <v>47</v>
      </c>
      <c r="CM24" s="13">
        <v>33</v>
      </c>
      <c r="CN24" s="13">
        <v>36</v>
      </c>
      <c r="CO24" s="13">
        <v>42</v>
      </c>
      <c r="CP24" s="13">
        <v>35</v>
      </c>
      <c r="CQ24" s="13">
        <v>30</v>
      </c>
      <c r="CR24" s="13">
        <v>26</v>
      </c>
      <c r="CS24" s="13">
        <v>24</v>
      </c>
      <c r="CT24" s="13">
        <v>19</v>
      </c>
      <c r="CU24" s="13">
        <v>22</v>
      </c>
      <c r="CV24" s="13">
        <v>25</v>
      </c>
      <c r="CW24" s="13">
        <v>22</v>
      </c>
      <c r="CX24" s="13">
        <v>22</v>
      </c>
      <c r="CY24" s="13">
        <v>31</v>
      </c>
      <c r="CZ24" s="13">
        <v>19</v>
      </c>
      <c r="DA24" s="13">
        <v>16</v>
      </c>
      <c r="DB24" s="13">
        <v>16</v>
      </c>
      <c r="DC24" s="13">
        <v>21</v>
      </c>
      <c r="DD24" s="13">
        <v>18</v>
      </c>
      <c r="DE24" s="13">
        <v>15</v>
      </c>
      <c r="DF24" s="13">
        <v>14</v>
      </c>
      <c r="DG24" s="13">
        <v>8</v>
      </c>
      <c r="DH24" s="13">
        <v>15</v>
      </c>
      <c r="DI24" s="13">
        <v>10</v>
      </c>
      <c r="DJ24" s="13">
        <v>8</v>
      </c>
      <c r="DK24" s="13">
        <v>10</v>
      </c>
      <c r="DL24" s="13">
        <v>7</v>
      </c>
      <c r="DM24" s="13">
        <v>10</v>
      </c>
      <c r="DN24" s="13">
        <v>9</v>
      </c>
      <c r="DO24" s="13">
        <v>8</v>
      </c>
      <c r="DP24" s="13">
        <v>4</v>
      </c>
      <c r="DQ24" s="13">
        <v>3</v>
      </c>
      <c r="DR24" s="13">
        <v>3</v>
      </c>
      <c r="DS24" s="13">
        <v>6</v>
      </c>
      <c r="DT24" s="13">
        <v>2</v>
      </c>
      <c r="DU24" s="13">
        <v>7</v>
      </c>
      <c r="DV24" s="13">
        <v>3</v>
      </c>
      <c r="DW24" s="13">
        <v>4</v>
      </c>
      <c r="DX24" s="13">
        <v>6</v>
      </c>
      <c r="DY24" s="13">
        <v>2</v>
      </c>
      <c r="DZ24" s="13">
        <v>3</v>
      </c>
      <c r="EA24" s="13">
        <v>4</v>
      </c>
      <c r="EB24" s="13">
        <v>2</v>
      </c>
      <c r="EC24" s="13">
        <v>3</v>
      </c>
      <c r="ED24" s="13">
        <v>3</v>
      </c>
      <c r="EE24" s="13"/>
      <c r="EF24" s="13">
        <v>3</v>
      </c>
      <c r="EG24" s="13">
        <v>2</v>
      </c>
      <c r="EH24" s="13">
        <v>2</v>
      </c>
      <c r="EI24" s="13">
        <v>1</v>
      </c>
      <c r="EJ24" s="13">
        <v>2</v>
      </c>
      <c r="EK24" s="13"/>
      <c r="EL24" s="13"/>
      <c r="EM24" s="13">
        <v>1</v>
      </c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59">
        <v>1700</v>
      </c>
      <c r="FC24" s="13"/>
      <c r="FD24" s="13">
        <v>2</v>
      </c>
      <c r="FE24" s="13">
        <v>2</v>
      </c>
      <c r="FF24" s="13">
        <v>5</v>
      </c>
      <c r="FG24" s="13">
        <v>5</v>
      </c>
      <c r="FH24" s="13">
        <v>3</v>
      </c>
      <c r="FI24" s="13">
        <v>3</v>
      </c>
      <c r="FJ24" s="13">
        <v>5</v>
      </c>
      <c r="FK24" s="13">
        <v>1</v>
      </c>
      <c r="FL24" s="13">
        <v>5</v>
      </c>
      <c r="FM24" s="13">
        <v>8</v>
      </c>
      <c r="FN24" s="13">
        <v>5</v>
      </c>
      <c r="FO24" s="13">
        <v>8</v>
      </c>
      <c r="FP24" s="13">
        <v>7</v>
      </c>
      <c r="FQ24" s="13">
        <v>3</v>
      </c>
      <c r="FR24" s="13">
        <v>11</v>
      </c>
      <c r="FS24" s="13">
        <v>9</v>
      </c>
      <c r="FT24" s="13">
        <v>15</v>
      </c>
      <c r="FU24" s="13">
        <v>14</v>
      </c>
      <c r="FV24" s="13">
        <v>21</v>
      </c>
      <c r="FW24" s="13">
        <v>21</v>
      </c>
      <c r="FX24" s="13">
        <v>21</v>
      </c>
      <c r="FY24" s="13">
        <v>19</v>
      </c>
      <c r="FZ24" s="13">
        <v>30</v>
      </c>
      <c r="GA24" s="13">
        <v>47</v>
      </c>
      <c r="GB24" s="13">
        <v>41</v>
      </c>
      <c r="GC24" s="13">
        <v>42</v>
      </c>
      <c r="GD24" s="13">
        <v>43</v>
      </c>
      <c r="GE24" s="13">
        <v>59</v>
      </c>
      <c r="GF24" s="13">
        <v>44</v>
      </c>
      <c r="GG24" s="13">
        <v>46</v>
      </c>
      <c r="GH24" s="13">
        <v>56</v>
      </c>
      <c r="GI24" s="13">
        <v>51</v>
      </c>
      <c r="GJ24" s="13">
        <v>38</v>
      </c>
      <c r="GK24" s="13">
        <v>45</v>
      </c>
      <c r="GL24" s="13">
        <v>32</v>
      </c>
      <c r="GM24" s="13">
        <v>31</v>
      </c>
      <c r="GN24" s="13">
        <v>42</v>
      </c>
      <c r="GO24" s="13">
        <v>37</v>
      </c>
      <c r="GP24" s="13">
        <v>53</v>
      </c>
      <c r="GQ24" s="13">
        <v>42</v>
      </c>
      <c r="GR24" s="13">
        <v>39</v>
      </c>
      <c r="GS24" s="13">
        <v>40</v>
      </c>
      <c r="GT24" s="13">
        <v>48</v>
      </c>
      <c r="GU24" s="13">
        <v>34</v>
      </c>
      <c r="GV24" s="13">
        <v>36</v>
      </c>
      <c r="GW24" s="13">
        <v>31</v>
      </c>
      <c r="GX24" s="13">
        <v>33</v>
      </c>
      <c r="GY24" s="13">
        <v>36</v>
      </c>
      <c r="GZ24" s="13">
        <v>40</v>
      </c>
      <c r="HA24" s="13">
        <v>24</v>
      </c>
      <c r="HB24" s="13">
        <v>30</v>
      </c>
      <c r="HC24" s="13">
        <v>23</v>
      </c>
      <c r="HD24" s="13">
        <v>28</v>
      </c>
      <c r="HE24" s="13">
        <v>31</v>
      </c>
      <c r="HF24" s="13">
        <v>18</v>
      </c>
      <c r="HG24" s="13">
        <v>22</v>
      </c>
      <c r="HH24" s="13">
        <v>19</v>
      </c>
      <c r="HI24" s="13">
        <v>24</v>
      </c>
      <c r="HJ24" s="13">
        <v>13</v>
      </c>
      <c r="HK24" s="13">
        <v>18</v>
      </c>
      <c r="HL24" s="13">
        <v>14</v>
      </c>
      <c r="HM24" s="13">
        <v>14</v>
      </c>
      <c r="HN24" s="13">
        <v>18</v>
      </c>
      <c r="HO24" s="13">
        <v>13</v>
      </c>
      <c r="HP24" s="13">
        <v>17</v>
      </c>
      <c r="HQ24" s="13">
        <v>12</v>
      </c>
      <c r="HR24" s="13">
        <v>16</v>
      </c>
      <c r="HS24" s="13">
        <v>8</v>
      </c>
      <c r="HT24" s="13">
        <v>15</v>
      </c>
      <c r="HU24" s="13">
        <v>12</v>
      </c>
      <c r="HV24" s="13">
        <v>9</v>
      </c>
      <c r="HW24" s="13">
        <v>6</v>
      </c>
      <c r="HX24" s="13">
        <v>11</v>
      </c>
      <c r="HY24" s="13">
        <v>4</v>
      </c>
      <c r="HZ24" s="13">
        <v>8</v>
      </c>
      <c r="IA24" s="13">
        <v>13</v>
      </c>
      <c r="IB24" s="13">
        <v>2</v>
      </c>
      <c r="IC24" s="13">
        <v>6</v>
      </c>
      <c r="ID24" s="13">
        <v>2</v>
      </c>
      <c r="IE24" s="13">
        <v>3</v>
      </c>
      <c r="IF24" s="13">
        <v>6</v>
      </c>
      <c r="IG24" s="13"/>
      <c r="IH24" s="13">
        <v>2</v>
      </c>
      <c r="II24" s="13">
        <v>1</v>
      </c>
      <c r="IJ24" s="13"/>
      <c r="IK24" s="13">
        <v>4</v>
      </c>
      <c r="IL24" s="13">
        <v>1</v>
      </c>
      <c r="IM24" s="13"/>
      <c r="IN24" s="13">
        <v>1</v>
      </c>
      <c r="IO24" s="13">
        <v>2</v>
      </c>
      <c r="IP24" s="13">
        <v>1</v>
      </c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59">
        <v>1780</v>
      </c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>
        <v>3</v>
      </c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59">
        <v>3</v>
      </c>
      <c r="NE24" s="13">
        <v>3483</v>
      </c>
      <c r="NF24" s="351"/>
      <c r="NG24" s="351"/>
      <c r="NH24" s="351"/>
      <c r="NI24" s="351"/>
      <c r="NJ24" s="351"/>
      <c r="NK24" s="351"/>
      <c r="NL24" s="351"/>
      <c r="NM24" s="351"/>
    </row>
    <row r="25" spans="1:377">
      <c r="A25" s="5" t="s">
        <v>38</v>
      </c>
      <c r="B25" s="250">
        <f t="shared" si="26"/>
        <v>96</v>
      </c>
      <c r="C25" s="250">
        <f t="shared" si="27"/>
        <v>86</v>
      </c>
      <c r="D25" s="250">
        <f t="shared" si="28"/>
        <v>217</v>
      </c>
      <c r="E25" s="250">
        <f t="shared" si="29"/>
        <v>240</v>
      </c>
      <c r="F25" s="250">
        <f t="shared" si="30"/>
        <v>1384</v>
      </c>
      <c r="G25" s="250">
        <f t="shared" si="31"/>
        <v>1153</v>
      </c>
      <c r="H25" s="250">
        <f t="shared" si="32"/>
        <v>2513</v>
      </c>
      <c r="I25" s="250">
        <f t="shared" si="33"/>
        <v>1904</v>
      </c>
      <c r="J25" s="250">
        <f t="shared" si="34"/>
        <v>2197</v>
      </c>
      <c r="K25" s="250">
        <f t="shared" si="35"/>
        <v>1582</v>
      </c>
      <c r="L25" s="250">
        <f t="shared" si="36"/>
        <v>1349</v>
      </c>
      <c r="M25" s="250">
        <f t="shared" si="37"/>
        <v>1082</v>
      </c>
      <c r="N25" s="250">
        <f t="shared" si="38"/>
        <v>824</v>
      </c>
      <c r="O25" s="250">
        <f t="shared" si="39"/>
        <v>616</v>
      </c>
      <c r="P25" s="250">
        <f t="shared" si="40"/>
        <v>442</v>
      </c>
      <c r="Q25" s="250">
        <f t="shared" si="41"/>
        <v>287</v>
      </c>
      <c r="R25" s="250">
        <f t="shared" si="42"/>
        <v>195</v>
      </c>
      <c r="S25" s="250">
        <f t="shared" si="43"/>
        <v>149</v>
      </c>
      <c r="T25" s="250">
        <f t="shared" si="44"/>
        <v>20</v>
      </c>
      <c r="U25" s="250">
        <f t="shared" si="45"/>
        <v>39</v>
      </c>
      <c r="W25" s="12" t="s">
        <v>41</v>
      </c>
      <c r="X25" s="447">
        <f t="shared" si="3"/>
        <v>135</v>
      </c>
      <c r="Y25" s="447">
        <f t="shared" si="4"/>
        <v>124</v>
      </c>
      <c r="Z25" s="447">
        <f t="shared" si="5"/>
        <v>208</v>
      </c>
      <c r="AA25" s="447">
        <f t="shared" si="6"/>
        <v>241</v>
      </c>
      <c r="AB25" s="447">
        <f t="shared" si="7"/>
        <v>809</v>
      </c>
      <c r="AC25" s="447">
        <f t="shared" si="8"/>
        <v>792</v>
      </c>
      <c r="AD25" s="447">
        <f t="shared" si="9"/>
        <v>1023</v>
      </c>
      <c r="AE25" s="447">
        <f t="shared" si="10"/>
        <v>904</v>
      </c>
      <c r="AF25" s="447">
        <f t="shared" si="11"/>
        <v>755</v>
      </c>
      <c r="AG25" s="447">
        <f t="shared" si="12"/>
        <v>611</v>
      </c>
      <c r="AH25" s="447">
        <f t="shared" si="13"/>
        <v>420</v>
      </c>
      <c r="AI25" s="447">
        <f t="shared" si="14"/>
        <v>410</v>
      </c>
      <c r="AJ25" s="447">
        <f t="shared" si="15"/>
        <v>205</v>
      </c>
      <c r="AK25" s="447">
        <f t="shared" si="16"/>
        <v>200</v>
      </c>
      <c r="AL25" s="447">
        <f t="shared" si="17"/>
        <v>108</v>
      </c>
      <c r="AM25" s="447">
        <f t="shared" si="18"/>
        <v>95</v>
      </c>
      <c r="AN25" s="447">
        <f t="shared" si="19"/>
        <v>36</v>
      </c>
      <c r="AO25" s="447">
        <f t="shared" si="20"/>
        <v>33</v>
      </c>
      <c r="AP25" s="447">
        <f t="shared" si="21"/>
        <v>6</v>
      </c>
      <c r="AQ25" s="447">
        <f t="shared" si="22"/>
        <v>9</v>
      </c>
      <c r="AR25" s="447">
        <f t="shared" si="23"/>
        <v>9</v>
      </c>
      <c r="AT25" s="12" t="s">
        <v>41</v>
      </c>
      <c r="AU25" s="13">
        <v>19</v>
      </c>
      <c r="AV25" s="13">
        <v>17</v>
      </c>
      <c r="AW25" s="13">
        <v>8</v>
      </c>
      <c r="AX25" s="13">
        <v>17</v>
      </c>
      <c r="AY25" s="13">
        <v>13</v>
      </c>
      <c r="AZ25" s="13">
        <v>8</v>
      </c>
      <c r="BA25" s="13">
        <v>12</v>
      </c>
      <c r="BB25" s="13">
        <v>9</v>
      </c>
      <c r="BC25" s="13">
        <v>7</v>
      </c>
      <c r="BD25" s="13">
        <v>14</v>
      </c>
      <c r="BE25" s="13">
        <v>14</v>
      </c>
      <c r="BF25" s="13">
        <v>17</v>
      </c>
      <c r="BG25" s="13">
        <v>12</v>
      </c>
      <c r="BH25" s="13">
        <v>15</v>
      </c>
      <c r="BI25" s="13">
        <v>25</v>
      </c>
      <c r="BJ25" s="13">
        <v>28</v>
      </c>
      <c r="BK25" s="13">
        <v>26</v>
      </c>
      <c r="BL25" s="13">
        <v>38</v>
      </c>
      <c r="BM25" s="13">
        <v>35</v>
      </c>
      <c r="BN25" s="13">
        <v>31</v>
      </c>
      <c r="BO25" s="13">
        <v>41</v>
      </c>
      <c r="BP25" s="13">
        <v>44</v>
      </c>
      <c r="BQ25" s="13">
        <v>66</v>
      </c>
      <c r="BR25" s="13">
        <v>84</v>
      </c>
      <c r="BS25" s="13">
        <v>80</v>
      </c>
      <c r="BT25" s="13">
        <v>95</v>
      </c>
      <c r="BU25" s="13">
        <v>115</v>
      </c>
      <c r="BV25" s="13">
        <v>76</v>
      </c>
      <c r="BW25" s="13">
        <v>93</v>
      </c>
      <c r="BX25" s="13">
        <v>98</v>
      </c>
      <c r="BY25" s="13">
        <v>113</v>
      </c>
      <c r="BZ25" s="13">
        <v>97</v>
      </c>
      <c r="CA25" s="13">
        <v>99</v>
      </c>
      <c r="CB25" s="13">
        <v>91</v>
      </c>
      <c r="CC25" s="13">
        <v>96</v>
      </c>
      <c r="CD25" s="13">
        <v>81</v>
      </c>
      <c r="CE25" s="13">
        <v>61</v>
      </c>
      <c r="CF25" s="13">
        <v>83</v>
      </c>
      <c r="CG25" s="13">
        <v>97</v>
      </c>
      <c r="CH25" s="13">
        <v>86</v>
      </c>
      <c r="CI25" s="13">
        <v>60</v>
      </c>
      <c r="CJ25" s="13">
        <v>72</v>
      </c>
      <c r="CK25" s="13">
        <v>66</v>
      </c>
      <c r="CL25" s="13">
        <v>68</v>
      </c>
      <c r="CM25" s="13">
        <v>56</v>
      </c>
      <c r="CN25" s="13">
        <v>67</v>
      </c>
      <c r="CO25" s="13">
        <v>53</v>
      </c>
      <c r="CP25" s="13">
        <v>63</v>
      </c>
      <c r="CQ25" s="13">
        <v>56</v>
      </c>
      <c r="CR25" s="13">
        <v>50</v>
      </c>
      <c r="CS25" s="13">
        <v>45</v>
      </c>
      <c r="CT25" s="13">
        <v>49</v>
      </c>
      <c r="CU25" s="13">
        <v>53</v>
      </c>
      <c r="CV25" s="13">
        <v>42</v>
      </c>
      <c r="CW25" s="13">
        <v>44</v>
      </c>
      <c r="CX25" s="13">
        <v>35</v>
      </c>
      <c r="CY25" s="13">
        <v>42</v>
      </c>
      <c r="CZ25" s="13">
        <v>30</v>
      </c>
      <c r="DA25" s="13">
        <v>31</v>
      </c>
      <c r="DB25" s="13">
        <v>39</v>
      </c>
      <c r="DC25" s="13">
        <v>30</v>
      </c>
      <c r="DD25" s="13">
        <v>24</v>
      </c>
      <c r="DE25" s="13">
        <v>26</v>
      </c>
      <c r="DF25" s="13">
        <v>20</v>
      </c>
      <c r="DG25" s="13">
        <v>20</v>
      </c>
      <c r="DH25" s="13">
        <v>20</v>
      </c>
      <c r="DI25" s="13">
        <v>14</v>
      </c>
      <c r="DJ25" s="13">
        <v>15</v>
      </c>
      <c r="DK25" s="13">
        <v>14</v>
      </c>
      <c r="DL25" s="13">
        <v>17</v>
      </c>
      <c r="DM25" s="13">
        <v>11</v>
      </c>
      <c r="DN25" s="13">
        <v>11</v>
      </c>
      <c r="DO25" s="13">
        <v>10</v>
      </c>
      <c r="DP25" s="13">
        <v>6</v>
      </c>
      <c r="DQ25" s="13">
        <v>16</v>
      </c>
      <c r="DR25" s="13">
        <v>5</v>
      </c>
      <c r="DS25" s="13">
        <v>11</v>
      </c>
      <c r="DT25" s="13">
        <v>7</v>
      </c>
      <c r="DU25" s="13">
        <v>10</v>
      </c>
      <c r="DV25" s="13">
        <v>8</v>
      </c>
      <c r="DW25" s="13">
        <v>5</v>
      </c>
      <c r="DX25" s="13">
        <v>4</v>
      </c>
      <c r="DY25" s="13">
        <v>3</v>
      </c>
      <c r="DZ25" s="13">
        <v>1</v>
      </c>
      <c r="EA25" s="13">
        <v>4</v>
      </c>
      <c r="EB25" s="13">
        <v>4</v>
      </c>
      <c r="EC25" s="13">
        <v>1</v>
      </c>
      <c r="ED25" s="13">
        <v>5</v>
      </c>
      <c r="EE25" s="13">
        <v>4</v>
      </c>
      <c r="EF25" s="13">
        <v>2</v>
      </c>
      <c r="EG25" s="13">
        <v>3</v>
      </c>
      <c r="EH25" s="13">
        <v>2</v>
      </c>
      <c r="EI25" s="13">
        <v>2</v>
      </c>
      <c r="EJ25" s="13"/>
      <c r="EK25" s="13"/>
      <c r="EL25" s="13"/>
      <c r="EM25" s="13"/>
      <c r="EN25" s="13"/>
      <c r="EO25" s="13"/>
      <c r="EP25" s="13">
        <v>2</v>
      </c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>
        <v>1</v>
      </c>
      <c r="FB25" s="59">
        <v>3420</v>
      </c>
      <c r="FC25" s="13">
        <v>13</v>
      </c>
      <c r="FD25" s="13">
        <v>13</v>
      </c>
      <c r="FE25" s="13">
        <v>12</v>
      </c>
      <c r="FF25" s="13">
        <v>8</v>
      </c>
      <c r="FG25" s="13">
        <v>14</v>
      </c>
      <c r="FH25" s="13">
        <v>6</v>
      </c>
      <c r="FI25" s="13">
        <v>16</v>
      </c>
      <c r="FJ25" s="13">
        <v>13</v>
      </c>
      <c r="FK25" s="13">
        <v>24</v>
      </c>
      <c r="FL25" s="13">
        <v>16</v>
      </c>
      <c r="FM25" s="13">
        <v>8</v>
      </c>
      <c r="FN25" s="13">
        <v>22</v>
      </c>
      <c r="FO25" s="13">
        <v>18</v>
      </c>
      <c r="FP25" s="13">
        <v>15</v>
      </c>
      <c r="FQ25" s="13">
        <v>20</v>
      </c>
      <c r="FR25" s="13">
        <v>16</v>
      </c>
      <c r="FS25" s="13">
        <v>24</v>
      </c>
      <c r="FT25" s="13">
        <v>22</v>
      </c>
      <c r="FU25" s="13">
        <v>31</v>
      </c>
      <c r="FV25" s="13">
        <v>32</v>
      </c>
      <c r="FW25" s="13">
        <v>53</v>
      </c>
      <c r="FX25" s="13">
        <v>51</v>
      </c>
      <c r="FY25" s="13">
        <v>66</v>
      </c>
      <c r="FZ25" s="13">
        <v>82</v>
      </c>
      <c r="GA25" s="13">
        <v>74</v>
      </c>
      <c r="GB25" s="13">
        <v>74</v>
      </c>
      <c r="GC25" s="13">
        <v>104</v>
      </c>
      <c r="GD25" s="13">
        <v>99</v>
      </c>
      <c r="GE25" s="13">
        <v>107</v>
      </c>
      <c r="GF25" s="13">
        <v>99</v>
      </c>
      <c r="GG25" s="13">
        <v>97</v>
      </c>
      <c r="GH25" s="13">
        <v>104</v>
      </c>
      <c r="GI25" s="13">
        <v>110</v>
      </c>
      <c r="GJ25" s="13">
        <v>103</v>
      </c>
      <c r="GK25" s="13">
        <v>107</v>
      </c>
      <c r="GL25" s="13">
        <v>114</v>
      </c>
      <c r="GM25" s="13">
        <v>96</v>
      </c>
      <c r="GN25" s="13">
        <v>93</v>
      </c>
      <c r="GO25" s="13">
        <v>92</v>
      </c>
      <c r="GP25" s="13">
        <v>107</v>
      </c>
      <c r="GQ25" s="13">
        <v>84</v>
      </c>
      <c r="GR25" s="13">
        <v>87</v>
      </c>
      <c r="GS25" s="13">
        <v>95</v>
      </c>
      <c r="GT25" s="13">
        <v>89</v>
      </c>
      <c r="GU25" s="13">
        <v>78</v>
      </c>
      <c r="GV25" s="13">
        <v>72</v>
      </c>
      <c r="GW25" s="13">
        <v>69</v>
      </c>
      <c r="GX25" s="13">
        <v>54</v>
      </c>
      <c r="GY25" s="13">
        <v>60</v>
      </c>
      <c r="GZ25" s="13">
        <v>67</v>
      </c>
      <c r="HA25" s="13">
        <v>44</v>
      </c>
      <c r="HB25" s="13">
        <v>65</v>
      </c>
      <c r="HC25" s="13">
        <v>50</v>
      </c>
      <c r="HD25" s="13">
        <v>40</v>
      </c>
      <c r="HE25" s="13">
        <v>44</v>
      </c>
      <c r="HF25" s="13">
        <v>35</v>
      </c>
      <c r="HG25" s="13">
        <v>38</v>
      </c>
      <c r="HH25" s="13">
        <v>42</v>
      </c>
      <c r="HI25" s="13">
        <v>30</v>
      </c>
      <c r="HJ25" s="13">
        <v>32</v>
      </c>
      <c r="HK25" s="13">
        <v>33</v>
      </c>
      <c r="HL25" s="13">
        <v>31</v>
      </c>
      <c r="HM25" s="13">
        <v>20</v>
      </c>
      <c r="HN25" s="13">
        <v>23</v>
      </c>
      <c r="HO25" s="13">
        <v>21</v>
      </c>
      <c r="HP25" s="13">
        <v>18</v>
      </c>
      <c r="HQ25" s="13">
        <v>16</v>
      </c>
      <c r="HR25" s="13">
        <v>24</v>
      </c>
      <c r="HS25" s="13">
        <v>10</v>
      </c>
      <c r="HT25" s="13">
        <v>9</v>
      </c>
      <c r="HU25" s="13">
        <v>17</v>
      </c>
      <c r="HV25" s="13">
        <v>16</v>
      </c>
      <c r="HW25" s="13">
        <v>9</v>
      </c>
      <c r="HX25" s="13">
        <v>13</v>
      </c>
      <c r="HY25" s="13">
        <v>5</v>
      </c>
      <c r="HZ25" s="13">
        <v>8</v>
      </c>
      <c r="IA25" s="13">
        <v>13</v>
      </c>
      <c r="IB25" s="13">
        <v>12</v>
      </c>
      <c r="IC25" s="13">
        <v>6</v>
      </c>
      <c r="ID25" s="13">
        <v>9</v>
      </c>
      <c r="IE25" s="13">
        <v>6</v>
      </c>
      <c r="IF25" s="13">
        <v>7</v>
      </c>
      <c r="IG25" s="13">
        <v>6</v>
      </c>
      <c r="IH25" s="13">
        <v>3</v>
      </c>
      <c r="II25" s="13">
        <v>3</v>
      </c>
      <c r="IJ25" s="13">
        <v>4</v>
      </c>
      <c r="IK25" s="13">
        <v>2</v>
      </c>
      <c r="IL25" s="13">
        <v>3</v>
      </c>
      <c r="IM25" s="13">
        <v>2</v>
      </c>
      <c r="IN25" s="13"/>
      <c r="IO25" s="13">
        <v>3</v>
      </c>
      <c r="IP25" s="13">
        <v>1</v>
      </c>
      <c r="IQ25" s="13">
        <v>1</v>
      </c>
      <c r="IR25" s="13">
        <v>1</v>
      </c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>
        <v>1</v>
      </c>
      <c r="JE25" s="59">
        <v>3706</v>
      </c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>
        <v>1</v>
      </c>
      <c r="JT25" s="13"/>
      <c r="JU25" s="13"/>
      <c r="JV25" s="13"/>
      <c r="JW25" s="13"/>
      <c r="JX25" s="13"/>
      <c r="JY25" s="13"/>
      <c r="JZ25" s="13"/>
      <c r="KA25" s="13">
        <v>1</v>
      </c>
      <c r="KB25" s="13"/>
      <c r="KC25" s="13"/>
      <c r="KD25" s="13"/>
      <c r="KE25" s="13"/>
      <c r="KF25" s="13"/>
      <c r="KG25" s="13">
        <v>1</v>
      </c>
      <c r="KH25" s="13"/>
      <c r="KI25" s="13"/>
      <c r="KJ25" s="13">
        <v>1</v>
      </c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>
        <v>1</v>
      </c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>
        <v>2</v>
      </c>
      <c r="ND25" s="59">
        <v>7</v>
      </c>
      <c r="NE25" s="13">
        <v>7133</v>
      </c>
      <c r="NF25" s="351"/>
      <c r="NG25" s="351"/>
      <c r="NH25" s="351"/>
      <c r="NI25" s="351"/>
      <c r="NJ25" s="351"/>
      <c r="NK25" s="351"/>
      <c r="NL25" s="351"/>
      <c r="NM25" s="351"/>
    </row>
    <row r="26" spans="1:377">
      <c r="A26" s="5" t="s">
        <v>39</v>
      </c>
      <c r="B26" s="250">
        <f t="shared" si="26"/>
        <v>1</v>
      </c>
      <c r="C26" s="250">
        <f t="shared" si="27"/>
        <v>1</v>
      </c>
      <c r="D26" s="250">
        <f t="shared" si="28"/>
        <v>24</v>
      </c>
      <c r="E26" s="250">
        <f t="shared" si="29"/>
        <v>20</v>
      </c>
      <c r="F26" s="250">
        <f t="shared" si="30"/>
        <v>249</v>
      </c>
      <c r="G26" s="250">
        <f t="shared" si="31"/>
        <v>103</v>
      </c>
      <c r="H26" s="250">
        <f t="shared" si="32"/>
        <v>198</v>
      </c>
      <c r="I26" s="250">
        <f t="shared" si="33"/>
        <v>123</v>
      </c>
      <c r="J26" s="250">
        <f t="shared" si="34"/>
        <v>120</v>
      </c>
      <c r="K26" s="250">
        <f t="shared" si="35"/>
        <v>91</v>
      </c>
      <c r="L26" s="250">
        <f t="shared" si="36"/>
        <v>85</v>
      </c>
      <c r="M26" s="250">
        <f t="shared" si="37"/>
        <v>72</v>
      </c>
      <c r="N26" s="250">
        <f t="shared" si="38"/>
        <v>92</v>
      </c>
      <c r="O26" s="250">
        <f t="shared" si="39"/>
        <v>53</v>
      </c>
      <c r="P26" s="250">
        <f t="shared" si="40"/>
        <v>33</v>
      </c>
      <c r="Q26" s="250">
        <f t="shared" si="41"/>
        <v>41</v>
      </c>
      <c r="R26" s="250">
        <f t="shared" si="42"/>
        <v>11</v>
      </c>
      <c r="S26" s="250">
        <f t="shared" si="43"/>
        <v>30</v>
      </c>
      <c r="T26" s="250">
        <f t="shared" si="44"/>
        <v>5</v>
      </c>
      <c r="U26" s="250">
        <f t="shared" si="45"/>
        <v>15</v>
      </c>
      <c r="W26" s="12" t="s">
        <v>42</v>
      </c>
      <c r="X26" s="447">
        <f t="shared" si="3"/>
        <v>519</v>
      </c>
      <c r="Y26" s="447">
        <f t="shared" si="4"/>
        <v>559</v>
      </c>
      <c r="Z26" s="447">
        <f t="shared" si="5"/>
        <v>1602</v>
      </c>
      <c r="AA26" s="447">
        <f t="shared" si="6"/>
        <v>1841</v>
      </c>
      <c r="AB26" s="447">
        <f t="shared" si="7"/>
        <v>7726</v>
      </c>
      <c r="AC26" s="447">
        <f t="shared" si="8"/>
        <v>8085</v>
      </c>
      <c r="AD26" s="447">
        <f t="shared" si="9"/>
        <v>9575</v>
      </c>
      <c r="AE26" s="447">
        <f t="shared" si="10"/>
        <v>9441</v>
      </c>
      <c r="AF26" s="447">
        <f t="shared" si="11"/>
        <v>7330</v>
      </c>
      <c r="AG26" s="447">
        <f t="shared" si="12"/>
        <v>7636</v>
      </c>
      <c r="AH26" s="447">
        <f t="shared" si="13"/>
        <v>5088</v>
      </c>
      <c r="AI26" s="447">
        <f t="shared" si="14"/>
        <v>5185</v>
      </c>
      <c r="AJ26" s="447">
        <f t="shared" si="15"/>
        <v>3182</v>
      </c>
      <c r="AK26" s="447">
        <f t="shared" si="16"/>
        <v>2820</v>
      </c>
      <c r="AL26" s="447">
        <f t="shared" si="17"/>
        <v>1632</v>
      </c>
      <c r="AM26" s="447">
        <f t="shared" si="18"/>
        <v>1481</v>
      </c>
      <c r="AN26" s="447">
        <f t="shared" si="19"/>
        <v>710</v>
      </c>
      <c r="AO26" s="447">
        <f t="shared" si="20"/>
        <v>1164</v>
      </c>
      <c r="AP26" s="447">
        <f t="shared" si="21"/>
        <v>135</v>
      </c>
      <c r="AQ26" s="447">
        <f t="shared" si="22"/>
        <v>496</v>
      </c>
      <c r="AR26" s="447">
        <f t="shared" si="23"/>
        <v>37</v>
      </c>
      <c r="AT26" s="12" t="s">
        <v>42</v>
      </c>
      <c r="AU26" s="13">
        <v>70</v>
      </c>
      <c r="AV26" s="13">
        <v>76</v>
      </c>
      <c r="AW26" s="13">
        <v>62</v>
      </c>
      <c r="AX26" s="13">
        <v>42</v>
      </c>
      <c r="AY26" s="13">
        <v>45</v>
      </c>
      <c r="AZ26" s="13">
        <v>46</v>
      </c>
      <c r="BA26" s="13">
        <v>40</v>
      </c>
      <c r="BB26" s="13">
        <v>51</v>
      </c>
      <c r="BC26" s="13">
        <v>55</v>
      </c>
      <c r="BD26" s="13">
        <v>72</v>
      </c>
      <c r="BE26" s="13">
        <v>76</v>
      </c>
      <c r="BF26" s="13">
        <v>64</v>
      </c>
      <c r="BG26" s="13">
        <v>87</v>
      </c>
      <c r="BH26" s="13">
        <v>117</v>
      </c>
      <c r="BI26" s="13">
        <v>124</v>
      </c>
      <c r="BJ26" s="13">
        <v>149</v>
      </c>
      <c r="BK26" s="13">
        <v>215</v>
      </c>
      <c r="BL26" s="13">
        <v>272</v>
      </c>
      <c r="BM26" s="13">
        <v>336</v>
      </c>
      <c r="BN26" s="13">
        <v>401</v>
      </c>
      <c r="BO26" s="13">
        <v>503</v>
      </c>
      <c r="BP26" s="13">
        <v>519</v>
      </c>
      <c r="BQ26" s="13">
        <v>642</v>
      </c>
      <c r="BR26" s="13">
        <v>686</v>
      </c>
      <c r="BS26" s="13">
        <v>820</v>
      </c>
      <c r="BT26" s="13">
        <v>843</v>
      </c>
      <c r="BU26" s="13">
        <v>953</v>
      </c>
      <c r="BV26" s="13">
        <v>1015</v>
      </c>
      <c r="BW26" s="13">
        <v>1034</v>
      </c>
      <c r="BX26" s="13">
        <v>1070</v>
      </c>
      <c r="BY26" s="13">
        <v>1002</v>
      </c>
      <c r="BZ26" s="13">
        <v>1018</v>
      </c>
      <c r="CA26" s="13">
        <v>996</v>
      </c>
      <c r="CB26" s="13">
        <v>937</v>
      </c>
      <c r="CC26" s="13">
        <v>985</v>
      </c>
      <c r="CD26" s="13">
        <v>930</v>
      </c>
      <c r="CE26" s="13">
        <v>945</v>
      </c>
      <c r="CF26" s="13">
        <v>905</v>
      </c>
      <c r="CG26" s="13">
        <v>898</v>
      </c>
      <c r="CH26" s="13">
        <v>825</v>
      </c>
      <c r="CI26" s="13">
        <v>942</v>
      </c>
      <c r="CJ26" s="13">
        <v>914</v>
      </c>
      <c r="CK26" s="13">
        <v>813</v>
      </c>
      <c r="CL26" s="13">
        <v>833</v>
      </c>
      <c r="CM26" s="13">
        <v>759</v>
      </c>
      <c r="CN26" s="13">
        <v>704</v>
      </c>
      <c r="CO26" s="13">
        <v>652</v>
      </c>
      <c r="CP26" s="13">
        <v>681</v>
      </c>
      <c r="CQ26" s="13">
        <v>699</v>
      </c>
      <c r="CR26" s="13">
        <v>639</v>
      </c>
      <c r="CS26" s="13">
        <v>604</v>
      </c>
      <c r="CT26" s="13">
        <v>602</v>
      </c>
      <c r="CU26" s="13">
        <v>563</v>
      </c>
      <c r="CV26" s="13">
        <v>565</v>
      </c>
      <c r="CW26" s="13">
        <v>530</v>
      </c>
      <c r="CX26" s="13">
        <v>475</v>
      </c>
      <c r="CY26" s="13">
        <v>501</v>
      </c>
      <c r="CZ26" s="13">
        <v>486</v>
      </c>
      <c r="DA26" s="13">
        <v>444</v>
      </c>
      <c r="DB26" s="13">
        <v>415</v>
      </c>
      <c r="DC26" s="13">
        <v>371</v>
      </c>
      <c r="DD26" s="13">
        <v>347</v>
      </c>
      <c r="DE26" s="13">
        <v>311</v>
      </c>
      <c r="DF26" s="13">
        <v>315</v>
      </c>
      <c r="DG26" s="13">
        <v>311</v>
      </c>
      <c r="DH26" s="13">
        <v>251</v>
      </c>
      <c r="DI26" s="13">
        <v>220</v>
      </c>
      <c r="DJ26" s="13">
        <v>238</v>
      </c>
      <c r="DK26" s="13">
        <v>242</v>
      </c>
      <c r="DL26" s="13">
        <v>214</v>
      </c>
      <c r="DM26" s="13">
        <v>179</v>
      </c>
      <c r="DN26" s="13">
        <v>177</v>
      </c>
      <c r="DO26" s="13">
        <v>169</v>
      </c>
      <c r="DP26" s="13">
        <v>155</v>
      </c>
      <c r="DQ26" s="13">
        <v>172</v>
      </c>
      <c r="DR26" s="13">
        <v>143</v>
      </c>
      <c r="DS26" s="13">
        <v>132</v>
      </c>
      <c r="DT26" s="13">
        <v>128</v>
      </c>
      <c r="DU26" s="13">
        <v>125</v>
      </c>
      <c r="DV26" s="13">
        <v>101</v>
      </c>
      <c r="DW26" s="13">
        <v>129</v>
      </c>
      <c r="DX26" s="13">
        <v>111</v>
      </c>
      <c r="DY26" s="13">
        <v>129</v>
      </c>
      <c r="DZ26" s="13">
        <v>119</v>
      </c>
      <c r="EA26" s="13">
        <v>123</v>
      </c>
      <c r="EB26" s="13">
        <v>113</v>
      </c>
      <c r="EC26" s="13">
        <v>109</v>
      </c>
      <c r="ED26" s="13">
        <v>104</v>
      </c>
      <c r="EE26" s="13">
        <v>116</v>
      </c>
      <c r="EF26" s="13">
        <v>111</v>
      </c>
      <c r="EG26" s="13">
        <v>85</v>
      </c>
      <c r="EH26" s="13">
        <v>88</v>
      </c>
      <c r="EI26" s="13">
        <v>86</v>
      </c>
      <c r="EJ26" s="13">
        <v>49</v>
      </c>
      <c r="EK26" s="13">
        <v>52</v>
      </c>
      <c r="EL26" s="13">
        <v>42</v>
      </c>
      <c r="EM26" s="13">
        <v>26</v>
      </c>
      <c r="EN26" s="13">
        <v>26</v>
      </c>
      <c r="EO26" s="13">
        <v>16</v>
      </c>
      <c r="EP26" s="13">
        <v>10</v>
      </c>
      <c r="EQ26" s="13">
        <v>5</v>
      </c>
      <c r="ER26" s="13">
        <v>1</v>
      </c>
      <c r="ES26" s="13">
        <v>6</v>
      </c>
      <c r="ET26" s="13">
        <v>2</v>
      </c>
      <c r="EU26" s="13"/>
      <c r="EV26" s="13"/>
      <c r="EW26" s="13"/>
      <c r="EX26" s="13"/>
      <c r="EY26" s="13"/>
      <c r="EZ26" s="13">
        <v>2</v>
      </c>
      <c r="FA26" s="13"/>
      <c r="FB26" s="59">
        <v>38708</v>
      </c>
      <c r="FC26" s="13">
        <v>69</v>
      </c>
      <c r="FD26" s="13">
        <v>73</v>
      </c>
      <c r="FE26" s="13">
        <v>61</v>
      </c>
      <c r="FF26" s="13">
        <v>41</v>
      </c>
      <c r="FG26" s="13">
        <v>33</v>
      </c>
      <c r="FH26" s="13">
        <v>44</v>
      </c>
      <c r="FI26" s="13">
        <v>43</v>
      </c>
      <c r="FJ26" s="13">
        <v>52</v>
      </c>
      <c r="FK26" s="13">
        <v>51</v>
      </c>
      <c r="FL26" s="13">
        <v>52</v>
      </c>
      <c r="FM26" s="13">
        <v>58</v>
      </c>
      <c r="FN26" s="13">
        <v>78</v>
      </c>
      <c r="FO26" s="13">
        <v>73</v>
      </c>
      <c r="FP26" s="13">
        <v>81</v>
      </c>
      <c r="FQ26" s="13">
        <v>107</v>
      </c>
      <c r="FR26" s="13">
        <v>146</v>
      </c>
      <c r="FS26" s="13">
        <v>161</v>
      </c>
      <c r="FT26" s="13">
        <v>247</v>
      </c>
      <c r="FU26" s="13">
        <v>298</v>
      </c>
      <c r="FV26" s="13">
        <v>353</v>
      </c>
      <c r="FW26" s="13">
        <v>451</v>
      </c>
      <c r="FX26" s="13">
        <v>526</v>
      </c>
      <c r="FY26" s="13">
        <v>584</v>
      </c>
      <c r="FZ26" s="13">
        <v>686</v>
      </c>
      <c r="GA26" s="13">
        <v>820</v>
      </c>
      <c r="GB26" s="13">
        <v>836</v>
      </c>
      <c r="GC26" s="13">
        <v>896</v>
      </c>
      <c r="GD26" s="13">
        <v>924</v>
      </c>
      <c r="GE26" s="13">
        <v>972</v>
      </c>
      <c r="GF26" s="13">
        <v>1031</v>
      </c>
      <c r="GG26" s="13">
        <v>1024</v>
      </c>
      <c r="GH26" s="13">
        <v>904</v>
      </c>
      <c r="GI26" s="13">
        <v>919</v>
      </c>
      <c r="GJ26" s="13">
        <v>988</v>
      </c>
      <c r="GK26" s="13">
        <v>991</v>
      </c>
      <c r="GL26" s="13">
        <v>913</v>
      </c>
      <c r="GM26" s="13">
        <v>963</v>
      </c>
      <c r="GN26" s="13">
        <v>942</v>
      </c>
      <c r="GO26" s="13">
        <v>1029</v>
      </c>
      <c r="GP26" s="13">
        <v>902</v>
      </c>
      <c r="GQ26" s="13">
        <v>901</v>
      </c>
      <c r="GR26" s="13">
        <v>903</v>
      </c>
      <c r="GS26" s="13">
        <v>867</v>
      </c>
      <c r="GT26" s="13">
        <v>765</v>
      </c>
      <c r="GU26" s="13">
        <v>720</v>
      </c>
      <c r="GV26" s="13">
        <v>658</v>
      </c>
      <c r="GW26" s="13">
        <v>658</v>
      </c>
      <c r="GX26" s="13">
        <v>655</v>
      </c>
      <c r="GY26" s="13">
        <v>601</v>
      </c>
      <c r="GZ26" s="13">
        <v>602</v>
      </c>
      <c r="HA26" s="13">
        <v>606</v>
      </c>
      <c r="HB26" s="13">
        <v>563</v>
      </c>
      <c r="HC26" s="13">
        <v>508</v>
      </c>
      <c r="HD26" s="13">
        <v>508</v>
      </c>
      <c r="HE26" s="13">
        <v>522</v>
      </c>
      <c r="HF26" s="13">
        <v>572</v>
      </c>
      <c r="HG26" s="13">
        <v>503</v>
      </c>
      <c r="HH26" s="13">
        <v>444</v>
      </c>
      <c r="HI26" s="13">
        <v>438</v>
      </c>
      <c r="HJ26" s="13">
        <v>424</v>
      </c>
      <c r="HK26" s="13">
        <v>391</v>
      </c>
      <c r="HL26" s="13">
        <v>377</v>
      </c>
      <c r="HM26" s="13">
        <v>364</v>
      </c>
      <c r="HN26" s="13">
        <v>333</v>
      </c>
      <c r="HO26" s="13">
        <v>355</v>
      </c>
      <c r="HP26" s="13">
        <v>315</v>
      </c>
      <c r="HQ26" s="13">
        <v>259</v>
      </c>
      <c r="HR26" s="13">
        <v>273</v>
      </c>
      <c r="HS26" s="13">
        <v>253</v>
      </c>
      <c r="HT26" s="13">
        <v>262</v>
      </c>
      <c r="HU26" s="13">
        <v>242</v>
      </c>
      <c r="HV26" s="13">
        <v>201</v>
      </c>
      <c r="HW26" s="13">
        <v>200</v>
      </c>
      <c r="HX26" s="13">
        <v>157</v>
      </c>
      <c r="HY26" s="13">
        <v>163</v>
      </c>
      <c r="HZ26" s="13">
        <v>166</v>
      </c>
      <c r="IA26" s="13">
        <v>147</v>
      </c>
      <c r="IB26" s="13">
        <v>130</v>
      </c>
      <c r="IC26" s="13">
        <v>100</v>
      </c>
      <c r="ID26" s="13">
        <v>126</v>
      </c>
      <c r="IE26" s="13">
        <v>96</v>
      </c>
      <c r="IF26" s="13">
        <v>102</v>
      </c>
      <c r="IG26" s="13">
        <v>88</v>
      </c>
      <c r="IH26" s="13">
        <v>81</v>
      </c>
      <c r="II26" s="13">
        <v>75</v>
      </c>
      <c r="IJ26" s="13">
        <v>70</v>
      </c>
      <c r="IK26" s="13">
        <v>50</v>
      </c>
      <c r="IL26" s="13">
        <v>54</v>
      </c>
      <c r="IM26" s="13">
        <v>51</v>
      </c>
      <c r="IN26" s="13">
        <v>43</v>
      </c>
      <c r="IO26" s="13">
        <v>32</v>
      </c>
      <c r="IP26" s="13">
        <v>27</v>
      </c>
      <c r="IQ26" s="13">
        <v>15</v>
      </c>
      <c r="IR26" s="13">
        <v>20</v>
      </c>
      <c r="IS26" s="13">
        <v>19</v>
      </c>
      <c r="IT26" s="13">
        <v>7</v>
      </c>
      <c r="IU26" s="13">
        <v>3</v>
      </c>
      <c r="IV26" s="13">
        <v>4</v>
      </c>
      <c r="IW26" s="13">
        <v>3</v>
      </c>
      <c r="IX26" s="13">
        <v>1</v>
      </c>
      <c r="IY26" s="13">
        <v>1</v>
      </c>
      <c r="IZ26" s="13"/>
      <c r="JA26" s="13"/>
      <c r="JB26" s="13">
        <v>1</v>
      </c>
      <c r="JC26" s="13">
        <v>2</v>
      </c>
      <c r="JD26" s="13">
        <v>2</v>
      </c>
      <c r="JE26" s="59">
        <v>37501</v>
      </c>
      <c r="JF26" s="13">
        <v>3</v>
      </c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>
        <v>1</v>
      </c>
      <c r="JV26" s="13"/>
      <c r="JW26" s="13"/>
      <c r="JX26" s="13">
        <v>1</v>
      </c>
      <c r="JY26" s="13"/>
      <c r="JZ26" s="13"/>
      <c r="KA26" s="13">
        <v>3</v>
      </c>
      <c r="KB26" s="13">
        <v>1</v>
      </c>
      <c r="KC26" s="13">
        <v>1</v>
      </c>
      <c r="KD26" s="13"/>
      <c r="KE26" s="13">
        <v>1</v>
      </c>
      <c r="KF26" s="13">
        <v>2</v>
      </c>
      <c r="KG26" s="13"/>
      <c r="KH26" s="13"/>
      <c r="KI26" s="13"/>
      <c r="KJ26" s="13"/>
      <c r="KK26" s="13"/>
      <c r="KL26" s="13">
        <v>1</v>
      </c>
      <c r="KM26" s="13">
        <v>1</v>
      </c>
      <c r="KN26" s="13">
        <v>4</v>
      </c>
      <c r="KO26" s="13"/>
      <c r="KP26" s="13"/>
      <c r="KQ26" s="13"/>
      <c r="KR26" s="13"/>
      <c r="KS26" s="13"/>
      <c r="KT26" s="13">
        <v>1</v>
      </c>
      <c r="KU26" s="13"/>
      <c r="KV26" s="13">
        <v>1</v>
      </c>
      <c r="KW26" s="13"/>
      <c r="KX26" s="13"/>
      <c r="KY26" s="13"/>
      <c r="KZ26" s="13"/>
      <c r="LA26" s="13"/>
      <c r="LB26" s="13"/>
      <c r="LC26" s="13">
        <v>1</v>
      </c>
      <c r="LD26" s="13"/>
      <c r="LE26" s="13"/>
      <c r="LF26" s="13"/>
      <c r="LG26" s="13"/>
      <c r="LH26" s="13"/>
      <c r="LI26" s="13">
        <v>1</v>
      </c>
      <c r="LJ26" s="13">
        <v>1</v>
      </c>
      <c r="LK26" s="13"/>
      <c r="LL26" s="13"/>
      <c r="LM26" s="13"/>
      <c r="LN26" s="13"/>
      <c r="LO26" s="13"/>
      <c r="LP26" s="13"/>
      <c r="LQ26" s="13"/>
      <c r="LR26" s="13"/>
      <c r="LS26" s="13">
        <v>1</v>
      </c>
      <c r="LT26" s="13">
        <v>1</v>
      </c>
      <c r="LU26" s="13">
        <v>1</v>
      </c>
      <c r="LV26" s="13"/>
      <c r="LW26" s="13"/>
      <c r="LX26" s="13">
        <v>1</v>
      </c>
      <c r="LY26" s="13"/>
      <c r="LZ26" s="13"/>
      <c r="MA26" s="13"/>
      <c r="MB26" s="13">
        <v>1</v>
      </c>
      <c r="MC26" s="13"/>
      <c r="MD26" s="13"/>
      <c r="ME26" s="13">
        <v>3</v>
      </c>
      <c r="MF26" s="13"/>
      <c r="MG26" s="13"/>
      <c r="MH26" s="13">
        <v>1</v>
      </c>
      <c r="MI26" s="13"/>
      <c r="MJ26" s="13"/>
      <c r="MK26" s="13"/>
      <c r="ML26" s="13"/>
      <c r="MM26" s="13"/>
      <c r="MN26" s="13"/>
      <c r="MO26" s="13"/>
      <c r="MP26" s="13">
        <v>1</v>
      </c>
      <c r="MQ26" s="13"/>
      <c r="MR26" s="13"/>
      <c r="MS26" s="13"/>
      <c r="MT26" s="13"/>
      <c r="MU26" s="13"/>
      <c r="MV26" s="13">
        <v>1</v>
      </c>
      <c r="MW26" s="13"/>
      <c r="MX26" s="13"/>
      <c r="MY26" s="13"/>
      <c r="MZ26" s="13"/>
      <c r="NA26" s="13"/>
      <c r="NB26" s="13"/>
      <c r="NC26" s="13"/>
      <c r="ND26" s="59">
        <v>35</v>
      </c>
      <c r="NE26" s="13">
        <v>76244</v>
      </c>
      <c r="NF26" s="351"/>
      <c r="NG26" s="351"/>
      <c r="NH26" s="351"/>
      <c r="NI26" s="351"/>
      <c r="NJ26" s="351"/>
      <c r="NK26" s="351"/>
      <c r="NL26" s="351"/>
      <c r="NM26" s="351"/>
    </row>
    <row r="27" spans="1:377">
      <c r="A27" s="5" t="s">
        <v>40</v>
      </c>
      <c r="B27" s="250">
        <f t="shared" si="26"/>
        <v>31</v>
      </c>
      <c r="C27" s="250">
        <f t="shared" si="27"/>
        <v>34</v>
      </c>
      <c r="D27" s="250">
        <f t="shared" si="28"/>
        <v>101</v>
      </c>
      <c r="E27" s="250">
        <f t="shared" si="29"/>
        <v>149</v>
      </c>
      <c r="F27" s="250">
        <f t="shared" si="30"/>
        <v>367</v>
      </c>
      <c r="G27" s="250">
        <f t="shared" si="31"/>
        <v>312</v>
      </c>
      <c r="H27" s="250">
        <f t="shared" si="32"/>
        <v>431</v>
      </c>
      <c r="I27" s="250">
        <f t="shared" si="33"/>
        <v>392</v>
      </c>
      <c r="J27" s="250">
        <f t="shared" si="34"/>
        <v>379</v>
      </c>
      <c r="K27" s="250">
        <f t="shared" si="35"/>
        <v>378</v>
      </c>
      <c r="L27" s="250">
        <f t="shared" si="36"/>
        <v>232</v>
      </c>
      <c r="M27" s="250">
        <f t="shared" si="37"/>
        <v>216</v>
      </c>
      <c r="N27" s="250">
        <f t="shared" si="38"/>
        <v>145</v>
      </c>
      <c r="O27" s="250">
        <f t="shared" si="39"/>
        <v>126</v>
      </c>
      <c r="P27" s="250">
        <f t="shared" si="40"/>
        <v>73</v>
      </c>
      <c r="Q27" s="250">
        <f t="shared" si="41"/>
        <v>55</v>
      </c>
      <c r="R27" s="250">
        <f t="shared" si="42"/>
        <v>18</v>
      </c>
      <c r="S27" s="250">
        <f t="shared" si="43"/>
        <v>30</v>
      </c>
      <c r="T27" s="250">
        <f t="shared" si="44"/>
        <v>3</v>
      </c>
      <c r="U27" s="250">
        <f t="shared" si="45"/>
        <v>8</v>
      </c>
      <c r="W27" s="12" t="s">
        <v>43</v>
      </c>
      <c r="X27" s="447">
        <f t="shared" si="3"/>
        <v>96</v>
      </c>
      <c r="Y27" s="447">
        <f t="shared" si="4"/>
        <v>85</v>
      </c>
      <c r="Z27" s="447">
        <f t="shared" si="5"/>
        <v>149</v>
      </c>
      <c r="AA27" s="447">
        <f t="shared" si="6"/>
        <v>201</v>
      </c>
      <c r="AB27" s="447">
        <f t="shared" si="7"/>
        <v>850</v>
      </c>
      <c r="AC27" s="447">
        <f t="shared" si="8"/>
        <v>614</v>
      </c>
      <c r="AD27" s="447">
        <f t="shared" si="9"/>
        <v>937</v>
      </c>
      <c r="AE27" s="447">
        <f t="shared" si="10"/>
        <v>730</v>
      </c>
      <c r="AF27" s="447">
        <f t="shared" si="11"/>
        <v>750</v>
      </c>
      <c r="AG27" s="447">
        <f t="shared" si="12"/>
        <v>588</v>
      </c>
      <c r="AH27" s="447">
        <f t="shared" si="13"/>
        <v>371</v>
      </c>
      <c r="AI27" s="447">
        <f t="shared" si="14"/>
        <v>355</v>
      </c>
      <c r="AJ27" s="447">
        <f t="shared" si="15"/>
        <v>234</v>
      </c>
      <c r="AK27" s="447">
        <f t="shared" si="16"/>
        <v>225</v>
      </c>
      <c r="AL27" s="447">
        <f t="shared" si="17"/>
        <v>116</v>
      </c>
      <c r="AM27" s="447">
        <f t="shared" si="18"/>
        <v>109</v>
      </c>
      <c r="AN27" s="447">
        <f t="shared" si="19"/>
        <v>33</v>
      </c>
      <c r="AO27" s="447">
        <f t="shared" si="20"/>
        <v>58</v>
      </c>
      <c r="AP27" s="447">
        <f t="shared" si="21"/>
        <v>2</v>
      </c>
      <c r="AQ27" s="447">
        <f t="shared" si="22"/>
        <v>13</v>
      </c>
      <c r="AR27" s="447">
        <f t="shared" si="23"/>
        <v>5</v>
      </c>
      <c r="AT27" s="12" t="s">
        <v>43</v>
      </c>
      <c r="AU27" s="13">
        <v>6</v>
      </c>
      <c r="AV27" s="13">
        <v>13</v>
      </c>
      <c r="AW27" s="13">
        <v>10</v>
      </c>
      <c r="AX27" s="13">
        <v>12</v>
      </c>
      <c r="AY27" s="13">
        <v>8</v>
      </c>
      <c r="AZ27" s="13">
        <v>4</v>
      </c>
      <c r="BA27" s="13">
        <v>5</v>
      </c>
      <c r="BB27" s="13">
        <v>7</v>
      </c>
      <c r="BC27" s="13">
        <v>8</v>
      </c>
      <c r="BD27" s="13">
        <v>12</v>
      </c>
      <c r="BE27" s="13">
        <v>8</v>
      </c>
      <c r="BF27" s="13">
        <v>15</v>
      </c>
      <c r="BG27" s="13">
        <v>12</v>
      </c>
      <c r="BH27" s="13">
        <v>14</v>
      </c>
      <c r="BI27" s="13">
        <v>25</v>
      </c>
      <c r="BJ27" s="13">
        <v>11</v>
      </c>
      <c r="BK27" s="13">
        <v>17</v>
      </c>
      <c r="BL27" s="13">
        <v>33</v>
      </c>
      <c r="BM27" s="13">
        <v>26</v>
      </c>
      <c r="BN27" s="13">
        <v>40</v>
      </c>
      <c r="BO27" s="13">
        <v>38</v>
      </c>
      <c r="BP27" s="13">
        <v>51</v>
      </c>
      <c r="BQ27" s="13">
        <v>55</v>
      </c>
      <c r="BR27" s="13">
        <v>66</v>
      </c>
      <c r="BS27" s="13">
        <v>74</v>
      </c>
      <c r="BT27" s="13">
        <v>60</v>
      </c>
      <c r="BU27" s="13">
        <v>61</v>
      </c>
      <c r="BV27" s="13">
        <v>74</v>
      </c>
      <c r="BW27" s="13">
        <v>72</v>
      </c>
      <c r="BX27" s="13">
        <v>63</v>
      </c>
      <c r="BY27" s="13">
        <v>65</v>
      </c>
      <c r="BZ27" s="13">
        <v>59</v>
      </c>
      <c r="CA27" s="13">
        <v>60</v>
      </c>
      <c r="CB27" s="13">
        <v>99</v>
      </c>
      <c r="CC27" s="13">
        <v>80</v>
      </c>
      <c r="CD27" s="13">
        <v>65</v>
      </c>
      <c r="CE27" s="13">
        <v>79</v>
      </c>
      <c r="CF27" s="13">
        <v>62</v>
      </c>
      <c r="CG27" s="13">
        <v>77</v>
      </c>
      <c r="CH27" s="13">
        <v>84</v>
      </c>
      <c r="CI27" s="13">
        <v>63</v>
      </c>
      <c r="CJ27" s="13">
        <v>71</v>
      </c>
      <c r="CK27" s="13">
        <v>64</v>
      </c>
      <c r="CL27" s="13">
        <v>75</v>
      </c>
      <c r="CM27" s="13">
        <v>61</v>
      </c>
      <c r="CN27" s="13">
        <v>51</v>
      </c>
      <c r="CO27" s="13">
        <v>46</v>
      </c>
      <c r="CP27" s="13">
        <v>59</v>
      </c>
      <c r="CQ27" s="13">
        <v>48</v>
      </c>
      <c r="CR27" s="13">
        <v>50</v>
      </c>
      <c r="CS27" s="13">
        <v>33</v>
      </c>
      <c r="CT27" s="13">
        <v>36</v>
      </c>
      <c r="CU27" s="13">
        <v>41</v>
      </c>
      <c r="CV27" s="13">
        <v>40</v>
      </c>
      <c r="CW27" s="13">
        <v>30</v>
      </c>
      <c r="CX27" s="13">
        <v>36</v>
      </c>
      <c r="CY27" s="13">
        <v>38</v>
      </c>
      <c r="CZ27" s="13">
        <v>35</v>
      </c>
      <c r="DA27" s="13">
        <v>35</v>
      </c>
      <c r="DB27" s="13">
        <v>31</v>
      </c>
      <c r="DC27" s="13">
        <v>32</v>
      </c>
      <c r="DD27" s="13">
        <v>24</v>
      </c>
      <c r="DE27" s="13">
        <v>19</v>
      </c>
      <c r="DF27" s="13">
        <v>25</v>
      </c>
      <c r="DG27" s="13">
        <v>22</v>
      </c>
      <c r="DH27" s="13">
        <v>19</v>
      </c>
      <c r="DI27" s="13">
        <v>20</v>
      </c>
      <c r="DJ27" s="13">
        <v>25</v>
      </c>
      <c r="DK27" s="13">
        <v>22</v>
      </c>
      <c r="DL27" s="13">
        <v>17</v>
      </c>
      <c r="DM27" s="13">
        <v>13</v>
      </c>
      <c r="DN27" s="13">
        <v>8</v>
      </c>
      <c r="DO27" s="13">
        <v>10</v>
      </c>
      <c r="DP27" s="13">
        <v>13</v>
      </c>
      <c r="DQ27" s="13">
        <v>17</v>
      </c>
      <c r="DR27" s="13">
        <v>14</v>
      </c>
      <c r="DS27" s="13">
        <v>7</v>
      </c>
      <c r="DT27" s="13">
        <v>8</v>
      </c>
      <c r="DU27" s="13">
        <v>10</v>
      </c>
      <c r="DV27" s="13">
        <v>9</v>
      </c>
      <c r="DW27" s="13">
        <v>4</v>
      </c>
      <c r="DX27" s="13">
        <v>5</v>
      </c>
      <c r="DY27" s="13">
        <v>5</v>
      </c>
      <c r="DZ27" s="13">
        <v>3</v>
      </c>
      <c r="EA27" s="13">
        <v>7</v>
      </c>
      <c r="EB27" s="13">
        <v>7</v>
      </c>
      <c r="EC27" s="13">
        <v>8</v>
      </c>
      <c r="ED27" s="13">
        <v>7</v>
      </c>
      <c r="EE27" s="13">
        <v>4</v>
      </c>
      <c r="EF27" s="13">
        <v>8</v>
      </c>
      <c r="EG27" s="13">
        <v>3</v>
      </c>
      <c r="EH27" s="13">
        <v>1</v>
      </c>
      <c r="EI27" s="13">
        <v>4</v>
      </c>
      <c r="EJ27" s="13">
        <v>1</v>
      </c>
      <c r="EK27" s="13"/>
      <c r="EL27" s="13"/>
      <c r="EM27" s="13"/>
      <c r="EN27" s="13">
        <v>2</v>
      </c>
      <c r="EO27" s="13"/>
      <c r="EP27" s="13"/>
      <c r="EQ27" s="13"/>
      <c r="ER27" s="13"/>
      <c r="ES27" s="13">
        <v>1</v>
      </c>
      <c r="ET27" s="13"/>
      <c r="EU27" s="13"/>
      <c r="EV27" s="13">
        <v>1</v>
      </c>
      <c r="EW27" s="13"/>
      <c r="EX27" s="13"/>
      <c r="EY27" s="13"/>
      <c r="EZ27" s="13"/>
      <c r="FA27" s="13"/>
      <c r="FB27" s="59">
        <v>2978</v>
      </c>
      <c r="FC27" s="13">
        <v>12</v>
      </c>
      <c r="FD27" s="13">
        <v>14</v>
      </c>
      <c r="FE27" s="13">
        <v>9</v>
      </c>
      <c r="FF27" s="13">
        <v>10</v>
      </c>
      <c r="FG27" s="13">
        <v>8</v>
      </c>
      <c r="FH27" s="13">
        <v>8</v>
      </c>
      <c r="FI27" s="13">
        <v>12</v>
      </c>
      <c r="FJ27" s="13">
        <v>9</v>
      </c>
      <c r="FK27" s="13">
        <v>8</v>
      </c>
      <c r="FL27" s="13">
        <v>6</v>
      </c>
      <c r="FM27" s="13">
        <v>11</v>
      </c>
      <c r="FN27" s="13">
        <v>12</v>
      </c>
      <c r="FO27" s="13">
        <v>11</v>
      </c>
      <c r="FP27" s="13">
        <v>8</v>
      </c>
      <c r="FQ27" s="13">
        <v>16</v>
      </c>
      <c r="FR27" s="13">
        <v>14</v>
      </c>
      <c r="FS27" s="13">
        <v>14</v>
      </c>
      <c r="FT27" s="13">
        <v>14</v>
      </c>
      <c r="FU27" s="13">
        <v>23</v>
      </c>
      <c r="FV27" s="13">
        <v>26</v>
      </c>
      <c r="FW27" s="13">
        <v>42</v>
      </c>
      <c r="FX27" s="13">
        <v>54</v>
      </c>
      <c r="FY27" s="13">
        <v>63</v>
      </c>
      <c r="FZ27" s="13">
        <v>82</v>
      </c>
      <c r="GA27" s="13">
        <v>99</v>
      </c>
      <c r="GB27" s="13">
        <v>106</v>
      </c>
      <c r="GC27" s="13">
        <v>89</v>
      </c>
      <c r="GD27" s="13">
        <v>101</v>
      </c>
      <c r="GE27" s="13">
        <v>94</v>
      </c>
      <c r="GF27" s="13">
        <v>120</v>
      </c>
      <c r="GG27" s="13">
        <v>97</v>
      </c>
      <c r="GH27" s="13">
        <v>108</v>
      </c>
      <c r="GI27" s="13">
        <v>97</v>
      </c>
      <c r="GJ27" s="13">
        <v>91</v>
      </c>
      <c r="GK27" s="13">
        <v>90</v>
      </c>
      <c r="GL27" s="13">
        <v>115</v>
      </c>
      <c r="GM27" s="13">
        <v>79</v>
      </c>
      <c r="GN27" s="13">
        <v>76</v>
      </c>
      <c r="GO27" s="13">
        <v>99</v>
      </c>
      <c r="GP27" s="13">
        <v>85</v>
      </c>
      <c r="GQ27" s="13">
        <v>101</v>
      </c>
      <c r="GR27" s="13">
        <v>97</v>
      </c>
      <c r="GS27" s="13">
        <v>92</v>
      </c>
      <c r="GT27" s="13">
        <v>69</v>
      </c>
      <c r="GU27" s="13">
        <v>75</v>
      </c>
      <c r="GV27" s="13">
        <v>79</v>
      </c>
      <c r="GW27" s="13">
        <v>66</v>
      </c>
      <c r="GX27" s="13">
        <v>69</v>
      </c>
      <c r="GY27" s="13">
        <v>45</v>
      </c>
      <c r="GZ27" s="13">
        <v>57</v>
      </c>
      <c r="HA27" s="13">
        <v>44</v>
      </c>
      <c r="HB27" s="13">
        <v>59</v>
      </c>
      <c r="HC27" s="13">
        <v>43</v>
      </c>
      <c r="HD27" s="13">
        <v>37</v>
      </c>
      <c r="HE27" s="13">
        <v>21</v>
      </c>
      <c r="HF27" s="13">
        <v>44</v>
      </c>
      <c r="HG27" s="13">
        <v>37</v>
      </c>
      <c r="HH27" s="13">
        <v>24</v>
      </c>
      <c r="HI27" s="13">
        <v>35</v>
      </c>
      <c r="HJ27" s="13">
        <v>27</v>
      </c>
      <c r="HK27" s="13">
        <v>31</v>
      </c>
      <c r="HL27" s="13">
        <v>21</v>
      </c>
      <c r="HM27" s="13">
        <v>33</v>
      </c>
      <c r="HN27" s="13">
        <v>24</v>
      </c>
      <c r="HO27" s="13">
        <v>22</v>
      </c>
      <c r="HP27" s="13">
        <v>21</v>
      </c>
      <c r="HQ27" s="13">
        <v>22</v>
      </c>
      <c r="HR27" s="13">
        <v>13</v>
      </c>
      <c r="HS27" s="13">
        <v>32</v>
      </c>
      <c r="HT27" s="13">
        <v>15</v>
      </c>
      <c r="HU27" s="13">
        <v>11</v>
      </c>
      <c r="HV27" s="13">
        <v>17</v>
      </c>
      <c r="HW27" s="13">
        <v>15</v>
      </c>
      <c r="HX27" s="13">
        <v>14</v>
      </c>
      <c r="HY27" s="13">
        <v>14</v>
      </c>
      <c r="HZ27" s="13">
        <v>6</v>
      </c>
      <c r="IA27" s="13">
        <v>14</v>
      </c>
      <c r="IB27" s="13">
        <v>7</v>
      </c>
      <c r="IC27" s="13">
        <v>7</v>
      </c>
      <c r="ID27" s="13">
        <v>11</v>
      </c>
      <c r="IE27" s="13">
        <v>7</v>
      </c>
      <c r="IF27" s="13">
        <v>4</v>
      </c>
      <c r="IG27" s="13">
        <v>2</v>
      </c>
      <c r="IH27" s="13">
        <v>8</v>
      </c>
      <c r="II27" s="13">
        <v>3</v>
      </c>
      <c r="IJ27" s="13">
        <v>1</v>
      </c>
      <c r="IK27" s="13">
        <v>3</v>
      </c>
      <c r="IL27" s="13">
        <v>3</v>
      </c>
      <c r="IM27" s="13"/>
      <c r="IN27" s="13">
        <v>2</v>
      </c>
      <c r="IO27" s="13"/>
      <c r="IP27" s="13">
        <v>1</v>
      </c>
      <c r="IQ27" s="13"/>
      <c r="IR27" s="13">
        <v>1</v>
      </c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59">
        <v>3538</v>
      </c>
      <c r="JF27" s="13">
        <v>1</v>
      </c>
      <c r="JG27" s="13"/>
      <c r="JH27" s="13">
        <v>1</v>
      </c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>
        <v>1</v>
      </c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>
        <v>1</v>
      </c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>
        <v>1</v>
      </c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59">
        <v>5</v>
      </c>
      <c r="NE27" s="13">
        <v>6521</v>
      </c>
      <c r="NF27" s="351"/>
      <c r="NG27" s="351"/>
      <c r="NH27" s="351"/>
      <c r="NI27" s="351"/>
      <c r="NJ27" s="351"/>
      <c r="NK27" s="351"/>
      <c r="NL27" s="351"/>
      <c r="NM27" s="351"/>
    </row>
    <row r="28" spans="1:377">
      <c r="A28" s="5" t="s">
        <v>41</v>
      </c>
      <c r="B28" s="250">
        <f t="shared" si="26"/>
        <v>135</v>
      </c>
      <c r="C28" s="250">
        <f t="shared" si="27"/>
        <v>124</v>
      </c>
      <c r="D28" s="250">
        <f t="shared" si="28"/>
        <v>208</v>
      </c>
      <c r="E28" s="250">
        <f t="shared" si="29"/>
        <v>241</v>
      </c>
      <c r="F28" s="250">
        <f t="shared" si="30"/>
        <v>809</v>
      </c>
      <c r="G28" s="250">
        <f t="shared" si="31"/>
        <v>792</v>
      </c>
      <c r="H28" s="250">
        <f t="shared" si="32"/>
        <v>1023</v>
      </c>
      <c r="I28" s="250">
        <f t="shared" si="33"/>
        <v>904</v>
      </c>
      <c r="J28" s="250">
        <f t="shared" si="34"/>
        <v>755</v>
      </c>
      <c r="K28" s="250">
        <f t="shared" si="35"/>
        <v>611</v>
      </c>
      <c r="L28" s="250">
        <f t="shared" si="36"/>
        <v>420</v>
      </c>
      <c r="M28" s="250">
        <f t="shared" si="37"/>
        <v>410</v>
      </c>
      <c r="N28" s="250">
        <f t="shared" si="38"/>
        <v>205</v>
      </c>
      <c r="O28" s="250">
        <f t="shared" si="39"/>
        <v>200</v>
      </c>
      <c r="P28" s="250">
        <f t="shared" si="40"/>
        <v>108</v>
      </c>
      <c r="Q28" s="250">
        <f t="shared" si="41"/>
        <v>95</v>
      </c>
      <c r="R28" s="250">
        <f t="shared" si="42"/>
        <v>36</v>
      </c>
      <c r="S28" s="250">
        <f t="shared" si="43"/>
        <v>33</v>
      </c>
      <c r="T28" s="250">
        <f t="shared" si="44"/>
        <v>6</v>
      </c>
      <c r="U28" s="250">
        <f t="shared" si="45"/>
        <v>9</v>
      </c>
      <c r="W28" s="12" t="s">
        <v>44</v>
      </c>
      <c r="X28" s="447">
        <f t="shared" si="3"/>
        <v>189</v>
      </c>
      <c r="Y28" s="447">
        <f t="shared" si="4"/>
        <v>196</v>
      </c>
      <c r="Z28" s="447">
        <f t="shared" si="5"/>
        <v>298</v>
      </c>
      <c r="AA28" s="447">
        <f t="shared" si="6"/>
        <v>293</v>
      </c>
      <c r="AB28" s="447">
        <f t="shared" si="7"/>
        <v>897</v>
      </c>
      <c r="AC28" s="447">
        <f t="shared" si="8"/>
        <v>880</v>
      </c>
      <c r="AD28" s="447">
        <f t="shared" si="9"/>
        <v>1260</v>
      </c>
      <c r="AE28" s="447">
        <f t="shared" si="10"/>
        <v>1139</v>
      </c>
      <c r="AF28" s="447">
        <f t="shared" si="11"/>
        <v>861</v>
      </c>
      <c r="AG28" s="447">
        <f t="shared" si="12"/>
        <v>742</v>
      </c>
      <c r="AH28" s="447">
        <f t="shared" si="13"/>
        <v>530</v>
      </c>
      <c r="AI28" s="447">
        <f t="shared" si="14"/>
        <v>453</v>
      </c>
      <c r="AJ28" s="447">
        <f t="shared" si="15"/>
        <v>260</v>
      </c>
      <c r="AK28" s="447">
        <f t="shared" si="16"/>
        <v>205</v>
      </c>
      <c r="AL28" s="447">
        <f t="shared" si="17"/>
        <v>90</v>
      </c>
      <c r="AM28" s="447">
        <f t="shared" si="18"/>
        <v>76</v>
      </c>
      <c r="AN28" s="447">
        <f t="shared" si="19"/>
        <v>23</v>
      </c>
      <c r="AO28" s="447">
        <f t="shared" si="20"/>
        <v>22</v>
      </c>
      <c r="AP28" s="447">
        <f t="shared" si="21"/>
        <v>6</v>
      </c>
      <c r="AQ28" s="447">
        <f t="shared" si="22"/>
        <v>11</v>
      </c>
      <c r="AR28" s="447">
        <f t="shared" si="23"/>
        <v>15</v>
      </c>
      <c r="AT28" s="12" t="s">
        <v>44</v>
      </c>
      <c r="AU28" s="13">
        <v>14</v>
      </c>
      <c r="AV28" s="13">
        <v>26</v>
      </c>
      <c r="AW28" s="13">
        <v>25</v>
      </c>
      <c r="AX28" s="13">
        <v>23</v>
      </c>
      <c r="AY28" s="13">
        <v>9</v>
      </c>
      <c r="AZ28" s="13">
        <v>21</v>
      </c>
      <c r="BA28" s="13">
        <v>12</v>
      </c>
      <c r="BB28" s="13">
        <v>19</v>
      </c>
      <c r="BC28" s="13">
        <v>22</v>
      </c>
      <c r="BD28" s="13">
        <v>25</v>
      </c>
      <c r="BE28" s="13">
        <v>22</v>
      </c>
      <c r="BF28" s="13">
        <v>18</v>
      </c>
      <c r="BG28" s="13">
        <v>23</v>
      </c>
      <c r="BH28" s="13">
        <v>13</v>
      </c>
      <c r="BI28" s="13">
        <v>35</v>
      </c>
      <c r="BJ28" s="13">
        <v>29</v>
      </c>
      <c r="BK28" s="13">
        <v>38</v>
      </c>
      <c r="BL28" s="13">
        <v>25</v>
      </c>
      <c r="BM28" s="13">
        <v>44</v>
      </c>
      <c r="BN28" s="13">
        <v>46</v>
      </c>
      <c r="BO28" s="13">
        <v>62</v>
      </c>
      <c r="BP28" s="13">
        <v>52</v>
      </c>
      <c r="BQ28" s="13">
        <v>66</v>
      </c>
      <c r="BR28" s="13">
        <v>70</v>
      </c>
      <c r="BS28" s="13">
        <v>81</v>
      </c>
      <c r="BT28" s="13">
        <v>103</v>
      </c>
      <c r="BU28" s="13">
        <v>103</v>
      </c>
      <c r="BV28" s="13">
        <v>112</v>
      </c>
      <c r="BW28" s="13">
        <v>113</v>
      </c>
      <c r="BX28" s="13">
        <v>118</v>
      </c>
      <c r="BY28" s="13">
        <v>111</v>
      </c>
      <c r="BZ28" s="13">
        <v>103</v>
      </c>
      <c r="CA28" s="13">
        <v>118</v>
      </c>
      <c r="CB28" s="13">
        <v>123</v>
      </c>
      <c r="CC28" s="13">
        <v>125</v>
      </c>
      <c r="CD28" s="13">
        <v>116</v>
      </c>
      <c r="CE28" s="13">
        <v>106</v>
      </c>
      <c r="CF28" s="13">
        <v>123</v>
      </c>
      <c r="CG28" s="13">
        <v>107</v>
      </c>
      <c r="CH28" s="13">
        <v>107</v>
      </c>
      <c r="CI28" s="13">
        <v>105</v>
      </c>
      <c r="CJ28" s="13">
        <v>77</v>
      </c>
      <c r="CK28" s="13">
        <v>95</v>
      </c>
      <c r="CL28" s="13">
        <v>84</v>
      </c>
      <c r="CM28" s="13">
        <v>70</v>
      </c>
      <c r="CN28" s="13">
        <v>72</v>
      </c>
      <c r="CO28" s="13">
        <v>56</v>
      </c>
      <c r="CP28" s="13">
        <v>64</v>
      </c>
      <c r="CQ28" s="13">
        <v>61</v>
      </c>
      <c r="CR28" s="13">
        <v>58</v>
      </c>
      <c r="CS28" s="13">
        <v>66</v>
      </c>
      <c r="CT28" s="13">
        <v>44</v>
      </c>
      <c r="CU28" s="13">
        <v>53</v>
      </c>
      <c r="CV28" s="13">
        <v>52</v>
      </c>
      <c r="CW28" s="13">
        <v>34</v>
      </c>
      <c r="CX28" s="13">
        <v>41</v>
      </c>
      <c r="CY28" s="13">
        <v>46</v>
      </c>
      <c r="CZ28" s="13">
        <v>40</v>
      </c>
      <c r="DA28" s="13">
        <v>48</v>
      </c>
      <c r="DB28" s="13">
        <v>29</v>
      </c>
      <c r="DC28" s="13">
        <v>32</v>
      </c>
      <c r="DD28" s="13">
        <v>28</v>
      </c>
      <c r="DE28" s="13">
        <v>15</v>
      </c>
      <c r="DF28" s="13">
        <v>20</v>
      </c>
      <c r="DG28" s="13">
        <v>27</v>
      </c>
      <c r="DH28" s="13">
        <v>26</v>
      </c>
      <c r="DI28" s="13">
        <v>21</v>
      </c>
      <c r="DJ28" s="13">
        <v>15</v>
      </c>
      <c r="DK28" s="13">
        <v>12</v>
      </c>
      <c r="DL28" s="13">
        <v>9</v>
      </c>
      <c r="DM28" s="13">
        <v>7</v>
      </c>
      <c r="DN28" s="13">
        <v>6</v>
      </c>
      <c r="DO28" s="13">
        <v>9</v>
      </c>
      <c r="DP28" s="13">
        <v>8</v>
      </c>
      <c r="DQ28" s="13">
        <v>13</v>
      </c>
      <c r="DR28" s="13">
        <v>13</v>
      </c>
      <c r="DS28" s="13">
        <v>4</v>
      </c>
      <c r="DT28" s="13">
        <v>6</v>
      </c>
      <c r="DU28" s="13">
        <v>8</v>
      </c>
      <c r="DV28" s="13">
        <v>2</v>
      </c>
      <c r="DW28" s="13">
        <v>1</v>
      </c>
      <c r="DX28" s="13">
        <v>4</v>
      </c>
      <c r="DY28" s="13">
        <v>4</v>
      </c>
      <c r="DZ28" s="13">
        <v>3</v>
      </c>
      <c r="EA28" s="13">
        <v>2</v>
      </c>
      <c r="EB28" s="13">
        <v>2</v>
      </c>
      <c r="EC28" s="13">
        <v>1</v>
      </c>
      <c r="ED28" s="13">
        <v>3</v>
      </c>
      <c r="EE28" s="13"/>
      <c r="EF28" s="13">
        <v>2</v>
      </c>
      <c r="EG28" s="13">
        <v>5</v>
      </c>
      <c r="EH28" s="13">
        <v>1</v>
      </c>
      <c r="EI28" s="13">
        <v>1</v>
      </c>
      <c r="EJ28" s="13"/>
      <c r="EK28" s="13">
        <v>2</v>
      </c>
      <c r="EL28" s="13"/>
      <c r="EM28" s="13">
        <v>1</v>
      </c>
      <c r="EN28" s="13">
        <v>1</v>
      </c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59">
        <v>4017</v>
      </c>
      <c r="FC28" s="13">
        <v>24</v>
      </c>
      <c r="FD28" s="13">
        <v>21</v>
      </c>
      <c r="FE28" s="13">
        <v>23</v>
      </c>
      <c r="FF28" s="13">
        <v>13</v>
      </c>
      <c r="FG28" s="13">
        <v>15</v>
      </c>
      <c r="FH28" s="13">
        <v>12</v>
      </c>
      <c r="FI28" s="13">
        <v>21</v>
      </c>
      <c r="FJ28" s="13">
        <v>26</v>
      </c>
      <c r="FK28" s="13">
        <v>16</v>
      </c>
      <c r="FL28" s="13">
        <v>18</v>
      </c>
      <c r="FM28" s="13">
        <v>19</v>
      </c>
      <c r="FN28" s="13">
        <v>32</v>
      </c>
      <c r="FO28" s="13">
        <v>16</v>
      </c>
      <c r="FP28" s="13">
        <v>33</v>
      </c>
      <c r="FQ28" s="13">
        <v>35</v>
      </c>
      <c r="FR28" s="13">
        <v>24</v>
      </c>
      <c r="FS28" s="13">
        <v>30</v>
      </c>
      <c r="FT28" s="13">
        <v>31</v>
      </c>
      <c r="FU28" s="13">
        <v>39</v>
      </c>
      <c r="FV28" s="13">
        <v>39</v>
      </c>
      <c r="FW28" s="13">
        <v>56</v>
      </c>
      <c r="FX28" s="13">
        <v>58</v>
      </c>
      <c r="FY28" s="13">
        <v>68</v>
      </c>
      <c r="FZ28" s="13">
        <v>69</v>
      </c>
      <c r="GA28" s="13">
        <v>107</v>
      </c>
      <c r="GB28" s="13">
        <v>86</v>
      </c>
      <c r="GC28" s="13">
        <v>94</v>
      </c>
      <c r="GD28" s="13">
        <v>103</v>
      </c>
      <c r="GE28" s="13">
        <v>127</v>
      </c>
      <c r="GF28" s="13">
        <v>129</v>
      </c>
      <c r="GG28" s="13">
        <v>132</v>
      </c>
      <c r="GH28" s="13">
        <v>137</v>
      </c>
      <c r="GI28" s="13">
        <v>134</v>
      </c>
      <c r="GJ28" s="13">
        <v>144</v>
      </c>
      <c r="GK28" s="13">
        <v>144</v>
      </c>
      <c r="GL28" s="13">
        <v>118</v>
      </c>
      <c r="GM28" s="13">
        <v>127</v>
      </c>
      <c r="GN28" s="13">
        <v>118</v>
      </c>
      <c r="GO28" s="13">
        <v>104</v>
      </c>
      <c r="GP28" s="13">
        <v>102</v>
      </c>
      <c r="GQ28" s="13">
        <v>115</v>
      </c>
      <c r="GR28" s="13">
        <v>114</v>
      </c>
      <c r="GS28" s="13">
        <v>102</v>
      </c>
      <c r="GT28" s="13">
        <v>88</v>
      </c>
      <c r="GU28" s="13">
        <v>103</v>
      </c>
      <c r="GV28" s="13">
        <v>85</v>
      </c>
      <c r="GW28" s="13">
        <v>58</v>
      </c>
      <c r="GX28" s="13">
        <v>67</v>
      </c>
      <c r="GY28" s="13">
        <v>63</v>
      </c>
      <c r="GZ28" s="13">
        <v>66</v>
      </c>
      <c r="HA28" s="13">
        <v>60</v>
      </c>
      <c r="HB28" s="13">
        <v>50</v>
      </c>
      <c r="HC28" s="13">
        <v>50</v>
      </c>
      <c r="HD28" s="13">
        <v>46</v>
      </c>
      <c r="HE28" s="13">
        <v>56</v>
      </c>
      <c r="HF28" s="13">
        <v>50</v>
      </c>
      <c r="HG28" s="13">
        <v>63</v>
      </c>
      <c r="HH28" s="13">
        <v>66</v>
      </c>
      <c r="HI28" s="13">
        <v>43</v>
      </c>
      <c r="HJ28" s="13">
        <v>46</v>
      </c>
      <c r="HK28" s="13">
        <v>28</v>
      </c>
      <c r="HL28" s="13">
        <v>38</v>
      </c>
      <c r="HM28" s="13">
        <v>30</v>
      </c>
      <c r="HN28" s="13">
        <v>31</v>
      </c>
      <c r="HO28" s="13">
        <v>26</v>
      </c>
      <c r="HP28" s="13">
        <v>22</v>
      </c>
      <c r="HQ28" s="13">
        <v>18</v>
      </c>
      <c r="HR28" s="13">
        <v>30</v>
      </c>
      <c r="HS28" s="13">
        <v>23</v>
      </c>
      <c r="HT28" s="13">
        <v>14</v>
      </c>
      <c r="HU28" s="13">
        <v>11</v>
      </c>
      <c r="HV28" s="13">
        <v>10</v>
      </c>
      <c r="HW28" s="13">
        <v>8</v>
      </c>
      <c r="HX28" s="13">
        <v>9</v>
      </c>
      <c r="HY28" s="13">
        <v>13</v>
      </c>
      <c r="HZ28" s="13">
        <v>6</v>
      </c>
      <c r="IA28" s="13">
        <v>9</v>
      </c>
      <c r="IB28" s="13">
        <v>9</v>
      </c>
      <c r="IC28" s="13">
        <v>7</v>
      </c>
      <c r="ID28" s="13">
        <v>8</v>
      </c>
      <c r="IE28" s="13">
        <v>1</v>
      </c>
      <c r="IF28" s="13">
        <v>2</v>
      </c>
      <c r="IG28" s="13">
        <v>5</v>
      </c>
      <c r="IH28" s="13">
        <v>3</v>
      </c>
      <c r="II28" s="13">
        <v>3</v>
      </c>
      <c r="IJ28" s="13">
        <v>3</v>
      </c>
      <c r="IK28" s="13">
        <v>2</v>
      </c>
      <c r="IL28" s="13">
        <v>2</v>
      </c>
      <c r="IM28" s="13">
        <v>2</v>
      </c>
      <c r="IN28" s="13"/>
      <c r="IO28" s="13">
        <v>3</v>
      </c>
      <c r="IP28" s="13"/>
      <c r="IQ28" s="13">
        <v>1</v>
      </c>
      <c r="IR28" s="13"/>
      <c r="IS28" s="13">
        <v>2</v>
      </c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59">
        <v>4414</v>
      </c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>
        <v>1</v>
      </c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>
        <v>1</v>
      </c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>
        <v>13</v>
      </c>
      <c r="ND28" s="59">
        <v>15</v>
      </c>
      <c r="NE28" s="13">
        <v>8446</v>
      </c>
      <c r="NF28" s="351"/>
      <c r="NG28" s="351"/>
      <c r="NH28" s="351"/>
      <c r="NI28" s="351"/>
      <c r="NJ28" s="351"/>
      <c r="NK28" s="351"/>
      <c r="NL28" s="351"/>
      <c r="NM28" s="351"/>
    </row>
    <row r="29" spans="1:377">
      <c r="A29" s="5" t="s">
        <v>42</v>
      </c>
      <c r="B29" s="250">
        <f t="shared" si="26"/>
        <v>519</v>
      </c>
      <c r="C29" s="250">
        <f t="shared" si="27"/>
        <v>559</v>
      </c>
      <c r="D29" s="250">
        <f t="shared" si="28"/>
        <v>1602</v>
      </c>
      <c r="E29" s="250">
        <f t="shared" si="29"/>
        <v>1841</v>
      </c>
      <c r="F29" s="250">
        <f t="shared" si="30"/>
        <v>7726</v>
      </c>
      <c r="G29" s="250">
        <f t="shared" si="31"/>
        <v>8085</v>
      </c>
      <c r="H29" s="250">
        <f t="shared" si="32"/>
        <v>9575</v>
      </c>
      <c r="I29" s="250">
        <f t="shared" si="33"/>
        <v>9441</v>
      </c>
      <c r="J29" s="250">
        <f t="shared" si="34"/>
        <v>7330</v>
      </c>
      <c r="K29" s="250">
        <f t="shared" si="35"/>
        <v>7636</v>
      </c>
      <c r="L29" s="250">
        <f t="shared" si="36"/>
        <v>5088</v>
      </c>
      <c r="M29" s="250">
        <f t="shared" si="37"/>
        <v>5185</v>
      </c>
      <c r="N29" s="250">
        <f t="shared" si="38"/>
        <v>3182</v>
      </c>
      <c r="O29" s="250">
        <f t="shared" si="39"/>
        <v>2820</v>
      </c>
      <c r="P29" s="250">
        <f t="shared" si="40"/>
        <v>1632</v>
      </c>
      <c r="Q29" s="250">
        <f t="shared" si="41"/>
        <v>1481</v>
      </c>
      <c r="R29" s="250">
        <f t="shared" si="42"/>
        <v>710</v>
      </c>
      <c r="S29" s="250">
        <f t="shared" si="43"/>
        <v>1164</v>
      </c>
      <c r="T29" s="250">
        <f t="shared" si="44"/>
        <v>135</v>
      </c>
      <c r="U29" s="250">
        <f t="shared" si="45"/>
        <v>496</v>
      </c>
      <c r="W29" s="12" t="s">
        <v>183</v>
      </c>
      <c r="X29" s="447">
        <f t="shared" si="3"/>
        <v>389</v>
      </c>
      <c r="Y29" s="447">
        <f t="shared" si="4"/>
        <v>357</v>
      </c>
      <c r="Z29" s="447">
        <f t="shared" si="5"/>
        <v>756</v>
      </c>
      <c r="AA29" s="447">
        <f t="shared" si="6"/>
        <v>779</v>
      </c>
      <c r="AB29" s="447">
        <f t="shared" si="7"/>
        <v>3915</v>
      </c>
      <c r="AC29" s="447">
        <f t="shared" si="8"/>
        <v>3699</v>
      </c>
      <c r="AD29" s="447">
        <f t="shared" si="9"/>
        <v>4650</v>
      </c>
      <c r="AE29" s="447">
        <f t="shared" si="10"/>
        <v>4087</v>
      </c>
      <c r="AF29" s="447">
        <f t="shared" si="11"/>
        <v>3840</v>
      </c>
      <c r="AG29" s="447">
        <f t="shared" si="12"/>
        <v>3528</v>
      </c>
      <c r="AH29" s="447">
        <f t="shared" si="13"/>
        <v>2288</v>
      </c>
      <c r="AI29" s="447">
        <f t="shared" si="14"/>
        <v>2267</v>
      </c>
      <c r="AJ29" s="447">
        <f t="shared" si="15"/>
        <v>1603</v>
      </c>
      <c r="AK29" s="447">
        <f t="shared" si="16"/>
        <v>1415</v>
      </c>
      <c r="AL29" s="447">
        <f t="shared" si="17"/>
        <v>684</v>
      </c>
      <c r="AM29" s="447">
        <f t="shared" si="18"/>
        <v>555</v>
      </c>
      <c r="AN29" s="447">
        <f t="shared" si="19"/>
        <v>183</v>
      </c>
      <c r="AO29" s="447">
        <f t="shared" si="20"/>
        <v>257</v>
      </c>
      <c r="AP29" s="447">
        <f t="shared" si="21"/>
        <v>16</v>
      </c>
      <c r="AQ29" s="447">
        <f t="shared" si="22"/>
        <v>46</v>
      </c>
      <c r="AR29" s="447">
        <f t="shared" si="23"/>
        <v>27</v>
      </c>
      <c r="AT29" s="12" t="s">
        <v>183</v>
      </c>
      <c r="AU29" s="13">
        <v>53</v>
      </c>
      <c r="AV29" s="13">
        <v>63</v>
      </c>
      <c r="AW29" s="13">
        <v>39</v>
      </c>
      <c r="AX29" s="13">
        <v>27</v>
      </c>
      <c r="AY29" s="13">
        <v>28</v>
      </c>
      <c r="AZ29" s="13">
        <v>35</v>
      </c>
      <c r="BA29" s="13">
        <v>35</v>
      </c>
      <c r="BB29" s="13">
        <v>22</v>
      </c>
      <c r="BC29" s="13">
        <v>29</v>
      </c>
      <c r="BD29" s="13">
        <v>26</v>
      </c>
      <c r="BE29" s="13">
        <v>25</v>
      </c>
      <c r="BF29" s="13">
        <v>24</v>
      </c>
      <c r="BG29" s="13">
        <v>32</v>
      </c>
      <c r="BH29" s="13">
        <v>35</v>
      </c>
      <c r="BI29" s="13">
        <v>58</v>
      </c>
      <c r="BJ29" s="13">
        <v>70</v>
      </c>
      <c r="BK29" s="13">
        <v>93</v>
      </c>
      <c r="BL29" s="13">
        <v>109</v>
      </c>
      <c r="BM29" s="13">
        <v>148</v>
      </c>
      <c r="BN29" s="13">
        <v>185</v>
      </c>
      <c r="BO29" s="13">
        <v>230</v>
      </c>
      <c r="BP29" s="13">
        <v>295</v>
      </c>
      <c r="BQ29" s="13">
        <v>280</v>
      </c>
      <c r="BR29" s="13">
        <v>345</v>
      </c>
      <c r="BS29" s="13">
        <v>343</v>
      </c>
      <c r="BT29" s="13">
        <v>384</v>
      </c>
      <c r="BU29" s="13">
        <v>423</v>
      </c>
      <c r="BV29" s="13">
        <v>428</v>
      </c>
      <c r="BW29" s="13">
        <v>489</v>
      </c>
      <c r="BX29" s="13">
        <v>482</v>
      </c>
      <c r="BY29" s="13">
        <v>450</v>
      </c>
      <c r="BZ29" s="13">
        <v>414</v>
      </c>
      <c r="CA29" s="13">
        <v>439</v>
      </c>
      <c r="CB29" s="13">
        <v>404</v>
      </c>
      <c r="CC29" s="13">
        <v>433</v>
      </c>
      <c r="CD29" s="13">
        <v>411</v>
      </c>
      <c r="CE29" s="13">
        <v>389</v>
      </c>
      <c r="CF29" s="13">
        <v>350</v>
      </c>
      <c r="CG29" s="13">
        <v>401</v>
      </c>
      <c r="CH29" s="13">
        <v>396</v>
      </c>
      <c r="CI29" s="13">
        <v>414</v>
      </c>
      <c r="CJ29" s="13">
        <v>449</v>
      </c>
      <c r="CK29" s="13">
        <v>434</v>
      </c>
      <c r="CL29" s="13">
        <v>373</v>
      </c>
      <c r="CM29" s="13">
        <v>329</v>
      </c>
      <c r="CN29" s="13">
        <v>354</v>
      </c>
      <c r="CO29" s="13">
        <v>308</v>
      </c>
      <c r="CP29" s="13">
        <v>311</v>
      </c>
      <c r="CQ29" s="13">
        <v>278</v>
      </c>
      <c r="CR29" s="13">
        <v>278</v>
      </c>
      <c r="CS29" s="13">
        <v>305</v>
      </c>
      <c r="CT29" s="13">
        <v>283</v>
      </c>
      <c r="CU29" s="13">
        <v>222</v>
      </c>
      <c r="CV29" s="13">
        <v>230</v>
      </c>
      <c r="CW29" s="13">
        <v>217</v>
      </c>
      <c r="CX29" s="13">
        <v>226</v>
      </c>
      <c r="CY29" s="13">
        <v>231</v>
      </c>
      <c r="CZ29" s="13">
        <v>188</v>
      </c>
      <c r="DA29" s="13">
        <v>188</v>
      </c>
      <c r="DB29" s="13">
        <v>177</v>
      </c>
      <c r="DC29" s="13">
        <v>178</v>
      </c>
      <c r="DD29" s="13">
        <v>179</v>
      </c>
      <c r="DE29" s="13">
        <v>159</v>
      </c>
      <c r="DF29" s="13">
        <v>150</v>
      </c>
      <c r="DG29" s="13">
        <v>163</v>
      </c>
      <c r="DH29" s="13">
        <v>142</v>
      </c>
      <c r="DI29" s="13">
        <v>109</v>
      </c>
      <c r="DJ29" s="13">
        <v>125</v>
      </c>
      <c r="DK29" s="13">
        <v>101</v>
      </c>
      <c r="DL29" s="13">
        <v>109</v>
      </c>
      <c r="DM29" s="13">
        <v>92</v>
      </c>
      <c r="DN29" s="13">
        <v>73</v>
      </c>
      <c r="DO29" s="13">
        <v>74</v>
      </c>
      <c r="DP29" s="13">
        <v>57</v>
      </c>
      <c r="DQ29" s="13">
        <v>50</v>
      </c>
      <c r="DR29" s="13">
        <v>46</v>
      </c>
      <c r="DS29" s="13">
        <v>40</v>
      </c>
      <c r="DT29" s="13">
        <v>43</v>
      </c>
      <c r="DU29" s="13">
        <v>46</v>
      </c>
      <c r="DV29" s="13">
        <v>34</v>
      </c>
      <c r="DW29" s="13">
        <v>42</v>
      </c>
      <c r="DX29" s="13">
        <v>35</v>
      </c>
      <c r="DY29" s="13">
        <v>23</v>
      </c>
      <c r="DZ29" s="13">
        <v>26</v>
      </c>
      <c r="EA29" s="13">
        <v>22</v>
      </c>
      <c r="EB29" s="13">
        <v>38</v>
      </c>
      <c r="EC29" s="13">
        <v>13</v>
      </c>
      <c r="ED29" s="13">
        <v>22</v>
      </c>
      <c r="EE29" s="13">
        <v>16</v>
      </c>
      <c r="EF29" s="13">
        <v>20</v>
      </c>
      <c r="EG29" s="13">
        <v>10</v>
      </c>
      <c r="EH29" s="13">
        <v>3</v>
      </c>
      <c r="EI29" s="13">
        <v>11</v>
      </c>
      <c r="EJ29" s="13">
        <v>6</v>
      </c>
      <c r="EK29" s="13">
        <v>6</v>
      </c>
      <c r="EL29" s="13">
        <v>5</v>
      </c>
      <c r="EM29" s="13">
        <v>4</v>
      </c>
      <c r="EN29" s="13"/>
      <c r="EO29" s="13"/>
      <c r="EP29" s="13"/>
      <c r="EQ29" s="13">
        <v>1</v>
      </c>
      <c r="ER29" s="13"/>
      <c r="ES29" s="13"/>
      <c r="ET29" s="13"/>
      <c r="EU29" s="13"/>
      <c r="EV29" s="13"/>
      <c r="EW29" s="13"/>
      <c r="EX29" s="13"/>
      <c r="EY29" s="13"/>
      <c r="EZ29" s="13"/>
      <c r="FA29" s="13">
        <v>2</v>
      </c>
      <c r="FB29" s="59">
        <v>16992</v>
      </c>
      <c r="FC29" s="13">
        <v>57</v>
      </c>
      <c r="FD29" s="13">
        <v>58</v>
      </c>
      <c r="FE29" s="13">
        <v>40</v>
      </c>
      <c r="FF29" s="13">
        <v>29</v>
      </c>
      <c r="FG29" s="13">
        <v>50</v>
      </c>
      <c r="FH29" s="13">
        <v>36</v>
      </c>
      <c r="FI29" s="13">
        <v>36</v>
      </c>
      <c r="FJ29" s="13">
        <v>28</v>
      </c>
      <c r="FK29" s="13">
        <v>27</v>
      </c>
      <c r="FL29" s="13">
        <v>28</v>
      </c>
      <c r="FM29" s="13">
        <v>28</v>
      </c>
      <c r="FN29" s="13">
        <v>33</v>
      </c>
      <c r="FO29" s="13">
        <v>37</v>
      </c>
      <c r="FP29" s="13">
        <v>46</v>
      </c>
      <c r="FQ29" s="13">
        <v>56</v>
      </c>
      <c r="FR29" s="13">
        <v>52</v>
      </c>
      <c r="FS29" s="13">
        <v>79</v>
      </c>
      <c r="FT29" s="13">
        <v>98</v>
      </c>
      <c r="FU29" s="13">
        <v>141</v>
      </c>
      <c r="FV29" s="13">
        <v>186</v>
      </c>
      <c r="FW29" s="13">
        <v>236</v>
      </c>
      <c r="FX29" s="13">
        <v>281</v>
      </c>
      <c r="FY29" s="13">
        <v>335</v>
      </c>
      <c r="FZ29" s="13">
        <v>376</v>
      </c>
      <c r="GA29" s="13">
        <v>392</v>
      </c>
      <c r="GB29" s="13">
        <v>376</v>
      </c>
      <c r="GC29" s="13">
        <v>454</v>
      </c>
      <c r="GD29" s="13">
        <v>459</v>
      </c>
      <c r="GE29" s="13">
        <v>488</v>
      </c>
      <c r="GF29" s="13">
        <v>518</v>
      </c>
      <c r="GG29" s="13">
        <v>477</v>
      </c>
      <c r="GH29" s="13">
        <v>480</v>
      </c>
      <c r="GI29" s="13">
        <v>474</v>
      </c>
      <c r="GJ29" s="13">
        <v>477</v>
      </c>
      <c r="GK29" s="13">
        <v>521</v>
      </c>
      <c r="GL29" s="13">
        <v>449</v>
      </c>
      <c r="GM29" s="13">
        <v>399</v>
      </c>
      <c r="GN29" s="13">
        <v>437</v>
      </c>
      <c r="GO29" s="13">
        <v>500</v>
      </c>
      <c r="GP29" s="13">
        <v>436</v>
      </c>
      <c r="GQ29" s="13">
        <v>464</v>
      </c>
      <c r="GR29" s="13">
        <v>467</v>
      </c>
      <c r="GS29" s="13">
        <v>438</v>
      </c>
      <c r="GT29" s="13">
        <v>407</v>
      </c>
      <c r="GU29" s="13">
        <v>350</v>
      </c>
      <c r="GV29" s="13">
        <v>395</v>
      </c>
      <c r="GW29" s="13">
        <v>339</v>
      </c>
      <c r="GX29" s="13">
        <v>338</v>
      </c>
      <c r="GY29" s="13">
        <v>318</v>
      </c>
      <c r="GZ29" s="13">
        <v>324</v>
      </c>
      <c r="HA29" s="13">
        <v>267</v>
      </c>
      <c r="HB29" s="13">
        <v>263</v>
      </c>
      <c r="HC29" s="13">
        <v>244</v>
      </c>
      <c r="HD29" s="13">
        <v>217</v>
      </c>
      <c r="HE29" s="13">
        <v>229</v>
      </c>
      <c r="HF29" s="13">
        <v>239</v>
      </c>
      <c r="HG29" s="13">
        <v>195</v>
      </c>
      <c r="HH29" s="13">
        <v>207</v>
      </c>
      <c r="HI29" s="13">
        <v>225</v>
      </c>
      <c r="HJ29" s="13">
        <v>202</v>
      </c>
      <c r="HK29" s="13">
        <v>196</v>
      </c>
      <c r="HL29" s="13">
        <v>189</v>
      </c>
      <c r="HM29" s="13">
        <v>192</v>
      </c>
      <c r="HN29" s="13">
        <v>170</v>
      </c>
      <c r="HO29" s="13">
        <v>181</v>
      </c>
      <c r="HP29" s="13">
        <v>164</v>
      </c>
      <c r="HQ29" s="13">
        <v>148</v>
      </c>
      <c r="HR29" s="13">
        <v>125</v>
      </c>
      <c r="HS29" s="13">
        <v>121</v>
      </c>
      <c r="HT29" s="13">
        <v>117</v>
      </c>
      <c r="HU29" s="13">
        <v>115</v>
      </c>
      <c r="HV29" s="13">
        <v>113</v>
      </c>
      <c r="HW29" s="13">
        <v>85</v>
      </c>
      <c r="HX29" s="13">
        <v>64</v>
      </c>
      <c r="HY29" s="13">
        <v>65</v>
      </c>
      <c r="HZ29" s="13">
        <v>66</v>
      </c>
      <c r="IA29" s="13">
        <v>55</v>
      </c>
      <c r="IB29" s="13">
        <v>38</v>
      </c>
      <c r="IC29" s="13">
        <v>43</v>
      </c>
      <c r="ID29" s="13">
        <v>40</v>
      </c>
      <c r="IE29" s="13">
        <v>33</v>
      </c>
      <c r="IF29" s="13">
        <v>28</v>
      </c>
      <c r="IG29" s="13">
        <v>21</v>
      </c>
      <c r="IH29" s="13">
        <v>29</v>
      </c>
      <c r="II29" s="13">
        <v>20</v>
      </c>
      <c r="IJ29" s="13">
        <v>17</v>
      </c>
      <c r="IK29" s="13">
        <v>6</v>
      </c>
      <c r="IL29" s="13">
        <v>14</v>
      </c>
      <c r="IM29" s="13">
        <v>12</v>
      </c>
      <c r="IN29" s="13">
        <v>3</v>
      </c>
      <c r="IO29" s="13">
        <v>3</v>
      </c>
      <c r="IP29" s="13">
        <v>7</v>
      </c>
      <c r="IQ29" s="13">
        <v>3</v>
      </c>
      <c r="IR29" s="13">
        <v>1</v>
      </c>
      <c r="IS29" s="13"/>
      <c r="IT29" s="13">
        <v>1</v>
      </c>
      <c r="IU29" s="13">
        <v>1</v>
      </c>
      <c r="IV29" s="13"/>
      <c r="IW29" s="13"/>
      <c r="IX29" s="13"/>
      <c r="IY29" s="13"/>
      <c r="IZ29" s="13"/>
      <c r="JA29" s="13"/>
      <c r="JB29" s="13"/>
      <c r="JC29" s="13"/>
      <c r="JD29" s="13">
        <v>6</v>
      </c>
      <c r="JE29" s="59">
        <v>18330</v>
      </c>
      <c r="JF29" s="13">
        <v>2</v>
      </c>
      <c r="JG29" s="13"/>
      <c r="JH29" s="13"/>
      <c r="JI29" s="13"/>
      <c r="JJ29" s="13"/>
      <c r="JK29" s="13">
        <v>1</v>
      </c>
      <c r="JL29" s="13"/>
      <c r="JM29" s="13"/>
      <c r="JN29" s="13"/>
      <c r="JO29" s="13"/>
      <c r="JP29" s="13"/>
      <c r="JQ29" s="13"/>
      <c r="JR29" s="13"/>
      <c r="JS29" s="13"/>
      <c r="JT29" s="13"/>
      <c r="JU29" s="13">
        <v>1</v>
      </c>
      <c r="JV29" s="13"/>
      <c r="JW29" s="13">
        <v>1</v>
      </c>
      <c r="JX29" s="13"/>
      <c r="JY29" s="13"/>
      <c r="JZ29" s="13"/>
      <c r="KA29" s="13"/>
      <c r="KB29" s="13"/>
      <c r="KC29" s="13"/>
      <c r="KD29" s="13"/>
      <c r="KE29" s="13">
        <v>1</v>
      </c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>
        <v>1</v>
      </c>
      <c r="KQ29" s="13"/>
      <c r="KR29" s="13"/>
      <c r="KS29" s="13"/>
      <c r="KT29" s="13"/>
      <c r="KU29" s="13"/>
      <c r="KV29" s="13">
        <v>1</v>
      </c>
      <c r="KW29" s="13">
        <v>1</v>
      </c>
      <c r="KX29" s="13">
        <v>1</v>
      </c>
      <c r="KY29" s="13"/>
      <c r="KZ29" s="13">
        <v>1</v>
      </c>
      <c r="LA29" s="13"/>
      <c r="LB29" s="13"/>
      <c r="LC29" s="13"/>
      <c r="LD29" s="13"/>
      <c r="LE29" s="13">
        <v>2</v>
      </c>
      <c r="LF29" s="13"/>
      <c r="LG29" s="13"/>
      <c r="LH29" s="13">
        <v>1</v>
      </c>
      <c r="LI29" s="13">
        <v>1</v>
      </c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>
        <v>1</v>
      </c>
      <c r="LX29" s="13"/>
      <c r="LY29" s="13"/>
      <c r="LZ29" s="13"/>
      <c r="MA29" s="13"/>
      <c r="MB29" s="13"/>
      <c r="MC29" s="13"/>
      <c r="MD29" s="13"/>
      <c r="ME29" s="13">
        <v>1</v>
      </c>
      <c r="MF29" s="13"/>
      <c r="MG29" s="13">
        <v>1</v>
      </c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>
        <v>1</v>
      </c>
      <c r="ND29" s="59">
        <v>19</v>
      </c>
      <c r="NE29" s="13">
        <v>35341</v>
      </c>
      <c r="NF29" s="351"/>
      <c r="NG29" s="351"/>
      <c r="NH29" s="351"/>
      <c r="NI29" s="351"/>
      <c r="NJ29" s="351"/>
      <c r="NK29" s="351"/>
      <c r="NL29" s="351"/>
      <c r="NM29" s="351"/>
    </row>
    <row r="30" spans="1:377" ht="13.8">
      <c r="A30" s="5" t="s">
        <v>43</v>
      </c>
      <c r="B30" s="250">
        <f t="shared" si="26"/>
        <v>96</v>
      </c>
      <c r="C30" s="250">
        <f t="shared" si="27"/>
        <v>85</v>
      </c>
      <c r="D30" s="250">
        <f t="shared" si="28"/>
        <v>149</v>
      </c>
      <c r="E30" s="250">
        <f t="shared" si="29"/>
        <v>201</v>
      </c>
      <c r="F30" s="250">
        <f t="shared" si="30"/>
        <v>850</v>
      </c>
      <c r="G30" s="250">
        <f t="shared" si="31"/>
        <v>614</v>
      </c>
      <c r="H30" s="250">
        <f t="shared" si="32"/>
        <v>937</v>
      </c>
      <c r="I30" s="250">
        <f t="shared" si="33"/>
        <v>730</v>
      </c>
      <c r="J30" s="250">
        <f t="shared" si="34"/>
        <v>750</v>
      </c>
      <c r="K30" s="250">
        <f t="shared" si="35"/>
        <v>588</v>
      </c>
      <c r="L30" s="250">
        <f t="shared" si="36"/>
        <v>371</v>
      </c>
      <c r="M30" s="250">
        <f t="shared" si="37"/>
        <v>355</v>
      </c>
      <c r="N30" s="250">
        <f t="shared" si="38"/>
        <v>234</v>
      </c>
      <c r="O30" s="250">
        <f t="shared" si="39"/>
        <v>225</v>
      </c>
      <c r="P30" s="250">
        <f t="shared" si="40"/>
        <v>116</v>
      </c>
      <c r="Q30" s="250">
        <f t="shared" si="41"/>
        <v>109</v>
      </c>
      <c r="R30" s="250">
        <f t="shared" si="42"/>
        <v>33</v>
      </c>
      <c r="S30" s="250">
        <f t="shared" si="43"/>
        <v>58</v>
      </c>
      <c r="T30" s="250">
        <f t="shared" si="44"/>
        <v>2</v>
      </c>
      <c r="U30" s="250">
        <f t="shared" si="45"/>
        <v>13</v>
      </c>
      <c r="W30" s="348"/>
      <c r="X30" s="43" t="s">
        <v>16</v>
      </c>
      <c r="Y30" s="40" t="s">
        <v>16</v>
      </c>
      <c r="Z30" s="41" t="s">
        <v>7</v>
      </c>
      <c r="AA30" s="41" t="s">
        <v>7</v>
      </c>
      <c r="AB30" s="40" t="s">
        <v>8</v>
      </c>
      <c r="AC30" s="40" t="s">
        <v>8</v>
      </c>
      <c r="AD30" s="40" t="s">
        <v>9</v>
      </c>
      <c r="AE30" s="40" t="s">
        <v>9</v>
      </c>
      <c r="AF30" s="40" t="s">
        <v>10</v>
      </c>
      <c r="AG30" s="40" t="s">
        <v>10</v>
      </c>
      <c r="AH30" s="40" t="s">
        <v>11</v>
      </c>
      <c r="AI30" s="40" t="s">
        <v>11</v>
      </c>
      <c r="AJ30" s="40" t="s">
        <v>12</v>
      </c>
      <c r="AK30" s="40" t="s">
        <v>12</v>
      </c>
      <c r="AL30" s="40" t="s">
        <v>13</v>
      </c>
      <c r="AM30" s="40" t="s">
        <v>13</v>
      </c>
      <c r="AN30" s="40" t="s">
        <v>14</v>
      </c>
      <c r="AO30" s="40" t="s">
        <v>14</v>
      </c>
      <c r="AP30" s="40" t="s">
        <v>15</v>
      </c>
      <c r="AQ30" s="44" t="s">
        <v>15</v>
      </c>
      <c r="AR30" s="36"/>
      <c r="AT30" s="56"/>
      <c r="AU30" s="56" t="s">
        <v>266</v>
      </c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7" t="s">
        <v>293</v>
      </c>
      <c r="FC30" s="56" t="s">
        <v>265</v>
      </c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7" t="s">
        <v>294</v>
      </c>
      <c r="JG30" s="56" t="s">
        <v>269</v>
      </c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7" t="s">
        <v>295</v>
      </c>
      <c r="NG30" s="56" t="s">
        <v>274</v>
      </c>
      <c r="NH30" s="351"/>
      <c r="NI30" s="351"/>
      <c r="NJ30" s="351"/>
      <c r="NK30" s="351"/>
      <c r="NL30" s="351"/>
      <c r="NM30" s="351"/>
    </row>
    <row r="31" spans="1:377" ht="14.4" thickBot="1">
      <c r="A31" s="5" t="s">
        <v>44</v>
      </c>
      <c r="B31" s="250">
        <f t="shared" si="26"/>
        <v>189</v>
      </c>
      <c r="C31" s="250">
        <f t="shared" si="27"/>
        <v>196</v>
      </c>
      <c r="D31" s="250">
        <f t="shared" si="28"/>
        <v>298</v>
      </c>
      <c r="E31" s="250">
        <f t="shared" si="29"/>
        <v>293</v>
      </c>
      <c r="F31" s="250">
        <f t="shared" si="30"/>
        <v>897</v>
      </c>
      <c r="G31" s="250">
        <f t="shared" si="31"/>
        <v>880</v>
      </c>
      <c r="H31" s="250">
        <f t="shared" si="32"/>
        <v>1260</v>
      </c>
      <c r="I31" s="250">
        <f t="shared" si="33"/>
        <v>1139</v>
      </c>
      <c r="J31" s="250">
        <f t="shared" si="34"/>
        <v>861</v>
      </c>
      <c r="K31" s="250">
        <f t="shared" si="35"/>
        <v>742</v>
      </c>
      <c r="L31" s="250">
        <f t="shared" si="36"/>
        <v>530</v>
      </c>
      <c r="M31" s="250">
        <f t="shared" si="37"/>
        <v>453</v>
      </c>
      <c r="N31" s="250">
        <f t="shared" si="38"/>
        <v>260</v>
      </c>
      <c r="O31" s="250">
        <f t="shared" si="39"/>
        <v>205</v>
      </c>
      <c r="P31" s="250">
        <f t="shared" si="40"/>
        <v>90</v>
      </c>
      <c r="Q31" s="250">
        <f t="shared" si="41"/>
        <v>76</v>
      </c>
      <c r="R31" s="250">
        <f t="shared" si="42"/>
        <v>23</v>
      </c>
      <c r="S31" s="250">
        <f t="shared" si="43"/>
        <v>22</v>
      </c>
      <c r="T31" s="250">
        <f t="shared" si="44"/>
        <v>6</v>
      </c>
      <c r="U31" s="250">
        <f t="shared" si="45"/>
        <v>11</v>
      </c>
      <c r="W31" s="18" t="s">
        <v>184</v>
      </c>
      <c r="X31" s="79" t="s">
        <v>265</v>
      </c>
      <c r="Y31" s="50" t="s">
        <v>266</v>
      </c>
      <c r="Z31" s="50" t="s">
        <v>265</v>
      </c>
      <c r="AA31" s="50" t="s">
        <v>266</v>
      </c>
      <c r="AB31" s="50" t="s">
        <v>265</v>
      </c>
      <c r="AC31" s="50" t="s">
        <v>266</v>
      </c>
      <c r="AD31" s="50" t="s">
        <v>265</v>
      </c>
      <c r="AE31" s="50" t="s">
        <v>266</v>
      </c>
      <c r="AF31" s="50" t="s">
        <v>265</v>
      </c>
      <c r="AG31" s="50" t="s">
        <v>266</v>
      </c>
      <c r="AH31" s="50" t="s">
        <v>265</v>
      </c>
      <c r="AI31" s="50" t="s">
        <v>266</v>
      </c>
      <c r="AJ31" s="50" t="s">
        <v>265</v>
      </c>
      <c r="AK31" s="50" t="s">
        <v>266</v>
      </c>
      <c r="AL31" s="50" t="s">
        <v>265</v>
      </c>
      <c r="AM31" s="50" t="s">
        <v>266</v>
      </c>
      <c r="AN31" s="50" t="s">
        <v>265</v>
      </c>
      <c r="AO31" s="50" t="s">
        <v>266</v>
      </c>
      <c r="AP31" s="50" t="s">
        <v>265</v>
      </c>
      <c r="AQ31" s="51" t="s">
        <v>266</v>
      </c>
      <c r="AR31" s="36" t="s">
        <v>269</v>
      </c>
      <c r="AT31" s="18" t="s">
        <v>184</v>
      </c>
      <c r="AU31" s="18">
        <v>0</v>
      </c>
      <c r="AV31" s="18">
        <v>1</v>
      </c>
      <c r="AW31" s="18">
        <v>2</v>
      </c>
      <c r="AX31" s="18">
        <v>3</v>
      </c>
      <c r="AY31" s="18">
        <v>4</v>
      </c>
      <c r="AZ31" s="18">
        <v>5</v>
      </c>
      <c r="BA31" s="18">
        <v>6</v>
      </c>
      <c r="BB31" s="18">
        <v>7</v>
      </c>
      <c r="BC31" s="18">
        <v>8</v>
      </c>
      <c r="BD31" s="18">
        <v>9</v>
      </c>
      <c r="BE31" s="18">
        <v>10</v>
      </c>
      <c r="BF31" s="18">
        <v>11</v>
      </c>
      <c r="BG31" s="18">
        <v>12</v>
      </c>
      <c r="BH31" s="18">
        <v>13</v>
      </c>
      <c r="BI31" s="18">
        <v>14</v>
      </c>
      <c r="BJ31" s="18">
        <v>15</v>
      </c>
      <c r="BK31" s="18">
        <v>16</v>
      </c>
      <c r="BL31" s="18">
        <v>17</v>
      </c>
      <c r="BM31" s="18">
        <v>18</v>
      </c>
      <c r="BN31" s="18">
        <v>19</v>
      </c>
      <c r="BO31" s="18">
        <v>20</v>
      </c>
      <c r="BP31" s="18">
        <v>21</v>
      </c>
      <c r="BQ31" s="18">
        <v>22</v>
      </c>
      <c r="BR31" s="18">
        <v>23</v>
      </c>
      <c r="BS31" s="18">
        <v>24</v>
      </c>
      <c r="BT31" s="18">
        <v>25</v>
      </c>
      <c r="BU31" s="18">
        <v>26</v>
      </c>
      <c r="BV31" s="18">
        <v>27</v>
      </c>
      <c r="BW31" s="18">
        <v>28</v>
      </c>
      <c r="BX31" s="18">
        <v>29</v>
      </c>
      <c r="BY31" s="18">
        <v>30</v>
      </c>
      <c r="BZ31" s="18">
        <v>31</v>
      </c>
      <c r="CA31" s="18">
        <v>32</v>
      </c>
      <c r="CB31" s="18">
        <v>33</v>
      </c>
      <c r="CC31" s="18">
        <v>34</v>
      </c>
      <c r="CD31" s="18">
        <v>35</v>
      </c>
      <c r="CE31" s="18">
        <v>36</v>
      </c>
      <c r="CF31" s="18">
        <v>37</v>
      </c>
      <c r="CG31" s="18">
        <v>38</v>
      </c>
      <c r="CH31" s="18">
        <v>39</v>
      </c>
      <c r="CI31" s="18">
        <v>40</v>
      </c>
      <c r="CJ31" s="18">
        <v>41</v>
      </c>
      <c r="CK31" s="18">
        <v>42</v>
      </c>
      <c r="CL31" s="18">
        <v>43</v>
      </c>
      <c r="CM31" s="18">
        <v>44</v>
      </c>
      <c r="CN31" s="18">
        <v>45</v>
      </c>
      <c r="CO31" s="18">
        <v>46</v>
      </c>
      <c r="CP31" s="18">
        <v>47</v>
      </c>
      <c r="CQ31" s="18">
        <v>48</v>
      </c>
      <c r="CR31" s="18">
        <v>49</v>
      </c>
      <c r="CS31" s="18">
        <v>50</v>
      </c>
      <c r="CT31" s="18">
        <v>51</v>
      </c>
      <c r="CU31" s="18">
        <v>52</v>
      </c>
      <c r="CV31" s="18">
        <v>53</v>
      </c>
      <c r="CW31" s="18">
        <v>54</v>
      </c>
      <c r="CX31" s="18">
        <v>55</v>
      </c>
      <c r="CY31" s="18">
        <v>56</v>
      </c>
      <c r="CZ31" s="18">
        <v>57</v>
      </c>
      <c r="DA31" s="18">
        <v>58</v>
      </c>
      <c r="DB31" s="18">
        <v>59</v>
      </c>
      <c r="DC31" s="18">
        <v>60</v>
      </c>
      <c r="DD31" s="18">
        <v>61</v>
      </c>
      <c r="DE31" s="18">
        <v>62</v>
      </c>
      <c r="DF31" s="18">
        <v>63</v>
      </c>
      <c r="DG31" s="18">
        <v>64</v>
      </c>
      <c r="DH31" s="18">
        <v>65</v>
      </c>
      <c r="DI31" s="18">
        <v>66</v>
      </c>
      <c r="DJ31" s="18">
        <v>67</v>
      </c>
      <c r="DK31" s="18">
        <v>68</v>
      </c>
      <c r="DL31" s="18">
        <v>69</v>
      </c>
      <c r="DM31" s="18">
        <v>70</v>
      </c>
      <c r="DN31" s="18">
        <v>71</v>
      </c>
      <c r="DO31" s="18">
        <v>72</v>
      </c>
      <c r="DP31" s="18">
        <v>73</v>
      </c>
      <c r="DQ31" s="18">
        <v>74</v>
      </c>
      <c r="DR31" s="18">
        <v>75</v>
      </c>
      <c r="DS31" s="18">
        <v>76</v>
      </c>
      <c r="DT31" s="18">
        <v>77</v>
      </c>
      <c r="DU31" s="18">
        <v>78</v>
      </c>
      <c r="DV31" s="18">
        <v>79</v>
      </c>
      <c r="DW31" s="18">
        <v>80</v>
      </c>
      <c r="DX31" s="18">
        <v>81</v>
      </c>
      <c r="DY31" s="18">
        <v>82</v>
      </c>
      <c r="DZ31" s="18">
        <v>83</v>
      </c>
      <c r="EA31" s="18">
        <v>84</v>
      </c>
      <c r="EB31" s="18">
        <v>85</v>
      </c>
      <c r="EC31" s="18">
        <v>86</v>
      </c>
      <c r="ED31" s="18">
        <v>87</v>
      </c>
      <c r="EE31" s="18">
        <v>88</v>
      </c>
      <c r="EF31" s="18">
        <v>89</v>
      </c>
      <c r="EG31" s="18">
        <v>90</v>
      </c>
      <c r="EH31" s="18">
        <v>91</v>
      </c>
      <c r="EI31" s="18">
        <v>92</v>
      </c>
      <c r="EJ31" s="18">
        <v>93</v>
      </c>
      <c r="EK31" s="18">
        <v>94</v>
      </c>
      <c r="EL31" s="18">
        <v>95</v>
      </c>
      <c r="EM31" s="18">
        <v>96</v>
      </c>
      <c r="EN31" s="18">
        <v>97</v>
      </c>
      <c r="EO31" s="18">
        <v>98</v>
      </c>
      <c r="EP31" s="18">
        <v>99</v>
      </c>
      <c r="EQ31" s="18">
        <v>100</v>
      </c>
      <c r="ER31" s="18">
        <v>101</v>
      </c>
      <c r="ES31" s="18">
        <v>102</v>
      </c>
      <c r="ET31" s="18">
        <v>103</v>
      </c>
      <c r="EU31" s="18">
        <v>104</v>
      </c>
      <c r="EV31" s="18">
        <v>105</v>
      </c>
      <c r="EW31" s="18">
        <v>106</v>
      </c>
      <c r="EX31" s="18">
        <v>110</v>
      </c>
      <c r="EY31" s="18">
        <v>119</v>
      </c>
      <c r="EZ31" s="18">
        <v>120</v>
      </c>
      <c r="FA31" s="18" t="s">
        <v>291</v>
      </c>
      <c r="FB31" s="58"/>
      <c r="FC31" s="18">
        <v>0</v>
      </c>
      <c r="FD31" s="18">
        <v>1</v>
      </c>
      <c r="FE31" s="18">
        <v>2</v>
      </c>
      <c r="FF31" s="18">
        <v>3</v>
      </c>
      <c r="FG31" s="18">
        <v>4</v>
      </c>
      <c r="FH31" s="18">
        <v>5</v>
      </c>
      <c r="FI31" s="18">
        <v>6</v>
      </c>
      <c r="FJ31" s="18">
        <v>7</v>
      </c>
      <c r="FK31" s="18">
        <v>8</v>
      </c>
      <c r="FL31" s="18">
        <v>9</v>
      </c>
      <c r="FM31" s="18">
        <v>10</v>
      </c>
      <c r="FN31" s="18">
        <v>11</v>
      </c>
      <c r="FO31" s="18">
        <v>12</v>
      </c>
      <c r="FP31" s="18">
        <v>13</v>
      </c>
      <c r="FQ31" s="18">
        <v>14</v>
      </c>
      <c r="FR31" s="18">
        <v>15</v>
      </c>
      <c r="FS31" s="18">
        <v>16</v>
      </c>
      <c r="FT31" s="18">
        <v>17</v>
      </c>
      <c r="FU31" s="18">
        <v>18</v>
      </c>
      <c r="FV31" s="18">
        <v>19</v>
      </c>
      <c r="FW31" s="18">
        <v>20</v>
      </c>
      <c r="FX31" s="18">
        <v>21</v>
      </c>
      <c r="FY31" s="18">
        <v>22</v>
      </c>
      <c r="FZ31" s="18">
        <v>23</v>
      </c>
      <c r="GA31" s="18">
        <v>24</v>
      </c>
      <c r="GB31" s="18">
        <v>25</v>
      </c>
      <c r="GC31" s="18">
        <v>26</v>
      </c>
      <c r="GD31" s="18">
        <v>27</v>
      </c>
      <c r="GE31" s="18">
        <v>28</v>
      </c>
      <c r="GF31" s="18">
        <v>29</v>
      </c>
      <c r="GG31" s="18">
        <v>30</v>
      </c>
      <c r="GH31" s="18">
        <v>31</v>
      </c>
      <c r="GI31" s="18">
        <v>32</v>
      </c>
      <c r="GJ31" s="18">
        <v>33</v>
      </c>
      <c r="GK31" s="18">
        <v>34</v>
      </c>
      <c r="GL31" s="18">
        <v>35</v>
      </c>
      <c r="GM31" s="18">
        <v>36</v>
      </c>
      <c r="GN31" s="18">
        <v>37</v>
      </c>
      <c r="GO31" s="18">
        <v>38</v>
      </c>
      <c r="GP31" s="18">
        <v>39</v>
      </c>
      <c r="GQ31" s="18">
        <v>40</v>
      </c>
      <c r="GR31" s="18">
        <v>41</v>
      </c>
      <c r="GS31" s="18">
        <v>42</v>
      </c>
      <c r="GT31" s="18">
        <v>43</v>
      </c>
      <c r="GU31" s="18">
        <v>44</v>
      </c>
      <c r="GV31" s="18">
        <v>45</v>
      </c>
      <c r="GW31" s="18">
        <v>46</v>
      </c>
      <c r="GX31" s="18">
        <v>47</v>
      </c>
      <c r="GY31" s="18">
        <v>48</v>
      </c>
      <c r="GZ31" s="18">
        <v>49</v>
      </c>
      <c r="HA31" s="18">
        <v>50</v>
      </c>
      <c r="HB31" s="18">
        <v>51</v>
      </c>
      <c r="HC31" s="18">
        <v>52</v>
      </c>
      <c r="HD31" s="18">
        <v>53</v>
      </c>
      <c r="HE31" s="18">
        <v>54</v>
      </c>
      <c r="HF31" s="18">
        <v>55</v>
      </c>
      <c r="HG31" s="18">
        <v>56</v>
      </c>
      <c r="HH31" s="18">
        <v>57</v>
      </c>
      <c r="HI31" s="18">
        <v>58</v>
      </c>
      <c r="HJ31" s="18">
        <v>59</v>
      </c>
      <c r="HK31" s="18">
        <v>60</v>
      </c>
      <c r="HL31" s="18">
        <v>61</v>
      </c>
      <c r="HM31" s="18">
        <v>62</v>
      </c>
      <c r="HN31" s="18">
        <v>63</v>
      </c>
      <c r="HO31" s="18">
        <v>64</v>
      </c>
      <c r="HP31" s="18">
        <v>65</v>
      </c>
      <c r="HQ31" s="18">
        <v>66</v>
      </c>
      <c r="HR31" s="18">
        <v>67</v>
      </c>
      <c r="HS31" s="18">
        <v>68</v>
      </c>
      <c r="HT31" s="18">
        <v>69</v>
      </c>
      <c r="HU31" s="18">
        <v>70</v>
      </c>
      <c r="HV31" s="18">
        <v>71</v>
      </c>
      <c r="HW31" s="18">
        <v>72</v>
      </c>
      <c r="HX31" s="18">
        <v>73</v>
      </c>
      <c r="HY31" s="18">
        <v>74</v>
      </c>
      <c r="HZ31" s="18">
        <v>75</v>
      </c>
      <c r="IA31" s="18">
        <v>76</v>
      </c>
      <c r="IB31" s="18">
        <v>77</v>
      </c>
      <c r="IC31" s="18">
        <v>78</v>
      </c>
      <c r="ID31" s="18">
        <v>79</v>
      </c>
      <c r="IE31" s="18">
        <v>80</v>
      </c>
      <c r="IF31" s="18">
        <v>81</v>
      </c>
      <c r="IG31" s="18">
        <v>82</v>
      </c>
      <c r="IH31" s="18">
        <v>83</v>
      </c>
      <c r="II31" s="18">
        <v>84</v>
      </c>
      <c r="IJ31" s="18">
        <v>85</v>
      </c>
      <c r="IK31" s="18">
        <v>86</v>
      </c>
      <c r="IL31" s="18">
        <v>87</v>
      </c>
      <c r="IM31" s="18">
        <v>88</v>
      </c>
      <c r="IN31" s="18">
        <v>89</v>
      </c>
      <c r="IO31" s="18">
        <v>90</v>
      </c>
      <c r="IP31" s="18">
        <v>91</v>
      </c>
      <c r="IQ31" s="18">
        <v>92</v>
      </c>
      <c r="IR31" s="18">
        <v>93</v>
      </c>
      <c r="IS31" s="18">
        <v>94</v>
      </c>
      <c r="IT31" s="18">
        <v>95</v>
      </c>
      <c r="IU31" s="18">
        <v>96</v>
      </c>
      <c r="IV31" s="18">
        <v>97</v>
      </c>
      <c r="IW31" s="18">
        <v>98</v>
      </c>
      <c r="IX31" s="18">
        <v>99</v>
      </c>
      <c r="IY31" s="18">
        <v>100</v>
      </c>
      <c r="IZ31" s="18">
        <v>101</v>
      </c>
      <c r="JA31" s="18">
        <v>103</v>
      </c>
      <c r="JB31" s="18">
        <v>104</v>
      </c>
      <c r="JC31" s="18">
        <v>119</v>
      </c>
      <c r="JD31" s="18">
        <v>120</v>
      </c>
      <c r="JE31" s="18" t="s">
        <v>291</v>
      </c>
      <c r="JF31" s="58"/>
      <c r="JG31" s="18">
        <v>0</v>
      </c>
      <c r="JH31" s="18">
        <v>1</v>
      </c>
      <c r="JI31" s="18">
        <v>2</v>
      </c>
      <c r="JJ31" s="18">
        <v>3</v>
      </c>
      <c r="JK31" s="18">
        <v>4</v>
      </c>
      <c r="JL31" s="18">
        <v>5</v>
      </c>
      <c r="JM31" s="18">
        <v>6</v>
      </c>
      <c r="JN31" s="18">
        <v>7</v>
      </c>
      <c r="JO31" s="18">
        <v>8</v>
      </c>
      <c r="JP31" s="18">
        <v>9</v>
      </c>
      <c r="JQ31" s="18">
        <v>10</v>
      </c>
      <c r="JR31" s="18">
        <v>11</v>
      </c>
      <c r="JS31" s="18">
        <v>12</v>
      </c>
      <c r="JT31" s="18">
        <v>13</v>
      </c>
      <c r="JU31" s="18">
        <v>14</v>
      </c>
      <c r="JV31" s="18">
        <v>15</v>
      </c>
      <c r="JW31" s="18">
        <v>16</v>
      </c>
      <c r="JX31" s="18">
        <v>17</v>
      </c>
      <c r="JY31" s="18">
        <v>18</v>
      </c>
      <c r="JZ31" s="18">
        <v>19</v>
      </c>
      <c r="KA31" s="18">
        <v>20</v>
      </c>
      <c r="KB31" s="18">
        <v>21</v>
      </c>
      <c r="KC31" s="18">
        <v>22</v>
      </c>
      <c r="KD31" s="18">
        <v>23</v>
      </c>
      <c r="KE31" s="18">
        <v>24</v>
      </c>
      <c r="KF31" s="18">
        <v>25</v>
      </c>
      <c r="KG31" s="18">
        <v>26</v>
      </c>
      <c r="KH31" s="18">
        <v>27</v>
      </c>
      <c r="KI31" s="18">
        <v>28</v>
      </c>
      <c r="KJ31" s="18">
        <v>29</v>
      </c>
      <c r="KK31" s="18">
        <v>30</v>
      </c>
      <c r="KL31" s="18">
        <v>31</v>
      </c>
      <c r="KM31" s="18">
        <v>32</v>
      </c>
      <c r="KN31" s="18">
        <v>33</v>
      </c>
      <c r="KO31" s="18">
        <v>34</v>
      </c>
      <c r="KP31" s="18">
        <v>35</v>
      </c>
      <c r="KQ31" s="18">
        <v>36</v>
      </c>
      <c r="KR31" s="18">
        <v>37</v>
      </c>
      <c r="KS31" s="18">
        <v>38</v>
      </c>
      <c r="KT31" s="18">
        <v>39</v>
      </c>
      <c r="KU31" s="18">
        <v>40</v>
      </c>
      <c r="KV31" s="18">
        <v>41</v>
      </c>
      <c r="KW31" s="18">
        <v>42</v>
      </c>
      <c r="KX31" s="18">
        <v>43</v>
      </c>
      <c r="KY31" s="18">
        <v>44</v>
      </c>
      <c r="KZ31" s="18">
        <v>45</v>
      </c>
      <c r="LA31" s="18">
        <v>46</v>
      </c>
      <c r="LB31" s="18">
        <v>47</v>
      </c>
      <c r="LC31" s="18">
        <v>48</v>
      </c>
      <c r="LD31" s="18">
        <v>49</v>
      </c>
      <c r="LE31" s="18">
        <v>50</v>
      </c>
      <c r="LF31" s="18">
        <v>51</v>
      </c>
      <c r="LG31" s="18">
        <v>52</v>
      </c>
      <c r="LH31" s="18">
        <v>53</v>
      </c>
      <c r="LI31" s="18">
        <v>54</v>
      </c>
      <c r="LJ31" s="18">
        <v>55</v>
      </c>
      <c r="LK31" s="18">
        <v>56</v>
      </c>
      <c r="LL31" s="18">
        <v>57</v>
      </c>
      <c r="LM31" s="18">
        <v>58</v>
      </c>
      <c r="LN31" s="18">
        <v>59</v>
      </c>
      <c r="LO31" s="18">
        <v>60</v>
      </c>
      <c r="LP31" s="18">
        <v>61</v>
      </c>
      <c r="LQ31" s="18">
        <v>62</v>
      </c>
      <c r="LR31" s="18">
        <v>63</v>
      </c>
      <c r="LS31" s="18">
        <v>64</v>
      </c>
      <c r="LT31" s="18">
        <v>65</v>
      </c>
      <c r="LU31" s="18">
        <v>66</v>
      </c>
      <c r="LV31" s="18">
        <v>67</v>
      </c>
      <c r="LW31" s="18">
        <v>68</v>
      </c>
      <c r="LX31" s="18">
        <v>69</v>
      </c>
      <c r="LY31" s="18">
        <v>70</v>
      </c>
      <c r="LZ31" s="18">
        <v>71</v>
      </c>
      <c r="MA31" s="18">
        <v>72</v>
      </c>
      <c r="MB31" s="18">
        <v>73</v>
      </c>
      <c r="MC31" s="18">
        <v>74</v>
      </c>
      <c r="MD31" s="18">
        <v>75</v>
      </c>
      <c r="ME31" s="18">
        <v>76</v>
      </c>
      <c r="MF31" s="18">
        <v>77</v>
      </c>
      <c r="MG31" s="18">
        <v>78</v>
      </c>
      <c r="MH31" s="18">
        <v>79</v>
      </c>
      <c r="MI31" s="18">
        <v>80</v>
      </c>
      <c r="MJ31" s="18">
        <v>81</v>
      </c>
      <c r="MK31" s="18">
        <v>82</v>
      </c>
      <c r="ML31" s="18">
        <v>83</v>
      </c>
      <c r="MM31" s="18">
        <v>84</v>
      </c>
      <c r="MN31" s="18">
        <v>85</v>
      </c>
      <c r="MO31" s="18">
        <v>86</v>
      </c>
      <c r="MP31" s="18">
        <v>87</v>
      </c>
      <c r="MQ31" s="18">
        <v>88</v>
      </c>
      <c r="MR31" s="18">
        <v>89</v>
      </c>
      <c r="MS31" s="18">
        <v>90</v>
      </c>
      <c r="MT31" s="18">
        <v>91</v>
      </c>
      <c r="MU31" s="18">
        <v>92</v>
      </c>
      <c r="MV31" s="18">
        <v>93</v>
      </c>
      <c r="MW31" s="18">
        <v>94</v>
      </c>
      <c r="MX31" s="18">
        <v>95</v>
      </c>
      <c r="MY31" s="18">
        <v>96</v>
      </c>
      <c r="MZ31" s="18">
        <v>97</v>
      </c>
      <c r="NA31" s="18">
        <v>98</v>
      </c>
      <c r="NB31" s="18">
        <v>100</v>
      </c>
      <c r="NC31" s="18">
        <v>119</v>
      </c>
      <c r="ND31" s="18">
        <v>120</v>
      </c>
      <c r="NE31" s="18" t="s">
        <v>291</v>
      </c>
      <c r="NF31" s="58"/>
      <c r="NG31" s="18"/>
      <c r="NH31" s="351"/>
      <c r="NI31" s="351"/>
      <c r="NJ31" s="351"/>
      <c r="NK31" s="351"/>
      <c r="NL31" s="351"/>
      <c r="NM31" s="351"/>
    </row>
    <row r="32" spans="1:377" ht="13.8">
      <c r="A32" s="5" t="s">
        <v>183</v>
      </c>
      <c r="B32" s="250">
        <f t="shared" si="26"/>
        <v>389</v>
      </c>
      <c r="C32" s="250">
        <f t="shared" si="27"/>
        <v>357</v>
      </c>
      <c r="D32" s="250">
        <f t="shared" si="28"/>
        <v>756</v>
      </c>
      <c r="E32" s="250">
        <f t="shared" si="29"/>
        <v>779</v>
      </c>
      <c r="F32" s="250">
        <f t="shared" si="30"/>
        <v>3915</v>
      </c>
      <c r="G32" s="250">
        <f t="shared" si="31"/>
        <v>3699</v>
      </c>
      <c r="H32" s="250">
        <f t="shared" si="32"/>
        <v>4650</v>
      </c>
      <c r="I32" s="250">
        <f t="shared" si="33"/>
        <v>4087</v>
      </c>
      <c r="J32" s="250">
        <f t="shared" si="34"/>
        <v>3840</v>
      </c>
      <c r="K32" s="250">
        <f t="shared" si="35"/>
        <v>3528</v>
      </c>
      <c r="L32" s="250">
        <f t="shared" si="36"/>
        <v>2288</v>
      </c>
      <c r="M32" s="250">
        <f t="shared" si="37"/>
        <v>2267</v>
      </c>
      <c r="N32" s="250">
        <f t="shared" si="38"/>
        <v>1603</v>
      </c>
      <c r="O32" s="250">
        <f t="shared" si="39"/>
        <v>1415</v>
      </c>
      <c r="P32" s="250">
        <f t="shared" si="40"/>
        <v>684</v>
      </c>
      <c r="Q32" s="250">
        <f t="shared" si="41"/>
        <v>555</v>
      </c>
      <c r="R32" s="250">
        <f t="shared" si="42"/>
        <v>183</v>
      </c>
      <c r="S32" s="250">
        <f t="shared" si="43"/>
        <v>257</v>
      </c>
      <c r="T32" s="250">
        <f t="shared" si="44"/>
        <v>16</v>
      </c>
      <c r="U32" s="250">
        <f t="shared" si="45"/>
        <v>46</v>
      </c>
      <c r="W32" s="340" t="s">
        <v>18</v>
      </c>
      <c r="X32" s="447">
        <f>SUM(FC32:FL32)</f>
        <v>7472</v>
      </c>
      <c r="Y32" s="447">
        <f>SUM(AU32:BD32)</f>
        <v>6903</v>
      </c>
      <c r="Z32" s="447">
        <f>SUM(FM32:FV32)</f>
        <v>12889</v>
      </c>
      <c r="AA32" s="447">
        <f>SUM(BE32:BN32)</f>
        <v>14597</v>
      </c>
      <c r="AB32" s="447">
        <f>SUM(FW32:GF32)</f>
        <v>53153</v>
      </c>
      <c r="AC32" s="447">
        <f>SUM(BO32:BX32)</f>
        <v>51813</v>
      </c>
      <c r="AD32" s="447">
        <f>SUM(GG32:GP32)</f>
        <v>62042</v>
      </c>
      <c r="AE32" s="447">
        <f>SUM(BY32:CH32)</f>
        <v>57669</v>
      </c>
      <c r="AF32" s="447">
        <f>SUM(GQ32:GZ32)</f>
        <v>50775</v>
      </c>
      <c r="AG32" s="447">
        <f>SUM(CI32:CR32)</f>
        <v>47934</v>
      </c>
      <c r="AH32" s="447">
        <f>SUM(HA32:HJ32)</f>
        <v>34251</v>
      </c>
      <c r="AI32" s="447">
        <f>SUM(CS32:DB32)</f>
        <v>32405</v>
      </c>
      <c r="AJ32" s="447">
        <f>SUM(HK32:HT32)</f>
        <v>19136</v>
      </c>
      <c r="AK32" s="447">
        <f>SUM(DC32:DL32)</f>
        <v>16046</v>
      </c>
      <c r="AL32" s="447">
        <f>SUM(HU32:ID32)</f>
        <v>9509</v>
      </c>
      <c r="AM32" s="447">
        <f>SUM(DM32:DV32)</f>
        <v>8733</v>
      </c>
      <c r="AN32" s="447">
        <f>SUM(IE32:IN32)</f>
        <v>4238</v>
      </c>
      <c r="AO32" s="447">
        <f>SUM(DW32:EF32)</f>
        <v>6549</v>
      </c>
      <c r="AP32" s="447">
        <f>SUM(IO32:JD32)</f>
        <v>857</v>
      </c>
      <c r="AQ32" s="447">
        <f>SUM(EG32:EZ32)</f>
        <v>2890</v>
      </c>
      <c r="AR32" s="447">
        <f>+FA32+JE32+NF32</f>
        <v>1917</v>
      </c>
      <c r="AT32" s="340" t="s">
        <v>18</v>
      </c>
      <c r="AU32" s="341">
        <v>895</v>
      </c>
      <c r="AV32" s="341">
        <v>1043</v>
      </c>
      <c r="AW32" s="341">
        <v>757</v>
      </c>
      <c r="AX32" s="341">
        <v>599</v>
      </c>
      <c r="AY32" s="341">
        <v>560</v>
      </c>
      <c r="AZ32" s="341">
        <v>569</v>
      </c>
      <c r="BA32" s="341">
        <v>609</v>
      </c>
      <c r="BB32" s="341">
        <v>605</v>
      </c>
      <c r="BC32" s="341">
        <v>637</v>
      </c>
      <c r="BD32" s="341">
        <v>629</v>
      </c>
      <c r="BE32" s="341">
        <v>681</v>
      </c>
      <c r="BF32" s="341">
        <v>749</v>
      </c>
      <c r="BG32" s="341">
        <v>863</v>
      </c>
      <c r="BH32" s="341">
        <v>890</v>
      </c>
      <c r="BI32" s="341">
        <v>1192</v>
      </c>
      <c r="BJ32" s="341">
        <v>1360</v>
      </c>
      <c r="BK32" s="341">
        <v>1745</v>
      </c>
      <c r="BL32" s="341">
        <v>1993</v>
      </c>
      <c r="BM32" s="341">
        <v>2216</v>
      </c>
      <c r="BN32" s="341">
        <v>2908</v>
      </c>
      <c r="BO32" s="341">
        <v>3427</v>
      </c>
      <c r="BP32" s="341">
        <v>3829</v>
      </c>
      <c r="BQ32" s="341">
        <v>4377</v>
      </c>
      <c r="BR32" s="341">
        <v>4734</v>
      </c>
      <c r="BS32" s="341">
        <v>5366</v>
      </c>
      <c r="BT32" s="341">
        <v>5653</v>
      </c>
      <c r="BU32" s="341">
        <v>5677</v>
      </c>
      <c r="BV32" s="341">
        <v>5972</v>
      </c>
      <c r="BW32" s="341">
        <v>6379</v>
      </c>
      <c r="BX32" s="341">
        <v>6399</v>
      </c>
      <c r="BY32" s="341">
        <v>6126</v>
      </c>
      <c r="BZ32" s="341">
        <v>6098</v>
      </c>
      <c r="CA32" s="341">
        <v>6021</v>
      </c>
      <c r="CB32" s="341">
        <v>6016</v>
      </c>
      <c r="CC32" s="341">
        <v>5941</v>
      </c>
      <c r="CD32" s="341">
        <v>5493</v>
      </c>
      <c r="CE32" s="341">
        <v>5366</v>
      </c>
      <c r="CF32" s="341">
        <v>5319</v>
      </c>
      <c r="CG32" s="341">
        <v>5708</v>
      </c>
      <c r="CH32" s="341">
        <v>5581</v>
      </c>
      <c r="CI32" s="341">
        <v>5521</v>
      </c>
      <c r="CJ32" s="341">
        <v>5451</v>
      </c>
      <c r="CK32" s="341">
        <v>5200</v>
      </c>
      <c r="CL32" s="341">
        <v>5151</v>
      </c>
      <c r="CM32" s="341">
        <v>4669</v>
      </c>
      <c r="CN32" s="341">
        <v>4657</v>
      </c>
      <c r="CO32" s="341">
        <v>4276</v>
      </c>
      <c r="CP32" s="341">
        <v>4302</v>
      </c>
      <c r="CQ32" s="341">
        <v>4369</v>
      </c>
      <c r="CR32" s="341">
        <v>4338</v>
      </c>
      <c r="CS32" s="341">
        <v>4105</v>
      </c>
      <c r="CT32" s="341">
        <v>3790</v>
      </c>
      <c r="CU32" s="341">
        <v>3538</v>
      </c>
      <c r="CV32" s="341">
        <v>3404</v>
      </c>
      <c r="CW32" s="341">
        <v>3321</v>
      </c>
      <c r="CX32" s="341">
        <v>3223</v>
      </c>
      <c r="CY32" s="341">
        <v>3032</v>
      </c>
      <c r="CZ32" s="341">
        <v>2912</v>
      </c>
      <c r="DA32" s="341">
        <v>2622</v>
      </c>
      <c r="DB32" s="341">
        <v>2458</v>
      </c>
      <c r="DC32" s="341">
        <v>2278</v>
      </c>
      <c r="DD32" s="341">
        <v>2109</v>
      </c>
      <c r="DE32" s="341">
        <v>1872</v>
      </c>
      <c r="DF32" s="341">
        <v>1704</v>
      </c>
      <c r="DG32" s="341">
        <v>1554</v>
      </c>
      <c r="DH32" s="341">
        <v>1496</v>
      </c>
      <c r="DI32" s="341">
        <v>1400</v>
      </c>
      <c r="DJ32" s="341">
        <v>1285</v>
      </c>
      <c r="DK32" s="341">
        <v>1200</v>
      </c>
      <c r="DL32" s="341">
        <v>1148</v>
      </c>
      <c r="DM32" s="341">
        <v>1134</v>
      </c>
      <c r="DN32" s="341">
        <v>976</v>
      </c>
      <c r="DO32" s="341">
        <v>979</v>
      </c>
      <c r="DP32" s="341">
        <v>904</v>
      </c>
      <c r="DQ32" s="341">
        <v>884</v>
      </c>
      <c r="DR32" s="341">
        <v>786</v>
      </c>
      <c r="DS32" s="341">
        <v>812</v>
      </c>
      <c r="DT32" s="341">
        <v>822</v>
      </c>
      <c r="DU32" s="341">
        <v>711</v>
      </c>
      <c r="DV32" s="341">
        <v>725</v>
      </c>
      <c r="DW32" s="341">
        <v>732</v>
      </c>
      <c r="DX32" s="341">
        <v>697</v>
      </c>
      <c r="DY32" s="341">
        <v>662</v>
      </c>
      <c r="DZ32" s="341">
        <v>620</v>
      </c>
      <c r="EA32" s="341">
        <v>640</v>
      </c>
      <c r="EB32" s="341">
        <v>687</v>
      </c>
      <c r="EC32" s="341">
        <v>661</v>
      </c>
      <c r="ED32" s="341">
        <v>627</v>
      </c>
      <c r="EE32" s="341">
        <v>619</v>
      </c>
      <c r="EF32" s="341">
        <v>604</v>
      </c>
      <c r="EG32" s="341">
        <v>545</v>
      </c>
      <c r="EH32" s="341">
        <v>464</v>
      </c>
      <c r="EI32" s="341">
        <v>402</v>
      </c>
      <c r="EJ32" s="341">
        <v>403</v>
      </c>
      <c r="EK32" s="341">
        <v>289</v>
      </c>
      <c r="EL32" s="341">
        <v>229</v>
      </c>
      <c r="EM32" s="341">
        <v>178</v>
      </c>
      <c r="EN32" s="341">
        <v>136</v>
      </c>
      <c r="EO32" s="341">
        <v>85</v>
      </c>
      <c r="EP32" s="341">
        <v>53</v>
      </c>
      <c r="EQ32" s="341">
        <v>45</v>
      </c>
      <c r="ER32" s="341">
        <v>18</v>
      </c>
      <c r="ES32" s="341">
        <v>15</v>
      </c>
      <c r="ET32" s="341">
        <v>4</v>
      </c>
      <c r="EU32" s="341">
        <v>4</v>
      </c>
      <c r="EV32" s="341">
        <v>3</v>
      </c>
      <c r="EW32" s="341">
        <v>1</v>
      </c>
      <c r="EX32" s="341">
        <v>1</v>
      </c>
      <c r="EY32" s="341">
        <v>1</v>
      </c>
      <c r="EZ32" s="341">
        <v>14</v>
      </c>
      <c r="FA32" s="341">
        <v>61</v>
      </c>
      <c r="FB32" s="342">
        <v>245600</v>
      </c>
      <c r="FC32" s="341">
        <v>970</v>
      </c>
      <c r="FD32" s="341">
        <v>1207</v>
      </c>
      <c r="FE32" s="341">
        <v>800</v>
      </c>
      <c r="FF32" s="341">
        <v>622</v>
      </c>
      <c r="FG32" s="341">
        <v>598</v>
      </c>
      <c r="FH32" s="341">
        <v>663</v>
      </c>
      <c r="FI32" s="341">
        <v>687</v>
      </c>
      <c r="FJ32" s="341">
        <v>617</v>
      </c>
      <c r="FK32" s="341">
        <v>608</v>
      </c>
      <c r="FL32" s="341">
        <v>700</v>
      </c>
      <c r="FM32" s="341">
        <v>690</v>
      </c>
      <c r="FN32" s="341">
        <v>700</v>
      </c>
      <c r="FO32" s="341">
        <v>812</v>
      </c>
      <c r="FP32" s="341">
        <v>817</v>
      </c>
      <c r="FQ32" s="341">
        <v>923</v>
      </c>
      <c r="FR32" s="341">
        <v>1140</v>
      </c>
      <c r="FS32" s="341">
        <v>1412</v>
      </c>
      <c r="FT32" s="341">
        <v>1669</v>
      </c>
      <c r="FU32" s="341">
        <v>2111</v>
      </c>
      <c r="FV32" s="341">
        <v>2615</v>
      </c>
      <c r="FW32" s="341">
        <v>3291</v>
      </c>
      <c r="FX32" s="341">
        <v>3781</v>
      </c>
      <c r="FY32" s="341">
        <v>4362</v>
      </c>
      <c r="FZ32" s="341">
        <v>4958</v>
      </c>
      <c r="GA32" s="341">
        <v>5525</v>
      </c>
      <c r="GB32" s="341">
        <v>5751</v>
      </c>
      <c r="GC32" s="341">
        <v>5938</v>
      </c>
      <c r="GD32" s="341">
        <v>6249</v>
      </c>
      <c r="GE32" s="341">
        <v>6588</v>
      </c>
      <c r="GF32" s="341">
        <v>6710</v>
      </c>
      <c r="GG32" s="341">
        <v>6608</v>
      </c>
      <c r="GH32" s="341">
        <v>6430</v>
      </c>
      <c r="GI32" s="341">
        <v>6437</v>
      </c>
      <c r="GJ32" s="341">
        <v>6479</v>
      </c>
      <c r="GK32" s="341">
        <v>6249</v>
      </c>
      <c r="GL32" s="341">
        <v>5992</v>
      </c>
      <c r="GM32" s="341">
        <v>5969</v>
      </c>
      <c r="GN32" s="341">
        <v>5910</v>
      </c>
      <c r="GO32" s="341">
        <v>6004</v>
      </c>
      <c r="GP32" s="341">
        <v>5964</v>
      </c>
      <c r="GQ32" s="341">
        <v>6098</v>
      </c>
      <c r="GR32" s="341">
        <v>5839</v>
      </c>
      <c r="GS32" s="341">
        <v>5523</v>
      </c>
      <c r="GT32" s="341">
        <v>5328</v>
      </c>
      <c r="GU32" s="341">
        <v>4986</v>
      </c>
      <c r="GV32" s="341">
        <v>4871</v>
      </c>
      <c r="GW32" s="341">
        <v>4566</v>
      </c>
      <c r="GX32" s="341">
        <v>4629</v>
      </c>
      <c r="GY32" s="341">
        <v>4392</v>
      </c>
      <c r="GZ32" s="341">
        <v>4543</v>
      </c>
      <c r="HA32" s="341">
        <v>4363</v>
      </c>
      <c r="HB32" s="341">
        <v>3882</v>
      </c>
      <c r="HC32" s="341">
        <v>3707</v>
      </c>
      <c r="HD32" s="341">
        <v>3510</v>
      </c>
      <c r="HE32" s="341">
        <v>3423</v>
      </c>
      <c r="HF32" s="341">
        <v>3408</v>
      </c>
      <c r="HG32" s="341">
        <v>3190</v>
      </c>
      <c r="HH32" s="341">
        <v>3048</v>
      </c>
      <c r="HI32" s="341">
        <v>2963</v>
      </c>
      <c r="HJ32" s="341">
        <v>2757</v>
      </c>
      <c r="HK32" s="341">
        <v>2514</v>
      </c>
      <c r="HL32" s="341">
        <v>2361</v>
      </c>
      <c r="HM32" s="341">
        <v>2273</v>
      </c>
      <c r="HN32" s="341">
        <v>2070</v>
      </c>
      <c r="HO32" s="341">
        <v>2032</v>
      </c>
      <c r="HP32" s="341">
        <v>1860</v>
      </c>
      <c r="HQ32" s="341">
        <v>1627</v>
      </c>
      <c r="HR32" s="341">
        <v>1558</v>
      </c>
      <c r="HS32" s="341">
        <v>1468</v>
      </c>
      <c r="HT32" s="341">
        <v>1373</v>
      </c>
      <c r="HU32" s="341">
        <v>1265</v>
      </c>
      <c r="HV32" s="341">
        <v>1220</v>
      </c>
      <c r="HW32" s="341">
        <v>1097</v>
      </c>
      <c r="HX32" s="341">
        <v>1094</v>
      </c>
      <c r="HY32" s="341">
        <v>967</v>
      </c>
      <c r="HZ32" s="341">
        <v>896</v>
      </c>
      <c r="IA32" s="341">
        <v>865</v>
      </c>
      <c r="IB32" s="341">
        <v>773</v>
      </c>
      <c r="IC32" s="341">
        <v>675</v>
      </c>
      <c r="ID32" s="341">
        <v>657</v>
      </c>
      <c r="IE32" s="341">
        <v>667</v>
      </c>
      <c r="IF32" s="341">
        <v>601</v>
      </c>
      <c r="IG32" s="341">
        <v>488</v>
      </c>
      <c r="IH32" s="341">
        <v>491</v>
      </c>
      <c r="II32" s="341">
        <v>408</v>
      </c>
      <c r="IJ32" s="341">
        <v>391</v>
      </c>
      <c r="IK32" s="341">
        <v>358</v>
      </c>
      <c r="IL32" s="341">
        <v>297</v>
      </c>
      <c r="IM32" s="341">
        <v>292</v>
      </c>
      <c r="IN32" s="341">
        <v>245</v>
      </c>
      <c r="IO32" s="341">
        <v>183</v>
      </c>
      <c r="IP32" s="341">
        <v>182</v>
      </c>
      <c r="IQ32" s="341">
        <v>114</v>
      </c>
      <c r="IR32" s="341">
        <v>110</v>
      </c>
      <c r="IS32" s="341">
        <v>86</v>
      </c>
      <c r="IT32" s="341">
        <v>62</v>
      </c>
      <c r="IU32" s="341">
        <v>37</v>
      </c>
      <c r="IV32" s="341">
        <v>28</v>
      </c>
      <c r="IW32" s="341">
        <v>12</v>
      </c>
      <c r="IX32" s="341">
        <v>18</v>
      </c>
      <c r="IY32" s="341">
        <v>8</v>
      </c>
      <c r="IZ32" s="341">
        <v>4</v>
      </c>
      <c r="JA32" s="341">
        <v>1</v>
      </c>
      <c r="JB32" s="341">
        <v>1</v>
      </c>
      <c r="JC32" s="341">
        <v>1</v>
      </c>
      <c r="JD32" s="341">
        <v>10</v>
      </c>
      <c r="JE32" s="341">
        <v>68</v>
      </c>
      <c r="JF32" s="342">
        <v>254390</v>
      </c>
      <c r="JG32" s="341">
        <v>61</v>
      </c>
      <c r="JH32" s="341">
        <v>2</v>
      </c>
      <c r="JI32" s="341">
        <v>5</v>
      </c>
      <c r="JJ32" s="341">
        <v>2</v>
      </c>
      <c r="JK32" s="341">
        <v>4</v>
      </c>
      <c r="JL32" s="341">
        <v>1</v>
      </c>
      <c r="JM32" s="341">
        <v>1</v>
      </c>
      <c r="JN32" s="341">
        <v>3</v>
      </c>
      <c r="JO32" s="341">
        <v>4</v>
      </c>
      <c r="JP32" s="341">
        <v>7</v>
      </c>
      <c r="JQ32" s="341">
        <v>5</v>
      </c>
      <c r="JR32" s="341">
        <v>4</v>
      </c>
      <c r="JS32" s="341">
        <v>3</v>
      </c>
      <c r="JT32" s="341">
        <v>5</v>
      </c>
      <c r="JU32" s="341">
        <v>5</v>
      </c>
      <c r="JV32" s="341">
        <v>6</v>
      </c>
      <c r="JW32" s="341">
        <v>18</v>
      </c>
      <c r="JX32" s="341">
        <v>5</v>
      </c>
      <c r="JY32" s="341">
        <v>11</v>
      </c>
      <c r="JZ32" s="341">
        <v>20</v>
      </c>
      <c r="KA32" s="341">
        <v>19</v>
      </c>
      <c r="KB32" s="341">
        <v>22</v>
      </c>
      <c r="KC32" s="341">
        <v>25</v>
      </c>
      <c r="KD32" s="341">
        <v>30</v>
      </c>
      <c r="KE32" s="341">
        <v>31</v>
      </c>
      <c r="KF32" s="341">
        <v>34</v>
      </c>
      <c r="KG32" s="341">
        <v>38</v>
      </c>
      <c r="KH32" s="341">
        <v>40</v>
      </c>
      <c r="KI32" s="341">
        <v>41</v>
      </c>
      <c r="KJ32" s="341">
        <v>53</v>
      </c>
      <c r="KK32" s="341">
        <v>29</v>
      </c>
      <c r="KL32" s="341">
        <v>49</v>
      </c>
      <c r="KM32" s="341">
        <v>33</v>
      </c>
      <c r="KN32" s="341">
        <v>27</v>
      </c>
      <c r="KO32" s="341">
        <v>34</v>
      </c>
      <c r="KP32" s="341">
        <v>40</v>
      </c>
      <c r="KQ32" s="341">
        <v>30</v>
      </c>
      <c r="KR32" s="341">
        <v>33</v>
      </c>
      <c r="KS32" s="341">
        <v>40</v>
      </c>
      <c r="KT32" s="341">
        <v>23</v>
      </c>
      <c r="KU32" s="341">
        <v>27</v>
      </c>
      <c r="KV32" s="341">
        <v>23</v>
      </c>
      <c r="KW32" s="341">
        <v>30</v>
      </c>
      <c r="KX32" s="341">
        <v>25</v>
      </c>
      <c r="KY32" s="341">
        <v>23</v>
      </c>
      <c r="KZ32" s="341">
        <v>16</v>
      </c>
      <c r="LA32" s="341">
        <v>30</v>
      </c>
      <c r="LB32" s="341">
        <v>20</v>
      </c>
      <c r="LC32" s="341">
        <v>17</v>
      </c>
      <c r="LD32" s="341">
        <v>16</v>
      </c>
      <c r="LE32" s="341">
        <v>17</v>
      </c>
      <c r="LF32" s="341">
        <v>16</v>
      </c>
      <c r="LG32" s="341">
        <v>17</v>
      </c>
      <c r="LH32" s="341">
        <v>15</v>
      </c>
      <c r="LI32" s="341">
        <v>16</v>
      </c>
      <c r="LJ32" s="341">
        <v>10</v>
      </c>
      <c r="LK32" s="341">
        <v>16</v>
      </c>
      <c r="LL32" s="341">
        <v>13</v>
      </c>
      <c r="LM32" s="341">
        <v>7</v>
      </c>
      <c r="LN32" s="341">
        <v>12</v>
      </c>
      <c r="LO32" s="341">
        <v>18</v>
      </c>
      <c r="LP32" s="341">
        <v>15</v>
      </c>
      <c r="LQ32" s="341">
        <v>9</v>
      </c>
      <c r="LR32" s="341">
        <v>10</v>
      </c>
      <c r="LS32" s="341">
        <v>6</v>
      </c>
      <c r="LT32" s="341">
        <v>12</v>
      </c>
      <c r="LU32" s="341">
        <v>13</v>
      </c>
      <c r="LV32" s="341">
        <v>8</v>
      </c>
      <c r="LW32" s="341">
        <v>9</v>
      </c>
      <c r="LX32" s="341">
        <v>10</v>
      </c>
      <c r="LY32" s="341">
        <v>15</v>
      </c>
      <c r="LZ32" s="341">
        <v>16</v>
      </c>
      <c r="MA32" s="341">
        <v>14</v>
      </c>
      <c r="MB32" s="341">
        <v>16</v>
      </c>
      <c r="MC32" s="341">
        <v>14</v>
      </c>
      <c r="MD32" s="341">
        <v>17</v>
      </c>
      <c r="ME32" s="341">
        <v>14</v>
      </c>
      <c r="MF32" s="341">
        <v>9</v>
      </c>
      <c r="MG32" s="341">
        <v>14</v>
      </c>
      <c r="MH32" s="341">
        <v>13</v>
      </c>
      <c r="MI32" s="341">
        <v>12</v>
      </c>
      <c r="MJ32" s="341">
        <v>9</v>
      </c>
      <c r="MK32" s="341">
        <v>10</v>
      </c>
      <c r="ML32" s="341">
        <v>12</v>
      </c>
      <c r="MM32" s="341">
        <v>8</v>
      </c>
      <c r="MN32" s="341">
        <v>12</v>
      </c>
      <c r="MO32" s="341">
        <v>14</v>
      </c>
      <c r="MP32" s="341">
        <v>14</v>
      </c>
      <c r="MQ32" s="341">
        <v>9</v>
      </c>
      <c r="MR32" s="341">
        <v>7</v>
      </c>
      <c r="MS32" s="341">
        <v>10</v>
      </c>
      <c r="MT32" s="341">
        <v>6</v>
      </c>
      <c r="MU32" s="341">
        <v>5</v>
      </c>
      <c r="MV32" s="341">
        <v>6</v>
      </c>
      <c r="MW32" s="341">
        <v>4</v>
      </c>
      <c r="MX32" s="341">
        <v>6</v>
      </c>
      <c r="MY32" s="341">
        <v>1</v>
      </c>
      <c r="MZ32" s="341">
        <v>3</v>
      </c>
      <c r="NA32" s="341">
        <v>2</v>
      </c>
      <c r="NB32" s="341">
        <v>1</v>
      </c>
      <c r="NC32" s="341">
        <v>4</v>
      </c>
      <c r="ND32" s="341">
        <v>11</v>
      </c>
      <c r="NE32" s="341">
        <v>161</v>
      </c>
      <c r="NF32" s="342">
        <v>1788</v>
      </c>
      <c r="NG32" s="341">
        <v>501778</v>
      </c>
      <c r="NH32" s="351"/>
      <c r="NI32" s="351"/>
      <c r="NJ32" s="351"/>
      <c r="NK32" s="351"/>
      <c r="NL32" s="351"/>
      <c r="NM32" s="351"/>
    </row>
    <row r="33" spans="1:377">
      <c r="A33" s="14" t="s">
        <v>270</v>
      </c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250"/>
      <c r="T33" s="250"/>
      <c r="U33" s="250"/>
      <c r="W33" s="16" t="s">
        <v>185</v>
      </c>
      <c r="X33" s="458">
        <f t="shared" ref="X33:X96" si="46">SUM(FC33:FL33)</f>
        <v>6</v>
      </c>
      <c r="Y33" s="458">
        <f t="shared" ref="Y33:Y96" si="47">SUM(AU33:BD33)</f>
        <v>0</v>
      </c>
      <c r="Z33" s="458">
        <f t="shared" ref="Z33:Z96" si="48">SUM(FM33:FV33)</f>
        <v>10</v>
      </c>
      <c r="AA33" s="458">
        <f t="shared" ref="AA33:AA96" si="49">SUM(BE33:BN33)</f>
        <v>5</v>
      </c>
      <c r="AB33" s="458">
        <f t="shared" ref="AB33:AB96" si="50">SUM(FW33:GF33)</f>
        <v>35</v>
      </c>
      <c r="AC33" s="458">
        <f t="shared" ref="AC33:AC96" si="51">SUM(BO33:BX33)</f>
        <v>25</v>
      </c>
      <c r="AD33" s="458">
        <f t="shared" ref="AD33:AD96" si="52">SUM(GG33:GP33)</f>
        <v>44</v>
      </c>
      <c r="AE33" s="458">
        <f t="shared" ref="AE33:AE96" si="53">SUM(BY33:CH33)</f>
        <v>34</v>
      </c>
      <c r="AF33" s="458">
        <f t="shared" ref="AF33:AF96" si="54">SUM(GQ33:GZ33)</f>
        <v>29</v>
      </c>
      <c r="AG33" s="458">
        <f t="shared" ref="AG33:AG96" si="55">SUM(CI33:CR33)</f>
        <v>20</v>
      </c>
      <c r="AH33" s="458">
        <f t="shared" ref="AH33:AH96" si="56">SUM(HA33:HJ33)</f>
        <v>21</v>
      </c>
      <c r="AI33" s="458">
        <f t="shared" ref="AI33:AI96" si="57">SUM(CS33:DB33)</f>
        <v>22</v>
      </c>
      <c r="AJ33" s="458">
        <f t="shared" ref="AJ33:AJ96" si="58">SUM(HK33:HT33)</f>
        <v>16</v>
      </c>
      <c r="AK33" s="458">
        <f t="shared" ref="AK33:AK96" si="59">SUM(DC33:DL33)</f>
        <v>15</v>
      </c>
      <c r="AL33" s="458">
        <f t="shared" ref="AL33:AL96" si="60">SUM(HU33:ID33)</f>
        <v>12</v>
      </c>
      <c r="AM33" s="458">
        <f t="shared" ref="AM33:AM96" si="61">SUM(DM33:DV33)</f>
        <v>5</v>
      </c>
      <c r="AN33" s="458">
        <f t="shared" ref="AN33:AN96" si="62">SUM(IE33:IN33)</f>
        <v>7</v>
      </c>
      <c r="AO33" s="458">
        <f t="shared" ref="AO33:AO96" si="63">SUM(DW33:EF33)</f>
        <v>5</v>
      </c>
      <c r="AP33" s="458">
        <f t="shared" ref="AP33:AP96" si="64">SUM(IO33:JD33)</f>
        <v>1</v>
      </c>
      <c r="AQ33" s="458">
        <f t="shared" ref="AQ33:AQ96" si="65">SUM(EG33:EZ33)</f>
        <v>0</v>
      </c>
      <c r="AR33" s="458">
        <f t="shared" ref="AR33:AR96" si="66">+FA33+JE33+NF33</f>
        <v>3</v>
      </c>
      <c r="AT33" s="16" t="s">
        <v>185</v>
      </c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>
        <v>1</v>
      </c>
      <c r="BF33" s="13"/>
      <c r="BG33" s="13"/>
      <c r="BH33" s="13"/>
      <c r="BI33" s="13">
        <v>1</v>
      </c>
      <c r="BJ33" s="13"/>
      <c r="BK33" s="13">
        <v>1</v>
      </c>
      <c r="BL33" s="13">
        <v>1</v>
      </c>
      <c r="BM33" s="13"/>
      <c r="BN33" s="13">
        <v>1</v>
      </c>
      <c r="BO33" s="13"/>
      <c r="BP33" s="13">
        <v>2</v>
      </c>
      <c r="BQ33" s="13">
        <v>3</v>
      </c>
      <c r="BR33" s="13">
        <v>3</v>
      </c>
      <c r="BS33" s="13">
        <v>2</v>
      </c>
      <c r="BT33" s="13">
        <v>5</v>
      </c>
      <c r="BU33" s="13"/>
      <c r="BV33" s="13">
        <v>6</v>
      </c>
      <c r="BW33" s="13">
        <v>2</v>
      </c>
      <c r="BX33" s="13">
        <v>2</v>
      </c>
      <c r="BY33" s="13">
        <v>8</v>
      </c>
      <c r="BZ33" s="13">
        <v>2</v>
      </c>
      <c r="CA33" s="13">
        <v>6</v>
      </c>
      <c r="CB33" s="13">
        <v>2</v>
      </c>
      <c r="CC33" s="13">
        <v>3</v>
      </c>
      <c r="CD33" s="13">
        <v>3</v>
      </c>
      <c r="CE33" s="13">
        <v>1</v>
      </c>
      <c r="CF33" s="13">
        <v>3</v>
      </c>
      <c r="CG33" s="13">
        <v>4</v>
      </c>
      <c r="CH33" s="13">
        <v>2</v>
      </c>
      <c r="CI33" s="13">
        <v>3</v>
      </c>
      <c r="CJ33" s="13">
        <v>2</v>
      </c>
      <c r="CK33" s="13">
        <v>2</v>
      </c>
      <c r="CL33" s="13">
        <v>4</v>
      </c>
      <c r="CM33" s="13">
        <v>1</v>
      </c>
      <c r="CN33" s="13">
        <v>1</v>
      </c>
      <c r="CO33" s="13">
        <v>1</v>
      </c>
      <c r="CP33" s="13">
        <v>2</v>
      </c>
      <c r="CQ33" s="13">
        <v>2</v>
      </c>
      <c r="CR33" s="13">
        <v>2</v>
      </c>
      <c r="CS33" s="13">
        <v>1</v>
      </c>
      <c r="CT33" s="13">
        <v>6</v>
      </c>
      <c r="CU33" s="13">
        <v>3</v>
      </c>
      <c r="CV33" s="13">
        <v>1</v>
      </c>
      <c r="CW33" s="13">
        <v>3</v>
      </c>
      <c r="CX33" s="13">
        <v>3</v>
      </c>
      <c r="CY33" s="13">
        <v>2</v>
      </c>
      <c r="CZ33" s="13"/>
      <c r="DA33" s="13">
        <v>2</v>
      </c>
      <c r="DB33" s="13">
        <v>1</v>
      </c>
      <c r="DC33" s="13">
        <v>1</v>
      </c>
      <c r="DD33" s="13">
        <v>3</v>
      </c>
      <c r="DE33" s="13">
        <v>2</v>
      </c>
      <c r="DF33" s="13">
        <v>2</v>
      </c>
      <c r="DG33" s="13">
        <v>2</v>
      </c>
      <c r="DH33" s="13">
        <v>2</v>
      </c>
      <c r="DI33" s="13">
        <v>2</v>
      </c>
      <c r="DJ33" s="13"/>
      <c r="DK33" s="13">
        <v>1</v>
      </c>
      <c r="DL33" s="13"/>
      <c r="DM33" s="13">
        <v>1</v>
      </c>
      <c r="DN33" s="13">
        <v>2</v>
      </c>
      <c r="DO33" s="13">
        <v>1</v>
      </c>
      <c r="DP33" s="13">
        <v>1</v>
      </c>
      <c r="DQ33" s="13"/>
      <c r="DR33" s="13"/>
      <c r="DS33" s="13"/>
      <c r="DT33" s="13"/>
      <c r="DU33" s="13"/>
      <c r="DV33" s="13"/>
      <c r="DW33" s="13">
        <v>2</v>
      </c>
      <c r="DX33" s="13"/>
      <c r="DY33" s="13">
        <v>1</v>
      </c>
      <c r="DZ33" s="13"/>
      <c r="EA33" s="13"/>
      <c r="EB33" s="13">
        <v>1</v>
      </c>
      <c r="EC33" s="13">
        <v>1</v>
      </c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59">
        <v>131</v>
      </c>
      <c r="FC33" s="13"/>
      <c r="FD33" s="13">
        <v>1</v>
      </c>
      <c r="FE33" s="13">
        <v>1</v>
      </c>
      <c r="FF33" s="13">
        <v>2</v>
      </c>
      <c r="FG33" s="13"/>
      <c r="FH33" s="13"/>
      <c r="FI33" s="13"/>
      <c r="FJ33" s="13">
        <v>1</v>
      </c>
      <c r="FK33" s="13"/>
      <c r="FL33" s="13">
        <v>1</v>
      </c>
      <c r="FM33" s="13"/>
      <c r="FN33" s="13"/>
      <c r="FO33" s="13"/>
      <c r="FP33" s="13"/>
      <c r="FQ33" s="13"/>
      <c r="FR33" s="13"/>
      <c r="FS33" s="13">
        <v>2</v>
      </c>
      <c r="FT33" s="13">
        <v>3</v>
      </c>
      <c r="FU33" s="13">
        <v>4</v>
      </c>
      <c r="FV33" s="13">
        <v>1</v>
      </c>
      <c r="FW33" s="13">
        <v>1</v>
      </c>
      <c r="FX33" s="13">
        <v>2</v>
      </c>
      <c r="FY33" s="13">
        <v>3</v>
      </c>
      <c r="FZ33" s="13">
        <v>3</v>
      </c>
      <c r="GA33" s="13">
        <v>5</v>
      </c>
      <c r="GB33" s="13">
        <v>1</v>
      </c>
      <c r="GC33" s="13">
        <v>5</v>
      </c>
      <c r="GD33" s="13">
        <v>3</v>
      </c>
      <c r="GE33" s="13">
        <v>3</v>
      </c>
      <c r="GF33" s="13">
        <v>9</v>
      </c>
      <c r="GG33" s="13">
        <v>2</v>
      </c>
      <c r="GH33" s="13">
        <v>2</v>
      </c>
      <c r="GI33" s="13">
        <v>3</v>
      </c>
      <c r="GJ33" s="13">
        <v>8</v>
      </c>
      <c r="GK33" s="13">
        <v>5</v>
      </c>
      <c r="GL33" s="13">
        <v>3</v>
      </c>
      <c r="GM33" s="13">
        <v>5</v>
      </c>
      <c r="GN33" s="13">
        <v>5</v>
      </c>
      <c r="GO33" s="13">
        <v>8</v>
      </c>
      <c r="GP33" s="13">
        <v>3</v>
      </c>
      <c r="GQ33" s="13">
        <v>3</v>
      </c>
      <c r="GR33" s="13">
        <v>4</v>
      </c>
      <c r="GS33" s="13">
        <v>3</v>
      </c>
      <c r="GT33" s="13">
        <v>4</v>
      </c>
      <c r="GU33" s="13">
        <v>2</v>
      </c>
      <c r="GV33" s="13">
        <v>3</v>
      </c>
      <c r="GW33" s="13">
        <v>3</v>
      </c>
      <c r="GX33" s="13">
        <v>3</v>
      </c>
      <c r="GY33" s="13">
        <v>1</v>
      </c>
      <c r="GZ33" s="13">
        <v>3</v>
      </c>
      <c r="HA33" s="13">
        <v>1</v>
      </c>
      <c r="HB33" s="13">
        <v>3</v>
      </c>
      <c r="HC33" s="13">
        <v>4</v>
      </c>
      <c r="HD33" s="13">
        <v>1</v>
      </c>
      <c r="HE33" s="13"/>
      <c r="HF33" s="13"/>
      <c r="HG33" s="13">
        <v>6</v>
      </c>
      <c r="HH33" s="13">
        <v>2</v>
      </c>
      <c r="HI33" s="13">
        <v>3</v>
      </c>
      <c r="HJ33" s="13">
        <v>1</v>
      </c>
      <c r="HK33" s="13">
        <v>4</v>
      </c>
      <c r="HL33" s="13">
        <v>2</v>
      </c>
      <c r="HM33" s="13"/>
      <c r="HN33" s="13"/>
      <c r="HO33" s="13">
        <v>3</v>
      </c>
      <c r="HP33" s="13"/>
      <c r="HQ33" s="13">
        <v>2</v>
      </c>
      <c r="HR33" s="13">
        <v>2</v>
      </c>
      <c r="HS33" s="13">
        <v>1</v>
      </c>
      <c r="HT33" s="13">
        <v>2</v>
      </c>
      <c r="HU33" s="13">
        <v>1</v>
      </c>
      <c r="HV33" s="13">
        <v>2</v>
      </c>
      <c r="HW33" s="13">
        <v>1</v>
      </c>
      <c r="HX33" s="13">
        <v>1</v>
      </c>
      <c r="HY33" s="13"/>
      <c r="HZ33" s="13">
        <v>2</v>
      </c>
      <c r="IA33" s="13">
        <v>4</v>
      </c>
      <c r="IB33" s="13">
        <v>1</v>
      </c>
      <c r="IC33" s="13"/>
      <c r="ID33" s="13"/>
      <c r="IE33" s="13"/>
      <c r="IF33" s="13"/>
      <c r="IG33" s="13">
        <v>1</v>
      </c>
      <c r="IH33" s="13">
        <v>1</v>
      </c>
      <c r="II33" s="13"/>
      <c r="IJ33" s="13">
        <v>3</v>
      </c>
      <c r="IK33" s="13">
        <v>1</v>
      </c>
      <c r="IL33" s="13">
        <v>1</v>
      </c>
      <c r="IM33" s="13"/>
      <c r="IN33" s="13"/>
      <c r="IO33" s="13"/>
      <c r="IP33" s="13"/>
      <c r="IQ33" s="13"/>
      <c r="IR33" s="13"/>
      <c r="IS33" s="13">
        <v>1</v>
      </c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59">
        <v>181</v>
      </c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>
        <v>1</v>
      </c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>
        <v>1</v>
      </c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>
        <v>1</v>
      </c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59">
        <v>3</v>
      </c>
      <c r="NG33" s="13">
        <v>315</v>
      </c>
      <c r="NH33" s="351"/>
      <c r="NI33" s="351"/>
      <c r="NJ33" s="351"/>
      <c r="NK33" s="351"/>
      <c r="NL33" s="351"/>
      <c r="NM33" s="351"/>
    </row>
    <row r="34" spans="1:377">
      <c r="A34" s="6" t="s">
        <v>185</v>
      </c>
      <c r="B34" s="250">
        <f t="shared" si="26"/>
        <v>6</v>
      </c>
      <c r="C34" s="250">
        <f t="shared" si="27"/>
        <v>0</v>
      </c>
      <c r="D34" s="250">
        <f t="shared" si="28"/>
        <v>10</v>
      </c>
      <c r="E34" s="250">
        <f t="shared" si="29"/>
        <v>5</v>
      </c>
      <c r="F34" s="250">
        <f t="shared" si="30"/>
        <v>35</v>
      </c>
      <c r="G34" s="250">
        <f t="shared" si="31"/>
        <v>25</v>
      </c>
      <c r="H34" s="250">
        <f t="shared" si="32"/>
        <v>44</v>
      </c>
      <c r="I34" s="250">
        <f t="shared" si="33"/>
        <v>34</v>
      </c>
      <c r="J34" s="250">
        <f t="shared" si="34"/>
        <v>29</v>
      </c>
      <c r="K34" s="250">
        <f t="shared" si="35"/>
        <v>20</v>
      </c>
      <c r="L34" s="250">
        <f t="shared" si="36"/>
        <v>21</v>
      </c>
      <c r="M34" s="250">
        <f t="shared" si="37"/>
        <v>22</v>
      </c>
      <c r="N34" s="250">
        <f t="shared" si="38"/>
        <v>16</v>
      </c>
      <c r="O34" s="250">
        <f t="shared" si="39"/>
        <v>15</v>
      </c>
      <c r="P34" s="250">
        <f t="shared" si="40"/>
        <v>12</v>
      </c>
      <c r="Q34" s="250">
        <f t="shared" si="41"/>
        <v>5</v>
      </c>
      <c r="R34" s="250">
        <f t="shared" si="42"/>
        <v>7</v>
      </c>
      <c r="S34" s="250">
        <f t="shared" si="43"/>
        <v>5</v>
      </c>
      <c r="T34" s="250">
        <f t="shared" si="44"/>
        <v>1</v>
      </c>
      <c r="U34" s="250">
        <f t="shared" si="45"/>
        <v>0</v>
      </c>
      <c r="W34" s="16" t="s">
        <v>186</v>
      </c>
      <c r="X34" s="458">
        <f t="shared" si="46"/>
        <v>14</v>
      </c>
      <c r="Y34" s="458">
        <f t="shared" si="47"/>
        <v>10</v>
      </c>
      <c r="Z34" s="458">
        <f t="shared" si="48"/>
        <v>15</v>
      </c>
      <c r="AA34" s="458">
        <f t="shared" si="49"/>
        <v>23</v>
      </c>
      <c r="AB34" s="458">
        <f t="shared" si="50"/>
        <v>34</v>
      </c>
      <c r="AC34" s="458">
        <f t="shared" si="51"/>
        <v>44</v>
      </c>
      <c r="AD34" s="458">
        <f t="shared" si="52"/>
        <v>41</v>
      </c>
      <c r="AE34" s="458">
        <f t="shared" si="53"/>
        <v>74</v>
      </c>
      <c r="AF34" s="458">
        <f t="shared" si="54"/>
        <v>40</v>
      </c>
      <c r="AG34" s="458">
        <f t="shared" si="55"/>
        <v>55</v>
      </c>
      <c r="AH34" s="458">
        <f t="shared" si="56"/>
        <v>34</v>
      </c>
      <c r="AI34" s="458">
        <f t="shared" si="57"/>
        <v>58</v>
      </c>
      <c r="AJ34" s="458">
        <f t="shared" si="58"/>
        <v>36</v>
      </c>
      <c r="AK34" s="458">
        <f t="shared" si="59"/>
        <v>18</v>
      </c>
      <c r="AL34" s="458">
        <f t="shared" si="60"/>
        <v>27</v>
      </c>
      <c r="AM34" s="458">
        <f t="shared" si="61"/>
        <v>13</v>
      </c>
      <c r="AN34" s="458">
        <f t="shared" si="62"/>
        <v>18</v>
      </c>
      <c r="AO34" s="458">
        <f t="shared" si="63"/>
        <v>19</v>
      </c>
      <c r="AP34" s="458">
        <f t="shared" si="64"/>
        <v>2</v>
      </c>
      <c r="AQ34" s="458">
        <f t="shared" si="65"/>
        <v>3</v>
      </c>
      <c r="AR34" s="458">
        <f t="shared" si="66"/>
        <v>1</v>
      </c>
      <c r="AT34" s="16" t="s">
        <v>186</v>
      </c>
      <c r="AU34" s="13">
        <v>2</v>
      </c>
      <c r="AV34" s="13">
        <v>2</v>
      </c>
      <c r="AW34" s="13"/>
      <c r="AX34" s="13">
        <v>1</v>
      </c>
      <c r="AY34" s="13">
        <v>2</v>
      </c>
      <c r="AZ34" s="13">
        <v>2</v>
      </c>
      <c r="BA34" s="13">
        <v>1</v>
      </c>
      <c r="BB34" s="13"/>
      <c r="BC34" s="13"/>
      <c r="BD34" s="13"/>
      <c r="BE34" s="13">
        <v>1</v>
      </c>
      <c r="BF34" s="13">
        <v>1</v>
      </c>
      <c r="BG34" s="13"/>
      <c r="BH34" s="13">
        <v>2</v>
      </c>
      <c r="BI34" s="13"/>
      <c r="BJ34" s="13">
        <v>3</v>
      </c>
      <c r="BK34" s="13">
        <v>4</v>
      </c>
      <c r="BL34" s="13">
        <v>3</v>
      </c>
      <c r="BM34" s="13">
        <v>3</v>
      </c>
      <c r="BN34" s="13">
        <v>6</v>
      </c>
      <c r="BO34" s="13">
        <v>6</v>
      </c>
      <c r="BP34" s="13">
        <v>3</v>
      </c>
      <c r="BQ34" s="13">
        <v>1</v>
      </c>
      <c r="BR34" s="13">
        <v>5</v>
      </c>
      <c r="BS34" s="13">
        <v>3</v>
      </c>
      <c r="BT34" s="13">
        <v>5</v>
      </c>
      <c r="BU34" s="13">
        <v>9</v>
      </c>
      <c r="BV34" s="13">
        <v>8</v>
      </c>
      <c r="BW34" s="13">
        <v>2</v>
      </c>
      <c r="BX34" s="13">
        <v>2</v>
      </c>
      <c r="BY34" s="13">
        <v>11</v>
      </c>
      <c r="BZ34" s="13">
        <v>4</v>
      </c>
      <c r="CA34" s="13">
        <v>6</v>
      </c>
      <c r="CB34" s="13">
        <v>4</v>
      </c>
      <c r="CC34" s="13">
        <v>5</v>
      </c>
      <c r="CD34" s="13">
        <v>5</v>
      </c>
      <c r="CE34" s="13">
        <v>11</v>
      </c>
      <c r="CF34" s="13">
        <v>10</v>
      </c>
      <c r="CG34" s="13">
        <v>10</v>
      </c>
      <c r="CH34" s="13">
        <v>8</v>
      </c>
      <c r="CI34" s="13">
        <v>9</v>
      </c>
      <c r="CJ34" s="13">
        <v>4</v>
      </c>
      <c r="CK34" s="13">
        <v>10</v>
      </c>
      <c r="CL34" s="13">
        <v>3</v>
      </c>
      <c r="CM34" s="13">
        <v>7</v>
      </c>
      <c r="CN34" s="13">
        <v>4</v>
      </c>
      <c r="CO34" s="13">
        <v>1</v>
      </c>
      <c r="CP34" s="13">
        <v>6</v>
      </c>
      <c r="CQ34" s="13">
        <v>7</v>
      </c>
      <c r="CR34" s="13">
        <v>4</v>
      </c>
      <c r="CS34" s="13">
        <v>4</v>
      </c>
      <c r="CT34" s="13">
        <v>6</v>
      </c>
      <c r="CU34" s="13">
        <v>8</v>
      </c>
      <c r="CV34" s="13">
        <v>5</v>
      </c>
      <c r="CW34" s="13">
        <v>8</v>
      </c>
      <c r="CX34" s="13">
        <v>8</v>
      </c>
      <c r="CY34" s="13">
        <v>5</v>
      </c>
      <c r="CZ34" s="13">
        <v>7</v>
      </c>
      <c r="DA34" s="13">
        <v>3</v>
      </c>
      <c r="DB34" s="13">
        <v>4</v>
      </c>
      <c r="DC34" s="13">
        <v>4</v>
      </c>
      <c r="DD34" s="13"/>
      <c r="DE34" s="13">
        <v>2</v>
      </c>
      <c r="DF34" s="13">
        <v>2</v>
      </c>
      <c r="DG34" s="13">
        <v>1</v>
      </c>
      <c r="DH34" s="13">
        <v>2</v>
      </c>
      <c r="DI34" s="13">
        <v>1</v>
      </c>
      <c r="DJ34" s="13">
        <v>2</v>
      </c>
      <c r="DK34" s="13">
        <v>3</v>
      </c>
      <c r="DL34" s="13">
        <v>1</v>
      </c>
      <c r="DM34" s="13">
        <v>3</v>
      </c>
      <c r="DN34" s="13"/>
      <c r="DO34" s="13">
        <v>1</v>
      </c>
      <c r="DP34" s="13">
        <v>1</v>
      </c>
      <c r="DQ34" s="13">
        <v>1</v>
      </c>
      <c r="DR34" s="13"/>
      <c r="DS34" s="13">
        <v>2</v>
      </c>
      <c r="DT34" s="13">
        <v>1</v>
      </c>
      <c r="DU34" s="13">
        <v>4</v>
      </c>
      <c r="DV34" s="13"/>
      <c r="DW34" s="13">
        <v>2</v>
      </c>
      <c r="DX34" s="13">
        <v>3</v>
      </c>
      <c r="DY34" s="13">
        <v>1</v>
      </c>
      <c r="DZ34" s="13">
        <v>2</v>
      </c>
      <c r="EA34" s="13">
        <v>2</v>
      </c>
      <c r="EB34" s="13">
        <v>1</v>
      </c>
      <c r="EC34" s="13">
        <v>2</v>
      </c>
      <c r="ED34" s="13">
        <v>2</v>
      </c>
      <c r="EE34" s="13">
        <v>2</v>
      </c>
      <c r="EF34" s="13">
        <v>2</v>
      </c>
      <c r="EG34" s="13">
        <v>1</v>
      </c>
      <c r="EH34" s="13">
        <v>1</v>
      </c>
      <c r="EI34" s="13"/>
      <c r="EJ34" s="13"/>
      <c r="EK34" s="13"/>
      <c r="EL34" s="13"/>
      <c r="EM34" s="13">
        <v>1</v>
      </c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59">
        <v>317</v>
      </c>
      <c r="FC34" s="13">
        <v>2</v>
      </c>
      <c r="FD34" s="13">
        <v>1</v>
      </c>
      <c r="FE34" s="13">
        <v>1</v>
      </c>
      <c r="FF34" s="13">
        <v>1</v>
      </c>
      <c r="FG34" s="13">
        <v>2</v>
      </c>
      <c r="FH34" s="13">
        <v>3</v>
      </c>
      <c r="FI34" s="13"/>
      <c r="FJ34" s="13">
        <v>2</v>
      </c>
      <c r="FK34" s="13"/>
      <c r="FL34" s="13">
        <v>2</v>
      </c>
      <c r="FM34" s="13">
        <v>3</v>
      </c>
      <c r="FN34" s="13"/>
      <c r="FO34" s="13">
        <v>2</v>
      </c>
      <c r="FP34" s="13"/>
      <c r="FQ34" s="13">
        <v>3</v>
      </c>
      <c r="FR34" s="13">
        <v>1</v>
      </c>
      <c r="FS34" s="13">
        <v>1</v>
      </c>
      <c r="FT34" s="13"/>
      <c r="FU34" s="13">
        <v>2</v>
      </c>
      <c r="FV34" s="13">
        <v>3</v>
      </c>
      <c r="FW34" s="13">
        <v>2</v>
      </c>
      <c r="FX34" s="13">
        <v>3</v>
      </c>
      <c r="FY34" s="13">
        <v>3</v>
      </c>
      <c r="FZ34" s="13">
        <v>7</v>
      </c>
      <c r="GA34" s="13">
        <v>2</v>
      </c>
      <c r="GB34" s="13">
        <v>4</v>
      </c>
      <c r="GC34" s="13">
        <v>1</v>
      </c>
      <c r="GD34" s="13">
        <v>3</v>
      </c>
      <c r="GE34" s="13">
        <v>6</v>
      </c>
      <c r="GF34" s="13">
        <v>3</v>
      </c>
      <c r="GG34" s="13">
        <v>4</v>
      </c>
      <c r="GH34" s="13">
        <v>2</v>
      </c>
      <c r="GI34" s="13">
        <v>3</v>
      </c>
      <c r="GJ34" s="13">
        <v>6</v>
      </c>
      <c r="GK34" s="13">
        <v>4</v>
      </c>
      <c r="GL34" s="13">
        <v>3</v>
      </c>
      <c r="GM34" s="13">
        <v>9</v>
      </c>
      <c r="GN34" s="13">
        <v>2</v>
      </c>
      <c r="GO34" s="13">
        <v>4</v>
      </c>
      <c r="GP34" s="13">
        <v>4</v>
      </c>
      <c r="GQ34" s="13">
        <v>5</v>
      </c>
      <c r="GR34" s="13">
        <v>5</v>
      </c>
      <c r="GS34" s="13">
        <v>7</v>
      </c>
      <c r="GT34" s="13">
        <v>6</v>
      </c>
      <c r="GU34" s="13">
        <v>3</v>
      </c>
      <c r="GV34" s="13"/>
      <c r="GW34" s="13">
        <v>6</v>
      </c>
      <c r="GX34" s="13">
        <v>4</v>
      </c>
      <c r="GY34" s="13">
        <v>3</v>
      </c>
      <c r="GZ34" s="13">
        <v>1</v>
      </c>
      <c r="HA34" s="13">
        <v>4</v>
      </c>
      <c r="HB34" s="13">
        <v>2</v>
      </c>
      <c r="HC34" s="13">
        <v>3</v>
      </c>
      <c r="HD34" s="13">
        <v>1</v>
      </c>
      <c r="HE34" s="13">
        <v>4</v>
      </c>
      <c r="HF34" s="13">
        <v>2</v>
      </c>
      <c r="HG34" s="13">
        <v>6</v>
      </c>
      <c r="HH34" s="13">
        <v>3</v>
      </c>
      <c r="HI34" s="13">
        <v>4</v>
      </c>
      <c r="HJ34" s="13">
        <v>5</v>
      </c>
      <c r="HK34" s="13">
        <v>4</v>
      </c>
      <c r="HL34" s="13">
        <v>2</v>
      </c>
      <c r="HM34" s="13">
        <v>5</v>
      </c>
      <c r="HN34" s="13">
        <v>4</v>
      </c>
      <c r="HO34" s="13">
        <v>3</v>
      </c>
      <c r="HP34" s="13">
        <v>5</v>
      </c>
      <c r="HQ34" s="13">
        <v>4</v>
      </c>
      <c r="HR34" s="13">
        <v>1</v>
      </c>
      <c r="HS34" s="13">
        <v>4</v>
      </c>
      <c r="HT34" s="13">
        <v>4</v>
      </c>
      <c r="HU34" s="13">
        <v>2</v>
      </c>
      <c r="HV34" s="13">
        <v>3</v>
      </c>
      <c r="HW34" s="13">
        <v>3</v>
      </c>
      <c r="HX34" s="13">
        <v>6</v>
      </c>
      <c r="HY34" s="13">
        <v>5</v>
      </c>
      <c r="HZ34" s="13"/>
      <c r="IA34" s="13">
        <v>3</v>
      </c>
      <c r="IB34" s="13">
        <v>2</v>
      </c>
      <c r="IC34" s="13">
        <v>1</v>
      </c>
      <c r="ID34" s="13">
        <v>2</v>
      </c>
      <c r="IE34" s="13">
        <v>5</v>
      </c>
      <c r="IF34" s="13">
        <v>2</v>
      </c>
      <c r="IG34" s="13">
        <v>2</v>
      </c>
      <c r="IH34" s="13">
        <v>3</v>
      </c>
      <c r="II34" s="13">
        <v>2</v>
      </c>
      <c r="IJ34" s="13"/>
      <c r="IK34" s="13">
        <v>1</v>
      </c>
      <c r="IL34" s="13"/>
      <c r="IM34" s="13">
        <v>3</v>
      </c>
      <c r="IN34" s="13"/>
      <c r="IO34" s="13"/>
      <c r="IP34" s="13"/>
      <c r="IQ34" s="13"/>
      <c r="IR34" s="13">
        <v>1</v>
      </c>
      <c r="IS34" s="13">
        <v>1</v>
      </c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59">
        <v>261</v>
      </c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>
        <v>1</v>
      </c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59">
        <v>1</v>
      </c>
      <c r="NG34" s="13">
        <v>579</v>
      </c>
      <c r="NH34" s="351"/>
      <c r="NI34" s="351"/>
      <c r="NJ34" s="351"/>
      <c r="NK34" s="351"/>
      <c r="NL34" s="351"/>
      <c r="NM34" s="351"/>
    </row>
    <row r="35" spans="1:377">
      <c r="A35" s="7" t="s">
        <v>186</v>
      </c>
      <c r="B35" s="250">
        <f t="shared" si="26"/>
        <v>14</v>
      </c>
      <c r="C35" s="250">
        <f t="shared" si="27"/>
        <v>10</v>
      </c>
      <c r="D35" s="250">
        <f t="shared" si="28"/>
        <v>15</v>
      </c>
      <c r="E35" s="250">
        <f t="shared" si="29"/>
        <v>23</v>
      </c>
      <c r="F35" s="250">
        <f t="shared" si="30"/>
        <v>34</v>
      </c>
      <c r="G35" s="250">
        <f t="shared" si="31"/>
        <v>44</v>
      </c>
      <c r="H35" s="250">
        <f t="shared" si="32"/>
        <v>41</v>
      </c>
      <c r="I35" s="250">
        <f t="shared" si="33"/>
        <v>74</v>
      </c>
      <c r="J35" s="250">
        <f t="shared" si="34"/>
        <v>40</v>
      </c>
      <c r="K35" s="250">
        <f t="shared" si="35"/>
        <v>55</v>
      </c>
      <c r="L35" s="250">
        <f t="shared" si="36"/>
        <v>34</v>
      </c>
      <c r="M35" s="250">
        <f t="shared" si="37"/>
        <v>58</v>
      </c>
      <c r="N35" s="250">
        <f t="shared" si="38"/>
        <v>36</v>
      </c>
      <c r="O35" s="250">
        <f t="shared" si="39"/>
        <v>18</v>
      </c>
      <c r="P35" s="250">
        <f t="shared" si="40"/>
        <v>27</v>
      </c>
      <c r="Q35" s="250">
        <f t="shared" si="41"/>
        <v>13</v>
      </c>
      <c r="R35" s="250">
        <f t="shared" si="42"/>
        <v>18</v>
      </c>
      <c r="S35" s="250">
        <f t="shared" si="43"/>
        <v>19</v>
      </c>
      <c r="T35" s="250">
        <f t="shared" si="44"/>
        <v>2</v>
      </c>
      <c r="U35" s="250">
        <f t="shared" si="45"/>
        <v>3</v>
      </c>
      <c r="W35" s="16" t="s">
        <v>47</v>
      </c>
      <c r="X35" s="458">
        <f t="shared" si="46"/>
        <v>0</v>
      </c>
      <c r="Y35" s="458">
        <f t="shared" si="47"/>
        <v>1</v>
      </c>
      <c r="Z35" s="458">
        <f t="shared" si="48"/>
        <v>0</v>
      </c>
      <c r="AA35" s="458">
        <f t="shared" si="49"/>
        <v>1</v>
      </c>
      <c r="AB35" s="458">
        <f t="shared" si="50"/>
        <v>2</v>
      </c>
      <c r="AC35" s="458">
        <f t="shared" si="51"/>
        <v>0</v>
      </c>
      <c r="AD35" s="458">
        <f t="shared" si="52"/>
        <v>3</v>
      </c>
      <c r="AE35" s="458">
        <f t="shared" si="53"/>
        <v>2</v>
      </c>
      <c r="AF35" s="458">
        <f t="shared" si="54"/>
        <v>0</v>
      </c>
      <c r="AG35" s="458">
        <f t="shared" si="55"/>
        <v>1</v>
      </c>
      <c r="AH35" s="458">
        <f t="shared" si="56"/>
        <v>0</v>
      </c>
      <c r="AI35" s="458">
        <f t="shared" si="57"/>
        <v>0</v>
      </c>
      <c r="AJ35" s="458">
        <f t="shared" si="58"/>
        <v>0</v>
      </c>
      <c r="AK35" s="458">
        <f t="shared" si="59"/>
        <v>0</v>
      </c>
      <c r="AL35" s="458">
        <f t="shared" si="60"/>
        <v>1</v>
      </c>
      <c r="AM35" s="458">
        <f t="shared" si="61"/>
        <v>0</v>
      </c>
      <c r="AN35" s="458">
        <f t="shared" si="62"/>
        <v>0</v>
      </c>
      <c r="AO35" s="458">
        <f t="shared" si="63"/>
        <v>0</v>
      </c>
      <c r="AP35" s="458">
        <f t="shared" si="64"/>
        <v>0</v>
      </c>
      <c r="AQ35" s="458">
        <f t="shared" si="65"/>
        <v>0</v>
      </c>
      <c r="AR35" s="458">
        <f t="shared" si="66"/>
        <v>0</v>
      </c>
      <c r="AT35" s="16" t="s">
        <v>47</v>
      </c>
      <c r="AU35" s="13">
        <v>1</v>
      </c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>
        <v>1</v>
      </c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>
        <v>1</v>
      </c>
      <c r="BZ35" s="13"/>
      <c r="CA35" s="13"/>
      <c r="CB35" s="13"/>
      <c r="CC35" s="13"/>
      <c r="CD35" s="13"/>
      <c r="CE35" s="13"/>
      <c r="CF35" s="13">
        <v>1</v>
      </c>
      <c r="CG35" s="13"/>
      <c r="CH35" s="13"/>
      <c r="CI35" s="13">
        <v>1</v>
      </c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59">
        <v>5</v>
      </c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>
        <v>1</v>
      </c>
      <c r="FY35" s="13"/>
      <c r="FZ35" s="13"/>
      <c r="GA35" s="13"/>
      <c r="GB35" s="13">
        <v>1</v>
      </c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>
        <v>1</v>
      </c>
      <c r="GM35" s="13"/>
      <c r="GN35" s="13">
        <v>1</v>
      </c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>
        <v>1</v>
      </c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59">
        <v>6</v>
      </c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59"/>
      <c r="NG35" s="13">
        <v>11</v>
      </c>
      <c r="NH35" s="351"/>
      <c r="NI35" s="351"/>
      <c r="NJ35" s="351"/>
      <c r="NK35" s="351"/>
      <c r="NL35" s="351"/>
      <c r="NM35" s="351"/>
    </row>
    <row r="36" spans="1:377">
      <c r="A36" s="8" t="s">
        <v>47</v>
      </c>
      <c r="B36" s="250">
        <f t="shared" si="26"/>
        <v>0</v>
      </c>
      <c r="C36" s="250">
        <f t="shared" si="27"/>
        <v>1</v>
      </c>
      <c r="D36" s="250">
        <f t="shared" si="28"/>
        <v>0</v>
      </c>
      <c r="E36" s="250">
        <f t="shared" si="29"/>
        <v>1</v>
      </c>
      <c r="F36" s="250">
        <f t="shared" si="30"/>
        <v>2</v>
      </c>
      <c r="G36" s="250">
        <f t="shared" si="31"/>
        <v>0</v>
      </c>
      <c r="H36" s="250">
        <f t="shared" si="32"/>
        <v>3</v>
      </c>
      <c r="I36" s="250">
        <f t="shared" si="33"/>
        <v>2</v>
      </c>
      <c r="J36" s="250">
        <f t="shared" si="34"/>
        <v>0</v>
      </c>
      <c r="K36" s="250">
        <f t="shared" si="35"/>
        <v>1</v>
      </c>
      <c r="L36" s="250">
        <f t="shared" si="36"/>
        <v>0</v>
      </c>
      <c r="M36" s="250">
        <f t="shared" si="37"/>
        <v>0</v>
      </c>
      <c r="N36" s="250">
        <f t="shared" si="38"/>
        <v>0</v>
      </c>
      <c r="O36" s="250">
        <f t="shared" si="39"/>
        <v>0</v>
      </c>
      <c r="P36" s="250">
        <f t="shared" si="40"/>
        <v>1</v>
      </c>
      <c r="Q36" s="250">
        <f t="shared" si="41"/>
        <v>0</v>
      </c>
      <c r="R36" s="250">
        <f t="shared" si="42"/>
        <v>0</v>
      </c>
      <c r="S36" s="250">
        <f t="shared" si="43"/>
        <v>0</v>
      </c>
      <c r="T36" s="250">
        <f t="shared" si="44"/>
        <v>0</v>
      </c>
      <c r="U36" s="250">
        <f t="shared" si="45"/>
        <v>0</v>
      </c>
      <c r="W36" s="16" t="s">
        <v>187</v>
      </c>
      <c r="X36" s="458">
        <f t="shared" si="46"/>
        <v>0</v>
      </c>
      <c r="Y36" s="458">
        <f t="shared" si="47"/>
        <v>0</v>
      </c>
      <c r="Z36" s="458">
        <f t="shared" si="48"/>
        <v>0</v>
      </c>
      <c r="AA36" s="458">
        <f t="shared" si="49"/>
        <v>0</v>
      </c>
      <c r="AB36" s="458">
        <f t="shared" si="50"/>
        <v>3</v>
      </c>
      <c r="AC36" s="458">
        <f t="shared" si="51"/>
        <v>3</v>
      </c>
      <c r="AD36" s="458">
        <f t="shared" si="52"/>
        <v>3</v>
      </c>
      <c r="AE36" s="458">
        <f t="shared" si="53"/>
        <v>6</v>
      </c>
      <c r="AF36" s="458">
        <f t="shared" si="54"/>
        <v>6</v>
      </c>
      <c r="AG36" s="458">
        <f t="shared" si="55"/>
        <v>3</v>
      </c>
      <c r="AH36" s="458">
        <f t="shared" si="56"/>
        <v>5</v>
      </c>
      <c r="AI36" s="458">
        <f t="shared" si="57"/>
        <v>3</v>
      </c>
      <c r="AJ36" s="458">
        <f t="shared" si="58"/>
        <v>0</v>
      </c>
      <c r="AK36" s="458">
        <f t="shared" si="59"/>
        <v>1</v>
      </c>
      <c r="AL36" s="458">
        <f t="shared" si="60"/>
        <v>2</v>
      </c>
      <c r="AM36" s="458">
        <f t="shared" si="61"/>
        <v>2</v>
      </c>
      <c r="AN36" s="458">
        <f t="shared" si="62"/>
        <v>1</v>
      </c>
      <c r="AO36" s="458">
        <f t="shared" si="63"/>
        <v>0</v>
      </c>
      <c r="AP36" s="458">
        <f t="shared" si="64"/>
        <v>0</v>
      </c>
      <c r="AQ36" s="458">
        <f t="shared" si="65"/>
        <v>0</v>
      </c>
      <c r="AR36" s="458">
        <f t="shared" si="66"/>
        <v>0</v>
      </c>
      <c r="AT36" s="16" t="s">
        <v>187</v>
      </c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>
        <v>1</v>
      </c>
      <c r="BT36" s="13">
        <v>1</v>
      </c>
      <c r="BU36" s="13"/>
      <c r="BV36" s="13"/>
      <c r="BW36" s="13">
        <v>1</v>
      </c>
      <c r="BX36" s="13"/>
      <c r="BY36" s="13">
        <v>1</v>
      </c>
      <c r="BZ36" s="13"/>
      <c r="CA36" s="13"/>
      <c r="CB36" s="13">
        <v>1</v>
      </c>
      <c r="CC36" s="13">
        <v>1</v>
      </c>
      <c r="CD36" s="13"/>
      <c r="CE36" s="13">
        <v>1</v>
      </c>
      <c r="CF36" s="13">
        <v>2</v>
      </c>
      <c r="CG36" s="13"/>
      <c r="CH36" s="13"/>
      <c r="CI36" s="13"/>
      <c r="CJ36" s="13"/>
      <c r="CK36" s="13"/>
      <c r="CL36" s="13"/>
      <c r="CM36" s="13"/>
      <c r="CN36" s="13"/>
      <c r="CO36" s="13"/>
      <c r="CP36" s="13">
        <v>3</v>
      </c>
      <c r="CQ36" s="13"/>
      <c r="CR36" s="13"/>
      <c r="CS36" s="13"/>
      <c r="CT36" s="13">
        <v>1</v>
      </c>
      <c r="CU36" s="13"/>
      <c r="CV36" s="13"/>
      <c r="CW36" s="13">
        <v>2</v>
      </c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>
        <v>1</v>
      </c>
      <c r="DI36" s="13"/>
      <c r="DJ36" s="13"/>
      <c r="DK36" s="13"/>
      <c r="DL36" s="13"/>
      <c r="DM36" s="13"/>
      <c r="DN36" s="13"/>
      <c r="DO36" s="13"/>
      <c r="DP36" s="13"/>
      <c r="DQ36" s="13"/>
      <c r="DR36" s="13">
        <v>1</v>
      </c>
      <c r="DS36" s="13">
        <v>1</v>
      </c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59">
        <v>18</v>
      </c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>
        <v>1</v>
      </c>
      <c r="GC36" s="13"/>
      <c r="GD36" s="13"/>
      <c r="GE36" s="13"/>
      <c r="GF36" s="13">
        <v>2</v>
      </c>
      <c r="GG36" s="13"/>
      <c r="GH36" s="13">
        <v>1</v>
      </c>
      <c r="GI36" s="13"/>
      <c r="GJ36" s="13"/>
      <c r="GK36" s="13">
        <v>2</v>
      </c>
      <c r="GL36" s="13"/>
      <c r="GM36" s="13"/>
      <c r="GN36" s="13"/>
      <c r="GO36" s="13"/>
      <c r="GP36" s="13"/>
      <c r="GQ36" s="13">
        <v>1</v>
      </c>
      <c r="GR36" s="13">
        <v>2</v>
      </c>
      <c r="GS36" s="13">
        <v>1</v>
      </c>
      <c r="GT36" s="13">
        <v>1</v>
      </c>
      <c r="GU36" s="13">
        <v>1</v>
      </c>
      <c r="GV36" s="13"/>
      <c r="GW36" s="13"/>
      <c r="GX36" s="13"/>
      <c r="GY36" s="13"/>
      <c r="GZ36" s="13"/>
      <c r="HA36" s="13"/>
      <c r="HB36" s="13">
        <v>1</v>
      </c>
      <c r="HC36" s="13"/>
      <c r="HD36" s="13">
        <v>1</v>
      </c>
      <c r="HE36" s="13"/>
      <c r="HF36" s="13"/>
      <c r="HG36" s="13"/>
      <c r="HH36" s="13">
        <v>2</v>
      </c>
      <c r="HI36" s="13">
        <v>1</v>
      </c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>
        <v>1</v>
      </c>
      <c r="HV36" s="13"/>
      <c r="HW36" s="13"/>
      <c r="HX36" s="13"/>
      <c r="HY36" s="13"/>
      <c r="HZ36" s="13"/>
      <c r="IA36" s="13">
        <v>1</v>
      </c>
      <c r="IB36" s="13"/>
      <c r="IC36" s="13"/>
      <c r="ID36" s="13"/>
      <c r="IE36" s="13"/>
      <c r="IF36" s="13"/>
      <c r="IG36" s="13"/>
      <c r="IH36" s="13">
        <v>1</v>
      </c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59">
        <v>20</v>
      </c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59"/>
      <c r="NG36" s="13">
        <v>38</v>
      </c>
      <c r="NH36" s="351"/>
      <c r="NI36" s="351"/>
      <c r="NJ36" s="351"/>
      <c r="NK36" s="351"/>
      <c r="NL36" s="351"/>
      <c r="NM36" s="351"/>
    </row>
    <row r="37" spans="1:377">
      <c r="A37" s="8" t="s">
        <v>187</v>
      </c>
      <c r="B37" s="250">
        <f t="shared" si="26"/>
        <v>0</v>
      </c>
      <c r="C37" s="250">
        <f t="shared" si="27"/>
        <v>0</v>
      </c>
      <c r="D37" s="250">
        <f t="shared" si="28"/>
        <v>0</v>
      </c>
      <c r="E37" s="250">
        <f t="shared" si="29"/>
        <v>0</v>
      </c>
      <c r="F37" s="250">
        <f t="shared" si="30"/>
        <v>3</v>
      </c>
      <c r="G37" s="250">
        <f t="shared" si="31"/>
        <v>3</v>
      </c>
      <c r="H37" s="250">
        <f t="shared" si="32"/>
        <v>3</v>
      </c>
      <c r="I37" s="250">
        <f t="shared" si="33"/>
        <v>6</v>
      </c>
      <c r="J37" s="250">
        <f t="shared" si="34"/>
        <v>6</v>
      </c>
      <c r="K37" s="250">
        <f t="shared" si="35"/>
        <v>3</v>
      </c>
      <c r="L37" s="250">
        <f t="shared" si="36"/>
        <v>5</v>
      </c>
      <c r="M37" s="250">
        <f t="shared" si="37"/>
        <v>3</v>
      </c>
      <c r="N37" s="250">
        <f t="shared" si="38"/>
        <v>0</v>
      </c>
      <c r="O37" s="250">
        <f t="shared" si="39"/>
        <v>1</v>
      </c>
      <c r="P37" s="250">
        <f t="shared" si="40"/>
        <v>2</v>
      </c>
      <c r="Q37" s="250">
        <f t="shared" si="41"/>
        <v>2</v>
      </c>
      <c r="R37" s="250">
        <f t="shared" si="42"/>
        <v>1</v>
      </c>
      <c r="S37" s="250">
        <f t="shared" si="43"/>
        <v>0</v>
      </c>
      <c r="T37" s="250">
        <f t="shared" si="44"/>
        <v>0</v>
      </c>
      <c r="U37" s="250">
        <f t="shared" si="45"/>
        <v>0</v>
      </c>
      <c r="W37" s="16" t="s">
        <v>49</v>
      </c>
      <c r="X37" s="458">
        <f t="shared" si="46"/>
        <v>2</v>
      </c>
      <c r="Y37" s="458">
        <f t="shared" si="47"/>
        <v>0</v>
      </c>
      <c r="Z37" s="458">
        <f t="shared" si="48"/>
        <v>2</v>
      </c>
      <c r="AA37" s="458">
        <f t="shared" si="49"/>
        <v>2</v>
      </c>
      <c r="AB37" s="458">
        <f t="shared" si="50"/>
        <v>10</v>
      </c>
      <c r="AC37" s="458">
        <f t="shared" si="51"/>
        <v>1</v>
      </c>
      <c r="AD37" s="458">
        <f t="shared" si="52"/>
        <v>6</v>
      </c>
      <c r="AE37" s="458">
        <f t="shared" si="53"/>
        <v>9</v>
      </c>
      <c r="AF37" s="458">
        <f t="shared" si="54"/>
        <v>12</v>
      </c>
      <c r="AG37" s="458">
        <f t="shared" si="55"/>
        <v>13</v>
      </c>
      <c r="AH37" s="458">
        <f t="shared" si="56"/>
        <v>2</v>
      </c>
      <c r="AI37" s="458">
        <f t="shared" si="57"/>
        <v>1</v>
      </c>
      <c r="AJ37" s="458">
        <f t="shared" si="58"/>
        <v>5</v>
      </c>
      <c r="AK37" s="458">
        <f t="shared" si="59"/>
        <v>4</v>
      </c>
      <c r="AL37" s="458">
        <f t="shared" si="60"/>
        <v>2</v>
      </c>
      <c r="AM37" s="458">
        <f t="shared" si="61"/>
        <v>3</v>
      </c>
      <c r="AN37" s="458">
        <f t="shared" si="62"/>
        <v>1</v>
      </c>
      <c r="AO37" s="458">
        <f t="shared" si="63"/>
        <v>2</v>
      </c>
      <c r="AP37" s="458">
        <f t="shared" si="64"/>
        <v>1</v>
      </c>
      <c r="AQ37" s="458">
        <f t="shared" si="65"/>
        <v>2</v>
      </c>
      <c r="AR37" s="458">
        <f t="shared" si="66"/>
        <v>0</v>
      </c>
      <c r="AT37" s="16" t="s">
        <v>49</v>
      </c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>
        <v>1</v>
      </c>
      <c r="BL37" s="13">
        <v>1</v>
      </c>
      <c r="BM37" s="13"/>
      <c r="BN37" s="13"/>
      <c r="BO37" s="13"/>
      <c r="BP37" s="13"/>
      <c r="BQ37" s="13"/>
      <c r="BR37" s="13"/>
      <c r="BS37" s="13"/>
      <c r="BT37" s="13"/>
      <c r="BU37" s="13"/>
      <c r="BV37" s="13">
        <v>1</v>
      </c>
      <c r="BW37" s="13"/>
      <c r="BX37" s="13"/>
      <c r="BY37" s="13"/>
      <c r="BZ37" s="13"/>
      <c r="CA37" s="13">
        <v>2</v>
      </c>
      <c r="CB37" s="13">
        <v>2</v>
      </c>
      <c r="CC37" s="13"/>
      <c r="CD37" s="13">
        <v>1</v>
      </c>
      <c r="CE37" s="13"/>
      <c r="CF37" s="13">
        <v>1</v>
      </c>
      <c r="CG37" s="13">
        <v>2</v>
      </c>
      <c r="CH37" s="13">
        <v>1</v>
      </c>
      <c r="CI37" s="13">
        <v>1</v>
      </c>
      <c r="CJ37" s="13">
        <v>3</v>
      </c>
      <c r="CK37" s="13">
        <v>2</v>
      </c>
      <c r="CL37" s="13">
        <v>2</v>
      </c>
      <c r="CM37" s="13">
        <v>1</v>
      </c>
      <c r="CN37" s="13"/>
      <c r="CO37" s="13"/>
      <c r="CP37" s="13"/>
      <c r="CQ37" s="13">
        <v>3</v>
      </c>
      <c r="CR37" s="13">
        <v>1</v>
      </c>
      <c r="CS37" s="13"/>
      <c r="CT37" s="13"/>
      <c r="CU37" s="13"/>
      <c r="CV37" s="13"/>
      <c r="CW37" s="13">
        <v>1</v>
      </c>
      <c r="CX37" s="13"/>
      <c r="CY37" s="13"/>
      <c r="CZ37" s="13"/>
      <c r="DA37" s="13"/>
      <c r="DB37" s="13"/>
      <c r="DC37" s="13">
        <v>1</v>
      </c>
      <c r="DD37" s="13"/>
      <c r="DE37" s="13">
        <v>1</v>
      </c>
      <c r="DF37" s="13"/>
      <c r="DG37" s="13"/>
      <c r="DH37" s="13"/>
      <c r="DI37" s="13">
        <v>1</v>
      </c>
      <c r="DJ37" s="13">
        <v>1</v>
      </c>
      <c r="DK37" s="13"/>
      <c r="DL37" s="13"/>
      <c r="DM37" s="13"/>
      <c r="DN37" s="13"/>
      <c r="DO37" s="13"/>
      <c r="DP37" s="13">
        <v>1</v>
      </c>
      <c r="DQ37" s="13"/>
      <c r="DR37" s="13"/>
      <c r="DS37" s="13"/>
      <c r="DT37" s="13"/>
      <c r="DU37" s="13">
        <v>1</v>
      </c>
      <c r="DV37" s="13">
        <v>1</v>
      </c>
      <c r="DW37" s="13"/>
      <c r="DX37" s="13"/>
      <c r="DY37" s="13"/>
      <c r="DZ37" s="13">
        <v>1</v>
      </c>
      <c r="EA37" s="13">
        <v>1</v>
      </c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>
        <v>1</v>
      </c>
      <c r="ET37" s="13">
        <v>1</v>
      </c>
      <c r="EU37" s="13"/>
      <c r="EV37" s="13"/>
      <c r="EW37" s="13"/>
      <c r="EX37" s="13"/>
      <c r="EY37" s="13"/>
      <c r="EZ37" s="13"/>
      <c r="FA37" s="13"/>
      <c r="FB37" s="59">
        <v>37</v>
      </c>
      <c r="FC37" s="13"/>
      <c r="FD37" s="13">
        <v>1</v>
      </c>
      <c r="FE37" s="13"/>
      <c r="FF37" s="13"/>
      <c r="FG37" s="13"/>
      <c r="FH37" s="13"/>
      <c r="FI37" s="13"/>
      <c r="FJ37" s="13"/>
      <c r="FK37" s="13">
        <v>1</v>
      </c>
      <c r="FL37" s="13"/>
      <c r="FM37" s="13">
        <v>1</v>
      </c>
      <c r="FN37" s="13"/>
      <c r="FO37" s="13"/>
      <c r="FP37" s="13"/>
      <c r="FQ37" s="13"/>
      <c r="FR37" s="13"/>
      <c r="FS37" s="13"/>
      <c r="FT37" s="13"/>
      <c r="FU37" s="13">
        <v>1</v>
      </c>
      <c r="FV37" s="13"/>
      <c r="FW37" s="13">
        <v>2</v>
      </c>
      <c r="FX37" s="13"/>
      <c r="FY37" s="13">
        <v>2</v>
      </c>
      <c r="FZ37" s="13">
        <v>1</v>
      </c>
      <c r="GA37" s="13"/>
      <c r="GB37" s="13"/>
      <c r="GC37" s="13"/>
      <c r="GD37" s="13">
        <v>3</v>
      </c>
      <c r="GE37" s="13">
        <v>1</v>
      </c>
      <c r="GF37" s="13">
        <v>1</v>
      </c>
      <c r="GG37" s="13"/>
      <c r="GH37" s="13"/>
      <c r="GI37" s="13"/>
      <c r="GJ37" s="13">
        <v>1</v>
      </c>
      <c r="GK37" s="13">
        <v>1</v>
      </c>
      <c r="GL37" s="13">
        <v>1</v>
      </c>
      <c r="GM37" s="13"/>
      <c r="GN37" s="13">
        <v>3</v>
      </c>
      <c r="GO37" s="13"/>
      <c r="GP37" s="13"/>
      <c r="GQ37" s="13">
        <v>4</v>
      </c>
      <c r="GR37" s="13">
        <v>1</v>
      </c>
      <c r="GS37" s="13"/>
      <c r="GT37" s="13">
        <v>2</v>
      </c>
      <c r="GU37" s="13">
        <v>3</v>
      </c>
      <c r="GV37" s="13">
        <v>1</v>
      </c>
      <c r="GW37" s="13">
        <v>1</v>
      </c>
      <c r="GX37" s="13"/>
      <c r="GY37" s="13"/>
      <c r="GZ37" s="13"/>
      <c r="HA37" s="13">
        <v>1</v>
      </c>
      <c r="HB37" s="13"/>
      <c r="HC37" s="13"/>
      <c r="HD37" s="13"/>
      <c r="HE37" s="13"/>
      <c r="HF37" s="13">
        <v>1</v>
      </c>
      <c r="HG37" s="13"/>
      <c r="HH37" s="13"/>
      <c r="HI37" s="13"/>
      <c r="HJ37" s="13"/>
      <c r="HK37" s="13"/>
      <c r="HL37" s="13"/>
      <c r="HM37" s="13"/>
      <c r="HN37" s="13">
        <v>2</v>
      </c>
      <c r="HO37" s="13"/>
      <c r="HP37" s="13">
        <v>1</v>
      </c>
      <c r="HQ37" s="13"/>
      <c r="HR37" s="13">
        <v>1</v>
      </c>
      <c r="HS37" s="13">
        <v>1</v>
      </c>
      <c r="HT37" s="13"/>
      <c r="HU37" s="13"/>
      <c r="HV37" s="13">
        <v>1</v>
      </c>
      <c r="HW37" s="13"/>
      <c r="HX37" s="13">
        <v>1</v>
      </c>
      <c r="HY37" s="13"/>
      <c r="HZ37" s="13"/>
      <c r="IA37" s="13"/>
      <c r="IB37" s="13"/>
      <c r="IC37" s="13"/>
      <c r="ID37" s="13"/>
      <c r="IE37" s="13"/>
      <c r="IF37" s="13">
        <v>1</v>
      </c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>
        <v>1</v>
      </c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59">
        <v>43</v>
      </c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59"/>
      <c r="NG37" s="13">
        <v>80</v>
      </c>
      <c r="NH37" s="351"/>
      <c r="NI37" s="351"/>
      <c r="NJ37" s="351"/>
      <c r="NK37" s="351"/>
      <c r="NL37" s="351"/>
      <c r="NM37" s="351"/>
    </row>
    <row r="38" spans="1:377">
      <c r="A38" s="8" t="s">
        <v>49</v>
      </c>
      <c r="B38" s="250">
        <f t="shared" si="26"/>
        <v>2</v>
      </c>
      <c r="C38" s="250">
        <f t="shared" si="27"/>
        <v>0</v>
      </c>
      <c r="D38" s="250">
        <f t="shared" si="28"/>
        <v>2</v>
      </c>
      <c r="E38" s="250">
        <f t="shared" si="29"/>
        <v>2</v>
      </c>
      <c r="F38" s="250">
        <f t="shared" si="30"/>
        <v>10</v>
      </c>
      <c r="G38" s="250">
        <f t="shared" si="31"/>
        <v>1</v>
      </c>
      <c r="H38" s="250">
        <f t="shared" si="32"/>
        <v>6</v>
      </c>
      <c r="I38" s="250">
        <f t="shared" si="33"/>
        <v>9</v>
      </c>
      <c r="J38" s="250">
        <f t="shared" si="34"/>
        <v>12</v>
      </c>
      <c r="K38" s="250">
        <f t="shared" si="35"/>
        <v>13</v>
      </c>
      <c r="L38" s="250">
        <f t="shared" si="36"/>
        <v>2</v>
      </c>
      <c r="M38" s="250">
        <f t="shared" si="37"/>
        <v>1</v>
      </c>
      <c r="N38" s="250">
        <f t="shared" si="38"/>
        <v>5</v>
      </c>
      <c r="O38" s="250">
        <f t="shared" si="39"/>
        <v>4</v>
      </c>
      <c r="P38" s="250">
        <f t="shared" si="40"/>
        <v>2</v>
      </c>
      <c r="Q38" s="250">
        <f t="shared" si="41"/>
        <v>3</v>
      </c>
      <c r="R38" s="250">
        <f t="shared" si="42"/>
        <v>1</v>
      </c>
      <c r="S38" s="250">
        <f t="shared" si="43"/>
        <v>2</v>
      </c>
      <c r="T38" s="250">
        <f t="shared" si="44"/>
        <v>1</v>
      </c>
      <c r="U38" s="250">
        <f t="shared" si="45"/>
        <v>2</v>
      </c>
      <c r="W38" s="16" t="s">
        <v>50</v>
      </c>
      <c r="X38" s="458">
        <f t="shared" si="46"/>
        <v>257</v>
      </c>
      <c r="Y38" s="458">
        <f t="shared" si="47"/>
        <v>250</v>
      </c>
      <c r="Z38" s="458">
        <f t="shared" si="48"/>
        <v>425</v>
      </c>
      <c r="AA38" s="458">
        <f t="shared" si="49"/>
        <v>442</v>
      </c>
      <c r="AB38" s="458">
        <f t="shared" si="50"/>
        <v>2241</v>
      </c>
      <c r="AC38" s="458">
        <f t="shared" si="51"/>
        <v>1948</v>
      </c>
      <c r="AD38" s="458">
        <f t="shared" si="52"/>
        <v>2608</v>
      </c>
      <c r="AE38" s="458">
        <f t="shared" si="53"/>
        <v>2307</v>
      </c>
      <c r="AF38" s="458">
        <f t="shared" si="54"/>
        <v>2040</v>
      </c>
      <c r="AG38" s="458">
        <f t="shared" si="55"/>
        <v>1901</v>
      </c>
      <c r="AH38" s="458">
        <f t="shared" si="56"/>
        <v>1483</v>
      </c>
      <c r="AI38" s="458">
        <f t="shared" si="57"/>
        <v>1380</v>
      </c>
      <c r="AJ38" s="458">
        <f t="shared" si="58"/>
        <v>751</v>
      </c>
      <c r="AK38" s="458">
        <f t="shared" si="59"/>
        <v>630</v>
      </c>
      <c r="AL38" s="458">
        <f t="shared" si="60"/>
        <v>342</v>
      </c>
      <c r="AM38" s="458">
        <f t="shared" si="61"/>
        <v>364</v>
      </c>
      <c r="AN38" s="458">
        <f t="shared" si="62"/>
        <v>138</v>
      </c>
      <c r="AO38" s="458">
        <f t="shared" si="63"/>
        <v>206</v>
      </c>
      <c r="AP38" s="458">
        <f t="shared" si="64"/>
        <v>25</v>
      </c>
      <c r="AQ38" s="458">
        <f t="shared" si="65"/>
        <v>100</v>
      </c>
      <c r="AR38" s="458">
        <f t="shared" si="66"/>
        <v>78</v>
      </c>
      <c r="AT38" s="16" t="s">
        <v>50</v>
      </c>
      <c r="AU38" s="13">
        <v>38</v>
      </c>
      <c r="AV38" s="13">
        <v>37</v>
      </c>
      <c r="AW38" s="13">
        <v>24</v>
      </c>
      <c r="AX38" s="13">
        <v>22</v>
      </c>
      <c r="AY38" s="13">
        <v>19</v>
      </c>
      <c r="AZ38" s="13">
        <v>17</v>
      </c>
      <c r="BA38" s="13">
        <v>21</v>
      </c>
      <c r="BB38" s="13">
        <v>19</v>
      </c>
      <c r="BC38" s="13">
        <v>29</v>
      </c>
      <c r="BD38" s="13">
        <v>24</v>
      </c>
      <c r="BE38" s="13">
        <v>15</v>
      </c>
      <c r="BF38" s="13">
        <v>18</v>
      </c>
      <c r="BG38" s="13">
        <v>20</v>
      </c>
      <c r="BH38" s="13">
        <v>30</v>
      </c>
      <c r="BI38" s="13">
        <v>41</v>
      </c>
      <c r="BJ38" s="13">
        <v>35</v>
      </c>
      <c r="BK38" s="13">
        <v>56</v>
      </c>
      <c r="BL38" s="13">
        <v>52</v>
      </c>
      <c r="BM38" s="13">
        <v>73</v>
      </c>
      <c r="BN38" s="13">
        <v>102</v>
      </c>
      <c r="BO38" s="13">
        <v>109</v>
      </c>
      <c r="BP38" s="13">
        <v>144</v>
      </c>
      <c r="BQ38" s="13">
        <v>163</v>
      </c>
      <c r="BR38" s="13">
        <v>165</v>
      </c>
      <c r="BS38" s="13">
        <v>183</v>
      </c>
      <c r="BT38" s="13">
        <v>232</v>
      </c>
      <c r="BU38" s="13">
        <v>195</v>
      </c>
      <c r="BV38" s="13">
        <v>244</v>
      </c>
      <c r="BW38" s="13">
        <v>263</v>
      </c>
      <c r="BX38" s="13">
        <v>250</v>
      </c>
      <c r="BY38" s="13">
        <v>220</v>
      </c>
      <c r="BZ38" s="13">
        <v>218</v>
      </c>
      <c r="CA38" s="13">
        <v>251</v>
      </c>
      <c r="CB38" s="13">
        <v>259</v>
      </c>
      <c r="CC38" s="13">
        <v>253</v>
      </c>
      <c r="CD38" s="13">
        <v>213</v>
      </c>
      <c r="CE38" s="13">
        <v>216</v>
      </c>
      <c r="CF38" s="13">
        <v>208</v>
      </c>
      <c r="CG38" s="13">
        <v>249</v>
      </c>
      <c r="CH38" s="13">
        <v>220</v>
      </c>
      <c r="CI38" s="13">
        <v>247</v>
      </c>
      <c r="CJ38" s="13">
        <v>188</v>
      </c>
      <c r="CK38" s="13">
        <v>215</v>
      </c>
      <c r="CL38" s="13">
        <v>226</v>
      </c>
      <c r="CM38" s="13">
        <v>161</v>
      </c>
      <c r="CN38" s="13">
        <v>173</v>
      </c>
      <c r="CO38" s="13">
        <v>168</v>
      </c>
      <c r="CP38" s="13">
        <v>155</v>
      </c>
      <c r="CQ38" s="13">
        <v>190</v>
      </c>
      <c r="CR38" s="13">
        <v>178</v>
      </c>
      <c r="CS38" s="13">
        <v>176</v>
      </c>
      <c r="CT38" s="13">
        <v>156</v>
      </c>
      <c r="CU38" s="13">
        <v>143</v>
      </c>
      <c r="CV38" s="13">
        <v>143</v>
      </c>
      <c r="CW38" s="13">
        <v>156</v>
      </c>
      <c r="CX38" s="13">
        <v>136</v>
      </c>
      <c r="CY38" s="13">
        <v>118</v>
      </c>
      <c r="CZ38" s="13">
        <v>115</v>
      </c>
      <c r="DA38" s="13">
        <v>108</v>
      </c>
      <c r="DB38" s="13">
        <v>129</v>
      </c>
      <c r="DC38" s="13">
        <v>95</v>
      </c>
      <c r="DD38" s="13">
        <v>101</v>
      </c>
      <c r="DE38" s="13">
        <v>68</v>
      </c>
      <c r="DF38" s="13">
        <v>59</v>
      </c>
      <c r="DG38" s="13">
        <v>61</v>
      </c>
      <c r="DH38" s="13">
        <v>49</v>
      </c>
      <c r="DI38" s="13">
        <v>55</v>
      </c>
      <c r="DJ38" s="13">
        <v>53</v>
      </c>
      <c r="DK38" s="13">
        <v>43</v>
      </c>
      <c r="DL38" s="13">
        <v>46</v>
      </c>
      <c r="DM38" s="13">
        <v>56</v>
      </c>
      <c r="DN38" s="13">
        <v>40</v>
      </c>
      <c r="DO38" s="13">
        <v>37</v>
      </c>
      <c r="DP38" s="13">
        <v>32</v>
      </c>
      <c r="DQ38" s="13">
        <v>41</v>
      </c>
      <c r="DR38" s="13">
        <v>29</v>
      </c>
      <c r="DS38" s="13">
        <v>35</v>
      </c>
      <c r="DT38" s="13">
        <v>33</v>
      </c>
      <c r="DU38" s="13">
        <v>29</v>
      </c>
      <c r="DV38" s="13">
        <v>32</v>
      </c>
      <c r="DW38" s="13">
        <v>21</v>
      </c>
      <c r="DX38" s="13">
        <v>19</v>
      </c>
      <c r="DY38" s="13">
        <v>27</v>
      </c>
      <c r="DZ38" s="13">
        <v>20</v>
      </c>
      <c r="EA38" s="13">
        <v>24</v>
      </c>
      <c r="EB38" s="13">
        <v>25</v>
      </c>
      <c r="EC38" s="13">
        <v>22</v>
      </c>
      <c r="ED38" s="13">
        <v>20</v>
      </c>
      <c r="EE38" s="13">
        <v>12</v>
      </c>
      <c r="EF38" s="13">
        <v>16</v>
      </c>
      <c r="EG38" s="13">
        <v>26</v>
      </c>
      <c r="EH38" s="13">
        <v>10</v>
      </c>
      <c r="EI38" s="13">
        <v>13</v>
      </c>
      <c r="EJ38" s="13">
        <v>11</v>
      </c>
      <c r="EK38" s="13">
        <v>16</v>
      </c>
      <c r="EL38" s="13">
        <v>5</v>
      </c>
      <c r="EM38" s="13">
        <v>6</v>
      </c>
      <c r="EN38" s="13">
        <v>6</v>
      </c>
      <c r="EO38" s="13">
        <v>4</v>
      </c>
      <c r="EP38" s="13">
        <v>1</v>
      </c>
      <c r="EQ38" s="13">
        <v>1</v>
      </c>
      <c r="ER38" s="13"/>
      <c r="ES38" s="13"/>
      <c r="ET38" s="13"/>
      <c r="EU38" s="13"/>
      <c r="EV38" s="13"/>
      <c r="EW38" s="13"/>
      <c r="EX38" s="13">
        <v>1</v>
      </c>
      <c r="EY38" s="13"/>
      <c r="EZ38" s="13"/>
      <c r="FA38" s="13">
        <v>7</v>
      </c>
      <c r="FB38" s="59">
        <v>9535</v>
      </c>
      <c r="FC38" s="13">
        <v>38</v>
      </c>
      <c r="FD38" s="13">
        <v>42</v>
      </c>
      <c r="FE38" s="13">
        <v>30</v>
      </c>
      <c r="FF38" s="13">
        <v>27</v>
      </c>
      <c r="FG38" s="13">
        <v>23</v>
      </c>
      <c r="FH38" s="13">
        <v>18</v>
      </c>
      <c r="FI38" s="13">
        <v>22</v>
      </c>
      <c r="FJ38" s="13">
        <v>22</v>
      </c>
      <c r="FK38" s="13">
        <v>12</v>
      </c>
      <c r="FL38" s="13">
        <v>23</v>
      </c>
      <c r="FM38" s="13">
        <v>25</v>
      </c>
      <c r="FN38" s="13">
        <v>24</v>
      </c>
      <c r="FO38" s="13">
        <v>19</v>
      </c>
      <c r="FP38" s="13">
        <v>23</v>
      </c>
      <c r="FQ38" s="13">
        <v>30</v>
      </c>
      <c r="FR38" s="13">
        <v>53</v>
      </c>
      <c r="FS38" s="13">
        <v>52</v>
      </c>
      <c r="FT38" s="13">
        <v>49</v>
      </c>
      <c r="FU38" s="13">
        <v>67</v>
      </c>
      <c r="FV38" s="13">
        <v>83</v>
      </c>
      <c r="FW38" s="13">
        <v>145</v>
      </c>
      <c r="FX38" s="13">
        <v>147</v>
      </c>
      <c r="FY38" s="13">
        <v>178</v>
      </c>
      <c r="FZ38" s="13">
        <v>208</v>
      </c>
      <c r="GA38" s="13">
        <v>218</v>
      </c>
      <c r="GB38" s="13">
        <v>246</v>
      </c>
      <c r="GC38" s="13">
        <v>285</v>
      </c>
      <c r="GD38" s="13">
        <v>258</v>
      </c>
      <c r="GE38" s="13">
        <v>275</v>
      </c>
      <c r="GF38" s="13">
        <v>281</v>
      </c>
      <c r="GG38" s="13">
        <v>272</v>
      </c>
      <c r="GH38" s="13">
        <v>269</v>
      </c>
      <c r="GI38" s="13">
        <v>265</v>
      </c>
      <c r="GJ38" s="13">
        <v>255</v>
      </c>
      <c r="GK38" s="13">
        <v>258</v>
      </c>
      <c r="GL38" s="13">
        <v>236</v>
      </c>
      <c r="GM38" s="13">
        <v>261</v>
      </c>
      <c r="GN38" s="13">
        <v>259</v>
      </c>
      <c r="GO38" s="13">
        <v>264</v>
      </c>
      <c r="GP38" s="13">
        <v>269</v>
      </c>
      <c r="GQ38" s="13">
        <v>267</v>
      </c>
      <c r="GR38" s="13">
        <v>235</v>
      </c>
      <c r="GS38" s="13">
        <v>232</v>
      </c>
      <c r="GT38" s="13">
        <v>213</v>
      </c>
      <c r="GU38" s="13">
        <v>182</v>
      </c>
      <c r="GV38" s="13">
        <v>204</v>
      </c>
      <c r="GW38" s="13">
        <v>170</v>
      </c>
      <c r="GX38" s="13">
        <v>160</v>
      </c>
      <c r="GY38" s="13">
        <v>182</v>
      </c>
      <c r="GZ38" s="13">
        <v>195</v>
      </c>
      <c r="HA38" s="13">
        <v>190</v>
      </c>
      <c r="HB38" s="13">
        <v>150</v>
      </c>
      <c r="HC38" s="13">
        <v>164</v>
      </c>
      <c r="HD38" s="13">
        <v>144</v>
      </c>
      <c r="HE38" s="13">
        <v>140</v>
      </c>
      <c r="HF38" s="13">
        <v>167</v>
      </c>
      <c r="HG38" s="13">
        <v>130</v>
      </c>
      <c r="HH38" s="13">
        <v>137</v>
      </c>
      <c r="HI38" s="13">
        <v>118</v>
      </c>
      <c r="HJ38" s="13">
        <v>143</v>
      </c>
      <c r="HK38" s="13">
        <v>81</v>
      </c>
      <c r="HL38" s="13">
        <v>100</v>
      </c>
      <c r="HM38" s="13">
        <v>108</v>
      </c>
      <c r="HN38" s="13">
        <v>78</v>
      </c>
      <c r="HO38" s="13">
        <v>76</v>
      </c>
      <c r="HP38" s="13">
        <v>75</v>
      </c>
      <c r="HQ38" s="13">
        <v>55</v>
      </c>
      <c r="HR38" s="13">
        <v>77</v>
      </c>
      <c r="HS38" s="13">
        <v>49</v>
      </c>
      <c r="HT38" s="13">
        <v>52</v>
      </c>
      <c r="HU38" s="13">
        <v>40</v>
      </c>
      <c r="HV38" s="13">
        <v>44</v>
      </c>
      <c r="HW38" s="13">
        <v>49</v>
      </c>
      <c r="HX38" s="13">
        <v>35</v>
      </c>
      <c r="HY38" s="13">
        <v>27</v>
      </c>
      <c r="HZ38" s="13">
        <v>34</v>
      </c>
      <c r="IA38" s="13">
        <v>26</v>
      </c>
      <c r="IB38" s="13">
        <v>27</v>
      </c>
      <c r="IC38" s="13">
        <v>29</v>
      </c>
      <c r="ID38" s="13">
        <v>31</v>
      </c>
      <c r="IE38" s="13">
        <v>21</v>
      </c>
      <c r="IF38" s="13">
        <v>17</v>
      </c>
      <c r="IG38" s="13">
        <v>12</v>
      </c>
      <c r="IH38" s="13">
        <v>25</v>
      </c>
      <c r="II38" s="13">
        <v>15</v>
      </c>
      <c r="IJ38" s="13">
        <v>9</v>
      </c>
      <c r="IK38" s="13">
        <v>10</v>
      </c>
      <c r="IL38" s="13">
        <v>10</v>
      </c>
      <c r="IM38" s="13">
        <v>10</v>
      </c>
      <c r="IN38" s="13">
        <v>9</v>
      </c>
      <c r="IO38" s="13">
        <v>1</v>
      </c>
      <c r="IP38" s="13">
        <v>5</v>
      </c>
      <c r="IQ38" s="13">
        <v>4</v>
      </c>
      <c r="IR38" s="13">
        <v>6</v>
      </c>
      <c r="IS38" s="13">
        <v>3</v>
      </c>
      <c r="IT38" s="13">
        <v>6</v>
      </c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>
        <v>4</v>
      </c>
      <c r="JF38" s="59">
        <v>10314</v>
      </c>
      <c r="JG38" s="13">
        <v>6</v>
      </c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>
        <v>3</v>
      </c>
      <c r="KA38" s="13">
        <v>1</v>
      </c>
      <c r="KB38" s="13">
        <v>1</v>
      </c>
      <c r="KC38" s="13">
        <v>1</v>
      </c>
      <c r="KD38" s="13">
        <v>1</v>
      </c>
      <c r="KE38" s="13">
        <v>1</v>
      </c>
      <c r="KF38" s="13">
        <v>1</v>
      </c>
      <c r="KG38" s="13">
        <v>3</v>
      </c>
      <c r="KH38" s="13">
        <v>1</v>
      </c>
      <c r="KI38" s="13">
        <v>5</v>
      </c>
      <c r="KJ38" s="13">
        <v>1</v>
      </c>
      <c r="KK38" s="13">
        <v>2</v>
      </c>
      <c r="KL38" s="13">
        <v>2</v>
      </c>
      <c r="KM38" s="13"/>
      <c r="KN38" s="13">
        <v>1</v>
      </c>
      <c r="KO38" s="13"/>
      <c r="KP38" s="13"/>
      <c r="KQ38" s="13">
        <v>2</v>
      </c>
      <c r="KR38" s="13">
        <v>1</v>
      </c>
      <c r="KS38" s="13">
        <v>1</v>
      </c>
      <c r="KT38" s="13">
        <v>2</v>
      </c>
      <c r="KU38" s="13">
        <v>1</v>
      </c>
      <c r="KV38" s="13"/>
      <c r="KW38" s="13">
        <v>1</v>
      </c>
      <c r="KX38" s="13">
        <v>2</v>
      </c>
      <c r="KY38" s="13"/>
      <c r="KZ38" s="13">
        <v>2</v>
      </c>
      <c r="LA38" s="13">
        <v>2</v>
      </c>
      <c r="LB38" s="13"/>
      <c r="LC38" s="13"/>
      <c r="LD38" s="13">
        <v>2</v>
      </c>
      <c r="LE38" s="13"/>
      <c r="LF38" s="13"/>
      <c r="LG38" s="13">
        <v>1</v>
      </c>
      <c r="LH38" s="13"/>
      <c r="LI38" s="13"/>
      <c r="LJ38" s="13"/>
      <c r="LK38" s="13">
        <v>1</v>
      </c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>
        <v>1</v>
      </c>
      <c r="LY38" s="13">
        <v>1</v>
      </c>
      <c r="LZ38" s="13"/>
      <c r="MA38" s="13"/>
      <c r="MB38" s="13">
        <v>1</v>
      </c>
      <c r="MC38" s="13">
        <v>1</v>
      </c>
      <c r="MD38" s="13">
        <v>1</v>
      </c>
      <c r="ME38" s="13"/>
      <c r="MF38" s="13"/>
      <c r="MG38" s="13"/>
      <c r="MH38" s="13">
        <v>1</v>
      </c>
      <c r="MI38" s="13"/>
      <c r="MJ38" s="13"/>
      <c r="MK38" s="13"/>
      <c r="ML38" s="13">
        <v>1</v>
      </c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>
        <v>1</v>
      </c>
      <c r="MX38" s="13"/>
      <c r="MY38" s="13"/>
      <c r="MZ38" s="13"/>
      <c r="NA38" s="13"/>
      <c r="NB38" s="13"/>
      <c r="NC38" s="13"/>
      <c r="ND38" s="13"/>
      <c r="NE38" s="13">
        <v>11</v>
      </c>
      <c r="NF38" s="59">
        <v>67</v>
      </c>
      <c r="NG38" s="13">
        <v>19916</v>
      </c>
      <c r="NH38" s="351"/>
      <c r="NI38" s="351"/>
      <c r="NJ38" s="351"/>
      <c r="NK38" s="351"/>
      <c r="NL38" s="351"/>
      <c r="NM38" s="351"/>
    </row>
    <row r="39" spans="1:377">
      <c r="A39" s="9" t="s">
        <v>50</v>
      </c>
      <c r="B39" s="250">
        <f t="shared" si="26"/>
        <v>257</v>
      </c>
      <c r="C39" s="250">
        <f t="shared" si="27"/>
        <v>250</v>
      </c>
      <c r="D39" s="250">
        <f t="shared" si="28"/>
        <v>425</v>
      </c>
      <c r="E39" s="250">
        <f t="shared" si="29"/>
        <v>442</v>
      </c>
      <c r="F39" s="250">
        <f t="shared" si="30"/>
        <v>2241</v>
      </c>
      <c r="G39" s="250">
        <f t="shared" si="31"/>
        <v>1948</v>
      </c>
      <c r="H39" s="250">
        <f t="shared" si="32"/>
        <v>2608</v>
      </c>
      <c r="I39" s="250">
        <f t="shared" si="33"/>
        <v>2307</v>
      </c>
      <c r="J39" s="250">
        <f t="shared" si="34"/>
        <v>2040</v>
      </c>
      <c r="K39" s="250">
        <f t="shared" si="35"/>
        <v>1901</v>
      </c>
      <c r="L39" s="250">
        <f t="shared" si="36"/>
        <v>1483</v>
      </c>
      <c r="M39" s="250">
        <f t="shared" si="37"/>
        <v>1380</v>
      </c>
      <c r="N39" s="250">
        <f t="shared" si="38"/>
        <v>751</v>
      </c>
      <c r="O39" s="250">
        <f t="shared" si="39"/>
        <v>630</v>
      </c>
      <c r="P39" s="250">
        <f t="shared" si="40"/>
        <v>342</v>
      </c>
      <c r="Q39" s="250">
        <f t="shared" si="41"/>
        <v>364</v>
      </c>
      <c r="R39" s="250">
        <f t="shared" si="42"/>
        <v>138</v>
      </c>
      <c r="S39" s="250">
        <f t="shared" si="43"/>
        <v>206</v>
      </c>
      <c r="T39" s="250">
        <f t="shared" si="44"/>
        <v>25</v>
      </c>
      <c r="U39" s="250">
        <f t="shared" si="45"/>
        <v>100</v>
      </c>
      <c r="W39" s="16" t="s">
        <v>51</v>
      </c>
      <c r="X39" s="458">
        <f t="shared" si="46"/>
        <v>7</v>
      </c>
      <c r="Y39" s="458">
        <f t="shared" si="47"/>
        <v>3</v>
      </c>
      <c r="Z39" s="458">
        <f t="shared" si="48"/>
        <v>18</v>
      </c>
      <c r="AA39" s="458">
        <f t="shared" si="49"/>
        <v>26</v>
      </c>
      <c r="AB39" s="458">
        <f t="shared" si="50"/>
        <v>46</v>
      </c>
      <c r="AC39" s="458">
        <f t="shared" si="51"/>
        <v>54</v>
      </c>
      <c r="AD39" s="458">
        <f t="shared" si="52"/>
        <v>106</v>
      </c>
      <c r="AE39" s="458">
        <f t="shared" si="53"/>
        <v>86</v>
      </c>
      <c r="AF39" s="458">
        <f t="shared" si="54"/>
        <v>75</v>
      </c>
      <c r="AG39" s="458">
        <f t="shared" si="55"/>
        <v>69</v>
      </c>
      <c r="AH39" s="458">
        <f t="shared" si="56"/>
        <v>45</v>
      </c>
      <c r="AI39" s="458">
        <f t="shared" si="57"/>
        <v>44</v>
      </c>
      <c r="AJ39" s="458">
        <f t="shared" si="58"/>
        <v>32</v>
      </c>
      <c r="AK39" s="458">
        <f t="shared" si="59"/>
        <v>19</v>
      </c>
      <c r="AL39" s="458">
        <f t="shared" si="60"/>
        <v>16</v>
      </c>
      <c r="AM39" s="458">
        <f t="shared" si="61"/>
        <v>22</v>
      </c>
      <c r="AN39" s="458">
        <f t="shared" si="62"/>
        <v>11</v>
      </c>
      <c r="AO39" s="458">
        <f t="shared" si="63"/>
        <v>15</v>
      </c>
      <c r="AP39" s="458">
        <f t="shared" si="64"/>
        <v>2</v>
      </c>
      <c r="AQ39" s="458">
        <f t="shared" si="65"/>
        <v>5</v>
      </c>
      <c r="AR39" s="458">
        <f t="shared" si="66"/>
        <v>0</v>
      </c>
      <c r="AT39" s="16" t="s">
        <v>51</v>
      </c>
      <c r="AU39" s="13"/>
      <c r="AV39" s="13"/>
      <c r="AW39" s="13"/>
      <c r="AX39" s="13"/>
      <c r="AY39" s="13">
        <v>1</v>
      </c>
      <c r="AZ39" s="13"/>
      <c r="BA39" s="13"/>
      <c r="BB39" s="13">
        <v>1</v>
      </c>
      <c r="BC39" s="13"/>
      <c r="BD39" s="13">
        <v>1</v>
      </c>
      <c r="BE39" s="13"/>
      <c r="BF39" s="13">
        <v>1</v>
      </c>
      <c r="BG39" s="13">
        <v>1</v>
      </c>
      <c r="BH39" s="13">
        <v>3</v>
      </c>
      <c r="BI39" s="13"/>
      <c r="BJ39" s="13">
        <v>1</v>
      </c>
      <c r="BK39" s="13">
        <v>4</v>
      </c>
      <c r="BL39" s="13">
        <v>4</v>
      </c>
      <c r="BM39" s="13">
        <v>4</v>
      </c>
      <c r="BN39" s="13">
        <v>8</v>
      </c>
      <c r="BO39" s="13">
        <v>4</v>
      </c>
      <c r="BP39" s="13">
        <v>3</v>
      </c>
      <c r="BQ39" s="13">
        <v>9</v>
      </c>
      <c r="BR39" s="13">
        <v>3</v>
      </c>
      <c r="BS39" s="13">
        <v>4</v>
      </c>
      <c r="BT39" s="13">
        <v>11</v>
      </c>
      <c r="BU39" s="13">
        <v>3</v>
      </c>
      <c r="BV39" s="13">
        <v>5</v>
      </c>
      <c r="BW39" s="13">
        <v>6</v>
      </c>
      <c r="BX39" s="13">
        <v>6</v>
      </c>
      <c r="BY39" s="13">
        <v>13</v>
      </c>
      <c r="BZ39" s="13">
        <v>10</v>
      </c>
      <c r="CA39" s="13">
        <v>7</v>
      </c>
      <c r="CB39" s="13">
        <v>3</v>
      </c>
      <c r="CC39" s="13">
        <v>7</v>
      </c>
      <c r="CD39" s="13">
        <v>13</v>
      </c>
      <c r="CE39" s="13">
        <v>10</v>
      </c>
      <c r="CF39" s="13">
        <v>9</v>
      </c>
      <c r="CG39" s="13">
        <v>9</v>
      </c>
      <c r="CH39" s="13">
        <v>5</v>
      </c>
      <c r="CI39" s="13">
        <v>6</v>
      </c>
      <c r="CJ39" s="13">
        <v>8</v>
      </c>
      <c r="CK39" s="13">
        <v>8</v>
      </c>
      <c r="CL39" s="13">
        <v>8</v>
      </c>
      <c r="CM39" s="13">
        <v>2</v>
      </c>
      <c r="CN39" s="13">
        <v>7</v>
      </c>
      <c r="CO39" s="13">
        <v>8</v>
      </c>
      <c r="CP39" s="13">
        <v>9</v>
      </c>
      <c r="CQ39" s="13">
        <v>6</v>
      </c>
      <c r="CR39" s="13">
        <v>7</v>
      </c>
      <c r="CS39" s="13">
        <v>3</v>
      </c>
      <c r="CT39" s="13">
        <v>5</v>
      </c>
      <c r="CU39" s="13">
        <v>7</v>
      </c>
      <c r="CV39" s="13">
        <v>2</v>
      </c>
      <c r="CW39" s="13">
        <v>3</v>
      </c>
      <c r="CX39" s="13">
        <v>6</v>
      </c>
      <c r="CY39" s="13">
        <v>1</v>
      </c>
      <c r="CZ39" s="13">
        <v>5</v>
      </c>
      <c r="DA39" s="13">
        <v>8</v>
      </c>
      <c r="DB39" s="13">
        <v>4</v>
      </c>
      <c r="DC39" s="13">
        <v>1</v>
      </c>
      <c r="DD39" s="13"/>
      <c r="DE39" s="13">
        <v>1</v>
      </c>
      <c r="DF39" s="13">
        <v>3</v>
      </c>
      <c r="DG39" s="13">
        <v>2</v>
      </c>
      <c r="DH39" s="13">
        <v>1</v>
      </c>
      <c r="DI39" s="13">
        <v>4</v>
      </c>
      <c r="DJ39" s="13">
        <v>4</v>
      </c>
      <c r="DK39" s="13">
        <v>2</v>
      </c>
      <c r="DL39" s="13">
        <v>1</v>
      </c>
      <c r="DM39" s="13"/>
      <c r="DN39" s="13">
        <v>1</v>
      </c>
      <c r="DO39" s="13">
        <v>5</v>
      </c>
      <c r="DP39" s="13">
        <v>1</v>
      </c>
      <c r="DQ39" s="13">
        <v>4</v>
      </c>
      <c r="DR39" s="13">
        <v>3</v>
      </c>
      <c r="DS39" s="13">
        <v>3</v>
      </c>
      <c r="DT39" s="13">
        <v>2</v>
      </c>
      <c r="DU39" s="13">
        <v>3</v>
      </c>
      <c r="DV39" s="13"/>
      <c r="DW39" s="13">
        <v>1</v>
      </c>
      <c r="DX39" s="13">
        <v>1</v>
      </c>
      <c r="DY39" s="13">
        <v>2</v>
      </c>
      <c r="DZ39" s="13">
        <v>3</v>
      </c>
      <c r="EA39" s="13">
        <v>1</v>
      </c>
      <c r="EB39" s="13">
        <v>1</v>
      </c>
      <c r="EC39" s="13"/>
      <c r="ED39" s="13">
        <v>2</v>
      </c>
      <c r="EE39" s="13">
        <v>2</v>
      </c>
      <c r="EF39" s="13">
        <v>2</v>
      </c>
      <c r="EG39" s="13"/>
      <c r="EH39" s="13">
        <v>1</v>
      </c>
      <c r="EI39" s="13">
        <v>1</v>
      </c>
      <c r="EJ39" s="13"/>
      <c r="EK39" s="13"/>
      <c r="EL39" s="13">
        <v>1</v>
      </c>
      <c r="EM39" s="13"/>
      <c r="EN39" s="13"/>
      <c r="EO39" s="13"/>
      <c r="EP39" s="13">
        <v>1</v>
      </c>
      <c r="EQ39" s="13">
        <v>1</v>
      </c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59">
        <v>343</v>
      </c>
      <c r="FC39" s="13">
        <v>1</v>
      </c>
      <c r="FD39" s="13"/>
      <c r="FE39" s="13"/>
      <c r="FF39" s="13">
        <v>2</v>
      </c>
      <c r="FG39" s="13">
        <v>1</v>
      </c>
      <c r="FH39" s="13">
        <v>1</v>
      </c>
      <c r="FI39" s="13">
        <v>1</v>
      </c>
      <c r="FJ39" s="13">
        <v>1</v>
      </c>
      <c r="FK39" s="13"/>
      <c r="FL39" s="13"/>
      <c r="FM39" s="13">
        <v>1</v>
      </c>
      <c r="FN39" s="13">
        <v>1</v>
      </c>
      <c r="FO39" s="13">
        <v>3</v>
      </c>
      <c r="FP39" s="13">
        <v>1</v>
      </c>
      <c r="FQ39" s="13"/>
      <c r="FR39" s="13"/>
      <c r="FS39" s="13">
        <v>4</v>
      </c>
      <c r="FT39" s="13">
        <v>2</v>
      </c>
      <c r="FU39" s="13">
        <v>4</v>
      </c>
      <c r="FV39" s="13">
        <v>2</v>
      </c>
      <c r="FW39" s="13">
        <v>3</v>
      </c>
      <c r="FX39" s="13">
        <v>3</v>
      </c>
      <c r="FY39" s="13"/>
      <c r="FZ39" s="13">
        <v>8</v>
      </c>
      <c r="GA39" s="13">
        <v>3</v>
      </c>
      <c r="GB39" s="13">
        <v>5</v>
      </c>
      <c r="GC39" s="13">
        <v>6</v>
      </c>
      <c r="GD39" s="13">
        <v>5</v>
      </c>
      <c r="GE39" s="13">
        <v>4</v>
      </c>
      <c r="GF39" s="13">
        <v>9</v>
      </c>
      <c r="GG39" s="13">
        <v>12</v>
      </c>
      <c r="GH39" s="13">
        <v>8</v>
      </c>
      <c r="GI39" s="13">
        <v>5</v>
      </c>
      <c r="GJ39" s="13">
        <v>6</v>
      </c>
      <c r="GK39" s="13">
        <v>15</v>
      </c>
      <c r="GL39" s="13">
        <v>11</v>
      </c>
      <c r="GM39" s="13">
        <v>8</v>
      </c>
      <c r="GN39" s="13">
        <v>15</v>
      </c>
      <c r="GO39" s="13">
        <v>11</v>
      </c>
      <c r="GP39" s="13">
        <v>15</v>
      </c>
      <c r="GQ39" s="13">
        <v>10</v>
      </c>
      <c r="GR39" s="13">
        <v>9</v>
      </c>
      <c r="GS39" s="13">
        <v>6</v>
      </c>
      <c r="GT39" s="13">
        <v>9</v>
      </c>
      <c r="GU39" s="13">
        <v>8</v>
      </c>
      <c r="GV39" s="13">
        <v>8</v>
      </c>
      <c r="GW39" s="13">
        <v>3</v>
      </c>
      <c r="GX39" s="13">
        <v>10</v>
      </c>
      <c r="GY39" s="13">
        <v>7</v>
      </c>
      <c r="GZ39" s="13">
        <v>5</v>
      </c>
      <c r="HA39" s="13">
        <v>3</v>
      </c>
      <c r="HB39" s="13">
        <v>6</v>
      </c>
      <c r="HC39" s="13">
        <v>7</v>
      </c>
      <c r="HD39" s="13">
        <v>1</v>
      </c>
      <c r="HE39" s="13">
        <v>1</v>
      </c>
      <c r="HF39" s="13">
        <v>7</v>
      </c>
      <c r="HG39" s="13">
        <v>4</v>
      </c>
      <c r="HH39" s="13">
        <v>4</v>
      </c>
      <c r="HI39" s="13">
        <v>8</v>
      </c>
      <c r="HJ39" s="13">
        <v>4</v>
      </c>
      <c r="HK39" s="13">
        <v>5</v>
      </c>
      <c r="HL39" s="13">
        <v>4</v>
      </c>
      <c r="HM39" s="13">
        <v>2</v>
      </c>
      <c r="HN39" s="13">
        <v>2</v>
      </c>
      <c r="HO39" s="13">
        <v>2</v>
      </c>
      <c r="HP39" s="13">
        <v>4</v>
      </c>
      <c r="HQ39" s="13">
        <v>5</v>
      </c>
      <c r="HR39" s="13">
        <v>1</v>
      </c>
      <c r="HS39" s="13">
        <v>4</v>
      </c>
      <c r="HT39" s="13">
        <v>3</v>
      </c>
      <c r="HU39" s="13"/>
      <c r="HV39" s="13">
        <v>3</v>
      </c>
      <c r="HW39" s="13">
        <v>3</v>
      </c>
      <c r="HX39" s="13">
        <v>2</v>
      </c>
      <c r="HY39" s="13"/>
      <c r="HZ39" s="13">
        <v>3</v>
      </c>
      <c r="IA39" s="13">
        <v>2</v>
      </c>
      <c r="IB39" s="13">
        <v>1</v>
      </c>
      <c r="IC39" s="13"/>
      <c r="ID39" s="13">
        <v>2</v>
      </c>
      <c r="IE39" s="13"/>
      <c r="IF39" s="13">
        <v>2</v>
      </c>
      <c r="IG39" s="13">
        <v>3</v>
      </c>
      <c r="IH39" s="13"/>
      <c r="II39" s="13"/>
      <c r="IJ39" s="13">
        <v>1</v>
      </c>
      <c r="IK39" s="13"/>
      <c r="IL39" s="13">
        <v>2</v>
      </c>
      <c r="IM39" s="13"/>
      <c r="IN39" s="13">
        <v>3</v>
      </c>
      <c r="IO39" s="13">
        <v>1</v>
      </c>
      <c r="IP39" s="13"/>
      <c r="IQ39" s="13">
        <v>1</v>
      </c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59">
        <v>358</v>
      </c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59"/>
      <c r="NG39" s="13">
        <v>701</v>
      </c>
      <c r="NH39" s="351"/>
      <c r="NI39" s="351"/>
      <c r="NJ39" s="351"/>
      <c r="NK39" s="351"/>
      <c r="NL39" s="351"/>
      <c r="NM39" s="351"/>
    </row>
    <row r="40" spans="1:377">
      <c r="A40" s="8" t="s">
        <v>51</v>
      </c>
      <c r="B40" s="250">
        <f t="shared" si="26"/>
        <v>7</v>
      </c>
      <c r="C40" s="250">
        <f t="shared" si="27"/>
        <v>3</v>
      </c>
      <c r="D40" s="250">
        <f t="shared" si="28"/>
        <v>18</v>
      </c>
      <c r="E40" s="250">
        <f t="shared" si="29"/>
        <v>26</v>
      </c>
      <c r="F40" s="250">
        <f t="shared" si="30"/>
        <v>46</v>
      </c>
      <c r="G40" s="250">
        <f t="shared" si="31"/>
        <v>54</v>
      </c>
      <c r="H40" s="250">
        <f t="shared" si="32"/>
        <v>106</v>
      </c>
      <c r="I40" s="250">
        <f t="shared" si="33"/>
        <v>86</v>
      </c>
      <c r="J40" s="250">
        <f t="shared" si="34"/>
        <v>75</v>
      </c>
      <c r="K40" s="250">
        <f t="shared" si="35"/>
        <v>69</v>
      </c>
      <c r="L40" s="250">
        <f t="shared" si="36"/>
        <v>45</v>
      </c>
      <c r="M40" s="250">
        <f t="shared" si="37"/>
        <v>44</v>
      </c>
      <c r="N40" s="250">
        <f t="shared" si="38"/>
        <v>32</v>
      </c>
      <c r="O40" s="250">
        <f t="shared" si="39"/>
        <v>19</v>
      </c>
      <c r="P40" s="250">
        <f t="shared" si="40"/>
        <v>16</v>
      </c>
      <c r="Q40" s="250">
        <f t="shared" si="41"/>
        <v>22</v>
      </c>
      <c r="R40" s="250">
        <f t="shared" si="42"/>
        <v>11</v>
      </c>
      <c r="S40" s="250">
        <f t="shared" si="43"/>
        <v>15</v>
      </c>
      <c r="T40" s="250">
        <f t="shared" si="44"/>
        <v>2</v>
      </c>
      <c r="U40" s="250">
        <f t="shared" si="45"/>
        <v>5</v>
      </c>
      <c r="W40" s="16" t="s">
        <v>52</v>
      </c>
      <c r="X40" s="458">
        <f t="shared" si="46"/>
        <v>286</v>
      </c>
      <c r="Y40" s="458">
        <f t="shared" si="47"/>
        <v>247</v>
      </c>
      <c r="Z40" s="458">
        <f t="shared" si="48"/>
        <v>532</v>
      </c>
      <c r="AA40" s="458">
        <f t="shared" si="49"/>
        <v>579</v>
      </c>
      <c r="AB40" s="458">
        <f t="shared" si="50"/>
        <v>1729</v>
      </c>
      <c r="AC40" s="458">
        <f t="shared" si="51"/>
        <v>1764</v>
      </c>
      <c r="AD40" s="458">
        <f t="shared" si="52"/>
        <v>1810</v>
      </c>
      <c r="AE40" s="458">
        <f t="shared" si="53"/>
        <v>1804</v>
      </c>
      <c r="AF40" s="458">
        <f t="shared" si="54"/>
        <v>1523</v>
      </c>
      <c r="AG40" s="458">
        <f t="shared" si="55"/>
        <v>1586</v>
      </c>
      <c r="AH40" s="458">
        <f t="shared" si="56"/>
        <v>1073</v>
      </c>
      <c r="AI40" s="458">
        <f t="shared" si="57"/>
        <v>1068</v>
      </c>
      <c r="AJ40" s="458">
        <f t="shared" si="58"/>
        <v>642</v>
      </c>
      <c r="AK40" s="458">
        <f t="shared" si="59"/>
        <v>509</v>
      </c>
      <c r="AL40" s="458">
        <f t="shared" si="60"/>
        <v>301</v>
      </c>
      <c r="AM40" s="458">
        <f t="shared" si="61"/>
        <v>295</v>
      </c>
      <c r="AN40" s="458">
        <f t="shared" si="62"/>
        <v>135</v>
      </c>
      <c r="AO40" s="458">
        <f t="shared" si="63"/>
        <v>285</v>
      </c>
      <c r="AP40" s="458">
        <f t="shared" si="64"/>
        <v>28</v>
      </c>
      <c r="AQ40" s="458">
        <f t="shared" si="65"/>
        <v>118</v>
      </c>
      <c r="AR40" s="458">
        <f t="shared" si="66"/>
        <v>47</v>
      </c>
      <c r="AT40" s="16" t="s">
        <v>52</v>
      </c>
      <c r="AU40" s="13">
        <v>34</v>
      </c>
      <c r="AV40" s="13">
        <v>33</v>
      </c>
      <c r="AW40" s="13">
        <v>22</v>
      </c>
      <c r="AX40" s="13">
        <v>17</v>
      </c>
      <c r="AY40" s="13">
        <v>21</v>
      </c>
      <c r="AZ40" s="13">
        <v>26</v>
      </c>
      <c r="BA40" s="13">
        <v>17</v>
      </c>
      <c r="BB40" s="13">
        <v>18</v>
      </c>
      <c r="BC40" s="13">
        <v>27</v>
      </c>
      <c r="BD40" s="13">
        <v>32</v>
      </c>
      <c r="BE40" s="13">
        <v>28</v>
      </c>
      <c r="BF40" s="13">
        <v>25</v>
      </c>
      <c r="BG40" s="13">
        <v>33</v>
      </c>
      <c r="BH40" s="13">
        <v>36</v>
      </c>
      <c r="BI40" s="13">
        <v>45</v>
      </c>
      <c r="BJ40" s="13">
        <v>53</v>
      </c>
      <c r="BK40" s="13">
        <v>78</v>
      </c>
      <c r="BL40" s="13">
        <v>73</v>
      </c>
      <c r="BM40" s="13">
        <v>87</v>
      </c>
      <c r="BN40" s="13">
        <v>121</v>
      </c>
      <c r="BO40" s="13">
        <v>134</v>
      </c>
      <c r="BP40" s="13">
        <v>140</v>
      </c>
      <c r="BQ40" s="13">
        <v>177</v>
      </c>
      <c r="BR40" s="13">
        <v>157</v>
      </c>
      <c r="BS40" s="13">
        <v>172</v>
      </c>
      <c r="BT40" s="13">
        <v>208</v>
      </c>
      <c r="BU40" s="13">
        <v>184</v>
      </c>
      <c r="BV40" s="13">
        <v>191</v>
      </c>
      <c r="BW40" s="13">
        <v>203</v>
      </c>
      <c r="BX40" s="13">
        <v>198</v>
      </c>
      <c r="BY40" s="13">
        <v>175</v>
      </c>
      <c r="BZ40" s="13">
        <v>220</v>
      </c>
      <c r="CA40" s="13">
        <v>190</v>
      </c>
      <c r="CB40" s="13">
        <v>185</v>
      </c>
      <c r="CC40" s="13">
        <v>173</v>
      </c>
      <c r="CD40" s="13">
        <v>185</v>
      </c>
      <c r="CE40" s="13">
        <v>159</v>
      </c>
      <c r="CF40" s="13">
        <v>169</v>
      </c>
      <c r="CG40" s="13">
        <v>184</v>
      </c>
      <c r="CH40" s="13">
        <v>164</v>
      </c>
      <c r="CI40" s="13">
        <v>169</v>
      </c>
      <c r="CJ40" s="13">
        <v>167</v>
      </c>
      <c r="CK40" s="13">
        <v>181</v>
      </c>
      <c r="CL40" s="13">
        <v>153</v>
      </c>
      <c r="CM40" s="13">
        <v>167</v>
      </c>
      <c r="CN40" s="13">
        <v>184</v>
      </c>
      <c r="CO40" s="13">
        <v>137</v>
      </c>
      <c r="CP40" s="13">
        <v>157</v>
      </c>
      <c r="CQ40" s="13">
        <v>147</v>
      </c>
      <c r="CR40" s="13">
        <v>124</v>
      </c>
      <c r="CS40" s="13">
        <v>121</v>
      </c>
      <c r="CT40" s="13">
        <v>141</v>
      </c>
      <c r="CU40" s="13">
        <v>104</v>
      </c>
      <c r="CV40" s="13">
        <v>119</v>
      </c>
      <c r="CW40" s="13">
        <v>114</v>
      </c>
      <c r="CX40" s="13">
        <v>114</v>
      </c>
      <c r="CY40" s="13">
        <v>108</v>
      </c>
      <c r="CZ40" s="13">
        <v>97</v>
      </c>
      <c r="DA40" s="13">
        <v>84</v>
      </c>
      <c r="DB40" s="13">
        <v>66</v>
      </c>
      <c r="DC40" s="13">
        <v>73</v>
      </c>
      <c r="DD40" s="13">
        <v>70</v>
      </c>
      <c r="DE40" s="13">
        <v>55</v>
      </c>
      <c r="DF40" s="13">
        <v>63</v>
      </c>
      <c r="DG40" s="13">
        <v>33</v>
      </c>
      <c r="DH40" s="13">
        <v>51</v>
      </c>
      <c r="DI40" s="13">
        <v>45</v>
      </c>
      <c r="DJ40" s="13">
        <v>39</v>
      </c>
      <c r="DK40" s="13">
        <v>48</v>
      </c>
      <c r="DL40" s="13">
        <v>32</v>
      </c>
      <c r="DM40" s="13">
        <v>38</v>
      </c>
      <c r="DN40" s="13">
        <v>36</v>
      </c>
      <c r="DO40" s="13">
        <v>37</v>
      </c>
      <c r="DP40" s="13">
        <v>27</v>
      </c>
      <c r="DQ40" s="13">
        <v>24</v>
      </c>
      <c r="DR40" s="13">
        <v>20</v>
      </c>
      <c r="DS40" s="13">
        <v>30</v>
      </c>
      <c r="DT40" s="13">
        <v>21</v>
      </c>
      <c r="DU40" s="13">
        <v>27</v>
      </c>
      <c r="DV40" s="13">
        <v>35</v>
      </c>
      <c r="DW40" s="13">
        <v>26</v>
      </c>
      <c r="DX40" s="13">
        <v>26</v>
      </c>
      <c r="DY40" s="13">
        <v>33</v>
      </c>
      <c r="DZ40" s="13">
        <v>37</v>
      </c>
      <c r="EA40" s="13">
        <v>25</v>
      </c>
      <c r="EB40" s="13">
        <v>32</v>
      </c>
      <c r="EC40" s="13">
        <v>24</v>
      </c>
      <c r="ED40" s="13">
        <v>28</v>
      </c>
      <c r="EE40" s="13">
        <v>34</v>
      </c>
      <c r="EF40" s="13">
        <v>20</v>
      </c>
      <c r="EG40" s="13">
        <v>30</v>
      </c>
      <c r="EH40" s="13">
        <v>19</v>
      </c>
      <c r="EI40" s="13">
        <v>11</v>
      </c>
      <c r="EJ40" s="13">
        <v>20</v>
      </c>
      <c r="EK40" s="13">
        <v>3</v>
      </c>
      <c r="EL40" s="13">
        <v>14</v>
      </c>
      <c r="EM40" s="13">
        <v>6</v>
      </c>
      <c r="EN40" s="13">
        <v>6</v>
      </c>
      <c r="EO40" s="13">
        <v>5</v>
      </c>
      <c r="EP40" s="13">
        <v>2</v>
      </c>
      <c r="EQ40" s="13">
        <v>1</v>
      </c>
      <c r="ER40" s="13">
        <v>1</v>
      </c>
      <c r="ES40" s="13"/>
      <c r="ET40" s="13"/>
      <c r="EU40" s="13"/>
      <c r="EV40" s="13"/>
      <c r="EW40" s="13"/>
      <c r="EX40" s="13"/>
      <c r="EY40" s="13"/>
      <c r="EZ40" s="13"/>
      <c r="FA40" s="13">
        <v>3</v>
      </c>
      <c r="FB40" s="59">
        <v>8258</v>
      </c>
      <c r="FC40" s="13">
        <v>32</v>
      </c>
      <c r="FD40" s="13">
        <v>49</v>
      </c>
      <c r="FE40" s="13">
        <v>28</v>
      </c>
      <c r="FF40" s="13">
        <v>19</v>
      </c>
      <c r="FG40" s="13">
        <v>28</v>
      </c>
      <c r="FH40" s="13">
        <v>31</v>
      </c>
      <c r="FI40" s="13">
        <v>17</v>
      </c>
      <c r="FJ40" s="13">
        <v>21</v>
      </c>
      <c r="FK40" s="13">
        <v>33</v>
      </c>
      <c r="FL40" s="13">
        <v>28</v>
      </c>
      <c r="FM40" s="13">
        <v>38</v>
      </c>
      <c r="FN40" s="13">
        <v>26</v>
      </c>
      <c r="FO40" s="13">
        <v>39</v>
      </c>
      <c r="FP40" s="13">
        <v>31</v>
      </c>
      <c r="FQ40" s="13">
        <v>36</v>
      </c>
      <c r="FR40" s="13">
        <v>47</v>
      </c>
      <c r="FS40" s="13">
        <v>71</v>
      </c>
      <c r="FT40" s="13">
        <v>71</v>
      </c>
      <c r="FU40" s="13">
        <v>85</v>
      </c>
      <c r="FV40" s="13">
        <v>88</v>
      </c>
      <c r="FW40" s="13">
        <v>127</v>
      </c>
      <c r="FX40" s="13">
        <v>124</v>
      </c>
      <c r="FY40" s="13">
        <v>140</v>
      </c>
      <c r="FZ40" s="13">
        <v>172</v>
      </c>
      <c r="GA40" s="13">
        <v>180</v>
      </c>
      <c r="GB40" s="13">
        <v>187</v>
      </c>
      <c r="GC40" s="13">
        <v>196</v>
      </c>
      <c r="GD40" s="13">
        <v>197</v>
      </c>
      <c r="GE40" s="13">
        <v>223</v>
      </c>
      <c r="GF40" s="13">
        <v>183</v>
      </c>
      <c r="GG40" s="13">
        <v>190</v>
      </c>
      <c r="GH40" s="13">
        <v>209</v>
      </c>
      <c r="GI40" s="13">
        <v>198</v>
      </c>
      <c r="GJ40" s="13">
        <v>181</v>
      </c>
      <c r="GK40" s="13">
        <v>177</v>
      </c>
      <c r="GL40" s="13">
        <v>179</v>
      </c>
      <c r="GM40" s="13">
        <v>178</v>
      </c>
      <c r="GN40" s="13">
        <v>167</v>
      </c>
      <c r="GO40" s="13">
        <v>175</v>
      </c>
      <c r="GP40" s="13">
        <v>156</v>
      </c>
      <c r="GQ40" s="13">
        <v>172</v>
      </c>
      <c r="GR40" s="13">
        <v>157</v>
      </c>
      <c r="GS40" s="13">
        <v>166</v>
      </c>
      <c r="GT40" s="13">
        <v>176</v>
      </c>
      <c r="GU40" s="13">
        <v>143</v>
      </c>
      <c r="GV40" s="13">
        <v>155</v>
      </c>
      <c r="GW40" s="13">
        <v>149</v>
      </c>
      <c r="GX40" s="13">
        <v>127</v>
      </c>
      <c r="GY40" s="13">
        <v>134</v>
      </c>
      <c r="GZ40" s="13">
        <v>144</v>
      </c>
      <c r="HA40" s="13">
        <v>155</v>
      </c>
      <c r="HB40" s="13">
        <v>122</v>
      </c>
      <c r="HC40" s="13">
        <v>125</v>
      </c>
      <c r="HD40" s="13">
        <v>87</v>
      </c>
      <c r="HE40" s="13">
        <v>96</v>
      </c>
      <c r="HF40" s="13">
        <v>111</v>
      </c>
      <c r="HG40" s="13">
        <v>111</v>
      </c>
      <c r="HH40" s="13">
        <v>78</v>
      </c>
      <c r="HI40" s="13">
        <v>97</v>
      </c>
      <c r="HJ40" s="13">
        <v>91</v>
      </c>
      <c r="HK40" s="13">
        <v>74</v>
      </c>
      <c r="HL40" s="13">
        <v>80</v>
      </c>
      <c r="HM40" s="13">
        <v>93</v>
      </c>
      <c r="HN40" s="13">
        <v>87</v>
      </c>
      <c r="HO40" s="13">
        <v>69</v>
      </c>
      <c r="HP40" s="13">
        <v>73</v>
      </c>
      <c r="HQ40" s="13">
        <v>39</v>
      </c>
      <c r="HR40" s="13">
        <v>40</v>
      </c>
      <c r="HS40" s="13">
        <v>44</v>
      </c>
      <c r="HT40" s="13">
        <v>43</v>
      </c>
      <c r="HU40" s="13">
        <v>50</v>
      </c>
      <c r="HV40" s="13">
        <v>43</v>
      </c>
      <c r="HW40" s="13">
        <v>33</v>
      </c>
      <c r="HX40" s="13">
        <v>36</v>
      </c>
      <c r="HY40" s="13">
        <v>27</v>
      </c>
      <c r="HZ40" s="13">
        <v>26</v>
      </c>
      <c r="IA40" s="13">
        <v>23</v>
      </c>
      <c r="IB40" s="13">
        <v>24</v>
      </c>
      <c r="IC40" s="13">
        <v>18</v>
      </c>
      <c r="ID40" s="13">
        <v>21</v>
      </c>
      <c r="IE40" s="13">
        <v>25</v>
      </c>
      <c r="IF40" s="13">
        <v>16</v>
      </c>
      <c r="IG40" s="13">
        <v>18</v>
      </c>
      <c r="IH40" s="13">
        <v>16</v>
      </c>
      <c r="II40" s="13">
        <v>15</v>
      </c>
      <c r="IJ40" s="13">
        <v>15</v>
      </c>
      <c r="IK40" s="13">
        <v>10</v>
      </c>
      <c r="IL40" s="13">
        <v>7</v>
      </c>
      <c r="IM40" s="13">
        <v>8</v>
      </c>
      <c r="IN40" s="13">
        <v>5</v>
      </c>
      <c r="IO40" s="13">
        <v>8</v>
      </c>
      <c r="IP40" s="13">
        <v>5</v>
      </c>
      <c r="IQ40" s="13">
        <v>4</v>
      </c>
      <c r="IR40" s="13">
        <v>5</v>
      </c>
      <c r="IS40" s="13"/>
      <c r="IT40" s="13">
        <v>1</v>
      </c>
      <c r="IU40" s="13">
        <v>4</v>
      </c>
      <c r="IV40" s="13"/>
      <c r="IW40" s="13"/>
      <c r="IX40" s="13">
        <v>1</v>
      </c>
      <c r="IY40" s="13"/>
      <c r="IZ40" s="13"/>
      <c r="JA40" s="13"/>
      <c r="JB40" s="13"/>
      <c r="JC40" s="13"/>
      <c r="JD40" s="13"/>
      <c r="JE40" s="13">
        <v>1</v>
      </c>
      <c r="JF40" s="59">
        <v>8060</v>
      </c>
      <c r="JG40" s="13">
        <v>1</v>
      </c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>
        <v>1</v>
      </c>
      <c r="JV40" s="13"/>
      <c r="JW40" s="13"/>
      <c r="JX40" s="13"/>
      <c r="JY40" s="13"/>
      <c r="JZ40" s="13"/>
      <c r="KA40" s="13"/>
      <c r="KB40" s="13">
        <v>1</v>
      </c>
      <c r="KC40" s="13"/>
      <c r="KD40" s="13"/>
      <c r="KE40" s="13">
        <v>1</v>
      </c>
      <c r="KF40" s="13">
        <v>1</v>
      </c>
      <c r="KG40" s="13"/>
      <c r="KH40" s="13"/>
      <c r="KI40" s="13"/>
      <c r="KJ40" s="13">
        <v>1</v>
      </c>
      <c r="KK40" s="13">
        <v>1</v>
      </c>
      <c r="KL40" s="13"/>
      <c r="KM40" s="13">
        <v>1</v>
      </c>
      <c r="KN40" s="13"/>
      <c r="KO40" s="13"/>
      <c r="KP40" s="13">
        <v>1</v>
      </c>
      <c r="KQ40" s="13">
        <v>1</v>
      </c>
      <c r="KR40" s="13"/>
      <c r="KS40" s="13"/>
      <c r="KT40" s="13"/>
      <c r="KU40" s="13"/>
      <c r="KV40" s="13"/>
      <c r="KW40" s="13">
        <v>1</v>
      </c>
      <c r="KX40" s="13"/>
      <c r="KY40" s="13">
        <v>2</v>
      </c>
      <c r="KZ40" s="13"/>
      <c r="LA40" s="13">
        <v>2</v>
      </c>
      <c r="LB40" s="13"/>
      <c r="LC40" s="13">
        <v>2</v>
      </c>
      <c r="LD40" s="13"/>
      <c r="LE40" s="13"/>
      <c r="LF40" s="13"/>
      <c r="LG40" s="13"/>
      <c r="LH40" s="13"/>
      <c r="LI40" s="13">
        <v>1</v>
      </c>
      <c r="LJ40" s="13">
        <v>1</v>
      </c>
      <c r="LK40" s="13"/>
      <c r="LL40" s="13"/>
      <c r="LM40" s="13"/>
      <c r="LN40" s="13"/>
      <c r="LO40" s="13">
        <v>1</v>
      </c>
      <c r="LP40" s="13"/>
      <c r="LQ40" s="13"/>
      <c r="LR40" s="13"/>
      <c r="LS40" s="13"/>
      <c r="LT40" s="13">
        <v>1</v>
      </c>
      <c r="LU40" s="13"/>
      <c r="LV40" s="13"/>
      <c r="LW40" s="13"/>
      <c r="LX40" s="13">
        <v>1</v>
      </c>
      <c r="LY40" s="13"/>
      <c r="LZ40" s="13">
        <v>1</v>
      </c>
      <c r="MA40" s="13"/>
      <c r="MB40" s="13"/>
      <c r="MC40" s="13">
        <v>1</v>
      </c>
      <c r="MD40" s="13">
        <v>2</v>
      </c>
      <c r="ME40" s="13"/>
      <c r="MF40" s="13"/>
      <c r="MG40" s="13"/>
      <c r="MH40" s="13"/>
      <c r="MI40" s="13"/>
      <c r="MJ40" s="13"/>
      <c r="MK40" s="13">
        <v>1</v>
      </c>
      <c r="ML40" s="13">
        <v>2</v>
      </c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>
        <v>1</v>
      </c>
      <c r="NE40" s="13">
        <v>13</v>
      </c>
      <c r="NF40" s="59">
        <v>43</v>
      </c>
      <c r="NG40" s="13">
        <v>16361</v>
      </c>
      <c r="NH40" s="351"/>
      <c r="NI40" s="351"/>
      <c r="NJ40" s="351"/>
      <c r="NK40" s="351"/>
      <c r="NL40" s="351"/>
      <c r="NM40" s="351"/>
    </row>
    <row r="41" spans="1:377">
      <c r="A41" s="9" t="s">
        <v>52</v>
      </c>
      <c r="B41" s="250">
        <f t="shared" si="26"/>
        <v>286</v>
      </c>
      <c r="C41" s="250">
        <f t="shared" si="27"/>
        <v>247</v>
      </c>
      <c r="D41" s="250">
        <f t="shared" si="28"/>
        <v>532</v>
      </c>
      <c r="E41" s="250">
        <f t="shared" si="29"/>
        <v>579</v>
      </c>
      <c r="F41" s="250">
        <f t="shared" si="30"/>
        <v>1729</v>
      </c>
      <c r="G41" s="250">
        <f t="shared" si="31"/>
        <v>1764</v>
      </c>
      <c r="H41" s="250">
        <f t="shared" si="32"/>
        <v>1810</v>
      </c>
      <c r="I41" s="250">
        <f t="shared" si="33"/>
        <v>1804</v>
      </c>
      <c r="J41" s="250">
        <f t="shared" si="34"/>
        <v>1523</v>
      </c>
      <c r="K41" s="250">
        <f t="shared" si="35"/>
        <v>1586</v>
      </c>
      <c r="L41" s="250">
        <f t="shared" si="36"/>
        <v>1073</v>
      </c>
      <c r="M41" s="250">
        <f t="shared" si="37"/>
        <v>1068</v>
      </c>
      <c r="N41" s="250">
        <f t="shared" si="38"/>
        <v>642</v>
      </c>
      <c r="O41" s="250">
        <f t="shared" si="39"/>
        <v>509</v>
      </c>
      <c r="P41" s="250">
        <f t="shared" si="40"/>
        <v>301</v>
      </c>
      <c r="Q41" s="250">
        <f t="shared" si="41"/>
        <v>295</v>
      </c>
      <c r="R41" s="250">
        <f t="shared" si="42"/>
        <v>135</v>
      </c>
      <c r="S41" s="250">
        <f t="shared" si="43"/>
        <v>285</v>
      </c>
      <c r="T41" s="250">
        <f t="shared" si="44"/>
        <v>28</v>
      </c>
      <c r="U41" s="250">
        <f t="shared" si="45"/>
        <v>118</v>
      </c>
      <c r="W41" s="16" t="s">
        <v>53</v>
      </c>
      <c r="X41" s="458">
        <f t="shared" si="46"/>
        <v>9</v>
      </c>
      <c r="Y41" s="458">
        <f t="shared" si="47"/>
        <v>9</v>
      </c>
      <c r="Z41" s="458">
        <f t="shared" si="48"/>
        <v>6</v>
      </c>
      <c r="AA41" s="458">
        <f t="shared" si="49"/>
        <v>15</v>
      </c>
      <c r="AB41" s="458">
        <f t="shared" si="50"/>
        <v>10</v>
      </c>
      <c r="AC41" s="458">
        <f t="shared" si="51"/>
        <v>16</v>
      </c>
      <c r="AD41" s="458">
        <f t="shared" si="52"/>
        <v>8</v>
      </c>
      <c r="AE41" s="458">
        <f t="shared" si="53"/>
        <v>15</v>
      </c>
      <c r="AF41" s="458">
        <f t="shared" si="54"/>
        <v>3</v>
      </c>
      <c r="AG41" s="458">
        <f t="shared" si="55"/>
        <v>16</v>
      </c>
      <c r="AH41" s="458">
        <f t="shared" si="56"/>
        <v>5</v>
      </c>
      <c r="AI41" s="458">
        <f t="shared" si="57"/>
        <v>6</v>
      </c>
      <c r="AJ41" s="458">
        <f t="shared" si="58"/>
        <v>5</v>
      </c>
      <c r="AK41" s="458">
        <f t="shared" si="59"/>
        <v>7</v>
      </c>
      <c r="AL41" s="458">
        <f t="shared" si="60"/>
        <v>2</v>
      </c>
      <c r="AM41" s="458">
        <f t="shared" si="61"/>
        <v>0</v>
      </c>
      <c r="AN41" s="458">
        <f t="shared" si="62"/>
        <v>3</v>
      </c>
      <c r="AO41" s="458">
        <f t="shared" si="63"/>
        <v>5</v>
      </c>
      <c r="AP41" s="458">
        <f t="shared" si="64"/>
        <v>0</v>
      </c>
      <c r="AQ41" s="458">
        <f t="shared" si="65"/>
        <v>1</v>
      </c>
      <c r="AR41" s="458">
        <f t="shared" si="66"/>
        <v>0</v>
      </c>
      <c r="AT41" s="16" t="s">
        <v>53</v>
      </c>
      <c r="AU41" s="13"/>
      <c r="AV41" s="13">
        <v>3</v>
      </c>
      <c r="AW41" s="13">
        <v>3</v>
      </c>
      <c r="AX41" s="13"/>
      <c r="AY41" s="13">
        <v>1</v>
      </c>
      <c r="AZ41" s="13">
        <v>1</v>
      </c>
      <c r="BA41" s="13"/>
      <c r="BB41" s="13"/>
      <c r="BC41" s="13">
        <v>1</v>
      </c>
      <c r="BD41" s="13"/>
      <c r="BE41" s="13">
        <v>1</v>
      </c>
      <c r="BF41" s="13"/>
      <c r="BG41" s="13">
        <v>1</v>
      </c>
      <c r="BH41" s="13"/>
      <c r="BI41" s="13"/>
      <c r="BJ41" s="13">
        <v>1</v>
      </c>
      <c r="BK41" s="13">
        <v>2</v>
      </c>
      <c r="BL41" s="13">
        <v>5</v>
      </c>
      <c r="BM41" s="13">
        <v>1</v>
      </c>
      <c r="BN41" s="13">
        <v>4</v>
      </c>
      <c r="BO41" s="13">
        <v>2</v>
      </c>
      <c r="BP41" s="13">
        <v>2</v>
      </c>
      <c r="BQ41" s="13">
        <v>3</v>
      </c>
      <c r="BR41" s="13">
        <v>2</v>
      </c>
      <c r="BS41" s="13">
        <v>2</v>
      </c>
      <c r="BT41" s="13">
        <v>1</v>
      </c>
      <c r="BU41" s="13">
        <v>2</v>
      </c>
      <c r="BV41" s="13"/>
      <c r="BW41" s="13">
        <v>1</v>
      </c>
      <c r="BX41" s="13">
        <v>1</v>
      </c>
      <c r="BY41" s="13">
        <v>3</v>
      </c>
      <c r="BZ41" s="13">
        <v>3</v>
      </c>
      <c r="CA41" s="13">
        <v>1</v>
      </c>
      <c r="CB41" s="13"/>
      <c r="CC41" s="13">
        <v>2</v>
      </c>
      <c r="CD41" s="13">
        <v>1</v>
      </c>
      <c r="CE41" s="13">
        <v>2</v>
      </c>
      <c r="CF41" s="13">
        <v>1</v>
      </c>
      <c r="CG41" s="13">
        <v>1</v>
      </c>
      <c r="CH41" s="13">
        <v>1</v>
      </c>
      <c r="CI41" s="13">
        <v>2</v>
      </c>
      <c r="CJ41" s="13">
        <v>5</v>
      </c>
      <c r="CK41" s="13">
        <v>1</v>
      </c>
      <c r="CL41" s="13">
        <v>1</v>
      </c>
      <c r="CM41" s="13">
        <v>1</v>
      </c>
      <c r="CN41" s="13">
        <v>4</v>
      </c>
      <c r="CO41" s="13">
        <v>1</v>
      </c>
      <c r="CP41" s="13">
        <v>1</v>
      </c>
      <c r="CQ41" s="13"/>
      <c r="CR41" s="13"/>
      <c r="CS41" s="13"/>
      <c r="CT41" s="13">
        <v>1</v>
      </c>
      <c r="CU41" s="13"/>
      <c r="CV41" s="13"/>
      <c r="CW41" s="13"/>
      <c r="CX41" s="13"/>
      <c r="CY41" s="13">
        <v>3</v>
      </c>
      <c r="CZ41" s="13">
        <v>1</v>
      </c>
      <c r="DA41" s="13">
        <v>1</v>
      </c>
      <c r="DB41" s="13"/>
      <c r="DC41" s="13"/>
      <c r="DD41" s="13"/>
      <c r="DE41" s="13">
        <v>1</v>
      </c>
      <c r="DF41" s="13"/>
      <c r="DG41" s="13">
        <v>1</v>
      </c>
      <c r="DH41" s="13">
        <v>1</v>
      </c>
      <c r="DI41" s="13">
        <v>3</v>
      </c>
      <c r="DJ41" s="13"/>
      <c r="DK41" s="13">
        <v>1</v>
      </c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>
        <v>1</v>
      </c>
      <c r="DX41" s="13">
        <v>2</v>
      </c>
      <c r="DY41" s="13"/>
      <c r="DZ41" s="13"/>
      <c r="EA41" s="13">
        <v>1</v>
      </c>
      <c r="EB41" s="13"/>
      <c r="EC41" s="13"/>
      <c r="ED41" s="13">
        <v>1</v>
      </c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>
        <v>1</v>
      </c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59">
        <v>90</v>
      </c>
      <c r="FC41" s="13">
        <v>1</v>
      </c>
      <c r="FD41" s="13"/>
      <c r="FE41" s="13">
        <v>3</v>
      </c>
      <c r="FF41" s="13">
        <v>1</v>
      </c>
      <c r="FG41" s="13">
        <v>2</v>
      </c>
      <c r="FH41" s="13"/>
      <c r="FI41" s="13">
        <v>1</v>
      </c>
      <c r="FJ41" s="13">
        <v>1</v>
      </c>
      <c r="FK41" s="13"/>
      <c r="FL41" s="13"/>
      <c r="FM41" s="13"/>
      <c r="FN41" s="13">
        <v>1</v>
      </c>
      <c r="FO41" s="13"/>
      <c r="FP41" s="13">
        <v>1</v>
      </c>
      <c r="FQ41" s="13"/>
      <c r="FR41" s="13">
        <v>1</v>
      </c>
      <c r="FS41" s="13">
        <v>1</v>
      </c>
      <c r="FT41" s="13">
        <v>2</v>
      </c>
      <c r="FU41" s="13"/>
      <c r="FV41" s="13"/>
      <c r="FW41" s="13">
        <v>2</v>
      </c>
      <c r="FX41" s="13"/>
      <c r="FY41" s="13">
        <v>1</v>
      </c>
      <c r="FZ41" s="13">
        <v>1</v>
      </c>
      <c r="GA41" s="13"/>
      <c r="GB41" s="13">
        <v>2</v>
      </c>
      <c r="GC41" s="13">
        <v>2</v>
      </c>
      <c r="GD41" s="13"/>
      <c r="GE41" s="13">
        <v>1</v>
      </c>
      <c r="GF41" s="13">
        <v>1</v>
      </c>
      <c r="GG41" s="13"/>
      <c r="GH41" s="13">
        <v>1</v>
      </c>
      <c r="GI41" s="13">
        <v>1</v>
      </c>
      <c r="GJ41" s="13">
        <v>1</v>
      </c>
      <c r="GK41" s="13">
        <v>2</v>
      </c>
      <c r="GL41" s="13">
        <v>1</v>
      </c>
      <c r="GM41" s="13">
        <v>1</v>
      </c>
      <c r="GN41" s="13"/>
      <c r="GO41" s="13">
        <v>1</v>
      </c>
      <c r="GP41" s="13"/>
      <c r="GQ41" s="13">
        <v>1</v>
      </c>
      <c r="GR41" s="13"/>
      <c r="GS41" s="13"/>
      <c r="GT41" s="13"/>
      <c r="GU41" s="13">
        <v>1</v>
      </c>
      <c r="GV41" s="13"/>
      <c r="GW41" s="13"/>
      <c r="GX41" s="13"/>
      <c r="GY41" s="13"/>
      <c r="GZ41" s="13">
        <v>1</v>
      </c>
      <c r="HA41" s="13">
        <v>1</v>
      </c>
      <c r="HB41" s="13"/>
      <c r="HC41" s="13"/>
      <c r="HD41" s="13"/>
      <c r="HE41" s="13"/>
      <c r="HF41" s="13"/>
      <c r="HG41" s="13">
        <v>1</v>
      </c>
      <c r="HH41" s="13">
        <v>2</v>
      </c>
      <c r="HI41" s="13"/>
      <c r="HJ41" s="13">
        <v>1</v>
      </c>
      <c r="HK41" s="13">
        <v>1</v>
      </c>
      <c r="HL41" s="13"/>
      <c r="HM41" s="13"/>
      <c r="HN41" s="13">
        <v>1</v>
      </c>
      <c r="HO41" s="13"/>
      <c r="HP41" s="13">
        <v>2</v>
      </c>
      <c r="HQ41" s="13"/>
      <c r="HR41" s="13">
        <v>1</v>
      </c>
      <c r="HS41" s="13"/>
      <c r="HT41" s="13"/>
      <c r="HU41" s="13"/>
      <c r="HV41" s="13"/>
      <c r="HW41" s="13"/>
      <c r="HX41" s="13"/>
      <c r="HY41" s="13">
        <v>1</v>
      </c>
      <c r="HZ41" s="13"/>
      <c r="IA41" s="13"/>
      <c r="IB41" s="13"/>
      <c r="IC41" s="13">
        <v>1</v>
      </c>
      <c r="ID41" s="13"/>
      <c r="IE41" s="13"/>
      <c r="IF41" s="13"/>
      <c r="IG41" s="13"/>
      <c r="IH41" s="13"/>
      <c r="II41" s="13">
        <v>2</v>
      </c>
      <c r="IJ41" s="13"/>
      <c r="IK41" s="13"/>
      <c r="IL41" s="13">
        <v>1</v>
      </c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59">
        <v>51</v>
      </c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59"/>
      <c r="NG41" s="13">
        <v>141</v>
      </c>
      <c r="NH41" s="351"/>
      <c r="NI41" s="351"/>
      <c r="NJ41" s="351"/>
      <c r="NK41" s="351"/>
      <c r="NL41" s="351"/>
      <c r="NM41" s="351"/>
    </row>
    <row r="42" spans="1:377">
      <c r="A42" s="8" t="s">
        <v>53</v>
      </c>
      <c r="B42" s="250">
        <f t="shared" si="26"/>
        <v>9</v>
      </c>
      <c r="C42" s="250">
        <f t="shared" si="27"/>
        <v>9</v>
      </c>
      <c r="D42" s="250">
        <f t="shared" si="28"/>
        <v>6</v>
      </c>
      <c r="E42" s="250">
        <f t="shared" si="29"/>
        <v>15</v>
      </c>
      <c r="F42" s="250">
        <f t="shared" si="30"/>
        <v>10</v>
      </c>
      <c r="G42" s="250">
        <f t="shared" si="31"/>
        <v>16</v>
      </c>
      <c r="H42" s="250">
        <f t="shared" si="32"/>
        <v>8</v>
      </c>
      <c r="I42" s="250">
        <f t="shared" si="33"/>
        <v>15</v>
      </c>
      <c r="J42" s="250">
        <f t="shared" si="34"/>
        <v>3</v>
      </c>
      <c r="K42" s="250">
        <f t="shared" si="35"/>
        <v>16</v>
      </c>
      <c r="L42" s="250">
        <f t="shared" si="36"/>
        <v>5</v>
      </c>
      <c r="M42" s="250">
        <f t="shared" si="37"/>
        <v>6</v>
      </c>
      <c r="N42" s="250">
        <f t="shared" si="38"/>
        <v>5</v>
      </c>
      <c r="O42" s="250">
        <f t="shared" si="39"/>
        <v>7</v>
      </c>
      <c r="P42" s="250">
        <f t="shared" si="40"/>
        <v>2</v>
      </c>
      <c r="Q42" s="250">
        <f t="shared" si="41"/>
        <v>0</v>
      </c>
      <c r="R42" s="250">
        <f t="shared" si="42"/>
        <v>3</v>
      </c>
      <c r="S42" s="250">
        <f t="shared" si="43"/>
        <v>5</v>
      </c>
      <c r="T42" s="250">
        <f t="shared" si="44"/>
        <v>0</v>
      </c>
      <c r="U42" s="250">
        <f t="shared" si="45"/>
        <v>1</v>
      </c>
      <c r="W42" s="16" t="s">
        <v>54</v>
      </c>
      <c r="X42" s="458">
        <f t="shared" si="46"/>
        <v>16</v>
      </c>
      <c r="Y42" s="458">
        <f t="shared" si="47"/>
        <v>14</v>
      </c>
      <c r="Z42" s="458">
        <f t="shared" si="48"/>
        <v>30</v>
      </c>
      <c r="AA42" s="458">
        <f t="shared" si="49"/>
        <v>37</v>
      </c>
      <c r="AB42" s="458">
        <f t="shared" si="50"/>
        <v>95</v>
      </c>
      <c r="AC42" s="458">
        <f t="shared" si="51"/>
        <v>98</v>
      </c>
      <c r="AD42" s="458">
        <f t="shared" si="52"/>
        <v>121</v>
      </c>
      <c r="AE42" s="458">
        <f t="shared" si="53"/>
        <v>139</v>
      </c>
      <c r="AF42" s="458">
        <f t="shared" si="54"/>
        <v>140</v>
      </c>
      <c r="AG42" s="458">
        <f t="shared" si="55"/>
        <v>113</v>
      </c>
      <c r="AH42" s="458">
        <f t="shared" si="56"/>
        <v>92</v>
      </c>
      <c r="AI42" s="458">
        <f t="shared" si="57"/>
        <v>96</v>
      </c>
      <c r="AJ42" s="458">
        <f t="shared" si="58"/>
        <v>60</v>
      </c>
      <c r="AK42" s="458">
        <f t="shared" si="59"/>
        <v>51</v>
      </c>
      <c r="AL42" s="458">
        <f t="shared" si="60"/>
        <v>52</v>
      </c>
      <c r="AM42" s="458">
        <f t="shared" si="61"/>
        <v>41</v>
      </c>
      <c r="AN42" s="458">
        <f t="shared" si="62"/>
        <v>32</v>
      </c>
      <c r="AO42" s="458">
        <f t="shared" si="63"/>
        <v>39</v>
      </c>
      <c r="AP42" s="458">
        <f t="shared" si="64"/>
        <v>7</v>
      </c>
      <c r="AQ42" s="458">
        <f t="shared" si="65"/>
        <v>21</v>
      </c>
      <c r="AR42" s="458">
        <f t="shared" si="66"/>
        <v>1</v>
      </c>
      <c r="AT42" s="16" t="s">
        <v>54</v>
      </c>
      <c r="AU42" s="13">
        <v>2</v>
      </c>
      <c r="AV42" s="13">
        <v>2</v>
      </c>
      <c r="AW42" s="13"/>
      <c r="AX42" s="13">
        <v>1</v>
      </c>
      <c r="AY42" s="13">
        <v>1</v>
      </c>
      <c r="AZ42" s="13">
        <v>1</v>
      </c>
      <c r="BA42" s="13">
        <v>2</v>
      </c>
      <c r="BB42" s="13">
        <v>2</v>
      </c>
      <c r="BC42" s="13">
        <v>2</v>
      </c>
      <c r="BD42" s="13">
        <v>1</v>
      </c>
      <c r="BE42" s="13">
        <v>6</v>
      </c>
      <c r="BF42" s="13">
        <v>1</v>
      </c>
      <c r="BG42" s="13">
        <v>1</v>
      </c>
      <c r="BH42" s="13">
        <v>1</v>
      </c>
      <c r="BI42" s="13">
        <v>6</v>
      </c>
      <c r="BJ42" s="13">
        <v>3</v>
      </c>
      <c r="BK42" s="13">
        <v>4</v>
      </c>
      <c r="BL42" s="13">
        <v>6</v>
      </c>
      <c r="BM42" s="13">
        <v>3</v>
      </c>
      <c r="BN42" s="13">
        <v>6</v>
      </c>
      <c r="BO42" s="13">
        <v>6</v>
      </c>
      <c r="BP42" s="13">
        <v>11</v>
      </c>
      <c r="BQ42" s="13">
        <v>9</v>
      </c>
      <c r="BR42" s="13">
        <v>11</v>
      </c>
      <c r="BS42" s="13">
        <v>6</v>
      </c>
      <c r="BT42" s="13">
        <v>12</v>
      </c>
      <c r="BU42" s="13">
        <v>11</v>
      </c>
      <c r="BV42" s="13">
        <v>9</v>
      </c>
      <c r="BW42" s="13">
        <v>15</v>
      </c>
      <c r="BX42" s="13">
        <v>8</v>
      </c>
      <c r="BY42" s="13">
        <v>13</v>
      </c>
      <c r="BZ42" s="13">
        <v>16</v>
      </c>
      <c r="CA42" s="13">
        <v>12</v>
      </c>
      <c r="CB42" s="13">
        <v>11</v>
      </c>
      <c r="CC42" s="13">
        <v>14</v>
      </c>
      <c r="CD42" s="13">
        <v>16</v>
      </c>
      <c r="CE42" s="13">
        <v>15</v>
      </c>
      <c r="CF42" s="13">
        <v>13</v>
      </c>
      <c r="CG42" s="13">
        <v>12</v>
      </c>
      <c r="CH42" s="13">
        <v>17</v>
      </c>
      <c r="CI42" s="13">
        <v>13</v>
      </c>
      <c r="CJ42" s="13">
        <v>18</v>
      </c>
      <c r="CK42" s="13">
        <v>10</v>
      </c>
      <c r="CL42" s="13">
        <v>18</v>
      </c>
      <c r="CM42" s="13">
        <v>4</v>
      </c>
      <c r="CN42" s="13">
        <v>13</v>
      </c>
      <c r="CO42" s="13">
        <v>11</v>
      </c>
      <c r="CP42" s="13">
        <v>12</v>
      </c>
      <c r="CQ42" s="13">
        <v>11</v>
      </c>
      <c r="CR42" s="13">
        <v>3</v>
      </c>
      <c r="CS42" s="13">
        <v>15</v>
      </c>
      <c r="CT42" s="13">
        <v>6</v>
      </c>
      <c r="CU42" s="13">
        <v>11</v>
      </c>
      <c r="CV42" s="13">
        <v>14</v>
      </c>
      <c r="CW42" s="13">
        <v>7</v>
      </c>
      <c r="CX42" s="13">
        <v>9</v>
      </c>
      <c r="CY42" s="13">
        <v>9</v>
      </c>
      <c r="CZ42" s="13">
        <v>9</v>
      </c>
      <c r="DA42" s="13">
        <v>9</v>
      </c>
      <c r="DB42" s="13">
        <v>7</v>
      </c>
      <c r="DC42" s="13">
        <v>6</v>
      </c>
      <c r="DD42" s="13">
        <v>4</v>
      </c>
      <c r="DE42" s="13">
        <v>5</v>
      </c>
      <c r="DF42" s="13">
        <v>2</v>
      </c>
      <c r="DG42" s="13">
        <v>11</v>
      </c>
      <c r="DH42" s="13">
        <v>2</v>
      </c>
      <c r="DI42" s="13">
        <v>7</v>
      </c>
      <c r="DJ42" s="13">
        <v>5</v>
      </c>
      <c r="DK42" s="13">
        <v>7</v>
      </c>
      <c r="DL42" s="13">
        <v>2</v>
      </c>
      <c r="DM42" s="13">
        <v>4</v>
      </c>
      <c r="DN42" s="13">
        <v>3</v>
      </c>
      <c r="DO42" s="13">
        <v>3</v>
      </c>
      <c r="DP42" s="13">
        <v>1</v>
      </c>
      <c r="DQ42" s="13">
        <v>5</v>
      </c>
      <c r="DR42" s="13">
        <v>6</v>
      </c>
      <c r="DS42" s="13">
        <v>3</v>
      </c>
      <c r="DT42" s="13">
        <v>5</v>
      </c>
      <c r="DU42" s="13">
        <v>3</v>
      </c>
      <c r="DV42" s="13">
        <v>8</v>
      </c>
      <c r="DW42" s="13">
        <v>3</v>
      </c>
      <c r="DX42" s="13">
        <v>2</v>
      </c>
      <c r="DY42" s="13">
        <v>4</v>
      </c>
      <c r="DZ42" s="13">
        <v>5</v>
      </c>
      <c r="EA42" s="13">
        <v>3</v>
      </c>
      <c r="EB42" s="13">
        <v>2</v>
      </c>
      <c r="EC42" s="13">
        <v>4</v>
      </c>
      <c r="ED42" s="13">
        <v>4</v>
      </c>
      <c r="EE42" s="13">
        <v>10</v>
      </c>
      <c r="EF42" s="13">
        <v>2</v>
      </c>
      <c r="EG42" s="13">
        <v>10</v>
      </c>
      <c r="EH42" s="13">
        <v>4</v>
      </c>
      <c r="EI42" s="13">
        <v>1</v>
      </c>
      <c r="EJ42" s="13">
        <v>2</v>
      </c>
      <c r="EK42" s="13">
        <v>2</v>
      </c>
      <c r="EL42" s="13"/>
      <c r="EM42" s="13">
        <v>2</v>
      </c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59">
        <v>649</v>
      </c>
      <c r="FC42" s="13">
        <v>4</v>
      </c>
      <c r="FD42" s="13"/>
      <c r="FE42" s="13">
        <v>1</v>
      </c>
      <c r="FF42" s="13">
        <v>1</v>
      </c>
      <c r="FG42" s="13">
        <v>2</v>
      </c>
      <c r="FH42" s="13">
        <v>1</v>
      </c>
      <c r="FI42" s="13">
        <v>3</v>
      </c>
      <c r="FJ42" s="13"/>
      <c r="FK42" s="13">
        <v>4</v>
      </c>
      <c r="FL42" s="13"/>
      <c r="FM42" s="13">
        <v>1</v>
      </c>
      <c r="FN42" s="13">
        <v>1</v>
      </c>
      <c r="FO42" s="13">
        <v>3</v>
      </c>
      <c r="FP42" s="13">
        <v>4</v>
      </c>
      <c r="FQ42" s="13">
        <v>3</v>
      </c>
      <c r="FR42" s="13">
        <v>4</v>
      </c>
      <c r="FS42" s="13">
        <v>3</v>
      </c>
      <c r="FT42" s="13">
        <v>2</v>
      </c>
      <c r="FU42" s="13">
        <v>5</v>
      </c>
      <c r="FV42" s="13">
        <v>4</v>
      </c>
      <c r="FW42" s="13">
        <v>6</v>
      </c>
      <c r="FX42" s="13">
        <v>6</v>
      </c>
      <c r="FY42" s="13">
        <v>7</v>
      </c>
      <c r="FZ42" s="13">
        <v>15</v>
      </c>
      <c r="GA42" s="13">
        <v>12</v>
      </c>
      <c r="GB42" s="13">
        <v>9</v>
      </c>
      <c r="GC42" s="13">
        <v>10</v>
      </c>
      <c r="GD42" s="13">
        <v>10</v>
      </c>
      <c r="GE42" s="13">
        <v>9</v>
      </c>
      <c r="GF42" s="13">
        <v>11</v>
      </c>
      <c r="GG42" s="13">
        <v>17</v>
      </c>
      <c r="GH42" s="13">
        <v>11</v>
      </c>
      <c r="GI42" s="13">
        <v>9</v>
      </c>
      <c r="GJ42" s="13">
        <v>13</v>
      </c>
      <c r="GK42" s="13">
        <v>14</v>
      </c>
      <c r="GL42" s="13">
        <v>11</v>
      </c>
      <c r="GM42" s="13">
        <v>13</v>
      </c>
      <c r="GN42" s="13">
        <v>10</v>
      </c>
      <c r="GO42" s="13">
        <v>9</v>
      </c>
      <c r="GP42" s="13">
        <v>14</v>
      </c>
      <c r="GQ42" s="13">
        <v>16</v>
      </c>
      <c r="GR42" s="13">
        <v>15</v>
      </c>
      <c r="GS42" s="13">
        <v>15</v>
      </c>
      <c r="GT42" s="13">
        <v>7</v>
      </c>
      <c r="GU42" s="13">
        <v>17</v>
      </c>
      <c r="GV42" s="13">
        <v>20</v>
      </c>
      <c r="GW42" s="13">
        <v>13</v>
      </c>
      <c r="GX42" s="13">
        <v>10</v>
      </c>
      <c r="GY42" s="13">
        <v>15</v>
      </c>
      <c r="GZ42" s="13">
        <v>12</v>
      </c>
      <c r="HA42" s="13">
        <v>12</v>
      </c>
      <c r="HB42" s="13">
        <v>13</v>
      </c>
      <c r="HC42" s="13">
        <v>11</v>
      </c>
      <c r="HD42" s="13">
        <v>8</v>
      </c>
      <c r="HE42" s="13">
        <v>12</v>
      </c>
      <c r="HF42" s="13">
        <v>8</v>
      </c>
      <c r="HG42" s="13">
        <v>6</v>
      </c>
      <c r="HH42" s="13">
        <v>6</v>
      </c>
      <c r="HI42" s="13">
        <v>11</v>
      </c>
      <c r="HJ42" s="13">
        <v>5</v>
      </c>
      <c r="HK42" s="13">
        <v>4</v>
      </c>
      <c r="HL42" s="13">
        <v>5</v>
      </c>
      <c r="HM42" s="13">
        <v>3</v>
      </c>
      <c r="HN42" s="13">
        <v>7</v>
      </c>
      <c r="HO42" s="13">
        <v>8</v>
      </c>
      <c r="HP42" s="13">
        <v>9</v>
      </c>
      <c r="HQ42" s="13">
        <v>7</v>
      </c>
      <c r="HR42" s="13">
        <v>7</v>
      </c>
      <c r="HS42" s="13">
        <v>7</v>
      </c>
      <c r="HT42" s="13">
        <v>3</v>
      </c>
      <c r="HU42" s="13">
        <v>1</v>
      </c>
      <c r="HV42" s="13">
        <v>13</v>
      </c>
      <c r="HW42" s="13">
        <v>3</v>
      </c>
      <c r="HX42" s="13">
        <v>3</v>
      </c>
      <c r="HY42" s="13">
        <v>7</v>
      </c>
      <c r="HZ42" s="13">
        <v>3</v>
      </c>
      <c r="IA42" s="13">
        <v>4</v>
      </c>
      <c r="IB42" s="13">
        <v>7</v>
      </c>
      <c r="IC42" s="13">
        <v>8</v>
      </c>
      <c r="ID42" s="13">
        <v>3</v>
      </c>
      <c r="IE42" s="13">
        <v>3</v>
      </c>
      <c r="IF42" s="13">
        <v>9</v>
      </c>
      <c r="IG42" s="13">
        <v>5</v>
      </c>
      <c r="IH42" s="13">
        <v>6</v>
      </c>
      <c r="II42" s="13">
        <v>3</v>
      </c>
      <c r="IJ42" s="13"/>
      <c r="IK42" s="13">
        <v>4</v>
      </c>
      <c r="IL42" s="13">
        <v>1</v>
      </c>
      <c r="IM42" s="13">
        <v>1</v>
      </c>
      <c r="IN42" s="13"/>
      <c r="IO42" s="13">
        <v>4</v>
      </c>
      <c r="IP42" s="13"/>
      <c r="IQ42" s="13">
        <v>1</v>
      </c>
      <c r="IR42" s="13"/>
      <c r="IS42" s="13">
        <v>2</v>
      </c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59">
        <v>645</v>
      </c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>
        <v>1</v>
      </c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59">
        <v>1</v>
      </c>
      <c r="NG42" s="13">
        <v>1295</v>
      </c>
      <c r="NH42" s="351"/>
      <c r="NI42" s="351"/>
      <c r="NJ42" s="351"/>
      <c r="NK42" s="351"/>
      <c r="NL42" s="351"/>
      <c r="NM42" s="351"/>
    </row>
    <row r="43" spans="1:377">
      <c r="A43" s="8" t="s">
        <v>54</v>
      </c>
      <c r="B43" s="250">
        <f t="shared" si="26"/>
        <v>16</v>
      </c>
      <c r="C43" s="250">
        <f t="shared" si="27"/>
        <v>14</v>
      </c>
      <c r="D43" s="250">
        <f t="shared" si="28"/>
        <v>30</v>
      </c>
      <c r="E43" s="250">
        <f t="shared" si="29"/>
        <v>37</v>
      </c>
      <c r="F43" s="250">
        <f t="shared" si="30"/>
        <v>95</v>
      </c>
      <c r="G43" s="250">
        <f t="shared" si="31"/>
        <v>98</v>
      </c>
      <c r="H43" s="250">
        <f t="shared" si="32"/>
        <v>121</v>
      </c>
      <c r="I43" s="250">
        <f t="shared" si="33"/>
        <v>139</v>
      </c>
      <c r="J43" s="250">
        <f t="shared" si="34"/>
        <v>140</v>
      </c>
      <c r="K43" s="250">
        <f t="shared" si="35"/>
        <v>113</v>
      </c>
      <c r="L43" s="250">
        <f t="shared" si="36"/>
        <v>92</v>
      </c>
      <c r="M43" s="250">
        <f t="shared" si="37"/>
        <v>96</v>
      </c>
      <c r="N43" s="250">
        <f t="shared" si="38"/>
        <v>60</v>
      </c>
      <c r="O43" s="250">
        <f t="shared" si="39"/>
        <v>51</v>
      </c>
      <c r="P43" s="250">
        <f t="shared" si="40"/>
        <v>52</v>
      </c>
      <c r="Q43" s="250">
        <f t="shared" si="41"/>
        <v>41</v>
      </c>
      <c r="R43" s="250">
        <f t="shared" si="42"/>
        <v>32</v>
      </c>
      <c r="S43" s="250">
        <f t="shared" si="43"/>
        <v>39</v>
      </c>
      <c r="T43" s="250">
        <f t="shared" si="44"/>
        <v>7</v>
      </c>
      <c r="U43" s="250">
        <f t="shared" si="45"/>
        <v>21</v>
      </c>
      <c r="W43" s="16" t="s">
        <v>188</v>
      </c>
      <c r="X43" s="458">
        <f t="shared" si="46"/>
        <v>76</v>
      </c>
      <c r="Y43" s="458">
        <f t="shared" si="47"/>
        <v>59</v>
      </c>
      <c r="Z43" s="458">
        <f t="shared" si="48"/>
        <v>115</v>
      </c>
      <c r="AA43" s="458">
        <f t="shared" si="49"/>
        <v>143</v>
      </c>
      <c r="AB43" s="458">
        <f t="shared" si="50"/>
        <v>511</v>
      </c>
      <c r="AC43" s="458">
        <f t="shared" si="51"/>
        <v>540</v>
      </c>
      <c r="AD43" s="458">
        <f t="shared" si="52"/>
        <v>670</v>
      </c>
      <c r="AE43" s="458">
        <f t="shared" si="53"/>
        <v>625</v>
      </c>
      <c r="AF43" s="458">
        <f t="shared" si="54"/>
        <v>533</v>
      </c>
      <c r="AG43" s="458">
        <f t="shared" si="55"/>
        <v>466</v>
      </c>
      <c r="AH43" s="458">
        <f t="shared" si="56"/>
        <v>296</v>
      </c>
      <c r="AI43" s="458">
        <f t="shared" si="57"/>
        <v>287</v>
      </c>
      <c r="AJ43" s="458">
        <f t="shared" si="58"/>
        <v>185</v>
      </c>
      <c r="AK43" s="458">
        <f t="shared" si="59"/>
        <v>156</v>
      </c>
      <c r="AL43" s="458">
        <f t="shared" si="60"/>
        <v>102</v>
      </c>
      <c r="AM43" s="458">
        <f t="shared" si="61"/>
        <v>76</v>
      </c>
      <c r="AN43" s="458">
        <f t="shared" si="62"/>
        <v>44</v>
      </c>
      <c r="AO43" s="458">
        <f t="shared" si="63"/>
        <v>97</v>
      </c>
      <c r="AP43" s="458">
        <f t="shared" si="64"/>
        <v>12</v>
      </c>
      <c r="AQ43" s="458">
        <f t="shared" si="65"/>
        <v>45</v>
      </c>
      <c r="AR43" s="458">
        <f t="shared" si="66"/>
        <v>0</v>
      </c>
      <c r="AT43" s="16" t="s">
        <v>188</v>
      </c>
      <c r="AU43" s="13">
        <v>3</v>
      </c>
      <c r="AV43" s="13">
        <v>6</v>
      </c>
      <c r="AW43" s="13">
        <v>9</v>
      </c>
      <c r="AX43" s="13">
        <v>6</v>
      </c>
      <c r="AY43" s="13">
        <v>8</v>
      </c>
      <c r="AZ43" s="13">
        <v>6</v>
      </c>
      <c r="BA43" s="13">
        <v>6</v>
      </c>
      <c r="BB43" s="13">
        <v>4</v>
      </c>
      <c r="BC43" s="13">
        <v>8</v>
      </c>
      <c r="BD43" s="13">
        <v>3</v>
      </c>
      <c r="BE43" s="13">
        <v>7</v>
      </c>
      <c r="BF43" s="13">
        <v>9</v>
      </c>
      <c r="BG43" s="13">
        <v>4</v>
      </c>
      <c r="BH43" s="13">
        <v>11</v>
      </c>
      <c r="BI43" s="13">
        <v>11</v>
      </c>
      <c r="BJ43" s="13">
        <v>13</v>
      </c>
      <c r="BK43" s="13">
        <v>19</v>
      </c>
      <c r="BL43" s="13">
        <v>22</v>
      </c>
      <c r="BM43" s="13">
        <v>18</v>
      </c>
      <c r="BN43" s="13">
        <v>29</v>
      </c>
      <c r="BO43" s="13">
        <v>33</v>
      </c>
      <c r="BP43" s="13">
        <v>30</v>
      </c>
      <c r="BQ43" s="13">
        <v>49</v>
      </c>
      <c r="BR43" s="13">
        <v>44</v>
      </c>
      <c r="BS43" s="13">
        <v>49</v>
      </c>
      <c r="BT43" s="13">
        <v>70</v>
      </c>
      <c r="BU43" s="13">
        <v>60</v>
      </c>
      <c r="BV43" s="13">
        <v>66</v>
      </c>
      <c r="BW43" s="13">
        <v>79</v>
      </c>
      <c r="BX43" s="13">
        <v>60</v>
      </c>
      <c r="BY43" s="13">
        <v>71</v>
      </c>
      <c r="BZ43" s="13">
        <v>70</v>
      </c>
      <c r="CA43" s="13">
        <v>56</v>
      </c>
      <c r="CB43" s="13">
        <v>48</v>
      </c>
      <c r="CC43" s="13">
        <v>80</v>
      </c>
      <c r="CD43" s="13">
        <v>65</v>
      </c>
      <c r="CE43" s="13">
        <v>53</v>
      </c>
      <c r="CF43" s="13">
        <v>58</v>
      </c>
      <c r="CG43" s="13">
        <v>56</v>
      </c>
      <c r="CH43" s="13">
        <v>68</v>
      </c>
      <c r="CI43" s="13">
        <v>61</v>
      </c>
      <c r="CJ43" s="13">
        <v>42</v>
      </c>
      <c r="CK43" s="13">
        <v>45</v>
      </c>
      <c r="CL43" s="13">
        <v>53</v>
      </c>
      <c r="CM43" s="13">
        <v>46</v>
      </c>
      <c r="CN43" s="13">
        <v>45</v>
      </c>
      <c r="CO43" s="13">
        <v>44</v>
      </c>
      <c r="CP43" s="13">
        <v>37</v>
      </c>
      <c r="CQ43" s="13">
        <v>46</v>
      </c>
      <c r="CR43" s="13">
        <v>47</v>
      </c>
      <c r="CS43" s="13">
        <v>34</v>
      </c>
      <c r="CT43" s="13">
        <v>47</v>
      </c>
      <c r="CU43" s="13">
        <v>30</v>
      </c>
      <c r="CV43" s="13">
        <v>38</v>
      </c>
      <c r="CW43" s="13">
        <v>26</v>
      </c>
      <c r="CX43" s="13">
        <v>22</v>
      </c>
      <c r="CY43" s="13">
        <v>23</v>
      </c>
      <c r="CZ43" s="13">
        <v>27</v>
      </c>
      <c r="DA43" s="13">
        <v>27</v>
      </c>
      <c r="DB43" s="13">
        <v>13</v>
      </c>
      <c r="DC43" s="13">
        <v>26</v>
      </c>
      <c r="DD43" s="13">
        <v>21</v>
      </c>
      <c r="DE43" s="13">
        <v>19</v>
      </c>
      <c r="DF43" s="13">
        <v>17</v>
      </c>
      <c r="DG43" s="13">
        <v>17</v>
      </c>
      <c r="DH43" s="13">
        <v>16</v>
      </c>
      <c r="DI43" s="13">
        <v>10</v>
      </c>
      <c r="DJ43" s="13">
        <v>8</v>
      </c>
      <c r="DK43" s="13">
        <v>9</v>
      </c>
      <c r="DL43" s="13">
        <v>13</v>
      </c>
      <c r="DM43" s="13">
        <v>8</v>
      </c>
      <c r="DN43" s="13">
        <v>10</v>
      </c>
      <c r="DO43" s="13">
        <v>8</v>
      </c>
      <c r="DP43" s="13">
        <v>11</v>
      </c>
      <c r="DQ43" s="13">
        <v>8</v>
      </c>
      <c r="DR43" s="13">
        <v>5</v>
      </c>
      <c r="DS43" s="13">
        <v>7</v>
      </c>
      <c r="DT43" s="13">
        <v>6</v>
      </c>
      <c r="DU43" s="13">
        <v>5</v>
      </c>
      <c r="DV43" s="13">
        <v>8</v>
      </c>
      <c r="DW43" s="13">
        <v>12</v>
      </c>
      <c r="DX43" s="13">
        <v>9</v>
      </c>
      <c r="DY43" s="13">
        <v>11</v>
      </c>
      <c r="DZ43" s="13">
        <v>11</v>
      </c>
      <c r="EA43" s="13">
        <v>11</v>
      </c>
      <c r="EB43" s="13">
        <v>12</v>
      </c>
      <c r="EC43" s="13">
        <v>8</v>
      </c>
      <c r="ED43" s="13">
        <v>10</v>
      </c>
      <c r="EE43" s="13">
        <v>3</v>
      </c>
      <c r="EF43" s="13">
        <v>10</v>
      </c>
      <c r="EG43" s="13">
        <v>7</v>
      </c>
      <c r="EH43" s="13">
        <v>10</v>
      </c>
      <c r="EI43" s="13">
        <v>9</v>
      </c>
      <c r="EJ43" s="13">
        <v>2</v>
      </c>
      <c r="EK43" s="13">
        <v>7</v>
      </c>
      <c r="EL43" s="13">
        <v>4</v>
      </c>
      <c r="EM43" s="13">
        <v>2</v>
      </c>
      <c r="EN43" s="13">
        <v>2</v>
      </c>
      <c r="EO43" s="13"/>
      <c r="EP43" s="13"/>
      <c r="EQ43" s="13"/>
      <c r="ER43" s="13">
        <v>2</v>
      </c>
      <c r="ES43" s="13"/>
      <c r="ET43" s="13"/>
      <c r="EU43" s="13"/>
      <c r="EV43" s="13"/>
      <c r="EW43" s="13"/>
      <c r="EX43" s="13"/>
      <c r="EY43" s="13"/>
      <c r="EZ43" s="13"/>
      <c r="FA43" s="13"/>
      <c r="FB43" s="59">
        <v>2494</v>
      </c>
      <c r="FC43" s="13">
        <v>8</v>
      </c>
      <c r="FD43" s="13">
        <v>7</v>
      </c>
      <c r="FE43" s="13">
        <v>12</v>
      </c>
      <c r="FF43" s="13">
        <v>4</v>
      </c>
      <c r="FG43" s="13">
        <v>4</v>
      </c>
      <c r="FH43" s="13">
        <v>5</v>
      </c>
      <c r="FI43" s="13">
        <v>10</v>
      </c>
      <c r="FJ43" s="13">
        <v>10</v>
      </c>
      <c r="FK43" s="13">
        <v>9</v>
      </c>
      <c r="FL43" s="13">
        <v>7</v>
      </c>
      <c r="FM43" s="13">
        <v>3</v>
      </c>
      <c r="FN43" s="13">
        <v>8</v>
      </c>
      <c r="FO43" s="13">
        <v>14</v>
      </c>
      <c r="FP43" s="13">
        <v>6</v>
      </c>
      <c r="FQ43" s="13">
        <v>7</v>
      </c>
      <c r="FR43" s="13">
        <v>8</v>
      </c>
      <c r="FS43" s="13">
        <v>12</v>
      </c>
      <c r="FT43" s="13">
        <v>14</v>
      </c>
      <c r="FU43" s="13">
        <v>19</v>
      </c>
      <c r="FV43" s="13">
        <v>24</v>
      </c>
      <c r="FW43" s="13">
        <v>30</v>
      </c>
      <c r="FX43" s="13">
        <v>31</v>
      </c>
      <c r="FY43" s="13">
        <v>40</v>
      </c>
      <c r="FZ43" s="13">
        <v>46</v>
      </c>
      <c r="GA43" s="13">
        <v>47</v>
      </c>
      <c r="GB43" s="13">
        <v>51</v>
      </c>
      <c r="GC43" s="13">
        <v>64</v>
      </c>
      <c r="GD43" s="13">
        <v>69</v>
      </c>
      <c r="GE43" s="13">
        <v>68</v>
      </c>
      <c r="GF43" s="13">
        <v>65</v>
      </c>
      <c r="GG43" s="13">
        <v>61</v>
      </c>
      <c r="GH43" s="13">
        <v>71</v>
      </c>
      <c r="GI43" s="13">
        <v>57</v>
      </c>
      <c r="GJ43" s="13">
        <v>78</v>
      </c>
      <c r="GK43" s="13">
        <v>81</v>
      </c>
      <c r="GL43" s="13">
        <v>69</v>
      </c>
      <c r="GM43" s="13">
        <v>68</v>
      </c>
      <c r="GN43" s="13">
        <v>56</v>
      </c>
      <c r="GO43" s="13">
        <v>69</v>
      </c>
      <c r="GP43" s="13">
        <v>60</v>
      </c>
      <c r="GQ43" s="13">
        <v>77</v>
      </c>
      <c r="GR43" s="13">
        <v>57</v>
      </c>
      <c r="GS43" s="13">
        <v>64</v>
      </c>
      <c r="GT43" s="13">
        <v>49</v>
      </c>
      <c r="GU43" s="13">
        <v>60</v>
      </c>
      <c r="GV43" s="13">
        <v>50</v>
      </c>
      <c r="GW43" s="13">
        <v>38</v>
      </c>
      <c r="GX43" s="13">
        <v>49</v>
      </c>
      <c r="GY43" s="13">
        <v>48</v>
      </c>
      <c r="GZ43" s="13">
        <v>41</v>
      </c>
      <c r="HA43" s="13">
        <v>42</v>
      </c>
      <c r="HB43" s="13">
        <v>32</v>
      </c>
      <c r="HC43" s="13">
        <v>35</v>
      </c>
      <c r="HD43" s="13">
        <v>26</v>
      </c>
      <c r="HE43" s="13">
        <v>27</v>
      </c>
      <c r="HF43" s="13">
        <v>32</v>
      </c>
      <c r="HG43" s="13">
        <v>28</v>
      </c>
      <c r="HH43" s="13">
        <v>26</v>
      </c>
      <c r="HI43" s="13">
        <v>25</v>
      </c>
      <c r="HJ43" s="13">
        <v>23</v>
      </c>
      <c r="HK43" s="13">
        <v>19</v>
      </c>
      <c r="HL43" s="13">
        <v>18</v>
      </c>
      <c r="HM43" s="13">
        <v>20</v>
      </c>
      <c r="HN43" s="13">
        <v>24</v>
      </c>
      <c r="HO43" s="13">
        <v>19</v>
      </c>
      <c r="HP43" s="13">
        <v>21</v>
      </c>
      <c r="HQ43" s="13">
        <v>17</v>
      </c>
      <c r="HR43" s="13">
        <v>16</v>
      </c>
      <c r="HS43" s="13">
        <v>13</v>
      </c>
      <c r="HT43" s="13">
        <v>18</v>
      </c>
      <c r="HU43" s="13">
        <v>9</v>
      </c>
      <c r="HV43" s="13">
        <v>12</v>
      </c>
      <c r="HW43" s="13">
        <v>17</v>
      </c>
      <c r="HX43" s="13">
        <v>10</v>
      </c>
      <c r="HY43" s="13">
        <v>10</v>
      </c>
      <c r="HZ43" s="13">
        <v>14</v>
      </c>
      <c r="IA43" s="13">
        <v>8</v>
      </c>
      <c r="IB43" s="13">
        <v>5</v>
      </c>
      <c r="IC43" s="13">
        <v>10</v>
      </c>
      <c r="ID43" s="13">
        <v>7</v>
      </c>
      <c r="IE43" s="13">
        <v>8</v>
      </c>
      <c r="IF43" s="13">
        <v>6</v>
      </c>
      <c r="IG43" s="13">
        <v>2</v>
      </c>
      <c r="IH43" s="13">
        <v>8</v>
      </c>
      <c r="II43" s="13">
        <v>2</v>
      </c>
      <c r="IJ43" s="13">
        <v>5</v>
      </c>
      <c r="IK43" s="13">
        <v>3</v>
      </c>
      <c r="IL43" s="13">
        <v>2</v>
      </c>
      <c r="IM43" s="13">
        <v>5</v>
      </c>
      <c r="IN43" s="13">
        <v>3</v>
      </c>
      <c r="IO43" s="13">
        <v>5</v>
      </c>
      <c r="IP43" s="13">
        <v>4</v>
      </c>
      <c r="IQ43" s="13">
        <v>1</v>
      </c>
      <c r="IR43" s="13"/>
      <c r="IS43" s="13"/>
      <c r="IT43" s="13">
        <v>1</v>
      </c>
      <c r="IU43" s="13"/>
      <c r="IV43" s="13"/>
      <c r="IW43" s="13"/>
      <c r="IX43" s="13">
        <v>1</v>
      </c>
      <c r="IY43" s="13"/>
      <c r="IZ43" s="13"/>
      <c r="JA43" s="13"/>
      <c r="JB43" s="13"/>
      <c r="JC43" s="13"/>
      <c r="JD43" s="13"/>
      <c r="JE43" s="13"/>
      <c r="JF43" s="59">
        <v>2544</v>
      </c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59"/>
      <c r="NG43" s="13">
        <v>5038</v>
      </c>
      <c r="NH43" s="351"/>
      <c r="NI43" s="351"/>
      <c r="NJ43" s="351"/>
      <c r="NK43" s="351"/>
      <c r="NL43" s="351"/>
      <c r="NM43" s="351"/>
    </row>
    <row r="44" spans="1:377">
      <c r="A44" s="10" t="s">
        <v>188</v>
      </c>
      <c r="B44" s="250">
        <f t="shared" si="26"/>
        <v>76</v>
      </c>
      <c r="C44" s="250">
        <f t="shared" si="27"/>
        <v>59</v>
      </c>
      <c r="D44" s="250">
        <f t="shared" si="28"/>
        <v>115</v>
      </c>
      <c r="E44" s="250">
        <f t="shared" si="29"/>
        <v>143</v>
      </c>
      <c r="F44" s="250">
        <f t="shared" si="30"/>
        <v>511</v>
      </c>
      <c r="G44" s="250">
        <f t="shared" si="31"/>
        <v>540</v>
      </c>
      <c r="H44" s="250">
        <f t="shared" si="32"/>
        <v>670</v>
      </c>
      <c r="I44" s="250">
        <f t="shared" si="33"/>
        <v>625</v>
      </c>
      <c r="J44" s="250">
        <f t="shared" si="34"/>
        <v>533</v>
      </c>
      <c r="K44" s="250">
        <f t="shared" si="35"/>
        <v>466</v>
      </c>
      <c r="L44" s="250">
        <f t="shared" si="36"/>
        <v>296</v>
      </c>
      <c r="M44" s="250">
        <f t="shared" si="37"/>
        <v>287</v>
      </c>
      <c r="N44" s="250">
        <f t="shared" si="38"/>
        <v>185</v>
      </c>
      <c r="O44" s="250">
        <f t="shared" si="39"/>
        <v>156</v>
      </c>
      <c r="P44" s="250">
        <f t="shared" si="40"/>
        <v>102</v>
      </c>
      <c r="Q44" s="250">
        <f t="shared" si="41"/>
        <v>76</v>
      </c>
      <c r="R44" s="250">
        <f t="shared" si="42"/>
        <v>44</v>
      </c>
      <c r="S44" s="250">
        <f t="shared" si="43"/>
        <v>97</v>
      </c>
      <c r="T44" s="250">
        <f t="shared" si="44"/>
        <v>12</v>
      </c>
      <c r="U44" s="250">
        <f t="shared" si="45"/>
        <v>45</v>
      </c>
      <c r="W44" s="16" t="s">
        <v>56</v>
      </c>
      <c r="X44" s="458">
        <f t="shared" si="46"/>
        <v>9</v>
      </c>
      <c r="Y44" s="458">
        <f t="shared" si="47"/>
        <v>10</v>
      </c>
      <c r="Z44" s="458">
        <f t="shared" si="48"/>
        <v>16</v>
      </c>
      <c r="AA44" s="458">
        <f t="shared" si="49"/>
        <v>19</v>
      </c>
      <c r="AB44" s="458">
        <f t="shared" si="50"/>
        <v>59</v>
      </c>
      <c r="AC44" s="458">
        <f t="shared" si="51"/>
        <v>58</v>
      </c>
      <c r="AD44" s="458">
        <f t="shared" si="52"/>
        <v>79</v>
      </c>
      <c r="AE44" s="458">
        <f t="shared" si="53"/>
        <v>78</v>
      </c>
      <c r="AF44" s="458">
        <f t="shared" si="54"/>
        <v>77</v>
      </c>
      <c r="AG44" s="458">
        <f t="shared" si="55"/>
        <v>64</v>
      </c>
      <c r="AH44" s="458">
        <f t="shared" si="56"/>
        <v>44</v>
      </c>
      <c r="AI44" s="458">
        <f t="shared" si="57"/>
        <v>54</v>
      </c>
      <c r="AJ44" s="458">
        <f t="shared" si="58"/>
        <v>41</v>
      </c>
      <c r="AK44" s="458">
        <f t="shared" si="59"/>
        <v>17</v>
      </c>
      <c r="AL44" s="458">
        <f t="shared" si="60"/>
        <v>22</v>
      </c>
      <c r="AM44" s="458">
        <f t="shared" si="61"/>
        <v>14</v>
      </c>
      <c r="AN44" s="458">
        <f t="shared" si="62"/>
        <v>8</v>
      </c>
      <c r="AO44" s="458">
        <f t="shared" si="63"/>
        <v>10</v>
      </c>
      <c r="AP44" s="458">
        <f t="shared" si="64"/>
        <v>2</v>
      </c>
      <c r="AQ44" s="458">
        <f t="shared" si="65"/>
        <v>2</v>
      </c>
      <c r="AR44" s="458">
        <f t="shared" si="66"/>
        <v>0</v>
      </c>
      <c r="AT44" s="16" t="s">
        <v>56</v>
      </c>
      <c r="AU44" s="13"/>
      <c r="AV44" s="13">
        <v>3</v>
      </c>
      <c r="AW44" s="13">
        <v>1</v>
      </c>
      <c r="AX44" s="13"/>
      <c r="AY44" s="13">
        <v>1</v>
      </c>
      <c r="AZ44" s="13"/>
      <c r="BA44" s="13">
        <v>1</v>
      </c>
      <c r="BB44" s="13">
        <v>1</v>
      </c>
      <c r="BC44" s="13">
        <v>3</v>
      </c>
      <c r="BD44" s="13"/>
      <c r="BE44" s="13">
        <v>2</v>
      </c>
      <c r="BF44" s="13">
        <v>1</v>
      </c>
      <c r="BG44" s="13">
        <v>4</v>
      </c>
      <c r="BH44" s="13"/>
      <c r="BI44" s="13"/>
      <c r="BJ44" s="13">
        <v>2</v>
      </c>
      <c r="BK44" s="13">
        <v>3</v>
      </c>
      <c r="BL44" s="13">
        <v>3</v>
      </c>
      <c r="BM44" s="13">
        <v>3</v>
      </c>
      <c r="BN44" s="13">
        <v>1</v>
      </c>
      <c r="BO44" s="13">
        <v>1</v>
      </c>
      <c r="BP44" s="13">
        <v>5</v>
      </c>
      <c r="BQ44" s="13">
        <v>6</v>
      </c>
      <c r="BR44" s="13">
        <v>2</v>
      </c>
      <c r="BS44" s="13">
        <v>4</v>
      </c>
      <c r="BT44" s="13">
        <v>6</v>
      </c>
      <c r="BU44" s="13">
        <v>5</v>
      </c>
      <c r="BV44" s="13">
        <v>9</v>
      </c>
      <c r="BW44" s="13">
        <v>11</v>
      </c>
      <c r="BX44" s="13">
        <v>9</v>
      </c>
      <c r="BY44" s="13">
        <v>6</v>
      </c>
      <c r="BZ44" s="13">
        <v>14</v>
      </c>
      <c r="CA44" s="13">
        <v>7</v>
      </c>
      <c r="CB44" s="13">
        <v>5</v>
      </c>
      <c r="CC44" s="13">
        <v>6</v>
      </c>
      <c r="CD44" s="13">
        <v>7</v>
      </c>
      <c r="CE44" s="13">
        <v>5</v>
      </c>
      <c r="CF44" s="13">
        <v>8</v>
      </c>
      <c r="CG44" s="13">
        <v>11</v>
      </c>
      <c r="CH44" s="13">
        <v>9</v>
      </c>
      <c r="CI44" s="13">
        <v>8</v>
      </c>
      <c r="CJ44" s="13">
        <v>9</v>
      </c>
      <c r="CK44" s="13">
        <v>4</v>
      </c>
      <c r="CL44" s="13">
        <v>7</v>
      </c>
      <c r="CM44" s="13">
        <v>5</v>
      </c>
      <c r="CN44" s="13">
        <v>9</v>
      </c>
      <c r="CO44" s="13">
        <v>1</v>
      </c>
      <c r="CP44" s="13">
        <v>8</v>
      </c>
      <c r="CQ44" s="13">
        <v>4</v>
      </c>
      <c r="CR44" s="13">
        <v>9</v>
      </c>
      <c r="CS44" s="13">
        <v>2</v>
      </c>
      <c r="CT44" s="13">
        <v>4</v>
      </c>
      <c r="CU44" s="13">
        <v>6</v>
      </c>
      <c r="CV44" s="13">
        <v>6</v>
      </c>
      <c r="CW44" s="13">
        <v>6</v>
      </c>
      <c r="CX44" s="13">
        <v>10</v>
      </c>
      <c r="CY44" s="13">
        <v>8</v>
      </c>
      <c r="CZ44" s="13">
        <v>4</v>
      </c>
      <c r="DA44" s="13">
        <v>5</v>
      </c>
      <c r="DB44" s="13">
        <v>3</v>
      </c>
      <c r="DC44" s="13">
        <v>1</v>
      </c>
      <c r="DD44" s="13">
        <v>1</v>
      </c>
      <c r="DE44" s="13">
        <v>1</v>
      </c>
      <c r="DF44" s="13"/>
      <c r="DG44" s="13">
        <v>4</v>
      </c>
      <c r="DH44" s="13"/>
      <c r="DI44" s="13">
        <v>2</v>
      </c>
      <c r="DJ44" s="13">
        <v>4</v>
      </c>
      <c r="DK44" s="13">
        <v>4</v>
      </c>
      <c r="DL44" s="13"/>
      <c r="DM44" s="13">
        <v>1</v>
      </c>
      <c r="DN44" s="13">
        <v>1</v>
      </c>
      <c r="DO44" s="13">
        <v>1</v>
      </c>
      <c r="DP44" s="13">
        <v>4</v>
      </c>
      <c r="DQ44" s="13">
        <v>3</v>
      </c>
      <c r="DR44" s="13"/>
      <c r="DS44" s="13">
        <v>2</v>
      </c>
      <c r="DT44" s="13"/>
      <c r="DU44" s="13"/>
      <c r="DV44" s="13">
        <v>2</v>
      </c>
      <c r="DW44" s="13"/>
      <c r="DX44" s="13">
        <v>1</v>
      </c>
      <c r="DY44" s="13">
        <v>1</v>
      </c>
      <c r="DZ44" s="13">
        <v>1</v>
      </c>
      <c r="EA44" s="13">
        <v>2</v>
      </c>
      <c r="EB44" s="13">
        <v>4</v>
      </c>
      <c r="EC44" s="13"/>
      <c r="ED44" s="13"/>
      <c r="EE44" s="13"/>
      <c r="EF44" s="13">
        <v>1</v>
      </c>
      <c r="EG44" s="13">
        <v>1</v>
      </c>
      <c r="EH44" s="13"/>
      <c r="EI44" s="13"/>
      <c r="EJ44" s="13"/>
      <c r="EK44" s="13"/>
      <c r="EL44" s="13"/>
      <c r="EM44" s="13">
        <v>1</v>
      </c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59">
        <v>326</v>
      </c>
      <c r="FC44" s="13">
        <v>1</v>
      </c>
      <c r="FD44" s="13">
        <v>2</v>
      </c>
      <c r="FE44" s="13"/>
      <c r="FF44" s="13">
        <v>1</v>
      </c>
      <c r="FG44" s="13"/>
      <c r="FH44" s="13">
        <v>2</v>
      </c>
      <c r="FI44" s="13">
        <v>1</v>
      </c>
      <c r="FJ44" s="13"/>
      <c r="FK44" s="13">
        <v>2</v>
      </c>
      <c r="FL44" s="13"/>
      <c r="FM44" s="13"/>
      <c r="FN44" s="13">
        <v>1</v>
      </c>
      <c r="FO44" s="13"/>
      <c r="FP44" s="13">
        <v>2</v>
      </c>
      <c r="FQ44" s="13"/>
      <c r="FR44" s="13">
        <v>2</v>
      </c>
      <c r="FS44" s="13"/>
      <c r="FT44" s="13">
        <v>3</v>
      </c>
      <c r="FU44" s="13">
        <v>5</v>
      </c>
      <c r="FV44" s="13">
        <v>3</v>
      </c>
      <c r="FW44" s="13">
        <v>12</v>
      </c>
      <c r="FX44" s="13">
        <v>3</v>
      </c>
      <c r="FY44" s="13">
        <v>3</v>
      </c>
      <c r="FZ44" s="13">
        <v>7</v>
      </c>
      <c r="GA44" s="13">
        <v>5</v>
      </c>
      <c r="GB44" s="13">
        <v>6</v>
      </c>
      <c r="GC44" s="13">
        <v>4</v>
      </c>
      <c r="GD44" s="13">
        <v>3</v>
      </c>
      <c r="GE44" s="13">
        <v>5</v>
      </c>
      <c r="GF44" s="13">
        <v>11</v>
      </c>
      <c r="GG44" s="13">
        <v>8</v>
      </c>
      <c r="GH44" s="13">
        <v>8</v>
      </c>
      <c r="GI44" s="13">
        <v>5</v>
      </c>
      <c r="GJ44" s="13">
        <v>14</v>
      </c>
      <c r="GK44" s="13">
        <v>6</v>
      </c>
      <c r="GL44" s="13">
        <v>8</v>
      </c>
      <c r="GM44" s="13">
        <v>8</v>
      </c>
      <c r="GN44" s="13">
        <v>12</v>
      </c>
      <c r="GO44" s="13">
        <v>6</v>
      </c>
      <c r="GP44" s="13">
        <v>4</v>
      </c>
      <c r="GQ44" s="13">
        <v>10</v>
      </c>
      <c r="GR44" s="13">
        <v>7</v>
      </c>
      <c r="GS44" s="13">
        <v>7</v>
      </c>
      <c r="GT44" s="13">
        <v>8</v>
      </c>
      <c r="GU44" s="13">
        <v>5</v>
      </c>
      <c r="GV44" s="13">
        <v>6</v>
      </c>
      <c r="GW44" s="13">
        <v>10</v>
      </c>
      <c r="GX44" s="13">
        <v>4</v>
      </c>
      <c r="GY44" s="13">
        <v>6</v>
      </c>
      <c r="GZ44" s="13">
        <v>14</v>
      </c>
      <c r="HA44" s="13">
        <v>7</v>
      </c>
      <c r="HB44" s="13">
        <v>4</v>
      </c>
      <c r="HC44" s="13">
        <v>6</v>
      </c>
      <c r="HD44" s="13">
        <v>6</v>
      </c>
      <c r="HE44" s="13">
        <v>6</v>
      </c>
      <c r="HF44" s="13">
        <v>3</v>
      </c>
      <c r="HG44" s="13">
        <v>5</v>
      </c>
      <c r="HH44" s="13">
        <v>1</v>
      </c>
      <c r="HI44" s="13">
        <v>3</v>
      </c>
      <c r="HJ44" s="13">
        <v>3</v>
      </c>
      <c r="HK44" s="13">
        <v>6</v>
      </c>
      <c r="HL44" s="13">
        <v>5</v>
      </c>
      <c r="HM44" s="13">
        <v>8</v>
      </c>
      <c r="HN44" s="13"/>
      <c r="HO44" s="13"/>
      <c r="HP44" s="13">
        <v>3</v>
      </c>
      <c r="HQ44" s="13">
        <v>3</v>
      </c>
      <c r="HR44" s="13">
        <v>5</v>
      </c>
      <c r="HS44" s="13">
        <v>6</v>
      </c>
      <c r="HT44" s="13">
        <v>5</v>
      </c>
      <c r="HU44" s="13">
        <v>3</v>
      </c>
      <c r="HV44" s="13">
        <v>5</v>
      </c>
      <c r="HW44" s="13">
        <v>3</v>
      </c>
      <c r="HX44" s="13">
        <v>3</v>
      </c>
      <c r="HY44" s="13">
        <v>1</v>
      </c>
      <c r="HZ44" s="13">
        <v>2</v>
      </c>
      <c r="IA44" s="13"/>
      <c r="IB44" s="13">
        <v>3</v>
      </c>
      <c r="IC44" s="13">
        <v>1</v>
      </c>
      <c r="ID44" s="13">
        <v>1</v>
      </c>
      <c r="IE44" s="13">
        <v>1</v>
      </c>
      <c r="IF44" s="13">
        <v>1</v>
      </c>
      <c r="IG44" s="13"/>
      <c r="IH44" s="13">
        <v>2</v>
      </c>
      <c r="II44" s="13">
        <v>1</v>
      </c>
      <c r="IJ44" s="13">
        <v>2</v>
      </c>
      <c r="IK44" s="13"/>
      <c r="IL44" s="13"/>
      <c r="IM44" s="13">
        <v>1</v>
      </c>
      <c r="IN44" s="13"/>
      <c r="IO44" s="13"/>
      <c r="IP44" s="13">
        <v>2</v>
      </c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59">
        <v>357</v>
      </c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59"/>
      <c r="NG44" s="13">
        <v>683</v>
      </c>
      <c r="NH44" s="351"/>
      <c r="NI44" s="351"/>
      <c r="NJ44" s="351"/>
      <c r="NK44" s="351"/>
      <c r="NL44" s="351"/>
      <c r="NM44" s="351"/>
    </row>
    <row r="45" spans="1:377">
      <c r="A45" s="8" t="s">
        <v>56</v>
      </c>
      <c r="B45" s="250">
        <f t="shared" si="26"/>
        <v>9</v>
      </c>
      <c r="C45" s="250">
        <f t="shared" si="27"/>
        <v>10</v>
      </c>
      <c r="D45" s="250">
        <f t="shared" si="28"/>
        <v>16</v>
      </c>
      <c r="E45" s="250">
        <f t="shared" si="29"/>
        <v>19</v>
      </c>
      <c r="F45" s="250">
        <f t="shared" si="30"/>
        <v>59</v>
      </c>
      <c r="G45" s="250">
        <f t="shared" si="31"/>
        <v>58</v>
      </c>
      <c r="H45" s="250">
        <f t="shared" si="32"/>
        <v>79</v>
      </c>
      <c r="I45" s="250">
        <f t="shared" si="33"/>
        <v>78</v>
      </c>
      <c r="J45" s="250">
        <f t="shared" si="34"/>
        <v>77</v>
      </c>
      <c r="K45" s="250">
        <f t="shared" si="35"/>
        <v>64</v>
      </c>
      <c r="L45" s="250">
        <f t="shared" si="36"/>
        <v>44</v>
      </c>
      <c r="M45" s="250">
        <f t="shared" si="37"/>
        <v>54</v>
      </c>
      <c r="N45" s="250">
        <f t="shared" si="38"/>
        <v>41</v>
      </c>
      <c r="O45" s="250">
        <f t="shared" si="39"/>
        <v>17</v>
      </c>
      <c r="P45" s="250">
        <f t="shared" si="40"/>
        <v>22</v>
      </c>
      <c r="Q45" s="250">
        <f t="shared" si="41"/>
        <v>14</v>
      </c>
      <c r="R45" s="250">
        <f t="shared" si="42"/>
        <v>8</v>
      </c>
      <c r="S45" s="250">
        <f t="shared" si="43"/>
        <v>10</v>
      </c>
      <c r="T45" s="250">
        <f t="shared" si="44"/>
        <v>2</v>
      </c>
      <c r="U45" s="250">
        <f t="shared" si="45"/>
        <v>2</v>
      </c>
      <c r="W45" s="16" t="s">
        <v>57</v>
      </c>
      <c r="X45" s="458">
        <f t="shared" si="46"/>
        <v>19</v>
      </c>
      <c r="Y45" s="458">
        <f t="shared" si="47"/>
        <v>10</v>
      </c>
      <c r="Z45" s="458">
        <f t="shared" si="48"/>
        <v>12</v>
      </c>
      <c r="AA45" s="458">
        <f t="shared" si="49"/>
        <v>28</v>
      </c>
      <c r="AB45" s="458">
        <f t="shared" si="50"/>
        <v>81</v>
      </c>
      <c r="AC45" s="458">
        <f t="shared" si="51"/>
        <v>83</v>
      </c>
      <c r="AD45" s="458">
        <f t="shared" si="52"/>
        <v>85</v>
      </c>
      <c r="AE45" s="458">
        <f t="shared" si="53"/>
        <v>76</v>
      </c>
      <c r="AF45" s="458">
        <f t="shared" si="54"/>
        <v>73</v>
      </c>
      <c r="AG45" s="458">
        <f t="shared" si="55"/>
        <v>82</v>
      </c>
      <c r="AH45" s="458">
        <f t="shared" si="56"/>
        <v>46</v>
      </c>
      <c r="AI45" s="458">
        <f t="shared" si="57"/>
        <v>46</v>
      </c>
      <c r="AJ45" s="458">
        <f t="shared" si="58"/>
        <v>31</v>
      </c>
      <c r="AK45" s="458">
        <f t="shared" si="59"/>
        <v>20</v>
      </c>
      <c r="AL45" s="458">
        <f t="shared" si="60"/>
        <v>28</v>
      </c>
      <c r="AM45" s="458">
        <f t="shared" si="61"/>
        <v>19</v>
      </c>
      <c r="AN45" s="458">
        <f t="shared" si="62"/>
        <v>11</v>
      </c>
      <c r="AO45" s="458">
        <f t="shared" si="63"/>
        <v>31</v>
      </c>
      <c r="AP45" s="458">
        <f t="shared" si="64"/>
        <v>5</v>
      </c>
      <c r="AQ45" s="458">
        <f t="shared" si="65"/>
        <v>21</v>
      </c>
      <c r="AR45" s="458">
        <f t="shared" si="66"/>
        <v>0</v>
      </c>
      <c r="AT45" s="16" t="s">
        <v>57</v>
      </c>
      <c r="AU45" s="13">
        <v>1</v>
      </c>
      <c r="AV45" s="13"/>
      <c r="AW45" s="13"/>
      <c r="AX45" s="13"/>
      <c r="AY45" s="13">
        <v>2</v>
      </c>
      <c r="AZ45" s="13">
        <v>2</v>
      </c>
      <c r="BA45" s="13">
        <v>3</v>
      </c>
      <c r="BB45" s="13">
        <v>1</v>
      </c>
      <c r="BC45" s="13"/>
      <c r="BD45" s="13">
        <v>1</v>
      </c>
      <c r="BE45" s="13">
        <v>1</v>
      </c>
      <c r="BF45" s="13">
        <v>1</v>
      </c>
      <c r="BG45" s="13">
        <v>2</v>
      </c>
      <c r="BH45" s="13"/>
      <c r="BI45" s="13">
        <v>3</v>
      </c>
      <c r="BJ45" s="13">
        <v>1</v>
      </c>
      <c r="BK45" s="13">
        <v>5</v>
      </c>
      <c r="BL45" s="13">
        <v>2</v>
      </c>
      <c r="BM45" s="13">
        <v>6</v>
      </c>
      <c r="BN45" s="13">
        <v>7</v>
      </c>
      <c r="BO45" s="13">
        <v>5</v>
      </c>
      <c r="BP45" s="13">
        <v>8</v>
      </c>
      <c r="BQ45" s="13">
        <v>7</v>
      </c>
      <c r="BR45" s="13">
        <v>9</v>
      </c>
      <c r="BS45" s="13">
        <v>6</v>
      </c>
      <c r="BT45" s="13">
        <v>9</v>
      </c>
      <c r="BU45" s="13">
        <v>8</v>
      </c>
      <c r="BV45" s="13">
        <v>12</v>
      </c>
      <c r="BW45" s="13">
        <v>14</v>
      </c>
      <c r="BX45" s="13">
        <v>5</v>
      </c>
      <c r="BY45" s="13">
        <v>6</v>
      </c>
      <c r="BZ45" s="13">
        <v>12</v>
      </c>
      <c r="CA45" s="13">
        <v>14</v>
      </c>
      <c r="CB45" s="13">
        <v>7</v>
      </c>
      <c r="CC45" s="13">
        <v>7</v>
      </c>
      <c r="CD45" s="13">
        <v>5</v>
      </c>
      <c r="CE45" s="13">
        <v>6</v>
      </c>
      <c r="CF45" s="13">
        <v>7</v>
      </c>
      <c r="CG45" s="13">
        <v>6</v>
      </c>
      <c r="CH45" s="13">
        <v>6</v>
      </c>
      <c r="CI45" s="13">
        <v>11</v>
      </c>
      <c r="CJ45" s="13">
        <v>10</v>
      </c>
      <c r="CK45" s="13">
        <v>8</v>
      </c>
      <c r="CL45" s="13">
        <v>9</v>
      </c>
      <c r="CM45" s="13">
        <v>6</v>
      </c>
      <c r="CN45" s="13">
        <v>9</v>
      </c>
      <c r="CO45" s="13">
        <v>6</v>
      </c>
      <c r="CP45" s="13">
        <v>4</v>
      </c>
      <c r="CQ45" s="13">
        <v>11</v>
      </c>
      <c r="CR45" s="13">
        <v>8</v>
      </c>
      <c r="CS45" s="13">
        <v>9</v>
      </c>
      <c r="CT45" s="13">
        <v>2</v>
      </c>
      <c r="CU45" s="13">
        <v>6</v>
      </c>
      <c r="CV45" s="13">
        <v>4</v>
      </c>
      <c r="CW45" s="13">
        <v>4</v>
      </c>
      <c r="CX45" s="13">
        <v>5</v>
      </c>
      <c r="CY45" s="13">
        <v>1</v>
      </c>
      <c r="CZ45" s="13">
        <v>6</v>
      </c>
      <c r="DA45" s="13">
        <v>6</v>
      </c>
      <c r="DB45" s="13">
        <v>3</v>
      </c>
      <c r="DC45" s="13">
        <v>2</v>
      </c>
      <c r="DD45" s="13">
        <v>1</v>
      </c>
      <c r="DE45" s="13">
        <v>2</v>
      </c>
      <c r="DF45" s="13">
        <v>1</v>
      </c>
      <c r="DG45" s="13">
        <v>2</v>
      </c>
      <c r="DH45" s="13">
        <v>1</v>
      </c>
      <c r="DI45" s="13">
        <v>1</v>
      </c>
      <c r="DJ45" s="13">
        <v>4</v>
      </c>
      <c r="DK45" s="13">
        <v>2</v>
      </c>
      <c r="DL45" s="13">
        <v>4</v>
      </c>
      <c r="DM45" s="13"/>
      <c r="DN45" s="13">
        <v>7</v>
      </c>
      <c r="DO45" s="13">
        <v>2</v>
      </c>
      <c r="DP45" s="13">
        <v>1</v>
      </c>
      <c r="DQ45" s="13">
        <v>1</v>
      </c>
      <c r="DR45" s="13">
        <v>1</v>
      </c>
      <c r="DS45" s="13"/>
      <c r="DT45" s="13">
        <v>4</v>
      </c>
      <c r="DU45" s="13">
        <v>1</v>
      </c>
      <c r="DV45" s="13">
        <v>2</v>
      </c>
      <c r="DW45" s="13">
        <v>6</v>
      </c>
      <c r="DX45" s="13">
        <v>3</v>
      </c>
      <c r="DY45" s="13">
        <v>2</v>
      </c>
      <c r="DZ45" s="13">
        <v>3</v>
      </c>
      <c r="EA45" s="13">
        <v>5</v>
      </c>
      <c r="EB45" s="13">
        <v>3</v>
      </c>
      <c r="EC45" s="13">
        <v>2</v>
      </c>
      <c r="ED45" s="13">
        <v>2</v>
      </c>
      <c r="EE45" s="13">
        <v>1</v>
      </c>
      <c r="EF45" s="13">
        <v>4</v>
      </c>
      <c r="EG45" s="13">
        <v>6</v>
      </c>
      <c r="EH45" s="13">
        <v>1</v>
      </c>
      <c r="EI45" s="13">
        <v>3</v>
      </c>
      <c r="EJ45" s="13">
        <v>2</v>
      </c>
      <c r="EK45" s="13">
        <v>3</v>
      </c>
      <c r="EL45" s="13">
        <v>3</v>
      </c>
      <c r="EM45" s="13">
        <v>2</v>
      </c>
      <c r="EN45" s="13">
        <v>1</v>
      </c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59">
        <v>416</v>
      </c>
      <c r="FC45" s="13">
        <v>2</v>
      </c>
      <c r="FD45" s="13">
        <v>5</v>
      </c>
      <c r="FE45" s="13"/>
      <c r="FF45" s="13">
        <v>1</v>
      </c>
      <c r="FG45" s="13">
        <v>1</v>
      </c>
      <c r="FH45" s="13">
        <v>2</v>
      </c>
      <c r="FI45" s="13">
        <v>1</v>
      </c>
      <c r="FJ45" s="13">
        <v>1</v>
      </c>
      <c r="FK45" s="13">
        <v>3</v>
      </c>
      <c r="FL45" s="13">
        <v>3</v>
      </c>
      <c r="FM45" s="13">
        <v>2</v>
      </c>
      <c r="FN45" s="13"/>
      <c r="FO45" s="13"/>
      <c r="FP45" s="13">
        <v>1</v>
      </c>
      <c r="FQ45" s="13">
        <v>1</v>
      </c>
      <c r="FR45" s="13"/>
      <c r="FS45" s="13">
        <v>1</v>
      </c>
      <c r="FT45" s="13"/>
      <c r="FU45" s="13">
        <v>2</v>
      </c>
      <c r="FV45" s="13">
        <v>5</v>
      </c>
      <c r="FW45" s="13">
        <v>5</v>
      </c>
      <c r="FX45" s="13">
        <v>4</v>
      </c>
      <c r="FY45" s="13">
        <v>10</v>
      </c>
      <c r="FZ45" s="13">
        <v>9</v>
      </c>
      <c r="GA45" s="13">
        <v>11</v>
      </c>
      <c r="GB45" s="13">
        <v>13</v>
      </c>
      <c r="GC45" s="13">
        <v>8</v>
      </c>
      <c r="GD45" s="13">
        <v>5</v>
      </c>
      <c r="GE45" s="13">
        <v>10</v>
      </c>
      <c r="GF45" s="13">
        <v>6</v>
      </c>
      <c r="GG45" s="13">
        <v>6</v>
      </c>
      <c r="GH45" s="13">
        <v>10</v>
      </c>
      <c r="GI45" s="13">
        <v>13</v>
      </c>
      <c r="GJ45" s="13">
        <v>6</v>
      </c>
      <c r="GK45" s="13">
        <v>12</v>
      </c>
      <c r="GL45" s="13">
        <v>11</v>
      </c>
      <c r="GM45" s="13">
        <v>12</v>
      </c>
      <c r="GN45" s="13">
        <v>4</v>
      </c>
      <c r="GO45" s="13">
        <v>7</v>
      </c>
      <c r="GP45" s="13">
        <v>4</v>
      </c>
      <c r="GQ45" s="13">
        <v>10</v>
      </c>
      <c r="GR45" s="13">
        <v>5</v>
      </c>
      <c r="GS45" s="13">
        <v>4</v>
      </c>
      <c r="GT45" s="13">
        <v>8</v>
      </c>
      <c r="GU45" s="13">
        <v>9</v>
      </c>
      <c r="GV45" s="13">
        <v>9</v>
      </c>
      <c r="GW45" s="13">
        <v>9</v>
      </c>
      <c r="GX45" s="13">
        <v>6</v>
      </c>
      <c r="GY45" s="13">
        <v>5</v>
      </c>
      <c r="GZ45" s="13">
        <v>8</v>
      </c>
      <c r="HA45" s="13">
        <v>4</v>
      </c>
      <c r="HB45" s="13">
        <v>9</v>
      </c>
      <c r="HC45" s="13">
        <v>7</v>
      </c>
      <c r="HD45" s="13">
        <v>4</v>
      </c>
      <c r="HE45" s="13">
        <v>2</v>
      </c>
      <c r="HF45" s="13">
        <v>6</v>
      </c>
      <c r="HG45" s="13"/>
      <c r="HH45" s="13">
        <v>1</v>
      </c>
      <c r="HI45" s="13">
        <v>6</v>
      </c>
      <c r="HJ45" s="13">
        <v>7</v>
      </c>
      <c r="HK45" s="13">
        <v>4</v>
      </c>
      <c r="HL45" s="13">
        <v>4</v>
      </c>
      <c r="HM45" s="13">
        <v>6</v>
      </c>
      <c r="HN45" s="13">
        <v>2</v>
      </c>
      <c r="HO45" s="13">
        <v>3</v>
      </c>
      <c r="HP45" s="13">
        <v>2</v>
      </c>
      <c r="HQ45" s="13">
        <v>2</v>
      </c>
      <c r="HR45" s="13">
        <v>2</v>
      </c>
      <c r="HS45" s="13">
        <v>4</v>
      </c>
      <c r="HT45" s="13">
        <v>2</v>
      </c>
      <c r="HU45" s="13">
        <v>2</v>
      </c>
      <c r="HV45" s="13">
        <v>2</v>
      </c>
      <c r="HW45" s="13">
        <v>2</v>
      </c>
      <c r="HX45" s="13">
        <v>7</v>
      </c>
      <c r="HY45" s="13">
        <v>2</v>
      </c>
      <c r="HZ45" s="13">
        <v>2</v>
      </c>
      <c r="IA45" s="13">
        <v>3</v>
      </c>
      <c r="IB45" s="13">
        <v>2</v>
      </c>
      <c r="IC45" s="13">
        <v>1</v>
      </c>
      <c r="ID45" s="13">
        <v>5</v>
      </c>
      <c r="IE45" s="13">
        <v>1</v>
      </c>
      <c r="IF45" s="13">
        <v>1</v>
      </c>
      <c r="IG45" s="13">
        <v>1</v>
      </c>
      <c r="IH45" s="13">
        <v>1</v>
      </c>
      <c r="II45" s="13">
        <v>1</v>
      </c>
      <c r="IJ45" s="13">
        <v>1</v>
      </c>
      <c r="IK45" s="13">
        <v>2</v>
      </c>
      <c r="IL45" s="13"/>
      <c r="IM45" s="13">
        <v>1</v>
      </c>
      <c r="IN45" s="13">
        <v>2</v>
      </c>
      <c r="IO45" s="13">
        <v>2</v>
      </c>
      <c r="IP45" s="13">
        <v>1</v>
      </c>
      <c r="IQ45" s="13">
        <v>1</v>
      </c>
      <c r="IR45" s="13"/>
      <c r="IS45" s="13">
        <v>1</v>
      </c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59">
        <v>391</v>
      </c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59"/>
      <c r="NG45" s="13">
        <v>807</v>
      </c>
      <c r="NH45" s="351"/>
      <c r="NI45" s="351"/>
      <c r="NJ45" s="351"/>
      <c r="NK45" s="351"/>
      <c r="NL45" s="351"/>
      <c r="NM45" s="351"/>
    </row>
    <row r="46" spans="1:377">
      <c r="A46" s="8" t="s">
        <v>57</v>
      </c>
      <c r="B46" s="250">
        <f t="shared" si="26"/>
        <v>19</v>
      </c>
      <c r="C46" s="250">
        <f t="shared" si="27"/>
        <v>10</v>
      </c>
      <c r="D46" s="250">
        <f t="shared" si="28"/>
        <v>12</v>
      </c>
      <c r="E46" s="250">
        <f t="shared" si="29"/>
        <v>28</v>
      </c>
      <c r="F46" s="250">
        <f t="shared" si="30"/>
        <v>81</v>
      </c>
      <c r="G46" s="250">
        <f t="shared" si="31"/>
        <v>83</v>
      </c>
      <c r="H46" s="250">
        <f t="shared" si="32"/>
        <v>85</v>
      </c>
      <c r="I46" s="250">
        <f t="shared" si="33"/>
        <v>76</v>
      </c>
      <c r="J46" s="250">
        <f t="shared" si="34"/>
        <v>73</v>
      </c>
      <c r="K46" s="250">
        <f t="shared" si="35"/>
        <v>82</v>
      </c>
      <c r="L46" s="250">
        <f t="shared" si="36"/>
        <v>46</v>
      </c>
      <c r="M46" s="250">
        <f t="shared" si="37"/>
        <v>46</v>
      </c>
      <c r="N46" s="250">
        <f t="shared" si="38"/>
        <v>31</v>
      </c>
      <c r="O46" s="250">
        <f t="shared" si="39"/>
        <v>20</v>
      </c>
      <c r="P46" s="250">
        <f t="shared" si="40"/>
        <v>28</v>
      </c>
      <c r="Q46" s="250">
        <f t="shared" si="41"/>
        <v>19</v>
      </c>
      <c r="R46" s="250">
        <f t="shared" si="42"/>
        <v>11</v>
      </c>
      <c r="S46" s="250">
        <f t="shared" si="43"/>
        <v>31</v>
      </c>
      <c r="T46" s="250">
        <f t="shared" si="44"/>
        <v>5</v>
      </c>
      <c r="U46" s="250">
        <f t="shared" si="45"/>
        <v>21</v>
      </c>
      <c r="W46" s="16" t="s">
        <v>189</v>
      </c>
      <c r="X46" s="458">
        <f t="shared" si="46"/>
        <v>1</v>
      </c>
      <c r="Y46" s="458">
        <f t="shared" si="47"/>
        <v>0</v>
      </c>
      <c r="Z46" s="458">
        <f t="shared" si="48"/>
        <v>8</v>
      </c>
      <c r="AA46" s="458">
        <f t="shared" si="49"/>
        <v>5</v>
      </c>
      <c r="AB46" s="458">
        <f t="shared" si="50"/>
        <v>12</v>
      </c>
      <c r="AC46" s="458">
        <f t="shared" si="51"/>
        <v>16</v>
      </c>
      <c r="AD46" s="458">
        <f t="shared" si="52"/>
        <v>24</v>
      </c>
      <c r="AE46" s="458">
        <f t="shared" si="53"/>
        <v>28</v>
      </c>
      <c r="AF46" s="458">
        <f t="shared" si="54"/>
        <v>24</v>
      </c>
      <c r="AG46" s="458">
        <f t="shared" si="55"/>
        <v>26</v>
      </c>
      <c r="AH46" s="458">
        <f t="shared" si="56"/>
        <v>19</v>
      </c>
      <c r="AI46" s="458">
        <f t="shared" si="57"/>
        <v>14</v>
      </c>
      <c r="AJ46" s="458">
        <f t="shared" si="58"/>
        <v>16</v>
      </c>
      <c r="AK46" s="458">
        <f t="shared" si="59"/>
        <v>10</v>
      </c>
      <c r="AL46" s="458">
        <f t="shared" si="60"/>
        <v>1</v>
      </c>
      <c r="AM46" s="458">
        <f t="shared" si="61"/>
        <v>3</v>
      </c>
      <c r="AN46" s="458">
        <f t="shared" si="62"/>
        <v>0</v>
      </c>
      <c r="AO46" s="458">
        <f t="shared" si="63"/>
        <v>5</v>
      </c>
      <c r="AP46" s="458">
        <f t="shared" si="64"/>
        <v>0</v>
      </c>
      <c r="AQ46" s="458">
        <f t="shared" si="65"/>
        <v>0</v>
      </c>
      <c r="AR46" s="458">
        <f t="shared" si="66"/>
        <v>0</v>
      </c>
      <c r="AT46" s="16" t="s">
        <v>189</v>
      </c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>
        <v>1</v>
      </c>
      <c r="BK46" s="13"/>
      <c r="BL46" s="13">
        <v>1</v>
      </c>
      <c r="BM46" s="13">
        <v>2</v>
      </c>
      <c r="BN46" s="13">
        <v>1</v>
      </c>
      <c r="BO46" s="13">
        <v>1</v>
      </c>
      <c r="BP46" s="13">
        <v>1</v>
      </c>
      <c r="BQ46" s="13">
        <v>2</v>
      </c>
      <c r="BR46" s="13">
        <v>1</v>
      </c>
      <c r="BS46" s="13"/>
      <c r="BT46" s="13">
        <v>2</v>
      </c>
      <c r="BU46" s="13">
        <v>2</v>
      </c>
      <c r="BV46" s="13">
        <v>2</v>
      </c>
      <c r="BW46" s="13">
        <v>2</v>
      </c>
      <c r="BX46" s="13">
        <v>3</v>
      </c>
      <c r="BY46" s="13">
        <v>2</v>
      </c>
      <c r="BZ46" s="13">
        <v>3</v>
      </c>
      <c r="CA46" s="13">
        <v>2</v>
      </c>
      <c r="CB46" s="13">
        <v>2</v>
      </c>
      <c r="CC46" s="13">
        <v>4</v>
      </c>
      <c r="CD46" s="13">
        <v>3</v>
      </c>
      <c r="CE46" s="13">
        <v>3</v>
      </c>
      <c r="CF46" s="13">
        <v>4</v>
      </c>
      <c r="CG46" s="13">
        <v>2</v>
      </c>
      <c r="CH46" s="13">
        <v>3</v>
      </c>
      <c r="CI46" s="13">
        <v>3</v>
      </c>
      <c r="CJ46" s="13">
        <v>4</v>
      </c>
      <c r="CK46" s="13">
        <v>2</v>
      </c>
      <c r="CL46" s="13">
        <v>2</v>
      </c>
      <c r="CM46" s="13"/>
      <c r="CN46" s="13">
        <v>7</v>
      </c>
      <c r="CO46" s="13">
        <v>3</v>
      </c>
      <c r="CP46" s="13">
        <v>4</v>
      </c>
      <c r="CQ46" s="13"/>
      <c r="CR46" s="13">
        <v>1</v>
      </c>
      <c r="CS46" s="13">
        <v>1</v>
      </c>
      <c r="CT46" s="13">
        <v>2</v>
      </c>
      <c r="CU46" s="13">
        <v>1</v>
      </c>
      <c r="CV46" s="13">
        <v>1</v>
      </c>
      <c r="CW46" s="13">
        <v>1</v>
      </c>
      <c r="CX46" s="13">
        <v>3</v>
      </c>
      <c r="CY46" s="13">
        <v>3</v>
      </c>
      <c r="CZ46" s="13">
        <v>1</v>
      </c>
      <c r="DA46" s="13">
        <v>1</v>
      </c>
      <c r="DB46" s="13"/>
      <c r="DC46" s="13"/>
      <c r="DD46" s="13"/>
      <c r="DE46" s="13">
        <v>1</v>
      </c>
      <c r="DF46" s="13">
        <v>1</v>
      </c>
      <c r="DG46" s="13">
        <v>2</v>
      </c>
      <c r="DH46" s="13">
        <v>1</v>
      </c>
      <c r="DI46" s="13">
        <v>2</v>
      </c>
      <c r="DJ46" s="13">
        <v>1</v>
      </c>
      <c r="DK46" s="13">
        <v>1</v>
      </c>
      <c r="DL46" s="13">
        <v>1</v>
      </c>
      <c r="DM46" s="13"/>
      <c r="DN46" s="13">
        <v>1</v>
      </c>
      <c r="DO46" s="13"/>
      <c r="DP46" s="13"/>
      <c r="DQ46" s="13"/>
      <c r="DR46" s="13">
        <v>1</v>
      </c>
      <c r="DS46" s="13">
        <v>1</v>
      </c>
      <c r="DT46" s="13"/>
      <c r="DU46" s="13"/>
      <c r="DV46" s="13"/>
      <c r="DW46" s="13"/>
      <c r="DX46" s="13">
        <v>2</v>
      </c>
      <c r="DY46" s="13"/>
      <c r="DZ46" s="13">
        <v>1</v>
      </c>
      <c r="EA46" s="13">
        <v>1</v>
      </c>
      <c r="EB46" s="13"/>
      <c r="EC46" s="13"/>
      <c r="ED46" s="13">
        <v>1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59">
        <v>107</v>
      </c>
      <c r="FC46" s="13"/>
      <c r="FD46" s="13"/>
      <c r="FE46" s="13"/>
      <c r="FF46" s="13"/>
      <c r="FG46" s="13"/>
      <c r="FH46" s="13"/>
      <c r="FI46" s="13">
        <v>1</v>
      </c>
      <c r="FJ46" s="13"/>
      <c r="FK46" s="13"/>
      <c r="FL46" s="13"/>
      <c r="FM46" s="13"/>
      <c r="FN46" s="13"/>
      <c r="FO46" s="13"/>
      <c r="FP46" s="13"/>
      <c r="FQ46" s="13"/>
      <c r="FR46" s="13">
        <v>1</v>
      </c>
      <c r="FS46" s="13"/>
      <c r="FT46" s="13">
        <v>2</v>
      </c>
      <c r="FU46" s="13">
        <v>4</v>
      </c>
      <c r="FV46" s="13">
        <v>1</v>
      </c>
      <c r="FW46" s="13"/>
      <c r="FX46" s="13">
        <v>1</v>
      </c>
      <c r="FY46" s="13">
        <v>1</v>
      </c>
      <c r="FZ46" s="13">
        <v>2</v>
      </c>
      <c r="GA46" s="13">
        <v>1</v>
      </c>
      <c r="GB46" s="13">
        <v>1</v>
      </c>
      <c r="GC46" s="13">
        <v>1</v>
      </c>
      <c r="GD46" s="13">
        <v>2</v>
      </c>
      <c r="GE46" s="13"/>
      <c r="GF46" s="13">
        <v>3</v>
      </c>
      <c r="GG46" s="13">
        <v>2</v>
      </c>
      <c r="GH46" s="13">
        <v>2</v>
      </c>
      <c r="GI46" s="13">
        <v>5</v>
      </c>
      <c r="GJ46" s="13">
        <v>4</v>
      </c>
      <c r="GK46" s="13">
        <v>1</v>
      </c>
      <c r="GL46" s="13">
        <v>2</v>
      </c>
      <c r="GM46" s="13">
        <v>2</v>
      </c>
      <c r="GN46" s="13">
        <v>2</v>
      </c>
      <c r="GO46" s="13">
        <v>2</v>
      </c>
      <c r="GP46" s="13">
        <v>2</v>
      </c>
      <c r="GQ46" s="13">
        <v>4</v>
      </c>
      <c r="GR46" s="13"/>
      <c r="GS46" s="13">
        <v>5</v>
      </c>
      <c r="GT46" s="13">
        <v>5</v>
      </c>
      <c r="GU46" s="13">
        <v>2</v>
      </c>
      <c r="GV46" s="13">
        <v>2</v>
      </c>
      <c r="GW46" s="13">
        <v>3</v>
      </c>
      <c r="GX46" s="13">
        <v>1</v>
      </c>
      <c r="GY46" s="13">
        <v>1</v>
      </c>
      <c r="GZ46" s="13">
        <v>1</v>
      </c>
      <c r="HA46" s="13">
        <v>2</v>
      </c>
      <c r="HB46" s="13">
        <v>3</v>
      </c>
      <c r="HC46" s="13">
        <v>2</v>
      </c>
      <c r="HD46" s="13">
        <v>2</v>
      </c>
      <c r="HE46" s="13">
        <v>4</v>
      </c>
      <c r="HF46" s="13">
        <v>2</v>
      </c>
      <c r="HG46" s="13">
        <v>1</v>
      </c>
      <c r="HH46" s="13">
        <v>1</v>
      </c>
      <c r="HI46" s="13">
        <v>1</v>
      </c>
      <c r="HJ46" s="13">
        <v>1</v>
      </c>
      <c r="HK46" s="13">
        <v>3</v>
      </c>
      <c r="HL46" s="13">
        <v>1</v>
      </c>
      <c r="HM46" s="13">
        <v>2</v>
      </c>
      <c r="HN46" s="13">
        <v>1</v>
      </c>
      <c r="HO46" s="13">
        <v>1</v>
      </c>
      <c r="HP46" s="13">
        <v>1</v>
      </c>
      <c r="HQ46" s="13">
        <v>2</v>
      </c>
      <c r="HR46" s="13">
        <v>1</v>
      </c>
      <c r="HS46" s="13">
        <v>3</v>
      </c>
      <c r="HT46" s="13">
        <v>1</v>
      </c>
      <c r="HU46" s="13"/>
      <c r="HV46" s="13"/>
      <c r="HW46" s="13"/>
      <c r="HX46" s="13"/>
      <c r="HY46" s="13"/>
      <c r="HZ46" s="13"/>
      <c r="IA46" s="13">
        <v>1</v>
      </c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59">
        <v>105</v>
      </c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59"/>
      <c r="NG46" s="13">
        <v>212</v>
      </c>
      <c r="NH46" s="351"/>
      <c r="NI46" s="351"/>
      <c r="NJ46" s="351"/>
      <c r="NK46" s="351"/>
      <c r="NL46" s="351"/>
      <c r="NM46" s="351"/>
    </row>
    <row r="47" spans="1:377">
      <c r="A47" s="8" t="s">
        <v>189</v>
      </c>
      <c r="B47" s="250">
        <f t="shared" si="26"/>
        <v>1</v>
      </c>
      <c r="C47" s="250">
        <f t="shared" si="27"/>
        <v>0</v>
      </c>
      <c r="D47" s="250">
        <f t="shared" si="28"/>
        <v>8</v>
      </c>
      <c r="E47" s="250">
        <f t="shared" si="29"/>
        <v>5</v>
      </c>
      <c r="F47" s="250">
        <f t="shared" si="30"/>
        <v>12</v>
      </c>
      <c r="G47" s="250">
        <f t="shared" si="31"/>
        <v>16</v>
      </c>
      <c r="H47" s="250">
        <f t="shared" si="32"/>
        <v>24</v>
      </c>
      <c r="I47" s="250">
        <f t="shared" si="33"/>
        <v>28</v>
      </c>
      <c r="J47" s="250">
        <f t="shared" si="34"/>
        <v>24</v>
      </c>
      <c r="K47" s="250">
        <f t="shared" si="35"/>
        <v>26</v>
      </c>
      <c r="L47" s="250">
        <f t="shared" si="36"/>
        <v>19</v>
      </c>
      <c r="M47" s="250">
        <f t="shared" si="37"/>
        <v>14</v>
      </c>
      <c r="N47" s="250">
        <f t="shared" si="38"/>
        <v>16</v>
      </c>
      <c r="O47" s="250">
        <f t="shared" si="39"/>
        <v>10</v>
      </c>
      <c r="P47" s="250">
        <f t="shared" si="40"/>
        <v>1</v>
      </c>
      <c r="Q47" s="250">
        <f t="shared" si="41"/>
        <v>3</v>
      </c>
      <c r="R47" s="250">
        <f t="shared" si="42"/>
        <v>0</v>
      </c>
      <c r="S47" s="250">
        <f t="shared" si="43"/>
        <v>5</v>
      </c>
      <c r="T47" s="250">
        <f t="shared" si="44"/>
        <v>0</v>
      </c>
      <c r="U47" s="250">
        <f t="shared" si="45"/>
        <v>0</v>
      </c>
      <c r="W47" s="16" t="s">
        <v>59</v>
      </c>
      <c r="X47" s="458">
        <f t="shared" si="46"/>
        <v>179</v>
      </c>
      <c r="Y47" s="458">
        <f t="shared" si="47"/>
        <v>172</v>
      </c>
      <c r="Z47" s="458">
        <f t="shared" si="48"/>
        <v>331</v>
      </c>
      <c r="AA47" s="458">
        <f t="shared" si="49"/>
        <v>361</v>
      </c>
      <c r="AB47" s="458">
        <f t="shared" si="50"/>
        <v>1214</v>
      </c>
      <c r="AC47" s="458">
        <f t="shared" si="51"/>
        <v>1175</v>
      </c>
      <c r="AD47" s="458">
        <f t="shared" si="52"/>
        <v>1466</v>
      </c>
      <c r="AE47" s="458">
        <f t="shared" si="53"/>
        <v>1314</v>
      </c>
      <c r="AF47" s="458">
        <f t="shared" si="54"/>
        <v>1240</v>
      </c>
      <c r="AG47" s="458">
        <f t="shared" si="55"/>
        <v>1130</v>
      </c>
      <c r="AH47" s="458">
        <f t="shared" si="56"/>
        <v>925</v>
      </c>
      <c r="AI47" s="458">
        <f t="shared" si="57"/>
        <v>779</v>
      </c>
      <c r="AJ47" s="458">
        <f t="shared" si="58"/>
        <v>443</v>
      </c>
      <c r="AK47" s="458">
        <f t="shared" si="59"/>
        <v>382</v>
      </c>
      <c r="AL47" s="458">
        <f t="shared" si="60"/>
        <v>207</v>
      </c>
      <c r="AM47" s="458">
        <f t="shared" si="61"/>
        <v>188</v>
      </c>
      <c r="AN47" s="458">
        <f t="shared" si="62"/>
        <v>70</v>
      </c>
      <c r="AO47" s="458">
        <f t="shared" si="63"/>
        <v>99</v>
      </c>
      <c r="AP47" s="458">
        <f t="shared" si="64"/>
        <v>14</v>
      </c>
      <c r="AQ47" s="458">
        <f t="shared" si="65"/>
        <v>36</v>
      </c>
      <c r="AR47" s="458">
        <f t="shared" si="66"/>
        <v>59</v>
      </c>
      <c r="AT47" s="16" t="s">
        <v>59</v>
      </c>
      <c r="AU47" s="13">
        <v>24</v>
      </c>
      <c r="AV47" s="13">
        <v>34</v>
      </c>
      <c r="AW47" s="13">
        <v>20</v>
      </c>
      <c r="AX47" s="13">
        <v>8</v>
      </c>
      <c r="AY47" s="13">
        <v>14</v>
      </c>
      <c r="AZ47" s="13">
        <v>15</v>
      </c>
      <c r="BA47" s="13">
        <v>18</v>
      </c>
      <c r="BB47" s="13">
        <v>13</v>
      </c>
      <c r="BC47" s="13">
        <v>17</v>
      </c>
      <c r="BD47" s="13">
        <v>9</v>
      </c>
      <c r="BE47" s="13">
        <v>17</v>
      </c>
      <c r="BF47" s="13">
        <v>22</v>
      </c>
      <c r="BG47" s="13">
        <v>35</v>
      </c>
      <c r="BH47" s="13">
        <v>17</v>
      </c>
      <c r="BI47" s="13">
        <v>37</v>
      </c>
      <c r="BJ47" s="13">
        <v>29</v>
      </c>
      <c r="BK47" s="13">
        <v>42</v>
      </c>
      <c r="BL47" s="13">
        <v>42</v>
      </c>
      <c r="BM47" s="13">
        <v>58</v>
      </c>
      <c r="BN47" s="13">
        <v>62</v>
      </c>
      <c r="BO47" s="13">
        <v>80</v>
      </c>
      <c r="BP47" s="13">
        <v>79</v>
      </c>
      <c r="BQ47" s="13">
        <v>100</v>
      </c>
      <c r="BR47" s="13">
        <v>103</v>
      </c>
      <c r="BS47" s="13">
        <v>121</v>
      </c>
      <c r="BT47" s="13">
        <v>116</v>
      </c>
      <c r="BU47" s="13">
        <v>125</v>
      </c>
      <c r="BV47" s="13">
        <v>138</v>
      </c>
      <c r="BW47" s="13">
        <v>167</v>
      </c>
      <c r="BX47" s="13">
        <v>146</v>
      </c>
      <c r="BY47" s="13">
        <v>140</v>
      </c>
      <c r="BZ47" s="13">
        <v>130</v>
      </c>
      <c r="CA47" s="13">
        <v>148</v>
      </c>
      <c r="CB47" s="13">
        <v>158</v>
      </c>
      <c r="CC47" s="13">
        <v>119</v>
      </c>
      <c r="CD47" s="13">
        <v>123</v>
      </c>
      <c r="CE47" s="13">
        <v>125</v>
      </c>
      <c r="CF47" s="13">
        <v>114</v>
      </c>
      <c r="CG47" s="13">
        <v>122</v>
      </c>
      <c r="CH47" s="13">
        <v>135</v>
      </c>
      <c r="CI47" s="13">
        <v>118</v>
      </c>
      <c r="CJ47" s="13">
        <v>153</v>
      </c>
      <c r="CK47" s="13">
        <v>124</v>
      </c>
      <c r="CL47" s="13">
        <v>114</v>
      </c>
      <c r="CM47" s="13">
        <v>107</v>
      </c>
      <c r="CN47" s="13">
        <v>100</v>
      </c>
      <c r="CO47" s="13">
        <v>101</v>
      </c>
      <c r="CP47" s="13">
        <v>121</v>
      </c>
      <c r="CQ47" s="13">
        <v>108</v>
      </c>
      <c r="CR47" s="13">
        <v>84</v>
      </c>
      <c r="CS47" s="13">
        <v>120</v>
      </c>
      <c r="CT47" s="13">
        <v>92</v>
      </c>
      <c r="CU47" s="13">
        <v>80</v>
      </c>
      <c r="CV47" s="13">
        <v>93</v>
      </c>
      <c r="CW47" s="13">
        <v>73</v>
      </c>
      <c r="CX47" s="13">
        <v>70</v>
      </c>
      <c r="CY47" s="13">
        <v>75</v>
      </c>
      <c r="CZ47" s="13">
        <v>74</v>
      </c>
      <c r="DA47" s="13">
        <v>56</v>
      </c>
      <c r="DB47" s="13">
        <v>46</v>
      </c>
      <c r="DC47" s="13">
        <v>53</v>
      </c>
      <c r="DD47" s="13">
        <v>41</v>
      </c>
      <c r="DE47" s="13">
        <v>35</v>
      </c>
      <c r="DF47" s="13">
        <v>45</v>
      </c>
      <c r="DG47" s="13">
        <v>42</v>
      </c>
      <c r="DH47" s="13">
        <v>36</v>
      </c>
      <c r="DI47" s="13">
        <v>33</v>
      </c>
      <c r="DJ47" s="13">
        <v>38</v>
      </c>
      <c r="DK47" s="13">
        <v>35</v>
      </c>
      <c r="DL47" s="13">
        <v>24</v>
      </c>
      <c r="DM47" s="13">
        <v>23</v>
      </c>
      <c r="DN47" s="13">
        <v>16</v>
      </c>
      <c r="DO47" s="13">
        <v>22</v>
      </c>
      <c r="DP47" s="13">
        <v>15</v>
      </c>
      <c r="DQ47" s="13">
        <v>19</v>
      </c>
      <c r="DR47" s="13">
        <v>19</v>
      </c>
      <c r="DS47" s="13">
        <v>18</v>
      </c>
      <c r="DT47" s="13">
        <v>27</v>
      </c>
      <c r="DU47" s="13">
        <v>16</v>
      </c>
      <c r="DV47" s="13">
        <v>13</v>
      </c>
      <c r="DW47" s="13">
        <v>13</v>
      </c>
      <c r="DX47" s="13">
        <v>12</v>
      </c>
      <c r="DY47" s="13">
        <v>8</v>
      </c>
      <c r="DZ47" s="13">
        <v>6</v>
      </c>
      <c r="EA47" s="13">
        <v>12</v>
      </c>
      <c r="EB47" s="13">
        <v>12</v>
      </c>
      <c r="EC47" s="13">
        <v>12</v>
      </c>
      <c r="ED47" s="13">
        <v>4</v>
      </c>
      <c r="EE47" s="13">
        <v>12</v>
      </c>
      <c r="EF47" s="13">
        <v>8</v>
      </c>
      <c r="EG47" s="13">
        <v>8</v>
      </c>
      <c r="EH47" s="13">
        <v>6</v>
      </c>
      <c r="EI47" s="13">
        <v>6</v>
      </c>
      <c r="EJ47" s="13">
        <v>9</v>
      </c>
      <c r="EK47" s="13">
        <v>4</v>
      </c>
      <c r="EL47" s="13">
        <v>1</v>
      </c>
      <c r="EM47" s="13"/>
      <c r="EN47" s="13"/>
      <c r="EO47" s="13"/>
      <c r="EP47" s="13">
        <v>1</v>
      </c>
      <c r="EQ47" s="13">
        <v>1</v>
      </c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59">
        <v>5636</v>
      </c>
      <c r="FC47" s="13">
        <v>19</v>
      </c>
      <c r="FD47" s="13">
        <v>34</v>
      </c>
      <c r="FE47" s="13">
        <v>22</v>
      </c>
      <c r="FF47" s="13">
        <v>10</v>
      </c>
      <c r="FG47" s="13">
        <v>13</v>
      </c>
      <c r="FH47" s="13">
        <v>18</v>
      </c>
      <c r="FI47" s="13">
        <v>16</v>
      </c>
      <c r="FJ47" s="13">
        <v>13</v>
      </c>
      <c r="FK47" s="13">
        <v>20</v>
      </c>
      <c r="FL47" s="13">
        <v>14</v>
      </c>
      <c r="FM47" s="13">
        <v>16</v>
      </c>
      <c r="FN47" s="13">
        <v>15</v>
      </c>
      <c r="FO47" s="13">
        <v>27</v>
      </c>
      <c r="FP47" s="13">
        <v>24</v>
      </c>
      <c r="FQ47" s="13">
        <v>27</v>
      </c>
      <c r="FR47" s="13">
        <v>30</v>
      </c>
      <c r="FS47" s="13">
        <v>36</v>
      </c>
      <c r="FT47" s="13">
        <v>39</v>
      </c>
      <c r="FU47" s="13">
        <v>58</v>
      </c>
      <c r="FV47" s="13">
        <v>59</v>
      </c>
      <c r="FW47" s="13">
        <v>84</v>
      </c>
      <c r="FX47" s="13">
        <v>87</v>
      </c>
      <c r="FY47" s="13">
        <v>80</v>
      </c>
      <c r="FZ47" s="13">
        <v>97</v>
      </c>
      <c r="GA47" s="13">
        <v>122</v>
      </c>
      <c r="GB47" s="13">
        <v>146</v>
      </c>
      <c r="GC47" s="13">
        <v>132</v>
      </c>
      <c r="GD47" s="13">
        <v>142</v>
      </c>
      <c r="GE47" s="13">
        <v>154</v>
      </c>
      <c r="GF47" s="13">
        <v>170</v>
      </c>
      <c r="GG47" s="13">
        <v>154</v>
      </c>
      <c r="GH47" s="13">
        <v>145</v>
      </c>
      <c r="GI47" s="13">
        <v>140</v>
      </c>
      <c r="GJ47" s="13">
        <v>146</v>
      </c>
      <c r="GK47" s="13">
        <v>134</v>
      </c>
      <c r="GL47" s="13">
        <v>173</v>
      </c>
      <c r="GM47" s="13">
        <v>136</v>
      </c>
      <c r="GN47" s="13">
        <v>134</v>
      </c>
      <c r="GO47" s="13">
        <v>142</v>
      </c>
      <c r="GP47" s="13">
        <v>162</v>
      </c>
      <c r="GQ47" s="13">
        <v>143</v>
      </c>
      <c r="GR47" s="13">
        <v>154</v>
      </c>
      <c r="GS47" s="13">
        <v>137</v>
      </c>
      <c r="GT47" s="13">
        <v>119</v>
      </c>
      <c r="GU47" s="13">
        <v>127</v>
      </c>
      <c r="GV47" s="13">
        <v>115</v>
      </c>
      <c r="GW47" s="13">
        <v>101</v>
      </c>
      <c r="GX47" s="13">
        <v>118</v>
      </c>
      <c r="GY47" s="13">
        <v>101</v>
      </c>
      <c r="GZ47" s="13">
        <v>125</v>
      </c>
      <c r="HA47" s="13">
        <v>112</v>
      </c>
      <c r="HB47" s="13">
        <v>117</v>
      </c>
      <c r="HC47" s="13">
        <v>113</v>
      </c>
      <c r="HD47" s="13">
        <v>109</v>
      </c>
      <c r="HE47" s="13">
        <v>103</v>
      </c>
      <c r="HF47" s="13">
        <v>92</v>
      </c>
      <c r="HG47" s="13">
        <v>93</v>
      </c>
      <c r="HH47" s="13">
        <v>53</v>
      </c>
      <c r="HI47" s="13">
        <v>69</v>
      </c>
      <c r="HJ47" s="13">
        <v>64</v>
      </c>
      <c r="HK47" s="13">
        <v>68</v>
      </c>
      <c r="HL47" s="13">
        <v>49</v>
      </c>
      <c r="HM47" s="13">
        <v>59</v>
      </c>
      <c r="HN47" s="13">
        <v>45</v>
      </c>
      <c r="HO47" s="13">
        <v>46</v>
      </c>
      <c r="HP47" s="13">
        <v>36</v>
      </c>
      <c r="HQ47" s="13">
        <v>34</v>
      </c>
      <c r="HR47" s="13">
        <v>38</v>
      </c>
      <c r="HS47" s="13">
        <v>30</v>
      </c>
      <c r="HT47" s="13">
        <v>38</v>
      </c>
      <c r="HU47" s="13">
        <v>32</v>
      </c>
      <c r="HV47" s="13">
        <v>34</v>
      </c>
      <c r="HW47" s="13">
        <v>23</v>
      </c>
      <c r="HX47" s="13">
        <v>29</v>
      </c>
      <c r="HY47" s="13">
        <v>22</v>
      </c>
      <c r="HZ47" s="13">
        <v>19</v>
      </c>
      <c r="IA47" s="13">
        <v>15</v>
      </c>
      <c r="IB47" s="13">
        <v>13</v>
      </c>
      <c r="IC47" s="13">
        <v>12</v>
      </c>
      <c r="ID47" s="13">
        <v>8</v>
      </c>
      <c r="IE47" s="13">
        <v>10</v>
      </c>
      <c r="IF47" s="13">
        <v>9</v>
      </c>
      <c r="IG47" s="13">
        <v>10</v>
      </c>
      <c r="IH47" s="13">
        <v>8</v>
      </c>
      <c r="II47" s="13">
        <v>6</v>
      </c>
      <c r="IJ47" s="13">
        <v>9</v>
      </c>
      <c r="IK47" s="13">
        <v>7</v>
      </c>
      <c r="IL47" s="13">
        <v>2</v>
      </c>
      <c r="IM47" s="13">
        <v>6</v>
      </c>
      <c r="IN47" s="13">
        <v>3</v>
      </c>
      <c r="IO47" s="13">
        <v>5</v>
      </c>
      <c r="IP47" s="13">
        <v>2</v>
      </c>
      <c r="IQ47" s="13"/>
      <c r="IR47" s="13">
        <v>5</v>
      </c>
      <c r="IS47" s="13"/>
      <c r="IT47" s="13">
        <v>1</v>
      </c>
      <c r="IU47" s="13"/>
      <c r="IV47" s="13"/>
      <c r="IW47" s="13"/>
      <c r="IX47" s="13">
        <v>1</v>
      </c>
      <c r="IY47" s="13"/>
      <c r="IZ47" s="13"/>
      <c r="JA47" s="13"/>
      <c r="JB47" s="13"/>
      <c r="JC47" s="13"/>
      <c r="JD47" s="13"/>
      <c r="JE47" s="13"/>
      <c r="JF47" s="59">
        <v>6089</v>
      </c>
      <c r="JG47" s="13">
        <v>2</v>
      </c>
      <c r="JH47" s="13"/>
      <c r="JI47" s="13"/>
      <c r="JJ47" s="13"/>
      <c r="JK47" s="13"/>
      <c r="JL47" s="13"/>
      <c r="JM47" s="13"/>
      <c r="JN47" s="13"/>
      <c r="JO47" s="13"/>
      <c r="JP47" s="13"/>
      <c r="JQ47" s="13">
        <v>2</v>
      </c>
      <c r="JR47" s="13"/>
      <c r="JS47" s="13"/>
      <c r="JT47" s="13"/>
      <c r="JU47" s="13"/>
      <c r="JV47" s="13"/>
      <c r="JW47" s="13"/>
      <c r="JX47" s="13"/>
      <c r="JY47" s="13">
        <v>1</v>
      </c>
      <c r="JZ47" s="13">
        <v>1</v>
      </c>
      <c r="KA47" s="13">
        <v>1</v>
      </c>
      <c r="KB47" s="13">
        <v>1</v>
      </c>
      <c r="KC47" s="13"/>
      <c r="KD47" s="13">
        <v>1</v>
      </c>
      <c r="KE47" s="13">
        <v>2</v>
      </c>
      <c r="KF47" s="13">
        <v>1</v>
      </c>
      <c r="KG47" s="13">
        <v>2</v>
      </c>
      <c r="KH47" s="13">
        <v>1</v>
      </c>
      <c r="KI47" s="13">
        <v>1</v>
      </c>
      <c r="KJ47" s="13">
        <v>1</v>
      </c>
      <c r="KK47" s="13">
        <v>1</v>
      </c>
      <c r="KL47" s="13">
        <v>3</v>
      </c>
      <c r="KM47" s="13">
        <v>1</v>
      </c>
      <c r="KN47" s="13">
        <v>2</v>
      </c>
      <c r="KO47" s="13">
        <v>2</v>
      </c>
      <c r="KP47" s="13"/>
      <c r="KQ47" s="13"/>
      <c r="KR47" s="13">
        <v>2</v>
      </c>
      <c r="KS47" s="13">
        <v>4</v>
      </c>
      <c r="KT47" s="13"/>
      <c r="KU47" s="13">
        <v>2</v>
      </c>
      <c r="KV47" s="13"/>
      <c r="KW47" s="13">
        <v>1</v>
      </c>
      <c r="KX47" s="13">
        <v>1</v>
      </c>
      <c r="KY47" s="13">
        <v>1</v>
      </c>
      <c r="KZ47" s="13"/>
      <c r="LA47" s="13">
        <v>1</v>
      </c>
      <c r="LB47" s="13">
        <v>1</v>
      </c>
      <c r="LC47" s="13"/>
      <c r="LD47" s="13"/>
      <c r="LE47" s="13">
        <v>1</v>
      </c>
      <c r="LF47" s="13"/>
      <c r="LG47" s="13"/>
      <c r="LH47" s="13"/>
      <c r="LI47" s="13"/>
      <c r="LJ47" s="13"/>
      <c r="LK47" s="13"/>
      <c r="LL47" s="13">
        <v>1</v>
      </c>
      <c r="LM47" s="13">
        <v>2</v>
      </c>
      <c r="LN47" s="13">
        <v>1</v>
      </c>
      <c r="LO47" s="13"/>
      <c r="LP47" s="13">
        <v>1</v>
      </c>
      <c r="LQ47" s="13">
        <v>2</v>
      </c>
      <c r="LR47" s="13">
        <v>1</v>
      </c>
      <c r="LS47" s="13">
        <v>1</v>
      </c>
      <c r="LT47" s="13"/>
      <c r="LU47" s="13"/>
      <c r="LV47" s="13"/>
      <c r="LW47" s="13">
        <v>1</v>
      </c>
      <c r="LX47" s="13"/>
      <c r="LY47" s="13"/>
      <c r="LZ47" s="13">
        <v>2</v>
      </c>
      <c r="MA47" s="13"/>
      <c r="MB47" s="13"/>
      <c r="MC47" s="13"/>
      <c r="MD47" s="13">
        <v>1</v>
      </c>
      <c r="ME47" s="13"/>
      <c r="MF47" s="13"/>
      <c r="MG47" s="13"/>
      <c r="MH47" s="13">
        <v>1</v>
      </c>
      <c r="MI47" s="13">
        <v>1</v>
      </c>
      <c r="MJ47" s="13"/>
      <c r="MK47" s="13"/>
      <c r="ML47" s="13">
        <v>1</v>
      </c>
      <c r="MM47" s="13"/>
      <c r="MN47" s="13"/>
      <c r="MO47" s="13">
        <v>1</v>
      </c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>
        <v>2</v>
      </c>
      <c r="NF47" s="59">
        <v>59</v>
      </c>
      <c r="NG47" s="13">
        <v>11784</v>
      </c>
      <c r="NH47" s="351"/>
      <c r="NI47" s="351"/>
      <c r="NJ47" s="351"/>
      <c r="NK47" s="351"/>
      <c r="NL47" s="351"/>
      <c r="NM47" s="351"/>
    </row>
    <row r="48" spans="1:377">
      <c r="A48" s="9" t="s">
        <v>59</v>
      </c>
      <c r="B48" s="250">
        <f t="shared" si="26"/>
        <v>179</v>
      </c>
      <c r="C48" s="250">
        <f t="shared" si="27"/>
        <v>172</v>
      </c>
      <c r="D48" s="250">
        <f t="shared" si="28"/>
        <v>331</v>
      </c>
      <c r="E48" s="250">
        <f t="shared" si="29"/>
        <v>361</v>
      </c>
      <c r="F48" s="250">
        <f t="shared" si="30"/>
        <v>1214</v>
      </c>
      <c r="G48" s="250">
        <f t="shared" si="31"/>
        <v>1175</v>
      </c>
      <c r="H48" s="250">
        <f t="shared" si="32"/>
        <v>1466</v>
      </c>
      <c r="I48" s="250">
        <f t="shared" si="33"/>
        <v>1314</v>
      </c>
      <c r="J48" s="250">
        <f t="shared" si="34"/>
        <v>1240</v>
      </c>
      <c r="K48" s="250">
        <f t="shared" si="35"/>
        <v>1130</v>
      </c>
      <c r="L48" s="250">
        <f t="shared" si="36"/>
        <v>925</v>
      </c>
      <c r="M48" s="250">
        <f t="shared" si="37"/>
        <v>779</v>
      </c>
      <c r="N48" s="250">
        <f t="shared" si="38"/>
        <v>443</v>
      </c>
      <c r="O48" s="250">
        <f t="shared" si="39"/>
        <v>382</v>
      </c>
      <c r="P48" s="250">
        <f t="shared" si="40"/>
        <v>207</v>
      </c>
      <c r="Q48" s="250">
        <f t="shared" si="41"/>
        <v>188</v>
      </c>
      <c r="R48" s="250">
        <f t="shared" si="42"/>
        <v>70</v>
      </c>
      <c r="S48" s="250">
        <f t="shared" si="43"/>
        <v>99</v>
      </c>
      <c r="T48" s="250">
        <f t="shared" si="44"/>
        <v>14</v>
      </c>
      <c r="U48" s="250">
        <f t="shared" si="45"/>
        <v>36</v>
      </c>
      <c r="W48" s="16" t="s">
        <v>60</v>
      </c>
      <c r="X48" s="458">
        <f t="shared" si="46"/>
        <v>38</v>
      </c>
      <c r="Y48" s="458">
        <f t="shared" si="47"/>
        <v>28</v>
      </c>
      <c r="Z48" s="458">
        <f t="shared" si="48"/>
        <v>54</v>
      </c>
      <c r="AA48" s="458">
        <f t="shared" si="49"/>
        <v>74</v>
      </c>
      <c r="AB48" s="458">
        <f t="shared" si="50"/>
        <v>250</v>
      </c>
      <c r="AC48" s="458">
        <f t="shared" si="51"/>
        <v>242</v>
      </c>
      <c r="AD48" s="458">
        <f t="shared" si="52"/>
        <v>301</v>
      </c>
      <c r="AE48" s="458">
        <f t="shared" si="53"/>
        <v>289</v>
      </c>
      <c r="AF48" s="458">
        <f t="shared" si="54"/>
        <v>239</v>
      </c>
      <c r="AG48" s="458">
        <f t="shared" si="55"/>
        <v>277</v>
      </c>
      <c r="AH48" s="458">
        <f t="shared" si="56"/>
        <v>174</v>
      </c>
      <c r="AI48" s="458">
        <f t="shared" si="57"/>
        <v>178</v>
      </c>
      <c r="AJ48" s="458">
        <f t="shared" si="58"/>
        <v>87</v>
      </c>
      <c r="AK48" s="458">
        <f t="shared" si="59"/>
        <v>77</v>
      </c>
      <c r="AL48" s="458">
        <f t="shared" si="60"/>
        <v>56</v>
      </c>
      <c r="AM48" s="458">
        <f t="shared" si="61"/>
        <v>35</v>
      </c>
      <c r="AN48" s="458">
        <f t="shared" si="62"/>
        <v>20</v>
      </c>
      <c r="AO48" s="458">
        <f t="shared" si="63"/>
        <v>25</v>
      </c>
      <c r="AP48" s="458">
        <f t="shared" si="64"/>
        <v>3</v>
      </c>
      <c r="AQ48" s="458">
        <f t="shared" si="65"/>
        <v>14</v>
      </c>
      <c r="AR48" s="458">
        <f t="shared" si="66"/>
        <v>18</v>
      </c>
      <c r="AT48" s="16" t="s">
        <v>60</v>
      </c>
      <c r="AU48" s="13">
        <v>6</v>
      </c>
      <c r="AV48" s="13">
        <v>2</v>
      </c>
      <c r="AW48" s="13">
        <v>1</v>
      </c>
      <c r="AX48" s="13">
        <v>4</v>
      </c>
      <c r="AY48" s="13">
        <v>2</v>
      </c>
      <c r="AZ48" s="13">
        <v>2</v>
      </c>
      <c r="BA48" s="13">
        <v>2</v>
      </c>
      <c r="BB48" s="13">
        <v>1</v>
      </c>
      <c r="BC48" s="13">
        <v>4</v>
      </c>
      <c r="BD48" s="13">
        <v>4</v>
      </c>
      <c r="BE48" s="13">
        <v>6</v>
      </c>
      <c r="BF48" s="13">
        <v>4</v>
      </c>
      <c r="BG48" s="13">
        <v>5</v>
      </c>
      <c r="BH48" s="13">
        <v>5</v>
      </c>
      <c r="BI48" s="13">
        <v>7</v>
      </c>
      <c r="BJ48" s="13">
        <v>3</v>
      </c>
      <c r="BK48" s="13">
        <v>9</v>
      </c>
      <c r="BL48" s="13">
        <v>8</v>
      </c>
      <c r="BM48" s="13">
        <v>12</v>
      </c>
      <c r="BN48" s="13">
        <v>15</v>
      </c>
      <c r="BO48" s="13">
        <v>9</v>
      </c>
      <c r="BP48" s="13">
        <v>23</v>
      </c>
      <c r="BQ48" s="13">
        <v>23</v>
      </c>
      <c r="BR48" s="13">
        <v>29</v>
      </c>
      <c r="BS48" s="13">
        <v>22</v>
      </c>
      <c r="BT48" s="13">
        <v>33</v>
      </c>
      <c r="BU48" s="13">
        <v>22</v>
      </c>
      <c r="BV48" s="13">
        <v>25</v>
      </c>
      <c r="BW48" s="13">
        <v>29</v>
      </c>
      <c r="BX48" s="13">
        <v>27</v>
      </c>
      <c r="BY48" s="13">
        <v>21</v>
      </c>
      <c r="BZ48" s="13">
        <v>29</v>
      </c>
      <c r="CA48" s="13">
        <v>26</v>
      </c>
      <c r="CB48" s="13">
        <v>39</v>
      </c>
      <c r="CC48" s="13">
        <v>30</v>
      </c>
      <c r="CD48" s="13">
        <v>26</v>
      </c>
      <c r="CE48" s="13">
        <v>27</v>
      </c>
      <c r="CF48" s="13">
        <v>31</v>
      </c>
      <c r="CG48" s="13">
        <v>31</v>
      </c>
      <c r="CH48" s="13">
        <v>29</v>
      </c>
      <c r="CI48" s="13">
        <v>31</v>
      </c>
      <c r="CJ48" s="13">
        <v>32</v>
      </c>
      <c r="CK48" s="13">
        <v>29</v>
      </c>
      <c r="CL48" s="13">
        <v>34</v>
      </c>
      <c r="CM48" s="13">
        <v>30</v>
      </c>
      <c r="CN48" s="13">
        <v>23</v>
      </c>
      <c r="CO48" s="13">
        <v>29</v>
      </c>
      <c r="CP48" s="13">
        <v>22</v>
      </c>
      <c r="CQ48" s="13">
        <v>31</v>
      </c>
      <c r="CR48" s="13">
        <v>16</v>
      </c>
      <c r="CS48" s="13">
        <v>17</v>
      </c>
      <c r="CT48" s="13">
        <v>19</v>
      </c>
      <c r="CU48" s="13">
        <v>17</v>
      </c>
      <c r="CV48" s="13">
        <v>21</v>
      </c>
      <c r="CW48" s="13">
        <v>18</v>
      </c>
      <c r="CX48" s="13">
        <v>18</v>
      </c>
      <c r="CY48" s="13">
        <v>21</v>
      </c>
      <c r="CZ48" s="13">
        <v>19</v>
      </c>
      <c r="DA48" s="13">
        <v>7</v>
      </c>
      <c r="DB48" s="13">
        <v>21</v>
      </c>
      <c r="DC48" s="13">
        <v>14</v>
      </c>
      <c r="DD48" s="13">
        <v>6</v>
      </c>
      <c r="DE48" s="13">
        <v>8</v>
      </c>
      <c r="DF48" s="13">
        <v>9</v>
      </c>
      <c r="DG48" s="13">
        <v>7</v>
      </c>
      <c r="DH48" s="13">
        <v>9</v>
      </c>
      <c r="DI48" s="13">
        <v>8</v>
      </c>
      <c r="DJ48" s="13">
        <v>7</v>
      </c>
      <c r="DK48" s="13">
        <v>4</v>
      </c>
      <c r="DL48" s="13">
        <v>5</v>
      </c>
      <c r="DM48" s="13">
        <v>6</v>
      </c>
      <c r="DN48" s="13">
        <v>5</v>
      </c>
      <c r="DO48" s="13">
        <v>7</v>
      </c>
      <c r="DP48" s="13">
        <v>3</v>
      </c>
      <c r="DQ48" s="13">
        <v>1</v>
      </c>
      <c r="DR48" s="13">
        <v>3</v>
      </c>
      <c r="DS48" s="13">
        <v>2</v>
      </c>
      <c r="DT48" s="13">
        <v>4</v>
      </c>
      <c r="DU48" s="13">
        <v>1</v>
      </c>
      <c r="DV48" s="13">
        <v>3</v>
      </c>
      <c r="DW48" s="13">
        <v>2</v>
      </c>
      <c r="DX48" s="13">
        <v>2</v>
      </c>
      <c r="DY48" s="13">
        <v>4</v>
      </c>
      <c r="DZ48" s="13">
        <v>4</v>
      </c>
      <c r="EA48" s="13"/>
      <c r="EB48" s="13">
        <v>2</v>
      </c>
      <c r="EC48" s="13">
        <v>2</v>
      </c>
      <c r="ED48" s="13">
        <v>1</v>
      </c>
      <c r="EE48" s="13">
        <v>3</v>
      </c>
      <c r="EF48" s="13">
        <v>5</v>
      </c>
      <c r="EG48" s="13">
        <v>2</v>
      </c>
      <c r="EH48" s="13">
        <v>5</v>
      </c>
      <c r="EI48" s="13">
        <v>3</v>
      </c>
      <c r="EJ48" s="13">
        <v>1</v>
      </c>
      <c r="EK48" s="13"/>
      <c r="EL48" s="13"/>
      <c r="EM48" s="13">
        <v>1</v>
      </c>
      <c r="EN48" s="13">
        <v>1</v>
      </c>
      <c r="EO48" s="13"/>
      <c r="EP48" s="13">
        <v>1</v>
      </c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59">
        <v>1239</v>
      </c>
      <c r="FC48" s="13">
        <v>4</v>
      </c>
      <c r="FD48" s="13">
        <v>6</v>
      </c>
      <c r="FE48" s="13">
        <v>6</v>
      </c>
      <c r="FF48" s="13">
        <v>3</v>
      </c>
      <c r="FG48" s="13">
        <v>3</v>
      </c>
      <c r="FH48" s="13">
        <v>1</v>
      </c>
      <c r="FI48" s="13">
        <v>6</v>
      </c>
      <c r="FJ48" s="13">
        <v>2</v>
      </c>
      <c r="FK48" s="13">
        <v>3</v>
      </c>
      <c r="FL48" s="13">
        <v>4</v>
      </c>
      <c r="FM48" s="13">
        <v>2</v>
      </c>
      <c r="FN48" s="13">
        <v>2</v>
      </c>
      <c r="FO48" s="13">
        <v>1</v>
      </c>
      <c r="FP48" s="13">
        <v>5</v>
      </c>
      <c r="FQ48" s="13">
        <v>3</v>
      </c>
      <c r="FR48" s="13">
        <v>6</v>
      </c>
      <c r="FS48" s="13">
        <v>6</v>
      </c>
      <c r="FT48" s="13">
        <v>13</v>
      </c>
      <c r="FU48" s="13">
        <v>8</v>
      </c>
      <c r="FV48" s="13">
        <v>8</v>
      </c>
      <c r="FW48" s="13">
        <v>13</v>
      </c>
      <c r="FX48" s="13">
        <v>18</v>
      </c>
      <c r="FY48" s="13">
        <v>25</v>
      </c>
      <c r="FZ48" s="13">
        <v>18</v>
      </c>
      <c r="GA48" s="13">
        <v>33</v>
      </c>
      <c r="GB48" s="13">
        <v>31</v>
      </c>
      <c r="GC48" s="13">
        <v>28</v>
      </c>
      <c r="GD48" s="13">
        <v>25</v>
      </c>
      <c r="GE48" s="13">
        <v>25</v>
      </c>
      <c r="GF48" s="13">
        <v>34</v>
      </c>
      <c r="GG48" s="13">
        <v>29</v>
      </c>
      <c r="GH48" s="13">
        <v>32</v>
      </c>
      <c r="GI48" s="13">
        <v>30</v>
      </c>
      <c r="GJ48" s="13">
        <v>35</v>
      </c>
      <c r="GK48" s="13">
        <v>33</v>
      </c>
      <c r="GL48" s="13">
        <v>36</v>
      </c>
      <c r="GM48" s="13">
        <v>26</v>
      </c>
      <c r="GN48" s="13">
        <v>23</v>
      </c>
      <c r="GO48" s="13">
        <v>28</v>
      </c>
      <c r="GP48" s="13">
        <v>29</v>
      </c>
      <c r="GQ48" s="13">
        <v>27</v>
      </c>
      <c r="GR48" s="13">
        <v>23</v>
      </c>
      <c r="GS48" s="13">
        <v>33</v>
      </c>
      <c r="GT48" s="13">
        <v>15</v>
      </c>
      <c r="GU48" s="13">
        <v>26</v>
      </c>
      <c r="GV48" s="13">
        <v>21</v>
      </c>
      <c r="GW48" s="13">
        <v>23</v>
      </c>
      <c r="GX48" s="13">
        <v>27</v>
      </c>
      <c r="GY48" s="13">
        <v>18</v>
      </c>
      <c r="GZ48" s="13">
        <v>26</v>
      </c>
      <c r="HA48" s="13">
        <v>17</v>
      </c>
      <c r="HB48" s="13">
        <v>27</v>
      </c>
      <c r="HC48" s="13">
        <v>12</v>
      </c>
      <c r="HD48" s="13">
        <v>16</v>
      </c>
      <c r="HE48" s="13">
        <v>15</v>
      </c>
      <c r="HF48" s="13">
        <v>21</v>
      </c>
      <c r="HG48" s="13">
        <v>27</v>
      </c>
      <c r="HH48" s="13">
        <v>13</v>
      </c>
      <c r="HI48" s="13">
        <v>13</v>
      </c>
      <c r="HJ48" s="13">
        <v>13</v>
      </c>
      <c r="HK48" s="13">
        <v>10</v>
      </c>
      <c r="HL48" s="13">
        <v>8</v>
      </c>
      <c r="HM48" s="13">
        <v>6</v>
      </c>
      <c r="HN48" s="13">
        <v>11</v>
      </c>
      <c r="HO48" s="13">
        <v>11</v>
      </c>
      <c r="HP48" s="13">
        <v>8</v>
      </c>
      <c r="HQ48" s="13">
        <v>8</v>
      </c>
      <c r="HR48" s="13">
        <v>8</v>
      </c>
      <c r="HS48" s="13">
        <v>11</v>
      </c>
      <c r="HT48" s="13">
        <v>6</v>
      </c>
      <c r="HU48" s="13">
        <v>2</v>
      </c>
      <c r="HV48" s="13">
        <v>8</v>
      </c>
      <c r="HW48" s="13">
        <v>8</v>
      </c>
      <c r="HX48" s="13">
        <v>6</v>
      </c>
      <c r="HY48" s="13">
        <v>6</v>
      </c>
      <c r="HZ48" s="13">
        <v>9</v>
      </c>
      <c r="IA48" s="13">
        <v>4</v>
      </c>
      <c r="IB48" s="13">
        <v>4</v>
      </c>
      <c r="IC48" s="13">
        <v>5</v>
      </c>
      <c r="ID48" s="13">
        <v>4</v>
      </c>
      <c r="IE48" s="13">
        <v>4</v>
      </c>
      <c r="IF48" s="13">
        <v>4</v>
      </c>
      <c r="IG48" s="13">
        <v>1</v>
      </c>
      <c r="IH48" s="13">
        <v>2</v>
      </c>
      <c r="II48" s="13">
        <v>3</v>
      </c>
      <c r="IJ48" s="13">
        <v>1</v>
      </c>
      <c r="IK48" s="13">
        <v>1</v>
      </c>
      <c r="IL48" s="13">
        <v>1</v>
      </c>
      <c r="IM48" s="13">
        <v>1</v>
      </c>
      <c r="IN48" s="13">
        <v>2</v>
      </c>
      <c r="IO48" s="13">
        <v>1</v>
      </c>
      <c r="IP48" s="13"/>
      <c r="IQ48" s="13"/>
      <c r="IR48" s="13"/>
      <c r="IS48" s="13">
        <v>1</v>
      </c>
      <c r="IT48" s="13"/>
      <c r="IU48" s="13"/>
      <c r="IV48" s="13"/>
      <c r="IW48" s="13">
        <v>1</v>
      </c>
      <c r="IX48" s="13"/>
      <c r="IY48" s="13"/>
      <c r="IZ48" s="13"/>
      <c r="JA48" s="13"/>
      <c r="JB48" s="13"/>
      <c r="JC48" s="13"/>
      <c r="JD48" s="13"/>
      <c r="JE48" s="13">
        <v>1</v>
      </c>
      <c r="JF48" s="59">
        <v>1223</v>
      </c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>
        <v>1</v>
      </c>
      <c r="JR48" s="13"/>
      <c r="JS48" s="13"/>
      <c r="JT48" s="13">
        <v>2</v>
      </c>
      <c r="JU48" s="13"/>
      <c r="JV48" s="13"/>
      <c r="JW48" s="13"/>
      <c r="JX48" s="13"/>
      <c r="JY48" s="13">
        <v>2</v>
      </c>
      <c r="JZ48" s="13">
        <v>1</v>
      </c>
      <c r="KA48" s="13"/>
      <c r="KB48" s="13"/>
      <c r="KC48" s="13"/>
      <c r="KD48" s="13"/>
      <c r="KE48" s="13"/>
      <c r="KF48" s="13"/>
      <c r="KG48" s="13"/>
      <c r="KH48" s="13"/>
      <c r="KI48" s="13"/>
      <c r="KJ48" s="13">
        <v>1</v>
      </c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>
        <v>1</v>
      </c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>
        <v>1</v>
      </c>
      <c r="MB48" s="13"/>
      <c r="MC48" s="13"/>
      <c r="MD48" s="13"/>
      <c r="ME48" s="13"/>
      <c r="MF48" s="13"/>
      <c r="MG48" s="13">
        <v>1</v>
      </c>
      <c r="MH48" s="13"/>
      <c r="MI48" s="13"/>
      <c r="MJ48" s="13"/>
      <c r="MK48" s="13">
        <v>1</v>
      </c>
      <c r="ML48" s="13"/>
      <c r="MM48" s="13">
        <v>1</v>
      </c>
      <c r="MN48" s="13"/>
      <c r="MO48" s="13"/>
      <c r="MP48" s="13">
        <v>1</v>
      </c>
      <c r="MQ48" s="13">
        <v>1</v>
      </c>
      <c r="MR48" s="13">
        <v>2</v>
      </c>
      <c r="MS48" s="13"/>
      <c r="MT48" s="13"/>
      <c r="MU48" s="13"/>
      <c r="MV48" s="13"/>
      <c r="MW48" s="13"/>
      <c r="MX48" s="13">
        <v>1</v>
      </c>
      <c r="MY48" s="13"/>
      <c r="MZ48" s="13"/>
      <c r="NA48" s="13"/>
      <c r="NB48" s="13"/>
      <c r="NC48" s="13"/>
      <c r="ND48" s="13"/>
      <c r="NE48" s="13"/>
      <c r="NF48" s="59">
        <v>17</v>
      </c>
      <c r="NG48" s="13">
        <v>2479</v>
      </c>
      <c r="NH48" s="351"/>
      <c r="NI48" s="351"/>
      <c r="NJ48" s="351"/>
      <c r="NK48" s="351"/>
      <c r="NL48" s="351"/>
      <c r="NM48" s="351"/>
    </row>
    <row r="49" spans="1:377">
      <c r="A49" s="9" t="s">
        <v>60</v>
      </c>
      <c r="B49" s="250">
        <f t="shared" si="26"/>
        <v>38</v>
      </c>
      <c r="C49" s="250">
        <f t="shared" si="27"/>
        <v>28</v>
      </c>
      <c r="D49" s="250">
        <f t="shared" si="28"/>
        <v>54</v>
      </c>
      <c r="E49" s="250">
        <f t="shared" si="29"/>
        <v>74</v>
      </c>
      <c r="F49" s="250">
        <f t="shared" si="30"/>
        <v>250</v>
      </c>
      <c r="G49" s="250">
        <f t="shared" si="31"/>
        <v>242</v>
      </c>
      <c r="H49" s="250">
        <f t="shared" si="32"/>
        <v>301</v>
      </c>
      <c r="I49" s="250">
        <f t="shared" si="33"/>
        <v>289</v>
      </c>
      <c r="J49" s="250">
        <f t="shared" si="34"/>
        <v>239</v>
      </c>
      <c r="K49" s="250">
        <f t="shared" si="35"/>
        <v>277</v>
      </c>
      <c r="L49" s="250">
        <f t="shared" si="36"/>
        <v>174</v>
      </c>
      <c r="M49" s="250">
        <f t="shared" si="37"/>
        <v>178</v>
      </c>
      <c r="N49" s="250">
        <f t="shared" si="38"/>
        <v>87</v>
      </c>
      <c r="O49" s="250">
        <f t="shared" si="39"/>
        <v>77</v>
      </c>
      <c r="P49" s="250">
        <f t="shared" si="40"/>
        <v>56</v>
      </c>
      <c r="Q49" s="250">
        <f t="shared" si="41"/>
        <v>35</v>
      </c>
      <c r="R49" s="250">
        <f t="shared" si="42"/>
        <v>20</v>
      </c>
      <c r="S49" s="250">
        <f t="shared" si="43"/>
        <v>25</v>
      </c>
      <c r="T49" s="250">
        <f t="shared" si="44"/>
        <v>3</v>
      </c>
      <c r="U49" s="250">
        <f t="shared" si="45"/>
        <v>14</v>
      </c>
      <c r="W49" s="16" t="s">
        <v>190</v>
      </c>
      <c r="X49" s="458">
        <f t="shared" si="46"/>
        <v>3</v>
      </c>
      <c r="Y49" s="458">
        <f t="shared" si="47"/>
        <v>1</v>
      </c>
      <c r="Z49" s="458">
        <f t="shared" si="48"/>
        <v>8</v>
      </c>
      <c r="AA49" s="458">
        <f t="shared" si="49"/>
        <v>2</v>
      </c>
      <c r="AB49" s="458">
        <f t="shared" si="50"/>
        <v>10</v>
      </c>
      <c r="AC49" s="458">
        <f t="shared" si="51"/>
        <v>14</v>
      </c>
      <c r="AD49" s="458">
        <f t="shared" si="52"/>
        <v>22</v>
      </c>
      <c r="AE49" s="458">
        <f t="shared" si="53"/>
        <v>17</v>
      </c>
      <c r="AF49" s="458">
        <f t="shared" si="54"/>
        <v>23</v>
      </c>
      <c r="AG49" s="458">
        <f t="shared" si="55"/>
        <v>7</v>
      </c>
      <c r="AH49" s="458">
        <f t="shared" si="56"/>
        <v>12</v>
      </c>
      <c r="AI49" s="458">
        <f t="shared" si="57"/>
        <v>7</v>
      </c>
      <c r="AJ49" s="458">
        <f t="shared" si="58"/>
        <v>4</v>
      </c>
      <c r="AK49" s="458">
        <f t="shared" si="59"/>
        <v>3</v>
      </c>
      <c r="AL49" s="458">
        <f t="shared" si="60"/>
        <v>1</v>
      </c>
      <c r="AM49" s="458">
        <f t="shared" si="61"/>
        <v>0</v>
      </c>
      <c r="AN49" s="458">
        <f t="shared" si="62"/>
        <v>0</v>
      </c>
      <c r="AO49" s="458">
        <f t="shared" si="63"/>
        <v>3</v>
      </c>
      <c r="AP49" s="458">
        <f t="shared" si="64"/>
        <v>0</v>
      </c>
      <c r="AQ49" s="458">
        <f t="shared" si="65"/>
        <v>0</v>
      </c>
      <c r="AR49" s="458">
        <f t="shared" si="66"/>
        <v>0</v>
      </c>
      <c r="AT49" s="16" t="s">
        <v>190</v>
      </c>
      <c r="AU49" s="13"/>
      <c r="AV49" s="13"/>
      <c r="AW49" s="13"/>
      <c r="AX49" s="13"/>
      <c r="AY49" s="13"/>
      <c r="AZ49" s="13"/>
      <c r="BA49" s="13"/>
      <c r="BB49" s="13"/>
      <c r="BC49" s="13"/>
      <c r="BD49" s="13">
        <v>1</v>
      </c>
      <c r="BE49" s="13"/>
      <c r="BF49" s="13"/>
      <c r="BG49" s="13"/>
      <c r="BH49" s="13">
        <v>1</v>
      </c>
      <c r="BI49" s="13"/>
      <c r="BJ49" s="13">
        <v>1</v>
      </c>
      <c r="BK49" s="13"/>
      <c r="BL49" s="13"/>
      <c r="BM49" s="13"/>
      <c r="BN49" s="13"/>
      <c r="BO49" s="13"/>
      <c r="BP49" s="13">
        <v>2</v>
      </c>
      <c r="BQ49" s="13"/>
      <c r="BR49" s="13">
        <v>2</v>
      </c>
      <c r="BS49" s="13">
        <v>1</v>
      </c>
      <c r="BT49" s="13">
        <v>1</v>
      </c>
      <c r="BU49" s="13">
        <v>3</v>
      </c>
      <c r="BV49" s="13">
        <v>3</v>
      </c>
      <c r="BW49" s="13">
        <v>1</v>
      </c>
      <c r="BX49" s="13">
        <v>1</v>
      </c>
      <c r="BY49" s="13">
        <v>1</v>
      </c>
      <c r="BZ49" s="13">
        <v>2</v>
      </c>
      <c r="CA49" s="13"/>
      <c r="CB49" s="13">
        <v>1</v>
      </c>
      <c r="CC49" s="13">
        <v>5</v>
      </c>
      <c r="CD49" s="13">
        <v>2</v>
      </c>
      <c r="CE49" s="13"/>
      <c r="CF49" s="13">
        <v>1</v>
      </c>
      <c r="CG49" s="13">
        <v>3</v>
      </c>
      <c r="CH49" s="13">
        <v>2</v>
      </c>
      <c r="CI49" s="13"/>
      <c r="CJ49" s="13">
        <v>2</v>
      </c>
      <c r="CK49" s="13">
        <v>1</v>
      </c>
      <c r="CL49" s="13">
        <v>1</v>
      </c>
      <c r="CM49" s="13">
        <v>2</v>
      </c>
      <c r="CN49" s="13"/>
      <c r="CO49" s="13"/>
      <c r="CP49" s="13"/>
      <c r="CQ49" s="13"/>
      <c r="CR49" s="13">
        <v>1</v>
      </c>
      <c r="CS49" s="13"/>
      <c r="CT49" s="13"/>
      <c r="CU49" s="13"/>
      <c r="CV49" s="13">
        <v>1</v>
      </c>
      <c r="CW49" s="13">
        <v>1</v>
      </c>
      <c r="CX49" s="13">
        <v>1</v>
      </c>
      <c r="CY49" s="13">
        <v>1</v>
      </c>
      <c r="CZ49" s="13">
        <v>1</v>
      </c>
      <c r="DA49" s="13">
        <v>2</v>
      </c>
      <c r="DB49" s="13"/>
      <c r="DC49" s="13"/>
      <c r="DD49" s="13"/>
      <c r="DE49" s="13">
        <v>1</v>
      </c>
      <c r="DF49" s="13">
        <v>1</v>
      </c>
      <c r="DG49" s="13"/>
      <c r="DH49" s="13">
        <v>1</v>
      </c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>
        <v>1</v>
      </c>
      <c r="DY49" s="13">
        <v>1</v>
      </c>
      <c r="DZ49" s="13"/>
      <c r="EA49" s="13"/>
      <c r="EB49" s="13"/>
      <c r="EC49" s="13"/>
      <c r="ED49" s="13"/>
      <c r="EE49" s="13">
        <v>1</v>
      </c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59">
        <v>54</v>
      </c>
      <c r="FC49" s="13"/>
      <c r="FD49" s="13">
        <v>1</v>
      </c>
      <c r="FE49" s="13"/>
      <c r="FF49" s="13"/>
      <c r="FG49" s="13"/>
      <c r="FH49" s="13">
        <v>1</v>
      </c>
      <c r="FI49" s="13">
        <v>1</v>
      </c>
      <c r="FJ49" s="13"/>
      <c r="FK49" s="13"/>
      <c r="FL49" s="13"/>
      <c r="FM49" s="13">
        <v>1</v>
      </c>
      <c r="FN49" s="13">
        <v>1</v>
      </c>
      <c r="FO49" s="13"/>
      <c r="FP49" s="13"/>
      <c r="FQ49" s="13">
        <v>1</v>
      </c>
      <c r="FR49" s="13">
        <v>1</v>
      </c>
      <c r="FS49" s="13"/>
      <c r="FT49" s="13">
        <v>1</v>
      </c>
      <c r="FU49" s="13">
        <v>2</v>
      </c>
      <c r="FV49" s="13">
        <v>1</v>
      </c>
      <c r="FW49" s="13">
        <v>1</v>
      </c>
      <c r="FX49" s="13"/>
      <c r="FY49" s="13"/>
      <c r="FZ49" s="13">
        <v>1</v>
      </c>
      <c r="GA49" s="13">
        <v>1</v>
      </c>
      <c r="GB49" s="13">
        <v>1</v>
      </c>
      <c r="GC49" s="13"/>
      <c r="GD49" s="13">
        <v>3</v>
      </c>
      <c r="GE49" s="13">
        <v>2</v>
      </c>
      <c r="GF49" s="13">
        <v>1</v>
      </c>
      <c r="GG49" s="13">
        <v>4</v>
      </c>
      <c r="GH49" s="13"/>
      <c r="GI49" s="13">
        <v>1</v>
      </c>
      <c r="GJ49" s="13"/>
      <c r="GK49" s="13">
        <v>1</v>
      </c>
      <c r="GL49" s="13">
        <v>1</v>
      </c>
      <c r="GM49" s="13">
        <v>3</v>
      </c>
      <c r="GN49" s="13">
        <v>7</v>
      </c>
      <c r="GO49" s="13">
        <v>1</v>
      </c>
      <c r="GP49" s="13">
        <v>4</v>
      </c>
      <c r="GQ49" s="13">
        <v>2</v>
      </c>
      <c r="GR49" s="13">
        <v>1</v>
      </c>
      <c r="GS49" s="13">
        <v>3</v>
      </c>
      <c r="GT49" s="13">
        <v>4</v>
      </c>
      <c r="GU49" s="13">
        <v>1</v>
      </c>
      <c r="GV49" s="13">
        <v>2</v>
      </c>
      <c r="GW49" s="13">
        <v>4</v>
      </c>
      <c r="GX49" s="13">
        <v>1</v>
      </c>
      <c r="GY49" s="13">
        <v>1</v>
      </c>
      <c r="GZ49" s="13">
        <v>4</v>
      </c>
      <c r="HA49" s="13">
        <v>1</v>
      </c>
      <c r="HB49" s="13">
        <v>3</v>
      </c>
      <c r="HC49" s="13">
        <v>2</v>
      </c>
      <c r="HD49" s="13"/>
      <c r="HE49" s="13">
        <v>1</v>
      </c>
      <c r="HF49" s="13">
        <v>1</v>
      </c>
      <c r="HG49" s="13">
        <v>2</v>
      </c>
      <c r="HH49" s="13">
        <v>1</v>
      </c>
      <c r="HI49" s="13">
        <v>1</v>
      </c>
      <c r="HJ49" s="13"/>
      <c r="HK49" s="13">
        <v>2</v>
      </c>
      <c r="HL49" s="13">
        <v>1</v>
      </c>
      <c r="HM49" s="13">
        <v>1</v>
      </c>
      <c r="HN49" s="13"/>
      <c r="HO49" s="13"/>
      <c r="HP49" s="13"/>
      <c r="HQ49" s="13"/>
      <c r="HR49" s="13"/>
      <c r="HS49" s="13"/>
      <c r="HT49" s="13"/>
      <c r="HU49" s="13">
        <v>1</v>
      </c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59">
        <v>83</v>
      </c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59"/>
      <c r="NG49" s="13">
        <v>137</v>
      </c>
      <c r="NH49" s="351"/>
      <c r="NI49" s="351"/>
      <c r="NJ49" s="351"/>
      <c r="NK49" s="351"/>
      <c r="NL49" s="351"/>
      <c r="NM49" s="351"/>
    </row>
    <row r="50" spans="1:377">
      <c r="A50" s="8" t="s">
        <v>190</v>
      </c>
      <c r="B50" s="250">
        <f t="shared" si="26"/>
        <v>3</v>
      </c>
      <c r="C50" s="250">
        <f t="shared" si="27"/>
        <v>1</v>
      </c>
      <c r="D50" s="250">
        <f t="shared" si="28"/>
        <v>8</v>
      </c>
      <c r="E50" s="250">
        <f t="shared" si="29"/>
        <v>2</v>
      </c>
      <c r="F50" s="250">
        <f t="shared" si="30"/>
        <v>10</v>
      </c>
      <c r="G50" s="250">
        <f t="shared" si="31"/>
        <v>14</v>
      </c>
      <c r="H50" s="250">
        <f t="shared" si="32"/>
        <v>22</v>
      </c>
      <c r="I50" s="250">
        <f t="shared" si="33"/>
        <v>17</v>
      </c>
      <c r="J50" s="250">
        <f t="shared" si="34"/>
        <v>23</v>
      </c>
      <c r="K50" s="250">
        <f t="shared" si="35"/>
        <v>7</v>
      </c>
      <c r="L50" s="250">
        <f t="shared" si="36"/>
        <v>12</v>
      </c>
      <c r="M50" s="250">
        <f t="shared" si="37"/>
        <v>7</v>
      </c>
      <c r="N50" s="250">
        <f t="shared" si="38"/>
        <v>4</v>
      </c>
      <c r="O50" s="250">
        <f t="shared" si="39"/>
        <v>3</v>
      </c>
      <c r="P50" s="250">
        <f t="shared" si="40"/>
        <v>1</v>
      </c>
      <c r="Q50" s="250">
        <f t="shared" si="41"/>
        <v>0</v>
      </c>
      <c r="R50" s="250">
        <f t="shared" si="42"/>
        <v>0</v>
      </c>
      <c r="S50" s="250">
        <f t="shared" si="43"/>
        <v>3</v>
      </c>
      <c r="T50" s="250">
        <f t="shared" si="44"/>
        <v>0</v>
      </c>
      <c r="U50" s="250">
        <f t="shared" si="45"/>
        <v>0</v>
      </c>
      <c r="W50" s="16" t="s">
        <v>62</v>
      </c>
      <c r="X50" s="458">
        <f t="shared" si="46"/>
        <v>22</v>
      </c>
      <c r="Y50" s="458">
        <f t="shared" si="47"/>
        <v>14</v>
      </c>
      <c r="Z50" s="458">
        <f t="shared" si="48"/>
        <v>30</v>
      </c>
      <c r="AA50" s="458">
        <f t="shared" si="49"/>
        <v>43</v>
      </c>
      <c r="AB50" s="458">
        <f t="shared" si="50"/>
        <v>114</v>
      </c>
      <c r="AC50" s="458">
        <f t="shared" si="51"/>
        <v>99</v>
      </c>
      <c r="AD50" s="458">
        <f t="shared" si="52"/>
        <v>91</v>
      </c>
      <c r="AE50" s="458">
        <f t="shared" si="53"/>
        <v>106</v>
      </c>
      <c r="AF50" s="458">
        <f t="shared" si="54"/>
        <v>100</v>
      </c>
      <c r="AG50" s="458">
        <f t="shared" si="55"/>
        <v>118</v>
      </c>
      <c r="AH50" s="458">
        <f t="shared" si="56"/>
        <v>81</v>
      </c>
      <c r="AI50" s="458">
        <f t="shared" si="57"/>
        <v>88</v>
      </c>
      <c r="AJ50" s="458">
        <f t="shared" si="58"/>
        <v>56</v>
      </c>
      <c r="AK50" s="458">
        <f t="shared" si="59"/>
        <v>57</v>
      </c>
      <c r="AL50" s="458">
        <f t="shared" si="60"/>
        <v>37</v>
      </c>
      <c r="AM50" s="458">
        <f t="shared" si="61"/>
        <v>42</v>
      </c>
      <c r="AN50" s="458">
        <f t="shared" si="62"/>
        <v>26</v>
      </c>
      <c r="AO50" s="458">
        <f t="shared" si="63"/>
        <v>23</v>
      </c>
      <c r="AP50" s="458">
        <f t="shared" si="64"/>
        <v>3</v>
      </c>
      <c r="AQ50" s="458">
        <f t="shared" si="65"/>
        <v>10</v>
      </c>
      <c r="AR50" s="458">
        <f t="shared" si="66"/>
        <v>1</v>
      </c>
      <c r="AT50" s="16" t="s">
        <v>62</v>
      </c>
      <c r="AU50" s="13">
        <v>1</v>
      </c>
      <c r="AV50" s="13">
        <v>2</v>
      </c>
      <c r="AW50" s="13">
        <v>1</v>
      </c>
      <c r="AX50" s="13">
        <v>3</v>
      </c>
      <c r="AY50" s="13">
        <v>1</v>
      </c>
      <c r="AZ50" s="13">
        <v>1</v>
      </c>
      <c r="BA50" s="13">
        <v>1</v>
      </c>
      <c r="BB50" s="13">
        <v>1</v>
      </c>
      <c r="BC50" s="13">
        <v>2</v>
      </c>
      <c r="BD50" s="13">
        <v>1</v>
      </c>
      <c r="BE50" s="13">
        <v>2</v>
      </c>
      <c r="BF50" s="13">
        <v>4</v>
      </c>
      <c r="BG50" s="13">
        <v>2</v>
      </c>
      <c r="BH50" s="13">
        <v>7</v>
      </c>
      <c r="BI50" s="13">
        <v>4</v>
      </c>
      <c r="BJ50" s="13">
        <v>4</v>
      </c>
      <c r="BK50" s="13">
        <v>6</v>
      </c>
      <c r="BL50" s="13">
        <v>5</v>
      </c>
      <c r="BM50" s="13">
        <v>5</v>
      </c>
      <c r="BN50" s="13">
        <v>4</v>
      </c>
      <c r="BO50" s="13">
        <v>8</v>
      </c>
      <c r="BP50" s="13">
        <v>4</v>
      </c>
      <c r="BQ50" s="13">
        <v>5</v>
      </c>
      <c r="BR50" s="13">
        <v>8</v>
      </c>
      <c r="BS50" s="13">
        <v>11</v>
      </c>
      <c r="BT50" s="13">
        <v>12</v>
      </c>
      <c r="BU50" s="13">
        <v>13</v>
      </c>
      <c r="BV50" s="13">
        <v>15</v>
      </c>
      <c r="BW50" s="13">
        <v>8</v>
      </c>
      <c r="BX50" s="13">
        <v>15</v>
      </c>
      <c r="BY50" s="13">
        <v>16</v>
      </c>
      <c r="BZ50" s="13">
        <v>8</v>
      </c>
      <c r="CA50" s="13">
        <v>12</v>
      </c>
      <c r="CB50" s="13">
        <v>7</v>
      </c>
      <c r="CC50" s="13">
        <v>13</v>
      </c>
      <c r="CD50" s="13">
        <v>12</v>
      </c>
      <c r="CE50" s="13">
        <v>8</v>
      </c>
      <c r="CF50" s="13">
        <v>7</v>
      </c>
      <c r="CG50" s="13">
        <v>9</v>
      </c>
      <c r="CH50" s="13">
        <v>14</v>
      </c>
      <c r="CI50" s="13">
        <v>17</v>
      </c>
      <c r="CJ50" s="13">
        <v>14</v>
      </c>
      <c r="CK50" s="13">
        <v>8</v>
      </c>
      <c r="CL50" s="13">
        <v>14</v>
      </c>
      <c r="CM50" s="13">
        <v>19</v>
      </c>
      <c r="CN50" s="13">
        <v>16</v>
      </c>
      <c r="CO50" s="13">
        <v>7</v>
      </c>
      <c r="CP50" s="13">
        <v>6</v>
      </c>
      <c r="CQ50" s="13">
        <v>9</v>
      </c>
      <c r="CR50" s="13">
        <v>8</v>
      </c>
      <c r="CS50" s="13">
        <v>8</v>
      </c>
      <c r="CT50" s="13">
        <v>3</v>
      </c>
      <c r="CU50" s="13">
        <v>8</v>
      </c>
      <c r="CV50" s="13">
        <v>15</v>
      </c>
      <c r="CW50" s="13">
        <v>12</v>
      </c>
      <c r="CX50" s="13">
        <v>10</v>
      </c>
      <c r="CY50" s="13">
        <v>7</v>
      </c>
      <c r="CZ50" s="13">
        <v>13</v>
      </c>
      <c r="DA50" s="13">
        <v>6</v>
      </c>
      <c r="DB50" s="13">
        <v>6</v>
      </c>
      <c r="DC50" s="13">
        <v>3</v>
      </c>
      <c r="DD50" s="13">
        <v>7</v>
      </c>
      <c r="DE50" s="13">
        <v>7</v>
      </c>
      <c r="DF50" s="13">
        <v>5</v>
      </c>
      <c r="DG50" s="13">
        <v>10</v>
      </c>
      <c r="DH50" s="13">
        <v>5</v>
      </c>
      <c r="DI50" s="13">
        <v>12</v>
      </c>
      <c r="DJ50" s="13">
        <v>2</v>
      </c>
      <c r="DK50" s="13">
        <v>5</v>
      </c>
      <c r="DL50" s="13">
        <v>1</v>
      </c>
      <c r="DM50" s="13">
        <v>3</v>
      </c>
      <c r="DN50" s="13">
        <v>7</v>
      </c>
      <c r="DO50" s="13">
        <v>4</v>
      </c>
      <c r="DP50" s="13">
        <v>3</v>
      </c>
      <c r="DQ50" s="13">
        <v>4</v>
      </c>
      <c r="DR50" s="13">
        <v>6</v>
      </c>
      <c r="DS50" s="13">
        <v>2</v>
      </c>
      <c r="DT50" s="13">
        <v>3</v>
      </c>
      <c r="DU50" s="13">
        <v>6</v>
      </c>
      <c r="DV50" s="13">
        <v>4</v>
      </c>
      <c r="DW50" s="13">
        <v>2</v>
      </c>
      <c r="DX50" s="13">
        <v>2</v>
      </c>
      <c r="DY50" s="13">
        <v>2</v>
      </c>
      <c r="DZ50" s="13">
        <v>3</v>
      </c>
      <c r="EA50" s="13">
        <v>2</v>
      </c>
      <c r="EB50" s="13">
        <v>1</v>
      </c>
      <c r="EC50" s="13">
        <v>2</v>
      </c>
      <c r="ED50" s="13">
        <v>4</v>
      </c>
      <c r="EE50" s="13">
        <v>4</v>
      </c>
      <c r="EF50" s="13">
        <v>1</v>
      </c>
      <c r="EG50" s="13">
        <v>1</v>
      </c>
      <c r="EH50" s="13">
        <v>2</v>
      </c>
      <c r="EI50" s="13">
        <v>1</v>
      </c>
      <c r="EJ50" s="13">
        <v>2</v>
      </c>
      <c r="EK50" s="13">
        <v>2</v>
      </c>
      <c r="EL50" s="13">
        <v>1</v>
      </c>
      <c r="EM50" s="13">
        <v>1</v>
      </c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59">
        <v>600</v>
      </c>
      <c r="FC50" s="13">
        <v>3</v>
      </c>
      <c r="FD50" s="13">
        <v>5</v>
      </c>
      <c r="FE50" s="13">
        <v>2</v>
      </c>
      <c r="FF50" s="13"/>
      <c r="FG50" s="13">
        <v>1</v>
      </c>
      <c r="FH50" s="13">
        <v>2</v>
      </c>
      <c r="FI50" s="13">
        <v>2</v>
      </c>
      <c r="FJ50" s="13">
        <v>3</v>
      </c>
      <c r="FK50" s="13">
        <v>2</v>
      </c>
      <c r="FL50" s="13">
        <v>2</v>
      </c>
      <c r="FM50" s="13">
        <v>3</v>
      </c>
      <c r="FN50" s="13">
        <v>5</v>
      </c>
      <c r="FO50" s="13">
        <v>1</v>
      </c>
      <c r="FP50" s="13">
        <v>5</v>
      </c>
      <c r="FQ50" s="13">
        <v>2</v>
      </c>
      <c r="FR50" s="13"/>
      <c r="FS50" s="13">
        <v>2</v>
      </c>
      <c r="FT50" s="13">
        <v>4</v>
      </c>
      <c r="FU50" s="13">
        <v>4</v>
      </c>
      <c r="FV50" s="13">
        <v>4</v>
      </c>
      <c r="FW50" s="13">
        <v>9</v>
      </c>
      <c r="FX50" s="13">
        <v>10</v>
      </c>
      <c r="FY50" s="13">
        <v>13</v>
      </c>
      <c r="FZ50" s="13">
        <v>7</v>
      </c>
      <c r="GA50" s="13">
        <v>13</v>
      </c>
      <c r="GB50" s="13">
        <v>15</v>
      </c>
      <c r="GC50" s="13">
        <v>8</v>
      </c>
      <c r="GD50" s="13">
        <v>11</v>
      </c>
      <c r="GE50" s="13">
        <v>14</v>
      </c>
      <c r="GF50" s="13">
        <v>14</v>
      </c>
      <c r="GG50" s="13">
        <v>9</v>
      </c>
      <c r="GH50" s="13">
        <v>11</v>
      </c>
      <c r="GI50" s="13">
        <v>10</v>
      </c>
      <c r="GJ50" s="13">
        <v>11</v>
      </c>
      <c r="GK50" s="13">
        <v>5</v>
      </c>
      <c r="GL50" s="13">
        <v>10</v>
      </c>
      <c r="GM50" s="13">
        <v>6</v>
      </c>
      <c r="GN50" s="13">
        <v>5</v>
      </c>
      <c r="GO50" s="13">
        <v>14</v>
      </c>
      <c r="GP50" s="13">
        <v>10</v>
      </c>
      <c r="GQ50" s="13">
        <v>8</v>
      </c>
      <c r="GR50" s="13">
        <v>17</v>
      </c>
      <c r="GS50" s="13">
        <v>12</v>
      </c>
      <c r="GT50" s="13">
        <v>3</v>
      </c>
      <c r="GU50" s="13">
        <v>8</v>
      </c>
      <c r="GV50" s="13">
        <v>7</v>
      </c>
      <c r="GW50" s="13">
        <v>14</v>
      </c>
      <c r="GX50" s="13">
        <v>10</v>
      </c>
      <c r="GY50" s="13">
        <v>7</v>
      </c>
      <c r="GZ50" s="13">
        <v>14</v>
      </c>
      <c r="HA50" s="13">
        <v>10</v>
      </c>
      <c r="HB50" s="13">
        <v>2</v>
      </c>
      <c r="HC50" s="13">
        <v>11</v>
      </c>
      <c r="HD50" s="13">
        <v>1</v>
      </c>
      <c r="HE50" s="13">
        <v>7</v>
      </c>
      <c r="HF50" s="13">
        <v>11</v>
      </c>
      <c r="HG50" s="13">
        <v>15</v>
      </c>
      <c r="HH50" s="13">
        <v>9</v>
      </c>
      <c r="HI50" s="13">
        <v>5</v>
      </c>
      <c r="HJ50" s="13">
        <v>10</v>
      </c>
      <c r="HK50" s="13">
        <v>4</v>
      </c>
      <c r="HL50" s="13">
        <v>3</v>
      </c>
      <c r="HM50" s="13">
        <v>9</v>
      </c>
      <c r="HN50" s="13">
        <v>4</v>
      </c>
      <c r="HO50" s="13">
        <v>6</v>
      </c>
      <c r="HP50" s="13">
        <v>7</v>
      </c>
      <c r="HQ50" s="13">
        <v>7</v>
      </c>
      <c r="HR50" s="13">
        <v>4</v>
      </c>
      <c r="HS50" s="13">
        <v>4</v>
      </c>
      <c r="HT50" s="13">
        <v>8</v>
      </c>
      <c r="HU50" s="13">
        <v>7</v>
      </c>
      <c r="HV50" s="13">
        <v>2</v>
      </c>
      <c r="HW50" s="13">
        <v>3</v>
      </c>
      <c r="HX50" s="13">
        <v>8</v>
      </c>
      <c r="HY50" s="13">
        <v>2</v>
      </c>
      <c r="HZ50" s="13">
        <v>3</v>
      </c>
      <c r="IA50" s="13">
        <v>5</v>
      </c>
      <c r="IB50" s="13">
        <v>2</v>
      </c>
      <c r="IC50" s="13">
        <v>3</v>
      </c>
      <c r="ID50" s="13">
        <v>2</v>
      </c>
      <c r="IE50" s="13">
        <v>8</v>
      </c>
      <c r="IF50" s="13">
        <v>2</v>
      </c>
      <c r="IG50" s="13">
        <v>2</v>
      </c>
      <c r="IH50" s="13"/>
      <c r="II50" s="13">
        <v>2</v>
      </c>
      <c r="IJ50" s="13">
        <v>2</v>
      </c>
      <c r="IK50" s="13">
        <v>2</v>
      </c>
      <c r="IL50" s="13">
        <v>1</v>
      </c>
      <c r="IM50" s="13">
        <v>3</v>
      </c>
      <c r="IN50" s="13">
        <v>4</v>
      </c>
      <c r="IO50" s="13"/>
      <c r="IP50" s="13">
        <v>1</v>
      </c>
      <c r="IQ50" s="13">
        <v>1</v>
      </c>
      <c r="IR50" s="13"/>
      <c r="IS50" s="13"/>
      <c r="IT50" s="13"/>
      <c r="IU50" s="13"/>
      <c r="IV50" s="13"/>
      <c r="IW50" s="13"/>
      <c r="IX50" s="13">
        <v>1</v>
      </c>
      <c r="IY50" s="13"/>
      <c r="IZ50" s="13"/>
      <c r="JA50" s="13"/>
      <c r="JB50" s="13"/>
      <c r="JC50" s="13"/>
      <c r="JD50" s="13"/>
      <c r="JE50" s="13"/>
      <c r="JF50" s="59">
        <v>560</v>
      </c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>
        <v>1</v>
      </c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59">
        <v>1</v>
      </c>
      <c r="NG50" s="13">
        <v>1161</v>
      </c>
      <c r="NH50" s="351"/>
      <c r="NI50" s="351"/>
      <c r="NJ50" s="351"/>
      <c r="NK50" s="351"/>
      <c r="NL50" s="351"/>
      <c r="NM50" s="351"/>
    </row>
    <row r="51" spans="1:377">
      <c r="A51" s="8" t="s">
        <v>62</v>
      </c>
      <c r="B51" s="250">
        <f t="shared" si="26"/>
        <v>22</v>
      </c>
      <c r="C51" s="250">
        <f t="shared" si="27"/>
        <v>14</v>
      </c>
      <c r="D51" s="250">
        <f t="shared" si="28"/>
        <v>30</v>
      </c>
      <c r="E51" s="250">
        <f t="shared" si="29"/>
        <v>43</v>
      </c>
      <c r="F51" s="250">
        <f t="shared" si="30"/>
        <v>114</v>
      </c>
      <c r="G51" s="250">
        <f t="shared" si="31"/>
        <v>99</v>
      </c>
      <c r="H51" s="250">
        <f t="shared" si="32"/>
        <v>91</v>
      </c>
      <c r="I51" s="250">
        <f t="shared" si="33"/>
        <v>106</v>
      </c>
      <c r="J51" s="250">
        <f t="shared" si="34"/>
        <v>100</v>
      </c>
      <c r="K51" s="250">
        <f t="shared" si="35"/>
        <v>118</v>
      </c>
      <c r="L51" s="250">
        <f t="shared" si="36"/>
        <v>81</v>
      </c>
      <c r="M51" s="250">
        <f t="shared" si="37"/>
        <v>88</v>
      </c>
      <c r="N51" s="250">
        <f t="shared" si="38"/>
        <v>56</v>
      </c>
      <c r="O51" s="250">
        <f t="shared" si="39"/>
        <v>57</v>
      </c>
      <c r="P51" s="250">
        <f t="shared" si="40"/>
        <v>37</v>
      </c>
      <c r="Q51" s="250">
        <f t="shared" si="41"/>
        <v>42</v>
      </c>
      <c r="R51" s="250">
        <f t="shared" si="42"/>
        <v>26</v>
      </c>
      <c r="S51" s="250">
        <f t="shared" si="43"/>
        <v>23</v>
      </c>
      <c r="T51" s="250">
        <f t="shared" si="44"/>
        <v>3</v>
      </c>
      <c r="U51" s="250">
        <f t="shared" si="45"/>
        <v>10</v>
      </c>
      <c r="W51" s="16" t="s">
        <v>63</v>
      </c>
      <c r="X51" s="458">
        <f t="shared" si="46"/>
        <v>16</v>
      </c>
      <c r="Y51" s="458">
        <f t="shared" si="47"/>
        <v>11</v>
      </c>
      <c r="Z51" s="458">
        <f t="shared" si="48"/>
        <v>30</v>
      </c>
      <c r="AA51" s="458">
        <f t="shared" si="49"/>
        <v>33</v>
      </c>
      <c r="AB51" s="458">
        <f t="shared" si="50"/>
        <v>66</v>
      </c>
      <c r="AC51" s="458">
        <f t="shared" si="51"/>
        <v>69</v>
      </c>
      <c r="AD51" s="458">
        <f t="shared" si="52"/>
        <v>59</v>
      </c>
      <c r="AE51" s="458">
        <f t="shared" si="53"/>
        <v>54</v>
      </c>
      <c r="AF51" s="458">
        <f t="shared" si="54"/>
        <v>49</v>
      </c>
      <c r="AG51" s="458">
        <f t="shared" si="55"/>
        <v>55</v>
      </c>
      <c r="AH51" s="458">
        <f t="shared" si="56"/>
        <v>30</v>
      </c>
      <c r="AI51" s="458">
        <f t="shared" si="57"/>
        <v>34</v>
      </c>
      <c r="AJ51" s="458">
        <f t="shared" si="58"/>
        <v>23</v>
      </c>
      <c r="AK51" s="458">
        <f t="shared" si="59"/>
        <v>12</v>
      </c>
      <c r="AL51" s="458">
        <f t="shared" si="60"/>
        <v>13</v>
      </c>
      <c r="AM51" s="458">
        <f t="shared" si="61"/>
        <v>7</v>
      </c>
      <c r="AN51" s="458">
        <f t="shared" si="62"/>
        <v>5</v>
      </c>
      <c r="AO51" s="458">
        <f t="shared" si="63"/>
        <v>5</v>
      </c>
      <c r="AP51" s="458">
        <f t="shared" si="64"/>
        <v>3</v>
      </c>
      <c r="AQ51" s="458">
        <f t="shared" si="65"/>
        <v>2</v>
      </c>
      <c r="AR51" s="458">
        <f t="shared" si="66"/>
        <v>0</v>
      </c>
      <c r="AT51" s="16" t="s">
        <v>63</v>
      </c>
      <c r="AU51" s="13">
        <v>2</v>
      </c>
      <c r="AV51" s="13"/>
      <c r="AW51" s="13">
        <v>3</v>
      </c>
      <c r="AX51" s="13">
        <v>1</v>
      </c>
      <c r="AY51" s="13">
        <v>2</v>
      </c>
      <c r="AZ51" s="13"/>
      <c r="BA51" s="13"/>
      <c r="BB51" s="13"/>
      <c r="BC51" s="13">
        <v>1</v>
      </c>
      <c r="BD51" s="13">
        <v>2</v>
      </c>
      <c r="BE51" s="13">
        <v>4</v>
      </c>
      <c r="BF51" s="13">
        <v>4</v>
      </c>
      <c r="BG51" s="13">
        <v>1</v>
      </c>
      <c r="BH51" s="13">
        <v>1</v>
      </c>
      <c r="BI51" s="13"/>
      <c r="BJ51" s="13">
        <v>5</v>
      </c>
      <c r="BK51" s="13">
        <v>4</v>
      </c>
      <c r="BL51" s="13">
        <v>6</v>
      </c>
      <c r="BM51" s="13">
        <v>6</v>
      </c>
      <c r="BN51" s="13">
        <v>2</v>
      </c>
      <c r="BO51" s="13">
        <v>5</v>
      </c>
      <c r="BP51" s="13">
        <v>8</v>
      </c>
      <c r="BQ51" s="13">
        <v>3</v>
      </c>
      <c r="BR51" s="13">
        <v>6</v>
      </c>
      <c r="BS51" s="13">
        <v>10</v>
      </c>
      <c r="BT51" s="13">
        <v>11</v>
      </c>
      <c r="BU51" s="13">
        <v>7</v>
      </c>
      <c r="BV51" s="13">
        <v>1</v>
      </c>
      <c r="BW51" s="13">
        <v>10</v>
      </c>
      <c r="BX51" s="13">
        <v>8</v>
      </c>
      <c r="BY51" s="13">
        <v>5</v>
      </c>
      <c r="BZ51" s="13">
        <v>8</v>
      </c>
      <c r="CA51" s="13">
        <v>10</v>
      </c>
      <c r="CB51" s="13">
        <v>3</v>
      </c>
      <c r="CC51" s="13">
        <v>6</v>
      </c>
      <c r="CD51" s="13">
        <v>4</v>
      </c>
      <c r="CE51" s="13">
        <v>4</v>
      </c>
      <c r="CF51" s="13">
        <v>3</v>
      </c>
      <c r="CG51" s="13">
        <v>9</v>
      </c>
      <c r="CH51" s="13">
        <v>2</v>
      </c>
      <c r="CI51" s="13">
        <v>2</v>
      </c>
      <c r="CJ51" s="13">
        <v>6</v>
      </c>
      <c r="CK51" s="13">
        <v>6</v>
      </c>
      <c r="CL51" s="13">
        <v>6</v>
      </c>
      <c r="CM51" s="13">
        <v>2</v>
      </c>
      <c r="CN51" s="13">
        <v>11</v>
      </c>
      <c r="CO51" s="13">
        <v>6</v>
      </c>
      <c r="CP51" s="13">
        <v>5</v>
      </c>
      <c r="CQ51" s="13">
        <v>5</v>
      </c>
      <c r="CR51" s="13">
        <v>6</v>
      </c>
      <c r="CS51" s="13">
        <v>5</v>
      </c>
      <c r="CT51" s="13">
        <v>7</v>
      </c>
      <c r="CU51" s="13">
        <v>3</v>
      </c>
      <c r="CV51" s="13">
        <v>3</v>
      </c>
      <c r="CW51" s="13">
        <v>1</v>
      </c>
      <c r="CX51" s="13">
        <v>1</v>
      </c>
      <c r="CY51" s="13">
        <v>4</v>
      </c>
      <c r="CZ51" s="13">
        <v>4</v>
      </c>
      <c r="DA51" s="13">
        <v>4</v>
      </c>
      <c r="DB51" s="13">
        <v>2</v>
      </c>
      <c r="DC51" s="13">
        <v>2</v>
      </c>
      <c r="DD51" s="13"/>
      <c r="DE51" s="13">
        <v>3</v>
      </c>
      <c r="DF51" s="13">
        <v>1</v>
      </c>
      <c r="DG51" s="13">
        <v>2</v>
      </c>
      <c r="DH51" s="13">
        <v>1</v>
      </c>
      <c r="DI51" s="13"/>
      <c r="DJ51" s="13">
        <v>2</v>
      </c>
      <c r="DK51" s="13"/>
      <c r="DL51" s="13">
        <v>1</v>
      </c>
      <c r="DM51" s="13">
        <v>1</v>
      </c>
      <c r="DN51" s="13">
        <v>2</v>
      </c>
      <c r="DO51" s="13">
        <v>2</v>
      </c>
      <c r="DP51" s="13"/>
      <c r="DQ51" s="13"/>
      <c r="DR51" s="13"/>
      <c r="DS51" s="13">
        <v>1</v>
      </c>
      <c r="DT51" s="13">
        <v>1</v>
      </c>
      <c r="DU51" s="13"/>
      <c r="DV51" s="13"/>
      <c r="DW51" s="13"/>
      <c r="DX51" s="13">
        <v>1</v>
      </c>
      <c r="DY51" s="13"/>
      <c r="DZ51" s="13">
        <v>2</v>
      </c>
      <c r="EA51" s="13"/>
      <c r="EB51" s="13">
        <v>1</v>
      </c>
      <c r="EC51" s="13"/>
      <c r="ED51" s="13"/>
      <c r="EE51" s="13">
        <v>1</v>
      </c>
      <c r="EF51" s="13"/>
      <c r="EG51" s="13"/>
      <c r="EH51" s="13">
        <v>1</v>
      </c>
      <c r="EI51" s="13">
        <v>1</v>
      </c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59">
        <v>282</v>
      </c>
      <c r="FC51" s="13"/>
      <c r="FD51" s="13">
        <v>5</v>
      </c>
      <c r="FE51" s="13">
        <v>1</v>
      </c>
      <c r="FF51" s="13">
        <v>4</v>
      </c>
      <c r="FG51" s="13">
        <v>1</v>
      </c>
      <c r="FH51" s="13">
        <v>3</v>
      </c>
      <c r="FI51" s="13">
        <v>1</v>
      </c>
      <c r="FJ51" s="13">
        <v>1</v>
      </c>
      <c r="FK51" s="13"/>
      <c r="FL51" s="13"/>
      <c r="FM51" s="13">
        <v>2</v>
      </c>
      <c r="FN51" s="13">
        <v>1</v>
      </c>
      <c r="FO51" s="13">
        <v>3</v>
      </c>
      <c r="FP51" s="13">
        <v>2</v>
      </c>
      <c r="FQ51" s="13">
        <v>3</v>
      </c>
      <c r="FR51" s="13">
        <v>4</v>
      </c>
      <c r="FS51" s="13">
        <v>3</v>
      </c>
      <c r="FT51" s="13">
        <v>4</v>
      </c>
      <c r="FU51" s="13">
        <v>2</v>
      </c>
      <c r="FV51" s="13">
        <v>6</v>
      </c>
      <c r="FW51" s="13">
        <v>5</v>
      </c>
      <c r="FX51" s="13">
        <v>6</v>
      </c>
      <c r="FY51" s="13">
        <v>8</v>
      </c>
      <c r="FZ51" s="13">
        <v>6</v>
      </c>
      <c r="GA51" s="13">
        <v>8</v>
      </c>
      <c r="GB51" s="13">
        <v>6</v>
      </c>
      <c r="GC51" s="13">
        <v>4</v>
      </c>
      <c r="GD51" s="13">
        <v>8</v>
      </c>
      <c r="GE51" s="13">
        <v>5</v>
      </c>
      <c r="GF51" s="13">
        <v>10</v>
      </c>
      <c r="GG51" s="13">
        <v>14</v>
      </c>
      <c r="GH51" s="13">
        <v>4</v>
      </c>
      <c r="GI51" s="13">
        <v>5</v>
      </c>
      <c r="GJ51" s="13">
        <v>5</v>
      </c>
      <c r="GK51" s="13">
        <v>7</v>
      </c>
      <c r="GL51" s="13">
        <v>5</v>
      </c>
      <c r="GM51" s="13">
        <v>5</v>
      </c>
      <c r="GN51" s="13">
        <v>2</v>
      </c>
      <c r="GO51" s="13">
        <v>6</v>
      </c>
      <c r="GP51" s="13">
        <v>6</v>
      </c>
      <c r="GQ51" s="13">
        <v>3</v>
      </c>
      <c r="GR51" s="13">
        <v>5</v>
      </c>
      <c r="GS51" s="13"/>
      <c r="GT51" s="13">
        <v>6</v>
      </c>
      <c r="GU51" s="13">
        <v>5</v>
      </c>
      <c r="GV51" s="13">
        <v>7</v>
      </c>
      <c r="GW51" s="13">
        <v>4</v>
      </c>
      <c r="GX51" s="13">
        <v>4</v>
      </c>
      <c r="GY51" s="13">
        <v>6</v>
      </c>
      <c r="GZ51" s="13">
        <v>9</v>
      </c>
      <c r="HA51" s="13">
        <v>4</v>
      </c>
      <c r="HB51" s="13">
        <v>5</v>
      </c>
      <c r="HC51" s="13">
        <v>3</v>
      </c>
      <c r="HD51" s="13">
        <v>2</v>
      </c>
      <c r="HE51" s="13">
        <v>3</v>
      </c>
      <c r="HF51" s="13">
        <v>6</v>
      </c>
      <c r="HG51" s="13">
        <v>1</v>
      </c>
      <c r="HH51" s="13">
        <v>1</v>
      </c>
      <c r="HI51" s="13">
        <v>4</v>
      </c>
      <c r="HJ51" s="13">
        <v>1</v>
      </c>
      <c r="HK51" s="13">
        <v>2</v>
      </c>
      <c r="HL51" s="13">
        <v>3</v>
      </c>
      <c r="HM51" s="13">
        <v>1</v>
      </c>
      <c r="HN51" s="13">
        <v>1</v>
      </c>
      <c r="HO51" s="13">
        <v>1</v>
      </c>
      <c r="HP51" s="13">
        <v>4</v>
      </c>
      <c r="HQ51" s="13">
        <v>3</v>
      </c>
      <c r="HR51" s="13">
        <v>4</v>
      </c>
      <c r="HS51" s="13">
        <v>3</v>
      </c>
      <c r="HT51" s="13">
        <v>1</v>
      </c>
      <c r="HU51" s="13">
        <v>3</v>
      </c>
      <c r="HV51" s="13"/>
      <c r="HW51" s="13">
        <v>2</v>
      </c>
      <c r="HX51" s="13">
        <v>1</v>
      </c>
      <c r="HY51" s="13">
        <v>2</v>
      </c>
      <c r="HZ51" s="13">
        <v>1</v>
      </c>
      <c r="IA51" s="13">
        <v>2</v>
      </c>
      <c r="IB51" s="13">
        <v>1</v>
      </c>
      <c r="IC51" s="13"/>
      <c r="ID51" s="13">
        <v>1</v>
      </c>
      <c r="IE51" s="13"/>
      <c r="IF51" s="13">
        <v>1</v>
      </c>
      <c r="IG51" s="13"/>
      <c r="IH51" s="13">
        <v>1</v>
      </c>
      <c r="II51" s="13">
        <v>1</v>
      </c>
      <c r="IJ51" s="13">
        <v>1</v>
      </c>
      <c r="IK51" s="13">
        <v>1</v>
      </c>
      <c r="IL51" s="13"/>
      <c r="IM51" s="13"/>
      <c r="IN51" s="13"/>
      <c r="IO51" s="13"/>
      <c r="IP51" s="13">
        <v>1</v>
      </c>
      <c r="IQ51" s="13">
        <v>1</v>
      </c>
      <c r="IR51" s="13"/>
      <c r="IS51" s="13">
        <v>1</v>
      </c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59">
        <v>294</v>
      </c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59"/>
      <c r="NG51" s="13">
        <v>576</v>
      </c>
      <c r="NH51" s="351"/>
      <c r="NI51" s="351"/>
      <c r="NJ51" s="351"/>
      <c r="NK51" s="351"/>
      <c r="NL51" s="351"/>
      <c r="NM51" s="351"/>
    </row>
    <row r="52" spans="1:377">
      <c r="A52" s="9" t="s">
        <v>63</v>
      </c>
      <c r="B52" s="250">
        <f t="shared" si="26"/>
        <v>16</v>
      </c>
      <c r="C52" s="250">
        <f t="shared" si="27"/>
        <v>11</v>
      </c>
      <c r="D52" s="250">
        <f t="shared" si="28"/>
        <v>30</v>
      </c>
      <c r="E52" s="250">
        <f t="shared" si="29"/>
        <v>33</v>
      </c>
      <c r="F52" s="250">
        <f t="shared" si="30"/>
        <v>66</v>
      </c>
      <c r="G52" s="250">
        <f t="shared" si="31"/>
        <v>69</v>
      </c>
      <c r="H52" s="250">
        <f t="shared" si="32"/>
        <v>59</v>
      </c>
      <c r="I52" s="250">
        <f t="shared" si="33"/>
        <v>54</v>
      </c>
      <c r="J52" s="250">
        <f t="shared" si="34"/>
        <v>49</v>
      </c>
      <c r="K52" s="250">
        <f t="shared" si="35"/>
        <v>55</v>
      </c>
      <c r="L52" s="250">
        <f t="shared" si="36"/>
        <v>30</v>
      </c>
      <c r="M52" s="250">
        <f t="shared" si="37"/>
        <v>34</v>
      </c>
      <c r="N52" s="250">
        <f t="shared" si="38"/>
        <v>23</v>
      </c>
      <c r="O52" s="250">
        <f t="shared" si="39"/>
        <v>12</v>
      </c>
      <c r="P52" s="250">
        <f t="shared" si="40"/>
        <v>13</v>
      </c>
      <c r="Q52" s="250">
        <f t="shared" si="41"/>
        <v>7</v>
      </c>
      <c r="R52" s="250">
        <f t="shared" si="42"/>
        <v>5</v>
      </c>
      <c r="S52" s="250">
        <f t="shared" si="43"/>
        <v>5</v>
      </c>
      <c r="T52" s="250">
        <f t="shared" si="44"/>
        <v>3</v>
      </c>
      <c r="U52" s="250">
        <f t="shared" si="45"/>
        <v>2</v>
      </c>
      <c r="W52" s="16" t="s">
        <v>191</v>
      </c>
      <c r="X52" s="458">
        <f t="shared" si="46"/>
        <v>19</v>
      </c>
      <c r="Y52" s="458">
        <f t="shared" si="47"/>
        <v>10</v>
      </c>
      <c r="Z52" s="458">
        <f t="shared" si="48"/>
        <v>36</v>
      </c>
      <c r="AA52" s="458">
        <f t="shared" si="49"/>
        <v>43</v>
      </c>
      <c r="AB52" s="458">
        <f t="shared" si="50"/>
        <v>219</v>
      </c>
      <c r="AC52" s="458">
        <f t="shared" si="51"/>
        <v>170</v>
      </c>
      <c r="AD52" s="458">
        <f t="shared" si="52"/>
        <v>248</v>
      </c>
      <c r="AE52" s="458">
        <f t="shared" si="53"/>
        <v>199</v>
      </c>
      <c r="AF52" s="458">
        <f t="shared" si="54"/>
        <v>181</v>
      </c>
      <c r="AG52" s="458">
        <f t="shared" si="55"/>
        <v>159</v>
      </c>
      <c r="AH52" s="458">
        <f t="shared" si="56"/>
        <v>98</v>
      </c>
      <c r="AI52" s="458">
        <f t="shared" si="57"/>
        <v>84</v>
      </c>
      <c r="AJ52" s="458">
        <f t="shared" si="58"/>
        <v>47</v>
      </c>
      <c r="AK52" s="458">
        <f t="shared" si="59"/>
        <v>33</v>
      </c>
      <c r="AL52" s="458">
        <f t="shared" si="60"/>
        <v>25</v>
      </c>
      <c r="AM52" s="458">
        <f t="shared" si="61"/>
        <v>29</v>
      </c>
      <c r="AN52" s="458">
        <f t="shared" si="62"/>
        <v>14</v>
      </c>
      <c r="AO52" s="458">
        <f t="shared" si="63"/>
        <v>22</v>
      </c>
      <c r="AP52" s="458">
        <f t="shared" si="64"/>
        <v>3</v>
      </c>
      <c r="AQ52" s="458">
        <f t="shared" si="65"/>
        <v>22</v>
      </c>
      <c r="AR52" s="458">
        <f t="shared" si="66"/>
        <v>4</v>
      </c>
      <c r="AT52" s="16" t="s">
        <v>191</v>
      </c>
      <c r="AU52" s="13">
        <v>1</v>
      </c>
      <c r="AV52" s="13"/>
      <c r="AW52" s="13"/>
      <c r="AX52" s="13">
        <v>3</v>
      </c>
      <c r="AY52" s="13">
        <v>2</v>
      </c>
      <c r="AZ52" s="13">
        <v>1</v>
      </c>
      <c r="BA52" s="13">
        <v>1</v>
      </c>
      <c r="BB52" s="13"/>
      <c r="BC52" s="13">
        <v>1</v>
      </c>
      <c r="BD52" s="13">
        <v>1</v>
      </c>
      <c r="BE52" s="13">
        <v>3</v>
      </c>
      <c r="BF52" s="13">
        <v>1</v>
      </c>
      <c r="BG52" s="13">
        <v>1</v>
      </c>
      <c r="BH52" s="13">
        <v>2</v>
      </c>
      <c r="BI52" s="13">
        <v>2</v>
      </c>
      <c r="BJ52" s="13">
        <v>2</v>
      </c>
      <c r="BK52" s="13">
        <v>3</v>
      </c>
      <c r="BL52" s="13">
        <v>6</v>
      </c>
      <c r="BM52" s="13">
        <v>6</v>
      </c>
      <c r="BN52" s="13">
        <v>17</v>
      </c>
      <c r="BO52" s="13">
        <v>13</v>
      </c>
      <c r="BP52" s="13">
        <v>9</v>
      </c>
      <c r="BQ52" s="13">
        <v>6</v>
      </c>
      <c r="BR52" s="13">
        <v>20</v>
      </c>
      <c r="BS52" s="13">
        <v>26</v>
      </c>
      <c r="BT52" s="13">
        <v>14</v>
      </c>
      <c r="BU52" s="13">
        <v>19</v>
      </c>
      <c r="BV52" s="13">
        <v>16</v>
      </c>
      <c r="BW52" s="13">
        <v>20</v>
      </c>
      <c r="BX52" s="13">
        <v>27</v>
      </c>
      <c r="BY52" s="13">
        <v>23</v>
      </c>
      <c r="BZ52" s="13">
        <v>26</v>
      </c>
      <c r="CA52" s="13">
        <v>12</v>
      </c>
      <c r="CB52" s="13">
        <v>22</v>
      </c>
      <c r="CC52" s="13">
        <v>19</v>
      </c>
      <c r="CD52" s="13">
        <v>13</v>
      </c>
      <c r="CE52" s="13">
        <v>23</v>
      </c>
      <c r="CF52" s="13">
        <v>20</v>
      </c>
      <c r="CG52" s="13">
        <v>15</v>
      </c>
      <c r="CH52" s="13">
        <v>26</v>
      </c>
      <c r="CI52" s="13">
        <v>21</v>
      </c>
      <c r="CJ52" s="13">
        <v>18</v>
      </c>
      <c r="CK52" s="13">
        <v>18</v>
      </c>
      <c r="CL52" s="13">
        <v>15</v>
      </c>
      <c r="CM52" s="13">
        <v>21</v>
      </c>
      <c r="CN52" s="13">
        <v>11</v>
      </c>
      <c r="CO52" s="13">
        <v>15</v>
      </c>
      <c r="CP52" s="13">
        <v>8</v>
      </c>
      <c r="CQ52" s="13">
        <v>16</v>
      </c>
      <c r="CR52" s="13">
        <v>16</v>
      </c>
      <c r="CS52" s="13">
        <v>11</v>
      </c>
      <c r="CT52" s="13">
        <v>11</v>
      </c>
      <c r="CU52" s="13">
        <v>10</v>
      </c>
      <c r="CV52" s="13">
        <v>6</v>
      </c>
      <c r="CW52" s="13">
        <v>4</v>
      </c>
      <c r="CX52" s="13">
        <v>8</v>
      </c>
      <c r="CY52" s="13">
        <v>7</v>
      </c>
      <c r="CZ52" s="13">
        <v>13</v>
      </c>
      <c r="DA52" s="13">
        <v>7</v>
      </c>
      <c r="DB52" s="13">
        <v>7</v>
      </c>
      <c r="DC52" s="13">
        <v>4</v>
      </c>
      <c r="DD52" s="13">
        <v>3</v>
      </c>
      <c r="DE52" s="13">
        <v>1</v>
      </c>
      <c r="DF52" s="13">
        <v>4</v>
      </c>
      <c r="DG52" s="13">
        <v>3</v>
      </c>
      <c r="DH52" s="13">
        <v>6</v>
      </c>
      <c r="DI52" s="13">
        <v>7</v>
      </c>
      <c r="DJ52" s="13">
        <v>3</v>
      </c>
      <c r="DK52" s="13">
        <v>1</v>
      </c>
      <c r="DL52" s="13">
        <v>1</v>
      </c>
      <c r="DM52" s="13">
        <v>3</v>
      </c>
      <c r="DN52" s="13">
        <v>4</v>
      </c>
      <c r="DO52" s="13">
        <v>2</v>
      </c>
      <c r="DP52" s="13">
        <v>5</v>
      </c>
      <c r="DQ52" s="13">
        <v>3</v>
      </c>
      <c r="DR52" s="13">
        <v>2</v>
      </c>
      <c r="DS52" s="13">
        <v>4</v>
      </c>
      <c r="DT52" s="13">
        <v>2</v>
      </c>
      <c r="DU52" s="13">
        <v>3</v>
      </c>
      <c r="DV52" s="13">
        <v>1</v>
      </c>
      <c r="DW52" s="13">
        <v>3</v>
      </c>
      <c r="DX52" s="13">
        <v>2</v>
      </c>
      <c r="DY52" s="13">
        <v>5</v>
      </c>
      <c r="DZ52" s="13">
        <v>2</v>
      </c>
      <c r="EA52" s="13">
        <v>1</v>
      </c>
      <c r="EB52" s="13">
        <v>3</v>
      </c>
      <c r="EC52" s="13">
        <v>1</v>
      </c>
      <c r="ED52" s="13">
        <v>3</v>
      </c>
      <c r="EE52" s="13">
        <v>1</v>
      </c>
      <c r="EF52" s="13">
        <v>1</v>
      </c>
      <c r="EG52" s="13">
        <v>4</v>
      </c>
      <c r="EH52" s="13">
        <v>1</v>
      </c>
      <c r="EI52" s="13">
        <v>2</v>
      </c>
      <c r="EJ52" s="13">
        <v>4</v>
      </c>
      <c r="EK52" s="13">
        <v>5</v>
      </c>
      <c r="EL52" s="13">
        <v>2</v>
      </c>
      <c r="EM52" s="13">
        <v>1</v>
      </c>
      <c r="EN52" s="13">
        <v>1</v>
      </c>
      <c r="EO52" s="13"/>
      <c r="EP52" s="13"/>
      <c r="EQ52" s="13">
        <v>2</v>
      </c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59">
        <v>771</v>
      </c>
      <c r="FC52" s="13">
        <v>1</v>
      </c>
      <c r="FD52" s="13">
        <v>4</v>
      </c>
      <c r="FE52" s="13">
        <v>2</v>
      </c>
      <c r="FF52" s="13">
        <v>2</v>
      </c>
      <c r="FG52" s="13">
        <v>2</v>
      </c>
      <c r="FH52" s="13">
        <v>2</v>
      </c>
      <c r="FI52" s="13">
        <v>2</v>
      </c>
      <c r="FJ52" s="13"/>
      <c r="FK52" s="13">
        <v>3</v>
      </c>
      <c r="FL52" s="13">
        <v>1</v>
      </c>
      <c r="FM52" s="13">
        <v>4</v>
      </c>
      <c r="FN52" s="13"/>
      <c r="FO52" s="13">
        <v>1</v>
      </c>
      <c r="FP52" s="13">
        <v>2</v>
      </c>
      <c r="FQ52" s="13">
        <v>2</v>
      </c>
      <c r="FR52" s="13">
        <v>8</v>
      </c>
      <c r="FS52" s="13">
        <v>5</v>
      </c>
      <c r="FT52" s="13">
        <v>8</v>
      </c>
      <c r="FU52" s="13"/>
      <c r="FV52" s="13">
        <v>6</v>
      </c>
      <c r="FW52" s="13">
        <v>11</v>
      </c>
      <c r="FX52" s="13">
        <v>11</v>
      </c>
      <c r="FY52" s="13">
        <v>23</v>
      </c>
      <c r="FZ52" s="13">
        <v>22</v>
      </c>
      <c r="GA52" s="13">
        <v>27</v>
      </c>
      <c r="GB52" s="13">
        <v>23</v>
      </c>
      <c r="GC52" s="13">
        <v>23</v>
      </c>
      <c r="GD52" s="13">
        <v>27</v>
      </c>
      <c r="GE52" s="13">
        <v>31</v>
      </c>
      <c r="GF52" s="13">
        <v>21</v>
      </c>
      <c r="GG52" s="13">
        <v>23</v>
      </c>
      <c r="GH52" s="13">
        <v>24</v>
      </c>
      <c r="GI52" s="13">
        <v>25</v>
      </c>
      <c r="GJ52" s="13">
        <v>36</v>
      </c>
      <c r="GK52" s="13">
        <v>18</v>
      </c>
      <c r="GL52" s="13">
        <v>22</v>
      </c>
      <c r="GM52" s="13">
        <v>26</v>
      </c>
      <c r="GN52" s="13">
        <v>21</v>
      </c>
      <c r="GO52" s="13">
        <v>24</v>
      </c>
      <c r="GP52" s="13">
        <v>29</v>
      </c>
      <c r="GQ52" s="13">
        <v>17</v>
      </c>
      <c r="GR52" s="13">
        <v>18</v>
      </c>
      <c r="GS52" s="13">
        <v>20</v>
      </c>
      <c r="GT52" s="13">
        <v>20</v>
      </c>
      <c r="GU52" s="13">
        <v>24</v>
      </c>
      <c r="GV52" s="13">
        <v>15</v>
      </c>
      <c r="GW52" s="13">
        <v>19</v>
      </c>
      <c r="GX52" s="13">
        <v>16</v>
      </c>
      <c r="GY52" s="13">
        <v>15</v>
      </c>
      <c r="GZ52" s="13">
        <v>17</v>
      </c>
      <c r="HA52" s="13">
        <v>11</v>
      </c>
      <c r="HB52" s="13">
        <v>12</v>
      </c>
      <c r="HC52" s="13">
        <v>16</v>
      </c>
      <c r="HD52" s="13">
        <v>9</v>
      </c>
      <c r="HE52" s="13">
        <v>6</v>
      </c>
      <c r="HF52" s="13">
        <v>12</v>
      </c>
      <c r="HG52" s="13">
        <v>9</v>
      </c>
      <c r="HH52" s="13">
        <v>8</v>
      </c>
      <c r="HI52" s="13">
        <v>6</v>
      </c>
      <c r="HJ52" s="13">
        <v>9</v>
      </c>
      <c r="HK52" s="13">
        <v>7</v>
      </c>
      <c r="HL52" s="13">
        <v>4</v>
      </c>
      <c r="HM52" s="13">
        <v>6</v>
      </c>
      <c r="HN52" s="13">
        <v>5</v>
      </c>
      <c r="HO52" s="13">
        <v>8</v>
      </c>
      <c r="HP52" s="13">
        <v>3</v>
      </c>
      <c r="HQ52" s="13">
        <v>5</v>
      </c>
      <c r="HR52" s="13">
        <v>5</v>
      </c>
      <c r="HS52" s="13">
        <v>3</v>
      </c>
      <c r="HT52" s="13">
        <v>1</v>
      </c>
      <c r="HU52" s="13">
        <v>6</v>
      </c>
      <c r="HV52" s="13">
        <v>2</v>
      </c>
      <c r="HW52" s="13">
        <v>2</v>
      </c>
      <c r="HX52" s="13">
        <v>4</v>
      </c>
      <c r="HY52" s="13">
        <v>4</v>
      </c>
      <c r="HZ52" s="13">
        <v>2</v>
      </c>
      <c r="IA52" s="13">
        <v>1</v>
      </c>
      <c r="IB52" s="13"/>
      <c r="IC52" s="13">
        <v>4</v>
      </c>
      <c r="ID52" s="13"/>
      <c r="IE52" s="13">
        <v>3</v>
      </c>
      <c r="IF52" s="13">
        <v>1</v>
      </c>
      <c r="IG52" s="13">
        <v>1</v>
      </c>
      <c r="IH52" s="13">
        <v>3</v>
      </c>
      <c r="II52" s="13">
        <v>1</v>
      </c>
      <c r="IJ52" s="13">
        <v>2</v>
      </c>
      <c r="IK52" s="13"/>
      <c r="IL52" s="13"/>
      <c r="IM52" s="13">
        <v>1</v>
      </c>
      <c r="IN52" s="13">
        <v>2</v>
      </c>
      <c r="IO52" s="13">
        <v>2</v>
      </c>
      <c r="IP52" s="13"/>
      <c r="IQ52" s="13"/>
      <c r="IR52" s="13"/>
      <c r="IS52" s="13"/>
      <c r="IT52" s="13"/>
      <c r="IU52" s="13"/>
      <c r="IV52" s="13">
        <v>1</v>
      </c>
      <c r="IW52" s="13"/>
      <c r="IX52" s="13"/>
      <c r="IY52" s="13"/>
      <c r="IZ52" s="13"/>
      <c r="JA52" s="13"/>
      <c r="JB52" s="13"/>
      <c r="JC52" s="13"/>
      <c r="JD52" s="13"/>
      <c r="JE52" s="13">
        <v>1</v>
      </c>
      <c r="JF52" s="59">
        <v>891</v>
      </c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>
        <v>1</v>
      </c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>
        <v>1</v>
      </c>
      <c r="LR52" s="13">
        <v>1</v>
      </c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59">
        <v>3</v>
      </c>
      <c r="NG52" s="13">
        <v>1665</v>
      </c>
      <c r="NH52" s="351"/>
      <c r="NI52" s="351"/>
      <c r="NJ52" s="351"/>
      <c r="NK52" s="351"/>
      <c r="NL52" s="351"/>
      <c r="NM52" s="351"/>
    </row>
    <row r="53" spans="1:377">
      <c r="A53" s="9" t="s">
        <v>191</v>
      </c>
      <c r="B53" s="250">
        <f t="shared" si="26"/>
        <v>19</v>
      </c>
      <c r="C53" s="250">
        <f t="shared" si="27"/>
        <v>10</v>
      </c>
      <c r="D53" s="250">
        <f t="shared" si="28"/>
        <v>36</v>
      </c>
      <c r="E53" s="250">
        <f t="shared" si="29"/>
        <v>43</v>
      </c>
      <c r="F53" s="250">
        <f t="shared" si="30"/>
        <v>219</v>
      </c>
      <c r="G53" s="250">
        <f t="shared" si="31"/>
        <v>170</v>
      </c>
      <c r="H53" s="250">
        <f t="shared" si="32"/>
        <v>248</v>
      </c>
      <c r="I53" s="250">
        <f t="shared" si="33"/>
        <v>199</v>
      </c>
      <c r="J53" s="250">
        <f t="shared" si="34"/>
        <v>181</v>
      </c>
      <c r="K53" s="250">
        <f t="shared" si="35"/>
        <v>159</v>
      </c>
      <c r="L53" s="250">
        <f t="shared" si="36"/>
        <v>98</v>
      </c>
      <c r="M53" s="250">
        <f t="shared" si="37"/>
        <v>84</v>
      </c>
      <c r="N53" s="250">
        <f t="shared" si="38"/>
        <v>47</v>
      </c>
      <c r="O53" s="250">
        <f t="shared" si="39"/>
        <v>33</v>
      </c>
      <c r="P53" s="250">
        <f t="shared" si="40"/>
        <v>25</v>
      </c>
      <c r="Q53" s="250">
        <f t="shared" si="41"/>
        <v>29</v>
      </c>
      <c r="R53" s="250">
        <f t="shared" si="42"/>
        <v>14</v>
      </c>
      <c r="S53" s="250">
        <f t="shared" si="43"/>
        <v>22</v>
      </c>
      <c r="T53" s="250">
        <f t="shared" si="44"/>
        <v>3</v>
      </c>
      <c r="U53" s="250">
        <f t="shared" si="45"/>
        <v>22</v>
      </c>
      <c r="W53" s="16" t="s">
        <v>65</v>
      </c>
      <c r="X53" s="458">
        <f t="shared" si="46"/>
        <v>70</v>
      </c>
      <c r="Y53" s="458">
        <f t="shared" si="47"/>
        <v>69</v>
      </c>
      <c r="Z53" s="458">
        <f t="shared" si="48"/>
        <v>103</v>
      </c>
      <c r="AA53" s="458">
        <f t="shared" si="49"/>
        <v>123</v>
      </c>
      <c r="AB53" s="458">
        <f t="shared" si="50"/>
        <v>305</v>
      </c>
      <c r="AC53" s="458">
        <f t="shared" si="51"/>
        <v>342</v>
      </c>
      <c r="AD53" s="458">
        <f t="shared" si="52"/>
        <v>366</v>
      </c>
      <c r="AE53" s="458">
        <f t="shared" si="53"/>
        <v>349</v>
      </c>
      <c r="AF53" s="458">
        <f t="shared" si="54"/>
        <v>292</v>
      </c>
      <c r="AG53" s="458">
        <f t="shared" si="55"/>
        <v>358</v>
      </c>
      <c r="AH53" s="458">
        <f t="shared" si="56"/>
        <v>207</v>
      </c>
      <c r="AI53" s="458">
        <f t="shared" si="57"/>
        <v>198</v>
      </c>
      <c r="AJ53" s="458">
        <f t="shared" si="58"/>
        <v>98</v>
      </c>
      <c r="AK53" s="458">
        <f t="shared" si="59"/>
        <v>97</v>
      </c>
      <c r="AL53" s="458">
        <f t="shared" si="60"/>
        <v>56</v>
      </c>
      <c r="AM53" s="458">
        <f t="shared" si="61"/>
        <v>46</v>
      </c>
      <c r="AN53" s="458">
        <f t="shared" si="62"/>
        <v>27</v>
      </c>
      <c r="AO53" s="458">
        <f t="shared" si="63"/>
        <v>43</v>
      </c>
      <c r="AP53" s="458">
        <f t="shared" si="64"/>
        <v>3</v>
      </c>
      <c r="AQ53" s="458">
        <f t="shared" si="65"/>
        <v>24</v>
      </c>
      <c r="AR53" s="458">
        <f t="shared" si="66"/>
        <v>8</v>
      </c>
      <c r="AT53" s="16" t="s">
        <v>65</v>
      </c>
      <c r="AU53" s="13">
        <v>5</v>
      </c>
      <c r="AV53" s="13">
        <v>6</v>
      </c>
      <c r="AW53" s="13">
        <v>3</v>
      </c>
      <c r="AX53" s="13">
        <v>6</v>
      </c>
      <c r="AY53" s="13">
        <v>6</v>
      </c>
      <c r="AZ53" s="13">
        <v>9</v>
      </c>
      <c r="BA53" s="13">
        <v>15</v>
      </c>
      <c r="BB53" s="13">
        <v>6</v>
      </c>
      <c r="BC53" s="13">
        <v>6</v>
      </c>
      <c r="BD53" s="13">
        <v>7</v>
      </c>
      <c r="BE53" s="13">
        <v>5</v>
      </c>
      <c r="BF53" s="13">
        <v>7</v>
      </c>
      <c r="BG53" s="13">
        <v>9</v>
      </c>
      <c r="BH53" s="13">
        <v>8</v>
      </c>
      <c r="BI53" s="13">
        <v>11</v>
      </c>
      <c r="BJ53" s="13">
        <v>13</v>
      </c>
      <c r="BK53" s="13">
        <v>15</v>
      </c>
      <c r="BL53" s="13">
        <v>16</v>
      </c>
      <c r="BM53" s="13">
        <v>17</v>
      </c>
      <c r="BN53" s="13">
        <v>22</v>
      </c>
      <c r="BO53" s="13">
        <v>35</v>
      </c>
      <c r="BP53" s="13">
        <v>26</v>
      </c>
      <c r="BQ53" s="13">
        <v>41</v>
      </c>
      <c r="BR53" s="13">
        <v>33</v>
      </c>
      <c r="BS53" s="13">
        <v>42</v>
      </c>
      <c r="BT53" s="13">
        <v>30</v>
      </c>
      <c r="BU53" s="13">
        <v>35</v>
      </c>
      <c r="BV53" s="13">
        <v>33</v>
      </c>
      <c r="BW53" s="13">
        <v>31</v>
      </c>
      <c r="BX53" s="13">
        <v>36</v>
      </c>
      <c r="BY53" s="13">
        <v>52</v>
      </c>
      <c r="BZ53" s="13">
        <v>31</v>
      </c>
      <c r="CA53" s="13">
        <v>46</v>
      </c>
      <c r="CB53" s="13">
        <v>31</v>
      </c>
      <c r="CC53" s="13">
        <v>26</v>
      </c>
      <c r="CD53" s="13">
        <v>39</v>
      </c>
      <c r="CE53" s="13">
        <v>20</v>
      </c>
      <c r="CF53" s="13">
        <v>31</v>
      </c>
      <c r="CG53" s="13">
        <v>42</v>
      </c>
      <c r="CH53" s="13">
        <v>31</v>
      </c>
      <c r="CI53" s="13">
        <v>42</v>
      </c>
      <c r="CJ53" s="13">
        <v>45</v>
      </c>
      <c r="CK53" s="13">
        <v>34</v>
      </c>
      <c r="CL53" s="13">
        <v>36</v>
      </c>
      <c r="CM53" s="13">
        <v>40</v>
      </c>
      <c r="CN53" s="13">
        <v>32</v>
      </c>
      <c r="CO53" s="13">
        <v>29</v>
      </c>
      <c r="CP53" s="13">
        <v>40</v>
      </c>
      <c r="CQ53" s="13">
        <v>27</v>
      </c>
      <c r="CR53" s="13">
        <v>33</v>
      </c>
      <c r="CS53" s="13">
        <v>29</v>
      </c>
      <c r="CT53" s="13">
        <v>25</v>
      </c>
      <c r="CU53" s="13">
        <v>17</v>
      </c>
      <c r="CV53" s="13">
        <v>24</v>
      </c>
      <c r="CW53" s="13">
        <v>13</v>
      </c>
      <c r="CX53" s="13">
        <v>18</v>
      </c>
      <c r="CY53" s="13">
        <v>16</v>
      </c>
      <c r="CZ53" s="13">
        <v>23</v>
      </c>
      <c r="DA53" s="13">
        <v>19</v>
      </c>
      <c r="DB53" s="13">
        <v>14</v>
      </c>
      <c r="DC53" s="13">
        <v>15</v>
      </c>
      <c r="DD53" s="13">
        <v>16</v>
      </c>
      <c r="DE53" s="13">
        <v>14</v>
      </c>
      <c r="DF53" s="13">
        <v>10</v>
      </c>
      <c r="DG53" s="13">
        <v>10</v>
      </c>
      <c r="DH53" s="13">
        <v>8</v>
      </c>
      <c r="DI53" s="13">
        <v>8</v>
      </c>
      <c r="DJ53" s="13">
        <v>4</v>
      </c>
      <c r="DK53" s="13">
        <v>6</v>
      </c>
      <c r="DL53" s="13">
        <v>6</v>
      </c>
      <c r="DM53" s="13">
        <v>4</v>
      </c>
      <c r="DN53" s="13">
        <v>4</v>
      </c>
      <c r="DO53" s="13">
        <v>3</v>
      </c>
      <c r="DP53" s="13">
        <v>5</v>
      </c>
      <c r="DQ53" s="13">
        <v>9</v>
      </c>
      <c r="DR53" s="13">
        <v>3</v>
      </c>
      <c r="DS53" s="13">
        <v>5</v>
      </c>
      <c r="DT53" s="13">
        <v>3</v>
      </c>
      <c r="DU53" s="13">
        <v>5</v>
      </c>
      <c r="DV53" s="13">
        <v>5</v>
      </c>
      <c r="DW53" s="13">
        <v>8</v>
      </c>
      <c r="DX53" s="13">
        <v>3</v>
      </c>
      <c r="DY53" s="13">
        <v>6</v>
      </c>
      <c r="DZ53" s="13">
        <v>3</v>
      </c>
      <c r="EA53" s="13">
        <v>5</v>
      </c>
      <c r="EB53" s="13">
        <v>7</v>
      </c>
      <c r="EC53" s="13">
        <v>2</v>
      </c>
      <c r="ED53" s="13">
        <v>3</v>
      </c>
      <c r="EE53" s="13">
        <v>5</v>
      </c>
      <c r="EF53" s="13">
        <v>1</v>
      </c>
      <c r="EG53" s="13">
        <v>6</v>
      </c>
      <c r="EH53" s="13">
        <v>7</v>
      </c>
      <c r="EI53" s="13">
        <v>1</v>
      </c>
      <c r="EJ53" s="13">
        <v>2</v>
      </c>
      <c r="EK53" s="13">
        <v>2</v>
      </c>
      <c r="EL53" s="13"/>
      <c r="EM53" s="13">
        <v>2</v>
      </c>
      <c r="EN53" s="13">
        <v>2</v>
      </c>
      <c r="EO53" s="13"/>
      <c r="EP53" s="13">
        <v>1</v>
      </c>
      <c r="EQ53" s="13">
        <v>1</v>
      </c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59">
        <v>1649</v>
      </c>
      <c r="FC53" s="13">
        <v>12</v>
      </c>
      <c r="FD53" s="13">
        <v>10</v>
      </c>
      <c r="FE53" s="13">
        <v>4</v>
      </c>
      <c r="FF53" s="13">
        <v>9</v>
      </c>
      <c r="FG53" s="13">
        <v>5</v>
      </c>
      <c r="FH53" s="13">
        <v>4</v>
      </c>
      <c r="FI53" s="13">
        <v>5</v>
      </c>
      <c r="FJ53" s="13">
        <v>7</v>
      </c>
      <c r="FK53" s="13">
        <v>8</v>
      </c>
      <c r="FL53" s="13">
        <v>6</v>
      </c>
      <c r="FM53" s="13">
        <v>7</v>
      </c>
      <c r="FN53" s="13">
        <v>4</v>
      </c>
      <c r="FO53" s="13">
        <v>11</v>
      </c>
      <c r="FP53" s="13">
        <v>5</v>
      </c>
      <c r="FQ53" s="13">
        <v>9</v>
      </c>
      <c r="FR53" s="13">
        <v>4</v>
      </c>
      <c r="FS53" s="13">
        <v>11</v>
      </c>
      <c r="FT53" s="13">
        <v>17</v>
      </c>
      <c r="FU53" s="13">
        <v>17</v>
      </c>
      <c r="FV53" s="13">
        <v>18</v>
      </c>
      <c r="FW53" s="13">
        <v>22</v>
      </c>
      <c r="FX53" s="13">
        <v>22</v>
      </c>
      <c r="FY53" s="13">
        <v>31</v>
      </c>
      <c r="FZ53" s="13">
        <v>28</v>
      </c>
      <c r="GA53" s="13">
        <v>21</v>
      </c>
      <c r="GB53" s="13">
        <v>29</v>
      </c>
      <c r="GC53" s="13">
        <v>42</v>
      </c>
      <c r="GD53" s="13">
        <v>36</v>
      </c>
      <c r="GE53" s="13">
        <v>36</v>
      </c>
      <c r="GF53" s="13">
        <v>38</v>
      </c>
      <c r="GG53" s="13">
        <v>29</v>
      </c>
      <c r="GH53" s="13">
        <v>42</v>
      </c>
      <c r="GI53" s="13">
        <v>38</v>
      </c>
      <c r="GJ53" s="13">
        <v>44</v>
      </c>
      <c r="GK53" s="13">
        <v>36</v>
      </c>
      <c r="GL53" s="13">
        <v>41</v>
      </c>
      <c r="GM53" s="13">
        <v>40</v>
      </c>
      <c r="GN53" s="13">
        <v>36</v>
      </c>
      <c r="GO53" s="13">
        <v>29</v>
      </c>
      <c r="GP53" s="13">
        <v>31</v>
      </c>
      <c r="GQ53" s="13">
        <v>37</v>
      </c>
      <c r="GR53" s="13">
        <v>23</v>
      </c>
      <c r="GS53" s="13">
        <v>31</v>
      </c>
      <c r="GT53" s="13">
        <v>36</v>
      </c>
      <c r="GU53" s="13">
        <v>27</v>
      </c>
      <c r="GV53" s="13">
        <v>26</v>
      </c>
      <c r="GW53" s="13">
        <v>25</v>
      </c>
      <c r="GX53" s="13">
        <v>21</v>
      </c>
      <c r="GY53" s="13">
        <v>34</v>
      </c>
      <c r="GZ53" s="13">
        <v>32</v>
      </c>
      <c r="HA53" s="13">
        <v>21</v>
      </c>
      <c r="HB53" s="13">
        <v>24</v>
      </c>
      <c r="HC53" s="13">
        <v>20</v>
      </c>
      <c r="HD53" s="13">
        <v>26</v>
      </c>
      <c r="HE53" s="13">
        <v>10</v>
      </c>
      <c r="HF53" s="13">
        <v>21</v>
      </c>
      <c r="HG53" s="13">
        <v>18</v>
      </c>
      <c r="HH53" s="13">
        <v>27</v>
      </c>
      <c r="HI53" s="13">
        <v>20</v>
      </c>
      <c r="HJ53" s="13">
        <v>20</v>
      </c>
      <c r="HK53" s="13">
        <v>14</v>
      </c>
      <c r="HL53" s="13">
        <v>14</v>
      </c>
      <c r="HM53" s="13">
        <v>11</v>
      </c>
      <c r="HN53" s="13">
        <v>10</v>
      </c>
      <c r="HO53" s="13">
        <v>14</v>
      </c>
      <c r="HP53" s="13">
        <v>9</v>
      </c>
      <c r="HQ53" s="13">
        <v>5</v>
      </c>
      <c r="HR53" s="13">
        <v>8</v>
      </c>
      <c r="HS53" s="13">
        <v>6</v>
      </c>
      <c r="HT53" s="13">
        <v>7</v>
      </c>
      <c r="HU53" s="13">
        <v>7</v>
      </c>
      <c r="HV53" s="13">
        <v>9</v>
      </c>
      <c r="HW53" s="13">
        <v>8</v>
      </c>
      <c r="HX53" s="13">
        <v>4</v>
      </c>
      <c r="HY53" s="13">
        <v>6</v>
      </c>
      <c r="HZ53" s="13">
        <v>6</v>
      </c>
      <c r="IA53" s="13">
        <v>4</v>
      </c>
      <c r="IB53" s="13">
        <v>8</v>
      </c>
      <c r="IC53" s="13">
        <v>1</v>
      </c>
      <c r="ID53" s="13">
        <v>3</v>
      </c>
      <c r="IE53" s="13">
        <v>2</v>
      </c>
      <c r="IF53" s="13"/>
      <c r="IG53" s="13">
        <v>3</v>
      </c>
      <c r="IH53" s="13">
        <v>5</v>
      </c>
      <c r="II53" s="13">
        <v>5</v>
      </c>
      <c r="IJ53" s="13">
        <v>2</v>
      </c>
      <c r="IK53" s="13">
        <v>2</v>
      </c>
      <c r="IL53" s="13">
        <v>5</v>
      </c>
      <c r="IM53" s="13">
        <v>3</v>
      </c>
      <c r="IN53" s="13"/>
      <c r="IO53" s="13"/>
      <c r="IP53" s="13"/>
      <c r="IQ53" s="13">
        <v>1</v>
      </c>
      <c r="IR53" s="13"/>
      <c r="IS53" s="13">
        <v>2</v>
      </c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59">
        <v>1527</v>
      </c>
      <c r="JG53" s="13">
        <v>2</v>
      </c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>
        <v>2</v>
      </c>
      <c r="KH53" s="13"/>
      <c r="KI53" s="13"/>
      <c r="KJ53" s="13"/>
      <c r="KK53" s="13"/>
      <c r="KL53" s="13"/>
      <c r="KM53" s="13">
        <v>1</v>
      </c>
      <c r="KN53" s="13">
        <v>1</v>
      </c>
      <c r="KO53" s="13">
        <v>1</v>
      </c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>
        <v>1</v>
      </c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59">
        <v>8</v>
      </c>
      <c r="NG53" s="13">
        <v>3184</v>
      </c>
      <c r="NH53" s="351"/>
      <c r="NI53" s="351"/>
      <c r="NJ53" s="351"/>
      <c r="NK53" s="351"/>
      <c r="NL53" s="351"/>
      <c r="NM53" s="351"/>
    </row>
    <row r="54" spans="1:377">
      <c r="A54" s="9" t="s">
        <v>65</v>
      </c>
      <c r="B54" s="250">
        <f t="shared" si="26"/>
        <v>70</v>
      </c>
      <c r="C54" s="250">
        <f t="shared" si="27"/>
        <v>69</v>
      </c>
      <c r="D54" s="250">
        <f t="shared" si="28"/>
        <v>103</v>
      </c>
      <c r="E54" s="250">
        <f t="shared" si="29"/>
        <v>123</v>
      </c>
      <c r="F54" s="250">
        <f t="shared" si="30"/>
        <v>305</v>
      </c>
      <c r="G54" s="250">
        <f t="shared" si="31"/>
        <v>342</v>
      </c>
      <c r="H54" s="250">
        <f t="shared" si="32"/>
        <v>366</v>
      </c>
      <c r="I54" s="250">
        <f t="shared" si="33"/>
        <v>349</v>
      </c>
      <c r="J54" s="250">
        <f t="shared" si="34"/>
        <v>292</v>
      </c>
      <c r="K54" s="250">
        <f t="shared" si="35"/>
        <v>358</v>
      </c>
      <c r="L54" s="250">
        <f t="shared" si="36"/>
        <v>207</v>
      </c>
      <c r="M54" s="250">
        <f t="shared" si="37"/>
        <v>198</v>
      </c>
      <c r="N54" s="250">
        <f t="shared" si="38"/>
        <v>98</v>
      </c>
      <c r="O54" s="250">
        <f t="shared" si="39"/>
        <v>97</v>
      </c>
      <c r="P54" s="250">
        <f t="shared" si="40"/>
        <v>56</v>
      </c>
      <c r="Q54" s="250">
        <f t="shared" si="41"/>
        <v>46</v>
      </c>
      <c r="R54" s="250">
        <f t="shared" si="42"/>
        <v>27</v>
      </c>
      <c r="S54" s="250">
        <f t="shared" si="43"/>
        <v>43</v>
      </c>
      <c r="T54" s="250">
        <f t="shared" si="44"/>
        <v>3</v>
      </c>
      <c r="U54" s="250">
        <f t="shared" si="45"/>
        <v>24</v>
      </c>
      <c r="W54" s="16" t="s">
        <v>192</v>
      </c>
      <c r="X54" s="458">
        <f t="shared" si="46"/>
        <v>3</v>
      </c>
      <c r="Y54" s="458">
        <f t="shared" si="47"/>
        <v>2</v>
      </c>
      <c r="Z54" s="458">
        <f t="shared" si="48"/>
        <v>10</v>
      </c>
      <c r="AA54" s="458">
        <f t="shared" si="49"/>
        <v>13</v>
      </c>
      <c r="AB54" s="458">
        <f t="shared" si="50"/>
        <v>60</v>
      </c>
      <c r="AC54" s="458">
        <f t="shared" si="51"/>
        <v>32</v>
      </c>
      <c r="AD54" s="458">
        <f t="shared" si="52"/>
        <v>105</v>
      </c>
      <c r="AE54" s="458">
        <f t="shared" si="53"/>
        <v>34</v>
      </c>
      <c r="AF54" s="458">
        <f t="shared" si="54"/>
        <v>83</v>
      </c>
      <c r="AG54" s="458">
        <f t="shared" si="55"/>
        <v>47</v>
      </c>
      <c r="AH54" s="458">
        <f t="shared" si="56"/>
        <v>32</v>
      </c>
      <c r="AI54" s="458">
        <f t="shared" si="57"/>
        <v>24</v>
      </c>
      <c r="AJ54" s="458">
        <f t="shared" si="58"/>
        <v>21</v>
      </c>
      <c r="AK54" s="458">
        <f t="shared" si="59"/>
        <v>12</v>
      </c>
      <c r="AL54" s="458">
        <f t="shared" si="60"/>
        <v>8</v>
      </c>
      <c r="AM54" s="458">
        <f t="shared" si="61"/>
        <v>9</v>
      </c>
      <c r="AN54" s="458">
        <f t="shared" si="62"/>
        <v>7</v>
      </c>
      <c r="AO54" s="458">
        <f t="shared" si="63"/>
        <v>8</v>
      </c>
      <c r="AP54" s="458">
        <f t="shared" si="64"/>
        <v>0</v>
      </c>
      <c r="AQ54" s="458">
        <f t="shared" si="65"/>
        <v>2</v>
      </c>
      <c r="AR54" s="458">
        <f t="shared" si="66"/>
        <v>1</v>
      </c>
      <c r="AT54" s="16" t="s">
        <v>192</v>
      </c>
      <c r="AU54" s="13"/>
      <c r="AV54" s="13"/>
      <c r="AW54" s="13"/>
      <c r="AX54" s="13"/>
      <c r="AY54" s="13"/>
      <c r="AZ54" s="13"/>
      <c r="BA54" s="13"/>
      <c r="BB54" s="13">
        <v>1</v>
      </c>
      <c r="BC54" s="13">
        <v>1</v>
      </c>
      <c r="BD54" s="13"/>
      <c r="BE54" s="13"/>
      <c r="BF54" s="13"/>
      <c r="BG54" s="13">
        <v>1</v>
      </c>
      <c r="BH54" s="13"/>
      <c r="BI54" s="13"/>
      <c r="BJ54" s="13">
        <v>5</v>
      </c>
      <c r="BK54" s="13"/>
      <c r="BL54" s="13">
        <v>2</v>
      </c>
      <c r="BM54" s="13">
        <v>3</v>
      </c>
      <c r="BN54" s="13">
        <v>2</v>
      </c>
      <c r="BO54" s="13">
        <v>1</v>
      </c>
      <c r="BP54" s="13">
        <v>5</v>
      </c>
      <c r="BQ54" s="13">
        <v>2</v>
      </c>
      <c r="BR54" s="13">
        <v>3</v>
      </c>
      <c r="BS54" s="13">
        <v>4</v>
      </c>
      <c r="BT54" s="13">
        <v>2</v>
      </c>
      <c r="BU54" s="13">
        <v>3</v>
      </c>
      <c r="BV54" s="13">
        <v>3</v>
      </c>
      <c r="BW54" s="13">
        <v>5</v>
      </c>
      <c r="BX54" s="13">
        <v>4</v>
      </c>
      <c r="BY54" s="13">
        <v>5</v>
      </c>
      <c r="BZ54" s="13">
        <v>2</v>
      </c>
      <c r="CA54" s="13">
        <v>4</v>
      </c>
      <c r="CB54" s="13">
        <v>3</v>
      </c>
      <c r="CC54" s="13">
        <v>2</v>
      </c>
      <c r="CD54" s="13">
        <v>4</v>
      </c>
      <c r="CE54" s="13">
        <v>5</v>
      </c>
      <c r="CF54" s="13">
        <v>3</v>
      </c>
      <c r="CG54" s="13">
        <v>1</v>
      </c>
      <c r="CH54" s="13">
        <v>5</v>
      </c>
      <c r="CI54" s="13">
        <v>8</v>
      </c>
      <c r="CJ54" s="13">
        <v>8</v>
      </c>
      <c r="CK54" s="13">
        <v>3</v>
      </c>
      <c r="CL54" s="13">
        <v>9</v>
      </c>
      <c r="CM54" s="13">
        <v>3</v>
      </c>
      <c r="CN54" s="13">
        <v>4</v>
      </c>
      <c r="CO54" s="13">
        <v>4</v>
      </c>
      <c r="CP54" s="13">
        <v>2</v>
      </c>
      <c r="CQ54" s="13">
        <v>4</v>
      </c>
      <c r="CR54" s="13">
        <v>2</v>
      </c>
      <c r="CS54" s="13">
        <v>2</v>
      </c>
      <c r="CT54" s="13">
        <v>3</v>
      </c>
      <c r="CU54" s="13">
        <v>3</v>
      </c>
      <c r="CV54" s="13">
        <v>5</v>
      </c>
      <c r="CW54" s="13">
        <v>2</v>
      </c>
      <c r="CX54" s="13">
        <v>2</v>
      </c>
      <c r="CY54" s="13">
        <v>2</v>
      </c>
      <c r="CZ54" s="13">
        <v>3</v>
      </c>
      <c r="DA54" s="13">
        <v>1</v>
      </c>
      <c r="DB54" s="13">
        <v>1</v>
      </c>
      <c r="DC54" s="13">
        <v>1</v>
      </c>
      <c r="DD54" s="13">
        <v>2</v>
      </c>
      <c r="DE54" s="13">
        <v>1</v>
      </c>
      <c r="DF54" s="13">
        <v>1</v>
      </c>
      <c r="DG54" s="13">
        <v>1</v>
      </c>
      <c r="DH54" s="13"/>
      <c r="DI54" s="13"/>
      <c r="DJ54" s="13">
        <v>4</v>
      </c>
      <c r="DK54" s="13">
        <v>2</v>
      </c>
      <c r="DL54" s="13"/>
      <c r="DM54" s="13">
        <v>1</v>
      </c>
      <c r="DN54" s="13"/>
      <c r="DO54" s="13">
        <v>2</v>
      </c>
      <c r="DP54" s="13"/>
      <c r="DQ54" s="13"/>
      <c r="DR54" s="13">
        <v>1</v>
      </c>
      <c r="DS54" s="13">
        <v>1</v>
      </c>
      <c r="DT54" s="13">
        <v>3</v>
      </c>
      <c r="DU54" s="13"/>
      <c r="DV54" s="13">
        <v>1</v>
      </c>
      <c r="DW54" s="13">
        <v>1</v>
      </c>
      <c r="DX54" s="13">
        <v>1</v>
      </c>
      <c r="DY54" s="13">
        <v>2</v>
      </c>
      <c r="DZ54" s="13">
        <v>1</v>
      </c>
      <c r="EA54" s="13"/>
      <c r="EB54" s="13">
        <v>1</v>
      </c>
      <c r="EC54" s="13"/>
      <c r="ED54" s="13">
        <v>1</v>
      </c>
      <c r="EE54" s="13"/>
      <c r="EF54" s="13">
        <v>1</v>
      </c>
      <c r="EG54" s="13">
        <v>1</v>
      </c>
      <c r="EH54" s="13"/>
      <c r="EI54" s="13"/>
      <c r="EJ54" s="13">
        <v>1</v>
      </c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59">
        <v>183</v>
      </c>
      <c r="FC54" s="13"/>
      <c r="FD54" s="13"/>
      <c r="FE54" s="13"/>
      <c r="FF54" s="13">
        <v>1</v>
      </c>
      <c r="FG54" s="13"/>
      <c r="FH54" s="13">
        <v>1</v>
      </c>
      <c r="FI54" s="13"/>
      <c r="FJ54" s="13"/>
      <c r="FK54" s="13">
        <v>1</v>
      </c>
      <c r="FL54" s="13"/>
      <c r="FM54" s="13"/>
      <c r="FN54" s="13"/>
      <c r="FO54" s="13">
        <v>1</v>
      </c>
      <c r="FP54" s="13">
        <v>1</v>
      </c>
      <c r="FQ54" s="13">
        <v>1</v>
      </c>
      <c r="FR54" s="13">
        <v>1</v>
      </c>
      <c r="FS54" s="13">
        <v>1</v>
      </c>
      <c r="FT54" s="13"/>
      <c r="FU54" s="13">
        <v>4</v>
      </c>
      <c r="FV54" s="13">
        <v>1</v>
      </c>
      <c r="FW54" s="13">
        <v>2</v>
      </c>
      <c r="FX54" s="13">
        <v>7</v>
      </c>
      <c r="FY54" s="13">
        <v>5</v>
      </c>
      <c r="FZ54" s="13">
        <v>9</v>
      </c>
      <c r="GA54" s="13">
        <v>4</v>
      </c>
      <c r="GB54" s="13">
        <v>5</v>
      </c>
      <c r="GC54" s="13">
        <v>8</v>
      </c>
      <c r="GD54" s="13">
        <v>6</v>
      </c>
      <c r="GE54" s="13">
        <v>6</v>
      </c>
      <c r="GF54" s="13">
        <v>8</v>
      </c>
      <c r="GG54" s="13">
        <v>8</v>
      </c>
      <c r="GH54" s="13">
        <v>9</v>
      </c>
      <c r="GI54" s="13">
        <v>14</v>
      </c>
      <c r="GJ54" s="13">
        <v>9</v>
      </c>
      <c r="GK54" s="13">
        <v>17</v>
      </c>
      <c r="GL54" s="13">
        <v>7</v>
      </c>
      <c r="GM54" s="13">
        <v>9</v>
      </c>
      <c r="GN54" s="13">
        <v>14</v>
      </c>
      <c r="GO54" s="13">
        <v>7</v>
      </c>
      <c r="GP54" s="13">
        <v>11</v>
      </c>
      <c r="GQ54" s="13">
        <v>9</v>
      </c>
      <c r="GR54" s="13">
        <v>18</v>
      </c>
      <c r="GS54" s="13">
        <v>11</v>
      </c>
      <c r="GT54" s="13">
        <v>12</v>
      </c>
      <c r="GU54" s="13">
        <v>5</v>
      </c>
      <c r="GV54" s="13">
        <v>8</v>
      </c>
      <c r="GW54" s="13">
        <v>7</v>
      </c>
      <c r="GX54" s="13">
        <v>1</v>
      </c>
      <c r="GY54" s="13">
        <v>5</v>
      </c>
      <c r="GZ54" s="13">
        <v>7</v>
      </c>
      <c r="HA54" s="13">
        <v>2</v>
      </c>
      <c r="HB54" s="13">
        <v>4</v>
      </c>
      <c r="HC54" s="13">
        <v>3</v>
      </c>
      <c r="HD54" s="13">
        <v>3</v>
      </c>
      <c r="HE54" s="13">
        <v>8</v>
      </c>
      <c r="HF54" s="13">
        <v>3</v>
      </c>
      <c r="HG54" s="13">
        <v>2</v>
      </c>
      <c r="HH54" s="13">
        <v>2</v>
      </c>
      <c r="HI54" s="13">
        <v>3</v>
      </c>
      <c r="HJ54" s="13">
        <v>2</v>
      </c>
      <c r="HK54" s="13">
        <v>5</v>
      </c>
      <c r="HL54" s="13">
        <v>2</v>
      </c>
      <c r="HM54" s="13">
        <v>1</v>
      </c>
      <c r="HN54" s="13">
        <v>1</v>
      </c>
      <c r="HO54" s="13">
        <v>8</v>
      </c>
      <c r="HP54" s="13">
        <v>1</v>
      </c>
      <c r="HQ54" s="13">
        <v>2</v>
      </c>
      <c r="HR54" s="13"/>
      <c r="HS54" s="13">
        <v>1</v>
      </c>
      <c r="HT54" s="13"/>
      <c r="HU54" s="13">
        <v>1</v>
      </c>
      <c r="HV54" s="13">
        <v>2</v>
      </c>
      <c r="HW54" s="13"/>
      <c r="HX54" s="13"/>
      <c r="HY54" s="13">
        <v>2</v>
      </c>
      <c r="HZ54" s="13">
        <v>1</v>
      </c>
      <c r="IA54" s="13"/>
      <c r="IB54" s="13">
        <v>1</v>
      </c>
      <c r="IC54" s="13">
        <v>1</v>
      </c>
      <c r="ID54" s="13"/>
      <c r="IE54" s="13">
        <v>1</v>
      </c>
      <c r="IF54" s="13">
        <v>1</v>
      </c>
      <c r="IG54" s="13">
        <v>3</v>
      </c>
      <c r="IH54" s="13"/>
      <c r="II54" s="13">
        <v>1</v>
      </c>
      <c r="IJ54" s="13">
        <v>1</v>
      </c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59">
        <v>329</v>
      </c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>
        <v>1</v>
      </c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59">
        <v>1</v>
      </c>
      <c r="NG54" s="13">
        <v>513</v>
      </c>
      <c r="NH54" s="351"/>
      <c r="NI54" s="351"/>
      <c r="NJ54" s="351"/>
      <c r="NK54" s="351"/>
      <c r="NL54" s="351"/>
      <c r="NM54" s="351"/>
    </row>
    <row r="55" spans="1:377">
      <c r="A55" s="8" t="s">
        <v>192</v>
      </c>
      <c r="B55" s="250">
        <f t="shared" si="26"/>
        <v>3</v>
      </c>
      <c r="C55" s="250">
        <f t="shared" si="27"/>
        <v>2</v>
      </c>
      <c r="D55" s="250">
        <f t="shared" si="28"/>
        <v>10</v>
      </c>
      <c r="E55" s="250">
        <f t="shared" si="29"/>
        <v>13</v>
      </c>
      <c r="F55" s="250">
        <f t="shared" si="30"/>
        <v>60</v>
      </c>
      <c r="G55" s="250">
        <f t="shared" si="31"/>
        <v>32</v>
      </c>
      <c r="H55" s="250">
        <f t="shared" si="32"/>
        <v>105</v>
      </c>
      <c r="I55" s="250">
        <f t="shared" si="33"/>
        <v>34</v>
      </c>
      <c r="J55" s="250">
        <f t="shared" si="34"/>
        <v>83</v>
      </c>
      <c r="K55" s="250">
        <f t="shared" si="35"/>
        <v>47</v>
      </c>
      <c r="L55" s="250">
        <f t="shared" si="36"/>
        <v>32</v>
      </c>
      <c r="M55" s="250">
        <f t="shared" si="37"/>
        <v>24</v>
      </c>
      <c r="N55" s="250">
        <f t="shared" si="38"/>
        <v>21</v>
      </c>
      <c r="O55" s="250">
        <f t="shared" si="39"/>
        <v>12</v>
      </c>
      <c r="P55" s="250">
        <f t="shared" si="40"/>
        <v>8</v>
      </c>
      <c r="Q55" s="250">
        <f t="shared" si="41"/>
        <v>9</v>
      </c>
      <c r="R55" s="250">
        <f t="shared" si="42"/>
        <v>7</v>
      </c>
      <c r="S55" s="250">
        <f t="shared" si="43"/>
        <v>8</v>
      </c>
      <c r="T55" s="250">
        <f t="shared" si="44"/>
        <v>0</v>
      </c>
      <c r="U55" s="250">
        <f t="shared" si="45"/>
        <v>2</v>
      </c>
      <c r="W55" s="16" t="s">
        <v>67</v>
      </c>
      <c r="X55" s="458">
        <f t="shared" si="46"/>
        <v>1</v>
      </c>
      <c r="Y55" s="458">
        <f t="shared" si="47"/>
        <v>1</v>
      </c>
      <c r="Z55" s="458">
        <f t="shared" si="48"/>
        <v>0</v>
      </c>
      <c r="AA55" s="458">
        <f t="shared" si="49"/>
        <v>5</v>
      </c>
      <c r="AB55" s="458">
        <f t="shared" si="50"/>
        <v>11</v>
      </c>
      <c r="AC55" s="458">
        <f t="shared" si="51"/>
        <v>16</v>
      </c>
      <c r="AD55" s="458">
        <f t="shared" si="52"/>
        <v>16</v>
      </c>
      <c r="AE55" s="458">
        <f t="shared" si="53"/>
        <v>16</v>
      </c>
      <c r="AF55" s="458">
        <f t="shared" si="54"/>
        <v>20</v>
      </c>
      <c r="AG55" s="458">
        <f t="shared" si="55"/>
        <v>17</v>
      </c>
      <c r="AH55" s="458">
        <f t="shared" si="56"/>
        <v>15</v>
      </c>
      <c r="AI55" s="458">
        <f t="shared" si="57"/>
        <v>17</v>
      </c>
      <c r="AJ55" s="458">
        <f t="shared" si="58"/>
        <v>5</v>
      </c>
      <c r="AK55" s="458">
        <f t="shared" si="59"/>
        <v>7</v>
      </c>
      <c r="AL55" s="458">
        <f t="shared" si="60"/>
        <v>11</v>
      </c>
      <c r="AM55" s="458">
        <f t="shared" si="61"/>
        <v>5</v>
      </c>
      <c r="AN55" s="458">
        <f t="shared" si="62"/>
        <v>1</v>
      </c>
      <c r="AO55" s="458">
        <f t="shared" si="63"/>
        <v>5</v>
      </c>
      <c r="AP55" s="458">
        <f t="shared" si="64"/>
        <v>1</v>
      </c>
      <c r="AQ55" s="458">
        <f t="shared" si="65"/>
        <v>2</v>
      </c>
      <c r="AR55" s="458">
        <f t="shared" si="66"/>
        <v>0</v>
      </c>
      <c r="AT55" s="16" t="s">
        <v>67</v>
      </c>
      <c r="AU55" s="13"/>
      <c r="AV55" s="13">
        <v>1</v>
      </c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>
        <v>1</v>
      </c>
      <c r="BH55" s="13"/>
      <c r="BI55" s="13"/>
      <c r="BJ55" s="13"/>
      <c r="BK55" s="13"/>
      <c r="BL55" s="13"/>
      <c r="BM55" s="13">
        <v>2</v>
      </c>
      <c r="BN55" s="13">
        <v>2</v>
      </c>
      <c r="BO55" s="13">
        <v>3</v>
      </c>
      <c r="BP55" s="13">
        <v>2</v>
      </c>
      <c r="BQ55" s="13"/>
      <c r="BR55" s="13">
        <v>1</v>
      </c>
      <c r="BS55" s="13">
        <v>3</v>
      </c>
      <c r="BT55" s="13">
        <v>3</v>
      </c>
      <c r="BU55" s="13"/>
      <c r="BV55" s="13">
        <v>2</v>
      </c>
      <c r="BW55" s="13"/>
      <c r="BX55" s="13">
        <v>2</v>
      </c>
      <c r="BY55" s="13">
        <v>1</v>
      </c>
      <c r="BZ55" s="13">
        <v>1</v>
      </c>
      <c r="CA55" s="13">
        <v>3</v>
      </c>
      <c r="CB55" s="13">
        <v>2</v>
      </c>
      <c r="CC55" s="13">
        <v>2</v>
      </c>
      <c r="CD55" s="13">
        <v>1</v>
      </c>
      <c r="CE55" s="13">
        <v>3</v>
      </c>
      <c r="CF55" s="13">
        <v>1</v>
      </c>
      <c r="CG55" s="13"/>
      <c r="CH55" s="13">
        <v>2</v>
      </c>
      <c r="CI55" s="13"/>
      <c r="CJ55" s="13">
        <v>1</v>
      </c>
      <c r="CK55" s="13">
        <v>2</v>
      </c>
      <c r="CL55" s="13">
        <v>3</v>
      </c>
      <c r="CM55" s="13">
        <v>3</v>
      </c>
      <c r="CN55" s="13">
        <v>3</v>
      </c>
      <c r="CO55" s="13">
        <v>1</v>
      </c>
      <c r="CP55" s="13">
        <v>2</v>
      </c>
      <c r="CQ55" s="13">
        <v>1</v>
      </c>
      <c r="CR55" s="13">
        <v>1</v>
      </c>
      <c r="CS55" s="13">
        <v>1</v>
      </c>
      <c r="CT55" s="13">
        <v>5</v>
      </c>
      <c r="CU55" s="13"/>
      <c r="CV55" s="13">
        <v>2</v>
      </c>
      <c r="CW55" s="13">
        <v>3</v>
      </c>
      <c r="CX55" s="13">
        <v>1</v>
      </c>
      <c r="CY55" s="13">
        <v>2</v>
      </c>
      <c r="CZ55" s="13">
        <v>1</v>
      </c>
      <c r="DA55" s="13">
        <v>2</v>
      </c>
      <c r="DB55" s="13"/>
      <c r="DC55" s="13">
        <v>1</v>
      </c>
      <c r="DD55" s="13"/>
      <c r="DE55" s="13"/>
      <c r="DF55" s="13"/>
      <c r="DG55" s="13"/>
      <c r="DH55" s="13">
        <v>1</v>
      </c>
      <c r="DI55" s="13">
        <v>3</v>
      </c>
      <c r="DJ55" s="13"/>
      <c r="DK55" s="13"/>
      <c r="DL55" s="13">
        <v>2</v>
      </c>
      <c r="DM55" s="13">
        <v>1</v>
      </c>
      <c r="DN55" s="13"/>
      <c r="DO55" s="13">
        <v>1</v>
      </c>
      <c r="DP55" s="13"/>
      <c r="DQ55" s="13"/>
      <c r="DR55" s="13"/>
      <c r="DS55" s="13"/>
      <c r="DT55" s="13">
        <v>1</v>
      </c>
      <c r="DU55" s="13"/>
      <c r="DV55" s="13">
        <v>2</v>
      </c>
      <c r="DW55" s="13">
        <v>1</v>
      </c>
      <c r="DX55" s="13">
        <v>2</v>
      </c>
      <c r="DY55" s="13"/>
      <c r="DZ55" s="13"/>
      <c r="EA55" s="13">
        <v>1</v>
      </c>
      <c r="EB55" s="13">
        <v>1</v>
      </c>
      <c r="EC55" s="13"/>
      <c r="ED55" s="13"/>
      <c r="EE55" s="13"/>
      <c r="EF55" s="13"/>
      <c r="EG55" s="13">
        <v>1</v>
      </c>
      <c r="EH55" s="13"/>
      <c r="EI55" s="13"/>
      <c r="EJ55" s="13">
        <v>1</v>
      </c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59">
        <v>91</v>
      </c>
      <c r="FC55" s="13">
        <v>1</v>
      </c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>
        <v>3</v>
      </c>
      <c r="FY55" s="13">
        <v>1</v>
      </c>
      <c r="FZ55" s="13">
        <v>1</v>
      </c>
      <c r="GA55" s="13"/>
      <c r="GB55" s="13">
        <v>1</v>
      </c>
      <c r="GC55" s="13">
        <v>2</v>
      </c>
      <c r="GD55" s="13">
        <v>1</v>
      </c>
      <c r="GE55" s="13">
        <v>2</v>
      </c>
      <c r="GF55" s="13"/>
      <c r="GG55" s="13">
        <v>1</v>
      </c>
      <c r="GH55" s="13"/>
      <c r="GI55" s="13">
        <v>4</v>
      </c>
      <c r="GJ55" s="13">
        <v>1</v>
      </c>
      <c r="GK55" s="13">
        <v>1</v>
      </c>
      <c r="GL55" s="13">
        <v>1</v>
      </c>
      <c r="GM55" s="13"/>
      <c r="GN55" s="13">
        <v>3</v>
      </c>
      <c r="GO55" s="13">
        <v>2</v>
      </c>
      <c r="GP55" s="13">
        <v>3</v>
      </c>
      <c r="GQ55" s="13">
        <v>2</v>
      </c>
      <c r="GR55" s="13">
        <v>7</v>
      </c>
      <c r="GS55" s="13"/>
      <c r="GT55" s="13">
        <v>2</v>
      </c>
      <c r="GU55" s="13">
        <v>1</v>
      </c>
      <c r="GV55" s="13">
        <v>3</v>
      </c>
      <c r="GW55" s="13">
        <v>3</v>
      </c>
      <c r="GX55" s="13"/>
      <c r="GY55" s="13"/>
      <c r="GZ55" s="13">
        <v>2</v>
      </c>
      <c r="HA55" s="13">
        <v>1</v>
      </c>
      <c r="HB55" s="13">
        <v>1</v>
      </c>
      <c r="HC55" s="13">
        <v>1</v>
      </c>
      <c r="HD55" s="13">
        <v>1</v>
      </c>
      <c r="HE55" s="13">
        <v>1</v>
      </c>
      <c r="HF55" s="13">
        <v>3</v>
      </c>
      <c r="HG55" s="13">
        <v>1</v>
      </c>
      <c r="HH55" s="13">
        <v>3</v>
      </c>
      <c r="HI55" s="13">
        <v>2</v>
      </c>
      <c r="HJ55" s="13">
        <v>1</v>
      </c>
      <c r="HK55" s="13"/>
      <c r="HL55" s="13"/>
      <c r="HM55" s="13"/>
      <c r="HN55" s="13">
        <v>1</v>
      </c>
      <c r="HO55" s="13"/>
      <c r="HP55" s="13">
        <v>1</v>
      </c>
      <c r="HQ55" s="13">
        <v>1</v>
      </c>
      <c r="HR55" s="13">
        <v>1</v>
      </c>
      <c r="HS55" s="13">
        <v>1</v>
      </c>
      <c r="HT55" s="13"/>
      <c r="HU55" s="13">
        <v>3</v>
      </c>
      <c r="HV55" s="13">
        <v>1</v>
      </c>
      <c r="HW55" s="13"/>
      <c r="HX55" s="13">
        <v>1</v>
      </c>
      <c r="HY55" s="13">
        <v>1</v>
      </c>
      <c r="HZ55" s="13">
        <v>1</v>
      </c>
      <c r="IA55" s="13">
        <v>1</v>
      </c>
      <c r="IB55" s="13"/>
      <c r="IC55" s="13">
        <v>1</v>
      </c>
      <c r="ID55" s="13">
        <v>2</v>
      </c>
      <c r="IE55" s="13"/>
      <c r="IF55" s="13"/>
      <c r="IG55" s="13"/>
      <c r="IH55" s="13"/>
      <c r="II55" s="13"/>
      <c r="IJ55" s="13"/>
      <c r="IK55" s="13"/>
      <c r="IL55" s="13"/>
      <c r="IM55" s="13">
        <v>1</v>
      </c>
      <c r="IN55" s="13"/>
      <c r="IO55" s="13"/>
      <c r="IP55" s="13"/>
      <c r="IQ55" s="13"/>
      <c r="IR55" s="13"/>
      <c r="IS55" s="13"/>
      <c r="IT55" s="13"/>
      <c r="IU55" s="13"/>
      <c r="IV55" s="13">
        <v>1</v>
      </c>
      <c r="IW55" s="13"/>
      <c r="IX55" s="13"/>
      <c r="IY55" s="13"/>
      <c r="IZ55" s="13"/>
      <c r="JA55" s="13"/>
      <c r="JB55" s="13"/>
      <c r="JC55" s="13"/>
      <c r="JD55" s="13"/>
      <c r="JE55" s="13"/>
      <c r="JF55" s="59">
        <v>81</v>
      </c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59"/>
      <c r="NG55" s="13">
        <v>172</v>
      </c>
      <c r="NH55" s="351"/>
      <c r="NI55" s="351"/>
      <c r="NJ55" s="351"/>
      <c r="NK55" s="351"/>
      <c r="NL55" s="351"/>
      <c r="NM55" s="351"/>
    </row>
    <row r="56" spans="1:377">
      <c r="A56" s="8" t="s">
        <v>67</v>
      </c>
      <c r="B56" s="250">
        <f t="shared" si="26"/>
        <v>1</v>
      </c>
      <c r="C56" s="250">
        <f t="shared" si="27"/>
        <v>1</v>
      </c>
      <c r="D56" s="250">
        <f t="shared" si="28"/>
        <v>0</v>
      </c>
      <c r="E56" s="250">
        <f t="shared" si="29"/>
        <v>5</v>
      </c>
      <c r="F56" s="250">
        <f t="shared" si="30"/>
        <v>11</v>
      </c>
      <c r="G56" s="250">
        <f t="shared" si="31"/>
        <v>16</v>
      </c>
      <c r="H56" s="250">
        <f t="shared" si="32"/>
        <v>16</v>
      </c>
      <c r="I56" s="250">
        <f t="shared" si="33"/>
        <v>16</v>
      </c>
      <c r="J56" s="250">
        <f t="shared" si="34"/>
        <v>20</v>
      </c>
      <c r="K56" s="250">
        <f t="shared" si="35"/>
        <v>17</v>
      </c>
      <c r="L56" s="250">
        <f t="shared" si="36"/>
        <v>15</v>
      </c>
      <c r="M56" s="250">
        <f t="shared" si="37"/>
        <v>17</v>
      </c>
      <c r="N56" s="250">
        <f t="shared" si="38"/>
        <v>5</v>
      </c>
      <c r="O56" s="250">
        <f t="shared" si="39"/>
        <v>7</v>
      </c>
      <c r="P56" s="250">
        <f t="shared" si="40"/>
        <v>11</v>
      </c>
      <c r="Q56" s="250">
        <f t="shared" si="41"/>
        <v>5</v>
      </c>
      <c r="R56" s="250">
        <f t="shared" si="42"/>
        <v>1</v>
      </c>
      <c r="S56" s="250">
        <f t="shared" si="43"/>
        <v>5</v>
      </c>
      <c r="T56" s="250">
        <f t="shared" si="44"/>
        <v>1</v>
      </c>
      <c r="U56" s="250">
        <f t="shared" si="45"/>
        <v>2</v>
      </c>
      <c r="W56" s="16" t="s">
        <v>68</v>
      </c>
      <c r="X56" s="458">
        <f t="shared" si="46"/>
        <v>1</v>
      </c>
      <c r="Y56" s="458">
        <f t="shared" si="47"/>
        <v>0</v>
      </c>
      <c r="Z56" s="458">
        <f t="shared" si="48"/>
        <v>2</v>
      </c>
      <c r="AA56" s="458">
        <f t="shared" si="49"/>
        <v>3</v>
      </c>
      <c r="AB56" s="458">
        <f t="shared" si="50"/>
        <v>6</v>
      </c>
      <c r="AC56" s="458">
        <f t="shared" si="51"/>
        <v>8</v>
      </c>
      <c r="AD56" s="458">
        <f t="shared" si="52"/>
        <v>4</v>
      </c>
      <c r="AE56" s="458">
        <f t="shared" si="53"/>
        <v>11</v>
      </c>
      <c r="AF56" s="458">
        <f t="shared" si="54"/>
        <v>5</v>
      </c>
      <c r="AG56" s="458">
        <f t="shared" si="55"/>
        <v>7</v>
      </c>
      <c r="AH56" s="458">
        <f t="shared" si="56"/>
        <v>2</v>
      </c>
      <c r="AI56" s="458">
        <f t="shared" si="57"/>
        <v>3</v>
      </c>
      <c r="AJ56" s="458">
        <f t="shared" si="58"/>
        <v>3</v>
      </c>
      <c r="AK56" s="458">
        <f t="shared" si="59"/>
        <v>3</v>
      </c>
      <c r="AL56" s="458">
        <f t="shared" si="60"/>
        <v>1</v>
      </c>
      <c r="AM56" s="458">
        <f t="shared" si="61"/>
        <v>4</v>
      </c>
      <c r="AN56" s="458">
        <f t="shared" si="62"/>
        <v>2</v>
      </c>
      <c r="AO56" s="458">
        <f t="shared" si="63"/>
        <v>0</v>
      </c>
      <c r="AP56" s="458">
        <f t="shared" si="64"/>
        <v>0</v>
      </c>
      <c r="AQ56" s="458">
        <f t="shared" si="65"/>
        <v>0</v>
      </c>
      <c r="AR56" s="458">
        <f t="shared" si="66"/>
        <v>2</v>
      </c>
      <c r="AT56" s="16" t="s">
        <v>68</v>
      </c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>
        <v>1</v>
      </c>
      <c r="BH56" s="13"/>
      <c r="BI56" s="13"/>
      <c r="BJ56" s="13"/>
      <c r="BK56" s="13"/>
      <c r="BL56" s="13">
        <v>1</v>
      </c>
      <c r="BM56" s="13"/>
      <c r="BN56" s="13">
        <v>1</v>
      </c>
      <c r="BO56" s="13"/>
      <c r="BP56" s="13"/>
      <c r="BQ56" s="13">
        <v>3</v>
      </c>
      <c r="BR56" s="13"/>
      <c r="BS56" s="13">
        <v>2</v>
      </c>
      <c r="BT56" s="13">
        <v>1</v>
      </c>
      <c r="BU56" s="13">
        <v>1</v>
      </c>
      <c r="BV56" s="13">
        <v>1</v>
      </c>
      <c r="BW56" s="13"/>
      <c r="BX56" s="13"/>
      <c r="BY56" s="13">
        <v>2</v>
      </c>
      <c r="BZ56" s="13">
        <v>1</v>
      </c>
      <c r="CA56" s="13"/>
      <c r="CB56" s="13">
        <v>2</v>
      </c>
      <c r="CC56" s="13">
        <v>1</v>
      </c>
      <c r="CD56" s="13">
        <v>1</v>
      </c>
      <c r="CE56" s="13"/>
      <c r="CF56" s="13">
        <v>2</v>
      </c>
      <c r="CG56" s="13">
        <v>2</v>
      </c>
      <c r="CH56" s="13"/>
      <c r="CI56" s="13"/>
      <c r="CJ56" s="13">
        <v>1</v>
      </c>
      <c r="CK56" s="13">
        <v>2</v>
      </c>
      <c r="CL56" s="13"/>
      <c r="CM56" s="13">
        <v>1</v>
      </c>
      <c r="CN56" s="13">
        <v>1</v>
      </c>
      <c r="CO56" s="13">
        <v>1</v>
      </c>
      <c r="CP56" s="13"/>
      <c r="CQ56" s="13">
        <v>1</v>
      </c>
      <c r="CR56" s="13"/>
      <c r="CS56" s="13">
        <v>2</v>
      </c>
      <c r="CT56" s="13">
        <v>1</v>
      </c>
      <c r="CU56" s="13"/>
      <c r="CV56" s="13"/>
      <c r="CW56" s="13"/>
      <c r="CX56" s="13"/>
      <c r="CY56" s="13"/>
      <c r="CZ56" s="13"/>
      <c r="DA56" s="13"/>
      <c r="DB56" s="13"/>
      <c r="DC56" s="13"/>
      <c r="DD56" s="13">
        <v>1</v>
      </c>
      <c r="DE56" s="13">
        <v>1</v>
      </c>
      <c r="DF56" s="13"/>
      <c r="DG56" s="13"/>
      <c r="DH56" s="13"/>
      <c r="DI56" s="13">
        <v>1</v>
      </c>
      <c r="DJ56" s="13"/>
      <c r="DK56" s="13"/>
      <c r="DL56" s="13"/>
      <c r="DM56" s="13"/>
      <c r="DN56" s="13">
        <v>2</v>
      </c>
      <c r="DO56" s="13"/>
      <c r="DP56" s="13">
        <v>1</v>
      </c>
      <c r="DQ56" s="13">
        <v>1</v>
      </c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>
        <v>1</v>
      </c>
      <c r="FB56" s="59">
        <v>40</v>
      </c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13"/>
      <c r="FM56" s="13"/>
      <c r="FN56" s="13"/>
      <c r="FO56" s="13"/>
      <c r="FP56" s="13"/>
      <c r="FQ56" s="13"/>
      <c r="FR56" s="13">
        <v>1</v>
      </c>
      <c r="FS56" s="13"/>
      <c r="FT56" s="13">
        <v>1</v>
      </c>
      <c r="FU56" s="13"/>
      <c r="FV56" s="13"/>
      <c r="FW56" s="13"/>
      <c r="FX56" s="13"/>
      <c r="FY56" s="13"/>
      <c r="FZ56" s="13">
        <v>1</v>
      </c>
      <c r="GA56" s="13"/>
      <c r="GB56" s="13"/>
      <c r="GC56" s="13">
        <v>1</v>
      </c>
      <c r="GD56" s="13">
        <v>1</v>
      </c>
      <c r="GE56" s="13">
        <v>2</v>
      </c>
      <c r="GF56" s="13">
        <v>1</v>
      </c>
      <c r="GG56" s="13">
        <v>1</v>
      </c>
      <c r="GH56" s="13"/>
      <c r="GI56" s="13">
        <v>1</v>
      </c>
      <c r="GJ56" s="13">
        <v>1</v>
      </c>
      <c r="GK56" s="13"/>
      <c r="GL56" s="13"/>
      <c r="GM56" s="13">
        <v>1</v>
      </c>
      <c r="GN56" s="13"/>
      <c r="GO56" s="13"/>
      <c r="GP56" s="13"/>
      <c r="GQ56" s="13">
        <v>1</v>
      </c>
      <c r="GR56" s="13"/>
      <c r="GS56" s="13">
        <v>1</v>
      </c>
      <c r="GT56" s="13"/>
      <c r="GU56" s="13">
        <v>1</v>
      </c>
      <c r="GV56" s="13">
        <v>1</v>
      </c>
      <c r="GW56" s="13"/>
      <c r="GX56" s="13">
        <v>1</v>
      </c>
      <c r="GY56" s="13"/>
      <c r="GZ56" s="13"/>
      <c r="HA56" s="13"/>
      <c r="HB56" s="13">
        <v>1</v>
      </c>
      <c r="HC56" s="13"/>
      <c r="HD56" s="13"/>
      <c r="HE56" s="13"/>
      <c r="HF56" s="13"/>
      <c r="HG56" s="13">
        <v>1</v>
      </c>
      <c r="HH56" s="13"/>
      <c r="HI56" s="13"/>
      <c r="HJ56" s="13"/>
      <c r="HK56" s="13"/>
      <c r="HL56" s="13">
        <v>1</v>
      </c>
      <c r="HM56" s="13"/>
      <c r="HN56" s="13"/>
      <c r="HO56" s="13"/>
      <c r="HP56" s="13">
        <v>1</v>
      </c>
      <c r="HQ56" s="13"/>
      <c r="HR56" s="13"/>
      <c r="HS56" s="13">
        <v>1</v>
      </c>
      <c r="HT56" s="13"/>
      <c r="HU56" s="13">
        <v>1</v>
      </c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>
        <v>1</v>
      </c>
      <c r="IG56" s="13">
        <v>1</v>
      </c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59">
        <v>26</v>
      </c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>
        <v>1</v>
      </c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59">
        <v>1</v>
      </c>
      <c r="NG56" s="13">
        <v>67</v>
      </c>
      <c r="NH56" s="351"/>
      <c r="NI56" s="351"/>
      <c r="NJ56" s="351"/>
      <c r="NK56" s="351"/>
      <c r="NL56" s="351"/>
      <c r="NM56" s="351"/>
    </row>
    <row r="57" spans="1:377">
      <c r="A57" s="8" t="s">
        <v>68</v>
      </c>
      <c r="B57" s="250">
        <f t="shared" si="26"/>
        <v>1</v>
      </c>
      <c r="C57" s="250">
        <f t="shared" si="27"/>
        <v>0</v>
      </c>
      <c r="D57" s="250">
        <f t="shared" si="28"/>
        <v>2</v>
      </c>
      <c r="E57" s="250">
        <f t="shared" si="29"/>
        <v>3</v>
      </c>
      <c r="F57" s="250">
        <f t="shared" si="30"/>
        <v>6</v>
      </c>
      <c r="G57" s="250">
        <f t="shared" si="31"/>
        <v>8</v>
      </c>
      <c r="H57" s="250">
        <f t="shared" si="32"/>
        <v>4</v>
      </c>
      <c r="I57" s="250">
        <f t="shared" si="33"/>
        <v>11</v>
      </c>
      <c r="J57" s="250">
        <f t="shared" si="34"/>
        <v>5</v>
      </c>
      <c r="K57" s="250">
        <f t="shared" si="35"/>
        <v>7</v>
      </c>
      <c r="L57" s="250">
        <f t="shared" si="36"/>
        <v>2</v>
      </c>
      <c r="M57" s="250">
        <f t="shared" si="37"/>
        <v>3</v>
      </c>
      <c r="N57" s="250">
        <f t="shared" si="38"/>
        <v>3</v>
      </c>
      <c r="O57" s="250">
        <f t="shared" si="39"/>
        <v>3</v>
      </c>
      <c r="P57" s="250">
        <f t="shared" si="40"/>
        <v>1</v>
      </c>
      <c r="Q57" s="250">
        <f t="shared" si="41"/>
        <v>4</v>
      </c>
      <c r="R57" s="250">
        <f t="shared" si="42"/>
        <v>2</v>
      </c>
      <c r="S57" s="250">
        <f t="shared" si="43"/>
        <v>0</v>
      </c>
      <c r="T57" s="250">
        <f t="shared" si="44"/>
        <v>0</v>
      </c>
      <c r="U57" s="250">
        <f t="shared" si="45"/>
        <v>0</v>
      </c>
      <c r="W57" s="16" t="s">
        <v>69</v>
      </c>
      <c r="X57" s="458">
        <f t="shared" si="46"/>
        <v>1</v>
      </c>
      <c r="Y57" s="458">
        <f t="shared" si="47"/>
        <v>1</v>
      </c>
      <c r="Z57" s="458">
        <f t="shared" si="48"/>
        <v>5</v>
      </c>
      <c r="AA57" s="458">
        <f t="shared" si="49"/>
        <v>5</v>
      </c>
      <c r="AB57" s="458">
        <f t="shared" si="50"/>
        <v>13</v>
      </c>
      <c r="AC57" s="458">
        <f t="shared" si="51"/>
        <v>9</v>
      </c>
      <c r="AD57" s="458">
        <f t="shared" si="52"/>
        <v>18</v>
      </c>
      <c r="AE57" s="458">
        <f t="shared" si="53"/>
        <v>16</v>
      </c>
      <c r="AF57" s="458">
        <f t="shared" si="54"/>
        <v>12</v>
      </c>
      <c r="AG57" s="458">
        <f t="shared" si="55"/>
        <v>18</v>
      </c>
      <c r="AH57" s="458">
        <f t="shared" si="56"/>
        <v>16</v>
      </c>
      <c r="AI57" s="458">
        <f t="shared" si="57"/>
        <v>16</v>
      </c>
      <c r="AJ57" s="458">
        <f t="shared" si="58"/>
        <v>4</v>
      </c>
      <c r="AK57" s="458">
        <f t="shared" si="59"/>
        <v>1</v>
      </c>
      <c r="AL57" s="458">
        <f t="shared" si="60"/>
        <v>4</v>
      </c>
      <c r="AM57" s="458">
        <f t="shared" si="61"/>
        <v>1</v>
      </c>
      <c r="AN57" s="458">
        <f t="shared" si="62"/>
        <v>0</v>
      </c>
      <c r="AO57" s="458">
        <f t="shared" si="63"/>
        <v>5</v>
      </c>
      <c r="AP57" s="458">
        <f t="shared" si="64"/>
        <v>0</v>
      </c>
      <c r="AQ57" s="458">
        <f t="shared" si="65"/>
        <v>0</v>
      </c>
      <c r="AR57" s="458">
        <f t="shared" si="66"/>
        <v>0</v>
      </c>
      <c r="AT57" s="16" t="s">
        <v>69</v>
      </c>
      <c r="AU57" s="13"/>
      <c r="AV57" s="13">
        <v>1</v>
      </c>
      <c r="AW57" s="13"/>
      <c r="AX57" s="13"/>
      <c r="AY57" s="13"/>
      <c r="AZ57" s="13"/>
      <c r="BA57" s="13"/>
      <c r="BB57" s="13"/>
      <c r="BC57" s="13"/>
      <c r="BD57" s="13"/>
      <c r="BE57" s="13"/>
      <c r="BF57" s="13">
        <v>1</v>
      </c>
      <c r="BG57" s="13"/>
      <c r="BH57" s="13"/>
      <c r="BI57" s="13"/>
      <c r="BJ57" s="13">
        <v>1</v>
      </c>
      <c r="BK57" s="13">
        <v>2</v>
      </c>
      <c r="BL57" s="13"/>
      <c r="BM57" s="13"/>
      <c r="BN57" s="13">
        <v>1</v>
      </c>
      <c r="BO57" s="13">
        <v>1</v>
      </c>
      <c r="BP57" s="13">
        <v>2</v>
      </c>
      <c r="BQ57" s="13"/>
      <c r="BR57" s="13">
        <v>1</v>
      </c>
      <c r="BS57" s="13"/>
      <c r="BT57" s="13"/>
      <c r="BU57" s="13"/>
      <c r="BV57" s="13">
        <v>2</v>
      </c>
      <c r="BW57" s="13">
        <v>2</v>
      </c>
      <c r="BX57" s="13">
        <v>1</v>
      </c>
      <c r="BY57" s="13"/>
      <c r="BZ57" s="13">
        <v>2</v>
      </c>
      <c r="CA57" s="13">
        <v>3</v>
      </c>
      <c r="CB57" s="13">
        <v>4</v>
      </c>
      <c r="CC57" s="13"/>
      <c r="CD57" s="13"/>
      <c r="CE57" s="13"/>
      <c r="CF57" s="13">
        <v>3</v>
      </c>
      <c r="CG57" s="13">
        <v>4</v>
      </c>
      <c r="CH57" s="13"/>
      <c r="CI57" s="13"/>
      <c r="CJ57" s="13">
        <v>2</v>
      </c>
      <c r="CK57" s="13">
        <v>2</v>
      </c>
      <c r="CL57" s="13">
        <v>2</v>
      </c>
      <c r="CM57" s="13">
        <v>4</v>
      </c>
      <c r="CN57" s="13">
        <v>2</v>
      </c>
      <c r="CO57" s="13">
        <v>3</v>
      </c>
      <c r="CP57" s="13">
        <v>2</v>
      </c>
      <c r="CQ57" s="13"/>
      <c r="CR57" s="13">
        <v>1</v>
      </c>
      <c r="CS57" s="13">
        <v>3</v>
      </c>
      <c r="CT57" s="13">
        <v>8</v>
      </c>
      <c r="CU57" s="13">
        <v>1</v>
      </c>
      <c r="CV57" s="13">
        <v>2</v>
      </c>
      <c r="CW57" s="13"/>
      <c r="CX57" s="13"/>
      <c r="CY57" s="13">
        <v>1</v>
      </c>
      <c r="CZ57" s="13"/>
      <c r="DA57" s="13"/>
      <c r="DB57" s="13">
        <v>1</v>
      </c>
      <c r="DC57" s="13"/>
      <c r="DD57" s="13"/>
      <c r="DE57" s="13"/>
      <c r="DF57" s="13"/>
      <c r="DG57" s="13"/>
      <c r="DH57" s="13"/>
      <c r="DI57" s="13"/>
      <c r="DJ57" s="13">
        <v>1</v>
      </c>
      <c r="DK57" s="13"/>
      <c r="DL57" s="13"/>
      <c r="DM57" s="13"/>
      <c r="DN57" s="13"/>
      <c r="DO57" s="13"/>
      <c r="DP57" s="13"/>
      <c r="DQ57" s="13"/>
      <c r="DR57" s="13"/>
      <c r="DS57" s="13"/>
      <c r="DT57" s="13">
        <v>1</v>
      </c>
      <c r="DU57" s="13"/>
      <c r="DV57" s="13"/>
      <c r="DW57" s="13"/>
      <c r="DX57" s="13">
        <v>1</v>
      </c>
      <c r="DY57" s="13">
        <v>1</v>
      </c>
      <c r="DZ57" s="13"/>
      <c r="EA57" s="13"/>
      <c r="EB57" s="13"/>
      <c r="EC57" s="13">
        <v>1</v>
      </c>
      <c r="ED57" s="13"/>
      <c r="EE57" s="13">
        <v>1</v>
      </c>
      <c r="EF57" s="13">
        <v>1</v>
      </c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59">
        <v>72</v>
      </c>
      <c r="FC57" s="13"/>
      <c r="FD57" s="13"/>
      <c r="FE57" s="13"/>
      <c r="FF57" s="13"/>
      <c r="FG57" s="13"/>
      <c r="FH57" s="13"/>
      <c r="FI57" s="13"/>
      <c r="FJ57" s="13"/>
      <c r="FK57" s="13">
        <v>1</v>
      </c>
      <c r="FL57" s="13"/>
      <c r="FM57" s="13"/>
      <c r="FN57" s="13">
        <v>2</v>
      </c>
      <c r="FO57" s="13"/>
      <c r="FP57" s="13"/>
      <c r="FQ57" s="13"/>
      <c r="FR57" s="13"/>
      <c r="FS57" s="13"/>
      <c r="FT57" s="13">
        <v>1</v>
      </c>
      <c r="FU57" s="13">
        <v>2</v>
      </c>
      <c r="FV57" s="13"/>
      <c r="FW57" s="13">
        <v>3</v>
      </c>
      <c r="FX57" s="13"/>
      <c r="FY57" s="13"/>
      <c r="FZ57" s="13">
        <v>4</v>
      </c>
      <c r="GA57" s="13">
        <v>2</v>
      </c>
      <c r="GB57" s="13">
        <v>2</v>
      </c>
      <c r="GC57" s="13">
        <v>1</v>
      </c>
      <c r="GD57" s="13"/>
      <c r="GE57" s="13">
        <v>1</v>
      </c>
      <c r="GF57" s="13"/>
      <c r="GG57" s="13">
        <v>1</v>
      </c>
      <c r="GH57" s="13"/>
      <c r="GI57" s="13">
        <v>3</v>
      </c>
      <c r="GJ57" s="13">
        <v>2</v>
      </c>
      <c r="GK57" s="13">
        <v>1</v>
      </c>
      <c r="GL57" s="13">
        <v>2</v>
      </c>
      <c r="GM57" s="13">
        <v>5</v>
      </c>
      <c r="GN57" s="13">
        <v>2</v>
      </c>
      <c r="GO57" s="13">
        <v>1</v>
      </c>
      <c r="GP57" s="13">
        <v>1</v>
      </c>
      <c r="GQ57" s="13">
        <v>1</v>
      </c>
      <c r="GR57" s="13">
        <v>2</v>
      </c>
      <c r="GS57" s="13">
        <v>2</v>
      </c>
      <c r="GT57" s="13"/>
      <c r="GU57" s="13">
        <v>1</v>
      </c>
      <c r="GV57" s="13">
        <v>1</v>
      </c>
      <c r="GW57" s="13">
        <v>1</v>
      </c>
      <c r="GX57" s="13">
        <v>1</v>
      </c>
      <c r="GY57" s="13">
        <v>1</v>
      </c>
      <c r="GZ57" s="13">
        <v>2</v>
      </c>
      <c r="HA57" s="13">
        <v>1</v>
      </c>
      <c r="HB57" s="13">
        <v>2</v>
      </c>
      <c r="HC57" s="13"/>
      <c r="HD57" s="13">
        <v>1</v>
      </c>
      <c r="HE57" s="13"/>
      <c r="HF57" s="13">
        <v>2</v>
      </c>
      <c r="HG57" s="13">
        <v>2</v>
      </c>
      <c r="HH57" s="13">
        <v>3</v>
      </c>
      <c r="HI57" s="13"/>
      <c r="HJ57" s="13">
        <v>5</v>
      </c>
      <c r="HK57" s="13">
        <v>1</v>
      </c>
      <c r="HL57" s="13"/>
      <c r="HM57" s="13"/>
      <c r="HN57" s="13"/>
      <c r="HO57" s="13"/>
      <c r="HP57" s="13"/>
      <c r="HQ57" s="13">
        <v>1</v>
      </c>
      <c r="HR57" s="13"/>
      <c r="HS57" s="13">
        <v>2</v>
      </c>
      <c r="HT57" s="13"/>
      <c r="HU57" s="13"/>
      <c r="HV57" s="13"/>
      <c r="HW57" s="13"/>
      <c r="HX57" s="13">
        <v>1</v>
      </c>
      <c r="HY57" s="13">
        <v>1</v>
      </c>
      <c r="HZ57" s="13"/>
      <c r="IA57" s="13">
        <v>2</v>
      </c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59">
        <v>73</v>
      </c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59"/>
      <c r="NG57" s="13">
        <v>145</v>
      </c>
      <c r="NH57" s="351"/>
      <c r="NI57" s="351"/>
      <c r="NJ57" s="351"/>
      <c r="NK57" s="351"/>
      <c r="NL57" s="351"/>
      <c r="NM57" s="351"/>
    </row>
    <row r="58" spans="1:377">
      <c r="A58" s="8" t="s">
        <v>69</v>
      </c>
      <c r="B58" s="250">
        <f t="shared" si="26"/>
        <v>1</v>
      </c>
      <c r="C58" s="250">
        <f t="shared" si="27"/>
        <v>1</v>
      </c>
      <c r="D58" s="250">
        <f t="shared" si="28"/>
        <v>5</v>
      </c>
      <c r="E58" s="250">
        <f t="shared" si="29"/>
        <v>5</v>
      </c>
      <c r="F58" s="250">
        <f t="shared" si="30"/>
        <v>13</v>
      </c>
      <c r="G58" s="250">
        <f t="shared" si="31"/>
        <v>9</v>
      </c>
      <c r="H58" s="250">
        <f t="shared" si="32"/>
        <v>18</v>
      </c>
      <c r="I58" s="250">
        <f t="shared" si="33"/>
        <v>16</v>
      </c>
      <c r="J58" s="250">
        <f t="shared" si="34"/>
        <v>12</v>
      </c>
      <c r="K58" s="250">
        <f t="shared" si="35"/>
        <v>18</v>
      </c>
      <c r="L58" s="250">
        <f t="shared" si="36"/>
        <v>16</v>
      </c>
      <c r="M58" s="250">
        <f t="shared" si="37"/>
        <v>16</v>
      </c>
      <c r="N58" s="250">
        <f t="shared" si="38"/>
        <v>4</v>
      </c>
      <c r="O58" s="250">
        <f t="shared" si="39"/>
        <v>1</v>
      </c>
      <c r="P58" s="250">
        <f t="shared" si="40"/>
        <v>4</v>
      </c>
      <c r="Q58" s="250">
        <f t="shared" si="41"/>
        <v>1</v>
      </c>
      <c r="R58" s="250">
        <f t="shared" si="42"/>
        <v>0</v>
      </c>
      <c r="S58" s="250">
        <f t="shared" si="43"/>
        <v>5</v>
      </c>
      <c r="T58" s="250">
        <f t="shared" si="44"/>
        <v>0</v>
      </c>
      <c r="U58" s="250">
        <f t="shared" si="45"/>
        <v>0</v>
      </c>
      <c r="W58" s="16" t="s">
        <v>70</v>
      </c>
      <c r="X58" s="458">
        <f t="shared" si="46"/>
        <v>2</v>
      </c>
      <c r="Y58" s="458">
        <f t="shared" si="47"/>
        <v>1</v>
      </c>
      <c r="Z58" s="458">
        <f t="shared" si="48"/>
        <v>6</v>
      </c>
      <c r="AA58" s="458">
        <f t="shared" si="49"/>
        <v>10</v>
      </c>
      <c r="AB58" s="458">
        <f t="shared" si="50"/>
        <v>28</v>
      </c>
      <c r="AC58" s="458">
        <f t="shared" si="51"/>
        <v>19</v>
      </c>
      <c r="AD58" s="458">
        <f t="shared" si="52"/>
        <v>22</v>
      </c>
      <c r="AE58" s="458">
        <f t="shared" si="53"/>
        <v>24</v>
      </c>
      <c r="AF58" s="458">
        <f t="shared" si="54"/>
        <v>19</v>
      </c>
      <c r="AG58" s="458">
        <f t="shared" si="55"/>
        <v>21</v>
      </c>
      <c r="AH58" s="458">
        <f t="shared" si="56"/>
        <v>12</v>
      </c>
      <c r="AI58" s="458">
        <f t="shared" si="57"/>
        <v>14</v>
      </c>
      <c r="AJ58" s="458">
        <f t="shared" si="58"/>
        <v>8</v>
      </c>
      <c r="AK58" s="458">
        <f t="shared" si="59"/>
        <v>5</v>
      </c>
      <c r="AL58" s="458">
        <f t="shared" si="60"/>
        <v>7</v>
      </c>
      <c r="AM58" s="458">
        <f t="shared" si="61"/>
        <v>3</v>
      </c>
      <c r="AN58" s="458">
        <f t="shared" si="62"/>
        <v>3</v>
      </c>
      <c r="AO58" s="458">
        <f t="shared" si="63"/>
        <v>4</v>
      </c>
      <c r="AP58" s="458">
        <f t="shared" si="64"/>
        <v>0</v>
      </c>
      <c r="AQ58" s="458">
        <f t="shared" si="65"/>
        <v>1</v>
      </c>
      <c r="AR58" s="458">
        <f t="shared" si="66"/>
        <v>0</v>
      </c>
      <c r="AT58" s="16" t="s">
        <v>70</v>
      </c>
      <c r="AU58" s="13">
        <v>1</v>
      </c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>
        <v>1</v>
      </c>
      <c r="BK58" s="13">
        <v>2</v>
      </c>
      <c r="BL58" s="13">
        <v>3</v>
      </c>
      <c r="BM58" s="13">
        <v>3</v>
      </c>
      <c r="BN58" s="13">
        <v>1</v>
      </c>
      <c r="BO58" s="13">
        <v>1</v>
      </c>
      <c r="BP58" s="13">
        <v>4</v>
      </c>
      <c r="BQ58" s="13">
        <v>1</v>
      </c>
      <c r="BR58" s="13">
        <v>1</v>
      </c>
      <c r="BS58" s="13">
        <v>2</v>
      </c>
      <c r="BT58" s="13">
        <v>2</v>
      </c>
      <c r="BU58" s="13">
        <v>1</v>
      </c>
      <c r="BV58" s="13"/>
      <c r="BW58" s="13">
        <v>4</v>
      </c>
      <c r="BX58" s="13">
        <v>3</v>
      </c>
      <c r="BY58" s="13">
        <v>1</v>
      </c>
      <c r="BZ58" s="13">
        <v>2</v>
      </c>
      <c r="CA58" s="13">
        <v>2</v>
      </c>
      <c r="CB58" s="13">
        <v>3</v>
      </c>
      <c r="CC58" s="13">
        <v>6</v>
      </c>
      <c r="CD58" s="13">
        <v>2</v>
      </c>
      <c r="CE58" s="13">
        <v>3</v>
      </c>
      <c r="CF58" s="13"/>
      <c r="CG58" s="13">
        <v>1</v>
      </c>
      <c r="CH58" s="13">
        <v>4</v>
      </c>
      <c r="CI58" s="13">
        <v>4</v>
      </c>
      <c r="CJ58" s="13">
        <v>1</v>
      </c>
      <c r="CK58" s="13">
        <v>2</v>
      </c>
      <c r="CL58" s="13">
        <v>3</v>
      </c>
      <c r="CM58" s="13">
        <v>2</v>
      </c>
      <c r="CN58" s="13">
        <v>3</v>
      </c>
      <c r="CO58" s="13">
        <v>2</v>
      </c>
      <c r="CP58" s="13">
        <v>2</v>
      </c>
      <c r="CQ58" s="13">
        <v>2</v>
      </c>
      <c r="CR58" s="13"/>
      <c r="CS58" s="13">
        <v>1</v>
      </c>
      <c r="CT58" s="13">
        <v>2</v>
      </c>
      <c r="CU58" s="13">
        <v>1</v>
      </c>
      <c r="CV58" s="13">
        <v>2</v>
      </c>
      <c r="CW58" s="13">
        <v>3</v>
      </c>
      <c r="CX58" s="13">
        <v>1</v>
      </c>
      <c r="CY58" s="13">
        <v>2</v>
      </c>
      <c r="CZ58" s="13">
        <v>1</v>
      </c>
      <c r="DA58" s="13">
        <v>1</v>
      </c>
      <c r="DB58" s="13"/>
      <c r="DC58" s="13">
        <v>2</v>
      </c>
      <c r="DD58" s="13"/>
      <c r="DE58" s="13"/>
      <c r="DF58" s="13"/>
      <c r="DG58" s="13">
        <v>1</v>
      </c>
      <c r="DH58" s="13"/>
      <c r="DI58" s="13"/>
      <c r="DJ58" s="13"/>
      <c r="DK58" s="13">
        <v>1</v>
      </c>
      <c r="DL58" s="13">
        <v>1</v>
      </c>
      <c r="DM58" s="13">
        <v>1</v>
      </c>
      <c r="DN58" s="13">
        <v>1</v>
      </c>
      <c r="DO58" s="13"/>
      <c r="DP58" s="13"/>
      <c r="DQ58" s="13">
        <v>1</v>
      </c>
      <c r="DR58" s="13"/>
      <c r="DS58" s="13"/>
      <c r="DT58" s="13"/>
      <c r="DU58" s="13"/>
      <c r="DV58" s="13"/>
      <c r="DW58" s="13"/>
      <c r="DX58" s="13">
        <v>2</v>
      </c>
      <c r="DY58" s="13"/>
      <c r="DZ58" s="13">
        <v>2</v>
      </c>
      <c r="EA58" s="13"/>
      <c r="EB58" s="13"/>
      <c r="EC58" s="13"/>
      <c r="ED58" s="13"/>
      <c r="EE58" s="13"/>
      <c r="EF58" s="13"/>
      <c r="EG58" s="13"/>
      <c r="EH58" s="13"/>
      <c r="EI58" s="13">
        <v>1</v>
      </c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59">
        <v>102</v>
      </c>
      <c r="FC58" s="13"/>
      <c r="FD58" s="13">
        <v>1</v>
      </c>
      <c r="FE58" s="13">
        <v>1</v>
      </c>
      <c r="FF58" s="13"/>
      <c r="FG58" s="13"/>
      <c r="FH58" s="13"/>
      <c r="FI58" s="13"/>
      <c r="FJ58" s="13"/>
      <c r="FK58" s="13"/>
      <c r="FL58" s="13"/>
      <c r="FM58" s="13"/>
      <c r="FN58" s="13">
        <v>1</v>
      </c>
      <c r="FO58" s="13"/>
      <c r="FP58" s="13"/>
      <c r="FQ58" s="13">
        <v>1</v>
      </c>
      <c r="FR58" s="13">
        <v>1</v>
      </c>
      <c r="FS58" s="13">
        <v>1</v>
      </c>
      <c r="FT58" s="13"/>
      <c r="FU58" s="13">
        <v>1</v>
      </c>
      <c r="FV58" s="13">
        <v>1</v>
      </c>
      <c r="FW58" s="13">
        <v>1</v>
      </c>
      <c r="FX58" s="13">
        <v>1</v>
      </c>
      <c r="FY58" s="13"/>
      <c r="FZ58" s="13">
        <v>5</v>
      </c>
      <c r="GA58" s="13">
        <v>4</v>
      </c>
      <c r="GB58" s="13">
        <v>4</v>
      </c>
      <c r="GC58" s="13">
        <v>1</v>
      </c>
      <c r="GD58" s="13">
        <v>4</v>
      </c>
      <c r="GE58" s="13">
        <v>4</v>
      </c>
      <c r="GF58" s="13">
        <v>4</v>
      </c>
      <c r="GG58" s="13">
        <v>3</v>
      </c>
      <c r="GH58" s="13">
        <v>2</v>
      </c>
      <c r="GI58" s="13">
        <v>3</v>
      </c>
      <c r="GJ58" s="13"/>
      <c r="GK58" s="13">
        <v>2</v>
      </c>
      <c r="GL58" s="13">
        <v>2</v>
      </c>
      <c r="GM58" s="13">
        <v>1</v>
      </c>
      <c r="GN58" s="13">
        <v>3</v>
      </c>
      <c r="GO58" s="13">
        <v>3</v>
      </c>
      <c r="GP58" s="13">
        <v>3</v>
      </c>
      <c r="GQ58" s="13">
        <v>2</v>
      </c>
      <c r="GR58" s="13">
        <v>2</v>
      </c>
      <c r="GS58" s="13">
        <v>4</v>
      </c>
      <c r="GT58" s="13">
        <v>3</v>
      </c>
      <c r="GU58" s="13"/>
      <c r="GV58" s="13">
        <v>2</v>
      </c>
      <c r="GW58" s="13">
        <v>3</v>
      </c>
      <c r="GX58" s="13">
        <v>1</v>
      </c>
      <c r="GY58" s="13">
        <v>1</v>
      </c>
      <c r="GZ58" s="13">
        <v>1</v>
      </c>
      <c r="HA58" s="13">
        <v>4</v>
      </c>
      <c r="HB58" s="13">
        <v>1</v>
      </c>
      <c r="HC58" s="13">
        <v>1</v>
      </c>
      <c r="HD58" s="13"/>
      <c r="HE58" s="13">
        <v>1</v>
      </c>
      <c r="HF58" s="13">
        <v>2</v>
      </c>
      <c r="HG58" s="13"/>
      <c r="HH58" s="13">
        <v>2</v>
      </c>
      <c r="HI58" s="13">
        <v>1</v>
      </c>
      <c r="HJ58" s="13"/>
      <c r="HK58" s="13"/>
      <c r="HL58" s="13">
        <v>1</v>
      </c>
      <c r="HM58" s="13">
        <v>2</v>
      </c>
      <c r="HN58" s="13"/>
      <c r="HO58" s="13"/>
      <c r="HP58" s="13"/>
      <c r="HQ58" s="13">
        <v>2</v>
      </c>
      <c r="HR58" s="13"/>
      <c r="HS58" s="13">
        <v>3</v>
      </c>
      <c r="HT58" s="13"/>
      <c r="HU58" s="13">
        <v>1</v>
      </c>
      <c r="HV58" s="13">
        <v>1</v>
      </c>
      <c r="HW58" s="13">
        <v>2</v>
      </c>
      <c r="HX58" s="13"/>
      <c r="HY58" s="13"/>
      <c r="HZ58" s="13">
        <v>1</v>
      </c>
      <c r="IA58" s="13">
        <v>1</v>
      </c>
      <c r="IB58" s="13">
        <v>1</v>
      </c>
      <c r="IC58" s="13"/>
      <c r="ID58" s="13"/>
      <c r="IE58" s="13">
        <v>1</v>
      </c>
      <c r="IF58" s="13"/>
      <c r="IG58" s="13"/>
      <c r="IH58" s="13">
        <v>1</v>
      </c>
      <c r="II58" s="13">
        <v>1</v>
      </c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59">
        <v>107</v>
      </c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59"/>
      <c r="NG58" s="13">
        <v>209</v>
      </c>
      <c r="NH58" s="351"/>
      <c r="NI58" s="351"/>
      <c r="NJ58" s="351"/>
      <c r="NK58" s="351"/>
      <c r="NL58" s="351"/>
      <c r="NM58" s="351"/>
    </row>
    <row r="59" spans="1:377">
      <c r="A59" s="8" t="s">
        <v>70</v>
      </c>
      <c r="B59" s="250">
        <f t="shared" si="26"/>
        <v>2</v>
      </c>
      <c r="C59" s="250">
        <f t="shared" si="27"/>
        <v>1</v>
      </c>
      <c r="D59" s="250">
        <f t="shared" si="28"/>
        <v>6</v>
      </c>
      <c r="E59" s="250">
        <f t="shared" si="29"/>
        <v>10</v>
      </c>
      <c r="F59" s="250">
        <f t="shared" si="30"/>
        <v>28</v>
      </c>
      <c r="G59" s="250">
        <f t="shared" si="31"/>
        <v>19</v>
      </c>
      <c r="H59" s="250">
        <f t="shared" si="32"/>
        <v>22</v>
      </c>
      <c r="I59" s="250">
        <f t="shared" si="33"/>
        <v>24</v>
      </c>
      <c r="J59" s="250">
        <f t="shared" si="34"/>
        <v>19</v>
      </c>
      <c r="K59" s="250">
        <f t="shared" si="35"/>
        <v>21</v>
      </c>
      <c r="L59" s="250">
        <f t="shared" si="36"/>
        <v>12</v>
      </c>
      <c r="M59" s="250">
        <f t="shared" si="37"/>
        <v>14</v>
      </c>
      <c r="N59" s="250">
        <f t="shared" si="38"/>
        <v>8</v>
      </c>
      <c r="O59" s="250">
        <f t="shared" si="39"/>
        <v>5</v>
      </c>
      <c r="P59" s="250">
        <f t="shared" si="40"/>
        <v>7</v>
      </c>
      <c r="Q59" s="250">
        <f t="shared" si="41"/>
        <v>3</v>
      </c>
      <c r="R59" s="250">
        <f t="shared" si="42"/>
        <v>3</v>
      </c>
      <c r="S59" s="250">
        <f t="shared" si="43"/>
        <v>4</v>
      </c>
      <c r="T59" s="250">
        <f t="shared" si="44"/>
        <v>0</v>
      </c>
      <c r="U59" s="250">
        <f t="shared" si="45"/>
        <v>1</v>
      </c>
      <c r="W59" s="16" t="s">
        <v>71</v>
      </c>
      <c r="X59" s="458">
        <f t="shared" si="46"/>
        <v>7</v>
      </c>
      <c r="Y59" s="458">
        <f t="shared" si="47"/>
        <v>13</v>
      </c>
      <c r="Z59" s="458">
        <f t="shared" si="48"/>
        <v>19</v>
      </c>
      <c r="AA59" s="458">
        <f t="shared" si="49"/>
        <v>23</v>
      </c>
      <c r="AB59" s="458">
        <f t="shared" si="50"/>
        <v>43</v>
      </c>
      <c r="AC59" s="458">
        <f t="shared" si="51"/>
        <v>51</v>
      </c>
      <c r="AD59" s="458">
        <f t="shared" si="52"/>
        <v>53</v>
      </c>
      <c r="AE59" s="458">
        <f t="shared" si="53"/>
        <v>47</v>
      </c>
      <c r="AF59" s="458">
        <f t="shared" si="54"/>
        <v>46</v>
      </c>
      <c r="AG59" s="458">
        <f t="shared" si="55"/>
        <v>47</v>
      </c>
      <c r="AH59" s="458">
        <f t="shared" si="56"/>
        <v>26</v>
      </c>
      <c r="AI59" s="458">
        <f t="shared" si="57"/>
        <v>37</v>
      </c>
      <c r="AJ59" s="458">
        <f t="shared" si="58"/>
        <v>21</v>
      </c>
      <c r="AK59" s="458">
        <f t="shared" si="59"/>
        <v>16</v>
      </c>
      <c r="AL59" s="458">
        <f t="shared" si="60"/>
        <v>8</v>
      </c>
      <c r="AM59" s="458">
        <f t="shared" si="61"/>
        <v>12</v>
      </c>
      <c r="AN59" s="458">
        <f t="shared" si="62"/>
        <v>7</v>
      </c>
      <c r="AO59" s="458">
        <f t="shared" si="63"/>
        <v>8</v>
      </c>
      <c r="AP59" s="458">
        <f t="shared" si="64"/>
        <v>2</v>
      </c>
      <c r="AQ59" s="458">
        <f t="shared" si="65"/>
        <v>3</v>
      </c>
      <c r="AR59" s="458">
        <f t="shared" si="66"/>
        <v>3</v>
      </c>
      <c r="AT59" s="16" t="s">
        <v>71</v>
      </c>
      <c r="AU59" s="13">
        <v>1</v>
      </c>
      <c r="AV59" s="13">
        <v>2</v>
      </c>
      <c r="AW59" s="13">
        <v>2</v>
      </c>
      <c r="AX59" s="13">
        <v>3</v>
      </c>
      <c r="AY59" s="13"/>
      <c r="AZ59" s="13"/>
      <c r="BA59" s="13">
        <v>1</v>
      </c>
      <c r="BB59" s="13">
        <v>1</v>
      </c>
      <c r="BC59" s="13">
        <v>1</v>
      </c>
      <c r="BD59" s="13">
        <v>2</v>
      </c>
      <c r="BE59" s="13"/>
      <c r="BF59" s="13">
        <v>1</v>
      </c>
      <c r="BG59" s="13"/>
      <c r="BH59" s="13">
        <v>1</v>
      </c>
      <c r="BI59" s="13">
        <v>2</v>
      </c>
      <c r="BJ59" s="13">
        <v>3</v>
      </c>
      <c r="BK59" s="13">
        <v>5</v>
      </c>
      <c r="BL59" s="13">
        <v>2</v>
      </c>
      <c r="BM59" s="13">
        <v>1</v>
      </c>
      <c r="BN59" s="13">
        <v>8</v>
      </c>
      <c r="BO59" s="13">
        <v>3</v>
      </c>
      <c r="BP59" s="13">
        <v>3</v>
      </c>
      <c r="BQ59" s="13">
        <v>6</v>
      </c>
      <c r="BR59" s="13">
        <v>3</v>
      </c>
      <c r="BS59" s="13">
        <v>5</v>
      </c>
      <c r="BT59" s="13">
        <v>2</v>
      </c>
      <c r="BU59" s="13">
        <v>4</v>
      </c>
      <c r="BV59" s="13">
        <v>8</v>
      </c>
      <c r="BW59" s="13">
        <v>6</v>
      </c>
      <c r="BX59" s="13">
        <v>11</v>
      </c>
      <c r="BY59" s="13">
        <v>3</v>
      </c>
      <c r="BZ59" s="13">
        <v>2</v>
      </c>
      <c r="CA59" s="13">
        <v>4</v>
      </c>
      <c r="CB59" s="13">
        <v>6</v>
      </c>
      <c r="CC59" s="13">
        <v>5</v>
      </c>
      <c r="CD59" s="13">
        <v>4</v>
      </c>
      <c r="CE59" s="13">
        <v>7</v>
      </c>
      <c r="CF59" s="13">
        <v>4</v>
      </c>
      <c r="CG59" s="13">
        <v>7</v>
      </c>
      <c r="CH59" s="13">
        <v>5</v>
      </c>
      <c r="CI59" s="13">
        <v>3</v>
      </c>
      <c r="CJ59" s="13">
        <v>4</v>
      </c>
      <c r="CK59" s="13">
        <v>11</v>
      </c>
      <c r="CL59" s="13">
        <v>3</v>
      </c>
      <c r="CM59" s="13">
        <v>6</v>
      </c>
      <c r="CN59" s="13">
        <v>4</v>
      </c>
      <c r="CO59" s="13">
        <v>6</v>
      </c>
      <c r="CP59" s="13">
        <v>6</v>
      </c>
      <c r="CQ59" s="13">
        <v>3</v>
      </c>
      <c r="CR59" s="13">
        <v>1</v>
      </c>
      <c r="CS59" s="13">
        <v>6</v>
      </c>
      <c r="CT59" s="13">
        <v>4</v>
      </c>
      <c r="CU59" s="13">
        <v>1</v>
      </c>
      <c r="CV59" s="13">
        <v>6</v>
      </c>
      <c r="CW59" s="13">
        <v>1</v>
      </c>
      <c r="CX59" s="13">
        <v>3</v>
      </c>
      <c r="CY59" s="13">
        <v>7</v>
      </c>
      <c r="CZ59" s="13">
        <v>4</v>
      </c>
      <c r="DA59" s="13">
        <v>2</v>
      </c>
      <c r="DB59" s="13">
        <v>3</v>
      </c>
      <c r="DC59" s="13">
        <v>2</v>
      </c>
      <c r="DD59" s="13">
        <v>1</v>
      </c>
      <c r="DE59" s="13">
        <v>1</v>
      </c>
      <c r="DF59" s="13">
        <v>5</v>
      </c>
      <c r="DG59" s="13"/>
      <c r="DH59" s="13">
        <v>3</v>
      </c>
      <c r="DI59" s="13"/>
      <c r="DJ59" s="13">
        <v>1</v>
      </c>
      <c r="DK59" s="13">
        <v>2</v>
      </c>
      <c r="DL59" s="13">
        <v>1</v>
      </c>
      <c r="DM59" s="13">
        <v>2</v>
      </c>
      <c r="DN59" s="13">
        <v>1</v>
      </c>
      <c r="DO59" s="13"/>
      <c r="DP59" s="13"/>
      <c r="DQ59" s="13">
        <v>2</v>
      </c>
      <c r="DR59" s="13">
        <v>1</v>
      </c>
      <c r="DS59" s="13">
        <v>3</v>
      </c>
      <c r="DT59" s="13">
        <v>1</v>
      </c>
      <c r="DU59" s="13">
        <v>1</v>
      </c>
      <c r="DV59" s="13">
        <v>1</v>
      </c>
      <c r="DW59" s="13">
        <v>1</v>
      </c>
      <c r="DX59" s="13">
        <v>1</v>
      </c>
      <c r="DY59" s="13">
        <v>2</v>
      </c>
      <c r="DZ59" s="13"/>
      <c r="EA59" s="13"/>
      <c r="EB59" s="13"/>
      <c r="EC59" s="13">
        <v>1</v>
      </c>
      <c r="ED59" s="13">
        <v>1</v>
      </c>
      <c r="EE59" s="13"/>
      <c r="EF59" s="13">
        <v>2</v>
      </c>
      <c r="EG59" s="13">
        <v>2</v>
      </c>
      <c r="EH59" s="13"/>
      <c r="EI59" s="13"/>
      <c r="EJ59" s="13">
        <v>1</v>
      </c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59">
        <v>257</v>
      </c>
      <c r="FC59" s="13">
        <v>1</v>
      </c>
      <c r="FD59" s="13">
        <v>2</v>
      </c>
      <c r="FE59" s="13">
        <v>2</v>
      </c>
      <c r="FF59" s="13"/>
      <c r="FG59" s="13"/>
      <c r="FH59" s="13"/>
      <c r="FI59" s="13"/>
      <c r="FJ59" s="13"/>
      <c r="FK59" s="13"/>
      <c r="FL59" s="13">
        <v>2</v>
      </c>
      <c r="FM59" s="13">
        <v>2</v>
      </c>
      <c r="FN59" s="13">
        <v>2</v>
      </c>
      <c r="FO59" s="13"/>
      <c r="FP59" s="13">
        <v>1</v>
      </c>
      <c r="FQ59" s="13">
        <v>1</v>
      </c>
      <c r="FR59" s="13">
        <v>1</v>
      </c>
      <c r="FS59" s="13">
        <v>1</v>
      </c>
      <c r="FT59" s="13">
        <v>5</v>
      </c>
      <c r="FU59" s="13">
        <v>1</v>
      </c>
      <c r="FV59" s="13">
        <v>5</v>
      </c>
      <c r="FW59" s="13">
        <v>2</v>
      </c>
      <c r="FX59" s="13">
        <v>3</v>
      </c>
      <c r="FY59" s="13">
        <v>8</v>
      </c>
      <c r="FZ59" s="13">
        <v>4</v>
      </c>
      <c r="GA59" s="13">
        <v>4</v>
      </c>
      <c r="GB59" s="13">
        <v>3</v>
      </c>
      <c r="GC59" s="13">
        <v>9</v>
      </c>
      <c r="GD59" s="13">
        <v>2</v>
      </c>
      <c r="GE59" s="13">
        <v>4</v>
      </c>
      <c r="GF59" s="13">
        <v>4</v>
      </c>
      <c r="GG59" s="13">
        <v>4</v>
      </c>
      <c r="GH59" s="13">
        <v>9</v>
      </c>
      <c r="GI59" s="13">
        <v>6</v>
      </c>
      <c r="GJ59" s="13">
        <v>5</v>
      </c>
      <c r="GK59" s="13">
        <v>3</v>
      </c>
      <c r="GL59" s="13">
        <v>2</v>
      </c>
      <c r="GM59" s="13">
        <v>8</v>
      </c>
      <c r="GN59" s="13">
        <v>5</v>
      </c>
      <c r="GO59" s="13">
        <v>6</v>
      </c>
      <c r="GP59" s="13">
        <v>5</v>
      </c>
      <c r="GQ59" s="13">
        <v>6</v>
      </c>
      <c r="GR59" s="13">
        <v>2</v>
      </c>
      <c r="GS59" s="13">
        <v>6</v>
      </c>
      <c r="GT59" s="13">
        <v>5</v>
      </c>
      <c r="GU59" s="13">
        <v>4</v>
      </c>
      <c r="GV59" s="13">
        <v>5</v>
      </c>
      <c r="GW59" s="13">
        <v>3</v>
      </c>
      <c r="GX59" s="13">
        <v>6</v>
      </c>
      <c r="GY59" s="13">
        <v>2</v>
      </c>
      <c r="GZ59" s="13">
        <v>7</v>
      </c>
      <c r="HA59" s="13">
        <v>7</v>
      </c>
      <c r="HB59" s="13">
        <v>2</v>
      </c>
      <c r="HC59" s="13">
        <v>2</v>
      </c>
      <c r="HD59" s="13">
        <v>1</v>
      </c>
      <c r="HE59" s="13">
        <v>2</v>
      </c>
      <c r="HF59" s="13">
        <v>4</v>
      </c>
      <c r="HG59" s="13">
        <v>3</v>
      </c>
      <c r="HH59" s="13">
        <v>1</v>
      </c>
      <c r="HI59" s="13">
        <v>4</v>
      </c>
      <c r="HJ59" s="13"/>
      <c r="HK59" s="13">
        <v>1</v>
      </c>
      <c r="HL59" s="13">
        <v>3</v>
      </c>
      <c r="HM59" s="13">
        <v>4</v>
      </c>
      <c r="HN59" s="13">
        <v>2</v>
      </c>
      <c r="HO59" s="13">
        <v>2</v>
      </c>
      <c r="HP59" s="13">
        <v>1</v>
      </c>
      <c r="HQ59" s="13">
        <v>3</v>
      </c>
      <c r="HR59" s="13">
        <v>3</v>
      </c>
      <c r="HS59" s="13">
        <v>2</v>
      </c>
      <c r="HT59" s="13"/>
      <c r="HU59" s="13">
        <v>1</v>
      </c>
      <c r="HV59" s="13">
        <v>1</v>
      </c>
      <c r="HW59" s="13">
        <v>3</v>
      </c>
      <c r="HX59" s="13"/>
      <c r="HY59" s="13">
        <v>1</v>
      </c>
      <c r="HZ59" s="13"/>
      <c r="IA59" s="13">
        <v>2</v>
      </c>
      <c r="IB59" s="13"/>
      <c r="IC59" s="13"/>
      <c r="ID59" s="13"/>
      <c r="IE59" s="13">
        <v>2</v>
      </c>
      <c r="IF59" s="13">
        <v>1</v>
      </c>
      <c r="IG59" s="13">
        <v>2</v>
      </c>
      <c r="IH59" s="13">
        <v>1</v>
      </c>
      <c r="II59" s="13"/>
      <c r="IJ59" s="13"/>
      <c r="IK59" s="13">
        <v>1</v>
      </c>
      <c r="IL59" s="13"/>
      <c r="IM59" s="13"/>
      <c r="IN59" s="13"/>
      <c r="IO59" s="13">
        <v>2</v>
      </c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59">
        <v>232</v>
      </c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>
        <v>1</v>
      </c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>
        <v>1</v>
      </c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>
        <v>1</v>
      </c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59">
        <v>3</v>
      </c>
      <c r="NG59" s="13">
        <v>492</v>
      </c>
      <c r="NH59" s="351"/>
      <c r="NI59" s="351"/>
      <c r="NJ59" s="351"/>
      <c r="NK59" s="351"/>
      <c r="NL59" s="351"/>
      <c r="NM59" s="351"/>
    </row>
    <row r="60" spans="1:377">
      <c r="A60" s="8" t="s">
        <v>71</v>
      </c>
      <c r="B60" s="250">
        <f t="shared" si="26"/>
        <v>7</v>
      </c>
      <c r="C60" s="250">
        <f t="shared" si="27"/>
        <v>13</v>
      </c>
      <c r="D60" s="250">
        <f t="shared" si="28"/>
        <v>19</v>
      </c>
      <c r="E60" s="250">
        <f t="shared" si="29"/>
        <v>23</v>
      </c>
      <c r="F60" s="250">
        <f t="shared" si="30"/>
        <v>43</v>
      </c>
      <c r="G60" s="250">
        <f t="shared" si="31"/>
        <v>51</v>
      </c>
      <c r="H60" s="250">
        <f t="shared" si="32"/>
        <v>53</v>
      </c>
      <c r="I60" s="250">
        <f t="shared" si="33"/>
        <v>47</v>
      </c>
      <c r="J60" s="250">
        <f t="shared" si="34"/>
        <v>46</v>
      </c>
      <c r="K60" s="250">
        <f t="shared" si="35"/>
        <v>47</v>
      </c>
      <c r="L60" s="250">
        <f t="shared" si="36"/>
        <v>26</v>
      </c>
      <c r="M60" s="250">
        <f t="shared" si="37"/>
        <v>37</v>
      </c>
      <c r="N60" s="250">
        <f t="shared" si="38"/>
        <v>21</v>
      </c>
      <c r="O60" s="250">
        <f t="shared" si="39"/>
        <v>16</v>
      </c>
      <c r="P60" s="250">
        <f t="shared" si="40"/>
        <v>8</v>
      </c>
      <c r="Q60" s="250">
        <f t="shared" si="41"/>
        <v>12</v>
      </c>
      <c r="R60" s="250">
        <f t="shared" si="42"/>
        <v>7</v>
      </c>
      <c r="S60" s="250">
        <f t="shared" si="43"/>
        <v>8</v>
      </c>
      <c r="T60" s="250">
        <f t="shared" si="44"/>
        <v>2</v>
      </c>
      <c r="U60" s="250">
        <f t="shared" si="45"/>
        <v>3</v>
      </c>
      <c r="W60" s="16" t="s">
        <v>193</v>
      </c>
      <c r="X60" s="458">
        <f t="shared" si="46"/>
        <v>9</v>
      </c>
      <c r="Y60" s="458">
        <f t="shared" si="47"/>
        <v>8</v>
      </c>
      <c r="Z60" s="458">
        <f t="shared" si="48"/>
        <v>27</v>
      </c>
      <c r="AA60" s="458">
        <f t="shared" si="49"/>
        <v>38</v>
      </c>
      <c r="AB60" s="458">
        <f t="shared" si="50"/>
        <v>81</v>
      </c>
      <c r="AC60" s="458">
        <f t="shared" si="51"/>
        <v>97</v>
      </c>
      <c r="AD60" s="458">
        <f t="shared" si="52"/>
        <v>83</v>
      </c>
      <c r="AE60" s="458">
        <f t="shared" si="53"/>
        <v>92</v>
      </c>
      <c r="AF60" s="458">
        <f t="shared" si="54"/>
        <v>77</v>
      </c>
      <c r="AG60" s="458">
        <f t="shared" si="55"/>
        <v>89</v>
      </c>
      <c r="AH60" s="458">
        <f t="shared" si="56"/>
        <v>66</v>
      </c>
      <c r="AI60" s="458">
        <f t="shared" si="57"/>
        <v>56</v>
      </c>
      <c r="AJ60" s="458">
        <f t="shared" si="58"/>
        <v>38</v>
      </c>
      <c r="AK60" s="458">
        <f t="shared" si="59"/>
        <v>32</v>
      </c>
      <c r="AL60" s="458">
        <f t="shared" si="60"/>
        <v>17</v>
      </c>
      <c r="AM60" s="458">
        <f t="shared" si="61"/>
        <v>16</v>
      </c>
      <c r="AN60" s="458">
        <f t="shared" si="62"/>
        <v>11</v>
      </c>
      <c r="AO60" s="458">
        <f t="shared" si="63"/>
        <v>19</v>
      </c>
      <c r="AP60" s="458">
        <f t="shared" si="64"/>
        <v>1</v>
      </c>
      <c r="AQ60" s="458">
        <f t="shared" si="65"/>
        <v>7</v>
      </c>
      <c r="AR60" s="458">
        <f t="shared" si="66"/>
        <v>4</v>
      </c>
      <c r="AT60" s="16" t="s">
        <v>193</v>
      </c>
      <c r="AU60" s="13"/>
      <c r="AV60" s="13">
        <v>1</v>
      </c>
      <c r="AW60" s="13">
        <v>1</v>
      </c>
      <c r="AX60" s="13"/>
      <c r="AY60" s="13">
        <v>1</v>
      </c>
      <c r="AZ60" s="13">
        <v>2</v>
      </c>
      <c r="BA60" s="13"/>
      <c r="BB60" s="13"/>
      <c r="BC60" s="13">
        <v>1</v>
      </c>
      <c r="BD60" s="13">
        <v>2</v>
      </c>
      <c r="BE60" s="13"/>
      <c r="BF60" s="13">
        <v>1</v>
      </c>
      <c r="BG60" s="13">
        <v>2</v>
      </c>
      <c r="BH60" s="13">
        <v>3</v>
      </c>
      <c r="BI60" s="13">
        <v>1</v>
      </c>
      <c r="BJ60" s="13">
        <v>2</v>
      </c>
      <c r="BK60" s="13">
        <v>6</v>
      </c>
      <c r="BL60" s="13">
        <v>12</v>
      </c>
      <c r="BM60" s="13">
        <v>1</v>
      </c>
      <c r="BN60" s="13">
        <v>10</v>
      </c>
      <c r="BO60" s="13">
        <v>10</v>
      </c>
      <c r="BP60" s="13">
        <v>1</v>
      </c>
      <c r="BQ60" s="13">
        <v>13</v>
      </c>
      <c r="BR60" s="13">
        <v>9</v>
      </c>
      <c r="BS60" s="13">
        <v>9</v>
      </c>
      <c r="BT60" s="13">
        <v>14</v>
      </c>
      <c r="BU60" s="13">
        <v>5</v>
      </c>
      <c r="BV60" s="13">
        <v>8</v>
      </c>
      <c r="BW60" s="13">
        <v>13</v>
      </c>
      <c r="BX60" s="13">
        <v>15</v>
      </c>
      <c r="BY60" s="13">
        <v>9</v>
      </c>
      <c r="BZ60" s="13">
        <v>15</v>
      </c>
      <c r="CA60" s="13">
        <v>11</v>
      </c>
      <c r="CB60" s="13">
        <v>8</v>
      </c>
      <c r="CC60" s="13">
        <v>13</v>
      </c>
      <c r="CD60" s="13">
        <v>7</v>
      </c>
      <c r="CE60" s="13">
        <v>6</v>
      </c>
      <c r="CF60" s="13">
        <v>7</v>
      </c>
      <c r="CG60" s="13">
        <v>8</v>
      </c>
      <c r="CH60" s="13">
        <v>8</v>
      </c>
      <c r="CI60" s="13">
        <v>11</v>
      </c>
      <c r="CJ60" s="13">
        <v>8</v>
      </c>
      <c r="CK60" s="13">
        <v>11</v>
      </c>
      <c r="CL60" s="13">
        <v>6</v>
      </c>
      <c r="CM60" s="13">
        <v>5</v>
      </c>
      <c r="CN60" s="13">
        <v>9</v>
      </c>
      <c r="CO60" s="13">
        <v>11</v>
      </c>
      <c r="CP60" s="13">
        <v>8</v>
      </c>
      <c r="CQ60" s="13">
        <v>11</v>
      </c>
      <c r="CR60" s="13">
        <v>9</v>
      </c>
      <c r="CS60" s="13">
        <v>8</v>
      </c>
      <c r="CT60" s="13">
        <v>1</v>
      </c>
      <c r="CU60" s="13">
        <v>7</v>
      </c>
      <c r="CV60" s="13">
        <v>6</v>
      </c>
      <c r="CW60" s="13">
        <v>6</v>
      </c>
      <c r="CX60" s="13">
        <v>6</v>
      </c>
      <c r="CY60" s="13">
        <v>9</v>
      </c>
      <c r="CZ60" s="13">
        <v>5</v>
      </c>
      <c r="DA60" s="13">
        <v>6</v>
      </c>
      <c r="DB60" s="13">
        <v>2</v>
      </c>
      <c r="DC60" s="13">
        <v>3</v>
      </c>
      <c r="DD60" s="13">
        <v>4</v>
      </c>
      <c r="DE60" s="13">
        <v>3</v>
      </c>
      <c r="DF60" s="13">
        <v>3</v>
      </c>
      <c r="DG60" s="13">
        <v>7</v>
      </c>
      <c r="DH60" s="13">
        <v>3</v>
      </c>
      <c r="DI60" s="13">
        <v>3</v>
      </c>
      <c r="DJ60" s="13">
        <v>2</v>
      </c>
      <c r="DK60" s="13">
        <v>3</v>
      </c>
      <c r="DL60" s="13">
        <v>1</v>
      </c>
      <c r="DM60" s="13">
        <v>5</v>
      </c>
      <c r="DN60" s="13">
        <v>2</v>
      </c>
      <c r="DO60" s="13">
        <v>1</v>
      </c>
      <c r="DP60" s="13">
        <v>2</v>
      </c>
      <c r="DQ60" s="13">
        <v>1</v>
      </c>
      <c r="DR60" s="13">
        <v>2</v>
      </c>
      <c r="DS60" s="13"/>
      <c r="DT60" s="13">
        <v>2</v>
      </c>
      <c r="DU60" s="13">
        <v>1</v>
      </c>
      <c r="DV60" s="13"/>
      <c r="DW60" s="13">
        <v>1</v>
      </c>
      <c r="DX60" s="13">
        <v>2</v>
      </c>
      <c r="DY60" s="13">
        <v>2</v>
      </c>
      <c r="DZ60" s="13">
        <v>4</v>
      </c>
      <c r="EA60" s="13"/>
      <c r="EB60" s="13">
        <v>2</v>
      </c>
      <c r="EC60" s="13">
        <v>2</v>
      </c>
      <c r="ED60" s="13">
        <v>5</v>
      </c>
      <c r="EE60" s="13">
        <v>1</v>
      </c>
      <c r="EF60" s="13"/>
      <c r="EG60" s="13">
        <v>2</v>
      </c>
      <c r="EH60" s="13">
        <v>1</v>
      </c>
      <c r="EI60" s="13"/>
      <c r="EJ60" s="13">
        <v>1</v>
      </c>
      <c r="EK60" s="13">
        <v>1</v>
      </c>
      <c r="EL60" s="13"/>
      <c r="EM60" s="13">
        <v>1</v>
      </c>
      <c r="EN60" s="13"/>
      <c r="EO60" s="13">
        <v>1</v>
      </c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59">
        <v>454</v>
      </c>
      <c r="FC60" s="13">
        <v>2</v>
      </c>
      <c r="FD60" s="13">
        <v>1</v>
      </c>
      <c r="FE60" s="13"/>
      <c r="FF60" s="13">
        <v>2</v>
      </c>
      <c r="FG60" s="13">
        <v>1</v>
      </c>
      <c r="FH60" s="13"/>
      <c r="FI60" s="13">
        <v>2</v>
      </c>
      <c r="FJ60" s="13"/>
      <c r="FK60" s="13"/>
      <c r="FL60" s="13">
        <v>1</v>
      </c>
      <c r="FM60" s="13"/>
      <c r="FN60" s="13">
        <v>1</v>
      </c>
      <c r="FO60" s="13">
        <v>2</v>
      </c>
      <c r="FP60" s="13">
        <v>3</v>
      </c>
      <c r="FQ60" s="13">
        <v>2</v>
      </c>
      <c r="FR60" s="13">
        <v>4</v>
      </c>
      <c r="FS60" s="13">
        <v>1</v>
      </c>
      <c r="FT60" s="13">
        <v>1</v>
      </c>
      <c r="FU60" s="13">
        <v>7</v>
      </c>
      <c r="FV60" s="13">
        <v>6</v>
      </c>
      <c r="FW60" s="13">
        <v>7</v>
      </c>
      <c r="FX60" s="13">
        <v>5</v>
      </c>
      <c r="FY60" s="13">
        <v>7</v>
      </c>
      <c r="FZ60" s="13">
        <v>10</v>
      </c>
      <c r="GA60" s="13">
        <v>13</v>
      </c>
      <c r="GB60" s="13">
        <v>9</v>
      </c>
      <c r="GC60" s="13">
        <v>4</v>
      </c>
      <c r="GD60" s="13">
        <v>11</v>
      </c>
      <c r="GE60" s="13">
        <v>11</v>
      </c>
      <c r="GF60" s="13">
        <v>4</v>
      </c>
      <c r="GG60" s="13">
        <v>6</v>
      </c>
      <c r="GH60" s="13">
        <v>12</v>
      </c>
      <c r="GI60" s="13">
        <v>5</v>
      </c>
      <c r="GJ60" s="13">
        <v>9</v>
      </c>
      <c r="GK60" s="13">
        <v>6</v>
      </c>
      <c r="GL60" s="13">
        <v>13</v>
      </c>
      <c r="GM60" s="13">
        <v>9</v>
      </c>
      <c r="GN60" s="13">
        <v>9</v>
      </c>
      <c r="GO60" s="13">
        <v>9</v>
      </c>
      <c r="GP60" s="13">
        <v>5</v>
      </c>
      <c r="GQ60" s="13">
        <v>10</v>
      </c>
      <c r="GR60" s="13">
        <v>5</v>
      </c>
      <c r="GS60" s="13">
        <v>12</v>
      </c>
      <c r="GT60" s="13">
        <v>8</v>
      </c>
      <c r="GU60" s="13">
        <v>11</v>
      </c>
      <c r="GV60" s="13">
        <v>10</v>
      </c>
      <c r="GW60" s="13">
        <v>5</v>
      </c>
      <c r="GX60" s="13">
        <v>6</v>
      </c>
      <c r="GY60" s="13">
        <v>5</v>
      </c>
      <c r="GZ60" s="13">
        <v>5</v>
      </c>
      <c r="HA60" s="13">
        <v>5</v>
      </c>
      <c r="HB60" s="13">
        <v>9</v>
      </c>
      <c r="HC60" s="13">
        <v>9</v>
      </c>
      <c r="HD60" s="13">
        <v>15</v>
      </c>
      <c r="HE60" s="13">
        <v>4</v>
      </c>
      <c r="HF60" s="13">
        <v>7</v>
      </c>
      <c r="HG60" s="13">
        <v>4</v>
      </c>
      <c r="HH60" s="13">
        <v>7</v>
      </c>
      <c r="HI60" s="13">
        <v>3</v>
      </c>
      <c r="HJ60" s="13">
        <v>3</v>
      </c>
      <c r="HK60" s="13">
        <v>3</v>
      </c>
      <c r="HL60" s="13">
        <v>3</v>
      </c>
      <c r="HM60" s="13">
        <v>2</v>
      </c>
      <c r="HN60" s="13">
        <v>6</v>
      </c>
      <c r="HO60" s="13">
        <v>1</v>
      </c>
      <c r="HP60" s="13">
        <v>7</v>
      </c>
      <c r="HQ60" s="13">
        <v>5</v>
      </c>
      <c r="HR60" s="13">
        <v>6</v>
      </c>
      <c r="HS60" s="13">
        <v>3</v>
      </c>
      <c r="HT60" s="13">
        <v>2</v>
      </c>
      <c r="HU60" s="13">
        <v>2</v>
      </c>
      <c r="HV60" s="13">
        <v>3</v>
      </c>
      <c r="HW60" s="13">
        <v>1</v>
      </c>
      <c r="HX60" s="13">
        <v>2</v>
      </c>
      <c r="HY60" s="13">
        <v>2</v>
      </c>
      <c r="HZ60" s="13">
        <v>2</v>
      </c>
      <c r="IA60" s="13">
        <v>2</v>
      </c>
      <c r="IB60" s="13"/>
      <c r="IC60" s="13">
        <v>2</v>
      </c>
      <c r="ID60" s="13">
        <v>1</v>
      </c>
      <c r="IE60" s="13">
        <v>6</v>
      </c>
      <c r="IF60" s="13">
        <v>2</v>
      </c>
      <c r="IG60" s="13"/>
      <c r="IH60" s="13">
        <v>1</v>
      </c>
      <c r="II60" s="13">
        <v>1</v>
      </c>
      <c r="IJ60" s="13"/>
      <c r="IK60" s="13">
        <v>1</v>
      </c>
      <c r="IL60" s="13"/>
      <c r="IM60" s="13"/>
      <c r="IN60" s="13"/>
      <c r="IO60" s="13">
        <v>1</v>
      </c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59">
        <v>410</v>
      </c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>
        <v>1</v>
      </c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>
        <v>1</v>
      </c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>
        <v>1</v>
      </c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>
        <v>1</v>
      </c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59">
        <v>4</v>
      </c>
      <c r="NG60" s="13">
        <v>868</v>
      </c>
      <c r="NH60" s="351"/>
      <c r="NI60" s="351"/>
      <c r="NJ60" s="351"/>
      <c r="NK60" s="351"/>
      <c r="NL60" s="351"/>
      <c r="NM60" s="351"/>
    </row>
    <row r="61" spans="1:377">
      <c r="A61" s="8" t="s">
        <v>193</v>
      </c>
      <c r="B61" s="250">
        <f t="shared" si="26"/>
        <v>9</v>
      </c>
      <c r="C61" s="250">
        <f t="shared" si="27"/>
        <v>8</v>
      </c>
      <c r="D61" s="250">
        <f t="shared" si="28"/>
        <v>27</v>
      </c>
      <c r="E61" s="250">
        <f t="shared" si="29"/>
        <v>38</v>
      </c>
      <c r="F61" s="250">
        <f t="shared" si="30"/>
        <v>81</v>
      </c>
      <c r="G61" s="250">
        <f t="shared" si="31"/>
        <v>97</v>
      </c>
      <c r="H61" s="250">
        <f t="shared" si="32"/>
        <v>83</v>
      </c>
      <c r="I61" s="250">
        <f t="shared" si="33"/>
        <v>92</v>
      </c>
      <c r="J61" s="250">
        <f t="shared" si="34"/>
        <v>77</v>
      </c>
      <c r="K61" s="250">
        <f t="shared" si="35"/>
        <v>89</v>
      </c>
      <c r="L61" s="250">
        <f t="shared" si="36"/>
        <v>66</v>
      </c>
      <c r="M61" s="250">
        <f t="shared" si="37"/>
        <v>56</v>
      </c>
      <c r="N61" s="250">
        <f t="shared" si="38"/>
        <v>38</v>
      </c>
      <c r="O61" s="250">
        <f t="shared" si="39"/>
        <v>32</v>
      </c>
      <c r="P61" s="250">
        <f t="shared" si="40"/>
        <v>17</v>
      </c>
      <c r="Q61" s="250">
        <f t="shared" si="41"/>
        <v>16</v>
      </c>
      <c r="R61" s="250">
        <f t="shared" si="42"/>
        <v>11</v>
      </c>
      <c r="S61" s="250">
        <f t="shared" si="43"/>
        <v>19</v>
      </c>
      <c r="T61" s="250">
        <f t="shared" si="44"/>
        <v>1</v>
      </c>
      <c r="U61" s="250">
        <f t="shared" si="45"/>
        <v>7</v>
      </c>
      <c r="W61" s="16" t="s">
        <v>73</v>
      </c>
      <c r="X61" s="458">
        <f t="shared" si="46"/>
        <v>20</v>
      </c>
      <c r="Y61" s="458">
        <f t="shared" si="47"/>
        <v>24</v>
      </c>
      <c r="Z61" s="458">
        <f t="shared" si="48"/>
        <v>32</v>
      </c>
      <c r="AA61" s="458">
        <f t="shared" si="49"/>
        <v>57</v>
      </c>
      <c r="AB61" s="458">
        <f t="shared" si="50"/>
        <v>76</v>
      </c>
      <c r="AC61" s="458">
        <f t="shared" si="51"/>
        <v>110</v>
      </c>
      <c r="AD61" s="458">
        <f t="shared" si="52"/>
        <v>83</v>
      </c>
      <c r="AE61" s="458">
        <f t="shared" si="53"/>
        <v>132</v>
      </c>
      <c r="AF61" s="458">
        <f t="shared" si="54"/>
        <v>83</v>
      </c>
      <c r="AG61" s="458">
        <f t="shared" si="55"/>
        <v>121</v>
      </c>
      <c r="AH61" s="458">
        <f t="shared" si="56"/>
        <v>63</v>
      </c>
      <c r="AI61" s="458">
        <f t="shared" si="57"/>
        <v>83</v>
      </c>
      <c r="AJ61" s="458">
        <f t="shared" si="58"/>
        <v>51</v>
      </c>
      <c r="AK61" s="458">
        <f t="shared" si="59"/>
        <v>36</v>
      </c>
      <c r="AL61" s="458">
        <f t="shared" si="60"/>
        <v>38</v>
      </c>
      <c r="AM61" s="458">
        <f t="shared" si="61"/>
        <v>30</v>
      </c>
      <c r="AN61" s="458">
        <f t="shared" si="62"/>
        <v>21</v>
      </c>
      <c r="AO61" s="458">
        <f t="shared" si="63"/>
        <v>31</v>
      </c>
      <c r="AP61" s="458">
        <f t="shared" si="64"/>
        <v>1</v>
      </c>
      <c r="AQ61" s="458">
        <f t="shared" si="65"/>
        <v>12</v>
      </c>
      <c r="AR61" s="458">
        <f t="shared" si="66"/>
        <v>7</v>
      </c>
      <c r="AT61" s="16" t="s">
        <v>73</v>
      </c>
      <c r="AU61" s="13">
        <v>5</v>
      </c>
      <c r="AV61" s="13">
        <v>4</v>
      </c>
      <c r="AW61" s="13">
        <v>2</v>
      </c>
      <c r="AX61" s="13">
        <v>1</v>
      </c>
      <c r="AY61" s="13">
        <v>1</v>
      </c>
      <c r="AZ61" s="13">
        <v>2</v>
      </c>
      <c r="BA61" s="13">
        <v>2</v>
      </c>
      <c r="BB61" s="13">
        <v>1</v>
      </c>
      <c r="BC61" s="13">
        <v>2</v>
      </c>
      <c r="BD61" s="13">
        <v>4</v>
      </c>
      <c r="BE61" s="13">
        <v>4</v>
      </c>
      <c r="BF61" s="13">
        <v>1</v>
      </c>
      <c r="BG61" s="13">
        <v>5</v>
      </c>
      <c r="BH61" s="13">
        <v>4</v>
      </c>
      <c r="BI61" s="13">
        <v>7</v>
      </c>
      <c r="BJ61" s="13">
        <v>7</v>
      </c>
      <c r="BK61" s="13">
        <v>2</v>
      </c>
      <c r="BL61" s="13">
        <v>6</v>
      </c>
      <c r="BM61" s="13">
        <v>15</v>
      </c>
      <c r="BN61" s="13">
        <v>6</v>
      </c>
      <c r="BO61" s="13">
        <v>7</v>
      </c>
      <c r="BP61" s="13">
        <v>11</v>
      </c>
      <c r="BQ61" s="13">
        <v>10</v>
      </c>
      <c r="BR61" s="13">
        <v>3</v>
      </c>
      <c r="BS61" s="13">
        <v>12</v>
      </c>
      <c r="BT61" s="13">
        <v>16</v>
      </c>
      <c r="BU61" s="13">
        <v>12</v>
      </c>
      <c r="BV61" s="13">
        <v>12</v>
      </c>
      <c r="BW61" s="13">
        <v>15</v>
      </c>
      <c r="BX61" s="13">
        <v>12</v>
      </c>
      <c r="BY61" s="13">
        <v>12</v>
      </c>
      <c r="BZ61" s="13">
        <v>15</v>
      </c>
      <c r="CA61" s="13">
        <v>16</v>
      </c>
      <c r="CB61" s="13">
        <v>17</v>
      </c>
      <c r="CC61" s="13">
        <v>17</v>
      </c>
      <c r="CD61" s="13">
        <v>9</v>
      </c>
      <c r="CE61" s="13">
        <v>10</v>
      </c>
      <c r="CF61" s="13">
        <v>4</v>
      </c>
      <c r="CG61" s="13">
        <v>15</v>
      </c>
      <c r="CH61" s="13">
        <v>17</v>
      </c>
      <c r="CI61" s="13">
        <v>15</v>
      </c>
      <c r="CJ61" s="13">
        <v>15</v>
      </c>
      <c r="CK61" s="13">
        <v>9</v>
      </c>
      <c r="CL61" s="13">
        <v>11</v>
      </c>
      <c r="CM61" s="13">
        <v>12</v>
      </c>
      <c r="CN61" s="13">
        <v>9</v>
      </c>
      <c r="CO61" s="13">
        <v>12</v>
      </c>
      <c r="CP61" s="13">
        <v>13</v>
      </c>
      <c r="CQ61" s="13">
        <v>14</v>
      </c>
      <c r="CR61" s="13">
        <v>11</v>
      </c>
      <c r="CS61" s="13">
        <v>9</v>
      </c>
      <c r="CT61" s="13">
        <v>11</v>
      </c>
      <c r="CU61" s="13">
        <v>6</v>
      </c>
      <c r="CV61" s="13">
        <v>6</v>
      </c>
      <c r="CW61" s="13">
        <v>11</v>
      </c>
      <c r="CX61" s="13">
        <v>13</v>
      </c>
      <c r="CY61" s="13">
        <v>8</v>
      </c>
      <c r="CZ61" s="13">
        <v>9</v>
      </c>
      <c r="DA61" s="13">
        <v>5</v>
      </c>
      <c r="DB61" s="13">
        <v>5</v>
      </c>
      <c r="DC61" s="13">
        <v>5</v>
      </c>
      <c r="DD61" s="13">
        <v>4</v>
      </c>
      <c r="DE61" s="13">
        <v>4</v>
      </c>
      <c r="DF61" s="13">
        <v>6</v>
      </c>
      <c r="DG61" s="13">
        <v>3</v>
      </c>
      <c r="DH61" s="13">
        <v>3</v>
      </c>
      <c r="DI61" s="13">
        <v>1</v>
      </c>
      <c r="DJ61" s="13"/>
      <c r="DK61" s="13">
        <v>3</v>
      </c>
      <c r="DL61" s="13">
        <v>7</v>
      </c>
      <c r="DM61" s="13">
        <v>3</v>
      </c>
      <c r="DN61" s="13">
        <v>2</v>
      </c>
      <c r="DO61" s="13">
        <v>2</v>
      </c>
      <c r="DP61" s="13">
        <v>1</v>
      </c>
      <c r="DQ61" s="13">
        <v>3</v>
      </c>
      <c r="DR61" s="13">
        <v>6</v>
      </c>
      <c r="DS61" s="13">
        <v>3</v>
      </c>
      <c r="DT61" s="13">
        <v>4</v>
      </c>
      <c r="DU61" s="13">
        <v>5</v>
      </c>
      <c r="DV61" s="13">
        <v>1</v>
      </c>
      <c r="DW61" s="13">
        <v>6</v>
      </c>
      <c r="DX61" s="13">
        <v>1</v>
      </c>
      <c r="DY61" s="13">
        <v>2</v>
      </c>
      <c r="DZ61" s="13">
        <v>2</v>
      </c>
      <c r="EA61" s="13">
        <v>4</v>
      </c>
      <c r="EB61" s="13">
        <v>1</v>
      </c>
      <c r="EC61" s="13">
        <v>5</v>
      </c>
      <c r="ED61" s="13">
        <v>2</v>
      </c>
      <c r="EE61" s="13">
        <v>6</v>
      </c>
      <c r="EF61" s="13">
        <v>2</v>
      </c>
      <c r="EG61" s="13"/>
      <c r="EH61" s="13">
        <v>3</v>
      </c>
      <c r="EI61" s="13"/>
      <c r="EJ61" s="13">
        <v>4</v>
      </c>
      <c r="EK61" s="13">
        <v>2</v>
      </c>
      <c r="EL61" s="13">
        <v>1</v>
      </c>
      <c r="EM61" s="13"/>
      <c r="EN61" s="13">
        <v>2</v>
      </c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59">
        <v>636</v>
      </c>
      <c r="FC61" s="13"/>
      <c r="FD61" s="13">
        <v>5</v>
      </c>
      <c r="FE61" s="13">
        <v>4</v>
      </c>
      <c r="FF61" s="13">
        <v>2</v>
      </c>
      <c r="FG61" s="13"/>
      <c r="FH61" s="13">
        <v>1</v>
      </c>
      <c r="FI61" s="13">
        <v>2</v>
      </c>
      <c r="FJ61" s="13">
        <v>2</v>
      </c>
      <c r="FK61" s="13">
        <v>3</v>
      </c>
      <c r="FL61" s="13">
        <v>1</v>
      </c>
      <c r="FM61" s="13">
        <v>4</v>
      </c>
      <c r="FN61" s="13">
        <v>3</v>
      </c>
      <c r="FO61" s="13">
        <v>2</v>
      </c>
      <c r="FP61" s="13">
        <v>1</v>
      </c>
      <c r="FQ61" s="13"/>
      <c r="FR61" s="13">
        <v>4</v>
      </c>
      <c r="FS61" s="13">
        <v>1</v>
      </c>
      <c r="FT61" s="13">
        <v>7</v>
      </c>
      <c r="FU61" s="13">
        <v>4</v>
      </c>
      <c r="FV61" s="13">
        <v>6</v>
      </c>
      <c r="FW61" s="13">
        <v>13</v>
      </c>
      <c r="FX61" s="13">
        <v>2</v>
      </c>
      <c r="FY61" s="13">
        <v>6</v>
      </c>
      <c r="FZ61" s="13">
        <v>7</v>
      </c>
      <c r="GA61" s="13">
        <v>11</v>
      </c>
      <c r="GB61" s="13">
        <v>6</v>
      </c>
      <c r="GC61" s="13">
        <v>6</v>
      </c>
      <c r="GD61" s="13">
        <v>12</v>
      </c>
      <c r="GE61" s="13">
        <v>3</v>
      </c>
      <c r="GF61" s="13">
        <v>10</v>
      </c>
      <c r="GG61" s="13">
        <v>2</v>
      </c>
      <c r="GH61" s="13">
        <v>12</v>
      </c>
      <c r="GI61" s="13">
        <v>11</v>
      </c>
      <c r="GJ61" s="13">
        <v>9</v>
      </c>
      <c r="GK61" s="13">
        <v>5</v>
      </c>
      <c r="GL61" s="13">
        <v>10</v>
      </c>
      <c r="GM61" s="13">
        <v>12</v>
      </c>
      <c r="GN61" s="13">
        <v>7</v>
      </c>
      <c r="GO61" s="13">
        <v>9</v>
      </c>
      <c r="GP61" s="13">
        <v>6</v>
      </c>
      <c r="GQ61" s="13">
        <v>12</v>
      </c>
      <c r="GR61" s="13">
        <v>7</v>
      </c>
      <c r="GS61" s="13">
        <v>10</v>
      </c>
      <c r="GT61" s="13">
        <v>9</v>
      </c>
      <c r="GU61" s="13">
        <v>7</v>
      </c>
      <c r="GV61" s="13">
        <v>8</v>
      </c>
      <c r="GW61" s="13">
        <v>8</v>
      </c>
      <c r="GX61" s="13">
        <v>7</v>
      </c>
      <c r="GY61" s="13">
        <v>7</v>
      </c>
      <c r="GZ61" s="13">
        <v>8</v>
      </c>
      <c r="HA61" s="13">
        <v>4</v>
      </c>
      <c r="HB61" s="13">
        <v>7</v>
      </c>
      <c r="HC61" s="13">
        <v>5</v>
      </c>
      <c r="HD61" s="13">
        <v>6</v>
      </c>
      <c r="HE61" s="13">
        <v>7</v>
      </c>
      <c r="HF61" s="13">
        <v>8</v>
      </c>
      <c r="HG61" s="13">
        <v>7</v>
      </c>
      <c r="HH61" s="13">
        <v>6</v>
      </c>
      <c r="HI61" s="13">
        <v>5</v>
      </c>
      <c r="HJ61" s="13">
        <v>8</v>
      </c>
      <c r="HK61" s="13">
        <v>3</v>
      </c>
      <c r="HL61" s="13">
        <v>6</v>
      </c>
      <c r="HM61" s="13">
        <v>3</v>
      </c>
      <c r="HN61" s="13">
        <v>7</v>
      </c>
      <c r="HO61" s="13">
        <v>7</v>
      </c>
      <c r="HP61" s="13">
        <v>6</v>
      </c>
      <c r="HQ61" s="13">
        <v>5</v>
      </c>
      <c r="HR61" s="13">
        <v>3</v>
      </c>
      <c r="HS61" s="13">
        <v>8</v>
      </c>
      <c r="HT61" s="13">
        <v>3</v>
      </c>
      <c r="HU61" s="13">
        <v>3</v>
      </c>
      <c r="HV61" s="13">
        <v>5</v>
      </c>
      <c r="HW61" s="13">
        <v>4</v>
      </c>
      <c r="HX61" s="13">
        <v>4</v>
      </c>
      <c r="HY61" s="13">
        <v>4</v>
      </c>
      <c r="HZ61" s="13">
        <v>7</v>
      </c>
      <c r="IA61" s="13">
        <v>1</v>
      </c>
      <c r="IB61" s="13">
        <v>3</v>
      </c>
      <c r="IC61" s="13">
        <v>4</v>
      </c>
      <c r="ID61" s="13">
        <v>3</v>
      </c>
      <c r="IE61" s="13">
        <v>6</v>
      </c>
      <c r="IF61" s="13">
        <v>4</v>
      </c>
      <c r="IG61" s="13">
        <v>1</v>
      </c>
      <c r="IH61" s="13">
        <v>2</v>
      </c>
      <c r="II61" s="13"/>
      <c r="IJ61" s="13">
        <v>2</v>
      </c>
      <c r="IK61" s="13">
        <v>2</v>
      </c>
      <c r="IL61" s="13">
        <v>2</v>
      </c>
      <c r="IM61" s="13">
        <v>2</v>
      </c>
      <c r="IN61" s="13"/>
      <c r="IO61" s="13"/>
      <c r="IP61" s="13">
        <v>1</v>
      </c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59">
        <v>468</v>
      </c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>
        <v>1</v>
      </c>
      <c r="JS61" s="13"/>
      <c r="JT61" s="13"/>
      <c r="JU61" s="13"/>
      <c r="JV61" s="13"/>
      <c r="JW61" s="13"/>
      <c r="JX61" s="13"/>
      <c r="JY61" s="13"/>
      <c r="JZ61" s="13">
        <v>1</v>
      </c>
      <c r="KA61" s="13"/>
      <c r="KB61" s="13"/>
      <c r="KC61" s="13"/>
      <c r="KD61" s="13"/>
      <c r="KE61" s="13"/>
      <c r="KF61" s="13"/>
      <c r="KG61" s="13"/>
      <c r="KH61" s="13"/>
      <c r="KI61" s="13"/>
      <c r="KJ61" s="13">
        <v>1</v>
      </c>
      <c r="KK61" s="13"/>
      <c r="KL61" s="13"/>
      <c r="KM61" s="13"/>
      <c r="KN61" s="13"/>
      <c r="KO61" s="13"/>
      <c r="KP61" s="13"/>
      <c r="KQ61" s="13"/>
      <c r="KR61" s="13"/>
      <c r="KS61" s="13">
        <v>1</v>
      </c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>
        <v>1</v>
      </c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>
        <v>1</v>
      </c>
      <c r="LT61" s="13"/>
      <c r="LU61" s="13">
        <v>1</v>
      </c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59">
        <v>7</v>
      </c>
      <c r="NG61" s="13">
        <v>1111</v>
      </c>
      <c r="NH61" s="351"/>
      <c r="NI61" s="351"/>
      <c r="NJ61" s="351"/>
      <c r="NK61" s="351"/>
      <c r="NL61" s="351"/>
      <c r="NM61" s="351"/>
    </row>
    <row r="62" spans="1:377">
      <c r="A62" s="8" t="s">
        <v>73</v>
      </c>
      <c r="B62" s="250">
        <f t="shared" si="26"/>
        <v>20</v>
      </c>
      <c r="C62" s="250">
        <f t="shared" si="27"/>
        <v>24</v>
      </c>
      <c r="D62" s="250">
        <f t="shared" si="28"/>
        <v>32</v>
      </c>
      <c r="E62" s="250">
        <f t="shared" si="29"/>
        <v>57</v>
      </c>
      <c r="F62" s="250">
        <f t="shared" si="30"/>
        <v>76</v>
      </c>
      <c r="G62" s="250">
        <f t="shared" si="31"/>
        <v>110</v>
      </c>
      <c r="H62" s="250">
        <f t="shared" si="32"/>
        <v>83</v>
      </c>
      <c r="I62" s="250">
        <f t="shared" si="33"/>
        <v>132</v>
      </c>
      <c r="J62" s="250">
        <f t="shared" si="34"/>
        <v>83</v>
      </c>
      <c r="K62" s="250">
        <f t="shared" si="35"/>
        <v>121</v>
      </c>
      <c r="L62" s="250">
        <f t="shared" si="36"/>
        <v>63</v>
      </c>
      <c r="M62" s="250">
        <f t="shared" si="37"/>
        <v>83</v>
      </c>
      <c r="N62" s="250">
        <f t="shared" si="38"/>
        <v>51</v>
      </c>
      <c r="O62" s="250">
        <f t="shared" si="39"/>
        <v>36</v>
      </c>
      <c r="P62" s="250">
        <f t="shared" si="40"/>
        <v>38</v>
      </c>
      <c r="Q62" s="250">
        <f t="shared" si="41"/>
        <v>30</v>
      </c>
      <c r="R62" s="250">
        <f t="shared" si="42"/>
        <v>21</v>
      </c>
      <c r="S62" s="250">
        <f t="shared" si="43"/>
        <v>31</v>
      </c>
      <c r="T62" s="250">
        <f t="shared" si="44"/>
        <v>1</v>
      </c>
      <c r="U62" s="250">
        <f t="shared" si="45"/>
        <v>12</v>
      </c>
      <c r="W62" s="16" t="s">
        <v>194</v>
      </c>
      <c r="X62" s="458">
        <f t="shared" si="46"/>
        <v>7</v>
      </c>
      <c r="Y62" s="458">
        <f t="shared" si="47"/>
        <v>5</v>
      </c>
      <c r="Z62" s="458">
        <f t="shared" si="48"/>
        <v>15</v>
      </c>
      <c r="AA62" s="458">
        <f t="shared" si="49"/>
        <v>10</v>
      </c>
      <c r="AB62" s="458">
        <f t="shared" si="50"/>
        <v>56</v>
      </c>
      <c r="AC62" s="458">
        <f t="shared" si="51"/>
        <v>54</v>
      </c>
      <c r="AD62" s="458">
        <f t="shared" si="52"/>
        <v>93</v>
      </c>
      <c r="AE62" s="458">
        <f t="shared" si="53"/>
        <v>76</v>
      </c>
      <c r="AF62" s="458">
        <f t="shared" si="54"/>
        <v>67</v>
      </c>
      <c r="AG62" s="458">
        <f t="shared" si="55"/>
        <v>60</v>
      </c>
      <c r="AH62" s="458">
        <f t="shared" si="56"/>
        <v>55</v>
      </c>
      <c r="AI62" s="458">
        <f t="shared" si="57"/>
        <v>36</v>
      </c>
      <c r="AJ62" s="458">
        <f t="shared" si="58"/>
        <v>35</v>
      </c>
      <c r="AK62" s="458">
        <f t="shared" si="59"/>
        <v>23</v>
      </c>
      <c r="AL62" s="458">
        <f t="shared" si="60"/>
        <v>20</v>
      </c>
      <c r="AM62" s="458">
        <f t="shared" si="61"/>
        <v>18</v>
      </c>
      <c r="AN62" s="458">
        <f t="shared" si="62"/>
        <v>15</v>
      </c>
      <c r="AO62" s="458">
        <f t="shared" si="63"/>
        <v>11</v>
      </c>
      <c r="AP62" s="458">
        <f t="shared" si="64"/>
        <v>1</v>
      </c>
      <c r="AQ62" s="458">
        <f t="shared" si="65"/>
        <v>6</v>
      </c>
      <c r="AR62" s="458">
        <f t="shared" si="66"/>
        <v>0</v>
      </c>
      <c r="AT62" s="16" t="s">
        <v>194</v>
      </c>
      <c r="AU62" s="13">
        <v>1</v>
      </c>
      <c r="AV62" s="13"/>
      <c r="AW62" s="13">
        <v>2</v>
      </c>
      <c r="AX62" s="13"/>
      <c r="AY62" s="13"/>
      <c r="AZ62" s="13"/>
      <c r="BA62" s="13">
        <v>1</v>
      </c>
      <c r="BB62" s="13">
        <v>1</v>
      </c>
      <c r="BC62" s="13"/>
      <c r="BD62" s="13"/>
      <c r="BE62" s="13">
        <v>1</v>
      </c>
      <c r="BF62" s="13">
        <v>1</v>
      </c>
      <c r="BG62" s="13">
        <v>1</v>
      </c>
      <c r="BH62" s="13">
        <v>1</v>
      </c>
      <c r="BI62" s="13"/>
      <c r="BJ62" s="13">
        <v>1</v>
      </c>
      <c r="BK62" s="13">
        <v>1</v>
      </c>
      <c r="BL62" s="13">
        <v>1</v>
      </c>
      <c r="BM62" s="13">
        <v>3</v>
      </c>
      <c r="BN62" s="13"/>
      <c r="BO62" s="13">
        <v>3</v>
      </c>
      <c r="BP62" s="13">
        <v>6</v>
      </c>
      <c r="BQ62" s="13">
        <v>4</v>
      </c>
      <c r="BR62" s="13">
        <v>1</v>
      </c>
      <c r="BS62" s="13">
        <v>6</v>
      </c>
      <c r="BT62" s="13">
        <v>4</v>
      </c>
      <c r="BU62" s="13">
        <v>2</v>
      </c>
      <c r="BV62" s="13">
        <v>6</v>
      </c>
      <c r="BW62" s="13">
        <v>11</v>
      </c>
      <c r="BX62" s="13">
        <v>11</v>
      </c>
      <c r="BY62" s="13">
        <v>12</v>
      </c>
      <c r="BZ62" s="13">
        <v>6</v>
      </c>
      <c r="CA62" s="13">
        <v>9</v>
      </c>
      <c r="CB62" s="13">
        <v>7</v>
      </c>
      <c r="CC62" s="13">
        <v>5</v>
      </c>
      <c r="CD62" s="13">
        <v>5</v>
      </c>
      <c r="CE62" s="13">
        <v>9</v>
      </c>
      <c r="CF62" s="13">
        <v>8</v>
      </c>
      <c r="CG62" s="13">
        <v>8</v>
      </c>
      <c r="CH62" s="13">
        <v>7</v>
      </c>
      <c r="CI62" s="13">
        <v>7</v>
      </c>
      <c r="CJ62" s="13">
        <v>7</v>
      </c>
      <c r="CK62" s="13">
        <v>7</v>
      </c>
      <c r="CL62" s="13">
        <v>7</v>
      </c>
      <c r="CM62" s="13">
        <v>8</v>
      </c>
      <c r="CN62" s="13">
        <v>3</v>
      </c>
      <c r="CO62" s="13">
        <v>3</v>
      </c>
      <c r="CP62" s="13">
        <v>8</v>
      </c>
      <c r="CQ62" s="13">
        <v>4</v>
      </c>
      <c r="CR62" s="13">
        <v>6</v>
      </c>
      <c r="CS62" s="13">
        <v>4</v>
      </c>
      <c r="CT62" s="13">
        <v>7</v>
      </c>
      <c r="CU62" s="13">
        <v>4</v>
      </c>
      <c r="CV62" s="13">
        <v>3</v>
      </c>
      <c r="CW62" s="13">
        <v>2</v>
      </c>
      <c r="CX62" s="13">
        <v>2</v>
      </c>
      <c r="CY62" s="13">
        <v>4</v>
      </c>
      <c r="CZ62" s="13">
        <v>2</v>
      </c>
      <c r="DA62" s="13">
        <v>4</v>
      </c>
      <c r="DB62" s="13">
        <v>4</v>
      </c>
      <c r="DC62" s="13">
        <v>3</v>
      </c>
      <c r="DD62" s="13">
        <v>2</v>
      </c>
      <c r="DE62" s="13">
        <v>3</v>
      </c>
      <c r="DF62" s="13">
        <v>2</v>
      </c>
      <c r="DG62" s="13">
        <v>3</v>
      </c>
      <c r="DH62" s="13">
        <v>3</v>
      </c>
      <c r="DI62" s="13">
        <v>2</v>
      </c>
      <c r="DJ62" s="13">
        <v>1</v>
      </c>
      <c r="DK62" s="13">
        <v>1</v>
      </c>
      <c r="DL62" s="13">
        <v>3</v>
      </c>
      <c r="DM62" s="13">
        <v>3</v>
      </c>
      <c r="DN62" s="13"/>
      <c r="DO62" s="13">
        <v>2</v>
      </c>
      <c r="DP62" s="13">
        <v>2</v>
      </c>
      <c r="DQ62" s="13">
        <v>1</v>
      </c>
      <c r="DR62" s="13">
        <v>2</v>
      </c>
      <c r="DS62" s="13">
        <v>1</v>
      </c>
      <c r="DT62" s="13">
        <v>2</v>
      </c>
      <c r="DU62" s="13">
        <v>2</v>
      </c>
      <c r="DV62" s="13">
        <v>3</v>
      </c>
      <c r="DW62" s="13">
        <v>3</v>
      </c>
      <c r="DX62" s="13"/>
      <c r="DY62" s="13">
        <v>1</v>
      </c>
      <c r="DZ62" s="13">
        <v>3</v>
      </c>
      <c r="EA62" s="13">
        <v>1</v>
      </c>
      <c r="EB62" s="13">
        <v>1</v>
      </c>
      <c r="EC62" s="13"/>
      <c r="ED62" s="13"/>
      <c r="EE62" s="13"/>
      <c r="EF62" s="13">
        <v>2</v>
      </c>
      <c r="EG62" s="13">
        <v>2</v>
      </c>
      <c r="EH62" s="13"/>
      <c r="EI62" s="13">
        <v>1</v>
      </c>
      <c r="EJ62" s="13">
        <v>1</v>
      </c>
      <c r="EK62" s="13"/>
      <c r="EL62" s="13">
        <v>2</v>
      </c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59">
        <v>299</v>
      </c>
      <c r="FC62" s="13"/>
      <c r="FD62" s="13">
        <v>1</v>
      </c>
      <c r="FE62" s="13"/>
      <c r="FF62" s="13">
        <v>1</v>
      </c>
      <c r="FG62" s="13"/>
      <c r="FH62" s="13">
        <v>1</v>
      </c>
      <c r="FI62" s="13">
        <v>2</v>
      </c>
      <c r="FJ62" s="13"/>
      <c r="FK62" s="13">
        <v>2</v>
      </c>
      <c r="FL62" s="13"/>
      <c r="FM62" s="13">
        <v>1</v>
      </c>
      <c r="FN62" s="13"/>
      <c r="FO62" s="13"/>
      <c r="FP62" s="13">
        <v>1</v>
      </c>
      <c r="FQ62" s="13"/>
      <c r="FR62" s="13">
        <v>3</v>
      </c>
      <c r="FS62" s="13">
        <v>1</v>
      </c>
      <c r="FT62" s="13">
        <v>5</v>
      </c>
      <c r="FU62" s="13">
        <v>2</v>
      </c>
      <c r="FV62" s="13">
        <v>2</v>
      </c>
      <c r="FW62" s="13">
        <v>3</v>
      </c>
      <c r="FX62" s="13">
        <v>8</v>
      </c>
      <c r="FY62" s="13">
        <v>3</v>
      </c>
      <c r="FZ62" s="13">
        <v>7</v>
      </c>
      <c r="GA62" s="13">
        <v>9</v>
      </c>
      <c r="GB62" s="13">
        <v>2</v>
      </c>
      <c r="GC62" s="13">
        <v>3</v>
      </c>
      <c r="GD62" s="13">
        <v>5</v>
      </c>
      <c r="GE62" s="13">
        <v>7</v>
      </c>
      <c r="GF62" s="13">
        <v>9</v>
      </c>
      <c r="GG62" s="13">
        <v>9</v>
      </c>
      <c r="GH62" s="13">
        <v>10</v>
      </c>
      <c r="GI62" s="13">
        <v>6</v>
      </c>
      <c r="GJ62" s="13">
        <v>12</v>
      </c>
      <c r="GK62" s="13">
        <v>4</v>
      </c>
      <c r="GL62" s="13">
        <v>10</v>
      </c>
      <c r="GM62" s="13">
        <v>8</v>
      </c>
      <c r="GN62" s="13">
        <v>11</v>
      </c>
      <c r="GO62" s="13">
        <v>12</v>
      </c>
      <c r="GP62" s="13">
        <v>11</v>
      </c>
      <c r="GQ62" s="13">
        <v>5</v>
      </c>
      <c r="GR62" s="13">
        <v>9</v>
      </c>
      <c r="GS62" s="13">
        <v>7</v>
      </c>
      <c r="GT62" s="13">
        <v>3</v>
      </c>
      <c r="GU62" s="13">
        <v>6</v>
      </c>
      <c r="GV62" s="13">
        <v>6</v>
      </c>
      <c r="GW62" s="13">
        <v>6</v>
      </c>
      <c r="GX62" s="13">
        <v>9</v>
      </c>
      <c r="GY62" s="13">
        <v>9</v>
      </c>
      <c r="GZ62" s="13">
        <v>7</v>
      </c>
      <c r="HA62" s="13">
        <v>9</v>
      </c>
      <c r="HB62" s="13">
        <v>3</v>
      </c>
      <c r="HC62" s="13">
        <v>8</v>
      </c>
      <c r="HD62" s="13">
        <v>3</v>
      </c>
      <c r="HE62" s="13">
        <v>3</v>
      </c>
      <c r="HF62" s="13">
        <v>6</v>
      </c>
      <c r="HG62" s="13">
        <v>4</v>
      </c>
      <c r="HH62" s="13">
        <v>6</v>
      </c>
      <c r="HI62" s="13">
        <v>4</v>
      </c>
      <c r="HJ62" s="13">
        <v>9</v>
      </c>
      <c r="HK62" s="13">
        <v>3</v>
      </c>
      <c r="HL62" s="13">
        <v>4</v>
      </c>
      <c r="HM62" s="13">
        <v>3</v>
      </c>
      <c r="HN62" s="13">
        <v>9</v>
      </c>
      <c r="HO62" s="13">
        <v>2</v>
      </c>
      <c r="HP62" s="13">
        <v>3</v>
      </c>
      <c r="HQ62" s="13">
        <v>3</v>
      </c>
      <c r="HR62" s="13">
        <v>4</v>
      </c>
      <c r="HS62" s="13">
        <v>1</v>
      </c>
      <c r="HT62" s="13">
        <v>3</v>
      </c>
      <c r="HU62" s="13">
        <v>2</v>
      </c>
      <c r="HV62" s="13">
        <v>6</v>
      </c>
      <c r="HW62" s="13">
        <v>3</v>
      </c>
      <c r="HX62" s="13">
        <v>1</v>
      </c>
      <c r="HY62" s="13">
        <v>3</v>
      </c>
      <c r="HZ62" s="13"/>
      <c r="IA62" s="13"/>
      <c r="IB62" s="13">
        <v>1</v>
      </c>
      <c r="IC62" s="13">
        <v>2</v>
      </c>
      <c r="ID62" s="13">
        <v>2</v>
      </c>
      <c r="IE62" s="13"/>
      <c r="IF62" s="13"/>
      <c r="IG62" s="13">
        <v>3</v>
      </c>
      <c r="IH62" s="13">
        <v>1</v>
      </c>
      <c r="II62" s="13"/>
      <c r="IJ62" s="13">
        <v>5</v>
      </c>
      <c r="IK62" s="13">
        <v>1</v>
      </c>
      <c r="IL62" s="13">
        <v>2</v>
      </c>
      <c r="IM62" s="13">
        <v>1</v>
      </c>
      <c r="IN62" s="13">
        <v>2</v>
      </c>
      <c r="IO62" s="13">
        <v>1</v>
      </c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59">
        <v>364</v>
      </c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59"/>
      <c r="NG62" s="13">
        <v>663</v>
      </c>
      <c r="NH62" s="351"/>
      <c r="NI62" s="351"/>
      <c r="NJ62" s="351"/>
      <c r="NK62" s="351"/>
      <c r="NL62" s="351"/>
      <c r="NM62" s="351"/>
    </row>
    <row r="63" spans="1:377">
      <c r="A63" s="8" t="s">
        <v>194</v>
      </c>
      <c r="B63" s="250">
        <f t="shared" si="26"/>
        <v>7</v>
      </c>
      <c r="C63" s="250">
        <f t="shared" si="27"/>
        <v>5</v>
      </c>
      <c r="D63" s="250">
        <f t="shared" si="28"/>
        <v>15</v>
      </c>
      <c r="E63" s="250">
        <f t="shared" si="29"/>
        <v>10</v>
      </c>
      <c r="F63" s="250">
        <f t="shared" si="30"/>
        <v>56</v>
      </c>
      <c r="G63" s="250">
        <f t="shared" si="31"/>
        <v>54</v>
      </c>
      <c r="H63" s="250">
        <f t="shared" si="32"/>
        <v>93</v>
      </c>
      <c r="I63" s="250">
        <f t="shared" si="33"/>
        <v>76</v>
      </c>
      <c r="J63" s="250">
        <f t="shared" si="34"/>
        <v>67</v>
      </c>
      <c r="K63" s="250">
        <f t="shared" si="35"/>
        <v>60</v>
      </c>
      <c r="L63" s="250">
        <f t="shared" si="36"/>
        <v>55</v>
      </c>
      <c r="M63" s="250">
        <f t="shared" si="37"/>
        <v>36</v>
      </c>
      <c r="N63" s="250">
        <f t="shared" si="38"/>
        <v>35</v>
      </c>
      <c r="O63" s="250">
        <f t="shared" si="39"/>
        <v>23</v>
      </c>
      <c r="P63" s="250">
        <f t="shared" si="40"/>
        <v>20</v>
      </c>
      <c r="Q63" s="250">
        <f t="shared" si="41"/>
        <v>18</v>
      </c>
      <c r="R63" s="250">
        <f t="shared" si="42"/>
        <v>15</v>
      </c>
      <c r="S63" s="250">
        <f t="shared" si="43"/>
        <v>11</v>
      </c>
      <c r="T63" s="250">
        <f t="shared" si="44"/>
        <v>1</v>
      </c>
      <c r="U63" s="250">
        <f t="shared" si="45"/>
        <v>6</v>
      </c>
      <c r="W63" s="16" t="s">
        <v>75</v>
      </c>
      <c r="X63" s="458">
        <f t="shared" si="46"/>
        <v>4</v>
      </c>
      <c r="Y63" s="458">
        <f t="shared" si="47"/>
        <v>4</v>
      </c>
      <c r="Z63" s="458">
        <f t="shared" si="48"/>
        <v>14</v>
      </c>
      <c r="AA63" s="458">
        <f t="shared" si="49"/>
        <v>13</v>
      </c>
      <c r="AB63" s="458">
        <f t="shared" si="50"/>
        <v>69</v>
      </c>
      <c r="AC63" s="458">
        <f t="shared" si="51"/>
        <v>91</v>
      </c>
      <c r="AD63" s="458">
        <f t="shared" si="52"/>
        <v>104</v>
      </c>
      <c r="AE63" s="458">
        <f t="shared" si="53"/>
        <v>116</v>
      </c>
      <c r="AF63" s="458">
        <f t="shared" si="54"/>
        <v>127</v>
      </c>
      <c r="AG63" s="458">
        <f t="shared" si="55"/>
        <v>87</v>
      </c>
      <c r="AH63" s="458">
        <f t="shared" si="56"/>
        <v>59</v>
      </c>
      <c r="AI63" s="458">
        <f t="shared" si="57"/>
        <v>50</v>
      </c>
      <c r="AJ63" s="458">
        <f t="shared" si="58"/>
        <v>37</v>
      </c>
      <c r="AK63" s="458">
        <f t="shared" si="59"/>
        <v>36</v>
      </c>
      <c r="AL63" s="458">
        <f t="shared" si="60"/>
        <v>15</v>
      </c>
      <c r="AM63" s="458">
        <f t="shared" si="61"/>
        <v>21</v>
      </c>
      <c r="AN63" s="458">
        <f t="shared" si="62"/>
        <v>10</v>
      </c>
      <c r="AO63" s="458">
        <f t="shared" si="63"/>
        <v>19</v>
      </c>
      <c r="AP63" s="458">
        <f t="shared" si="64"/>
        <v>5</v>
      </c>
      <c r="AQ63" s="458">
        <f t="shared" si="65"/>
        <v>8</v>
      </c>
      <c r="AR63" s="458">
        <f t="shared" si="66"/>
        <v>1</v>
      </c>
      <c r="AT63" s="16" t="s">
        <v>75</v>
      </c>
      <c r="AU63" s="13"/>
      <c r="AV63" s="13"/>
      <c r="AW63" s="13"/>
      <c r="AX63" s="13"/>
      <c r="AY63" s="13"/>
      <c r="AZ63" s="13">
        <v>2</v>
      </c>
      <c r="BA63" s="13"/>
      <c r="BB63" s="13">
        <v>1</v>
      </c>
      <c r="BC63" s="13"/>
      <c r="BD63" s="13">
        <v>1</v>
      </c>
      <c r="BE63" s="13">
        <v>2</v>
      </c>
      <c r="BF63" s="13"/>
      <c r="BG63" s="13">
        <v>3</v>
      </c>
      <c r="BH63" s="13"/>
      <c r="BI63" s="13"/>
      <c r="BJ63" s="13">
        <v>1</v>
      </c>
      <c r="BK63" s="13">
        <v>2</v>
      </c>
      <c r="BL63" s="13">
        <v>1</v>
      </c>
      <c r="BM63" s="13"/>
      <c r="BN63" s="13">
        <v>4</v>
      </c>
      <c r="BO63" s="13">
        <v>4</v>
      </c>
      <c r="BP63" s="13">
        <v>5</v>
      </c>
      <c r="BQ63" s="13">
        <v>7</v>
      </c>
      <c r="BR63" s="13">
        <v>10</v>
      </c>
      <c r="BS63" s="13">
        <v>9</v>
      </c>
      <c r="BT63" s="13">
        <v>9</v>
      </c>
      <c r="BU63" s="13">
        <v>11</v>
      </c>
      <c r="BV63" s="13">
        <v>18</v>
      </c>
      <c r="BW63" s="13">
        <v>7</v>
      </c>
      <c r="BX63" s="13">
        <v>11</v>
      </c>
      <c r="BY63" s="13">
        <v>12</v>
      </c>
      <c r="BZ63" s="13">
        <v>10</v>
      </c>
      <c r="CA63" s="13">
        <v>11</v>
      </c>
      <c r="CB63" s="13">
        <v>17</v>
      </c>
      <c r="CC63" s="13">
        <v>11</v>
      </c>
      <c r="CD63" s="13">
        <v>18</v>
      </c>
      <c r="CE63" s="13">
        <v>11</v>
      </c>
      <c r="CF63" s="13">
        <v>10</v>
      </c>
      <c r="CG63" s="13">
        <v>7</v>
      </c>
      <c r="CH63" s="13">
        <v>9</v>
      </c>
      <c r="CI63" s="13">
        <v>5</v>
      </c>
      <c r="CJ63" s="13">
        <v>11</v>
      </c>
      <c r="CK63" s="13">
        <v>8</v>
      </c>
      <c r="CL63" s="13">
        <v>15</v>
      </c>
      <c r="CM63" s="13">
        <v>8</v>
      </c>
      <c r="CN63" s="13">
        <v>9</v>
      </c>
      <c r="CO63" s="13">
        <v>5</v>
      </c>
      <c r="CP63" s="13">
        <v>11</v>
      </c>
      <c r="CQ63" s="13">
        <v>6</v>
      </c>
      <c r="CR63" s="13">
        <v>9</v>
      </c>
      <c r="CS63" s="13">
        <v>4</v>
      </c>
      <c r="CT63" s="13">
        <v>8</v>
      </c>
      <c r="CU63" s="13">
        <v>6</v>
      </c>
      <c r="CV63" s="13">
        <v>4</v>
      </c>
      <c r="CW63" s="13">
        <v>2</v>
      </c>
      <c r="CX63" s="13">
        <v>7</v>
      </c>
      <c r="CY63" s="13">
        <v>9</v>
      </c>
      <c r="CZ63" s="13">
        <v>2</v>
      </c>
      <c r="DA63" s="13">
        <v>4</v>
      </c>
      <c r="DB63" s="13">
        <v>4</v>
      </c>
      <c r="DC63" s="13">
        <v>2</v>
      </c>
      <c r="DD63" s="13">
        <v>2</v>
      </c>
      <c r="DE63" s="13">
        <v>5</v>
      </c>
      <c r="DF63" s="13">
        <v>7</v>
      </c>
      <c r="DG63" s="13">
        <v>2</v>
      </c>
      <c r="DH63" s="13">
        <v>1</v>
      </c>
      <c r="DI63" s="13">
        <v>8</v>
      </c>
      <c r="DJ63" s="13">
        <v>4</v>
      </c>
      <c r="DK63" s="13">
        <v>4</v>
      </c>
      <c r="DL63" s="13">
        <v>1</v>
      </c>
      <c r="DM63" s="13">
        <v>2</v>
      </c>
      <c r="DN63" s="13">
        <v>2</v>
      </c>
      <c r="DO63" s="13">
        <v>2</v>
      </c>
      <c r="DP63" s="13">
        <v>3</v>
      </c>
      <c r="DQ63" s="13">
        <v>2</v>
      </c>
      <c r="DR63" s="13">
        <v>3</v>
      </c>
      <c r="DS63" s="13">
        <v>2</v>
      </c>
      <c r="DT63" s="13">
        <v>2</v>
      </c>
      <c r="DU63" s="13">
        <v>2</v>
      </c>
      <c r="DV63" s="13">
        <v>1</v>
      </c>
      <c r="DW63" s="13">
        <v>3</v>
      </c>
      <c r="DX63" s="13"/>
      <c r="DY63" s="13">
        <v>1</v>
      </c>
      <c r="DZ63" s="13">
        <v>6</v>
      </c>
      <c r="EA63" s="13">
        <v>1</v>
      </c>
      <c r="EB63" s="13">
        <v>2</v>
      </c>
      <c r="EC63" s="13">
        <v>3</v>
      </c>
      <c r="ED63" s="13">
        <v>2</v>
      </c>
      <c r="EE63" s="13"/>
      <c r="EF63" s="13">
        <v>1</v>
      </c>
      <c r="EG63" s="13">
        <v>3</v>
      </c>
      <c r="EH63" s="13">
        <v>1</v>
      </c>
      <c r="EI63" s="13">
        <v>1</v>
      </c>
      <c r="EJ63" s="13"/>
      <c r="EK63" s="13">
        <v>2</v>
      </c>
      <c r="EL63" s="13"/>
      <c r="EM63" s="13"/>
      <c r="EN63" s="13">
        <v>1</v>
      </c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59">
        <v>445</v>
      </c>
      <c r="FC63" s="13"/>
      <c r="FD63" s="13"/>
      <c r="FE63" s="13"/>
      <c r="FF63" s="13">
        <v>1</v>
      </c>
      <c r="FG63" s="13"/>
      <c r="FH63" s="13">
        <v>1</v>
      </c>
      <c r="FI63" s="13">
        <v>1</v>
      </c>
      <c r="FJ63" s="13"/>
      <c r="FK63" s="13"/>
      <c r="FL63" s="13">
        <v>1</v>
      </c>
      <c r="FM63" s="13"/>
      <c r="FN63" s="13"/>
      <c r="FO63" s="13">
        <v>2</v>
      </c>
      <c r="FP63" s="13"/>
      <c r="FQ63" s="13"/>
      <c r="FR63" s="13">
        <v>4</v>
      </c>
      <c r="FS63" s="13">
        <v>2</v>
      </c>
      <c r="FT63" s="13">
        <v>1</v>
      </c>
      <c r="FU63" s="13">
        <v>4</v>
      </c>
      <c r="FV63" s="13">
        <v>1</v>
      </c>
      <c r="FW63" s="13">
        <v>5</v>
      </c>
      <c r="FX63" s="13">
        <v>4</v>
      </c>
      <c r="FY63" s="13"/>
      <c r="FZ63" s="13">
        <v>5</v>
      </c>
      <c r="GA63" s="13">
        <v>13</v>
      </c>
      <c r="GB63" s="13">
        <v>8</v>
      </c>
      <c r="GC63" s="13">
        <v>5</v>
      </c>
      <c r="GD63" s="13">
        <v>8</v>
      </c>
      <c r="GE63" s="13">
        <v>10</v>
      </c>
      <c r="GF63" s="13">
        <v>11</v>
      </c>
      <c r="GG63" s="13">
        <v>10</v>
      </c>
      <c r="GH63" s="13">
        <v>14</v>
      </c>
      <c r="GI63" s="13">
        <v>12</v>
      </c>
      <c r="GJ63" s="13">
        <v>11</v>
      </c>
      <c r="GK63" s="13">
        <v>7</v>
      </c>
      <c r="GL63" s="13">
        <v>11</v>
      </c>
      <c r="GM63" s="13">
        <v>7</v>
      </c>
      <c r="GN63" s="13">
        <v>8</v>
      </c>
      <c r="GO63" s="13">
        <v>14</v>
      </c>
      <c r="GP63" s="13">
        <v>10</v>
      </c>
      <c r="GQ63" s="13">
        <v>16</v>
      </c>
      <c r="GR63" s="13">
        <v>13</v>
      </c>
      <c r="GS63" s="13">
        <v>19</v>
      </c>
      <c r="GT63" s="13">
        <v>12</v>
      </c>
      <c r="GU63" s="13">
        <v>8</v>
      </c>
      <c r="GV63" s="13">
        <v>13</v>
      </c>
      <c r="GW63" s="13">
        <v>11</v>
      </c>
      <c r="GX63" s="13">
        <v>12</v>
      </c>
      <c r="GY63" s="13">
        <v>14</v>
      </c>
      <c r="GZ63" s="13">
        <v>9</v>
      </c>
      <c r="HA63" s="13">
        <v>11</v>
      </c>
      <c r="HB63" s="13">
        <v>7</v>
      </c>
      <c r="HC63" s="13">
        <v>4</v>
      </c>
      <c r="HD63" s="13">
        <v>3</v>
      </c>
      <c r="HE63" s="13">
        <v>6</v>
      </c>
      <c r="HF63" s="13">
        <v>9</v>
      </c>
      <c r="HG63" s="13">
        <v>4</v>
      </c>
      <c r="HH63" s="13">
        <v>3</v>
      </c>
      <c r="HI63" s="13">
        <v>8</v>
      </c>
      <c r="HJ63" s="13">
        <v>4</v>
      </c>
      <c r="HK63" s="13">
        <v>7</v>
      </c>
      <c r="HL63" s="13">
        <v>6</v>
      </c>
      <c r="HM63" s="13">
        <v>3</v>
      </c>
      <c r="HN63" s="13">
        <v>2</v>
      </c>
      <c r="HO63" s="13">
        <v>4</v>
      </c>
      <c r="HP63" s="13">
        <v>4</v>
      </c>
      <c r="HQ63" s="13">
        <v>1</v>
      </c>
      <c r="HR63" s="13">
        <v>2</v>
      </c>
      <c r="HS63" s="13">
        <v>3</v>
      </c>
      <c r="HT63" s="13">
        <v>5</v>
      </c>
      <c r="HU63" s="13"/>
      <c r="HV63" s="13">
        <v>2</v>
      </c>
      <c r="HW63" s="13">
        <v>3</v>
      </c>
      <c r="HX63" s="13">
        <v>1</v>
      </c>
      <c r="HY63" s="13"/>
      <c r="HZ63" s="13">
        <v>1</v>
      </c>
      <c r="IA63" s="13">
        <v>2</v>
      </c>
      <c r="IB63" s="13">
        <v>2</v>
      </c>
      <c r="IC63" s="13">
        <v>2</v>
      </c>
      <c r="ID63" s="13">
        <v>2</v>
      </c>
      <c r="IE63" s="13">
        <v>3</v>
      </c>
      <c r="IF63" s="13">
        <v>1</v>
      </c>
      <c r="IG63" s="13">
        <v>1</v>
      </c>
      <c r="IH63" s="13">
        <v>1</v>
      </c>
      <c r="II63" s="13">
        <v>1</v>
      </c>
      <c r="IJ63" s="13">
        <v>2</v>
      </c>
      <c r="IK63" s="13">
        <v>1</v>
      </c>
      <c r="IL63" s="13"/>
      <c r="IM63" s="13"/>
      <c r="IN63" s="13"/>
      <c r="IO63" s="13">
        <v>3</v>
      </c>
      <c r="IP63" s="13"/>
      <c r="IQ63" s="13">
        <v>1</v>
      </c>
      <c r="IR63" s="13"/>
      <c r="IS63" s="13"/>
      <c r="IT63" s="13"/>
      <c r="IU63" s="13">
        <v>1</v>
      </c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59">
        <v>444</v>
      </c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>
        <v>1</v>
      </c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59">
        <v>1</v>
      </c>
      <c r="NG63" s="13">
        <v>890</v>
      </c>
      <c r="NH63" s="351"/>
      <c r="NI63" s="351"/>
      <c r="NJ63" s="351"/>
      <c r="NK63" s="351"/>
      <c r="NL63" s="351"/>
      <c r="NM63" s="351"/>
    </row>
    <row r="64" spans="1:377">
      <c r="A64" s="8" t="s">
        <v>75</v>
      </c>
      <c r="B64" s="250">
        <f t="shared" si="26"/>
        <v>4</v>
      </c>
      <c r="C64" s="250">
        <f t="shared" si="27"/>
        <v>4</v>
      </c>
      <c r="D64" s="250">
        <f t="shared" si="28"/>
        <v>14</v>
      </c>
      <c r="E64" s="250">
        <f t="shared" si="29"/>
        <v>13</v>
      </c>
      <c r="F64" s="250">
        <f t="shared" si="30"/>
        <v>69</v>
      </c>
      <c r="G64" s="250">
        <f t="shared" si="31"/>
        <v>91</v>
      </c>
      <c r="H64" s="250">
        <f t="shared" si="32"/>
        <v>104</v>
      </c>
      <c r="I64" s="250">
        <f t="shared" si="33"/>
        <v>116</v>
      </c>
      <c r="J64" s="250">
        <f t="shared" si="34"/>
        <v>127</v>
      </c>
      <c r="K64" s="250">
        <f t="shared" si="35"/>
        <v>87</v>
      </c>
      <c r="L64" s="250">
        <f t="shared" si="36"/>
        <v>59</v>
      </c>
      <c r="M64" s="250">
        <f t="shared" si="37"/>
        <v>50</v>
      </c>
      <c r="N64" s="250">
        <f t="shared" si="38"/>
        <v>37</v>
      </c>
      <c r="O64" s="250">
        <f t="shared" si="39"/>
        <v>36</v>
      </c>
      <c r="P64" s="250">
        <f t="shared" si="40"/>
        <v>15</v>
      </c>
      <c r="Q64" s="250">
        <f t="shared" si="41"/>
        <v>21</v>
      </c>
      <c r="R64" s="250">
        <f t="shared" si="42"/>
        <v>10</v>
      </c>
      <c r="S64" s="250">
        <f t="shared" si="43"/>
        <v>19</v>
      </c>
      <c r="T64" s="250">
        <f t="shared" si="44"/>
        <v>5</v>
      </c>
      <c r="U64" s="250">
        <f t="shared" si="45"/>
        <v>8</v>
      </c>
      <c r="W64" s="16" t="s">
        <v>76</v>
      </c>
      <c r="X64" s="458">
        <f t="shared" si="46"/>
        <v>0</v>
      </c>
      <c r="Y64" s="458">
        <f t="shared" si="47"/>
        <v>2</v>
      </c>
      <c r="Z64" s="458">
        <f t="shared" si="48"/>
        <v>1</v>
      </c>
      <c r="AA64" s="458">
        <f t="shared" si="49"/>
        <v>3</v>
      </c>
      <c r="AB64" s="458">
        <f t="shared" si="50"/>
        <v>6</v>
      </c>
      <c r="AC64" s="458">
        <f t="shared" si="51"/>
        <v>9</v>
      </c>
      <c r="AD64" s="458">
        <f t="shared" si="52"/>
        <v>6</v>
      </c>
      <c r="AE64" s="458">
        <f t="shared" si="53"/>
        <v>3</v>
      </c>
      <c r="AF64" s="458">
        <f t="shared" si="54"/>
        <v>6</v>
      </c>
      <c r="AG64" s="458">
        <f t="shared" si="55"/>
        <v>1</v>
      </c>
      <c r="AH64" s="458">
        <f t="shared" si="56"/>
        <v>2</v>
      </c>
      <c r="AI64" s="458">
        <f t="shared" si="57"/>
        <v>3</v>
      </c>
      <c r="AJ64" s="458">
        <f t="shared" si="58"/>
        <v>2</v>
      </c>
      <c r="AK64" s="458">
        <f t="shared" si="59"/>
        <v>2</v>
      </c>
      <c r="AL64" s="458">
        <f t="shared" si="60"/>
        <v>1</v>
      </c>
      <c r="AM64" s="458">
        <f t="shared" si="61"/>
        <v>0</v>
      </c>
      <c r="AN64" s="458">
        <f t="shared" si="62"/>
        <v>1</v>
      </c>
      <c r="AO64" s="458">
        <f t="shared" si="63"/>
        <v>0</v>
      </c>
      <c r="AP64" s="458">
        <f t="shared" si="64"/>
        <v>0</v>
      </c>
      <c r="AQ64" s="458">
        <f t="shared" si="65"/>
        <v>0</v>
      </c>
      <c r="AR64" s="458">
        <f t="shared" si="66"/>
        <v>0</v>
      </c>
      <c r="AT64" s="16" t="s">
        <v>76</v>
      </c>
      <c r="AU64" s="13"/>
      <c r="AV64" s="13"/>
      <c r="AW64" s="13">
        <v>2</v>
      </c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>
        <v>1</v>
      </c>
      <c r="BI64" s="13"/>
      <c r="BJ64" s="13"/>
      <c r="BK64" s="13"/>
      <c r="BL64" s="13"/>
      <c r="BM64" s="13">
        <v>1</v>
      </c>
      <c r="BN64" s="13">
        <v>1</v>
      </c>
      <c r="BO64" s="13"/>
      <c r="BP64" s="13">
        <v>1</v>
      </c>
      <c r="BQ64" s="13"/>
      <c r="BR64" s="13"/>
      <c r="BS64" s="13">
        <v>2</v>
      </c>
      <c r="BT64" s="13"/>
      <c r="BU64" s="13">
        <v>3</v>
      </c>
      <c r="BV64" s="13">
        <v>1</v>
      </c>
      <c r="BW64" s="13">
        <v>1</v>
      </c>
      <c r="BX64" s="13">
        <v>1</v>
      </c>
      <c r="BY64" s="13"/>
      <c r="BZ64" s="13"/>
      <c r="CA64" s="13">
        <v>1</v>
      </c>
      <c r="CB64" s="13"/>
      <c r="CC64" s="13">
        <v>1</v>
      </c>
      <c r="CD64" s="13"/>
      <c r="CE64" s="13"/>
      <c r="CF64" s="13">
        <v>1</v>
      </c>
      <c r="CG64" s="13"/>
      <c r="CH64" s="13"/>
      <c r="CI64" s="13">
        <v>1</v>
      </c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>
        <v>2</v>
      </c>
      <c r="CW64" s="13"/>
      <c r="CX64" s="13"/>
      <c r="CY64" s="13"/>
      <c r="CZ64" s="13"/>
      <c r="DA64" s="13"/>
      <c r="DB64" s="13">
        <v>1</v>
      </c>
      <c r="DC64" s="13">
        <v>1</v>
      </c>
      <c r="DD64" s="13"/>
      <c r="DE64" s="13"/>
      <c r="DF64" s="13"/>
      <c r="DG64" s="13">
        <v>1</v>
      </c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59">
        <v>23</v>
      </c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>
        <v>1</v>
      </c>
      <c r="FW64" s="13"/>
      <c r="FX64" s="13"/>
      <c r="FY64" s="13"/>
      <c r="FZ64" s="13"/>
      <c r="GA64" s="13">
        <v>1</v>
      </c>
      <c r="GB64" s="13"/>
      <c r="GC64" s="13">
        <v>1</v>
      </c>
      <c r="GD64" s="13">
        <v>2</v>
      </c>
      <c r="GE64" s="13">
        <v>2</v>
      </c>
      <c r="GF64" s="13"/>
      <c r="GG64" s="13"/>
      <c r="GH64" s="13">
        <v>1</v>
      </c>
      <c r="GI64" s="13">
        <v>2</v>
      </c>
      <c r="GJ64" s="13"/>
      <c r="GK64" s="13"/>
      <c r="GL64" s="13">
        <v>2</v>
      </c>
      <c r="GM64" s="13"/>
      <c r="GN64" s="13"/>
      <c r="GO64" s="13"/>
      <c r="GP64" s="13">
        <v>1</v>
      </c>
      <c r="GQ64" s="13">
        <v>1</v>
      </c>
      <c r="GR64" s="13">
        <v>1</v>
      </c>
      <c r="GS64" s="13">
        <v>1</v>
      </c>
      <c r="GT64" s="13">
        <v>1</v>
      </c>
      <c r="GU64" s="13"/>
      <c r="GV64" s="13"/>
      <c r="GW64" s="13">
        <v>1</v>
      </c>
      <c r="GX64" s="13">
        <v>1</v>
      </c>
      <c r="GY64" s="13"/>
      <c r="GZ64" s="13"/>
      <c r="HA64" s="13"/>
      <c r="HB64" s="13"/>
      <c r="HC64" s="13"/>
      <c r="HD64" s="13">
        <v>1</v>
      </c>
      <c r="HE64" s="13"/>
      <c r="HF64" s="13"/>
      <c r="HG64" s="13">
        <v>1</v>
      </c>
      <c r="HH64" s="13"/>
      <c r="HI64" s="13"/>
      <c r="HJ64" s="13"/>
      <c r="HK64" s="13"/>
      <c r="HL64" s="13"/>
      <c r="HM64" s="13"/>
      <c r="HN64" s="13"/>
      <c r="HO64" s="13"/>
      <c r="HP64" s="13">
        <v>2</v>
      </c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>
        <v>1</v>
      </c>
      <c r="IB64" s="13"/>
      <c r="IC64" s="13"/>
      <c r="ID64" s="13"/>
      <c r="IE64" s="13"/>
      <c r="IF64" s="13"/>
      <c r="IG64" s="13"/>
      <c r="IH64" s="13"/>
      <c r="II64" s="13"/>
      <c r="IJ64" s="13">
        <v>1</v>
      </c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59">
        <v>25</v>
      </c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59"/>
      <c r="NG64" s="13">
        <v>48</v>
      </c>
      <c r="NH64" s="351"/>
      <c r="NI64" s="351"/>
      <c r="NJ64" s="351"/>
      <c r="NK64" s="351"/>
      <c r="NL64" s="351"/>
      <c r="NM64" s="351"/>
    </row>
    <row r="65" spans="1:377">
      <c r="A65" s="8" t="s">
        <v>76</v>
      </c>
      <c r="B65" s="250">
        <f t="shared" si="26"/>
        <v>0</v>
      </c>
      <c r="C65" s="250">
        <f t="shared" si="27"/>
        <v>2</v>
      </c>
      <c r="D65" s="250">
        <f t="shared" si="28"/>
        <v>1</v>
      </c>
      <c r="E65" s="250">
        <f t="shared" si="29"/>
        <v>3</v>
      </c>
      <c r="F65" s="250">
        <f t="shared" si="30"/>
        <v>6</v>
      </c>
      <c r="G65" s="250">
        <f t="shared" si="31"/>
        <v>9</v>
      </c>
      <c r="H65" s="250">
        <f t="shared" si="32"/>
        <v>6</v>
      </c>
      <c r="I65" s="250">
        <f t="shared" si="33"/>
        <v>3</v>
      </c>
      <c r="J65" s="250">
        <f t="shared" si="34"/>
        <v>6</v>
      </c>
      <c r="K65" s="250">
        <f t="shared" si="35"/>
        <v>1</v>
      </c>
      <c r="L65" s="250">
        <f t="shared" si="36"/>
        <v>2</v>
      </c>
      <c r="M65" s="250">
        <f t="shared" si="37"/>
        <v>3</v>
      </c>
      <c r="N65" s="250">
        <f t="shared" si="38"/>
        <v>2</v>
      </c>
      <c r="O65" s="250">
        <f t="shared" si="39"/>
        <v>2</v>
      </c>
      <c r="P65" s="250">
        <f t="shared" si="40"/>
        <v>1</v>
      </c>
      <c r="Q65" s="250">
        <f t="shared" si="41"/>
        <v>0</v>
      </c>
      <c r="R65" s="250">
        <f t="shared" si="42"/>
        <v>1</v>
      </c>
      <c r="S65" s="250">
        <f t="shared" si="43"/>
        <v>0</v>
      </c>
      <c r="T65" s="250">
        <f t="shared" si="44"/>
        <v>0</v>
      </c>
      <c r="U65" s="250">
        <f t="shared" si="45"/>
        <v>0</v>
      </c>
      <c r="W65" s="16" t="s">
        <v>77</v>
      </c>
      <c r="X65" s="458">
        <f t="shared" si="46"/>
        <v>0</v>
      </c>
      <c r="Y65" s="458">
        <f t="shared" si="47"/>
        <v>0</v>
      </c>
      <c r="Z65" s="458">
        <f t="shared" si="48"/>
        <v>2</v>
      </c>
      <c r="AA65" s="458">
        <f t="shared" si="49"/>
        <v>2</v>
      </c>
      <c r="AB65" s="458">
        <f t="shared" si="50"/>
        <v>19</v>
      </c>
      <c r="AC65" s="458">
        <f t="shared" si="51"/>
        <v>29</v>
      </c>
      <c r="AD65" s="458">
        <f t="shared" si="52"/>
        <v>28</v>
      </c>
      <c r="AE65" s="458">
        <f t="shared" si="53"/>
        <v>41</v>
      </c>
      <c r="AF65" s="458">
        <f t="shared" si="54"/>
        <v>29</v>
      </c>
      <c r="AG65" s="458">
        <f t="shared" si="55"/>
        <v>31</v>
      </c>
      <c r="AH65" s="458">
        <f t="shared" si="56"/>
        <v>32</v>
      </c>
      <c r="AI65" s="458">
        <f t="shared" si="57"/>
        <v>28</v>
      </c>
      <c r="AJ65" s="458">
        <f t="shared" si="58"/>
        <v>21</v>
      </c>
      <c r="AK65" s="458">
        <f t="shared" si="59"/>
        <v>15</v>
      </c>
      <c r="AL65" s="458">
        <f t="shared" si="60"/>
        <v>11</v>
      </c>
      <c r="AM65" s="458">
        <f t="shared" si="61"/>
        <v>13</v>
      </c>
      <c r="AN65" s="458">
        <f t="shared" si="62"/>
        <v>5</v>
      </c>
      <c r="AO65" s="458">
        <f t="shared" si="63"/>
        <v>9</v>
      </c>
      <c r="AP65" s="458">
        <f t="shared" si="64"/>
        <v>2</v>
      </c>
      <c r="AQ65" s="458">
        <f t="shared" si="65"/>
        <v>7</v>
      </c>
      <c r="AR65" s="458">
        <f t="shared" si="66"/>
        <v>0</v>
      </c>
      <c r="AT65" s="16" t="s">
        <v>77</v>
      </c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>
        <v>1</v>
      </c>
      <c r="BF65" s="13"/>
      <c r="BG65" s="13"/>
      <c r="BH65" s="13"/>
      <c r="BI65" s="13"/>
      <c r="BJ65" s="13"/>
      <c r="BK65" s="13"/>
      <c r="BL65" s="13"/>
      <c r="BM65" s="13"/>
      <c r="BN65" s="13">
        <v>1</v>
      </c>
      <c r="BO65" s="13"/>
      <c r="BP65" s="13">
        <v>1</v>
      </c>
      <c r="BQ65" s="13">
        <v>2</v>
      </c>
      <c r="BR65" s="13">
        <v>2</v>
      </c>
      <c r="BS65" s="13">
        <v>3</v>
      </c>
      <c r="BT65" s="13">
        <v>3</v>
      </c>
      <c r="BU65" s="13">
        <v>4</v>
      </c>
      <c r="BV65" s="13">
        <v>4</v>
      </c>
      <c r="BW65" s="13">
        <v>6</v>
      </c>
      <c r="BX65" s="13">
        <v>4</v>
      </c>
      <c r="BY65" s="13">
        <v>5</v>
      </c>
      <c r="BZ65" s="13">
        <v>2</v>
      </c>
      <c r="CA65" s="13">
        <v>2</v>
      </c>
      <c r="CB65" s="13">
        <v>6</v>
      </c>
      <c r="CC65" s="13">
        <v>4</v>
      </c>
      <c r="CD65" s="13">
        <v>4</v>
      </c>
      <c r="CE65" s="13">
        <v>3</v>
      </c>
      <c r="CF65" s="13">
        <v>7</v>
      </c>
      <c r="CG65" s="13">
        <v>2</v>
      </c>
      <c r="CH65" s="13">
        <v>6</v>
      </c>
      <c r="CI65" s="13">
        <v>3</v>
      </c>
      <c r="CJ65" s="13">
        <v>5</v>
      </c>
      <c r="CK65" s="13">
        <v>4</v>
      </c>
      <c r="CL65" s="13">
        <v>2</v>
      </c>
      <c r="CM65" s="13">
        <v>3</v>
      </c>
      <c r="CN65" s="13">
        <v>3</v>
      </c>
      <c r="CO65" s="13">
        <v>1</v>
      </c>
      <c r="CP65" s="13">
        <v>3</v>
      </c>
      <c r="CQ65" s="13">
        <v>2</v>
      </c>
      <c r="CR65" s="13">
        <v>5</v>
      </c>
      <c r="CS65" s="13">
        <v>5</v>
      </c>
      <c r="CT65" s="13">
        <v>1</v>
      </c>
      <c r="CU65" s="13">
        <v>2</v>
      </c>
      <c r="CV65" s="13">
        <v>2</v>
      </c>
      <c r="CW65" s="13">
        <v>4</v>
      </c>
      <c r="CX65" s="13">
        <v>5</v>
      </c>
      <c r="CY65" s="13">
        <v>4</v>
      </c>
      <c r="CZ65" s="13">
        <v>2</v>
      </c>
      <c r="DA65" s="13">
        <v>2</v>
      </c>
      <c r="DB65" s="13">
        <v>1</v>
      </c>
      <c r="DC65" s="13">
        <v>2</v>
      </c>
      <c r="DD65" s="13">
        <v>1</v>
      </c>
      <c r="DE65" s="13"/>
      <c r="DF65" s="13">
        <v>1</v>
      </c>
      <c r="DG65" s="13">
        <v>1</v>
      </c>
      <c r="DH65" s="13">
        <v>1</v>
      </c>
      <c r="DI65" s="13">
        <v>1</v>
      </c>
      <c r="DJ65" s="13">
        <v>3</v>
      </c>
      <c r="DK65" s="13">
        <v>3</v>
      </c>
      <c r="DL65" s="13">
        <v>2</v>
      </c>
      <c r="DM65" s="13">
        <v>1</v>
      </c>
      <c r="DN65" s="13"/>
      <c r="DO65" s="13">
        <v>1</v>
      </c>
      <c r="DP65" s="13"/>
      <c r="DQ65" s="13">
        <v>1</v>
      </c>
      <c r="DR65" s="13">
        <v>3</v>
      </c>
      <c r="DS65" s="13">
        <v>4</v>
      </c>
      <c r="DT65" s="13">
        <v>1</v>
      </c>
      <c r="DU65" s="13">
        <v>1</v>
      </c>
      <c r="DV65" s="13">
        <v>1</v>
      </c>
      <c r="DW65" s="13">
        <v>1</v>
      </c>
      <c r="DX65" s="13"/>
      <c r="DY65" s="13">
        <v>2</v>
      </c>
      <c r="DZ65" s="13">
        <v>1</v>
      </c>
      <c r="EA65" s="13"/>
      <c r="EB65" s="13">
        <v>2</v>
      </c>
      <c r="EC65" s="13"/>
      <c r="ED65" s="13">
        <v>1</v>
      </c>
      <c r="EE65" s="13">
        <v>1</v>
      </c>
      <c r="EF65" s="13">
        <v>1</v>
      </c>
      <c r="EG65" s="13"/>
      <c r="EH65" s="13">
        <v>1</v>
      </c>
      <c r="EI65" s="13"/>
      <c r="EJ65" s="13">
        <v>3</v>
      </c>
      <c r="EK65" s="13">
        <v>1</v>
      </c>
      <c r="EL65" s="13">
        <v>1</v>
      </c>
      <c r="EM65" s="13"/>
      <c r="EN65" s="13"/>
      <c r="EO65" s="13"/>
      <c r="EP65" s="13"/>
      <c r="EQ65" s="13">
        <v>1</v>
      </c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59">
        <v>175</v>
      </c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>
        <v>1</v>
      </c>
      <c r="FU65" s="13"/>
      <c r="FV65" s="13">
        <v>1</v>
      </c>
      <c r="FW65" s="13"/>
      <c r="FX65" s="13">
        <v>3</v>
      </c>
      <c r="FY65" s="13">
        <v>1</v>
      </c>
      <c r="FZ65" s="13">
        <v>2</v>
      </c>
      <c r="GA65" s="13">
        <v>1</v>
      </c>
      <c r="GB65" s="13">
        <v>4</v>
      </c>
      <c r="GC65" s="13">
        <v>1</v>
      </c>
      <c r="GD65" s="13">
        <v>2</v>
      </c>
      <c r="GE65" s="13">
        <v>5</v>
      </c>
      <c r="GF65" s="13"/>
      <c r="GG65" s="13">
        <v>4</v>
      </c>
      <c r="GH65" s="13">
        <v>3</v>
      </c>
      <c r="GI65" s="13">
        <v>8</v>
      </c>
      <c r="GJ65" s="13">
        <v>1</v>
      </c>
      <c r="GK65" s="13">
        <v>3</v>
      </c>
      <c r="GL65" s="13">
        <v>2</v>
      </c>
      <c r="GM65" s="13">
        <v>2</v>
      </c>
      <c r="GN65" s="13">
        <v>3</v>
      </c>
      <c r="GO65" s="13">
        <v>2</v>
      </c>
      <c r="GP65" s="13"/>
      <c r="GQ65" s="13">
        <v>3</v>
      </c>
      <c r="GR65" s="13">
        <v>2</v>
      </c>
      <c r="GS65" s="13">
        <v>4</v>
      </c>
      <c r="GT65" s="13"/>
      <c r="GU65" s="13">
        <v>3</v>
      </c>
      <c r="GV65" s="13">
        <v>5</v>
      </c>
      <c r="GW65" s="13">
        <v>6</v>
      </c>
      <c r="GX65" s="13">
        <v>1</v>
      </c>
      <c r="GY65" s="13">
        <v>1</v>
      </c>
      <c r="GZ65" s="13">
        <v>4</v>
      </c>
      <c r="HA65" s="13">
        <v>4</v>
      </c>
      <c r="HB65" s="13">
        <v>2</v>
      </c>
      <c r="HC65" s="13">
        <v>1</v>
      </c>
      <c r="HD65" s="13">
        <v>3</v>
      </c>
      <c r="HE65" s="13">
        <v>3</v>
      </c>
      <c r="HF65" s="13">
        <v>2</v>
      </c>
      <c r="HG65" s="13">
        <v>6</v>
      </c>
      <c r="HH65" s="13">
        <v>2</v>
      </c>
      <c r="HI65" s="13">
        <v>6</v>
      </c>
      <c r="HJ65" s="13">
        <v>3</v>
      </c>
      <c r="HK65" s="13">
        <v>4</v>
      </c>
      <c r="HL65" s="13">
        <v>5</v>
      </c>
      <c r="HM65" s="13">
        <v>1</v>
      </c>
      <c r="HN65" s="13">
        <v>2</v>
      </c>
      <c r="HO65" s="13">
        <v>2</v>
      </c>
      <c r="HP65" s="13">
        <v>1</v>
      </c>
      <c r="HQ65" s="13">
        <v>1</v>
      </c>
      <c r="HR65" s="13">
        <v>1</v>
      </c>
      <c r="HS65" s="13">
        <v>1</v>
      </c>
      <c r="HT65" s="13">
        <v>3</v>
      </c>
      <c r="HU65" s="13">
        <v>2</v>
      </c>
      <c r="HV65" s="13"/>
      <c r="HW65" s="13">
        <v>1</v>
      </c>
      <c r="HX65" s="13">
        <v>1</v>
      </c>
      <c r="HY65" s="13">
        <v>1</v>
      </c>
      <c r="HZ65" s="13">
        <v>2</v>
      </c>
      <c r="IA65" s="13"/>
      <c r="IB65" s="13">
        <v>1</v>
      </c>
      <c r="IC65" s="13">
        <v>1</v>
      </c>
      <c r="ID65" s="13">
        <v>2</v>
      </c>
      <c r="IE65" s="13">
        <v>2</v>
      </c>
      <c r="IF65" s="13"/>
      <c r="IG65" s="13">
        <v>2</v>
      </c>
      <c r="IH65" s="13">
        <v>1</v>
      </c>
      <c r="II65" s="13"/>
      <c r="IJ65" s="13"/>
      <c r="IK65" s="13"/>
      <c r="IL65" s="13"/>
      <c r="IM65" s="13"/>
      <c r="IN65" s="13"/>
      <c r="IO65" s="13">
        <v>1</v>
      </c>
      <c r="IP65" s="13"/>
      <c r="IQ65" s="13">
        <v>1</v>
      </c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59">
        <v>149</v>
      </c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59"/>
      <c r="NG65" s="13">
        <v>324</v>
      </c>
      <c r="NH65" s="351"/>
      <c r="NI65" s="351"/>
      <c r="NJ65" s="351"/>
      <c r="NK65" s="351"/>
      <c r="NL65" s="351"/>
      <c r="NM65" s="351"/>
    </row>
    <row r="66" spans="1:377">
      <c r="A66" s="8" t="s">
        <v>77</v>
      </c>
      <c r="B66" s="250">
        <f t="shared" si="26"/>
        <v>0</v>
      </c>
      <c r="C66" s="250">
        <f t="shared" si="27"/>
        <v>0</v>
      </c>
      <c r="D66" s="250">
        <f t="shared" si="28"/>
        <v>2</v>
      </c>
      <c r="E66" s="250">
        <f t="shared" si="29"/>
        <v>2</v>
      </c>
      <c r="F66" s="250">
        <f t="shared" si="30"/>
        <v>19</v>
      </c>
      <c r="G66" s="250">
        <f t="shared" si="31"/>
        <v>29</v>
      </c>
      <c r="H66" s="250">
        <f t="shared" si="32"/>
        <v>28</v>
      </c>
      <c r="I66" s="250">
        <f t="shared" si="33"/>
        <v>41</v>
      </c>
      <c r="J66" s="250">
        <f t="shared" si="34"/>
        <v>29</v>
      </c>
      <c r="K66" s="250">
        <f t="shared" si="35"/>
        <v>31</v>
      </c>
      <c r="L66" s="250">
        <f t="shared" si="36"/>
        <v>32</v>
      </c>
      <c r="M66" s="250">
        <f t="shared" si="37"/>
        <v>28</v>
      </c>
      <c r="N66" s="250">
        <f t="shared" si="38"/>
        <v>21</v>
      </c>
      <c r="O66" s="250">
        <f t="shared" si="39"/>
        <v>15</v>
      </c>
      <c r="P66" s="250">
        <f t="shared" si="40"/>
        <v>11</v>
      </c>
      <c r="Q66" s="250">
        <f t="shared" si="41"/>
        <v>13</v>
      </c>
      <c r="R66" s="250">
        <f t="shared" si="42"/>
        <v>5</v>
      </c>
      <c r="S66" s="250">
        <f t="shared" si="43"/>
        <v>9</v>
      </c>
      <c r="T66" s="250">
        <f t="shared" si="44"/>
        <v>2</v>
      </c>
      <c r="U66" s="250">
        <f t="shared" si="45"/>
        <v>7</v>
      </c>
      <c r="W66" s="16" t="s">
        <v>195</v>
      </c>
      <c r="X66" s="458">
        <f t="shared" si="46"/>
        <v>8</v>
      </c>
      <c r="Y66" s="458">
        <f t="shared" si="47"/>
        <v>5</v>
      </c>
      <c r="Z66" s="458">
        <f t="shared" si="48"/>
        <v>13</v>
      </c>
      <c r="AA66" s="458">
        <f t="shared" si="49"/>
        <v>14</v>
      </c>
      <c r="AB66" s="458">
        <f t="shared" si="50"/>
        <v>33</v>
      </c>
      <c r="AC66" s="458">
        <f t="shared" si="51"/>
        <v>43</v>
      </c>
      <c r="AD66" s="458">
        <f t="shared" si="52"/>
        <v>44</v>
      </c>
      <c r="AE66" s="458">
        <f t="shared" si="53"/>
        <v>50</v>
      </c>
      <c r="AF66" s="458">
        <f t="shared" si="54"/>
        <v>31</v>
      </c>
      <c r="AG66" s="458">
        <f t="shared" si="55"/>
        <v>47</v>
      </c>
      <c r="AH66" s="458">
        <f t="shared" si="56"/>
        <v>32</v>
      </c>
      <c r="AI66" s="458">
        <f t="shared" si="57"/>
        <v>44</v>
      </c>
      <c r="AJ66" s="458">
        <f t="shared" si="58"/>
        <v>17</v>
      </c>
      <c r="AK66" s="458">
        <f t="shared" si="59"/>
        <v>19</v>
      </c>
      <c r="AL66" s="458">
        <f t="shared" si="60"/>
        <v>16</v>
      </c>
      <c r="AM66" s="458">
        <f t="shared" si="61"/>
        <v>7</v>
      </c>
      <c r="AN66" s="458">
        <f t="shared" si="62"/>
        <v>8</v>
      </c>
      <c r="AO66" s="458">
        <f t="shared" si="63"/>
        <v>2</v>
      </c>
      <c r="AP66" s="458">
        <f t="shared" si="64"/>
        <v>0</v>
      </c>
      <c r="AQ66" s="458">
        <f t="shared" si="65"/>
        <v>4</v>
      </c>
      <c r="AR66" s="458">
        <f t="shared" si="66"/>
        <v>1</v>
      </c>
      <c r="AT66" s="16" t="s">
        <v>195</v>
      </c>
      <c r="AU66" s="13"/>
      <c r="AV66" s="13">
        <v>1</v>
      </c>
      <c r="AW66" s="13"/>
      <c r="AX66" s="13"/>
      <c r="AY66" s="13"/>
      <c r="AZ66" s="13">
        <v>1</v>
      </c>
      <c r="BA66" s="13">
        <v>1</v>
      </c>
      <c r="BB66" s="13">
        <v>1</v>
      </c>
      <c r="BC66" s="13">
        <v>1</v>
      </c>
      <c r="BD66" s="13"/>
      <c r="BE66" s="13"/>
      <c r="BF66" s="13">
        <v>1</v>
      </c>
      <c r="BG66" s="13"/>
      <c r="BH66" s="13"/>
      <c r="BI66" s="13"/>
      <c r="BJ66" s="13">
        <v>1</v>
      </c>
      <c r="BK66" s="13">
        <v>1</v>
      </c>
      <c r="BL66" s="13">
        <v>4</v>
      </c>
      <c r="BM66" s="13">
        <v>3</v>
      </c>
      <c r="BN66" s="13">
        <v>4</v>
      </c>
      <c r="BO66" s="13">
        <v>3</v>
      </c>
      <c r="BP66" s="13">
        <v>4</v>
      </c>
      <c r="BQ66" s="13">
        <v>5</v>
      </c>
      <c r="BR66" s="13">
        <v>4</v>
      </c>
      <c r="BS66" s="13">
        <v>2</v>
      </c>
      <c r="BT66" s="13">
        <v>2</v>
      </c>
      <c r="BU66" s="13">
        <v>4</v>
      </c>
      <c r="BV66" s="13">
        <v>6</v>
      </c>
      <c r="BW66" s="13">
        <v>8</v>
      </c>
      <c r="BX66" s="13">
        <v>5</v>
      </c>
      <c r="BY66" s="13">
        <v>7</v>
      </c>
      <c r="BZ66" s="13">
        <v>7</v>
      </c>
      <c r="CA66" s="13">
        <v>4</v>
      </c>
      <c r="CB66" s="13">
        <v>3</v>
      </c>
      <c r="CC66" s="13">
        <v>4</v>
      </c>
      <c r="CD66" s="13">
        <v>6</v>
      </c>
      <c r="CE66" s="13">
        <v>5</v>
      </c>
      <c r="CF66" s="13">
        <v>6</v>
      </c>
      <c r="CG66" s="13">
        <v>5</v>
      </c>
      <c r="CH66" s="13">
        <v>3</v>
      </c>
      <c r="CI66" s="13">
        <v>3</v>
      </c>
      <c r="CJ66" s="13">
        <v>5</v>
      </c>
      <c r="CK66" s="13">
        <v>8</v>
      </c>
      <c r="CL66" s="13">
        <v>5</v>
      </c>
      <c r="CM66" s="13">
        <v>1</v>
      </c>
      <c r="CN66" s="13">
        <v>6</v>
      </c>
      <c r="CO66" s="13">
        <v>5</v>
      </c>
      <c r="CP66" s="13">
        <v>6</v>
      </c>
      <c r="CQ66" s="13">
        <v>5</v>
      </c>
      <c r="CR66" s="13">
        <v>3</v>
      </c>
      <c r="CS66" s="13">
        <v>6</v>
      </c>
      <c r="CT66" s="13">
        <v>7</v>
      </c>
      <c r="CU66" s="13">
        <v>1</v>
      </c>
      <c r="CV66" s="13">
        <v>4</v>
      </c>
      <c r="CW66" s="13">
        <v>2</v>
      </c>
      <c r="CX66" s="13">
        <v>3</v>
      </c>
      <c r="CY66" s="13">
        <v>8</v>
      </c>
      <c r="CZ66" s="13">
        <v>7</v>
      </c>
      <c r="DA66" s="13">
        <v>2</v>
      </c>
      <c r="DB66" s="13">
        <v>4</v>
      </c>
      <c r="DC66" s="13">
        <v>2</v>
      </c>
      <c r="DD66" s="13">
        <v>1</v>
      </c>
      <c r="DE66" s="13"/>
      <c r="DF66" s="13">
        <v>5</v>
      </c>
      <c r="DG66" s="13">
        <v>1</v>
      </c>
      <c r="DH66" s="13">
        <v>1</v>
      </c>
      <c r="DI66" s="13">
        <v>1</v>
      </c>
      <c r="DJ66" s="13">
        <v>3</v>
      </c>
      <c r="DK66" s="13">
        <v>4</v>
      </c>
      <c r="DL66" s="13">
        <v>1</v>
      </c>
      <c r="DM66" s="13"/>
      <c r="DN66" s="13"/>
      <c r="DO66" s="13">
        <v>2</v>
      </c>
      <c r="DP66" s="13">
        <v>1</v>
      </c>
      <c r="DQ66" s="13"/>
      <c r="DR66" s="13"/>
      <c r="DS66" s="13">
        <v>1</v>
      </c>
      <c r="DT66" s="13"/>
      <c r="DU66" s="13">
        <v>2</v>
      </c>
      <c r="DV66" s="13">
        <v>1</v>
      </c>
      <c r="DW66" s="13"/>
      <c r="DX66" s="13"/>
      <c r="DY66" s="13"/>
      <c r="DZ66" s="13">
        <v>1</v>
      </c>
      <c r="EA66" s="13"/>
      <c r="EB66" s="13"/>
      <c r="EC66" s="13">
        <v>1</v>
      </c>
      <c r="ED66" s="13"/>
      <c r="EE66" s="13"/>
      <c r="EF66" s="13"/>
      <c r="EG66" s="13"/>
      <c r="EH66" s="13">
        <v>2</v>
      </c>
      <c r="EI66" s="13">
        <v>1</v>
      </c>
      <c r="EJ66" s="13">
        <v>1</v>
      </c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59">
        <v>235</v>
      </c>
      <c r="FC66" s="13">
        <v>2</v>
      </c>
      <c r="FD66" s="13"/>
      <c r="FE66" s="13"/>
      <c r="FF66" s="13"/>
      <c r="FG66" s="13">
        <v>1</v>
      </c>
      <c r="FH66" s="13">
        <v>1</v>
      </c>
      <c r="FI66" s="13">
        <v>1</v>
      </c>
      <c r="FJ66" s="13"/>
      <c r="FK66" s="13">
        <v>1</v>
      </c>
      <c r="FL66" s="13">
        <v>2</v>
      </c>
      <c r="FM66" s="13">
        <v>1</v>
      </c>
      <c r="FN66" s="13">
        <v>1</v>
      </c>
      <c r="FO66" s="13">
        <v>2</v>
      </c>
      <c r="FP66" s="13">
        <v>4</v>
      </c>
      <c r="FQ66" s="13">
        <v>1</v>
      </c>
      <c r="FR66" s="13">
        <v>1</v>
      </c>
      <c r="FS66" s="13">
        <v>1</v>
      </c>
      <c r="FT66" s="13"/>
      <c r="FU66" s="13">
        <v>1</v>
      </c>
      <c r="FV66" s="13">
        <v>1</v>
      </c>
      <c r="FW66" s="13">
        <v>2</v>
      </c>
      <c r="FX66" s="13">
        <v>4</v>
      </c>
      <c r="FY66" s="13">
        <v>3</v>
      </c>
      <c r="FZ66" s="13">
        <v>8</v>
      </c>
      <c r="GA66" s="13">
        <v>1</v>
      </c>
      <c r="GB66" s="13">
        <v>4</v>
      </c>
      <c r="GC66" s="13">
        <v>1</v>
      </c>
      <c r="GD66" s="13">
        <v>2</v>
      </c>
      <c r="GE66" s="13">
        <v>5</v>
      </c>
      <c r="GF66" s="13">
        <v>3</v>
      </c>
      <c r="GG66" s="13">
        <v>7</v>
      </c>
      <c r="GH66" s="13">
        <v>2</v>
      </c>
      <c r="GI66" s="13">
        <v>7</v>
      </c>
      <c r="GJ66" s="13">
        <v>1</v>
      </c>
      <c r="GK66" s="13">
        <v>6</v>
      </c>
      <c r="GL66" s="13">
        <v>2</v>
      </c>
      <c r="GM66" s="13">
        <v>7</v>
      </c>
      <c r="GN66" s="13">
        <v>9</v>
      </c>
      <c r="GO66" s="13">
        <v>3</v>
      </c>
      <c r="GP66" s="13"/>
      <c r="GQ66" s="13">
        <v>3</v>
      </c>
      <c r="GR66" s="13">
        <v>6</v>
      </c>
      <c r="GS66" s="13">
        <v>2</v>
      </c>
      <c r="GT66" s="13">
        <v>1</v>
      </c>
      <c r="GU66" s="13">
        <v>2</v>
      </c>
      <c r="GV66" s="13">
        <v>4</v>
      </c>
      <c r="GW66" s="13">
        <v>8</v>
      </c>
      <c r="GX66" s="13">
        <v>2</v>
      </c>
      <c r="GY66" s="13">
        <v>2</v>
      </c>
      <c r="GZ66" s="13">
        <v>1</v>
      </c>
      <c r="HA66" s="13">
        <v>2</v>
      </c>
      <c r="HB66" s="13">
        <v>3</v>
      </c>
      <c r="HC66" s="13">
        <v>4</v>
      </c>
      <c r="HD66" s="13">
        <v>4</v>
      </c>
      <c r="HE66" s="13">
        <v>4</v>
      </c>
      <c r="HF66" s="13">
        <v>3</v>
      </c>
      <c r="HG66" s="13">
        <v>3</v>
      </c>
      <c r="HH66" s="13">
        <v>4</v>
      </c>
      <c r="HI66" s="13">
        <v>2</v>
      </c>
      <c r="HJ66" s="13">
        <v>3</v>
      </c>
      <c r="HK66" s="13">
        <v>2</v>
      </c>
      <c r="HL66" s="13">
        <v>2</v>
      </c>
      <c r="HM66" s="13">
        <v>1</v>
      </c>
      <c r="HN66" s="13">
        <v>3</v>
      </c>
      <c r="HO66" s="13">
        <v>1</v>
      </c>
      <c r="HP66" s="13">
        <v>2</v>
      </c>
      <c r="HQ66" s="13">
        <v>1</v>
      </c>
      <c r="HR66" s="13"/>
      <c r="HS66" s="13">
        <v>3</v>
      </c>
      <c r="HT66" s="13">
        <v>2</v>
      </c>
      <c r="HU66" s="13"/>
      <c r="HV66" s="13">
        <v>3</v>
      </c>
      <c r="HW66" s="13">
        <v>1</v>
      </c>
      <c r="HX66" s="13">
        <v>3</v>
      </c>
      <c r="HY66" s="13">
        <v>1</v>
      </c>
      <c r="HZ66" s="13">
        <v>3</v>
      </c>
      <c r="IA66" s="13">
        <v>2</v>
      </c>
      <c r="IB66" s="13">
        <v>2</v>
      </c>
      <c r="IC66" s="13">
        <v>1</v>
      </c>
      <c r="ID66" s="13"/>
      <c r="IE66" s="13">
        <v>1</v>
      </c>
      <c r="IF66" s="13"/>
      <c r="IG66" s="13"/>
      <c r="IH66" s="13">
        <v>2</v>
      </c>
      <c r="II66" s="13"/>
      <c r="IJ66" s="13">
        <v>2</v>
      </c>
      <c r="IK66" s="13">
        <v>1</v>
      </c>
      <c r="IL66" s="13">
        <v>1</v>
      </c>
      <c r="IM66" s="13">
        <v>1</v>
      </c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59">
        <v>202</v>
      </c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>
        <v>1</v>
      </c>
      <c r="NE66" s="13"/>
      <c r="NF66" s="59">
        <v>1</v>
      </c>
      <c r="NG66" s="13">
        <v>438</v>
      </c>
      <c r="NH66" s="351"/>
      <c r="NI66" s="351"/>
      <c r="NJ66" s="351"/>
      <c r="NK66" s="351"/>
      <c r="NL66" s="351"/>
      <c r="NM66" s="351"/>
    </row>
    <row r="67" spans="1:377">
      <c r="A67" s="8" t="s">
        <v>195</v>
      </c>
      <c r="B67" s="250">
        <f t="shared" si="26"/>
        <v>8</v>
      </c>
      <c r="C67" s="250">
        <f t="shared" si="27"/>
        <v>5</v>
      </c>
      <c r="D67" s="250">
        <f t="shared" si="28"/>
        <v>13</v>
      </c>
      <c r="E67" s="250">
        <f t="shared" si="29"/>
        <v>14</v>
      </c>
      <c r="F67" s="250">
        <f t="shared" si="30"/>
        <v>33</v>
      </c>
      <c r="G67" s="250">
        <f t="shared" si="31"/>
        <v>43</v>
      </c>
      <c r="H67" s="250">
        <f t="shared" si="32"/>
        <v>44</v>
      </c>
      <c r="I67" s="250">
        <f t="shared" si="33"/>
        <v>50</v>
      </c>
      <c r="J67" s="250">
        <f t="shared" si="34"/>
        <v>31</v>
      </c>
      <c r="K67" s="250">
        <f t="shared" si="35"/>
        <v>47</v>
      </c>
      <c r="L67" s="250">
        <f t="shared" si="36"/>
        <v>32</v>
      </c>
      <c r="M67" s="250">
        <f t="shared" si="37"/>
        <v>44</v>
      </c>
      <c r="N67" s="250">
        <f t="shared" si="38"/>
        <v>17</v>
      </c>
      <c r="O67" s="250">
        <f t="shared" si="39"/>
        <v>19</v>
      </c>
      <c r="P67" s="250">
        <f t="shared" si="40"/>
        <v>16</v>
      </c>
      <c r="Q67" s="250">
        <f t="shared" si="41"/>
        <v>7</v>
      </c>
      <c r="R67" s="250">
        <f t="shared" si="42"/>
        <v>8</v>
      </c>
      <c r="S67" s="250">
        <f t="shared" si="43"/>
        <v>2</v>
      </c>
      <c r="T67" s="250">
        <f t="shared" si="44"/>
        <v>0</v>
      </c>
      <c r="U67" s="250">
        <f t="shared" si="45"/>
        <v>4</v>
      </c>
      <c r="W67" s="16" t="s">
        <v>79</v>
      </c>
      <c r="X67" s="458">
        <f t="shared" si="46"/>
        <v>1</v>
      </c>
      <c r="Y67" s="458">
        <f t="shared" si="47"/>
        <v>1</v>
      </c>
      <c r="Z67" s="458">
        <f t="shared" si="48"/>
        <v>2</v>
      </c>
      <c r="AA67" s="458">
        <f t="shared" si="49"/>
        <v>0</v>
      </c>
      <c r="AB67" s="458">
        <f t="shared" si="50"/>
        <v>6</v>
      </c>
      <c r="AC67" s="458">
        <f t="shared" si="51"/>
        <v>2</v>
      </c>
      <c r="AD67" s="458">
        <f t="shared" si="52"/>
        <v>3</v>
      </c>
      <c r="AE67" s="458">
        <f t="shared" si="53"/>
        <v>3</v>
      </c>
      <c r="AF67" s="458">
        <f t="shared" si="54"/>
        <v>1</v>
      </c>
      <c r="AG67" s="458">
        <f t="shared" si="55"/>
        <v>1</v>
      </c>
      <c r="AH67" s="458">
        <f t="shared" si="56"/>
        <v>1</v>
      </c>
      <c r="AI67" s="458">
        <f t="shared" si="57"/>
        <v>0</v>
      </c>
      <c r="AJ67" s="458">
        <f t="shared" si="58"/>
        <v>4</v>
      </c>
      <c r="AK67" s="458">
        <f t="shared" si="59"/>
        <v>1</v>
      </c>
      <c r="AL67" s="458">
        <f t="shared" si="60"/>
        <v>0</v>
      </c>
      <c r="AM67" s="458">
        <f t="shared" si="61"/>
        <v>1</v>
      </c>
      <c r="AN67" s="458">
        <f t="shared" si="62"/>
        <v>0</v>
      </c>
      <c r="AO67" s="458">
        <f t="shared" si="63"/>
        <v>0</v>
      </c>
      <c r="AP67" s="458">
        <f t="shared" si="64"/>
        <v>0</v>
      </c>
      <c r="AQ67" s="458">
        <f t="shared" si="65"/>
        <v>0</v>
      </c>
      <c r="AR67" s="458">
        <f t="shared" si="66"/>
        <v>0</v>
      </c>
      <c r="AT67" s="16" t="s">
        <v>79</v>
      </c>
      <c r="AU67" s="13">
        <v>1</v>
      </c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>
        <v>1</v>
      </c>
      <c r="BV67" s="13"/>
      <c r="BW67" s="13"/>
      <c r="BX67" s="13">
        <v>1</v>
      </c>
      <c r="BY67" s="13">
        <v>1</v>
      </c>
      <c r="BZ67" s="13"/>
      <c r="CA67" s="13"/>
      <c r="CB67" s="13">
        <v>1</v>
      </c>
      <c r="CC67" s="13"/>
      <c r="CD67" s="13"/>
      <c r="CE67" s="13"/>
      <c r="CF67" s="13"/>
      <c r="CG67" s="13">
        <v>1</v>
      </c>
      <c r="CH67" s="13"/>
      <c r="CI67" s="13"/>
      <c r="CJ67" s="13">
        <v>1</v>
      </c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>
        <v>1</v>
      </c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>
        <v>1</v>
      </c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59">
        <v>9</v>
      </c>
      <c r="FC67" s="13"/>
      <c r="FD67" s="13"/>
      <c r="FE67" s="13">
        <v>1</v>
      </c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>
        <v>2</v>
      </c>
      <c r="FW67" s="13"/>
      <c r="FX67" s="13"/>
      <c r="FY67" s="13">
        <v>1</v>
      </c>
      <c r="FZ67" s="13">
        <v>3</v>
      </c>
      <c r="GA67" s="13"/>
      <c r="GB67" s="13"/>
      <c r="GC67" s="13">
        <v>1</v>
      </c>
      <c r="GD67" s="13"/>
      <c r="GE67" s="13">
        <v>1</v>
      </c>
      <c r="GF67" s="13"/>
      <c r="GG67" s="13">
        <v>1</v>
      </c>
      <c r="GH67" s="13"/>
      <c r="GI67" s="13"/>
      <c r="GJ67" s="13"/>
      <c r="GK67" s="13">
        <v>1</v>
      </c>
      <c r="GL67" s="13"/>
      <c r="GM67" s="13"/>
      <c r="GN67" s="13"/>
      <c r="GO67" s="13"/>
      <c r="GP67" s="13">
        <v>1</v>
      </c>
      <c r="GQ67" s="13">
        <v>1</v>
      </c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>
        <v>1</v>
      </c>
      <c r="HI67" s="13"/>
      <c r="HJ67" s="13"/>
      <c r="HK67" s="13">
        <v>2</v>
      </c>
      <c r="HL67" s="13">
        <v>1</v>
      </c>
      <c r="HM67" s="13"/>
      <c r="HN67" s="13"/>
      <c r="HO67" s="13"/>
      <c r="HP67" s="13"/>
      <c r="HQ67" s="13"/>
      <c r="HR67" s="13"/>
      <c r="HS67" s="13">
        <v>1</v>
      </c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59">
        <v>18</v>
      </c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59"/>
      <c r="NG67" s="13">
        <v>27</v>
      </c>
      <c r="NH67" s="351"/>
      <c r="NI67" s="351"/>
      <c r="NJ67" s="351"/>
      <c r="NK67" s="351"/>
      <c r="NL67" s="351"/>
      <c r="NM67" s="351"/>
    </row>
    <row r="68" spans="1:377">
      <c r="A68" s="8" t="s">
        <v>79</v>
      </c>
      <c r="B68" s="250">
        <f t="shared" si="26"/>
        <v>1</v>
      </c>
      <c r="C68" s="250">
        <f t="shared" si="27"/>
        <v>1</v>
      </c>
      <c r="D68" s="250">
        <f t="shared" si="28"/>
        <v>2</v>
      </c>
      <c r="E68" s="250">
        <f t="shared" si="29"/>
        <v>0</v>
      </c>
      <c r="F68" s="250">
        <f t="shared" si="30"/>
        <v>6</v>
      </c>
      <c r="G68" s="250">
        <f t="shared" si="31"/>
        <v>2</v>
      </c>
      <c r="H68" s="250">
        <f t="shared" si="32"/>
        <v>3</v>
      </c>
      <c r="I68" s="250">
        <f t="shared" si="33"/>
        <v>3</v>
      </c>
      <c r="J68" s="250">
        <f t="shared" si="34"/>
        <v>1</v>
      </c>
      <c r="K68" s="250">
        <f t="shared" si="35"/>
        <v>1</v>
      </c>
      <c r="L68" s="250">
        <f t="shared" si="36"/>
        <v>1</v>
      </c>
      <c r="M68" s="250">
        <f t="shared" si="37"/>
        <v>0</v>
      </c>
      <c r="N68" s="250">
        <f t="shared" si="38"/>
        <v>4</v>
      </c>
      <c r="O68" s="250">
        <f t="shared" si="39"/>
        <v>1</v>
      </c>
      <c r="P68" s="250">
        <f t="shared" si="40"/>
        <v>0</v>
      </c>
      <c r="Q68" s="250">
        <f t="shared" si="41"/>
        <v>1</v>
      </c>
      <c r="R68" s="250">
        <f t="shared" si="42"/>
        <v>0</v>
      </c>
      <c r="S68" s="250">
        <f t="shared" si="43"/>
        <v>0</v>
      </c>
      <c r="T68" s="250">
        <f t="shared" si="44"/>
        <v>0</v>
      </c>
      <c r="U68" s="250">
        <f t="shared" si="45"/>
        <v>0</v>
      </c>
      <c r="W68" s="16" t="s">
        <v>80</v>
      </c>
      <c r="X68" s="458">
        <f t="shared" si="46"/>
        <v>3</v>
      </c>
      <c r="Y68" s="458">
        <f t="shared" si="47"/>
        <v>5</v>
      </c>
      <c r="Z68" s="458">
        <f t="shared" si="48"/>
        <v>18</v>
      </c>
      <c r="AA68" s="458">
        <f t="shared" si="49"/>
        <v>29</v>
      </c>
      <c r="AB68" s="458">
        <f t="shared" si="50"/>
        <v>82</v>
      </c>
      <c r="AC68" s="458">
        <f t="shared" si="51"/>
        <v>85</v>
      </c>
      <c r="AD68" s="458">
        <f t="shared" si="52"/>
        <v>99</v>
      </c>
      <c r="AE68" s="458">
        <f t="shared" si="53"/>
        <v>104</v>
      </c>
      <c r="AF68" s="458">
        <f t="shared" si="54"/>
        <v>97</v>
      </c>
      <c r="AG68" s="458">
        <f t="shared" si="55"/>
        <v>95</v>
      </c>
      <c r="AH68" s="458">
        <f t="shared" si="56"/>
        <v>76</v>
      </c>
      <c r="AI68" s="458">
        <f t="shared" si="57"/>
        <v>54</v>
      </c>
      <c r="AJ68" s="458">
        <f t="shared" si="58"/>
        <v>42</v>
      </c>
      <c r="AK68" s="458">
        <f t="shared" si="59"/>
        <v>29</v>
      </c>
      <c r="AL68" s="458">
        <f t="shared" si="60"/>
        <v>23</v>
      </c>
      <c r="AM68" s="458">
        <f t="shared" si="61"/>
        <v>21</v>
      </c>
      <c r="AN68" s="458">
        <f t="shared" si="62"/>
        <v>7</v>
      </c>
      <c r="AO68" s="458">
        <f t="shared" si="63"/>
        <v>16</v>
      </c>
      <c r="AP68" s="458">
        <f t="shared" si="64"/>
        <v>1</v>
      </c>
      <c r="AQ68" s="458">
        <f t="shared" si="65"/>
        <v>4</v>
      </c>
      <c r="AR68" s="458">
        <f t="shared" si="66"/>
        <v>0</v>
      </c>
      <c r="AT68" s="16" t="s">
        <v>80</v>
      </c>
      <c r="AU68" s="13">
        <v>1</v>
      </c>
      <c r="AV68" s="13">
        <v>1</v>
      </c>
      <c r="AW68" s="13"/>
      <c r="AX68" s="13"/>
      <c r="AY68" s="13"/>
      <c r="AZ68" s="13">
        <v>2</v>
      </c>
      <c r="BA68" s="13"/>
      <c r="BB68" s="13"/>
      <c r="BC68" s="13"/>
      <c r="BD68" s="13">
        <v>1</v>
      </c>
      <c r="BE68" s="13">
        <v>1</v>
      </c>
      <c r="BF68" s="13"/>
      <c r="BG68" s="13">
        <v>1</v>
      </c>
      <c r="BH68" s="13">
        <v>5</v>
      </c>
      <c r="BI68" s="13">
        <v>3</v>
      </c>
      <c r="BJ68" s="13">
        <v>3</v>
      </c>
      <c r="BK68" s="13">
        <v>3</v>
      </c>
      <c r="BL68" s="13">
        <v>2</v>
      </c>
      <c r="BM68" s="13">
        <v>3</v>
      </c>
      <c r="BN68" s="13">
        <v>8</v>
      </c>
      <c r="BO68" s="13">
        <v>8</v>
      </c>
      <c r="BP68" s="13">
        <v>5</v>
      </c>
      <c r="BQ68" s="13">
        <v>6</v>
      </c>
      <c r="BR68" s="13">
        <v>6</v>
      </c>
      <c r="BS68" s="13">
        <v>8</v>
      </c>
      <c r="BT68" s="13">
        <v>12</v>
      </c>
      <c r="BU68" s="13">
        <v>8</v>
      </c>
      <c r="BV68" s="13">
        <v>6</v>
      </c>
      <c r="BW68" s="13">
        <v>11</v>
      </c>
      <c r="BX68" s="13">
        <v>15</v>
      </c>
      <c r="BY68" s="13">
        <v>13</v>
      </c>
      <c r="BZ68" s="13">
        <v>8</v>
      </c>
      <c r="CA68" s="13">
        <v>8</v>
      </c>
      <c r="CB68" s="13">
        <v>11</v>
      </c>
      <c r="CC68" s="13">
        <v>9</v>
      </c>
      <c r="CD68" s="13">
        <v>11</v>
      </c>
      <c r="CE68" s="13">
        <v>11</v>
      </c>
      <c r="CF68" s="13">
        <v>18</v>
      </c>
      <c r="CG68" s="13">
        <v>10</v>
      </c>
      <c r="CH68" s="13">
        <v>5</v>
      </c>
      <c r="CI68" s="13">
        <v>13</v>
      </c>
      <c r="CJ68" s="13">
        <v>15</v>
      </c>
      <c r="CK68" s="13">
        <v>9</v>
      </c>
      <c r="CL68" s="13">
        <v>10</v>
      </c>
      <c r="CM68" s="13">
        <v>7</v>
      </c>
      <c r="CN68" s="13">
        <v>5</v>
      </c>
      <c r="CO68" s="13">
        <v>12</v>
      </c>
      <c r="CP68" s="13">
        <v>7</v>
      </c>
      <c r="CQ68" s="13">
        <v>8</v>
      </c>
      <c r="CR68" s="13">
        <v>9</v>
      </c>
      <c r="CS68" s="13">
        <v>7</v>
      </c>
      <c r="CT68" s="13">
        <v>4</v>
      </c>
      <c r="CU68" s="13">
        <v>6</v>
      </c>
      <c r="CV68" s="13">
        <v>7</v>
      </c>
      <c r="CW68" s="13">
        <v>7</v>
      </c>
      <c r="CX68" s="13">
        <v>7</v>
      </c>
      <c r="CY68" s="13">
        <v>4</v>
      </c>
      <c r="CZ68" s="13">
        <v>4</v>
      </c>
      <c r="DA68" s="13">
        <v>3</v>
      </c>
      <c r="DB68" s="13">
        <v>5</v>
      </c>
      <c r="DC68" s="13">
        <v>6</v>
      </c>
      <c r="DD68" s="13">
        <v>3</v>
      </c>
      <c r="DE68" s="13">
        <v>3</v>
      </c>
      <c r="DF68" s="13">
        <v>4</v>
      </c>
      <c r="DG68" s="13">
        <v>5</v>
      </c>
      <c r="DH68" s="13"/>
      <c r="DI68" s="13">
        <v>1</v>
      </c>
      <c r="DJ68" s="13">
        <v>4</v>
      </c>
      <c r="DK68" s="13">
        <v>3</v>
      </c>
      <c r="DL68" s="13"/>
      <c r="DM68" s="13">
        <v>1</v>
      </c>
      <c r="DN68" s="13">
        <v>3</v>
      </c>
      <c r="DO68" s="13">
        <v>1</v>
      </c>
      <c r="DP68" s="13">
        <v>2</v>
      </c>
      <c r="DQ68" s="13">
        <v>3</v>
      </c>
      <c r="DR68" s="13">
        <v>5</v>
      </c>
      <c r="DS68" s="13">
        <v>1</v>
      </c>
      <c r="DT68" s="13">
        <v>2</v>
      </c>
      <c r="DU68" s="13"/>
      <c r="DV68" s="13">
        <v>3</v>
      </c>
      <c r="DW68" s="13">
        <v>4</v>
      </c>
      <c r="DX68" s="13"/>
      <c r="DY68" s="13">
        <v>1</v>
      </c>
      <c r="DZ68" s="13">
        <v>1</v>
      </c>
      <c r="EA68" s="13">
        <v>1</v>
      </c>
      <c r="EB68" s="13">
        <v>2</v>
      </c>
      <c r="EC68" s="13">
        <v>1</v>
      </c>
      <c r="ED68" s="13">
        <v>1</v>
      </c>
      <c r="EE68" s="13">
        <v>2</v>
      </c>
      <c r="EF68" s="13">
        <v>3</v>
      </c>
      <c r="EG68" s="13"/>
      <c r="EH68" s="13"/>
      <c r="EI68" s="13"/>
      <c r="EJ68" s="13">
        <v>1</v>
      </c>
      <c r="EK68" s="13">
        <v>1</v>
      </c>
      <c r="EL68" s="13"/>
      <c r="EM68" s="13"/>
      <c r="EN68" s="13">
        <v>1</v>
      </c>
      <c r="EO68" s="13"/>
      <c r="EP68" s="13"/>
      <c r="EQ68" s="13">
        <v>1</v>
      </c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59">
        <v>442</v>
      </c>
      <c r="FC68" s="13"/>
      <c r="FD68" s="13"/>
      <c r="FE68" s="13">
        <v>1</v>
      </c>
      <c r="FF68" s="13"/>
      <c r="FG68" s="13"/>
      <c r="FH68" s="13"/>
      <c r="FI68" s="13">
        <v>1</v>
      </c>
      <c r="FJ68" s="13"/>
      <c r="FK68" s="13"/>
      <c r="FL68" s="13">
        <v>1</v>
      </c>
      <c r="FM68" s="13"/>
      <c r="FN68" s="13">
        <v>2</v>
      </c>
      <c r="FO68" s="13"/>
      <c r="FP68" s="13"/>
      <c r="FQ68" s="13"/>
      <c r="FR68" s="13">
        <v>3</v>
      </c>
      <c r="FS68" s="13">
        <v>4</v>
      </c>
      <c r="FT68" s="13">
        <v>1</v>
      </c>
      <c r="FU68" s="13">
        <v>2</v>
      </c>
      <c r="FV68" s="13">
        <v>6</v>
      </c>
      <c r="FW68" s="13">
        <v>4</v>
      </c>
      <c r="FX68" s="13">
        <v>3</v>
      </c>
      <c r="FY68" s="13">
        <v>6</v>
      </c>
      <c r="FZ68" s="13">
        <v>8</v>
      </c>
      <c r="GA68" s="13">
        <v>6</v>
      </c>
      <c r="GB68" s="13">
        <v>8</v>
      </c>
      <c r="GC68" s="13">
        <v>9</v>
      </c>
      <c r="GD68" s="13">
        <v>13</v>
      </c>
      <c r="GE68" s="13">
        <v>11</v>
      </c>
      <c r="GF68" s="13">
        <v>14</v>
      </c>
      <c r="GG68" s="13">
        <v>10</v>
      </c>
      <c r="GH68" s="13">
        <v>16</v>
      </c>
      <c r="GI68" s="13">
        <v>9</v>
      </c>
      <c r="GJ68" s="13">
        <v>6</v>
      </c>
      <c r="GK68" s="13">
        <v>10</v>
      </c>
      <c r="GL68" s="13">
        <v>7</v>
      </c>
      <c r="GM68" s="13">
        <v>8</v>
      </c>
      <c r="GN68" s="13">
        <v>10</v>
      </c>
      <c r="GO68" s="13">
        <v>12</v>
      </c>
      <c r="GP68" s="13">
        <v>11</v>
      </c>
      <c r="GQ68" s="13">
        <v>18</v>
      </c>
      <c r="GR68" s="13">
        <v>13</v>
      </c>
      <c r="GS68" s="13">
        <v>7</v>
      </c>
      <c r="GT68" s="13">
        <v>10</v>
      </c>
      <c r="GU68" s="13">
        <v>8</v>
      </c>
      <c r="GV68" s="13">
        <v>8</v>
      </c>
      <c r="GW68" s="13">
        <v>10</v>
      </c>
      <c r="GX68" s="13">
        <v>5</v>
      </c>
      <c r="GY68" s="13">
        <v>9</v>
      </c>
      <c r="GZ68" s="13">
        <v>9</v>
      </c>
      <c r="HA68" s="13">
        <v>4</v>
      </c>
      <c r="HB68" s="13">
        <v>11</v>
      </c>
      <c r="HC68" s="13">
        <v>13</v>
      </c>
      <c r="HD68" s="13">
        <v>10</v>
      </c>
      <c r="HE68" s="13">
        <v>9</v>
      </c>
      <c r="HF68" s="13">
        <v>3</v>
      </c>
      <c r="HG68" s="13">
        <v>5</v>
      </c>
      <c r="HH68" s="13">
        <v>8</v>
      </c>
      <c r="HI68" s="13">
        <v>7</v>
      </c>
      <c r="HJ68" s="13">
        <v>6</v>
      </c>
      <c r="HK68" s="13">
        <v>4</v>
      </c>
      <c r="HL68" s="13">
        <v>4</v>
      </c>
      <c r="HM68" s="13">
        <v>5</v>
      </c>
      <c r="HN68" s="13">
        <v>3</v>
      </c>
      <c r="HO68" s="13">
        <v>3</v>
      </c>
      <c r="HP68" s="13">
        <v>3</v>
      </c>
      <c r="HQ68" s="13">
        <v>6</v>
      </c>
      <c r="HR68" s="13">
        <v>6</v>
      </c>
      <c r="HS68" s="13">
        <v>2</v>
      </c>
      <c r="HT68" s="13">
        <v>6</v>
      </c>
      <c r="HU68" s="13">
        <v>3</v>
      </c>
      <c r="HV68" s="13">
        <v>3</v>
      </c>
      <c r="HW68" s="13">
        <v>4</v>
      </c>
      <c r="HX68" s="13">
        <v>2</v>
      </c>
      <c r="HY68" s="13">
        <v>3</v>
      </c>
      <c r="HZ68" s="13">
        <v>1</v>
      </c>
      <c r="IA68" s="13">
        <v>1</v>
      </c>
      <c r="IB68" s="13">
        <v>2</v>
      </c>
      <c r="IC68" s="13">
        <v>1</v>
      </c>
      <c r="ID68" s="13">
        <v>3</v>
      </c>
      <c r="IE68" s="13">
        <v>1</v>
      </c>
      <c r="IF68" s="13">
        <v>1</v>
      </c>
      <c r="IG68" s="13"/>
      <c r="IH68" s="13">
        <v>3</v>
      </c>
      <c r="II68" s="13"/>
      <c r="IJ68" s="13"/>
      <c r="IK68" s="13"/>
      <c r="IL68" s="13">
        <v>1</v>
      </c>
      <c r="IM68" s="13"/>
      <c r="IN68" s="13">
        <v>1</v>
      </c>
      <c r="IO68" s="13"/>
      <c r="IP68" s="13"/>
      <c r="IQ68" s="13"/>
      <c r="IR68" s="13">
        <v>1</v>
      </c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59">
        <v>448</v>
      </c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59"/>
      <c r="NG68" s="13">
        <v>890</v>
      </c>
      <c r="NH68" s="351"/>
      <c r="NI68" s="351"/>
      <c r="NJ68" s="351"/>
      <c r="NK68" s="351"/>
      <c r="NL68" s="351"/>
      <c r="NM68" s="351"/>
    </row>
    <row r="69" spans="1:377">
      <c r="A69" s="8" t="s">
        <v>80</v>
      </c>
      <c r="B69" s="250">
        <f t="shared" si="26"/>
        <v>3</v>
      </c>
      <c r="C69" s="250">
        <f t="shared" si="27"/>
        <v>5</v>
      </c>
      <c r="D69" s="250">
        <f t="shared" si="28"/>
        <v>18</v>
      </c>
      <c r="E69" s="250">
        <f t="shared" si="29"/>
        <v>29</v>
      </c>
      <c r="F69" s="250">
        <f t="shared" si="30"/>
        <v>82</v>
      </c>
      <c r="G69" s="250">
        <f t="shared" si="31"/>
        <v>85</v>
      </c>
      <c r="H69" s="250">
        <f t="shared" si="32"/>
        <v>99</v>
      </c>
      <c r="I69" s="250">
        <f t="shared" si="33"/>
        <v>104</v>
      </c>
      <c r="J69" s="250">
        <f t="shared" si="34"/>
        <v>97</v>
      </c>
      <c r="K69" s="250">
        <f t="shared" si="35"/>
        <v>95</v>
      </c>
      <c r="L69" s="250">
        <f t="shared" si="36"/>
        <v>76</v>
      </c>
      <c r="M69" s="250">
        <f t="shared" si="37"/>
        <v>54</v>
      </c>
      <c r="N69" s="250">
        <f t="shared" si="38"/>
        <v>42</v>
      </c>
      <c r="O69" s="250">
        <f t="shared" si="39"/>
        <v>29</v>
      </c>
      <c r="P69" s="250">
        <f t="shared" si="40"/>
        <v>23</v>
      </c>
      <c r="Q69" s="250">
        <f t="shared" si="41"/>
        <v>21</v>
      </c>
      <c r="R69" s="250">
        <f t="shared" si="42"/>
        <v>7</v>
      </c>
      <c r="S69" s="250">
        <f t="shared" si="43"/>
        <v>16</v>
      </c>
      <c r="T69" s="250">
        <f t="shared" si="44"/>
        <v>1</v>
      </c>
      <c r="U69" s="250">
        <f t="shared" si="45"/>
        <v>4</v>
      </c>
      <c r="W69" s="16" t="s">
        <v>81</v>
      </c>
      <c r="X69" s="458">
        <f t="shared" si="46"/>
        <v>41</v>
      </c>
      <c r="Y69" s="458">
        <f t="shared" si="47"/>
        <v>36</v>
      </c>
      <c r="Z69" s="458">
        <f t="shared" si="48"/>
        <v>72</v>
      </c>
      <c r="AA69" s="458">
        <f t="shared" si="49"/>
        <v>62</v>
      </c>
      <c r="AB69" s="458">
        <f t="shared" si="50"/>
        <v>135</v>
      </c>
      <c r="AC69" s="458">
        <f t="shared" si="51"/>
        <v>171</v>
      </c>
      <c r="AD69" s="458">
        <f t="shared" si="52"/>
        <v>175</v>
      </c>
      <c r="AE69" s="458">
        <f t="shared" si="53"/>
        <v>208</v>
      </c>
      <c r="AF69" s="458">
        <f t="shared" si="54"/>
        <v>159</v>
      </c>
      <c r="AG69" s="458">
        <f t="shared" si="55"/>
        <v>178</v>
      </c>
      <c r="AH69" s="458">
        <f t="shared" si="56"/>
        <v>101</v>
      </c>
      <c r="AI69" s="458">
        <f t="shared" si="57"/>
        <v>103</v>
      </c>
      <c r="AJ69" s="458">
        <f t="shared" si="58"/>
        <v>58</v>
      </c>
      <c r="AK69" s="458">
        <f t="shared" si="59"/>
        <v>56</v>
      </c>
      <c r="AL69" s="458">
        <f t="shared" si="60"/>
        <v>26</v>
      </c>
      <c r="AM69" s="458">
        <f t="shared" si="61"/>
        <v>22</v>
      </c>
      <c r="AN69" s="458">
        <f t="shared" si="62"/>
        <v>17</v>
      </c>
      <c r="AO69" s="458">
        <f t="shared" si="63"/>
        <v>19</v>
      </c>
      <c r="AP69" s="458">
        <f t="shared" si="64"/>
        <v>5</v>
      </c>
      <c r="AQ69" s="458">
        <f t="shared" si="65"/>
        <v>7</v>
      </c>
      <c r="AR69" s="458">
        <f t="shared" si="66"/>
        <v>17</v>
      </c>
      <c r="AT69" s="16" t="s">
        <v>81</v>
      </c>
      <c r="AU69" s="13">
        <v>3</v>
      </c>
      <c r="AV69" s="13">
        <v>5</v>
      </c>
      <c r="AW69" s="13">
        <v>2</v>
      </c>
      <c r="AX69" s="13">
        <v>2</v>
      </c>
      <c r="AY69" s="13"/>
      <c r="AZ69" s="13">
        <v>4</v>
      </c>
      <c r="BA69" s="13">
        <v>5</v>
      </c>
      <c r="BB69" s="13">
        <v>1</v>
      </c>
      <c r="BC69" s="13">
        <v>8</v>
      </c>
      <c r="BD69" s="13">
        <v>6</v>
      </c>
      <c r="BE69" s="13">
        <v>3</v>
      </c>
      <c r="BF69" s="13">
        <v>7</v>
      </c>
      <c r="BG69" s="13">
        <v>2</v>
      </c>
      <c r="BH69" s="13">
        <v>1</v>
      </c>
      <c r="BI69" s="13">
        <v>4</v>
      </c>
      <c r="BJ69" s="13">
        <v>10</v>
      </c>
      <c r="BK69" s="13">
        <v>11</v>
      </c>
      <c r="BL69" s="13">
        <v>8</v>
      </c>
      <c r="BM69" s="13">
        <v>7</v>
      </c>
      <c r="BN69" s="13">
        <v>9</v>
      </c>
      <c r="BO69" s="13">
        <v>16</v>
      </c>
      <c r="BP69" s="13">
        <v>12</v>
      </c>
      <c r="BQ69" s="13">
        <v>18</v>
      </c>
      <c r="BR69" s="13">
        <v>19</v>
      </c>
      <c r="BS69" s="13">
        <v>15</v>
      </c>
      <c r="BT69" s="13">
        <v>16</v>
      </c>
      <c r="BU69" s="13">
        <v>15</v>
      </c>
      <c r="BV69" s="13">
        <v>26</v>
      </c>
      <c r="BW69" s="13">
        <v>18</v>
      </c>
      <c r="BX69" s="13">
        <v>16</v>
      </c>
      <c r="BY69" s="13">
        <v>25</v>
      </c>
      <c r="BZ69" s="13">
        <v>20</v>
      </c>
      <c r="CA69" s="13">
        <v>16</v>
      </c>
      <c r="CB69" s="13">
        <v>20</v>
      </c>
      <c r="CC69" s="13">
        <v>21</v>
      </c>
      <c r="CD69" s="13">
        <v>18</v>
      </c>
      <c r="CE69" s="13">
        <v>27</v>
      </c>
      <c r="CF69" s="13">
        <v>22</v>
      </c>
      <c r="CG69" s="13">
        <v>18</v>
      </c>
      <c r="CH69" s="13">
        <v>21</v>
      </c>
      <c r="CI69" s="13">
        <v>22</v>
      </c>
      <c r="CJ69" s="13">
        <v>17</v>
      </c>
      <c r="CK69" s="13">
        <v>18</v>
      </c>
      <c r="CL69" s="13">
        <v>20</v>
      </c>
      <c r="CM69" s="13">
        <v>14</v>
      </c>
      <c r="CN69" s="13">
        <v>16</v>
      </c>
      <c r="CO69" s="13">
        <v>11</v>
      </c>
      <c r="CP69" s="13">
        <v>17</v>
      </c>
      <c r="CQ69" s="13">
        <v>23</v>
      </c>
      <c r="CR69" s="13">
        <v>20</v>
      </c>
      <c r="CS69" s="13">
        <v>18</v>
      </c>
      <c r="CT69" s="13">
        <v>9</v>
      </c>
      <c r="CU69" s="13">
        <v>12</v>
      </c>
      <c r="CV69" s="13">
        <v>7</v>
      </c>
      <c r="CW69" s="13">
        <v>9</v>
      </c>
      <c r="CX69" s="13">
        <v>11</v>
      </c>
      <c r="CY69" s="13">
        <v>6</v>
      </c>
      <c r="CZ69" s="13">
        <v>11</v>
      </c>
      <c r="DA69" s="13">
        <v>11</v>
      </c>
      <c r="DB69" s="13">
        <v>9</v>
      </c>
      <c r="DC69" s="13">
        <v>10</v>
      </c>
      <c r="DD69" s="13">
        <v>8</v>
      </c>
      <c r="DE69" s="13">
        <v>9</v>
      </c>
      <c r="DF69" s="13">
        <v>3</v>
      </c>
      <c r="DG69" s="13">
        <v>11</v>
      </c>
      <c r="DH69" s="13">
        <v>2</v>
      </c>
      <c r="DI69" s="13"/>
      <c r="DJ69" s="13">
        <v>4</v>
      </c>
      <c r="DK69" s="13">
        <v>6</v>
      </c>
      <c r="DL69" s="13">
        <v>3</v>
      </c>
      <c r="DM69" s="13">
        <v>6</v>
      </c>
      <c r="DN69" s="13">
        <v>1</v>
      </c>
      <c r="DO69" s="13">
        <v>3</v>
      </c>
      <c r="DP69" s="13">
        <v>1</v>
      </c>
      <c r="DQ69" s="13">
        <v>3</v>
      </c>
      <c r="DR69" s="13">
        <v>4</v>
      </c>
      <c r="DS69" s="13">
        <v>1</v>
      </c>
      <c r="DT69" s="13"/>
      <c r="DU69" s="13">
        <v>2</v>
      </c>
      <c r="DV69" s="13">
        <v>1</v>
      </c>
      <c r="DW69" s="13"/>
      <c r="DX69" s="13">
        <v>2</v>
      </c>
      <c r="DY69" s="13">
        <v>3</v>
      </c>
      <c r="DZ69" s="13"/>
      <c r="EA69" s="13">
        <v>2</v>
      </c>
      <c r="EB69" s="13">
        <v>1</v>
      </c>
      <c r="EC69" s="13">
        <v>3</v>
      </c>
      <c r="ED69" s="13">
        <v>2</v>
      </c>
      <c r="EE69" s="13">
        <v>1</v>
      </c>
      <c r="EF69" s="13">
        <v>5</v>
      </c>
      <c r="EG69" s="13">
        <v>2</v>
      </c>
      <c r="EH69" s="13">
        <v>1</v>
      </c>
      <c r="EI69" s="13">
        <v>1</v>
      </c>
      <c r="EJ69" s="13"/>
      <c r="EK69" s="13"/>
      <c r="EL69" s="13">
        <v>2</v>
      </c>
      <c r="EM69" s="13">
        <v>1</v>
      </c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>
        <v>1</v>
      </c>
      <c r="FB69" s="59">
        <v>863</v>
      </c>
      <c r="FC69" s="13">
        <v>8</v>
      </c>
      <c r="FD69" s="13">
        <v>1</v>
      </c>
      <c r="FE69" s="13">
        <v>2</v>
      </c>
      <c r="FF69" s="13">
        <v>2</v>
      </c>
      <c r="FG69" s="13">
        <v>5</v>
      </c>
      <c r="FH69" s="13">
        <v>5</v>
      </c>
      <c r="FI69" s="13">
        <v>5</v>
      </c>
      <c r="FJ69" s="13">
        <v>2</v>
      </c>
      <c r="FK69" s="13">
        <v>1</v>
      </c>
      <c r="FL69" s="13">
        <v>10</v>
      </c>
      <c r="FM69" s="13">
        <v>5</v>
      </c>
      <c r="FN69" s="13">
        <v>5</v>
      </c>
      <c r="FO69" s="13">
        <v>4</v>
      </c>
      <c r="FP69" s="13">
        <v>5</v>
      </c>
      <c r="FQ69" s="13">
        <v>5</v>
      </c>
      <c r="FR69" s="13">
        <v>6</v>
      </c>
      <c r="FS69" s="13">
        <v>7</v>
      </c>
      <c r="FT69" s="13">
        <v>10</v>
      </c>
      <c r="FU69" s="13">
        <v>16</v>
      </c>
      <c r="FV69" s="13">
        <v>9</v>
      </c>
      <c r="FW69" s="13">
        <v>8</v>
      </c>
      <c r="FX69" s="13">
        <v>14</v>
      </c>
      <c r="FY69" s="13">
        <v>8</v>
      </c>
      <c r="FZ69" s="13">
        <v>13</v>
      </c>
      <c r="GA69" s="13">
        <v>13</v>
      </c>
      <c r="GB69" s="13">
        <v>16</v>
      </c>
      <c r="GC69" s="13">
        <v>11</v>
      </c>
      <c r="GD69" s="13">
        <v>17</v>
      </c>
      <c r="GE69" s="13">
        <v>17</v>
      </c>
      <c r="GF69" s="13">
        <v>18</v>
      </c>
      <c r="GG69" s="13">
        <v>19</v>
      </c>
      <c r="GH69" s="13">
        <v>14</v>
      </c>
      <c r="GI69" s="13">
        <v>17</v>
      </c>
      <c r="GJ69" s="13">
        <v>24</v>
      </c>
      <c r="GK69" s="13">
        <v>18</v>
      </c>
      <c r="GL69" s="13">
        <v>10</v>
      </c>
      <c r="GM69" s="13">
        <v>13</v>
      </c>
      <c r="GN69" s="13">
        <v>18</v>
      </c>
      <c r="GO69" s="13">
        <v>21</v>
      </c>
      <c r="GP69" s="13">
        <v>21</v>
      </c>
      <c r="GQ69" s="13">
        <v>22</v>
      </c>
      <c r="GR69" s="13">
        <v>19</v>
      </c>
      <c r="GS69" s="13">
        <v>13</v>
      </c>
      <c r="GT69" s="13">
        <v>15</v>
      </c>
      <c r="GU69" s="13">
        <v>14</v>
      </c>
      <c r="GV69" s="13">
        <v>22</v>
      </c>
      <c r="GW69" s="13">
        <v>14</v>
      </c>
      <c r="GX69" s="13">
        <v>15</v>
      </c>
      <c r="GY69" s="13">
        <v>9</v>
      </c>
      <c r="GZ69" s="13">
        <v>16</v>
      </c>
      <c r="HA69" s="13">
        <v>10</v>
      </c>
      <c r="HB69" s="13">
        <v>16</v>
      </c>
      <c r="HC69" s="13">
        <v>12</v>
      </c>
      <c r="HD69" s="13">
        <v>8</v>
      </c>
      <c r="HE69" s="13">
        <v>15</v>
      </c>
      <c r="HF69" s="13">
        <v>6</v>
      </c>
      <c r="HG69" s="13">
        <v>7</v>
      </c>
      <c r="HH69" s="13">
        <v>9</v>
      </c>
      <c r="HI69" s="13">
        <v>8</v>
      </c>
      <c r="HJ69" s="13">
        <v>10</v>
      </c>
      <c r="HK69" s="13">
        <v>7</v>
      </c>
      <c r="HL69" s="13">
        <v>6</v>
      </c>
      <c r="HM69" s="13">
        <v>5</v>
      </c>
      <c r="HN69" s="13">
        <v>3</v>
      </c>
      <c r="HO69" s="13">
        <v>8</v>
      </c>
      <c r="HP69" s="13">
        <v>9</v>
      </c>
      <c r="HQ69" s="13">
        <v>5</v>
      </c>
      <c r="HR69" s="13">
        <v>5</v>
      </c>
      <c r="HS69" s="13">
        <v>2</v>
      </c>
      <c r="HT69" s="13">
        <v>8</v>
      </c>
      <c r="HU69" s="13">
        <v>3</v>
      </c>
      <c r="HV69" s="13">
        <v>1</v>
      </c>
      <c r="HW69" s="13">
        <v>3</v>
      </c>
      <c r="HX69" s="13">
        <v>4</v>
      </c>
      <c r="HY69" s="13">
        <v>2</v>
      </c>
      <c r="HZ69" s="13">
        <v>3</v>
      </c>
      <c r="IA69" s="13">
        <v>4</v>
      </c>
      <c r="IB69" s="13">
        <v>1</v>
      </c>
      <c r="IC69" s="13">
        <v>2</v>
      </c>
      <c r="ID69" s="13">
        <v>3</v>
      </c>
      <c r="IE69" s="13">
        <v>1</v>
      </c>
      <c r="IF69" s="13">
        <v>3</v>
      </c>
      <c r="IG69" s="13"/>
      <c r="IH69" s="13">
        <v>3</v>
      </c>
      <c r="II69" s="13">
        <v>4</v>
      </c>
      <c r="IJ69" s="13"/>
      <c r="IK69" s="13">
        <v>2</v>
      </c>
      <c r="IL69" s="13">
        <v>1</v>
      </c>
      <c r="IM69" s="13"/>
      <c r="IN69" s="13">
        <v>3</v>
      </c>
      <c r="IO69" s="13">
        <v>3</v>
      </c>
      <c r="IP69" s="13">
        <v>2</v>
      </c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59">
        <v>789</v>
      </c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>
        <v>1</v>
      </c>
      <c r="KE69" s="13"/>
      <c r="KF69" s="13"/>
      <c r="KG69" s="13"/>
      <c r="KH69" s="13">
        <v>1</v>
      </c>
      <c r="KI69" s="13">
        <v>1</v>
      </c>
      <c r="KJ69" s="13">
        <v>1</v>
      </c>
      <c r="KK69" s="13"/>
      <c r="KL69" s="13"/>
      <c r="KM69" s="13"/>
      <c r="KN69" s="13">
        <v>1</v>
      </c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>
        <v>1</v>
      </c>
      <c r="LH69" s="13"/>
      <c r="LI69" s="13">
        <v>1</v>
      </c>
      <c r="LJ69" s="13"/>
      <c r="LK69" s="13"/>
      <c r="LL69" s="13"/>
      <c r="LM69" s="13"/>
      <c r="LN69" s="13">
        <v>1</v>
      </c>
      <c r="LO69" s="13"/>
      <c r="LP69" s="13"/>
      <c r="LQ69" s="13"/>
      <c r="LR69" s="13"/>
      <c r="LS69" s="13">
        <v>1</v>
      </c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>
        <v>1</v>
      </c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>
        <v>1</v>
      </c>
      <c r="NE69" s="13">
        <v>5</v>
      </c>
      <c r="NF69" s="59">
        <v>16</v>
      </c>
      <c r="NG69" s="13">
        <v>1668</v>
      </c>
      <c r="NH69" s="351"/>
      <c r="NI69" s="351"/>
      <c r="NJ69" s="351"/>
      <c r="NK69" s="351"/>
      <c r="NL69" s="351"/>
      <c r="NM69" s="351"/>
    </row>
    <row r="70" spans="1:377">
      <c r="A70" s="9" t="s">
        <v>81</v>
      </c>
      <c r="B70" s="250">
        <f t="shared" si="26"/>
        <v>41</v>
      </c>
      <c r="C70" s="250">
        <f t="shared" si="27"/>
        <v>36</v>
      </c>
      <c r="D70" s="250">
        <f t="shared" si="28"/>
        <v>72</v>
      </c>
      <c r="E70" s="250">
        <f t="shared" si="29"/>
        <v>62</v>
      </c>
      <c r="F70" s="250">
        <f t="shared" si="30"/>
        <v>135</v>
      </c>
      <c r="G70" s="250">
        <f t="shared" si="31"/>
        <v>171</v>
      </c>
      <c r="H70" s="250">
        <f t="shared" si="32"/>
        <v>175</v>
      </c>
      <c r="I70" s="250">
        <f t="shared" si="33"/>
        <v>208</v>
      </c>
      <c r="J70" s="250">
        <f t="shared" si="34"/>
        <v>159</v>
      </c>
      <c r="K70" s="250">
        <f t="shared" si="35"/>
        <v>178</v>
      </c>
      <c r="L70" s="250">
        <f t="shared" si="36"/>
        <v>101</v>
      </c>
      <c r="M70" s="250">
        <f t="shared" si="37"/>
        <v>103</v>
      </c>
      <c r="N70" s="250">
        <f t="shared" si="38"/>
        <v>58</v>
      </c>
      <c r="O70" s="250">
        <f t="shared" si="39"/>
        <v>56</v>
      </c>
      <c r="P70" s="250">
        <f t="shared" si="40"/>
        <v>26</v>
      </c>
      <c r="Q70" s="250">
        <f t="shared" si="41"/>
        <v>22</v>
      </c>
      <c r="R70" s="250">
        <f t="shared" si="42"/>
        <v>17</v>
      </c>
      <c r="S70" s="250">
        <f t="shared" si="43"/>
        <v>19</v>
      </c>
      <c r="T70" s="250">
        <f t="shared" si="44"/>
        <v>5</v>
      </c>
      <c r="U70" s="250">
        <f t="shared" si="45"/>
        <v>7</v>
      </c>
      <c r="W70" s="16" t="s">
        <v>82</v>
      </c>
      <c r="X70" s="458">
        <f t="shared" si="46"/>
        <v>114</v>
      </c>
      <c r="Y70" s="458">
        <f t="shared" si="47"/>
        <v>103</v>
      </c>
      <c r="Z70" s="458">
        <f t="shared" si="48"/>
        <v>190</v>
      </c>
      <c r="AA70" s="458">
        <f t="shared" si="49"/>
        <v>196</v>
      </c>
      <c r="AB70" s="458">
        <f t="shared" si="50"/>
        <v>893</v>
      </c>
      <c r="AC70" s="458">
        <f t="shared" si="51"/>
        <v>815</v>
      </c>
      <c r="AD70" s="458">
        <f t="shared" si="52"/>
        <v>986</v>
      </c>
      <c r="AE70" s="458">
        <f t="shared" si="53"/>
        <v>891</v>
      </c>
      <c r="AF70" s="458">
        <f t="shared" si="54"/>
        <v>775</v>
      </c>
      <c r="AG70" s="458">
        <f t="shared" si="55"/>
        <v>741</v>
      </c>
      <c r="AH70" s="458">
        <f t="shared" si="56"/>
        <v>461</v>
      </c>
      <c r="AI70" s="458">
        <f t="shared" si="57"/>
        <v>439</v>
      </c>
      <c r="AJ70" s="458">
        <f t="shared" si="58"/>
        <v>284</v>
      </c>
      <c r="AK70" s="458">
        <f t="shared" si="59"/>
        <v>236</v>
      </c>
      <c r="AL70" s="458">
        <f t="shared" si="60"/>
        <v>156</v>
      </c>
      <c r="AM70" s="458">
        <f t="shared" si="61"/>
        <v>123</v>
      </c>
      <c r="AN70" s="458">
        <f t="shared" si="62"/>
        <v>65</v>
      </c>
      <c r="AO70" s="458">
        <f t="shared" si="63"/>
        <v>89</v>
      </c>
      <c r="AP70" s="458">
        <f t="shared" si="64"/>
        <v>10</v>
      </c>
      <c r="AQ70" s="458">
        <f t="shared" si="65"/>
        <v>25</v>
      </c>
      <c r="AR70" s="458">
        <f t="shared" si="66"/>
        <v>37</v>
      </c>
      <c r="AT70" s="16" t="s">
        <v>82</v>
      </c>
      <c r="AU70" s="13">
        <v>14</v>
      </c>
      <c r="AV70" s="13">
        <v>13</v>
      </c>
      <c r="AW70" s="13">
        <v>13</v>
      </c>
      <c r="AX70" s="13">
        <v>7</v>
      </c>
      <c r="AY70" s="13">
        <v>19</v>
      </c>
      <c r="AZ70" s="13">
        <v>3</v>
      </c>
      <c r="BA70" s="13">
        <v>8</v>
      </c>
      <c r="BB70" s="13">
        <v>8</v>
      </c>
      <c r="BC70" s="13">
        <v>10</v>
      </c>
      <c r="BD70" s="13">
        <v>8</v>
      </c>
      <c r="BE70" s="13">
        <v>7</v>
      </c>
      <c r="BF70" s="13">
        <v>18</v>
      </c>
      <c r="BG70" s="13">
        <v>4</v>
      </c>
      <c r="BH70" s="13">
        <v>11</v>
      </c>
      <c r="BI70" s="13">
        <v>19</v>
      </c>
      <c r="BJ70" s="13">
        <v>19</v>
      </c>
      <c r="BK70" s="13">
        <v>25</v>
      </c>
      <c r="BL70" s="13">
        <v>30</v>
      </c>
      <c r="BM70" s="13">
        <v>26</v>
      </c>
      <c r="BN70" s="13">
        <v>37</v>
      </c>
      <c r="BO70" s="13">
        <v>54</v>
      </c>
      <c r="BP70" s="13">
        <v>73</v>
      </c>
      <c r="BQ70" s="13">
        <v>75</v>
      </c>
      <c r="BR70" s="13">
        <v>92</v>
      </c>
      <c r="BS70" s="13">
        <v>88</v>
      </c>
      <c r="BT70" s="13">
        <v>83</v>
      </c>
      <c r="BU70" s="13">
        <v>73</v>
      </c>
      <c r="BV70" s="13">
        <v>91</v>
      </c>
      <c r="BW70" s="13">
        <v>98</v>
      </c>
      <c r="BX70" s="13">
        <v>88</v>
      </c>
      <c r="BY70" s="13">
        <v>94</v>
      </c>
      <c r="BZ70" s="13">
        <v>105</v>
      </c>
      <c r="CA70" s="13">
        <v>103</v>
      </c>
      <c r="CB70" s="13">
        <v>95</v>
      </c>
      <c r="CC70" s="13">
        <v>79</v>
      </c>
      <c r="CD70" s="13">
        <v>82</v>
      </c>
      <c r="CE70" s="13">
        <v>55</v>
      </c>
      <c r="CF70" s="13">
        <v>92</v>
      </c>
      <c r="CG70" s="13">
        <v>96</v>
      </c>
      <c r="CH70" s="13">
        <v>90</v>
      </c>
      <c r="CI70" s="13">
        <v>84</v>
      </c>
      <c r="CJ70" s="13">
        <v>108</v>
      </c>
      <c r="CK70" s="13">
        <v>84</v>
      </c>
      <c r="CL70" s="13">
        <v>63</v>
      </c>
      <c r="CM70" s="13">
        <v>78</v>
      </c>
      <c r="CN70" s="13">
        <v>83</v>
      </c>
      <c r="CO70" s="13">
        <v>56</v>
      </c>
      <c r="CP70" s="13">
        <v>52</v>
      </c>
      <c r="CQ70" s="13">
        <v>73</v>
      </c>
      <c r="CR70" s="13">
        <v>60</v>
      </c>
      <c r="CS70" s="13">
        <v>55</v>
      </c>
      <c r="CT70" s="13">
        <v>53</v>
      </c>
      <c r="CU70" s="13">
        <v>47</v>
      </c>
      <c r="CV70" s="13">
        <v>42</v>
      </c>
      <c r="CW70" s="13">
        <v>35</v>
      </c>
      <c r="CX70" s="13">
        <v>47</v>
      </c>
      <c r="CY70" s="13">
        <v>45</v>
      </c>
      <c r="CZ70" s="13">
        <v>41</v>
      </c>
      <c r="DA70" s="13">
        <v>29</v>
      </c>
      <c r="DB70" s="13">
        <v>45</v>
      </c>
      <c r="DC70" s="13">
        <v>28</v>
      </c>
      <c r="DD70" s="13">
        <v>36</v>
      </c>
      <c r="DE70" s="13">
        <v>33</v>
      </c>
      <c r="DF70" s="13">
        <v>21</v>
      </c>
      <c r="DG70" s="13">
        <v>26</v>
      </c>
      <c r="DH70" s="13">
        <v>27</v>
      </c>
      <c r="DI70" s="13">
        <v>13</v>
      </c>
      <c r="DJ70" s="13">
        <v>20</v>
      </c>
      <c r="DK70" s="13">
        <v>19</v>
      </c>
      <c r="DL70" s="13">
        <v>13</v>
      </c>
      <c r="DM70" s="13">
        <v>23</v>
      </c>
      <c r="DN70" s="13">
        <v>17</v>
      </c>
      <c r="DO70" s="13">
        <v>12</v>
      </c>
      <c r="DP70" s="13">
        <v>15</v>
      </c>
      <c r="DQ70" s="13">
        <v>14</v>
      </c>
      <c r="DR70" s="13">
        <v>8</v>
      </c>
      <c r="DS70" s="13">
        <v>7</v>
      </c>
      <c r="DT70" s="13">
        <v>12</v>
      </c>
      <c r="DU70" s="13">
        <v>6</v>
      </c>
      <c r="DV70" s="13">
        <v>9</v>
      </c>
      <c r="DW70" s="13">
        <v>12</v>
      </c>
      <c r="DX70" s="13">
        <v>16</v>
      </c>
      <c r="DY70" s="13">
        <v>8</v>
      </c>
      <c r="DZ70" s="13">
        <v>7</v>
      </c>
      <c r="EA70" s="13">
        <v>8</v>
      </c>
      <c r="EB70" s="13">
        <v>6</v>
      </c>
      <c r="EC70" s="13">
        <v>7</v>
      </c>
      <c r="ED70" s="13">
        <v>11</v>
      </c>
      <c r="EE70" s="13">
        <v>7</v>
      </c>
      <c r="EF70" s="13">
        <v>7</v>
      </c>
      <c r="EG70" s="13">
        <v>2</v>
      </c>
      <c r="EH70" s="13">
        <v>5</v>
      </c>
      <c r="EI70" s="13">
        <v>6</v>
      </c>
      <c r="EJ70" s="13">
        <v>6</v>
      </c>
      <c r="EK70" s="13">
        <v>2</v>
      </c>
      <c r="EL70" s="13">
        <v>3</v>
      </c>
      <c r="EM70" s="13"/>
      <c r="EN70" s="13">
        <v>1</v>
      </c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59">
        <v>3658</v>
      </c>
      <c r="FC70" s="13">
        <v>11</v>
      </c>
      <c r="FD70" s="13">
        <v>22</v>
      </c>
      <c r="FE70" s="13">
        <v>14</v>
      </c>
      <c r="FF70" s="13">
        <v>8</v>
      </c>
      <c r="FG70" s="13">
        <v>11</v>
      </c>
      <c r="FH70" s="13">
        <v>6</v>
      </c>
      <c r="FI70" s="13">
        <v>16</v>
      </c>
      <c r="FJ70" s="13">
        <v>11</v>
      </c>
      <c r="FK70" s="13">
        <v>7</v>
      </c>
      <c r="FL70" s="13">
        <v>8</v>
      </c>
      <c r="FM70" s="13">
        <v>5</v>
      </c>
      <c r="FN70" s="13">
        <v>9</v>
      </c>
      <c r="FO70" s="13">
        <v>13</v>
      </c>
      <c r="FP70" s="13">
        <v>16</v>
      </c>
      <c r="FQ70" s="13">
        <v>15</v>
      </c>
      <c r="FR70" s="13">
        <v>11</v>
      </c>
      <c r="FS70" s="13">
        <v>21</v>
      </c>
      <c r="FT70" s="13">
        <v>15</v>
      </c>
      <c r="FU70" s="13">
        <v>31</v>
      </c>
      <c r="FV70" s="13">
        <v>54</v>
      </c>
      <c r="FW70" s="13">
        <v>45</v>
      </c>
      <c r="FX70" s="13">
        <v>70</v>
      </c>
      <c r="FY70" s="13">
        <v>76</v>
      </c>
      <c r="FZ70" s="13">
        <v>97</v>
      </c>
      <c r="GA70" s="13">
        <v>87</v>
      </c>
      <c r="GB70" s="13">
        <v>111</v>
      </c>
      <c r="GC70" s="13">
        <v>104</v>
      </c>
      <c r="GD70" s="13">
        <v>97</v>
      </c>
      <c r="GE70" s="13">
        <v>101</v>
      </c>
      <c r="GF70" s="13">
        <v>105</v>
      </c>
      <c r="GG70" s="13">
        <v>121</v>
      </c>
      <c r="GH70" s="13">
        <v>110</v>
      </c>
      <c r="GI70" s="13">
        <v>107</v>
      </c>
      <c r="GJ70" s="13">
        <v>87</v>
      </c>
      <c r="GK70" s="13">
        <v>90</v>
      </c>
      <c r="GL70" s="13">
        <v>82</v>
      </c>
      <c r="GM70" s="13">
        <v>91</v>
      </c>
      <c r="GN70" s="13">
        <v>97</v>
      </c>
      <c r="GO70" s="13">
        <v>103</v>
      </c>
      <c r="GP70" s="13">
        <v>98</v>
      </c>
      <c r="GQ70" s="13">
        <v>64</v>
      </c>
      <c r="GR70" s="13">
        <v>101</v>
      </c>
      <c r="GS70" s="13">
        <v>79</v>
      </c>
      <c r="GT70" s="13">
        <v>95</v>
      </c>
      <c r="GU70" s="13">
        <v>77</v>
      </c>
      <c r="GV70" s="13">
        <v>78</v>
      </c>
      <c r="GW70" s="13">
        <v>77</v>
      </c>
      <c r="GX70" s="13">
        <v>64</v>
      </c>
      <c r="GY70" s="13">
        <v>71</v>
      </c>
      <c r="GZ70" s="13">
        <v>69</v>
      </c>
      <c r="HA70" s="13">
        <v>59</v>
      </c>
      <c r="HB70" s="13">
        <v>48</v>
      </c>
      <c r="HC70" s="13">
        <v>39</v>
      </c>
      <c r="HD70" s="13">
        <v>53</v>
      </c>
      <c r="HE70" s="13">
        <v>53</v>
      </c>
      <c r="HF70" s="13">
        <v>52</v>
      </c>
      <c r="HG70" s="13">
        <v>56</v>
      </c>
      <c r="HH70" s="13">
        <v>33</v>
      </c>
      <c r="HI70" s="13">
        <v>50</v>
      </c>
      <c r="HJ70" s="13">
        <v>18</v>
      </c>
      <c r="HK70" s="13">
        <v>32</v>
      </c>
      <c r="HL70" s="13">
        <v>41</v>
      </c>
      <c r="HM70" s="13">
        <v>33</v>
      </c>
      <c r="HN70" s="13">
        <v>21</v>
      </c>
      <c r="HO70" s="13">
        <v>28</v>
      </c>
      <c r="HP70" s="13">
        <v>30</v>
      </c>
      <c r="HQ70" s="13">
        <v>30</v>
      </c>
      <c r="HR70" s="13">
        <v>25</v>
      </c>
      <c r="HS70" s="13">
        <v>19</v>
      </c>
      <c r="HT70" s="13">
        <v>25</v>
      </c>
      <c r="HU70" s="13">
        <v>22</v>
      </c>
      <c r="HV70" s="13">
        <v>19</v>
      </c>
      <c r="HW70" s="13">
        <v>18</v>
      </c>
      <c r="HX70" s="13">
        <v>18</v>
      </c>
      <c r="HY70" s="13">
        <v>13</v>
      </c>
      <c r="HZ70" s="13">
        <v>17</v>
      </c>
      <c r="IA70" s="13">
        <v>17</v>
      </c>
      <c r="IB70" s="13">
        <v>14</v>
      </c>
      <c r="IC70" s="13">
        <v>8</v>
      </c>
      <c r="ID70" s="13">
        <v>10</v>
      </c>
      <c r="IE70" s="13">
        <v>15</v>
      </c>
      <c r="IF70" s="13">
        <v>8</v>
      </c>
      <c r="IG70" s="13">
        <v>8</v>
      </c>
      <c r="IH70" s="13">
        <v>1</v>
      </c>
      <c r="II70" s="13">
        <v>7</v>
      </c>
      <c r="IJ70" s="13">
        <v>6</v>
      </c>
      <c r="IK70" s="13">
        <v>4</v>
      </c>
      <c r="IL70" s="13">
        <v>7</v>
      </c>
      <c r="IM70" s="13">
        <v>3</v>
      </c>
      <c r="IN70" s="13">
        <v>6</v>
      </c>
      <c r="IO70" s="13">
        <v>1</v>
      </c>
      <c r="IP70" s="13">
        <v>4</v>
      </c>
      <c r="IQ70" s="13"/>
      <c r="IR70" s="13">
        <v>4</v>
      </c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>
        <v>1</v>
      </c>
      <c r="JE70" s="13">
        <v>1</v>
      </c>
      <c r="JF70" s="59">
        <v>3935</v>
      </c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>
        <v>2</v>
      </c>
      <c r="JX70" s="13"/>
      <c r="JY70" s="13"/>
      <c r="JZ70" s="13"/>
      <c r="KA70" s="13">
        <v>1</v>
      </c>
      <c r="KB70" s="13"/>
      <c r="KC70" s="13">
        <v>1</v>
      </c>
      <c r="KD70" s="13"/>
      <c r="KE70" s="13">
        <v>1</v>
      </c>
      <c r="KF70" s="13">
        <v>1</v>
      </c>
      <c r="KG70" s="13">
        <v>1</v>
      </c>
      <c r="KH70" s="13"/>
      <c r="KI70" s="13">
        <v>1</v>
      </c>
      <c r="KJ70" s="13">
        <v>3</v>
      </c>
      <c r="KK70" s="13">
        <v>1</v>
      </c>
      <c r="KL70" s="13">
        <v>1</v>
      </c>
      <c r="KM70" s="13"/>
      <c r="KN70" s="13"/>
      <c r="KO70" s="13">
        <v>1</v>
      </c>
      <c r="KP70" s="13">
        <v>2</v>
      </c>
      <c r="KQ70" s="13"/>
      <c r="KR70" s="13">
        <v>2</v>
      </c>
      <c r="KS70" s="13">
        <v>2</v>
      </c>
      <c r="KT70" s="13">
        <v>1</v>
      </c>
      <c r="KU70" s="13">
        <v>2</v>
      </c>
      <c r="KV70" s="13"/>
      <c r="KW70" s="13"/>
      <c r="KX70" s="13">
        <v>2</v>
      </c>
      <c r="KY70" s="13"/>
      <c r="KZ70" s="13"/>
      <c r="LA70" s="13"/>
      <c r="LB70" s="13"/>
      <c r="LC70" s="13"/>
      <c r="LD70" s="13"/>
      <c r="LE70" s="13"/>
      <c r="LF70" s="13">
        <v>3</v>
      </c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>
        <v>1</v>
      </c>
      <c r="LY70" s="13"/>
      <c r="LZ70" s="13">
        <v>1</v>
      </c>
      <c r="MA70" s="13">
        <v>2</v>
      </c>
      <c r="MB70" s="13"/>
      <c r="MC70" s="13"/>
      <c r="MD70" s="13"/>
      <c r="ME70" s="13"/>
      <c r="MF70" s="13"/>
      <c r="MG70" s="13">
        <v>1</v>
      </c>
      <c r="MH70" s="13"/>
      <c r="MI70" s="13"/>
      <c r="MJ70" s="13"/>
      <c r="MK70" s="13"/>
      <c r="ML70" s="13"/>
      <c r="MM70" s="13"/>
      <c r="MN70" s="13"/>
      <c r="MO70" s="13"/>
      <c r="MP70" s="13">
        <v>1</v>
      </c>
      <c r="MQ70" s="13"/>
      <c r="MR70" s="13"/>
      <c r="MS70" s="13"/>
      <c r="MT70" s="13">
        <v>1</v>
      </c>
      <c r="MU70" s="13"/>
      <c r="MV70" s="13"/>
      <c r="MW70" s="13"/>
      <c r="MX70" s="13"/>
      <c r="MY70" s="13"/>
      <c r="MZ70" s="13"/>
      <c r="NA70" s="13"/>
      <c r="NB70" s="13"/>
      <c r="NC70" s="13"/>
      <c r="ND70" s="13">
        <v>1</v>
      </c>
      <c r="NE70" s="13"/>
      <c r="NF70" s="59">
        <v>36</v>
      </c>
      <c r="NG70" s="13">
        <v>7629</v>
      </c>
      <c r="NH70" s="351"/>
      <c r="NI70" s="351"/>
      <c r="NJ70" s="351"/>
      <c r="NK70" s="351"/>
      <c r="NL70" s="351"/>
      <c r="NM70" s="351"/>
    </row>
    <row r="71" spans="1:377">
      <c r="A71" s="9" t="s">
        <v>82</v>
      </c>
      <c r="B71" s="250">
        <f t="shared" si="26"/>
        <v>114</v>
      </c>
      <c r="C71" s="250">
        <f t="shared" si="27"/>
        <v>103</v>
      </c>
      <c r="D71" s="250">
        <f t="shared" si="28"/>
        <v>190</v>
      </c>
      <c r="E71" s="250">
        <f t="shared" si="29"/>
        <v>196</v>
      </c>
      <c r="F71" s="250">
        <f t="shared" si="30"/>
        <v>893</v>
      </c>
      <c r="G71" s="250">
        <f t="shared" si="31"/>
        <v>815</v>
      </c>
      <c r="H71" s="250">
        <f t="shared" si="32"/>
        <v>986</v>
      </c>
      <c r="I71" s="250">
        <f t="shared" si="33"/>
        <v>891</v>
      </c>
      <c r="J71" s="250">
        <f t="shared" si="34"/>
        <v>775</v>
      </c>
      <c r="K71" s="250">
        <f t="shared" si="35"/>
        <v>741</v>
      </c>
      <c r="L71" s="250">
        <f t="shared" si="36"/>
        <v>461</v>
      </c>
      <c r="M71" s="250">
        <f t="shared" si="37"/>
        <v>439</v>
      </c>
      <c r="N71" s="250">
        <f t="shared" si="38"/>
        <v>284</v>
      </c>
      <c r="O71" s="250">
        <f t="shared" si="39"/>
        <v>236</v>
      </c>
      <c r="P71" s="250">
        <f t="shared" si="40"/>
        <v>156</v>
      </c>
      <c r="Q71" s="250">
        <f t="shared" si="41"/>
        <v>123</v>
      </c>
      <c r="R71" s="250">
        <f t="shared" si="42"/>
        <v>65</v>
      </c>
      <c r="S71" s="250">
        <f t="shared" si="43"/>
        <v>89</v>
      </c>
      <c r="T71" s="250">
        <f t="shared" si="44"/>
        <v>10</v>
      </c>
      <c r="U71" s="250">
        <f t="shared" si="45"/>
        <v>25</v>
      </c>
      <c r="W71" s="16" t="s">
        <v>196</v>
      </c>
      <c r="X71" s="458">
        <f t="shared" si="46"/>
        <v>338</v>
      </c>
      <c r="Y71" s="458">
        <f t="shared" si="47"/>
        <v>333</v>
      </c>
      <c r="Z71" s="458">
        <f t="shared" si="48"/>
        <v>560</v>
      </c>
      <c r="AA71" s="458">
        <f t="shared" si="49"/>
        <v>566</v>
      </c>
      <c r="AB71" s="458">
        <f t="shared" si="50"/>
        <v>1409</v>
      </c>
      <c r="AC71" s="458">
        <f t="shared" si="51"/>
        <v>1437</v>
      </c>
      <c r="AD71" s="458">
        <f t="shared" si="52"/>
        <v>1543</v>
      </c>
      <c r="AE71" s="458">
        <f t="shared" si="53"/>
        <v>1410</v>
      </c>
      <c r="AF71" s="458">
        <f t="shared" si="54"/>
        <v>1269</v>
      </c>
      <c r="AG71" s="458">
        <f t="shared" si="55"/>
        <v>1191</v>
      </c>
      <c r="AH71" s="458">
        <f t="shared" si="56"/>
        <v>799</v>
      </c>
      <c r="AI71" s="458">
        <f t="shared" si="57"/>
        <v>817</v>
      </c>
      <c r="AJ71" s="458">
        <f t="shared" si="58"/>
        <v>423</v>
      </c>
      <c r="AK71" s="458">
        <f t="shared" si="59"/>
        <v>361</v>
      </c>
      <c r="AL71" s="458">
        <f t="shared" si="60"/>
        <v>213</v>
      </c>
      <c r="AM71" s="458">
        <f t="shared" si="61"/>
        <v>198</v>
      </c>
      <c r="AN71" s="458">
        <f t="shared" si="62"/>
        <v>75</v>
      </c>
      <c r="AO71" s="458">
        <f t="shared" si="63"/>
        <v>104</v>
      </c>
      <c r="AP71" s="458">
        <f t="shared" si="64"/>
        <v>12</v>
      </c>
      <c r="AQ71" s="458">
        <f t="shared" si="65"/>
        <v>38</v>
      </c>
      <c r="AR71" s="458">
        <f t="shared" si="66"/>
        <v>16</v>
      </c>
      <c r="AT71" s="16" t="s">
        <v>196</v>
      </c>
      <c r="AU71" s="13">
        <v>35</v>
      </c>
      <c r="AV71" s="13">
        <v>43</v>
      </c>
      <c r="AW71" s="13">
        <v>32</v>
      </c>
      <c r="AX71" s="13">
        <v>36</v>
      </c>
      <c r="AY71" s="13">
        <v>32</v>
      </c>
      <c r="AZ71" s="13">
        <v>28</v>
      </c>
      <c r="BA71" s="13">
        <v>34</v>
      </c>
      <c r="BB71" s="13">
        <v>44</v>
      </c>
      <c r="BC71" s="13">
        <v>23</v>
      </c>
      <c r="BD71" s="13">
        <v>26</v>
      </c>
      <c r="BE71" s="13">
        <v>47</v>
      </c>
      <c r="BF71" s="13">
        <v>42</v>
      </c>
      <c r="BG71" s="13">
        <v>46</v>
      </c>
      <c r="BH71" s="13">
        <v>40</v>
      </c>
      <c r="BI71" s="13">
        <v>51</v>
      </c>
      <c r="BJ71" s="13">
        <v>54</v>
      </c>
      <c r="BK71" s="13">
        <v>68</v>
      </c>
      <c r="BL71" s="13">
        <v>68</v>
      </c>
      <c r="BM71" s="13">
        <v>67</v>
      </c>
      <c r="BN71" s="13">
        <v>83</v>
      </c>
      <c r="BO71" s="13">
        <v>113</v>
      </c>
      <c r="BP71" s="13">
        <v>113</v>
      </c>
      <c r="BQ71" s="13">
        <v>131</v>
      </c>
      <c r="BR71" s="13">
        <v>131</v>
      </c>
      <c r="BS71" s="13">
        <v>144</v>
      </c>
      <c r="BT71" s="13">
        <v>165</v>
      </c>
      <c r="BU71" s="13">
        <v>145</v>
      </c>
      <c r="BV71" s="13">
        <v>158</v>
      </c>
      <c r="BW71" s="13">
        <v>161</v>
      </c>
      <c r="BX71" s="13">
        <v>176</v>
      </c>
      <c r="BY71" s="13">
        <v>159</v>
      </c>
      <c r="BZ71" s="13">
        <v>155</v>
      </c>
      <c r="CA71" s="13">
        <v>145</v>
      </c>
      <c r="CB71" s="13">
        <v>146</v>
      </c>
      <c r="CC71" s="13">
        <v>139</v>
      </c>
      <c r="CD71" s="13">
        <v>132</v>
      </c>
      <c r="CE71" s="13">
        <v>129</v>
      </c>
      <c r="CF71" s="13">
        <v>114</v>
      </c>
      <c r="CG71" s="13">
        <v>157</v>
      </c>
      <c r="CH71" s="13">
        <v>134</v>
      </c>
      <c r="CI71" s="13">
        <v>162</v>
      </c>
      <c r="CJ71" s="13">
        <v>127</v>
      </c>
      <c r="CK71" s="13">
        <v>141</v>
      </c>
      <c r="CL71" s="13">
        <v>115</v>
      </c>
      <c r="CM71" s="13">
        <v>124</v>
      </c>
      <c r="CN71" s="13">
        <v>117</v>
      </c>
      <c r="CO71" s="13">
        <v>115</v>
      </c>
      <c r="CP71" s="13">
        <v>91</v>
      </c>
      <c r="CQ71" s="13">
        <v>102</v>
      </c>
      <c r="CR71" s="13">
        <v>97</v>
      </c>
      <c r="CS71" s="13">
        <v>100</v>
      </c>
      <c r="CT71" s="13">
        <v>118</v>
      </c>
      <c r="CU71" s="13">
        <v>78</v>
      </c>
      <c r="CV71" s="13">
        <v>89</v>
      </c>
      <c r="CW71" s="13">
        <v>86</v>
      </c>
      <c r="CX71" s="13">
        <v>83</v>
      </c>
      <c r="CY71" s="13">
        <v>80</v>
      </c>
      <c r="CZ71" s="13">
        <v>70</v>
      </c>
      <c r="DA71" s="13">
        <v>58</v>
      </c>
      <c r="DB71" s="13">
        <v>55</v>
      </c>
      <c r="DC71" s="13">
        <v>51</v>
      </c>
      <c r="DD71" s="13">
        <v>40</v>
      </c>
      <c r="DE71" s="13">
        <v>56</v>
      </c>
      <c r="DF71" s="13">
        <v>41</v>
      </c>
      <c r="DG71" s="13">
        <v>32</v>
      </c>
      <c r="DH71" s="13">
        <v>28</v>
      </c>
      <c r="DI71" s="13">
        <v>35</v>
      </c>
      <c r="DJ71" s="13">
        <v>21</v>
      </c>
      <c r="DK71" s="13">
        <v>27</v>
      </c>
      <c r="DL71" s="13">
        <v>30</v>
      </c>
      <c r="DM71" s="13">
        <v>26</v>
      </c>
      <c r="DN71" s="13">
        <v>31</v>
      </c>
      <c r="DO71" s="13">
        <v>17</v>
      </c>
      <c r="DP71" s="13">
        <v>20</v>
      </c>
      <c r="DQ71" s="13">
        <v>21</v>
      </c>
      <c r="DR71" s="13">
        <v>19</v>
      </c>
      <c r="DS71" s="13">
        <v>16</v>
      </c>
      <c r="DT71" s="13">
        <v>21</v>
      </c>
      <c r="DU71" s="13">
        <v>12</v>
      </c>
      <c r="DV71" s="13">
        <v>15</v>
      </c>
      <c r="DW71" s="13">
        <v>12</v>
      </c>
      <c r="DX71" s="13">
        <v>20</v>
      </c>
      <c r="DY71" s="13">
        <v>11</v>
      </c>
      <c r="DZ71" s="13">
        <v>5</v>
      </c>
      <c r="EA71" s="13">
        <v>9</v>
      </c>
      <c r="EB71" s="13">
        <v>10</v>
      </c>
      <c r="EC71" s="13">
        <v>7</v>
      </c>
      <c r="ED71" s="13">
        <v>13</v>
      </c>
      <c r="EE71" s="13">
        <v>10</v>
      </c>
      <c r="EF71" s="13">
        <v>7</v>
      </c>
      <c r="EG71" s="13">
        <v>4</v>
      </c>
      <c r="EH71" s="13">
        <v>9</v>
      </c>
      <c r="EI71" s="13">
        <v>5</v>
      </c>
      <c r="EJ71" s="13">
        <v>7</v>
      </c>
      <c r="EK71" s="13">
        <v>4</v>
      </c>
      <c r="EL71" s="13">
        <v>3</v>
      </c>
      <c r="EM71" s="13">
        <v>1</v>
      </c>
      <c r="EN71" s="13">
        <v>1</v>
      </c>
      <c r="EO71" s="13">
        <v>1</v>
      </c>
      <c r="EP71" s="13">
        <v>1</v>
      </c>
      <c r="EQ71" s="13"/>
      <c r="ER71" s="13"/>
      <c r="ES71" s="13">
        <v>1</v>
      </c>
      <c r="ET71" s="13">
        <v>1</v>
      </c>
      <c r="EU71" s="13"/>
      <c r="EV71" s="13"/>
      <c r="EW71" s="13"/>
      <c r="EX71" s="13"/>
      <c r="EY71" s="13"/>
      <c r="EZ71" s="13"/>
      <c r="FA71" s="13"/>
      <c r="FB71" s="59">
        <v>6455</v>
      </c>
      <c r="FC71" s="13">
        <v>32</v>
      </c>
      <c r="FD71" s="13">
        <v>52</v>
      </c>
      <c r="FE71" s="13">
        <v>31</v>
      </c>
      <c r="FF71" s="13">
        <v>30</v>
      </c>
      <c r="FG71" s="13">
        <v>27</v>
      </c>
      <c r="FH71" s="13">
        <v>36</v>
      </c>
      <c r="FI71" s="13">
        <v>33</v>
      </c>
      <c r="FJ71" s="13">
        <v>29</v>
      </c>
      <c r="FK71" s="13">
        <v>28</v>
      </c>
      <c r="FL71" s="13">
        <v>40</v>
      </c>
      <c r="FM71" s="13">
        <v>37</v>
      </c>
      <c r="FN71" s="13">
        <v>41</v>
      </c>
      <c r="FO71" s="13">
        <v>50</v>
      </c>
      <c r="FP71" s="13">
        <v>46</v>
      </c>
      <c r="FQ71" s="13">
        <v>39</v>
      </c>
      <c r="FR71" s="13">
        <v>45</v>
      </c>
      <c r="FS71" s="13">
        <v>50</v>
      </c>
      <c r="FT71" s="13">
        <v>77</v>
      </c>
      <c r="FU71" s="13">
        <v>88</v>
      </c>
      <c r="FV71" s="13">
        <v>87</v>
      </c>
      <c r="FW71" s="13">
        <v>95</v>
      </c>
      <c r="FX71" s="13">
        <v>108</v>
      </c>
      <c r="FY71" s="13">
        <v>119</v>
      </c>
      <c r="FZ71" s="13">
        <v>126</v>
      </c>
      <c r="GA71" s="13">
        <v>143</v>
      </c>
      <c r="GB71" s="13">
        <v>144</v>
      </c>
      <c r="GC71" s="13">
        <v>149</v>
      </c>
      <c r="GD71" s="13">
        <v>166</v>
      </c>
      <c r="GE71" s="13">
        <v>186</v>
      </c>
      <c r="GF71" s="13">
        <v>173</v>
      </c>
      <c r="GG71" s="13">
        <v>180</v>
      </c>
      <c r="GH71" s="13">
        <v>153</v>
      </c>
      <c r="GI71" s="13">
        <v>161</v>
      </c>
      <c r="GJ71" s="13">
        <v>151</v>
      </c>
      <c r="GK71" s="13">
        <v>146</v>
      </c>
      <c r="GL71" s="13">
        <v>141</v>
      </c>
      <c r="GM71" s="13">
        <v>126</v>
      </c>
      <c r="GN71" s="13">
        <v>162</v>
      </c>
      <c r="GO71" s="13">
        <v>164</v>
      </c>
      <c r="GP71" s="13">
        <v>159</v>
      </c>
      <c r="GQ71" s="13">
        <v>158</v>
      </c>
      <c r="GR71" s="13">
        <v>148</v>
      </c>
      <c r="GS71" s="13">
        <v>144</v>
      </c>
      <c r="GT71" s="13">
        <v>110</v>
      </c>
      <c r="GU71" s="13">
        <v>120</v>
      </c>
      <c r="GV71" s="13">
        <v>137</v>
      </c>
      <c r="GW71" s="13">
        <v>114</v>
      </c>
      <c r="GX71" s="13">
        <v>104</v>
      </c>
      <c r="GY71" s="13">
        <v>123</v>
      </c>
      <c r="GZ71" s="13">
        <v>111</v>
      </c>
      <c r="HA71" s="13">
        <v>106</v>
      </c>
      <c r="HB71" s="13">
        <v>83</v>
      </c>
      <c r="HC71" s="13">
        <v>101</v>
      </c>
      <c r="HD71" s="13">
        <v>84</v>
      </c>
      <c r="HE71" s="13">
        <v>76</v>
      </c>
      <c r="HF71" s="13">
        <v>72</v>
      </c>
      <c r="HG71" s="13">
        <v>80</v>
      </c>
      <c r="HH71" s="13">
        <v>73</v>
      </c>
      <c r="HI71" s="13">
        <v>64</v>
      </c>
      <c r="HJ71" s="13">
        <v>60</v>
      </c>
      <c r="HK71" s="13">
        <v>54</v>
      </c>
      <c r="HL71" s="13">
        <v>58</v>
      </c>
      <c r="HM71" s="13">
        <v>57</v>
      </c>
      <c r="HN71" s="13">
        <v>44</v>
      </c>
      <c r="HO71" s="13">
        <v>44</v>
      </c>
      <c r="HP71" s="13">
        <v>34</v>
      </c>
      <c r="HQ71" s="13">
        <v>37</v>
      </c>
      <c r="HR71" s="13">
        <v>34</v>
      </c>
      <c r="HS71" s="13">
        <v>30</v>
      </c>
      <c r="HT71" s="13">
        <v>31</v>
      </c>
      <c r="HU71" s="13">
        <v>35</v>
      </c>
      <c r="HV71" s="13">
        <v>38</v>
      </c>
      <c r="HW71" s="13">
        <v>21</v>
      </c>
      <c r="HX71" s="13">
        <v>24</v>
      </c>
      <c r="HY71" s="13">
        <v>21</v>
      </c>
      <c r="HZ71" s="13">
        <v>19</v>
      </c>
      <c r="IA71" s="13">
        <v>14</v>
      </c>
      <c r="IB71" s="13">
        <v>18</v>
      </c>
      <c r="IC71" s="13">
        <v>8</v>
      </c>
      <c r="ID71" s="13">
        <v>15</v>
      </c>
      <c r="IE71" s="13">
        <v>16</v>
      </c>
      <c r="IF71" s="13">
        <v>10</v>
      </c>
      <c r="IG71" s="13">
        <v>5</v>
      </c>
      <c r="IH71" s="13">
        <v>7</v>
      </c>
      <c r="II71" s="13">
        <v>9</v>
      </c>
      <c r="IJ71" s="13">
        <v>3</v>
      </c>
      <c r="IK71" s="13">
        <v>8</v>
      </c>
      <c r="IL71" s="13">
        <v>6</v>
      </c>
      <c r="IM71" s="13">
        <v>8</v>
      </c>
      <c r="IN71" s="13">
        <v>3</v>
      </c>
      <c r="IO71" s="13">
        <v>5</v>
      </c>
      <c r="IP71" s="13">
        <v>2</v>
      </c>
      <c r="IQ71" s="13">
        <v>1</v>
      </c>
      <c r="IR71" s="13">
        <v>1</v>
      </c>
      <c r="IS71" s="13">
        <v>2</v>
      </c>
      <c r="IT71" s="13">
        <v>1</v>
      </c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59">
        <v>6641</v>
      </c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>
        <v>1</v>
      </c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>
        <v>1</v>
      </c>
      <c r="KI71" s="13"/>
      <c r="KJ71" s="13"/>
      <c r="KK71" s="13"/>
      <c r="KL71" s="13">
        <v>1</v>
      </c>
      <c r="KM71" s="13"/>
      <c r="KN71" s="13">
        <v>2</v>
      </c>
      <c r="KO71" s="13">
        <v>1</v>
      </c>
      <c r="KP71" s="13">
        <v>1</v>
      </c>
      <c r="KQ71" s="13"/>
      <c r="KR71" s="13">
        <v>1</v>
      </c>
      <c r="KS71" s="13">
        <v>1</v>
      </c>
      <c r="KT71" s="13"/>
      <c r="KU71" s="13"/>
      <c r="KV71" s="13"/>
      <c r="KW71" s="13"/>
      <c r="KX71" s="13"/>
      <c r="KY71" s="13"/>
      <c r="KZ71" s="13"/>
      <c r="LA71" s="13"/>
      <c r="LB71" s="13"/>
      <c r="LC71" s="13">
        <v>1</v>
      </c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>
        <v>1</v>
      </c>
      <c r="LQ71" s="13"/>
      <c r="LR71" s="13"/>
      <c r="LS71" s="13"/>
      <c r="LT71" s="13"/>
      <c r="LU71" s="13"/>
      <c r="LV71" s="13"/>
      <c r="LW71" s="13"/>
      <c r="LX71" s="13"/>
      <c r="LY71" s="13"/>
      <c r="LZ71" s="13">
        <v>1</v>
      </c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>
        <v>1</v>
      </c>
      <c r="MW71" s="13"/>
      <c r="MX71" s="13"/>
      <c r="MY71" s="13"/>
      <c r="MZ71" s="13"/>
      <c r="NA71" s="13"/>
      <c r="NB71" s="13"/>
      <c r="NC71" s="13"/>
      <c r="ND71" s="13"/>
      <c r="NE71" s="13">
        <v>3</v>
      </c>
      <c r="NF71" s="59">
        <v>16</v>
      </c>
      <c r="NG71" s="13">
        <v>13112</v>
      </c>
      <c r="NH71" s="351"/>
      <c r="NI71" s="351"/>
      <c r="NJ71" s="351"/>
      <c r="NK71" s="351"/>
      <c r="NL71" s="351"/>
      <c r="NM71" s="351"/>
    </row>
    <row r="72" spans="1:377">
      <c r="A72" s="9" t="s">
        <v>196</v>
      </c>
      <c r="B72" s="250">
        <f t="shared" si="26"/>
        <v>338</v>
      </c>
      <c r="C72" s="250">
        <f t="shared" si="27"/>
        <v>333</v>
      </c>
      <c r="D72" s="250">
        <f t="shared" si="28"/>
        <v>560</v>
      </c>
      <c r="E72" s="250">
        <f t="shared" si="29"/>
        <v>566</v>
      </c>
      <c r="F72" s="250">
        <f t="shared" si="30"/>
        <v>1409</v>
      </c>
      <c r="G72" s="250">
        <f t="shared" si="31"/>
        <v>1437</v>
      </c>
      <c r="H72" s="250">
        <f t="shared" si="32"/>
        <v>1543</v>
      </c>
      <c r="I72" s="250">
        <f t="shared" si="33"/>
        <v>1410</v>
      </c>
      <c r="J72" s="250">
        <f t="shared" si="34"/>
        <v>1269</v>
      </c>
      <c r="K72" s="250">
        <f t="shared" si="35"/>
        <v>1191</v>
      </c>
      <c r="L72" s="250">
        <f t="shared" si="36"/>
        <v>799</v>
      </c>
      <c r="M72" s="250">
        <f t="shared" si="37"/>
        <v>817</v>
      </c>
      <c r="N72" s="250">
        <f t="shared" si="38"/>
        <v>423</v>
      </c>
      <c r="O72" s="250">
        <f t="shared" si="39"/>
        <v>361</v>
      </c>
      <c r="P72" s="250">
        <f t="shared" si="40"/>
        <v>213</v>
      </c>
      <c r="Q72" s="250">
        <f t="shared" si="41"/>
        <v>198</v>
      </c>
      <c r="R72" s="250">
        <f t="shared" si="42"/>
        <v>75</v>
      </c>
      <c r="S72" s="250">
        <f t="shared" si="43"/>
        <v>104</v>
      </c>
      <c r="T72" s="250">
        <f t="shared" si="44"/>
        <v>12</v>
      </c>
      <c r="U72" s="250">
        <f t="shared" si="45"/>
        <v>38</v>
      </c>
      <c r="W72" s="16" t="s">
        <v>197</v>
      </c>
      <c r="X72" s="458">
        <f t="shared" si="46"/>
        <v>16</v>
      </c>
      <c r="Y72" s="458">
        <f t="shared" si="47"/>
        <v>12</v>
      </c>
      <c r="Z72" s="458">
        <f t="shared" si="48"/>
        <v>31</v>
      </c>
      <c r="AA72" s="458">
        <f t="shared" si="49"/>
        <v>27</v>
      </c>
      <c r="AB72" s="458">
        <f t="shared" si="50"/>
        <v>68</v>
      </c>
      <c r="AC72" s="458">
        <f t="shared" si="51"/>
        <v>84</v>
      </c>
      <c r="AD72" s="458">
        <f t="shared" si="52"/>
        <v>78</v>
      </c>
      <c r="AE72" s="458">
        <f t="shared" si="53"/>
        <v>80</v>
      </c>
      <c r="AF72" s="458">
        <f t="shared" si="54"/>
        <v>87</v>
      </c>
      <c r="AG72" s="458">
        <f t="shared" si="55"/>
        <v>93</v>
      </c>
      <c r="AH72" s="458">
        <f t="shared" si="56"/>
        <v>61</v>
      </c>
      <c r="AI72" s="458">
        <f t="shared" si="57"/>
        <v>60</v>
      </c>
      <c r="AJ72" s="458">
        <f t="shared" si="58"/>
        <v>28</v>
      </c>
      <c r="AK72" s="458">
        <f t="shared" si="59"/>
        <v>22</v>
      </c>
      <c r="AL72" s="458">
        <f t="shared" si="60"/>
        <v>19</v>
      </c>
      <c r="AM72" s="458">
        <f t="shared" si="61"/>
        <v>10</v>
      </c>
      <c r="AN72" s="458">
        <f t="shared" si="62"/>
        <v>5</v>
      </c>
      <c r="AO72" s="458">
        <f t="shared" si="63"/>
        <v>9</v>
      </c>
      <c r="AP72" s="458">
        <f t="shared" si="64"/>
        <v>1</v>
      </c>
      <c r="AQ72" s="458">
        <f t="shared" si="65"/>
        <v>4</v>
      </c>
      <c r="AR72" s="458">
        <f t="shared" si="66"/>
        <v>1</v>
      </c>
      <c r="AT72" s="16" t="s">
        <v>197</v>
      </c>
      <c r="AU72" s="13"/>
      <c r="AV72" s="13">
        <v>1</v>
      </c>
      <c r="AW72" s="13">
        <v>1</v>
      </c>
      <c r="AX72" s="13"/>
      <c r="AY72" s="13">
        <v>2</v>
      </c>
      <c r="AZ72" s="13"/>
      <c r="BA72" s="13">
        <v>2</v>
      </c>
      <c r="BB72" s="13">
        <v>3</v>
      </c>
      <c r="BC72" s="13">
        <v>2</v>
      </c>
      <c r="BD72" s="13">
        <v>1</v>
      </c>
      <c r="BE72" s="13">
        <v>3</v>
      </c>
      <c r="BF72" s="13">
        <v>1</v>
      </c>
      <c r="BG72" s="13">
        <v>1</v>
      </c>
      <c r="BH72" s="13">
        <v>2</v>
      </c>
      <c r="BI72" s="13">
        <v>2</v>
      </c>
      <c r="BJ72" s="13">
        <v>2</v>
      </c>
      <c r="BK72" s="13">
        <v>7</v>
      </c>
      <c r="BL72" s="13">
        <v>2</v>
      </c>
      <c r="BM72" s="13">
        <v>4</v>
      </c>
      <c r="BN72" s="13">
        <v>3</v>
      </c>
      <c r="BO72" s="13">
        <v>3</v>
      </c>
      <c r="BP72" s="13">
        <v>3</v>
      </c>
      <c r="BQ72" s="13">
        <v>4</v>
      </c>
      <c r="BR72" s="13">
        <v>9</v>
      </c>
      <c r="BS72" s="13">
        <v>8</v>
      </c>
      <c r="BT72" s="13">
        <v>15</v>
      </c>
      <c r="BU72" s="13">
        <v>9</v>
      </c>
      <c r="BV72" s="13">
        <v>10</v>
      </c>
      <c r="BW72" s="13">
        <v>9</v>
      </c>
      <c r="BX72" s="13">
        <v>14</v>
      </c>
      <c r="BY72" s="13">
        <v>10</v>
      </c>
      <c r="BZ72" s="13">
        <v>3</v>
      </c>
      <c r="CA72" s="13">
        <v>7</v>
      </c>
      <c r="CB72" s="13">
        <v>11</v>
      </c>
      <c r="CC72" s="13">
        <v>4</v>
      </c>
      <c r="CD72" s="13">
        <v>8</v>
      </c>
      <c r="CE72" s="13">
        <v>6</v>
      </c>
      <c r="CF72" s="13">
        <v>10</v>
      </c>
      <c r="CG72" s="13">
        <v>8</v>
      </c>
      <c r="CH72" s="13">
        <v>13</v>
      </c>
      <c r="CI72" s="13">
        <v>10</v>
      </c>
      <c r="CJ72" s="13">
        <v>13</v>
      </c>
      <c r="CK72" s="13">
        <v>13</v>
      </c>
      <c r="CL72" s="13">
        <v>8</v>
      </c>
      <c r="CM72" s="13">
        <v>10</v>
      </c>
      <c r="CN72" s="13">
        <v>8</v>
      </c>
      <c r="CO72" s="13">
        <v>8</v>
      </c>
      <c r="CP72" s="13">
        <v>10</v>
      </c>
      <c r="CQ72" s="13">
        <v>6</v>
      </c>
      <c r="CR72" s="13">
        <v>7</v>
      </c>
      <c r="CS72" s="13">
        <v>3</v>
      </c>
      <c r="CT72" s="13">
        <v>6</v>
      </c>
      <c r="CU72" s="13">
        <v>8</v>
      </c>
      <c r="CV72" s="13">
        <v>8</v>
      </c>
      <c r="CW72" s="13">
        <v>7</v>
      </c>
      <c r="CX72" s="13">
        <v>6</v>
      </c>
      <c r="CY72" s="13">
        <v>6</v>
      </c>
      <c r="CZ72" s="13">
        <v>3</v>
      </c>
      <c r="DA72" s="13">
        <v>6</v>
      </c>
      <c r="DB72" s="13">
        <v>7</v>
      </c>
      <c r="DC72" s="13">
        <v>3</v>
      </c>
      <c r="DD72" s="13">
        <v>6</v>
      </c>
      <c r="DE72" s="13"/>
      <c r="DF72" s="13">
        <v>1</v>
      </c>
      <c r="DG72" s="13">
        <v>2</v>
      </c>
      <c r="DH72" s="13"/>
      <c r="DI72" s="13">
        <v>1</v>
      </c>
      <c r="DJ72" s="13">
        <v>1</v>
      </c>
      <c r="DK72" s="13">
        <v>6</v>
      </c>
      <c r="DL72" s="13">
        <v>2</v>
      </c>
      <c r="DM72" s="13"/>
      <c r="DN72" s="13">
        <v>1</v>
      </c>
      <c r="DO72" s="13">
        <v>2</v>
      </c>
      <c r="DP72" s="13">
        <v>1</v>
      </c>
      <c r="DQ72" s="13"/>
      <c r="DR72" s="13">
        <v>3</v>
      </c>
      <c r="DS72" s="13"/>
      <c r="DT72" s="13">
        <v>1</v>
      </c>
      <c r="DU72" s="13">
        <v>2</v>
      </c>
      <c r="DV72" s="13"/>
      <c r="DW72" s="13">
        <v>1</v>
      </c>
      <c r="DX72" s="13">
        <v>1</v>
      </c>
      <c r="DY72" s="13">
        <v>1</v>
      </c>
      <c r="DZ72" s="13">
        <v>1</v>
      </c>
      <c r="EA72" s="13">
        <v>1</v>
      </c>
      <c r="EB72" s="13">
        <v>3</v>
      </c>
      <c r="EC72" s="13"/>
      <c r="ED72" s="13"/>
      <c r="EE72" s="13"/>
      <c r="EF72" s="13">
        <v>1</v>
      </c>
      <c r="EG72" s="13">
        <v>1</v>
      </c>
      <c r="EH72" s="13">
        <v>1</v>
      </c>
      <c r="EI72" s="13"/>
      <c r="EJ72" s="13"/>
      <c r="EK72" s="13"/>
      <c r="EL72" s="13"/>
      <c r="EM72" s="13">
        <v>1</v>
      </c>
      <c r="EN72" s="13">
        <v>1</v>
      </c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59">
        <v>401</v>
      </c>
      <c r="FC72" s="13">
        <v>2</v>
      </c>
      <c r="FD72" s="13">
        <v>1</v>
      </c>
      <c r="FE72" s="13">
        <v>3</v>
      </c>
      <c r="FF72" s="13">
        <v>1</v>
      </c>
      <c r="FG72" s="13">
        <v>2</v>
      </c>
      <c r="FH72" s="13"/>
      <c r="FI72" s="13">
        <v>3</v>
      </c>
      <c r="FJ72" s="13">
        <v>1</v>
      </c>
      <c r="FK72" s="13">
        <v>1</v>
      </c>
      <c r="FL72" s="13">
        <v>2</v>
      </c>
      <c r="FM72" s="13">
        <v>1</v>
      </c>
      <c r="FN72" s="13">
        <v>2</v>
      </c>
      <c r="FO72" s="13"/>
      <c r="FP72" s="13">
        <v>2</v>
      </c>
      <c r="FQ72" s="13">
        <v>3</v>
      </c>
      <c r="FR72" s="13">
        <v>3</v>
      </c>
      <c r="FS72" s="13">
        <v>4</v>
      </c>
      <c r="FT72" s="13">
        <v>5</v>
      </c>
      <c r="FU72" s="13">
        <v>5</v>
      </c>
      <c r="FV72" s="13">
        <v>6</v>
      </c>
      <c r="FW72" s="13">
        <v>5</v>
      </c>
      <c r="FX72" s="13">
        <v>4</v>
      </c>
      <c r="FY72" s="13">
        <v>5</v>
      </c>
      <c r="FZ72" s="13">
        <v>8</v>
      </c>
      <c r="GA72" s="13">
        <v>9</v>
      </c>
      <c r="GB72" s="13">
        <v>6</v>
      </c>
      <c r="GC72" s="13">
        <v>7</v>
      </c>
      <c r="GD72" s="13">
        <v>6</v>
      </c>
      <c r="GE72" s="13">
        <v>7</v>
      </c>
      <c r="GF72" s="13">
        <v>11</v>
      </c>
      <c r="GG72" s="13">
        <v>5</v>
      </c>
      <c r="GH72" s="13">
        <v>10</v>
      </c>
      <c r="GI72" s="13">
        <v>12</v>
      </c>
      <c r="GJ72" s="13">
        <v>11</v>
      </c>
      <c r="GK72" s="13">
        <v>7</v>
      </c>
      <c r="GL72" s="13">
        <v>11</v>
      </c>
      <c r="GM72" s="13">
        <v>5</v>
      </c>
      <c r="GN72" s="13">
        <v>5</v>
      </c>
      <c r="GO72" s="13">
        <v>8</v>
      </c>
      <c r="GP72" s="13">
        <v>4</v>
      </c>
      <c r="GQ72" s="13">
        <v>3</v>
      </c>
      <c r="GR72" s="13">
        <v>12</v>
      </c>
      <c r="GS72" s="13">
        <v>7</v>
      </c>
      <c r="GT72" s="13">
        <v>16</v>
      </c>
      <c r="GU72" s="13">
        <v>8</v>
      </c>
      <c r="GV72" s="13">
        <v>7</v>
      </c>
      <c r="GW72" s="13">
        <v>13</v>
      </c>
      <c r="GX72" s="13">
        <v>14</v>
      </c>
      <c r="GY72" s="13">
        <v>4</v>
      </c>
      <c r="GZ72" s="13">
        <v>3</v>
      </c>
      <c r="HA72" s="13">
        <v>4</v>
      </c>
      <c r="HB72" s="13">
        <v>7</v>
      </c>
      <c r="HC72" s="13">
        <v>5</v>
      </c>
      <c r="HD72" s="13">
        <v>13</v>
      </c>
      <c r="HE72" s="13">
        <v>4</v>
      </c>
      <c r="HF72" s="13">
        <v>11</v>
      </c>
      <c r="HG72" s="13">
        <v>5</v>
      </c>
      <c r="HH72" s="13">
        <v>2</v>
      </c>
      <c r="HI72" s="13">
        <v>2</v>
      </c>
      <c r="HJ72" s="13">
        <v>8</v>
      </c>
      <c r="HK72" s="13">
        <v>3</v>
      </c>
      <c r="HL72" s="13">
        <v>4</v>
      </c>
      <c r="HM72" s="13">
        <v>4</v>
      </c>
      <c r="HN72" s="13">
        <v>2</v>
      </c>
      <c r="HO72" s="13">
        <v>1</v>
      </c>
      <c r="HP72" s="13">
        <v>4</v>
      </c>
      <c r="HQ72" s="13">
        <v>6</v>
      </c>
      <c r="HR72" s="13"/>
      <c r="HS72" s="13">
        <v>2</v>
      </c>
      <c r="HT72" s="13">
        <v>2</v>
      </c>
      <c r="HU72" s="13"/>
      <c r="HV72" s="13">
        <v>3</v>
      </c>
      <c r="HW72" s="13">
        <v>1</v>
      </c>
      <c r="HX72" s="13">
        <v>1</v>
      </c>
      <c r="HY72" s="13">
        <v>4</v>
      </c>
      <c r="HZ72" s="13">
        <v>1</v>
      </c>
      <c r="IA72" s="13">
        <v>2</v>
      </c>
      <c r="IB72" s="13">
        <v>5</v>
      </c>
      <c r="IC72" s="13">
        <v>1</v>
      </c>
      <c r="ID72" s="13">
        <v>1</v>
      </c>
      <c r="IE72" s="13">
        <v>1</v>
      </c>
      <c r="IF72" s="13">
        <v>1</v>
      </c>
      <c r="IG72" s="13">
        <v>1</v>
      </c>
      <c r="IH72" s="13"/>
      <c r="II72" s="13"/>
      <c r="IJ72" s="13"/>
      <c r="IK72" s="13">
        <v>1</v>
      </c>
      <c r="IL72" s="13"/>
      <c r="IM72" s="13"/>
      <c r="IN72" s="13">
        <v>1</v>
      </c>
      <c r="IO72" s="13"/>
      <c r="IP72" s="13">
        <v>1</v>
      </c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59">
        <v>394</v>
      </c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>
        <v>1</v>
      </c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59">
        <v>1</v>
      </c>
      <c r="NG72" s="13">
        <v>796</v>
      </c>
      <c r="NH72" s="351"/>
      <c r="NI72" s="351"/>
      <c r="NJ72" s="351"/>
      <c r="NK72" s="351"/>
      <c r="NL72" s="351"/>
      <c r="NM72" s="351"/>
    </row>
    <row r="73" spans="1:377">
      <c r="A73" s="9" t="s">
        <v>197</v>
      </c>
      <c r="B73" s="250">
        <f t="shared" si="26"/>
        <v>16</v>
      </c>
      <c r="C73" s="250">
        <f t="shared" si="27"/>
        <v>12</v>
      </c>
      <c r="D73" s="250">
        <f t="shared" si="28"/>
        <v>31</v>
      </c>
      <c r="E73" s="250">
        <f t="shared" si="29"/>
        <v>27</v>
      </c>
      <c r="F73" s="250">
        <f t="shared" si="30"/>
        <v>68</v>
      </c>
      <c r="G73" s="250">
        <f t="shared" si="31"/>
        <v>84</v>
      </c>
      <c r="H73" s="250">
        <f t="shared" si="32"/>
        <v>78</v>
      </c>
      <c r="I73" s="250">
        <f t="shared" si="33"/>
        <v>80</v>
      </c>
      <c r="J73" s="250">
        <f t="shared" si="34"/>
        <v>87</v>
      </c>
      <c r="K73" s="250">
        <f t="shared" si="35"/>
        <v>93</v>
      </c>
      <c r="L73" s="250">
        <f t="shared" si="36"/>
        <v>61</v>
      </c>
      <c r="M73" s="250">
        <f t="shared" si="37"/>
        <v>60</v>
      </c>
      <c r="N73" s="250">
        <f t="shared" si="38"/>
        <v>28</v>
      </c>
      <c r="O73" s="250">
        <f t="shared" si="39"/>
        <v>22</v>
      </c>
      <c r="P73" s="250">
        <f t="shared" si="40"/>
        <v>19</v>
      </c>
      <c r="Q73" s="250">
        <f t="shared" si="41"/>
        <v>10</v>
      </c>
      <c r="R73" s="250">
        <f t="shared" si="42"/>
        <v>5</v>
      </c>
      <c r="S73" s="250">
        <f t="shared" si="43"/>
        <v>9</v>
      </c>
      <c r="T73" s="250">
        <f t="shared" si="44"/>
        <v>1</v>
      </c>
      <c r="U73" s="250">
        <f t="shared" si="45"/>
        <v>4</v>
      </c>
      <c r="W73" s="16" t="s">
        <v>85</v>
      </c>
      <c r="X73" s="458">
        <f t="shared" si="46"/>
        <v>120</v>
      </c>
      <c r="Y73" s="458">
        <f t="shared" si="47"/>
        <v>89</v>
      </c>
      <c r="Z73" s="458">
        <f t="shared" si="48"/>
        <v>151</v>
      </c>
      <c r="AA73" s="458">
        <f t="shared" si="49"/>
        <v>169</v>
      </c>
      <c r="AB73" s="458">
        <f t="shared" si="50"/>
        <v>774</v>
      </c>
      <c r="AC73" s="458">
        <f t="shared" si="51"/>
        <v>630</v>
      </c>
      <c r="AD73" s="458">
        <f t="shared" si="52"/>
        <v>856</v>
      </c>
      <c r="AE73" s="458">
        <f t="shared" si="53"/>
        <v>749</v>
      </c>
      <c r="AF73" s="458">
        <f t="shared" si="54"/>
        <v>613</v>
      </c>
      <c r="AG73" s="458">
        <f t="shared" si="55"/>
        <v>532</v>
      </c>
      <c r="AH73" s="458">
        <f t="shared" si="56"/>
        <v>362</v>
      </c>
      <c r="AI73" s="458">
        <f t="shared" si="57"/>
        <v>286</v>
      </c>
      <c r="AJ73" s="458">
        <f t="shared" si="58"/>
        <v>177</v>
      </c>
      <c r="AK73" s="458">
        <f t="shared" si="59"/>
        <v>130</v>
      </c>
      <c r="AL73" s="458">
        <f t="shared" si="60"/>
        <v>71</v>
      </c>
      <c r="AM73" s="458">
        <f t="shared" si="61"/>
        <v>77</v>
      </c>
      <c r="AN73" s="458">
        <f t="shared" si="62"/>
        <v>32</v>
      </c>
      <c r="AO73" s="458">
        <f t="shared" si="63"/>
        <v>48</v>
      </c>
      <c r="AP73" s="458">
        <f t="shared" si="64"/>
        <v>2</v>
      </c>
      <c r="AQ73" s="458">
        <f t="shared" si="65"/>
        <v>17</v>
      </c>
      <c r="AR73" s="458">
        <f t="shared" si="66"/>
        <v>23</v>
      </c>
      <c r="AT73" s="16" t="s">
        <v>85</v>
      </c>
      <c r="AU73" s="13">
        <v>7</v>
      </c>
      <c r="AV73" s="13">
        <v>17</v>
      </c>
      <c r="AW73" s="13">
        <v>14</v>
      </c>
      <c r="AX73" s="13">
        <v>10</v>
      </c>
      <c r="AY73" s="13">
        <v>7</v>
      </c>
      <c r="AZ73" s="13">
        <v>10</v>
      </c>
      <c r="BA73" s="13">
        <v>4</v>
      </c>
      <c r="BB73" s="13">
        <v>8</v>
      </c>
      <c r="BC73" s="13">
        <v>7</v>
      </c>
      <c r="BD73" s="13">
        <v>5</v>
      </c>
      <c r="BE73" s="13">
        <v>8</v>
      </c>
      <c r="BF73" s="13">
        <v>14</v>
      </c>
      <c r="BG73" s="13">
        <v>12</v>
      </c>
      <c r="BH73" s="13">
        <v>11</v>
      </c>
      <c r="BI73" s="13">
        <v>18</v>
      </c>
      <c r="BJ73" s="13">
        <v>10</v>
      </c>
      <c r="BK73" s="13">
        <v>15</v>
      </c>
      <c r="BL73" s="13">
        <v>25</v>
      </c>
      <c r="BM73" s="13">
        <v>23</v>
      </c>
      <c r="BN73" s="13">
        <v>33</v>
      </c>
      <c r="BO73" s="13">
        <v>53</v>
      </c>
      <c r="BP73" s="13">
        <v>32</v>
      </c>
      <c r="BQ73" s="13">
        <v>51</v>
      </c>
      <c r="BR73" s="13">
        <v>46</v>
      </c>
      <c r="BS73" s="13">
        <v>63</v>
      </c>
      <c r="BT73" s="13">
        <v>68</v>
      </c>
      <c r="BU73" s="13">
        <v>83</v>
      </c>
      <c r="BV73" s="13">
        <v>71</v>
      </c>
      <c r="BW73" s="13">
        <v>79</v>
      </c>
      <c r="BX73" s="13">
        <v>84</v>
      </c>
      <c r="BY73" s="13">
        <v>83</v>
      </c>
      <c r="BZ73" s="13">
        <v>80</v>
      </c>
      <c r="CA73" s="13">
        <v>88</v>
      </c>
      <c r="CB73" s="13">
        <v>70</v>
      </c>
      <c r="CC73" s="13">
        <v>74</v>
      </c>
      <c r="CD73" s="13">
        <v>67</v>
      </c>
      <c r="CE73" s="13">
        <v>75</v>
      </c>
      <c r="CF73" s="13">
        <v>62</v>
      </c>
      <c r="CG73" s="13">
        <v>75</v>
      </c>
      <c r="CH73" s="13">
        <v>75</v>
      </c>
      <c r="CI73" s="13">
        <v>57</v>
      </c>
      <c r="CJ73" s="13">
        <v>55</v>
      </c>
      <c r="CK73" s="13">
        <v>55</v>
      </c>
      <c r="CL73" s="13">
        <v>68</v>
      </c>
      <c r="CM73" s="13">
        <v>60</v>
      </c>
      <c r="CN73" s="13">
        <v>57</v>
      </c>
      <c r="CO73" s="13">
        <v>66</v>
      </c>
      <c r="CP73" s="13">
        <v>31</v>
      </c>
      <c r="CQ73" s="13">
        <v>52</v>
      </c>
      <c r="CR73" s="13">
        <v>31</v>
      </c>
      <c r="CS73" s="13">
        <v>36</v>
      </c>
      <c r="CT73" s="13">
        <v>35</v>
      </c>
      <c r="CU73" s="13">
        <v>23</v>
      </c>
      <c r="CV73" s="13">
        <v>30</v>
      </c>
      <c r="CW73" s="13">
        <v>30</v>
      </c>
      <c r="CX73" s="13">
        <v>25</v>
      </c>
      <c r="CY73" s="13">
        <v>21</v>
      </c>
      <c r="CZ73" s="13">
        <v>32</v>
      </c>
      <c r="DA73" s="13">
        <v>27</v>
      </c>
      <c r="DB73" s="13">
        <v>27</v>
      </c>
      <c r="DC73" s="13">
        <v>15</v>
      </c>
      <c r="DD73" s="13">
        <v>21</v>
      </c>
      <c r="DE73" s="13">
        <v>11</v>
      </c>
      <c r="DF73" s="13">
        <v>12</v>
      </c>
      <c r="DG73" s="13">
        <v>17</v>
      </c>
      <c r="DH73" s="13">
        <v>13</v>
      </c>
      <c r="DI73" s="13">
        <v>15</v>
      </c>
      <c r="DJ73" s="13">
        <v>10</v>
      </c>
      <c r="DK73" s="13">
        <v>9</v>
      </c>
      <c r="DL73" s="13">
        <v>7</v>
      </c>
      <c r="DM73" s="13">
        <v>13</v>
      </c>
      <c r="DN73" s="13">
        <v>10</v>
      </c>
      <c r="DO73" s="13">
        <v>4</v>
      </c>
      <c r="DP73" s="13">
        <v>7</v>
      </c>
      <c r="DQ73" s="13">
        <v>9</v>
      </c>
      <c r="DR73" s="13">
        <v>5</v>
      </c>
      <c r="DS73" s="13">
        <v>10</v>
      </c>
      <c r="DT73" s="13">
        <v>4</v>
      </c>
      <c r="DU73" s="13">
        <v>7</v>
      </c>
      <c r="DV73" s="13">
        <v>8</v>
      </c>
      <c r="DW73" s="13">
        <v>5</v>
      </c>
      <c r="DX73" s="13">
        <v>4</v>
      </c>
      <c r="DY73" s="13">
        <v>6</v>
      </c>
      <c r="DZ73" s="13">
        <v>6</v>
      </c>
      <c r="EA73" s="13">
        <v>9</v>
      </c>
      <c r="EB73" s="13">
        <v>7</v>
      </c>
      <c r="EC73" s="13">
        <v>2</v>
      </c>
      <c r="ED73" s="13">
        <v>6</v>
      </c>
      <c r="EE73" s="13">
        <v>1</v>
      </c>
      <c r="EF73" s="13">
        <v>2</v>
      </c>
      <c r="EG73" s="13">
        <v>3</v>
      </c>
      <c r="EH73" s="13">
        <v>4</v>
      </c>
      <c r="EI73" s="13"/>
      <c r="EJ73" s="13">
        <v>1</v>
      </c>
      <c r="EK73" s="13">
        <v>4</v>
      </c>
      <c r="EL73" s="13">
        <v>1</v>
      </c>
      <c r="EM73" s="13">
        <v>1</v>
      </c>
      <c r="EN73" s="13">
        <v>1</v>
      </c>
      <c r="EO73" s="13">
        <v>2</v>
      </c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59">
        <v>2727</v>
      </c>
      <c r="FC73" s="13">
        <v>11</v>
      </c>
      <c r="FD73" s="13">
        <v>17</v>
      </c>
      <c r="FE73" s="13">
        <v>16</v>
      </c>
      <c r="FF73" s="13">
        <v>13</v>
      </c>
      <c r="FG73" s="13">
        <v>10</v>
      </c>
      <c r="FH73" s="13">
        <v>7</v>
      </c>
      <c r="FI73" s="13">
        <v>12</v>
      </c>
      <c r="FJ73" s="13">
        <v>5</v>
      </c>
      <c r="FK73" s="13">
        <v>15</v>
      </c>
      <c r="FL73" s="13">
        <v>14</v>
      </c>
      <c r="FM73" s="13">
        <v>12</v>
      </c>
      <c r="FN73" s="13">
        <v>9</v>
      </c>
      <c r="FO73" s="13">
        <v>16</v>
      </c>
      <c r="FP73" s="13">
        <v>9</v>
      </c>
      <c r="FQ73" s="13">
        <v>11</v>
      </c>
      <c r="FR73" s="13">
        <v>13</v>
      </c>
      <c r="FS73" s="13">
        <v>18</v>
      </c>
      <c r="FT73" s="13">
        <v>16</v>
      </c>
      <c r="FU73" s="13">
        <v>16</v>
      </c>
      <c r="FV73" s="13">
        <v>31</v>
      </c>
      <c r="FW73" s="13">
        <v>41</v>
      </c>
      <c r="FX73" s="13">
        <v>39</v>
      </c>
      <c r="FY73" s="13">
        <v>59</v>
      </c>
      <c r="FZ73" s="13">
        <v>61</v>
      </c>
      <c r="GA73" s="13">
        <v>83</v>
      </c>
      <c r="GB73" s="13">
        <v>106</v>
      </c>
      <c r="GC73" s="13">
        <v>82</v>
      </c>
      <c r="GD73" s="13">
        <v>103</v>
      </c>
      <c r="GE73" s="13">
        <v>98</v>
      </c>
      <c r="GF73" s="13">
        <v>102</v>
      </c>
      <c r="GG73" s="13">
        <v>82</v>
      </c>
      <c r="GH73" s="13">
        <v>101</v>
      </c>
      <c r="GI73" s="13">
        <v>89</v>
      </c>
      <c r="GJ73" s="13">
        <v>99</v>
      </c>
      <c r="GK73" s="13">
        <v>76</v>
      </c>
      <c r="GL73" s="13">
        <v>84</v>
      </c>
      <c r="GM73" s="13">
        <v>92</v>
      </c>
      <c r="GN73" s="13">
        <v>73</v>
      </c>
      <c r="GO73" s="13">
        <v>94</v>
      </c>
      <c r="GP73" s="13">
        <v>66</v>
      </c>
      <c r="GQ73" s="13">
        <v>71</v>
      </c>
      <c r="GR73" s="13">
        <v>62</v>
      </c>
      <c r="GS73" s="13">
        <v>71</v>
      </c>
      <c r="GT73" s="13">
        <v>72</v>
      </c>
      <c r="GU73" s="13">
        <v>65</v>
      </c>
      <c r="GV73" s="13">
        <v>55</v>
      </c>
      <c r="GW73" s="13">
        <v>44</v>
      </c>
      <c r="GX73" s="13">
        <v>68</v>
      </c>
      <c r="GY73" s="13">
        <v>45</v>
      </c>
      <c r="GZ73" s="13">
        <v>60</v>
      </c>
      <c r="HA73" s="13">
        <v>50</v>
      </c>
      <c r="HB73" s="13">
        <v>45</v>
      </c>
      <c r="HC73" s="13">
        <v>41</v>
      </c>
      <c r="HD73" s="13">
        <v>27</v>
      </c>
      <c r="HE73" s="13">
        <v>40</v>
      </c>
      <c r="HF73" s="13">
        <v>28</v>
      </c>
      <c r="HG73" s="13">
        <v>31</v>
      </c>
      <c r="HH73" s="13">
        <v>34</v>
      </c>
      <c r="HI73" s="13">
        <v>28</v>
      </c>
      <c r="HJ73" s="13">
        <v>38</v>
      </c>
      <c r="HK73" s="13">
        <v>29</v>
      </c>
      <c r="HL73" s="13">
        <v>24</v>
      </c>
      <c r="HM73" s="13">
        <v>22</v>
      </c>
      <c r="HN73" s="13">
        <v>22</v>
      </c>
      <c r="HO73" s="13">
        <v>22</v>
      </c>
      <c r="HP73" s="13">
        <v>16</v>
      </c>
      <c r="HQ73" s="13">
        <v>11</v>
      </c>
      <c r="HR73" s="13">
        <v>5</v>
      </c>
      <c r="HS73" s="13">
        <v>13</v>
      </c>
      <c r="HT73" s="13">
        <v>13</v>
      </c>
      <c r="HU73" s="13">
        <v>6</v>
      </c>
      <c r="HV73" s="13">
        <v>11</v>
      </c>
      <c r="HW73" s="13">
        <v>10</v>
      </c>
      <c r="HX73" s="13">
        <v>7</v>
      </c>
      <c r="HY73" s="13">
        <v>16</v>
      </c>
      <c r="HZ73" s="13">
        <v>1</v>
      </c>
      <c r="IA73" s="13">
        <v>2</v>
      </c>
      <c r="IB73" s="13">
        <v>3</v>
      </c>
      <c r="IC73" s="13">
        <v>7</v>
      </c>
      <c r="ID73" s="13">
        <v>8</v>
      </c>
      <c r="IE73" s="13">
        <v>4</v>
      </c>
      <c r="IF73" s="13">
        <v>3</v>
      </c>
      <c r="IG73" s="13">
        <v>6</v>
      </c>
      <c r="IH73" s="13">
        <v>5</v>
      </c>
      <c r="II73" s="13">
        <v>5</v>
      </c>
      <c r="IJ73" s="13">
        <v>2</v>
      </c>
      <c r="IK73" s="13">
        <v>1</v>
      </c>
      <c r="IL73" s="13">
        <v>2</v>
      </c>
      <c r="IM73" s="13">
        <v>4</v>
      </c>
      <c r="IN73" s="13"/>
      <c r="IO73" s="13"/>
      <c r="IP73" s="13"/>
      <c r="IQ73" s="13"/>
      <c r="IR73" s="13"/>
      <c r="IS73" s="13">
        <v>1</v>
      </c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>
        <v>1</v>
      </c>
      <c r="JE73" s="13"/>
      <c r="JF73" s="59">
        <v>3158</v>
      </c>
      <c r="JG73" s="13">
        <v>2</v>
      </c>
      <c r="JH73" s="13"/>
      <c r="JI73" s="13">
        <v>1</v>
      </c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>
        <v>2</v>
      </c>
      <c r="KF73" s="13">
        <v>1</v>
      </c>
      <c r="KG73" s="13"/>
      <c r="KH73" s="13"/>
      <c r="KI73" s="13"/>
      <c r="KJ73" s="13">
        <v>1</v>
      </c>
      <c r="KK73" s="13"/>
      <c r="KL73" s="13"/>
      <c r="KM73" s="13"/>
      <c r="KN73" s="13"/>
      <c r="KO73" s="13"/>
      <c r="KP73" s="13">
        <v>3</v>
      </c>
      <c r="KQ73" s="13"/>
      <c r="KR73" s="13"/>
      <c r="KS73" s="13"/>
      <c r="KT73" s="13"/>
      <c r="KU73" s="13"/>
      <c r="KV73" s="13"/>
      <c r="KW73" s="13">
        <v>1</v>
      </c>
      <c r="KX73" s="13">
        <v>1</v>
      </c>
      <c r="KY73" s="13"/>
      <c r="KZ73" s="13"/>
      <c r="LA73" s="13">
        <v>1</v>
      </c>
      <c r="LB73" s="13">
        <v>1</v>
      </c>
      <c r="LC73" s="13"/>
      <c r="LD73" s="13">
        <v>1</v>
      </c>
      <c r="LE73" s="13"/>
      <c r="LF73" s="13"/>
      <c r="LG73" s="13">
        <v>1</v>
      </c>
      <c r="LH73" s="13"/>
      <c r="LI73" s="13"/>
      <c r="LJ73" s="13"/>
      <c r="LK73" s="13">
        <v>1</v>
      </c>
      <c r="LL73" s="13"/>
      <c r="LM73" s="13"/>
      <c r="LN73" s="13"/>
      <c r="LO73" s="13"/>
      <c r="LP73" s="13"/>
      <c r="LQ73" s="13"/>
      <c r="LR73" s="13"/>
      <c r="LS73" s="13"/>
      <c r="LT73" s="13">
        <v>1</v>
      </c>
      <c r="LU73" s="13">
        <v>1</v>
      </c>
      <c r="LV73" s="13"/>
      <c r="LW73" s="13"/>
      <c r="LX73" s="13"/>
      <c r="LY73" s="13"/>
      <c r="LZ73" s="13"/>
      <c r="MA73" s="13"/>
      <c r="MB73" s="13"/>
      <c r="MC73" s="13"/>
      <c r="MD73" s="13">
        <v>1</v>
      </c>
      <c r="ME73" s="13"/>
      <c r="MF73" s="13"/>
      <c r="MG73" s="13"/>
      <c r="MH73" s="13">
        <v>1</v>
      </c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>
        <v>1</v>
      </c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>
        <v>1</v>
      </c>
      <c r="NF73" s="59">
        <v>23</v>
      </c>
      <c r="NG73" s="13">
        <v>5908</v>
      </c>
      <c r="NH73" s="351"/>
      <c r="NI73" s="351"/>
      <c r="NJ73" s="351"/>
      <c r="NK73" s="351"/>
      <c r="NL73" s="351"/>
      <c r="NM73" s="351"/>
    </row>
    <row r="74" spans="1:377">
      <c r="A74" s="9" t="s">
        <v>85</v>
      </c>
      <c r="B74" s="250">
        <f t="shared" si="26"/>
        <v>120</v>
      </c>
      <c r="C74" s="250">
        <f t="shared" si="27"/>
        <v>89</v>
      </c>
      <c r="D74" s="250">
        <f t="shared" si="28"/>
        <v>151</v>
      </c>
      <c r="E74" s="250">
        <f t="shared" si="29"/>
        <v>169</v>
      </c>
      <c r="F74" s="250">
        <f t="shared" si="30"/>
        <v>774</v>
      </c>
      <c r="G74" s="250">
        <f t="shared" si="31"/>
        <v>630</v>
      </c>
      <c r="H74" s="250">
        <f t="shared" si="32"/>
        <v>856</v>
      </c>
      <c r="I74" s="250">
        <f t="shared" si="33"/>
        <v>749</v>
      </c>
      <c r="J74" s="250">
        <f t="shared" si="34"/>
        <v>613</v>
      </c>
      <c r="K74" s="250">
        <f t="shared" si="35"/>
        <v>532</v>
      </c>
      <c r="L74" s="250">
        <f t="shared" si="36"/>
        <v>362</v>
      </c>
      <c r="M74" s="250">
        <f t="shared" si="37"/>
        <v>286</v>
      </c>
      <c r="N74" s="250">
        <f t="shared" si="38"/>
        <v>177</v>
      </c>
      <c r="O74" s="250">
        <f t="shared" si="39"/>
        <v>130</v>
      </c>
      <c r="P74" s="250">
        <f t="shared" si="40"/>
        <v>71</v>
      </c>
      <c r="Q74" s="250">
        <f t="shared" si="41"/>
        <v>77</v>
      </c>
      <c r="R74" s="250">
        <f t="shared" si="42"/>
        <v>32</v>
      </c>
      <c r="S74" s="250">
        <f t="shared" si="43"/>
        <v>48</v>
      </c>
      <c r="T74" s="250">
        <f t="shared" si="44"/>
        <v>2</v>
      </c>
      <c r="U74" s="250">
        <f t="shared" si="45"/>
        <v>17</v>
      </c>
      <c r="W74" s="16" t="s">
        <v>86</v>
      </c>
      <c r="X74" s="458">
        <f t="shared" si="46"/>
        <v>166</v>
      </c>
      <c r="Y74" s="458">
        <f t="shared" si="47"/>
        <v>157</v>
      </c>
      <c r="Z74" s="458">
        <f t="shared" si="48"/>
        <v>289</v>
      </c>
      <c r="AA74" s="458">
        <f t="shared" si="49"/>
        <v>313</v>
      </c>
      <c r="AB74" s="458">
        <f t="shared" si="50"/>
        <v>1610</v>
      </c>
      <c r="AC74" s="458">
        <f t="shared" si="51"/>
        <v>1476</v>
      </c>
      <c r="AD74" s="458">
        <f t="shared" si="52"/>
        <v>1903</v>
      </c>
      <c r="AE74" s="458">
        <f t="shared" si="53"/>
        <v>1662</v>
      </c>
      <c r="AF74" s="458">
        <f t="shared" si="54"/>
        <v>1497</v>
      </c>
      <c r="AG74" s="458">
        <f t="shared" si="55"/>
        <v>1319</v>
      </c>
      <c r="AH74" s="458">
        <f t="shared" si="56"/>
        <v>993</v>
      </c>
      <c r="AI74" s="458">
        <f t="shared" si="57"/>
        <v>827</v>
      </c>
      <c r="AJ74" s="458">
        <f t="shared" si="58"/>
        <v>439</v>
      </c>
      <c r="AK74" s="458">
        <f t="shared" si="59"/>
        <v>400</v>
      </c>
      <c r="AL74" s="458">
        <f t="shared" si="60"/>
        <v>209</v>
      </c>
      <c r="AM74" s="458">
        <f t="shared" si="61"/>
        <v>169</v>
      </c>
      <c r="AN74" s="458">
        <f t="shared" si="62"/>
        <v>64</v>
      </c>
      <c r="AO74" s="458">
        <f t="shared" si="63"/>
        <v>83</v>
      </c>
      <c r="AP74" s="458">
        <f t="shared" si="64"/>
        <v>9</v>
      </c>
      <c r="AQ74" s="458">
        <f t="shared" si="65"/>
        <v>27</v>
      </c>
      <c r="AR74" s="458">
        <f t="shared" si="66"/>
        <v>83</v>
      </c>
      <c r="AT74" s="16" t="s">
        <v>86</v>
      </c>
      <c r="AU74" s="13">
        <v>24</v>
      </c>
      <c r="AV74" s="13">
        <v>35</v>
      </c>
      <c r="AW74" s="13">
        <v>18</v>
      </c>
      <c r="AX74" s="13">
        <v>8</v>
      </c>
      <c r="AY74" s="13">
        <v>10</v>
      </c>
      <c r="AZ74" s="13">
        <v>20</v>
      </c>
      <c r="BA74" s="13">
        <v>10</v>
      </c>
      <c r="BB74" s="13">
        <v>8</v>
      </c>
      <c r="BC74" s="13">
        <v>11</v>
      </c>
      <c r="BD74" s="13">
        <v>13</v>
      </c>
      <c r="BE74" s="13">
        <v>15</v>
      </c>
      <c r="BF74" s="13">
        <v>14</v>
      </c>
      <c r="BG74" s="13">
        <v>18</v>
      </c>
      <c r="BH74" s="13">
        <v>11</v>
      </c>
      <c r="BI74" s="13">
        <v>27</v>
      </c>
      <c r="BJ74" s="13">
        <v>31</v>
      </c>
      <c r="BK74" s="13">
        <v>39</v>
      </c>
      <c r="BL74" s="13">
        <v>43</v>
      </c>
      <c r="BM74" s="13">
        <v>55</v>
      </c>
      <c r="BN74" s="13">
        <v>60</v>
      </c>
      <c r="BO74" s="13">
        <v>91</v>
      </c>
      <c r="BP74" s="13">
        <v>91</v>
      </c>
      <c r="BQ74" s="13">
        <v>129</v>
      </c>
      <c r="BR74" s="13">
        <v>153</v>
      </c>
      <c r="BS74" s="13">
        <v>151</v>
      </c>
      <c r="BT74" s="13">
        <v>157</v>
      </c>
      <c r="BU74" s="13">
        <v>153</v>
      </c>
      <c r="BV74" s="13">
        <v>158</v>
      </c>
      <c r="BW74" s="13">
        <v>202</v>
      </c>
      <c r="BX74" s="13">
        <v>191</v>
      </c>
      <c r="BY74" s="13">
        <v>178</v>
      </c>
      <c r="BZ74" s="13">
        <v>172</v>
      </c>
      <c r="CA74" s="13">
        <v>178</v>
      </c>
      <c r="CB74" s="13">
        <v>176</v>
      </c>
      <c r="CC74" s="13">
        <v>175</v>
      </c>
      <c r="CD74" s="13">
        <v>177</v>
      </c>
      <c r="CE74" s="13">
        <v>140</v>
      </c>
      <c r="CF74" s="13">
        <v>150</v>
      </c>
      <c r="CG74" s="13">
        <v>161</v>
      </c>
      <c r="CH74" s="13">
        <v>155</v>
      </c>
      <c r="CI74" s="13">
        <v>127</v>
      </c>
      <c r="CJ74" s="13">
        <v>153</v>
      </c>
      <c r="CK74" s="13">
        <v>149</v>
      </c>
      <c r="CL74" s="13">
        <v>164</v>
      </c>
      <c r="CM74" s="13">
        <v>92</v>
      </c>
      <c r="CN74" s="13">
        <v>133</v>
      </c>
      <c r="CO74" s="13">
        <v>133</v>
      </c>
      <c r="CP74" s="13">
        <v>133</v>
      </c>
      <c r="CQ74" s="13">
        <v>122</v>
      </c>
      <c r="CR74" s="13">
        <v>113</v>
      </c>
      <c r="CS74" s="13">
        <v>99</v>
      </c>
      <c r="CT74" s="13">
        <v>94</v>
      </c>
      <c r="CU74" s="13">
        <v>101</v>
      </c>
      <c r="CV74" s="13">
        <v>83</v>
      </c>
      <c r="CW74" s="13">
        <v>95</v>
      </c>
      <c r="CX74" s="13">
        <v>81</v>
      </c>
      <c r="CY74" s="13">
        <v>76</v>
      </c>
      <c r="CZ74" s="13">
        <v>77</v>
      </c>
      <c r="DA74" s="13">
        <v>70</v>
      </c>
      <c r="DB74" s="13">
        <v>51</v>
      </c>
      <c r="DC74" s="13">
        <v>44</v>
      </c>
      <c r="DD74" s="13">
        <v>56</v>
      </c>
      <c r="DE74" s="13">
        <v>58</v>
      </c>
      <c r="DF74" s="13">
        <v>50</v>
      </c>
      <c r="DG74" s="13">
        <v>36</v>
      </c>
      <c r="DH74" s="13">
        <v>32</v>
      </c>
      <c r="DI74" s="13">
        <v>38</v>
      </c>
      <c r="DJ74" s="13">
        <v>34</v>
      </c>
      <c r="DK74" s="13">
        <v>26</v>
      </c>
      <c r="DL74" s="13">
        <v>26</v>
      </c>
      <c r="DM74" s="13">
        <v>24</v>
      </c>
      <c r="DN74" s="13">
        <v>19</v>
      </c>
      <c r="DO74" s="13">
        <v>19</v>
      </c>
      <c r="DP74" s="13">
        <v>18</v>
      </c>
      <c r="DQ74" s="13">
        <v>20</v>
      </c>
      <c r="DR74" s="13">
        <v>16</v>
      </c>
      <c r="DS74" s="13">
        <v>14</v>
      </c>
      <c r="DT74" s="13">
        <v>20</v>
      </c>
      <c r="DU74" s="13">
        <v>12</v>
      </c>
      <c r="DV74" s="13">
        <v>7</v>
      </c>
      <c r="DW74" s="13">
        <v>13</v>
      </c>
      <c r="DX74" s="13">
        <v>10</v>
      </c>
      <c r="DY74" s="13">
        <v>9</v>
      </c>
      <c r="DZ74" s="13">
        <v>5</v>
      </c>
      <c r="EA74" s="13">
        <v>9</v>
      </c>
      <c r="EB74" s="13">
        <v>11</v>
      </c>
      <c r="EC74" s="13">
        <v>12</v>
      </c>
      <c r="ED74" s="13">
        <v>4</v>
      </c>
      <c r="EE74" s="13">
        <v>5</v>
      </c>
      <c r="EF74" s="13">
        <v>5</v>
      </c>
      <c r="EG74" s="13">
        <v>8</v>
      </c>
      <c r="EH74" s="13">
        <v>3</v>
      </c>
      <c r="EI74" s="13">
        <v>2</v>
      </c>
      <c r="EJ74" s="13">
        <v>3</v>
      </c>
      <c r="EK74" s="13">
        <v>1</v>
      </c>
      <c r="EL74" s="13">
        <v>2</v>
      </c>
      <c r="EM74" s="13">
        <v>3</v>
      </c>
      <c r="EN74" s="13"/>
      <c r="EO74" s="13">
        <v>2</v>
      </c>
      <c r="EP74" s="13">
        <v>2</v>
      </c>
      <c r="EQ74" s="13"/>
      <c r="ER74" s="13"/>
      <c r="ES74" s="13">
        <v>1</v>
      </c>
      <c r="ET74" s="13"/>
      <c r="EU74" s="13"/>
      <c r="EV74" s="13"/>
      <c r="EW74" s="13"/>
      <c r="EX74" s="13"/>
      <c r="EY74" s="13"/>
      <c r="EZ74" s="13"/>
      <c r="FA74" s="13">
        <v>1</v>
      </c>
      <c r="FB74" s="59">
        <v>6434</v>
      </c>
      <c r="FC74" s="13">
        <v>21</v>
      </c>
      <c r="FD74" s="13">
        <v>29</v>
      </c>
      <c r="FE74" s="13">
        <v>21</v>
      </c>
      <c r="FF74" s="13">
        <v>8</v>
      </c>
      <c r="FG74" s="13">
        <v>18</v>
      </c>
      <c r="FH74" s="13">
        <v>22</v>
      </c>
      <c r="FI74" s="13">
        <v>11</v>
      </c>
      <c r="FJ74" s="13">
        <v>8</v>
      </c>
      <c r="FK74" s="13">
        <v>17</v>
      </c>
      <c r="FL74" s="13">
        <v>11</v>
      </c>
      <c r="FM74" s="13">
        <v>15</v>
      </c>
      <c r="FN74" s="13">
        <v>10</v>
      </c>
      <c r="FO74" s="13">
        <v>20</v>
      </c>
      <c r="FP74" s="13">
        <v>18</v>
      </c>
      <c r="FQ74" s="13">
        <v>26</v>
      </c>
      <c r="FR74" s="13">
        <v>21</v>
      </c>
      <c r="FS74" s="13">
        <v>34</v>
      </c>
      <c r="FT74" s="13">
        <v>41</v>
      </c>
      <c r="FU74" s="13">
        <v>43</v>
      </c>
      <c r="FV74" s="13">
        <v>61</v>
      </c>
      <c r="FW74" s="13">
        <v>90</v>
      </c>
      <c r="FX74" s="13">
        <v>108</v>
      </c>
      <c r="FY74" s="13">
        <v>120</v>
      </c>
      <c r="FZ74" s="13">
        <v>162</v>
      </c>
      <c r="GA74" s="13">
        <v>149</v>
      </c>
      <c r="GB74" s="13">
        <v>178</v>
      </c>
      <c r="GC74" s="13">
        <v>205</v>
      </c>
      <c r="GD74" s="13">
        <v>205</v>
      </c>
      <c r="GE74" s="13">
        <v>174</v>
      </c>
      <c r="GF74" s="13">
        <v>219</v>
      </c>
      <c r="GG74" s="13">
        <v>221</v>
      </c>
      <c r="GH74" s="13">
        <v>219</v>
      </c>
      <c r="GI74" s="13">
        <v>201</v>
      </c>
      <c r="GJ74" s="13">
        <v>183</v>
      </c>
      <c r="GK74" s="13">
        <v>212</v>
      </c>
      <c r="GL74" s="13">
        <v>176</v>
      </c>
      <c r="GM74" s="13">
        <v>176</v>
      </c>
      <c r="GN74" s="13">
        <v>162</v>
      </c>
      <c r="GO74" s="13">
        <v>178</v>
      </c>
      <c r="GP74" s="13">
        <v>175</v>
      </c>
      <c r="GQ74" s="13">
        <v>162</v>
      </c>
      <c r="GR74" s="13">
        <v>176</v>
      </c>
      <c r="GS74" s="13">
        <v>171</v>
      </c>
      <c r="GT74" s="13">
        <v>155</v>
      </c>
      <c r="GU74" s="13">
        <v>119</v>
      </c>
      <c r="GV74" s="13">
        <v>145</v>
      </c>
      <c r="GW74" s="13">
        <v>142</v>
      </c>
      <c r="GX74" s="13">
        <v>156</v>
      </c>
      <c r="GY74" s="13">
        <v>134</v>
      </c>
      <c r="GZ74" s="13">
        <v>137</v>
      </c>
      <c r="HA74" s="13">
        <v>146</v>
      </c>
      <c r="HB74" s="13">
        <v>120</v>
      </c>
      <c r="HC74" s="13">
        <v>112</v>
      </c>
      <c r="HD74" s="13">
        <v>95</v>
      </c>
      <c r="HE74" s="13">
        <v>98</v>
      </c>
      <c r="HF74" s="13">
        <v>95</v>
      </c>
      <c r="HG74" s="13">
        <v>86</v>
      </c>
      <c r="HH74" s="13">
        <v>82</v>
      </c>
      <c r="HI74" s="13">
        <v>81</v>
      </c>
      <c r="HJ74" s="13">
        <v>78</v>
      </c>
      <c r="HK74" s="13">
        <v>65</v>
      </c>
      <c r="HL74" s="13">
        <v>50</v>
      </c>
      <c r="HM74" s="13">
        <v>48</v>
      </c>
      <c r="HN74" s="13">
        <v>38</v>
      </c>
      <c r="HO74" s="13">
        <v>47</v>
      </c>
      <c r="HP74" s="13">
        <v>49</v>
      </c>
      <c r="HQ74" s="13">
        <v>40</v>
      </c>
      <c r="HR74" s="13">
        <v>41</v>
      </c>
      <c r="HS74" s="13">
        <v>34</v>
      </c>
      <c r="HT74" s="13">
        <v>27</v>
      </c>
      <c r="HU74" s="13">
        <v>36</v>
      </c>
      <c r="HV74" s="13">
        <v>19</v>
      </c>
      <c r="HW74" s="13">
        <v>20</v>
      </c>
      <c r="HX74" s="13">
        <v>22</v>
      </c>
      <c r="HY74" s="13">
        <v>17</v>
      </c>
      <c r="HZ74" s="13">
        <v>16</v>
      </c>
      <c r="IA74" s="13">
        <v>25</v>
      </c>
      <c r="IB74" s="13">
        <v>19</v>
      </c>
      <c r="IC74" s="13">
        <v>22</v>
      </c>
      <c r="ID74" s="13">
        <v>13</v>
      </c>
      <c r="IE74" s="13">
        <v>3</v>
      </c>
      <c r="IF74" s="13">
        <v>14</v>
      </c>
      <c r="IG74" s="13">
        <v>5</v>
      </c>
      <c r="IH74" s="13">
        <v>16</v>
      </c>
      <c r="II74" s="13">
        <v>7</v>
      </c>
      <c r="IJ74" s="13">
        <v>5</v>
      </c>
      <c r="IK74" s="13">
        <v>5</v>
      </c>
      <c r="IL74" s="13">
        <v>2</v>
      </c>
      <c r="IM74" s="13">
        <v>4</v>
      </c>
      <c r="IN74" s="13">
        <v>3</v>
      </c>
      <c r="IO74" s="13">
        <v>1</v>
      </c>
      <c r="IP74" s="13">
        <v>2</v>
      </c>
      <c r="IQ74" s="13">
        <v>2</v>
      </c>
      <c r="IR74" s="13"/>
      <c r="IS74" s="13">
        <v>1</v>
      </c>
      <c r="IT74" s="13"/>
      <c r="IU74" s="13">
        <v>1</v>
      </c>
      <c r="IV74" s="13"/>
      <c r="IW74" s="13">
        <v>1</v>
      </c>
      <c r="IX74" s="13"/>
      <c r="IY74" s="13"/>
      <c r="IZ74" s="13"/>
      <c r="JA74" s="13"/>
      <c r="JB74" s="13"/>
      <c r="JC74" s="13"/>
      <c r="JD74" s="13">
        <v>1</v>
      </c>
      <c r="JE74" s="13"/>
      <c r="JF74" s="59">
        <v>7179</v>
      </c>
      <c r="JG74" s="13">
        <v>4</v>
      </c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>
        <v>1</v>
      </c>
      <c r="JU74" s="13"/>
      <c r="JV74" s="13"/>
      <c r="JW74" s="13">
        <v>1</v>
      </c>
      <c r="JX74" s="13">
        <v>2</v>
      </c>
      <c r="JY74" s="13"/>
      <c r="JZ74" s="13"/>
      <c r="KA74" s="13"/>
      <c r="KB74" s="13">
        <v>1</v>
      </c>
      <c r="KC74" s="13">
        <v>2</v>
      </c>
      <c r="KD74" s="13">
        <v>1</v>
      </c>
      <c r="KE74" s="13">
        <v>4</v>
      </c>
      <c r="KF74" s="13">
        <v>5</v>
      </c>
      <c r="KG74" s="13">
        <v>1</v>
      </c>
      <c r="KH74" s="13">
        <v>1</v>
      </c>
      <c r="KI74" s="13">
        <v>3</v>
      </c>
      <c r="KJ74" s="13">
        <v>3</v>
      </c>
      <c r="KK74" s="13">
        <v>1</v>
      </c>
      <c r="KL74" s="13">
        <v>3</v>
      </c>
      <c r="KM74" s="13">
        <v>5</v>
      </c>
      <c r="KN74" s="13">
        <v>2</v>
      </c>
      <c r="KO74" s="13"/>
      <c r="KP74" s="13">
        <v>3</v>
      </c>
      <c r="KQ74" s="13">
        <v>3</v>
      </c>
      <c r="KR74" s="13">
        <v>3</v>
      </c>
      <c r="KS74" s="13"/>
      <c r="KT74" s="13">
        <v>2</v>
      </c>
      <c r="KU74" s="13">
        <v>4</v>
      </c>
      <c r="KV74" s="13"/>
      <c r="KW74" s="13">
        <v>1</v>
      </c>
      <c r="KX74" s="13">
        <v>1</v>
      </c>
      <c r="KY74" s="13">
        <v>3</v>
      </c>
      <c r="KZ74" s="13">
        <v>1</v>
      </c>
      <c r="LA74" s="13">
        <v>3</v>
      </c>
      <c r="LB74" s="13">
        <v>2</v>
      </c>
      <c r="LC74" s="13">
        <v>1</v>
      </c>
      <c r="LD74" s="13"/>
      <c r="LE74" s="13"/>
      <c r="LF74" s="13"/>
      <c r="LG74" s="13">
        <v>1</v>
      </c>
      <c r="LH74" s="13"/>
      <c r="LI74" s="13">
        <v>2</v>
      </c>
      <c r="LJ74" s="13">
        <v>2</v>
      </c>
      <c r="LK74" s="13"/>
      <c r="LL74" s="13">
        <v>1</v>
      </c>
      <c r="LM74" s="13"/>
      <c r="LN74" s="13">
        <v>2</v>
      </c>
      <c r="LO74" s="13">
        <v>1</v>
      </c>
      <c r="LP74" s="13">
        <v>1</v>
      </c>
      <c r="LQ74" s="13"/>
      <c r="LR74" s="13"/>
      <c r="LS74" s="13"/>
      <c r="LT74" s="13"/>
      <c r="LU74" s="13">
        <v>1</v>
      </c>
      <c r="LV74" s="13"/>
      <c r="LW74" s="13"/>
      <c r="LX74" s="13"/>
      <c r="LY74" s="13"/>
      <c r="LZ74" s="13">
        <v>2</v>
      </c>
      <c r="MA74" s="13"/>
      <c r="MB74" s="13"/>
      <c r="MC74" s="13"/>
      <c r="MD74" s="13"/>
      <c r="ME74" s="13"/>
      <c r="MF74" s="13"/>
      <c r="MG74" s="13">
        <v>1</v>
      </c>
      <c r="MH74" s="13"/>
      <c r="MI74" s="13"/>
      <c r="MJ74" s="13"/>
      <c r="MK74" s="13"/>
      <c r="ML74" s="13"/>
      <c r="MM74" s="13"/>
      <c r="MN74" s="13">
        <v>1</v>
      </c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59">
        <v>82</v>
      </c>
      <c r="NG74" s="13">
        <v>13695</v>
      </c>
      <c r="NH74" s="351"/>
      <c r="NI74" s="351"/>
      <c r="NJ74" s="351"/>
      <c r="NK74" s="351"/>
      <c r="NL74" s="351"/>
      <c r="NM74" s="351"/>
    </row>
    <row r="75" spans="1:377">
      <c r="A75" s="9" t="s">
        <v>86</v>
      </c>
      <c r="B75" s="250">
        <f t="shared" si="26"/>
        <v>166</v>
      </c>
      <c r="C75" s="250">
        <f t="shared" si="27"/>
        <v>157</v>
      </c>
      <c r="D75" s="250">
        <f t="shared" si="28"/>
        <v>289</v>
      </c>
      <c r="E75" s="250">
        <f t="shared" si="29"/>
        <v>313</v>
      </c>
      <c r="F75" s="250">
        <f t="shared" si="30"/>
        <v>1610</v>
      </c>
      <c r="G75" s="250">
        <f t="shared" si="31"/>
        <v>1476</v>
      </c>
      <c r="H75" s="250">
        <f t="shared" si="32"/>
        <v>1903</v>
      </c>
      <c r="I75" s="250">
        <f t="shared" si="33"/>
        <v>1662</v>
      </c>
      <c r="J75" s="250">
        <f t="shared" si="34"/>
        <v>1497</v>
      </c>
      <c r="K75" s="250">
        <f t="shared" si="35"/>
        <v>1319</v>
      </c>
      <c r="L75" s="250">
        <f t="shared" si="36"/>
        <v>993</v>
      </c>
      <c r="M75" s="250">
        <f t="shared" si="37"/>
        <v>827</v>
      </c>
      <c r="N75" s="250">
        <f t="shared" si="38"/>
        <v>439</v>
      </c>
      <c r="O75" s="250">
        <f t="shared" si="39"/>
        <v>400</v>
      </c>
      <c r="P75" s="250">
        <f t="shared" si="40"/>
        <v>209</v>
      </c>
      <c r="Q75" s="250">
        <f t="shared" si="41"/>
        <v>169</v>
      </c>
      <c r="R75" s="250">
        <f t="shared" si="42"/>
        <v>64</v>
      </c>
      <c r="S75" s="250">
        <f t="shared" si="43"/>
        <v>83</v>
      </c>
      <c r="T75" s="250">
        <f t="shared" si="44"/>
        <v>9</v>
      </c>
      <c r="U75" s="250">
        <f t="shared" si="45"/>
        <v>27</v>
      </c>
      <c r="W75" s="16" t="s">
        <v>87</v>
      </c>
      <c r="X75" s="458">
        <f t="shared" si="46"/>
        <v>1</v>
      </c>
      <c r="Y75" s="458">
        <f t="shared" si="47"/>
        <v>0</v>
      </c>
      <c r="Z75" s="458">
        <f t="shared" si="48"/>
        <v>0</v>
      </c>
      <c r="AA75" s="458">
        <f t="shared" si="49"/>
        <v>0</v>
      </c>
      <c r="AB75" s="458">
        <f t="shared" si="50"/>
        <v>0</v>
      </c>
      <c r="AC75" s="458">
        <f t="shared" si="51"/>
        <v>0</v>
      </c>
      <c r="AD75" s="458">
        <f t="shared" si="52"/>
        <v>2</v>
      </c>
      <c r="AE75" s="458">
        <f t="shared" si="53"/>
        <v>2</v>
      </c>
      <c r="AF75" s="458">
        <f t="shared" si="54"/>
        <v>1</v>
      </c>
      <c r="AG75" s="458">
        <f t="shared" si="55"/>
        <v>0</v>
      </c>
      <c r="AH75" s="458">
        <f t="shared" si="56"/>
        <v>0</v>
      </c>
      <c r="AI75" s="458">
        <f t="shared" si="57"/>
        <v>0</v>
      </c>
      <c r="AJ75" s="458">
        <f t="shared" si="58"/>
        <v>0</v>
      </c>
      <c r="AK75" s="458">
        <f t="shared" si="59"/>
        <v>1</v>
      </c>
      <c r="AL75" s="458">
        <f t="shared" si="60"/>
        <v>0</v>
      </c>
      <c r="AM75" s="458">
        <f t="shared" si="61"/>
        <v>0</v>
      </c>
      <c r="AN75" s="458">
        <f t="shared" si="62"/>
        <v>0</v>
      </c>
      <c r="AO75" s="458">
        <f t="shared" si="63"/>
        <v>0</v>
      </c>
      <c r="AP75" s="458">
        <f t="shared" si="64"/>
        <v>0</v>
      </c>
      <c r="AQ75" s="458">
        <f t="shared" si="65"/>
        <v>0</v>
      </c>
      <c r="AR75" s="458">
        <f t="shared" si="66"/>
        <v>0</v>
      </c>
      <c r="AT75" s="16" t="s">
        <v>87</v>
      </c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>
        <v>1</v>
      </c>
      <c r="CA75" s="13"/>
      <c r="CB75" s="13"/>
      <c r="CC75" s="13"/>
      <c r="CD75" s="13">
        <v>1</v>
      </c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>
        <v>1</v>
      </c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59">
        <v>3</v>
      </c>
      <c r="FC75" s="13"/>
      <c r="FD75" s="13"/>
      <c r="FE75" s="13">
        <v>1</v>
      </c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>
        <v>1</v>
      </c>
      <c r="GL75" s="13"/>
      <c r="GM75" s="13"/>
      <c r="GN75" s="13"/>
      <c r="GO75" s="13"/>
      <c r="GP75" s="13">
        <v>1</v>
      </c>
      <c r="GQ75" s="13"/>
      <c r="GR75" s="13"/>
      <c r="GS75" s="13">
        <v>1</v>
      </c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59">
        <v>4</v>
      </c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59"/>
      <c r="NG75" s="13">
        <v>7</v>
      </c>
      <c r="NH75" s="351"/>
      <c r="NI75" s="351"/>
      <c r="NJ75" s="351"/>
      <c r="NK75" s="351"/>
      <c r="NL75" s="351"/>
      <c r="NM75" s="351"/>
    </row>
    <row r="76" spans="1:377">
      <c r="A76" s="8" t="s">
        <v>87</v>
      </c>
      <c r="B76" s="250">
        <f t="shared" ref="B76:B139" si="67">VLOOKUP($A76,$W:$AQ,2,FALSE)</f>
        <v>1</v>
      </c>
      <c r="C76" s="250">
        <f t="shared" ref="C76:C139" si="68">VLOOKUP($A76,$W:$AQ,3,FALSE)</f>
        <v>0</v>
      </c>
      <c r="D76" s="250">
        <f t="shared" ref="D76:D139" si="69">VLOOKUP($A76,$W:$AQ,4,FALSE)</f>
        <v>0</v>
      </c>
      <c r="E76" s="250">
        <f t="shared" ref="E76:E139" si="70">VLOOKUP($A76,$W:$AQ,5,FALSE)</f>
        <v>0</v>
      </c>
      <c r="F76" s="250">
        <f t="shared" ref="F76:F139" si="71">VLOOKUP($A76,$W:$AQ,6,FALSE)</f>
        <v>0</v>
      </c>
      <c r="G76" s="250">
        <f t="shared" ref="G76:G139" si="72">VLOOKUP($A76,$W:$AQ,7,FALSE)</f>
        <v>0</v>
      </c>
      <c r="H76" s="250">
        <f t="shared" ref="H76:H139" si="73">VLOOKUP($A76,$W:$AQ,8,FALSE)</f>
        <v>2</v>
      </c>
      <c r="I76" s="250">
        <f t="shared" ref="I76:I139" si="74">VLOOKUP($A76,$W:$AQ,9,FALSE)</f>
        <v>2</v>
      </c>
      <c r="J76" s="250">
        <f t="shared" ref="J76:J139" si="75">VLOOKUP($A76,$W:$AQ,10,FALSE)</f>
        <v>1</v>
      </c>
      <c r="K76" s="250">
        <f t="shared" ref="K76:K139" si="76">VLOOKUP($A76,$W:$AQ,11,FALSE)</f>
        <v>0</v>
      </c>
      <c r="L76" s="250">
        <f t="shared" ref="L76:L139" si="77">VLOOKUP($A76,$W:$AQ,12,FALSE)</f>
        <v>0</v>
      </c>
      <c r="M76" s="250">
        <f t="shared" ref="M76:M139" si="78">VLOOKUP($A76,$W:$AQ,13,FALSE)</f>
        <v>0</v>
      </c>
      <c r="N76" s="250">
        <f t="shared" ref="N76:N139" si="79">VLOOKUP($A76,$W:$AQ,14,FALSE)</f>
        <v>0</v>
      </c>
      <c r="O76" s="250">
        <f t="shared" ref="O76:O139" si="80">VLOOKUP($A76,$W:$AQ,15,FALSE)</f>
        <v>1</v>
      </c>
      <c r="P76" s="250">
        <f t="shared" ref="P76:P139" si="81">VLOOKUP($A76,$W:$AQ,16,FALSE)</f>
        <v>0</v>
      </c>
      <c r="Q76" s="250">
        <f t="shared" ref="Q76:Q139" si="82">VLOOKUP($A76,$W:$AQ,17,FALSE)</f>
        <v>0</v>
      </c>
      <c r="R76" s="250">
        <f t="shared" ref="R76:R139" si="83">VLOOKUP($A76,$W:$AQ,18,FALSE)</f>
        <v>0</v>
      </c>
      <c r="S76" s="250">
        <f t="shared" ref="S76:S139" si="84">VLOOKUP($A76,$W:$AQ,19,FALSE)</f>
        <v>0</v>
      </c>
      <c r="T76" s="250">
        <f t="shared" ref="T76:T139" si="85">VLOOKUP($A76,$W:$AQ,20,FALSE)</f>
        <v>0</v>
      </c>
      <c r="U76" s="250">
        <f t="shared" ref="U76:U139" si="86">VLOOKUP($A76,$W:$AQ,21,FALSE)</f>
        <v>0</v>
      </c>
      <c r="W76" s="16" t="s">
        <v>88</v>
      </c>
      <c r="X76" s="458">
        <f t="shared" si="46"/>
        <v>2</v>
      </c>
      <c r="Y76" s="458">
        <f t="shared" si="47"/>
        <v>4</v>
      </c>
      <c r="Z76" s="458">
        <f t="shared" si="48"/>
        <v>11</v>
      </c>
      <c r="AA76" s="458">
        <f t="shared" si="49"/>
        <v>10</v>
      </c>
      <c r="AB76" s="458">
        <f t="shared" si="50"/>
        <v>59</v>
      </c>
      <c r="AC76" s="458">
        <f t="shared" si="51"/>
        <v>56</v>
      </c>
      <c r="AD76" s="458">
        <f t="shared" si="52"/>
        <v>55</v>
      </c>
      <c r="AE76" s="458">
        <f t="shared" si="53"/>
        <v>73</v>
      </c>
      <c r="AF76" s="458">
        <f t="shared" si="54"/>
        <v>55</v>
      </c>
      <c r="AG76" s="458">
        <f t="shared" si="55"/>
        <v>61</v>
      </c>
      <c r="AH76" s="458">
        <f t="shared" si="56"/>
        <v>43</v>
      </c>
      <c r="AI76" s="458">
        <f t="shared" si="57"/>
        <v>63</v>
      </c>
      <c r="AJ76" s="458">
        <f t="shared" si="58"/>
        <v>26</v>
      </c>
      <c r="AK76" s="458">
        <f t="shared" si="59"/>
        <v>24</v>
      </c>
      <c r="AL76" s="458">
        <f t="shared" si="60"/>
        <v>18</v>
      </c>
      <c r="AM76" s="458">
        <f t="shared" si="61"/>
        <v>14</v>
      </c>
      <c r="AN76" s="458">
        <f t="shared" si="62"/>
        <v>11</v>
      </c>
      <c r="AO76" s="458">
        <f t="shared" si="63"/>
        <v>8</v>
      </c>
      <c r="AP76" s="458">
        <f t="shared" si="64"/>
        <v>1</v>
      </c>
      <c r="AQ76" s="458">
        <f t="shared" si="65"/>
        <v>2</v>
      </c>
      <c r="AR76" s="458">
        <f t="shared" si="66"/>
        <v>0</v>
      </c>
      <c r="AT76" s="16" t="s">
        <v>88</v>
      </c>
      <c r="AU76" s="13">
        <v>1</v>
      </c>
      <c r="AV76" s="13"/>
      <c r="AW76" s="13"/>
      <c r="AX76" s="13"/>
      <c r="AY76" s="13">
        <v>2</v>
      </c>
      <c r="AZ76" s="13"/>
      <c r="BA76" s="13"/>
      <c r="BB76" s="13">
        <v>1</v>
      </c>
      <c r="BC76" s="13"/>
      <c r="BD76" s="13"/>
      <c r="BE76" s="13">
        <v>1</v>
      </c>
      <c r="BF76" s="13"/>
      <c r="BG76" s="13"/>
      <c r="BH76" s="13"/>
      <c r="BI76" s="13">
        <v>1</v>
      </c>
      <c r="BJ76" s="13">
        <v>2</v>
      </c>
      <c r="BK76" s="13"/>
      <c r="BL76" s="13">
        <v>3</v>
      </c>
      <c r="BM76" s="13">
        <v>1</v>
      </c>
      <c r="BN76" s="13">
        <v>2</v>
      </c>
      <c r="BO76" s="13">
        <v>7</v>
      </c>
      <c r="BP76" s="13">
        <v>6</v>
      </c>
      <c r="BQ76" s="13">
        <v>3</v>
      </c>
      <c r="BR76" s="13">
        <v>5</v>
      </c>
      <c r="BS76" s="13">
        <v>2</v>
      </c>
      <c r="BT76" s="13">
        <v>8</v>
      </c>
      <c r="BU76" s="13">
        <v>6</v>
      </c>
      <c r="BV76" s="13">
        <v>8</v>
      </c>
      <c r="BW76" s="13">
        <v>9</v>
      </c>
      <c r="BX76" s="13">
        <v>2</v>
      </c>
      <c r="BY76" s="13">
        <v>8</v>
      </c>
      <c r="BZ76" s="13">
        <v>5</v>
      </c>
      <c r="CA76" s="13">
        <v>9</v>
      </c>
      <c r="CB76" s="13">
        <v>7</v>
      </c>
      <c r="CC76" s="13">
        <v>11</v>
      </c>
      <c r="CD76" s="13">
        <v>9</v>
      </c>
      <c r="CE76" s="13">
        <v>5</v>
      </c>
      <c r="CF76" s="13">
        <v>6</v>
      </c>
      <c r="CG76" s="13">
        <v>8</v>
      </c>
      <c r="CH76" s="13">
        <v>5</v>
      </c>
      <c r="CI76" s="13">
        <v>8</v>
      </c>
      <c r="CJ76" s="13">
        <v>8</v>
      </c>
      <c r="CK76" s="13">
        <v>10</v>
      </c>
      <c r="CL76" s="13">
        <v>3</v>
      </c>
      <c r="CM76" s="13">
        <v>4</v>
      </c>
      <c r="CN76" s="13">
        <v>5</v>
      </c>
      <c r="CO76" s="13">
        <v>9</v>
      </c>
      <c r="CP76" s="13">
        <v>6</v>
      </c>
      <c r="CQ76" s="13">
        <v>3</v>
      </c>
      <c r="CR76" s="13">
        <v>5</v>
      </c>
      <c r="CS76" s="13">
        <v>14</v>
      </c>
      <c r="CT76" s="13">
        <v>8</v>
      </c>
      <c r="CU76" s="13">
        <v>3</v>
      </c>
      <c r="CV76" s="13">
        <v>2</v>
      </c>
      <c r="CW76" s="13">
        <v>4</v>
      </c>
      <c r="CX76" s="13">
        <v>8</v>
      </c>
      <c r="CY76" s="13">
        <v>6</v>
      </c>
      <c r="CZ76" s="13">
        <v>6</v>
      </c>
      <c r="DA76" s="13">
        <v>4</v>
      </c>
      <c r="DB76" s="13">
        <v>8</v>
      </c>
      <c r="DC76" s="13">
        <v>4</v>
      </c>
      <c r="DD76" s="13">
        <v>2</v>
      </c>
      <c r="DE76" s="13">
        <v>2</v>
      </c>
      <c r="DF76" s="13">
        <v>2</v>
      </c>
      <c r="DG76" s="13">
        <v>4</v>
      </c>
      <c r="DH76" s="13">
        <v>2</v>
      </c>
      <c r="DI76" s="13">
        <v>4</v>
      </c>
      <c r="DJ76" s="13">
        <v>1</v>
      </c>
      <c r="DK76" s="13">
        <v>2</v>
      </c>
      <c r="DL76" s="13">
        <v>1</v>
      </c>
      <c r="DM76" s="13">
        <v>1</v>
      </c>
      <c r="DN76" s="13">
        <v>2</v>
      </c>
      <c r="DO76" s="13">
        <v>2</v>
      </c>
      <c r="DP76" s="13"/>
      <c r="DQ76" s="13">
        <v>3</v>
      </c>
      <c r="DR76" s="13"/>
      <c r="DS76" s="13">
        <v>2</v>
      </c>
      <c r="DT76" s="13">
        <v>2</v>
      </c>
      <c r="DU76" s="13">
        <v>2</v>
      </c>
      <c r="DV76" s="13"/>
      <c r="DW76" s="13"/>
      <c r="DX76" s="13">
        <v>1</v>
      </c>
      <c r="DY76" s="13">
        <v>1</v>
      </c>
      <c r="DZ76" s="13">
        <v>1</v>
      </c>
      <c r="EA76" s="13">
        <v>2</v>
      </c>
      <c r="EB76" s="13"/>
      <c r="EC76" s="13">
        <v>1</v>
      </c>
      <c r="ED76" s="13">
        <v>1</v>
      </c>
      <c r="EE76" s="13"/>
      <c r="EF76" s="13">
        <v>1</v>
      </c>
      <c r="EG76" s="13"/>
      <c r="EH76" s="13">
        <v>1</v>
      </c>
      <c r="EI76" s="13"/>
      <c r="EJ76" s="13"/>
      <c r="EK76" s="13"/>
      <c r="EL76" s="13"/>
      <c r="EM76" s="13"/>
      <c r="EN76" s="13">
        <v>1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59">
        <v>315</v>
      </c>
      <c r="FC76" s="13"/>
      <c r="FD76" s="13"/>
      <c r="FE76" s="13"/>
      <c r="FF76" s="13"/>
      <c r="FG76" s="13"/>
      <c r="FH76" s="13"/>
      <c r="FI76" s="13"/>
      <c r="FJ76" s="13"/>
      <c r="FK76" s="13">
        <v>1</v>
      </c>
      <c r="FL76" s="13">
        <v>1</v>
      </c>
      <c r="FM76" s="13">
        <v>2</v>
      </c>
      <c r="FN76" s="13"/>
      <c r="FO76" s="13">
        <v>1</v>
      </c>
      <c r="FP76" s="13"/>
      <c r="FQ76" s="13"/>
      <c r="FR76" s="13">
        <v>1</v>
      </c>
      <c r="FS76" s="13">
        <v>2</v>
      </c>
      <c r="FT76" s="13">
        <v>1</v>
      </c>
      <c r="FU76" s="13">
        <v>2</v>
      </c>
      <c r="FV76" s="13">
        <v>2</v>
      </c>
      <c r="FW76" s="13">
        <v>5</v>
      </c>
      <c r="FX76" s="13">
        <v>6</v>
      </c>
      <c r="FY76" s="13">
        <v>4</v>
      </c>
      <c r="FZ76" s="13">
        <v>4</v>
      </c>
      <c r="GA76" s="13">
        <v>6</v>
      </c>
      <c r="GB76" s="13">
        <v>9</v>
      </c>
      <c r="GC76" s="13">
        <v>5</v>
      </c>
      <c r="GD76" s="13">
        <v>7</v>
      </c>
      <c r="GE76" s="13">
        <v>6</v>
      </c>
      <c r="GF76" s="13">
        <v>7</v>
      </c>
      <c r="GG76" s="13">
        <v>11</v>
      </c>
      <c r="GH76" s="13">
        <v>3</v>
      </c>
      <c r="GI76" s="13">
        <v>8</v>
      </c>
      <c r="GJ76" s="13">
        <v>5</v>
      </c>
      <c r="GK76" s="13">
        <v>8</v>
      </c>
      <c r="GL76" s="13">
        <v>5</v>
      </c>
      <c r="GM76" s="13">
        <v>2</v>
      </c>
      <c r="GN76" s="13">
        <v>3</v>
      </c>
      <c r="GO76" s="13">
        <v>5</v>
      </c>
      <c r="GP76" s="13">
        <v>5</v>
      </c>
      <c r="GQ76" s="13">
        <v>6</v>
      </c>
      <c r="GR76" s="13">
        <v>5</v>
      </c>
      <c r="GS76" s="13">
        <v>9</v>
      </c>
      <c r="GT76" s="13">
        <v>3</v>
      </c>
      <c r="GU76" s="13">
        <v>5</v>
      </c>
      <c r="GV76" s="13">
        <v>4</v>
      </c>
      <c r="GW76" s="13">
        <v>4</v>
      </c>
      <c r="GX76" s="13">
        <v>3</v>
      </c>
      <c r="GY76" s="13">
        <v>5</v>
      </c>
      <c r="GZ76" s="13">
        <v>11</v>
      </c>
      <c r="HA76" s="13">
        <v>8</v>
      </c>
      <c r="HB76" s="13">
        <v>2</v>
      </c>
      <c r="HC76" s="13">
        <v>2</v>
      </c>
      <c r="HD76" s="13">
        <v>5</v>
      </c>
      <c r="HE76" s="13">
        <v>3</v>
      </c>
      <c r="HF76" s="13">
        <v>2</v>
      </c>
      <c r="HG76" s="13">
        <v>3</v>
      </c>
      <c r="HH76" s="13">
        <v>7</v>
      </c>
      <c r="HI76" s="13">
        <v>7</v>
      </c>
      <c r="HJ76" s="13">
        <v>4</v>
      </c>
      <c r="HK76" s="13">
        <v>1</v>
      </c>
      <c r="HL76" s="13">
        <v>3</v>
      </c>
      <c r="HM76" s="13">
        <v>5</v>
      </c>
      <c r="HN76" s="13">
        <v>2</v>
      </c>
      <c r="HO76" s="13">
        <v>4</v>
      </c>
      <c r="HP76" s="13">
        <v>5</v>
      </c>
      <c r="HQ76" s="13">
        <v>4</v>
      </c>
      <c r="HR76" s="13">
        <v>1</v>
      </c>
      <c r="HS76" s="13">
        <v>1</v>
      </c>
      <c r="HT76" s="13"/>
      <c r="HU76" s="13"/>
      <c r="HV76" s="13">
        <v>3</v>
      </c>
      <c r="HW76" s="13">
        <v>2</v>
      </c>
      <c r="HX76" s="13">
        <v>5</v>
      </c>
      <c r="HY76" s="13">
        <v>2</v>
      </c>
      <c r="HZ76" s="13">
        <v>1</v>
      </c>
      <c r="IA76" s="13">
        <v>1</v>
      </c>
      <c r="IB76" s="13">
        <v>1</v>
      </c>
      <c r="IC76" s="13">
        <v>2</v>
      </c>
      <c r="ID76" s="13">
        <v>1</v>
      </c>
      <c r="IE76" s="13">
        <v>3</v>
      </c>
      <c r="IF76" s="13">
        <v>1</v>
      </c>
      <c r="IG76" s="13">
        <v>1</v>
      </c>
      <c r="IH76" s="13">
        <v>1</v>
      </c>
      <c r="II76" s="13">
        <v>2</v>
      </c>
      <c r="IJ76" s="13">
        <v>1</v>
      </c>
      <c r="IK76" s="13"/>
      <c r="IL76" s="13">
        <v>2</v>
      </c>
      <c r="IM76" s="13"/>
      <c r="IN76" s="13"/>
      <c r="IO76" s="13"/>
      <c r="IP76" s="13"/>
      <c r="IQ76" s="13"/>
      <c r="IR76" s="13">
        <v>1</v>
      </c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59">
        <v>281</v>
      </c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59"/>
      <c r="NG76" s="13">
        <v>596</v>
      </c>
      <c r="NH76" s="351"/>
      <c r="NI76" s="351"/>
      <c r="NJ76" s="351"/>
      <c r="NK76" s="351"/>
      <c r="NL76" s="351"/>
      <c r="NM76" s="351"/>
    </row>
    <row r="77" spans="1:377">
      <c r="A77" s="8" t="s">
        <v>88</v>
      </c>
      <c r="B77" s="250">
        <f t="shared" si="67"/>
        <v>2</v>
      </c>
      <c r="C77" s="250">
        <f t="shared" si="68"/>
        <v>4</v>
      </c>
      <c r="D77" s="250">
        <f t="shared" si="69"/>
        <v>11</v>
      </c>
      <c r="E77" s="250">
        <f t="shared" si="70"/>
        <v>10</v>
      </c>
      <c r="F77" s="250">
        <f t="shared" si="71"/>
        <v>59</v>
      </c>
      <c r="G77" s="250">
        <f t="shared" si="72"/>
        <v>56</v>
      </c>
      <c r="H77" s="250">
        <f t="shared" si="73"/>
        <v>55</v>
      </c>
      <c r="I77" s="250">
        <f t="shared" si="74"/>
        <v>73</v>
      </c>
      <c r="J77" s="250">
        <f t="shared" si="75"/>
        <v>55</v>
      </c>
      <c r="K77" s="250">
        <f t="shared" si="76"/>
        <v>61</v>
      </c>
      <c r="L77" s="250">
        <f t="shared" si="77"/>
        <v>43</v>
      </c>
      <c r="M77" s="250">
        <f t="shared" si="78"/>
        <v>63</v>
      </c>
      <c r="N77" s="250">
        <f t="shared" si="79"/>
        <v>26</v>
      </c>
      <c r="O77" s="250">
        <f t="shared" si="80"/>
        <v>24</v>
      </c>
      <c r="P77" s="250">
        <f t="shared" si="81"/>
        <v>18</v>
      </c>
      <c r="Q77" s="250">
        <f t="shared" si="82"/>
        <v>14</v>
      </c>
      <c r="R77" s="250">
        <f t="shared" si="83"/>
        <v>11</v>
      </c>
      <c r="S77" s="250">
        <f t="shared" si="84"/>
        <v>8</v>
      </c>
      <c r="T77" s="250">
        <f t="shared" si="85"/>
        <v>1</v>
      </c>
      <c r="U77" s="250">
        <f t="shared" si="86"/>
        <v>2</v>
      </c>
      <c r="W77" s="16" t="s">
        <v>89</v>
      </c>
      <c r="X77" s="458">
        <f t="shared" si="46"/>
        <v>3</v>
      </c>
      <c r="Y77" s="458">
        <f t="shared" si="47"/>
        <v>0</v>
      </c>
      <c r="Z77" s="458">
        <f t="shared" si="48"/>
        <v>1</v>
      </c>
      <c r="AA77" s="458">
        <f t="shared" si="49"/>
        <v>10</v>
      </c>
      <c r="AB77" s="458">
        <f t="shared" si="50"/>
        <v>18</v>
      </c>
      <c r="AC77" s="458">
        <f t="shared" si="51"/>
        <v>33</v>
      </c>
      <c r="AD77" s="458">
        <f t="shared" si="52"/>
        <v>39</v>
      </c>
      <c r="AE77" s="458">
        <f t="shared" si="53"/>
        <v>37</v>
      </c>
      <c r="AF77" s="458">
        <f t="shared" si="54"/>
        <v>44</v>
      </c>
      <c r="AG77" s="458">
        <f t="shared" si="55"/>
        <v>34</v>
      </c>
      <c r="AH77" s="458">
        <f t="shared" si="56"/>
        <v>19</v>
      </c>
      <c r="AI77" s="458">
        <f t="shared" si="57"/>
        <v>19</v>
      </c>
      <c r="AJ77" s="458">
        <f t="shared" si="58"/>
        <v>10</v>
      </c>
      <c r="AK77" s="458">
        <f t="shared" si="59"/>
        <v>9</v>
      </c>
      <c r="AL77" s="458">
        <f t="shared" si="60"/>
        <v>10</v>
      </c>
      <c r="AM77" s="458">
        <f t="shared" si="61"/>
        <v>6</v>
      </c>
      <c r="AN77" s="458">
        <f t="shared" si="62"/>
        <v>1</v>
      </c>
      <c r="AO77" s="458">
        <f t="shared" si="63"/>
        <v>4</v>
      </c>
      <c r="AP77" s="458">
        <f t="shared" si="64"/>
        <v>0</v>
      </c>
      <c r="AQ77" s="458">
        <f t="shared" si="65"/>
        <v>1</v>
      </c>
      <c r="AR77" s="458">
        <f t="shared" si="66"/>
        <v>0</v>
      </c>
      <c r="AT77" s="16" t="s">
        <v>89</v>
      </c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>
        <v>1</v>
      </c>
      <c r="BF77" s="13">
        <v>1</v>
      </c>
      <c r="BG77" s="13"/>
      <c r="BH77" s="13"/>
      <c r="BI77" s="13"/>
      <c r="BJ77" s="13"/>
      <c r="BK77" s="13">
        <v>2</v>
      </c>
      <c r="BL77" s="13">
        <v>1</v>
      </c>
      <c r="BM77" s="13">
        <v>3</v>
      </c>
      <c r="BN77" s="13">
        <v>2</v>
      </c>
      <c r="BO77" s="13">
        <v>3</v>
      </c>
      <c r="BP77" s="13">
        <v>1</v>
      </c>
      <c r="BQ77" s="13">
        <v>2</v>
      </c>
      <c r="BR77" s="13">
        <v>3</v>
      </c>
      <c r="BS77" s="13">
        <v>2</v>
      </c>
      <c r="BT77" s="13">
        <v>4</v>
      </c>
      <c r="BU77" s="13">
        <v>4</v>
      </c>
      <c r="BV77" s="13">
        <v>3</v>
      </c>
      <c r="BW77" s="13">
        <v>4</v>
      </c>
      <c r="BX77" s="13">
        <v>7</v>
      </c>
      <c r="BY77" s="13">
        <v>3</v>
      </c>
      <c r="BZ77" s="13">
        <v>3</v>
      </c>
      <c r="CA77" s="13">
        <v>2</v>
      </c>
      <c r="CB77" s="13">
        <v>4</v>
      </c>
      <c r="CC77" s="13">
        <v>6</v>
      </c>
      <c r="CD77" s="13">
        <v>4</v>
      </c>
      <c r="CE77" s="13">
        <v>4</v>
      </c>
      <c r="CF77" s="13">
        <v>3</v>
      </c>
      <c r="CG77" s="13">
        <v>4</v>
      </c>
      <c r="CH77" s="13">
        <v>4</v>
      </c>
      <c r="CI77" s="13">
        <v>5</v>
      </c>
      <c r="CJ77" s="13">
        <v>3</v>
      </c>
      <c r="CK77" s="13">
        <v>3</v>
      </c>
      <c r="CL77" s="13">
        <v>2</v>
      </c>
      <c r="CM77" s="13">
        <v>2</v>
      </c>
      <c r="CN77" s="13">
        <v>7</v>
      </c>
      <c r="CO77" s="13">
        <v>7</v>
      </c>
      <c r="CP77" s="13">
        <v>3</v>
      </c>
      <c r="CQ77" s="13">
        <v>1</v>
      </c>
      <c r="CR77" s="13">
        <v>1</v>
      </c>
      <c r="CS77" s="13">
        <v>1</v>
      </c>
      <c r="CT77" s="13">
        <v>1</v>
      </c>
      <c r="CU77" s="13">
        <v>5</v>
      </c>
      <c r="CV77" s="13">
        <v>2</v>
      </c>
      <c r="CW77" s="13">
        <v>3</v>
      </c>
      <c r="CX77" s="13">
        <v>1</v>
      </c>
      <c r="CY77" s="13">
        <v>3</v>
      </c>
      <c r="CZ77" s="13">
        <v>1</v>
      </c>
      <c r="DA77" s="13">
        <v>1</v>
      </c>
      <c r="DB77" s="13">
        <v>1</v>
      </c>
      <c r="DC77" s="13">
        <v>2</v>
      </c>
      <c r="DD77" s="13">
        <v>2</v>
      </c>
      <c r="DE77" s="13">
        <v>1</v>
      </c>
      <c r="DF77" s="13"/>
      <c r="DG77" s="13">
        <v>1</v>
      </c>
      <c r="DH77" s="13">
        <v>2</v>
      </c>
      <c r="DI77" s="13"/>
      <c r="DJ77" s="13">
        <v>1</v>
      </c>
      <c r="DK77" s="13"/>
      <c r="DL77" s="13"/>
      <c r="DM77" s="13"/>
      <c r="DN77" s="13"/>
      <c r="DO77" s="13"/>
      <c r="DP77" s="13">
        <v>1</v>
      </c>
      <c r="DQ77" s="13"/>
      <c r="DR77" s="13"/>
      <c r="DS77" s="13"/>
      <c r="DT77" s="13">
        <v>2</v>
      </c>
      <c r="DU77" s="13">
        <v>1</v>
      </c>
      <c r="DV77" s="13">
        <v>2</v>
      </c>
      <c r="DW77" s="13"/>
      <c r="DX77" s="13"/>
      <c r="DY77" s="13"/>
      <c r="DZ77" s="13">
        <v>1</v>
      </c>
      <c r="EA77" s="13">
        <v>1</v>
      </c>
      <c r="EB77" s="13">
        <v>1</v>
      </c>
      <c r="EC77" s="13"/>
      <c r="ED77" s="13"/>
      <c r="EE77" s="13"/>
      <c r="EF77" s="13">
        <v>1</v>
      </c>
      <c r="EG77" s="13">
        <v>1</v>
      </c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59">
        <v>153</v>
      </c>
      <c r="FC77" s="13"/>
      <c r="FD77" s="13"/>
      <c r="FE77" s="13">
        <v>1</v>
      </c>
      <c r="FF77" s="13"/>
      <c r="FG77" s="13"/>
      <c r="FH77" s="13"/>
      <c r="FI77" s="13"/>
      <c r="FJ77" s="13">
        <v>1</v>
      </c>
      <c r="FK77" s="13"/>
      <c r="FL77" s="13">
        <v>1</v>
      </c>
      <c r="FM77" s="13"/>
      <c r="FN77" s="13"/>
      <c r="FO77" s="13"/>
      <c r="FP77" s="13"/>
      <c r="FQ77" s="13"/>
      <c r="FR77" s="13"/>
      <c r="FS77" s="13"/>
      <c r="FT77" s="13">
        <v>1</v>
      </c>
      <c r="FU77" s="13"/>
      <c r="FV77" s="13"/>
      <c r="FW77" s="13"/>
      <c r="FX77" s="13"/>
      <c r="FY77" s="13">
        <v>1</v>
      </c>
      <c r="FZ77" s="13">
        <v>1</v>
      </c>
      <c r="GA77" s="13">
        <v>1</v>
      </c>
      <c r="GB77" s="13">
        <v>5</v>
      </c>
      <c r="GC77" s="13">
        <v>5</v>
      </c>
      <c r="GD77" s="13">
        <v>2</v>
      </c>
      <c r="GE77" s="13">
        <v>1</v>
      </c>
      <c r="GF77" s="13">
        <v>2</v>
      </c>
      <c r="GG77" s="13">
        <v>4</v>
      </c>
      <c r="GH77" s="13">
        <v>2</v>
      </c>
      <c r="GI77" s="13">
        <v>6</v>
      </c>
      <c r="GJ77" s="13">
        <v>1</v>
      </c>
      <c r="GK77" s="13">
        <v>2</v>
      </c>
      <c r="GL77" s="13">
        <v>3</v>
      </c>
      <c r="GM77" s="13">
        <v>3</v>
      </c>
      <c r="GN77" s="13">
        <v>5</v>
      </c>
      <c r="GO77" s="13">
        <v>4</v>
      </c>
      <c r="GP77" s="13">
        <v>9</v>
      </c>
      <c r="GQ77" s="13">
        <v>4</v>
      </c>
      <c r="GR77" s="13">
        <v>6</v>
      </c>
      <c r="GS77" s="13">
        <v>2</v>
      </c>
      <c r="GT77" s="13">
        <v>5</v>
      </c>
      <c r="GU77" s="13">
        <v>6</v>
      </c>
      <c r="GV77" s="13">
        <v>5</v>
      </c>
      <c r="GW77" s="13">
        <v>2</v>
      </c>
      <c r="GX77" s="13">
        <v>6</v>
      </c>
      <c r="GY77" s="13">
        <v>4</v>
      </c>
      <c r="GZ77" s="13">
        <v>4</v>
      </c>
      <c r="HA77" s="13">
        <v>3</v>
      </c>
      <c r="HB77" s="13">
        <v>1</v>
      </c>
      <c r="HC77" s="13">
        <v>1</v>
      </c>
      <c r="HD77" s="13"/>
      <c r="HE77" s="13">
        <v>3</v>
      </c>
      <c r="HF77" s="13">
        <v>1</v>
      </c>
      <c r="HG77" s="13">
        <v>2</v>
      </c>
      <c r="HH77" s="13">
        <v>3</v>
      </c>
      <c r="HI77" s="13">
        <v>2</v>
      </c>
      <c r="HJ77" s="13">
        <v>3</v>
      </c>
      <c r="HK77" s="13"/>
      <c r="HL77" s="13">
        <v>1</v>
      </c>
      <c r="HM77" s="13"/>
      <c r="HN77" s="13">
        <v>2</v>
      </c>
      <c r="HO77" s="13">
        <v>1</v>
      </c>
      <c r="HP77" s="13">
        <v>2</v>
      </c>
      <c r="HQ77" s="13"/>
      <c r="HR77" s="13"/>
      <c r="HS77" s="13">
        <v>2</v>
      </c>
      <c r="HT77" s="13">
        <v>2</v>
      </c>
      <c r="HU77" s="13">
        <v>1</v>
      </c>
      <c r="HV77" s="13">
        <v>1</v>
      </c>
      <c r="HW77" s="13">
        <v>1</v>
      </c>
      <c r="HX77" s="13">
        <v>3</v>
      </c>
      <c r="HY77" s="13">
        <v>1</v>
      </c>
      <c r="HZ77" s="13"/>
      <c r="IA77" s="13"/>
      <c r="IB77" s="13"/>
      <c r="IC77" s="13">
        <v>3</v>
      </c>
      <c r="ID77" s="13"/>
      <c r="IE77" s="13"/>
      <c r="IF77" s="13"/>
      <c r="IG77" s="13"/>
      <c r="IH77" s="13"/>
      <c r="II77" s="13">
        <v>1</v>
      </c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59">
        <v>145</v>
      </c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59"/>
      <c r="NG77" s="13">
        <v>298</v>
      </c>
      <c r="NH77" s="351"/>
      <c r="NI77" s="351"/>
      <c r="NJ77" s="351"/>
      <c r="NK77" s="351"/>
      <c r="NL77" s="351"/>
      <c r="NM77" s="351"/>
    </row>
    <row r="78" spans="1:377">
      <c r="A78" s="8" t="s">
        <v>89</v>
      </c>
      <c r="B78" s="250">
        <f t="shared" si="67"/>
        <v>3</v>
      </c>
      <c r="C78" s="250">
        <f t="shared" si="68"/>
        <v>0</v>
      </c>
      <c r="D78" s="250">
        <f t="shared" si="69"/>
        <v>1</v>
      </c>
      <c r="E78" s="250">
        <f t="shared" si="70"/>
        <v>10</v>
      </c>
      <c r="F78" s="250">
        <f t="shared" si="71"/>
        <v>18</v>
      </c>
      <c r="G78" s="250">
        <f t="shared" si="72"/>
        <v>33</v>
      </c>
      <c r="H78" s="250">
        <f t="shared" si="73"/>
        <v>39</v>
      </c>
      <c r="I78" s="250">
        <f t="shared" si="74"/>
        <v>37</v>
      </c>
      <c r="J78" s="250">
        <f t="shared" si="75"/>
        <v>44</v>
      </c>
      <c r="K78" s="250">
        <f t="shared" si="76"/>
        <v>34</v>
      </c>
      <c r="L78" s="250">
        <f t="shared" si="77"/>
        <v>19</v>
      </c>
      <c r="M78" s="250">
        <f t="shared" si="78"/>
        <v>19</v>
      </c>
      <c r="N78" s="250">
        <f t="shared" si="79"/>
        <v>10</v>
      </c>
      <c r="O78" s="250">
        <f t="shared" si="80"/>
        <v>9</v>
      </c>
      <c r="P78" s="250">
        <f t="shared" si="81"/>
        <v>10</v>
      </c>
      <c r="Q78" s="250">
        <f t="shared" si="82"/>
        <v>6</v>
      </c>
      <c r="R78" s="250">
        <f t="shared" si="83"/>
        <v>1</v>
      </c>
      <c r="S78" s="250">
        <f t="shared" si="84"/>
        <v>4</v>
      </c>
      <c r="T78" s="250">
        <f t="shared" si="85"/>
        <v>0</v>
      </c>
      <c r="U78" s="250">
        <f t="shared" si="86"/>
        <v>1</v>
      </c>
      <c r="W78" s="16" t="s">
        <v>90</v>
      </c>
      <c r="X78" s="458">
        <f t="shared" si="46"/>
        <v>6</v>
      </c>
      <c r="Y78" s="458">
        <f t="shared" si="47"/>
        <v>0</v>
      </c>
      <c r="Z78" s="458">
        <f t="shared" si="48"/>
        <v>10</v>
      </c>
      <c r="AA78" s="458">
        <f t="shared" si="49"/>
        <v>8</v>
      </c>
      <c r="AB78" s="458">
        <f t="shared" si="50"/>
        <v>22</v>
      </c>
      <c r="AC78" s="458">
        <f t="shared" si="51"/>
        <v>31</v>
      </c>
      <c r="AD78" s="458">
        <f t="shared" si="52"/>
        <v>32</v>
      </c>
      <c r="AE78" s="458">
        <f t="shared" si="53"/>
        <v>17</v>
      </c>
      <c r="AF78" s="458">
        <f t="shared" si="54"/>
        <v>23</v>
      </c>
      <c r="AG78" s="458">
        <f t="shared" si="55"/>
        <v>17</v>
      </c>
      <c r="AH78" s="458">
        <f t="shared" si="56"/>
        <v>15</v>
      </c>
      <c r="AI78" s="458">
        <f t="shared" si="57"/>
        <v>21</v>
      </c>
      <c r="AJ78" s="458">
        <f t="shared" si="58"/>
        <v>12</v>
      </c>
      <c r="AK78" s="458">
        <f t="shared" si="59"/>
        <v>9</v>
      </c>
      <c r="AL78" s="458">
        <f t="shared" si="60"/>
        <v>6</v>
      </c>
      <c r="AM78" s="458">
        <f t="shared" si="61"/>
        <v>2</v>
      </c>
      <c r="AN78" s="458">
        <f t="shared" si="62"/>
        <v>2</v>
      </c>
      <c r="AO78" s="458">
        <f t="shared" si="63"/>
        <v>3</v>
      </c>
      <c r="AP78" s="458">
        <f t="shared" si="64"/>
        <v>0</v>
      </c>
      <c r="AQ78" s="458">
        <f t="shared" si="65"/>
        <v>0</v>
      </c>
      <c r="AR78" s="458">
        <f t="shared" si="66"/>
        <v>0</v>
      </c>
      <c r="AT78" s="16" t="s">
        <v>90</v>
      </c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>
        <v>1</v>
      </c>
      <c r="BG78" s="13"/>
      <c r="BH78" s="13">
        <v>1</v>
      </c>
      <c r="BI78" s="13"/>
      <c r="BJ78" s="13"/>
      <c r="BK78" s="13">
        <v>2</v>
      </c>
      <c r="BL78" s="13">
        <v>1</v>
      </c>
      <c r="BM78" s="13">
        <v>1</v>
      </c>
      <c r="BN78" s="13">
        <v>2</v>
      </c>
      <c r="BO78" s="13">
        <v>4</v>
      </c>
      <c r="BP78" s="13">
        <v>2</v>
      </c>
      <c r="BQ78" s="13">
        <v>1</v>
      </c>
      <c r="BR78" s="13">
        <v>3</v>
      </c>
      <c r="BS78" s="13">
        <v>3</v>
      </c>
      <c r="BT78" s="13">
        <v>3</v>
      </c>
      <c r="BU78" s="13">
        <v>4</v>
      </c>
      <c r="BV78" s="13">
        <v>2</v>
      </c>
      <c r="BW78" s="13">
        <v>5</v>
      </c>
      <c r="BX78" s="13">
        <v>4</v>
      </c>
      <c r="BY78" s="13">
        <v>5</v>
      </c>
      <c r="BZ78" s="13"/>
      <c r="CA78" s="13">
        <v>2</v>
      </c>
      <c r="CB78" s="13">
        <v>4</v>
      </c>
      <c r="CC78" s="13">
        <v>1</v>
      </c>
      <c r="CD78" s="13">
        <v>1</v>
      </c>
      <c r="CE78" s="13"/>
      <c r="CF78" s="13"/>
      <c r="CG78" s="13">
        <v>2</v>
      </c>
      <c r="CH78" s="13">
        <v>2</v>
      </c>
      <c r="CI78" s="13">
        <v>2</v>
      </c>
      <c r="CJ78" s="13">
        <v>1</v>
      </c>
      <c r="CK78" s="13">
        <v>3</v>
      </c>
      <c r="CL78" s="13">
        <v>1</v>
      </c>
      <c r="CM78" s="13">
        <v>1</v>
      </c>
      <c r="CN78" s="13">
        <v>2</v>
      </c>
      <c r="CO78" s="13">
        <v>2</v>
      </c>
      <c r="CP78" s="13">
        <v>2</v>
      </c>
      <c r="CQ78" s="13">
        <v>2</v>
      </c>
      <c r="CR78" s="13">
        <v>1</v>
      </c>
      <c r="CS78" s="13"/>
      <c r="CT78" s="13">
        <v>1</v>
      </c>
      <c r="CU78" s="13">
        <v>7</v>
      </c>
      <c r="CV78" s="13">
        <v>1</v>
      </c>
      <c r="CW78" s="13">
        <v>3</v>
      </c>
      <c r="CX78" s="13">
        <v>1</v>
      </c>
      <c r="CY78" s="13">
        <v>3</v>
      </c>
      <c r="CZ78" s="13">
        <v>2</v>
      </c>
      <c r="DA78" s="13">
        <v>1</v>
      </c>
      <c r="DB78" s="13">
        <v>2</v>
      </c>
      <c r="DC78" s="13">
        <v>1</v>
      </c>
      <c r="DD78" s="13">
        <v>5</v>
      </c>
      <c r="DE78" s="13"/>
      <c r="DF78" s="13">
        <v>1</v>
      </c>
      <c r="DG78" s="13"/>
      <c r="DH78" s="13"/>
      <c r="DI78" s="13"/>
      <c r="DJ78" s="13">
        <v>1</v>
      </c>
      <c r="DK78" s="13"/>
      <c r="DL78" s="13">
        <v>1</v>
      </c>
      <c r="DM78" s="13"/>
      <c r="DN78" s="13"/>
      <c r="DO78" s="13">
        <v>2</v>
      </c>
      <c r="DP78" s="13"/>
      <c r="DQ78" s="13"/>
      <c r="DR78" s="13"/>
      <c r="DS78" s="13"/>
      <c r="DT78" s="13"/>
      <c r="DU78" s="13"/>
      <c r="DV78" s="13"/>
      <c r="DW78" s="13">
        <v>1</v>
      </c>
      <c r="DX78" s="13">
        <v>1</v>
      </c>
      <c r="DY78" s="13"/>
      <c r="DZ78" s="13"/>
      <c r="EA78" s="13"/>
      <c r="EB78" s="13">
        <v>1</v>
      </c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59">
        <v>108</v>
      </c>
      <c r="FC78" s="13"/>
      <c r="FD78" s="13">
        <v>1</v>
      </c>
      <c r="FE78" s="13"/>
      <c r="FF78" s="13"/>
      <c r="FG78" s="13">
        <v>1</v>
      </c>
      <c r="FH78" s="13">
        <v>2</v>
      </c>
      <c r="FI78" s="13">
        <v>1</v>
      </c>
      <c r="FJ78" s="13"/>
      <c r="FK78" s="13"/>
      <c r="FL78" s="13">
        <v>1</v>
      </c>
      <c r="FM78" s="13"/>
      <c r="FN78" s="13"/>
      <c r="FO78" s="13"/>
      <c r="FP78" s="13"/>
      <c r="FQ78" s="13">
        <v>1</v>
      </c>
      <c r="FR78" s="13">
        <v>2</v>
      </c>
      <c r="FS78" s="13">
        <v>1</v>
      </c>
      <c r="FT78" s="13">
        <v>2</v>
      </c>
      <c r="FU78" s="13">
        <v>3</v>
      </c>
      <c r="FV78" s="13">
        <v>1</v>
      </c>
      <c r="FW78" s="13">
        <v>2</v>
      </c>
      <c r="FX78" s="13">
        <v>1</v>
      </c>
      <c r="FY78" s="13">
        <v>2</v>
      </c>
      <c r="FZ78" s="13">
        <v>2</v>
      </c>
      <c r="GA78" s="13">
        <v>3</v>
      </c>
      <c r="GB78" s="13">
        <v>3</v>
      </c>
      <c r="GC78" s="13">
        <v>2</v>
      </c>
      <c r="GD78" s="13">
        <v>2</v>
      </c>
      <c r="GE78" s="13">
        <v>1</v>
      </c>
      <c r="GF78" s="13">
        <v>4</v>
      </c>
      <c r="GG78" s="13">
        <v>3</v>
      </c>
      <c r="GH78" s="13">
        <v>5</v>
      </c>
      <c r="GI78" s="13">
        <v>4</v>
      </c>
      <c r="GJ78" s="13">
        <v>1</v>
      </c>
      <c r="GK78" s="13">
        <v>2</v>
      </c>
      <c r="GL78" s="13">
        <v>7</v>
      </c>
      <c r="GM78" s="13">
        <v>1</v>
      </c>
      <c r="GN78" s="13">
        <v>1</v>
      </c>
      <c r="GO78" s="13">
        <v>5</v>
      </c>
      <c r="GP78" s="13">
        <v>3</v>
      </c>
      <c r="GQ78" s="13">
        <v>1</v>
      </c>
      <c r="GR78" s="13">
        <v>3</v>
      </c>
      <c r="GS78" s="13">
        <v>6</v>
      </c>
      <c r="GT78" s="13">
        <v>4</v>
      </c>
      <c r="GU78" s="13"/>
      <c r="GV78" s="13">
        <v>2</v>
      </c>
      <c r="GW78" s="13">
        <v>1</v>
      </c>
      <c r="GX78" s="13">
        <v>2</v>
      </c>
      <c r="GY78" s="13">
        <v>1</v>
      </c>
      <c r="GZ78" s="13">
        <v>3</v>
      </c>
      <c r="HA78" s="13">
        <v>1</v>
      </c>
      <c r="HB78" s="13">
        <v>3</v>
      </c>
      <c r="HC78" s="13">
        <v>1</v>
      </c>
      <c r="HD78" s="13">
        <v>1</v>
      </c>
      <c r="HE78" s="13">
        <v>1</v>
      </c>
      <c r="HF78" s="13">
        <v>1</v>
      </c>
      <c r="HG78" s="13"/>
      <c r="HH78" s="13">
        <v>3</v>
      </c>
      <c r="HI78" s="13">
        <v>3</v>
      </c>
      <c r="HJ78" s="13">
        <v>1</v>
      </c>
      <c r="HK78" s="13">
        <v>2</v>
      </c>
      <c r="HL78" s="13">
        <v>1</v>
      </c>
      <c r="HM78" s="13">
        <v>1</v>
      </c>
      <c r="HN78" s="13"/>
      <c r="HO78" s="13">
        <v>1</v>
      </c>
      <c r="HP78" s="13">
        <v>2</v>
      </c>
      <c r="HQ78" s="13">
        <v>1</v>
      </c>
      <c r="HR78" s="13"/>
      <c r="HS78" s="13">
        <v>2</v>
      </c>
      <c r="HT78" s="13">
        <v>2</v>
      </c>
      <c r="HU78" s="13"/>
      <c r="HV78" s="13">
        <v>2</v>
      </c>
      <c r="HW78" s="13">
        <v>1</v>
      </c>
      <c r="HX78" s="13">
        <v>1</v>
      </c>
      <c r="HY78" s="13"/>
      <c r="HZ78" s="13"/>
      <c r="IA78" s="13"/>
      <c r="IB78" s="13">
        <v>1</v>
      </c>
      <c r="IC78" s="13">
        <v>1</v>
      </c>
      <c r="ID78" s="13"/>
      <c r="IE78" s="13"/>
      <c r="IF78" s="13">
        <v>1</v>
      </c>
      <c r="IG78" s="13"/>
      <c r="IH78" s="13"/>
      <c r="II78" s="13"/>
      <c r="IJ78" s="13"/>
      <c r="IK78" s="13"/>
      <c r="IL78" s="13">
        <v>1</v>
      </c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59">
        <v>128</v>
      </c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59"/>
      <c r="NG78" s="13">
        <v>236</v>
      </c>
      <c r="NH78" s="351"/>
      <c r="NI78" s="351"/>
      <c r="NJ78" s="351"/>
      <c r="NK78" s="351"/>
      <c r="NL78" s="351"/>
      <c r="NM78" s="351"/>
    </row>
    <row r="79" spans="1:377">
      <c r="A79" s="8" t="s">
        <v>90</v>
      </c>
      <c r="B79" s="250">
        <f t="shared" si="67"/>
        <v>6</v>
      </c>
      <c r="C79" s="250">
        <f t="shared" si="68"/>
        <v>0</v>
      </c>
      <c r="D79" s="250">
        <f t="shared" si="69"/>
        <v>10</v>
      </c>
      <c r="E79" s="250">
        <f t="shared" si="70"/>
        <v>8</v>
      </c>
      <c r="F79" s="250">
        <f t="shared" si="71"/>
        <v>22</v>
      </c>
      <c r="G79" s="250">
        <f t="shared" si="72"/>
        <v>31</v>
      </c>
      <c r="H79" s="250">
        <f t="shared" si="73"/>
        <v>32</v>
      </c>
      <c r="I79" s="250">
        <f t="shared" si="74"/>
        <v>17</v>
      </c>
      <c r="J79" s="250">
        <f t="shared" si="75"/>
        <v>23</v>
      </c>
      <c r="K79" s="250">
        <f t="shared" si="76"/>
        <v>17</v>
      </c>
      <c r="L79" s="250">
        <f t="shared" si="77"/>
        <v>15</v>
      </c>
      <c r="M79" s="250">
        <f t="shared" si="78"/>
        <v>21</v>
      </c>
      <c r="N79" s="250">
        <f t="shared" si="79"/>
        <v>12</v>
      </c>
      <c r="O79" s="250">
        <f t="shared" si="80"/>
        <v>9</v>
      </c>
      <c r="P79" s="250">
        <f t="shared" si="81"/>
        <v>6</v>
      </c>
      <c r="Q79" s="250">
        <f t="shared" si="82"/>
        <v>2</v>
      </c>
      <c r="R79" s="250">
        <f t="shared" si="83"/>
        <v>2</v>
      </c>
      <c r="S79" s="250">
        <f t="shared" si="84"/>
        <v>3</v>
      </c>
      <c r="T79" s="250">
        <f t="shared" si="85"/>
        <v>0</v>
      </c>
      <c r="U79" s="250">
        <f t="shared" si="86"/>
        <v>0</v>
      </c>
      <c r="W79" s="16" t="s">
        <v>91</v>
      </c>
      <c r="X79" s="458">
        <f t="shared" si="46"/>
        <v>8</v>
      </c>
      <c r="Y79" s="458">
        <f t="shared" si="47"/>
        <v>11</v>
      </c>
      <c r="Z79" s="458">
        <f t="shared" si="48"/>
        <v>27</v>
      </c>
      <c r="AA79" s="458">
        <f t="shared" si="49"/>
        <v>26</v>
      </c>
      <c r="AB79" s="458">
        <f t="shared" si="50"/>
        <v>35</v>
      </c>
      <c r="AC79" s="458">
        <f t="shared" si="51"/>
        <v>49</v>
      </c>
      <c r="AD79" s="458">
        <f t="shared" si="52"/>
        <v>35</v>
      </c>
      <c r="AE79" s="458">
        <f t="shared" si="53"/>
        <v>51</v>
      </c>
      <c r="AF79" s="458">
        <f t="shared" si="54"/>
        <v>46</v>
      </c>
      <c r="AG79" s="458">
        <f t="shared" si="55"/>
        <v>49</v>
      </c>
      <c r="AH79" s="458">
        <f t="shared" si="56"/>
        <v>15</v>
      </c>
      <c r="AI79" s="458">
        <f t="shared" si="57"/>
        <v>16</v>
      </c>
      <c r="AJ79" s="458">
        <f t="shared" si="58"/>
        <v>10</v>
      </c>
      <c r="AK79" s="458">
        <f t="shared" si="59"/>
        <v>12</v>
      </c>
      <c r="AL79" s="458">
        <f t="shared" si="60"/>
        <v>8</v>
      </c>
      <c r="AM79" s="458">
        <f t="shared" si="61"/>
        <v>10</v>
      </c>
      <c r="AN79" s="458">
        <f t="shared" si="62"/>
        <v>3</v>
      </c>
      <c r="AO79" s="458">
        <f t="shared" si="63"/>
        <v>4</v>
      </c>
      <c r="AP79" s="458">
        <f t="shared" si="64"/>
        <v>1</v>
      </c>
      <c r="AQ79" s="458">
        <f t="shared" si="65"/>
        <v>3</v>
      </c>
      <c r="AR79" s="458">
        <f t="shared" si="66"/>
        <v>1</v>
      </c>
      <c r="AT79" s="16" t="s">
        <v>91</v>
      </c>
      <c r="AU79" s="13">
        <v>2</v>
      </c>
      <c r="AV79" s="13"/>
      <c r="AW79" s="13">
        <v>2</v>
      </c>
      <c r="AX79" s="13">
        <v>1</v>
      </c>
      <c r="AY79" s="13"/>
      <c r="AZ79" s="13">
        <v>2</v>
      </c>
      <c r="BA79" s="13"/>
      <c r="BB79" s="13">
        <v>2</v>
      </c>
      <c r="BC79" s="13">
        <v>1</v>
      </c>
      <c r="BD79" s="13">
        <v>1</v>
      </c>
      <c r="BE79" s="13">
        <v>1</v>
      </c>
      <c r="BF79" s="13"/>
      <c r="BG79" s="13">
        <v>2</v>
      </c>
      <c r="BH79" s="13">
        <v>2</v>
      </c>
      <c r="BI79" s="13">
        <v>1</v>
      </c>
      <c r="BJ79" s="13">
        <v>3</v>
      </c>
      <c r="BK79" s="13">
        <v>3</v>
      </c>
      <c r="BL79" s="13">
        <v>4</v>
      </c>
      <c r="BM79" s="13">
        <v>6</v>
      </c>
      <c r="BN79" s="13">
        <v>4</v>
      </c>
      <c r="BO79" s="13">
        <v>2</v>
      </c>
      <c r="BP79" s="13">
        <v>3</v>
      </c>
      <c r="BQ79" s="13">
        <v>4</v>
      </c>
      <c r="BR79" s="13">
        <v>7</v>
      </c>
      <c r="BS79" s="13">
        <v>5</v>
      </c>
      <c r="BT79" s="13">
        <v>8</v>
      </c>
      <c r="BU79" s="13">
        <v>4</v>
      </c>
      <c r="BV79" s="13">
        <v>6</v>
      </c>
      <c r="BW79" s="13">
        <v>6</v>
      </c>
      <c r="BX79" s="13">
        <v>4</v>
      </c>
      <c r="BY79" s="13">
        <v>6</v>
      </c>
      <c r="BZ79" s="13">
        <v>8</v>
      </c>
      <c r="CA79" s="13">
        <v>4</v>
      </c>
      <c r="CB79" s="13">
        <v>8</v>
      </c>
      <c r="CC79" s="13">
        <v>2</v>
      </c>
      <c r="CD79" s="13">
        <v>4</v>
      </c>
      <c r="CE79" s="13">
        <v>2</v>
      </c>
      <c r="CF79" s="13">
        <v>7</v>
      </c>
      <c r="CG79" s="13">
        <v>5</v>
      </c>
      <c r="CH79" s="13">
        <v>5</v>
      </c>
      <c r="CI79" s="13">
        <v>8</v>
      </c>
      <c r="CJ79" s="13">
        <v>2</v>
      </c>
      <c r="CK79" s="13">
        <v>4</v>
      </c>
      <c r="CL79" s="13">
        <v>10</v>
      </c>
      <c r="CM79" s="13">
        <v>4</v>
      </c>
      <c r="CN79" s="13">
        <v>9</v>
      </c>
      <c r="CO79" s="13">
        <v>3</v>
      </c>
      <c r="CP79" s="13">
        <v>3</v>
      </c>
      <c r="CQ79" s="13">
        <v>4</v>
      </c>
      <c r="CR79" s="13">
        <v>2</v>
      </c>
      <c r="CS79" s="13">
        <v>2</v>
      </c>
      <c r="CT79" s="13">
        <v>2</v>
      </c>
      <c r="CU79" s="13">
        <v>2</v>
      </c>
      <c r="CV79" s="13">
        <v>2</v>
      </c>
      <c r="CW79" s="13">
        <v>1</v>
      </c>
      <c r="CX79" s="13">
        <v>1</v>
      </c>
      <c r="CY79" s="13">
        <v>3</v>
      </c>
      <c r="CZ79" s="13"/>
      <c r="DA79" s="13">
        <v>3</v>
      </c>
      <c r="DB79" s="13"/>
      <c r="DC79" s="13">
        <v>1</v>
      </c>
      <c r="DD79" s="13">
        <v>1</v>
      </c>
      <c r="DE79" s="13">
        <v>2</v>
      </c>
      <c r="DF79" s="13"/>
      <c r="DG79" s="13">
        <v>1</v>
      </c>
      <c r="DH79" s="13"/>
      <c r="DI79" s="13">
        <v>3</v>
      </c>
      <c r="DJ79" s="13">
        <v>2</v>
      </c>
      <c r="DK79" s="13">
        <v>2</v>
      </c>
      <c r="DL79" s="13"/>
      <c r="DM79" s="13">
        <v>1</v>
      </c>
      <c r="DN79" s="13"/>
      <c r="DO79" s="13">
        <v>1</v>
      </c>
      <c r="DP79" s="13">
        <v>2</v>
      </c>
      <c r="DQ79" s="13">
        <v>1</v>
      </c>
      <c r="DR79" s="13"/>
      <c r="DS79" s="13">
        <v>1</v>
      </c>
      <c r="DT79" s="13">
        <v>1</v>
      </c>
      <c r="DU79" s="13">
        <v>2</v>
      </c>
      <c r="DV79" s="13">
        <v>1</v>
      </c>
      <c r="DW79" s="13"/>
      <c r="DX79" s="13"/>
      <c r="DY79" s="13"/>
      <c r="DZ79" s="13">
        <v>1</v>
      </c>
      <c r="EA79" s="13">
        <v>2</v>
      </c>
      <c r="EB79" s="13"/>
      <c r="EC79" s="13"/>
      <c r="ED79" s="13"/>
      <c r="EE79" s="13"/>
      <c r="EF79" s="13">
        <v>1</v>
      </c>
      <c r="EG79" s="13">
        <v>1</v>
      </c>
      <c r="EH79" s="13"/>
      <c r="EI79" s="13"/>
      <c r="EJ79" s="13"/>
      <c r="EK79" s="13">
        <v>1</v>
      </c>
      <c r="EL79" s="13"/>
      <c r="EM79" s="13"/>
      <c r="EN79" s="13">
        <v>1</v>
      </c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59">
        <v>231</v>
      </c>
      <c r="FC79" s="13"/>
      <c r="FD79" s="13">
        <v>1</v>
      </c>
      <c r="FE79" s="13">
        <v>2</v>
      </c>
      <c r="FF79" s="13"/>
      <c r="FG79" s="13">
        <v>3</v>
      </c>
      <c r="FH79" s="13"/>
      <c r="FI79" s="13"/>
      <c r="FJ79" s="13">
        <v>1</v>
      </c>
      <c r="FK79" s="13"/>
      <c r="FL79" s="13">
        <v>1</v>
      </c>
      <c r="FM79" s="13">
        <v>3</v>
      </c>
      <c r="FN79" s="13">
        <v>2</v>
      </c>
      <c r="FO79" s="13">
        <v>2</v>
      </c>
      <c r="FP79" s="13">
        <v>2</v>
      </c>
      <c r="FQ79" s="13"/>
      <c r="FR79" s="13">
        <v>3</v>
      </c>
      <c r="FS79" s="13">
        <v>4</v>
      </c>
      <c r="FT79" s="13">
        <v>1</v>
      </c>
      <c r="FU79" s="13">
        <v>4</v>
      </c>
      <c r="FV79" s="13">
        <v>6</v>
      </c>
      <c r="FW79" s="13">
        <v>5</v>
      </c>
      <c r="FX79" s="13">
        <v>2</v>
      </c>
      <c r="FY79" s="13">
        <v>5</v>
      </c>
      <c r="FZ79" s="13">
        <v>2</v>
      </c>
      <c r="GA79" s="13">
        <v>2</v>
      </c>
      <c r="GB79" s="13">
        <v>4</v>
      </c>
      <c r="GC79" s="13">
        <v>3</v>
      </c>
      <c r="GD79" s="13">
        <v>4</v>
      </c>
      <c r="GE79" s="13">
        <v>2</v>
      </c>
      <c r="GF79" s="13">
        <v>6</v>
      </c>
      <c r="GG79" s="13">
        <v>4</v>
      </c>
      <c r="GH79" s="13">
        <v>2</v>
      </c>
      <c r="GI79" s="13">
        <v>4</v>
      </c>
      <c r="GJ79" s="13">
        <v>2</v>
      </c>
      <c r="GK79" s="13">
        <v>9</v>
      </c>
      <c r="GL79" s="13">
        <v>6</v>
      </c>
      <c r="GM79" s="13">
        <v>4</v>
      </c>
      <c r="GN79" s="13">
        <v>1</v>
      </c>
      <c r="GO79" s="13">
        <v>2</v>
      </c>
      <c r="GP79" s="13">
        <v>1</v>
      </c>
      <c r="GQ79" s="13">
        <v>4</v>
      </c>
      <c r="GR79" s="13">
        <v>5</v>
      </c>
      <c r="GS79" s="13">
        <v>6</v>
      </c>
      <c r="GT79" s="13">
        <v>2</v>
      </c>
      <c r="GU79" s="13">
        <v>5</v>
      </c>
      <c r="GV79" s="13">
        <v>5</v>
      </c>
      <c r="GW79" s="13">
        <v>7</v>
      </c>
      <c r="GX79" s="13"/>
      <c r="GY79" s="13">
        <v>7</v>
      </c>
      <c r="GZ79" s="13">
        <v>5</v>
      </c>
      <c r="HA79" s="13">
        <v>4</v>
      </c>
      <c r="HB79" s="13">
        <v>2</v>
      </c>
      <c r="HC79" s="13">
        <v>2</v>
      </c>
      <c r="HD79" s="13">
        <v>2</v>
      </c>
      <c r="HE79" s="13">
        <v>1</v>
      </c>
      <c r="HF79" s="13">
        <v>2</v>
      </c>
      <c r="HG79" s="13"/>
      <c r="HH79" s="13">
        <v>1</v>
      </c>
      <c r="HI79" s="13"/>
      <c r="HJ79" s="13">
        <v>1</v>
      </c>
      <c r="HK79" s="13"/>
      <c r="HL79" s="13"/>
      <c r="HM79" s="13">
        <v>2</v>
      </c>
      <c r="HN79" s="13"/>
      <c r="HO79" s="13">
        <v>3</v>
      </c>
      <c r="HP79" s="13">
        <v>1</v>
      </c>
      <c r="HQ79" s="13">
        <v>1</v>
      </c>
      <c r="HR79" s="13">
        <v>1</v>
      </c>
      <c r="HS79" s="13">
        <v>1</v>
      </c>
      <c r="HT79" s="13">
        <v>1</v>
      </c>
      <c r="HU79" s="13">
        <v>2</v>
      </c>
      <c r="HV79" s="13">
        <v>1</v>
      </c>
      <c r="HW79" s="13">
        <v>1</v>
      </c>
      <c r="HX79" s="13"/>
      <c r="HY79" s="13"/>
      <c r="HZ79" s="13">
        <v>1</v>
      </c>
      <c r="IA79" s="13"/>
      <c r="IB79" s="13">
        <v>2</v>
      </c>
      <c r="IC79" s="13"/>
      <c r="ID79" s="13">
        <v>1</v>
      </c>
      <c r="IE79" s="13"/>
      <c r="IF79" s="13"/>
      <c r="IG79" s="13"/>
      <c r="IH79" s="13">
        <v>1</v>
      </c>
      <c r="II79" s="13">
        <v>2</v>
      </c>
      <c r="IJ79" s="13"/>
      <c r="IK79" s="13"/>
      <c r="IL79" s="13"/>
      <c r="IM79" s="13"/>
      <c r="IN79" s="13"/>
      <c r="IO79" s="13"/>
      <c r="IP79" s="13">
        <v>1</v>
      </c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59">
        <v>188</v>
      </c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>
        <v>1</v>
      </c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59">
        <v>1</v>
      </c>
      <c r="NG79" s="13">
        <v>420</v>
      </c>
      <c r="NH79" s="351"/>
      <c r="NI79" s="351"/>
      <c r="NJ79" s="351"/>
      <c r="NK79" s="351"/>
      <c r="NL79" s="351"/>
      <c r="NM79" s="351"/>
    </row>
    <row r="80" spans="1:377">
      <c r="A80" s="8" t="s">
        <v>91</v>
      </c>
      <c r="B80" s="250">
        <f t="shared" si="67"/>
        <v>8</v>
      </c>
      <c r="C80" s="250">
        <f t="shared" si="68"/>
        <v>11</v>
      </c>
      <c r="D80" s="250">
        <f t="shared" si="69"/>
        <v>27</v>
      </c>
      <c r="E80" s="250">
        <f t="shared" si="70"/>
        <v>26</v>
      </c>
      <c r="F80" s="250">
        <f t="shared" si="71"/>
        <v>35</v>
      </c>
      <c r="G80" s="250">
        <f t="shared" si="72"/>
        <v>49</v>
      </c>
      <c r="H80" s="250">
        <f t="shared" si="73"/>
        <v>35</v>
      </c>
      <c r="I80" s="250">
        <f t="shared" si="74"/>
        <v>51</v>
      </c>
      <c r="J80" s="250">
        <f t="shared" si="75"/>
        <v>46</v>
      </c>
      <c r="K80" s="250">
        <f t="shared" si="76"/>
        <v>49</v>
      </c>
      <c r="L80" s="250">
        <f t="shared" si="77"/>
        <v>15</v>
      </c>
      <c r="M80" s="250">
        <f t="shared" si="78"/>
        <v>16</v>
      </c>
      <c r="N80" s="250">
        <f t="shared" si="79"/>
        <v>10</v>
      </c>
      <c r="O80" s="250">
        <f t="shared" si="80"/>
        <v>12</v>
      </c>
      <c r="P80" s="250">
        <f t="shared" si="81"/>
        <v>8</v>
      </c>
      <c r="Q80" s="250">
        <f t="shared" si="82"/>
        <v>10</v>
      </c>
      <c r="R80" s="250">
        <f t="shared" si="83"/>
        <v>3</v>
      </c>
      <c r="S80" s="250">
        <f t="shared" si="84"/>
        <v>4</v>
      </c>
      <c r="T80" s="250">
        <f t="shared" si="85"/>
        <v>1</v>
      </c>
      <c r="U80" s="250">
        <f t="shared" si="86"/>
        <v>3</v>
      </c>
      <c r="W80" s="16" t="s">
        <v>92</v>
      </c>
      <c r="X80" s="458">
        <f t="shared" si="46"/>
        <v>0</v>
      </c>
      <c r="Y80" s="458">
        <f t="shared" si="47"/>
        <v>1</v>
      </c>
      <c r="Z80" s="458">
        <f t="shared" si="48"/>
        <v>0</v>
      </c>
      <c r="AA80" s="458">
        <f t="shared" si="49"/>
        <v>1</v>
      </c>
      <c r="AB80" s="458">
        <f t="shared" si="50"/>
        <v>1</v>
      </c>
      <c r="AC80" s="458">
        <f t="shared" si="51"/>
        <v>1</v>
      </c>
      <c r="AD80" s="458">
        <f t="shared" si="52"/>
        <v>6</v>
      </c>
      <c r="AE80" s="458">
        <f t="shared" si="53"/>
        <v>3</v>
      </c>
      <c r="AF80" s="458">
        <f t="shared" si="54"/>
        <v>3</v>
      </c>
      <c r="AG80" s="458">
        <f t="shared" si="55"/>
        <v>1</v>
      </c>
      <c r="AH80" s="458">
        <f t="shared" si="56"/>
        <v>1</v>
      </c>
      <c r="AI80" s="458">
        <f t="shared" si="57"/>
        <v>3</v>
      </c>
      <c r="AJ80" s="458">
        <f t="shared" si="58"/>
        <v>0</v>
      </c>
      <c r="AK80" s="458">
        <f t="shared" si="59"/>
        <v>1</v>
      </c>
      <c r="AL80" s="458">
        <f t="shared" si="60"/>
        <v>0</v>
      </c>
      <c r="AM80" s="458">
        <f t="shared" si="61"/>
        <v>0</v>
      </c>
      <c r="AN80" s="458">
        <f t="shared" si="62"/>
        <v>0</v>
      </c>
      <c r="AO80" s="458">
        <f t="shared" si="63"/>
        <v>1</v>
      </c>
      <c r="AP80" s="458">
        <f t="shared" si="64"/>
        <v>0</v>
      </c>
      <c r="AQ80" s="458">
        <f t="shared" si="65"/>
        <v>1</v>
      </c>
      <c r="AR80" s="458">
        <f t="shared" si="66"/>
        <v>0</v>
      </c>
      <c r="AT80" s="16" t="s">
        <v>92</v>
      </c>
      <c r="AU80" s="13"/>
      <c r="AV80" s="13"/>
      <c r="AW80" s="13"/>
      <c r="AX80" s="13">
        <v>1</v>
      </c>
      <c r="AY80" s="13"/>
      <c r="AZ80" s="13"/>
      <c r="BA80" s="13"/>
      <c r="BB80" s="13"/>
      <c r="BC80" s="13"/>
      <c r="BD80" s="13"/>
      <c r="BE80" s="13"/>
      <c r="BF80" s="13"/>
      <c r="BG80" s="13"/>
      <c r="BH80" s="13">
        <v>1</v>
      </c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>
        <v>1</v>
      </c>
      <c r="BU80" s="13"/>
      <c r="BV80" s="13"/>
      <c r="BW80" s="13"/>
      <c r="BX80" s="13"/>
      <c r="BY80" s="13">
        <v>1</v>
      </c>
      <c r="BZ80" s="13">
        <v>1</v>
      </c>
      <c r="CA80" s="13"/>
      <c r="CB80" s="13"/>
      <c r="CC80" s="13"/>
      <c r="CD80" s="13"/>
      <c r="CE80" s="13"/>
      <c r="CF80" s="13"/>
      <c r="CG80" s="13"/>
      <c r="CH80" s="13">
        <v>1</v>
      </c>
      <c r="CI80" s="13"/>
      <c r="CJ80" s="13"/>
      <c r="CK80" s="13"/>
      <c r="CL80" s="13"/>
      <c r="CM80" s="13"/>
      <c r="CN80" s="13"/>
      <c r="CO80" s="13"/>
      <c r="CP80" s="13">
        <v>1</v>
      </c>
      <c r="CQ80" s="13"/>
      <c r="CR80" s="13"/>
      <c r="CS80" s="13"/>
      <c r="CT80" s="13">
        <v>2</v>
      </c>
      <c r="CU80" s="13"/>
      <c r="CV80" s="13">
        <v>1</v>
      </c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>
        <v>1</v>
      </c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>
        <v>1</v>
      </c>
      <c r="EB80" s="13"/>
      <c r="EC80" s="13"/>
      <c r="ED80" s="13"/>
      <c r="EE80" s="13"/>
      <c r="EF80" s="13"/>
      <c r="EG80" s="13"/>
      <c r="EH80" s="13"/>
      <c r="EI80" s="13">
        <v>1</v>
      </c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59">
        <v>13</v>
      </c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>
        <v>1</v>
      </c>
      <c r="GE80" s="13"/>
      <c r="GF80" s="13"/>
      <c r="GG80" s="13">
        <v>1</v>
      </c>
      <c r="GH80" s="13"/>
      <c r="GI80" s="13"/>
      <c r="GJ80" s="13">
        <v>1</v>
      </c>
      <c r="GK80" s="13"/>
      <c r="GL80" s="13"/>
      <c r="GM80" s="13">
        <v>2</v>
      </c>
      <c r="GN80" s="13"/>
      <c r="GO80" s="13">
        <v>1</v>
      </c>
      <c r="GP80" s="13">
        <v>1</v>
      </c>
      <c r="GQ80" s="13"/>
      <c r="GR80" s="13"/>
      <c r="GS80" s="13"/>
      <c r="GT80" s="13"/>
      <c r="GU80" s="13"/>
      <c r="GV80" s="13">
        <v>2</v>
      </c>
      <c r="GW80" s="13"/>
      <c r="GX80" s="13"/>
      <c r="GY80" s="13"/>
      <c r="GZ80" s="13">
        <v>1</v>
      </c>
      <c r="HA80" s="13"/>
      <c r="HB80" s="13">
        <v>1</v>
      </c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59">
        <v>11</v>
      </c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59"/>
      <c r="NG80" s="13">
        <v>24</v>
      </c>
      <c r="NH80" s="351"/>
      <c r="NI80" s="351"/>
      <c r="NJ80" s="351"/>
      <c r="NK80" s="351"/>
      <c r="NL80" s="351"/>
      <c r="NM80" s="351"/>
    </row>
    <row r="81" spans="1:377">
      <c r="A81" s="8" t="s">
        <v>92</v>
      </c>
      <c r="B81" s="250">
        <f t="shared" si="67"/>
        <v>0</v>
      </c>
      <c r="C81" s="250">
        <f t="shared" si="68"/>
        <v>1</v>
      </c>
      <c r="D81" s="250">
        <f t="shared" si="69"/>
        <v>0</v>
      </c>
      <c r="E81" s="250">
        <f t="shared" si="70"/>
        <v>1</v>
      </c>
      <c r="F81" s="250">
        <f t="shared" si="71"/>
        <v>1</v>
      </c>
      <c r="G81" s="250">
        <f t="shared" si="72"/>
        <v>1</v>
      </c>
      <c r="H81" s="250">
        <f t="shared" si="73"/>
        <v>6</v>
      </c>
      <c r="I81" s="250">
        <f t="shared" si="74"/>
        <v>3</v>
      </c>
      <c r="J81" s="250">
        <f t="shared" si="75"/>
        <v>3</v>
      </c>
      <c r="K81" s="250">
        <f t="shared" si="76"/>
        <v>1</v>
      </c>
      <c r="L81" s="250">
        <f t="shared" si="77"/>
        <v>1</v>
      </c>
      <c r="M81" s="250">
        <f t="shared" si="78"/>
        <v>3</v>
      </c>
      <c r="N81" s="250">
        <f t="shared" si="79"/>
        <v>0</v>
      </c>
      <c r="O81" s="250">
        <f t="shared" si="80"/>
        <v>1</v>
      </c>
      <c r="P81" s="250">
        <f t="shared" si="81"/>
        <v>0</v>
      </c>
      <c r="Q81" s="250">
        <f t="shared" si="82"/>
        <v>0</v>
      </c>
      <c r="R81" s="250">
        <f t="shared" si="83"/>
        <v>0</v>
      </c>
      <c r="S81" s="250">
        <f t="shared" si="84"/>
        <v>1</v>
      </c>
      <c r="T81" s="250">
        <f t="shared" si="85"/>
        <v>0</v>
      </c>
      <c r="U81" s="250">
        <f t="shared" si="86"/>
        <v>1</v>
      </c>
      <c r="W81" s="16" t="s">
        <v>93</v>
      </c>
      <c r="X81" s="458">
        <f t="shared" si="46"/>
        <v>7</v>
      </c>
      <c r="Y81" s="458">
        <f t="shared" si="47"/>
        <v>5</v>
      </c>
      <c r="Z81" s="458">
        <f t="shared" si="48"/>
        <v>36</v>
      </c>
      <c r="AA81" s="458">
        <f t="shared" si="49"/>
        <v>32</v>
      </c>
      <c r="AB81" s="458">
        <f t="shared" si="50"/>
        <v>53</v>
      </c>
      <c r="AC81" s="458">
        <f t="shared" si="51"/>
        <v>84</v>
      </c>
      <c r="AD81" s="458">
        <f t="shared" si="52"/>
        <v>53</v>
      </c>
      <c r="AE81" s="458">
        <f t="shared" si="53"/>
        <v>87</v>
      </c>
      <c r="AF81" s="458">
        <f t="shared" si="54"/>
        <v>43</v>
      </c>
      <c r="AG81" s="458">
        <f t="shared" si="55"/>
        <v>66</v>
      </c>
      <c r="AH81" s="458">
        <f t="shared" si="56"/>
        <v>50</v>
      </c>
      <c r="AI81" s="458">
        <f t="shared" si="57"/>
        <v>41</v>
      </c>
      <c r="AJ81" s="458">
        <f t="shared" si="58"/>
        <v>21</v>
      </c>
      <c r="AK81" s="458">
        <f t="shared" si="59"/>
        <v>17</v>
      </c>
      <c r="AL81" s="458">
        <f t="shared" si="60"/>
        <v>12</v>
      </c>
      <c r="AM81" s="458">
        <f t="shared" si="61"/>
        <v>13</v>
      </c>
      <c r="AN81" s="458">
        <f t="shared" si="62"/>
        <v>6</v>
      </c>
      <c r="AO81" s="458">
        <f t="shared" si="63"/>
        <v>5</v>
      </c>
      <c r="AP81" s="458">
        <f t="shared" si="64"/>
        <v>0</v>
      </c>
      <c r="AQ81" s="458">
        <f t="shared" si="65"/>
        <v>3</v>
      </c>
      <c r="AR81" s="458">
        <f t="shared" si="66"/>
        <v>0</v>
      </c>
      <c r="AT81" s="16" t="s">
        <v>93</v>
      </c>
      <c r="AU81" s="13"/>
      <c r="AV81" s="13">
        <v>1</v>
      </c>
      <c r="AW81" s="13"/>
      <c r="AX81" s="13"/>
      <c r="AY81" s="13">
        <v>1</v>
      </c>
      <c r="AZ81" s="13">
        <v>1</v>
      </c>
      <c r="BA81" s="13"/>
      <c r="BB81" s="13"/>
      <c r="BC81" s="13">
        <v>2</v>
      </c>
      <c r="BD81" s="13"/>
      <c r="BE81" s="13">
        <v>1</v>
      </c>
      <c r="BF81" s="13">
        <v>2</v>
      </c>
      <c r="BG81" s="13">
        <v>1</v>
      </c>
      <c r="BH81" s="13">
        <v>4</v>
      </c>
      <c r="BI81" s="13">
        <v>2</v>
      </c>
      <c r="BJ81" s="13">
        <v>5</v>
      </c>
      <c r="BK81" s="13">
        <v>5</v>
      </c>
      <c r="BL81" s="13">
        <v>2</v>
      </c>
      <c r="BM81" s="13">
        <v>5</v>
      </c>
      <c r="BN81" s="13">
        <v>5</v>
      </c>
      <c r="BO81" s="13">
        <v>15</v>
      </c>
      <c r="BP81" s="13">
        <v>5</v>
      </c>
      <c r="BQ81" s="13">
        <v>3</v>
      </c>
      <c r="BR81" s="13">
        <v>5</v>
      </c>
      <c r="BS81" s="13">
        <v>9</v>
      </c>
      <c r="BT81" s="13">
        <v>6</v>
      </c>
      <c r="BU81" s="13">
        <v>12</v>
      </c>
      <c r="BV81" s="13">
        <v>9</v>
      </c>
      <c r="BW81" s="13">
        <v>7</v>
      </c>
      <c r="BX81" s="13">
        <v>13</v>
      </c>
      <c r="BY81" s="13">
        <v>8</v>
      </c>
      <c r="BZ81" s="13">
        <v>9</v>
      </c>
      <c r="CA81" s="13">
        <v>7</v>
      </c>
      <c r="CB81" s="13">
        <v>12</v>
      </c>
      <c r="CC81" s="13">
        <v>13</v>
      </c>
      <c r="CD81" s="13">
        <v>9</v>
      </c>
      <c r="CE81" s="13">
        <v>6</v>
      </c>
      <c r="CF81" s="13">
        <v>6</v>
      </c>
      <c r="CG81" s="13">
        <v>7</v>
      </c>
      <c r="CH81" s="13">
        <v>10</v>
      </c>
      <c r="CI81" s="13">
        <v>12</v>
      </c>
      <c r="CJ81" s="13">
        <v>5</v>
      </c>
      <c r="CK81" s="13">
        <v>13</v>
      </c>
      <c r="CL81" s="13">
        <v>6</v>
      </c>
      <c r="CM81" s="13">
        <v>3</v>
      </c>
      <c r="CN81" s="13">
        <v>5</v>
      </c>
      <c r="CO81" s="13">
        <v>5</v>
      </c>
      <c r="CP81" s="13">
        <v>4</v>
      </c>
      <c r="CQ81" s="13">
        <v>6</v>
      </c>
      <c r="CR81" s="13">
        <v>7</v>
      </c>
      <c r="CS81" s="13">
        <v>4</v>
      </c>
      <c r="CT81" s="13">
        <v>5</v>
      </c>
      <c r="CU81" s="13">
        <v>3</v>
      </c>
      <c r="CV81" s="13">
        <v>5</v>
      </c>
      <c r="CW81" s="13">
        <v>3</v>
      </c>
      <c r="CX81" s="13">
        <v>5</v>
      </c>
      <c r="CY81" s="13">
        <v>7</v>
      </c>
      <c r="CZ81" s="13">
        <v>4</v>
      </c>
      <c r="DA81" s="13">
        <v>2</v>
      </c>
      <c r="DB81" s="13">
        <v>3</v>
      </c>
      <c r="DC81" s="13">
        <v>2</v>
      </c>
      <c r="DD81" s="13"/>
      <c r="DE81" s="13">
        <v>1</v>
      </c>
      <c r="DF81" s="13">
        <v>5</v>
      </c>
      <c r="DG81" s="13">
        <v>2</v>
      </c>
      <c r="DH81" s="13">
        <v>2</v>
      </c>
      <c r="DI81" s="13"/>
      <c r="DJ81" s="13">
        <v>3</v>
      </c>
      <c r="DK81" s="13">
        <v>2</v>
      </c>
      <c r="DL81" s="13"/>
      <c r="DM81" s="13">
        <v>1</v>
      </c>
      <c r="DN81" s="13"/>
      <c r="DO81" s="13">
        <v>2</v>
      </c>
      <c r="DP81" s="13">
        <v>3</v>
      </c>
      <c r="DQ81" s="13">
        <v>1</v>
      </c>
      <c r="DR81" s="13">
        <v>1</v>
      </c>
      <c r="DS81" s="13">
        <v>2</v>
      </c>
      <c r="DT81" s="13">
        <v>2</v>
      </c>
      <c r="DU81" s="13"/>
      <c r="DV81" s="13">
        <v>1</v>
      </c>
      <c r="DW81" s="13">
        <v>1</v>
      </c>
      <c r="DX81" s="13"/>
      <c r="DY81" s="13"/>
      <c r="DZ81" s="13"/>
      <c r="EA81" s="13"/>
      <c r="EB81" s="13">
        <v>1</v>
      </c>
      <c r="EC81" s="13">
        <v>2</v>
      </c>
      <c r="ED81" s="13">
        <v>1</v>
      </c>
      <c r="EE81" s="13"/>
      <c r="EF81" s="13"/>
      <c r="EG81" s="13"/>
      <c r="EH81" s="13">
        <v>1</v>
      </c>
      <c r="EI81" s="13">
        <v>1</v>
      </c>
      <c r="EJ81" s="13">
        <v>1</v>
      </c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59">
        <v>353</v>
      </c>
      <c r="FC81" s="13">
        <v>1</v>
      </c>
      <c r="FD81" s="13">
        <v>1</v>
      </c>
      <c r="FE81" s="13"/>
      <c r="FF81" s="13"/>
      <c r="FG81" s="13">
        <v>1</v>
      </c>
      <c r="FH81" s="13"/>
      <c r="FI81" s="13"/>
      <c r="FJ81" s="13">
        <v>1</v>
      </c>
      <c r="FK81" s="13">
        <v>1</v>
      </c>
      <c r="FL81" s="13">
        <v>2</v>
      </c>
      <c r="FM81" s="13">
        <v>2</v>
      </c>
      <c r="FN81" s="13">
        <v>2</v>
      </c>
      <c r="FO81" s="13">
        <v>2</v>
      </c>
      <c r="FP81" s="13">
        <v>2</v>
      </c>
      <c r="FQ81" s="13">
        <v>2</v>
      </c>
      <c r="FR81" s="13">
        <v>4</v>
      </c>
      <c r="FS81" s="13">
        <v>6</v>
      </c>
      <c r="FT81" s="13">
        <v>2</v>
      </c>
      <c r="FU81" s="13">
        <v>9</v>
      </c>
      <c r="FV81" s="13">
        <v>5</v>
      </c>
      <c r="FW81" s="13">
        <v>3</v>
      </c>
      <c r="FX81" s="13">
        <v>5</v>
      </c>
      <c r="FY81" s="13">
        <v>3</v>
      </c>
      <c r="FZ81" s="13">
        <v>5</v>
      </c>
      <c r="GA81" s="13">
        <v>6</v>
      </c>
      <c r="GB81" s="13">
        <v>5</v>
      </c>
      <c r="GC81" s="13">
        <v>8</v>
      </c>
      <c r="GD81" s="13">
        <v>5</v>
      </c>
      <c r="GE81" s="13">
        <v>5</v>
      </c>
      <c r="GF81" s="13">
        <v>8</v>
      </c>
      <c r="GG81" s="13">
        <v>4</v>
      </c>
      <c r="GH81" s="13">
        <v>6</v>
      </c>
      <c r="GI81" s="13">
        <v>6</v>
      </c>
      <c r="GJ81" s="13">
        <v>2</v>
      </c>
      <c r="GK81" s="13">
        <v>6</v>
      </c>
      <c r="GL81" s="13">
        <v>5</v>
      </c>
      <c r="GM81" s="13">
        <v>7</v>
      </c>
      <c r="GN81" s="13">
        <v>8</v>
      </c>
      <c r="GO81" s="13">
        <v>2</v>
      </c>
      <c r="GP81" s="13">
        <v>7</v>
      </c>
      <c r="GQ81" s="13">
        <v>4</v>
      </c>
      <c r="GR81" s="13">
        <v>5</v>
      </c>
      <c r="GS81" s="13">
        <v>4</v>
      </c>
      <c r="GT81" s="13">
        <v>5</v>
      </c>
      <c r="GU81" s="13">
        <v>4</v>
      </c>
      <c r="GV81" s="13">
        <v>5</v>
      </c>
      <c r="GW81" s="13">
        <v>6</v>
      </c>
      <c r="GX81" s="13">
        <v>2</v>
      </c>
      <c r="GY81" s="13">
        <v>4</v>
      </c>
      <c r="GZ81" s="13">
        <v>4</v>
      </c>
      <c r="HA81" s="13">
        <v>5</v>
      </c>
      <c r="HB81" s="13">
        <v>6</v>
      </c>
      <c r="HC81" s="13">
        <v>3</v>
      </c>
      <c r="HD81" s="13">
        <v>2</v>
      </c>
      <c r="HE81" s="13">
        <v>4</v>
      </c>
      <c r="HF81" s="13">
        <v>4</v>
      </c>
      <c r="HG81" s="13">
        <v>4</v>
      </c>
      <c r="HH81" s="13">
        <v>8</v>
      </c>
      <c r="HI81" s="13">
        <v>6</v>
      </c>
      <c r="HJ81" s="13">
        <v>8</v>
      </c>
      <c r="HK81" s="13">
        <v>3</v>
      </c>
      <c r="HL81" s="13">
        <v>4</v>
      </c>
      <c r="HM81" s="13">
        <v>3</v>
      </c>
      <c r="HN81" s="13">
        <v>2</v>
      </c>
      <c r="HO81" s="13">
        <v>1</v>
      </c>
      <c r="HP81" s="13"/>
      <c r="HQ81" s="13">
        <v>2</v>
      </c>
      <c r="HR81" s="13">
        <v>3</v>
      </c>
      <c r="HS81" s="13">
        <v>2</v>
      </c>
      <c r="HT81" s="13">
        <v>1</v>
      </c>
      <c r="HU81" s="13">
        <v>3</v>
      </c>
      <c r="HV81" s="13"/>
      <c r="HW81" s="13">
        <v>1</v>
      </c>
      <c r="HX81" s="13">
        <v>2</v>
      </c>
      <c r="HY81" s="13"/>
      <c r="HZ81" s="13">
        <v>2</v>
      </c>
      <c r="IA81" s="13">
        <v>1</v>
      </c>
      <c r="IB81" s="13"/>
      <c r="IC81" s="13">
        <v>2</v>
      </c>
      <c r="ID81" s="13">
        <v>1</v>
      </c>
      <c r="IE81" s="13">
        <v>4</v>
      </c>
      <c r="IF81" s="13"/>
      <c r="IG81" s="13">
        <v>1</v>
      </c>
      <c r="IH81" s="13"/>
      <c r="II81" s="13">
        <v>1</v>
      </c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59">
        <v>281</v>
      </c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59"/>
      <c r="NG81" s="13">
        <v>634</v>
      </c>
      <c r="NH81" s="351"/>
      <c r="NI81" s="351"/>
      <c r="NJ81" s="351"/>
      <c r="NK81" s="351"/>
      <c r="NL81" s="351"/>
      <c r="NM81" s="351"/>
    </row>
    <row r="82" spans="1:377">
      <c r="A82" s="8" t="s">
        <v>93</v>
      </c>
      <c r="B82" s="250">
        <f t="shared" si="67"/>
        <v>7</v>
      </c>
      <c r="C82" s="250">
        <f t="shared" si="68"/>
        <v>5</v>
      </c>
      <c r="D82" s="250">
        <f t="shared" si="69"/>
        <v>36</v>
      </c>
      <c r="E82" s="250">
        <f t="shared" si="70"/>
        <v>32</v>
      </c>
      <c r="F82" s="250">
        <f t="shared" si="71"/>
        <v>53</v>
      </c>
      <c r="G82" s="250">
        <f t="shared" si="72"/>
        <v>84</v>
      </c>
      <c r="H82" s="250">
        <f t="shared" si="73"/>
        <v>53</v>
      </c>
      <c r="I82" s="250">
        <f t="shared" si="74"/>
        <v>87</v>
      </c>
      <c r="J82" s="250">
        <f t="shared" si="75"/>
        <v>43</v>
      </c>
      <c r="K82" s="250">
        <f t="shared" si="76"/>
        <v>66</v>
      </c>
      <c r="L82" s="250">
        <f t="shared" si="77"/>
        <v>50</v>
      </c>
      <c r="M82" s="250">
        <f t="shared" si="78"/>
        <v>41</v>
      </c>
      <c r="N82" s="250">
        <f t="shared" si="79"/>
        <v>21</v>
      </c>
      <c r="O82" s="250">
        <f t="shared" si="80"/>
        <v>17</v>
      </c>
      <c r="P82" s="250">
        <f t="shared" si="81"/>
        <v>12</v>
      </c>
      <c r="Q82" s="250">
        <f t="shared" si="82"/>
        <v>13</v>
      </c>
      <c r="R82" s="250">
        <f t="shared" si="83"/>
        <v>6</v>
      </c>
      <c r="S82" s="250">
        <f t="shared" si="84"/>
        <v>5</v>
      </c>
      <c r="T82" s="250">
        <f t="shared" si="85"/>
        <v>0</v>
      </c>
      <c r="U82" s="250">
        <f t="shared" si="86"/>
        <v>3</v>
      </c>
      <c r="W82" s="16" t="s">
        <v>94</v>
      </c>
      <c r="X82" s="458">
        <f t="shared" si="46"/>
        <v>1</v>
      </c>
      <c r="Y82" s="458">
        <f t="shared" si="47"/>
        <v>0</v>
      </c>
      <c r="Z82" s="458">
        <f t="shared" si="48"/>
        <v>0</v>
      </c>
      <c r="AA82" s="458">
        <f t="shared" si="49"/>
        <v>1</v>
      </c>
      <c r="AB82" s="458">
        <f t="shared" si="50"/>
        <v>0</v>
      </c>
      <c r="AC82" s="458">
        <f t="shared" si="51"/>
        <v>1</v>
      </c>
      <c r="AD82" s="458">
        <f t="shared" si="52"/>
        <v>3</v>
      </c>
      <c r="AE82" s="458">
        <f t="shared" si="53"/>
        <v>3</v>
      </c>
      <c r="AF82" s="458">
        <f t="shared" si="54"/>
        <v>0</v>
      </c>
      <c r="AG82" s="458">
        <f t="shared" si="55"/>
        <v>1</v>
      </c>
      <c r="AH82" s="458">
        <f t="shared" si="56"/>
        <v>3</v>
      </c>
      <c r="AI82" s="458">
        <f t="shared" si="57"/>
        <v>1</v>
      </c>
      <c r="AJ82" s="458">
        <f t="shared" si="58"/>
        <v>3</v>
      </c>
      <c r="AK82" s="458">
        <f t="shared" si="59"/>
        <v>0</v>
      </c>
      <c r="AL82" s="458">
        <f t="shared" si="60"/>
        <v>0</v>
      </c>
      <c r="AM82" s="458">
        <f t="shared" si="61"/>
        <v>0</v>
      </c>
      <c r="AN82" s="458">
        <f t="shared" si="62"/>
        <v>0</v>
      </c>
      <c r="AO82" s="458">
        <f t="shared" si="63"/>
        <v>0</v>
      </c>
      <c r="AP82" s="458">
        <f t="shared" si="64"/>
        <v>0</v>
      </c>
      <c r="AQ82" s="458">
        <f t="shared" si="65"/>
        <v>0</v>
      </c>
      <c r="AR82" s="458">
        <f t="shared" si="66"/>
        <v>0</v>
      </c>
      <c r="AT82" s="16" t="s">
        <v>94</v>
      </c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>
        <v>1</v>
      </c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>
        <v>1</v>
      </c>
      <c r="BY82" s="13"/>
      <c r="BZ82" s="13"/>
      <c r="CA82" s="13"/>
      <c r="CB82" s="13">
        <v>2</v>
      </c>
      <c r="CC82" s="13"/>
      <c r="CD82" s="13">
        <v>1</v>
      </c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>
        <v>1</v>
      </c>
      <c r="CQ82" s="13"/>
      <c r="CR82" s="13"/>
      <c r="CS82" s="13"/>
      <c r="CT82" s="13"/>
      <c r="CU82" s="13"/>
      <c r="CV82" s="13">
        <v>1</v>
      </c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59">
        <v>7</v>
      </c>
      <c r="FC82" s="13">
        <v>1</v>
      </c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>
        <v>1</v>
      </c>
      <c r="GH82" s="13"/>
      <c r="GI82" s="13">
        <v>1</v>
      </c>
      <c r="GJ82" s="13"/>
      <c r="GK82" s="13"/>
      <c r="GL82" s="13"/>
      <c r="GM82" s="13"/>
      <c r="GN82" s="13">
        <v>1</v>
      </c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>
        <v>1</v>
      </c>
      <c r="HB82" s="13"/>
      <c r="HC82" s="13">
        <v>1</v>
      </c>
      <c r="HD82" s="13"/>
      <c r="HE82" s="13"/>
      <c r="HF82" s="13"/>
      <c r="HG82" s="13">
        <v>1</v>
      </c>
      <c r="HH82" s="13"/>
      <c r="HI82" s="13"/>
      <c r="HJ82" s="13"/>
      <c r="HK82" s="13"/>
      <c r="HL82" s="13"/>
      <c r="HM82" s="13">
        <v>2</v>
      </c>
      <c r="HN82" s="13">
        <v>1</v>
      </c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59">
        <v>10</v>
      </c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59"/>
      <c r="NG82" s="13">
        <v>17</v>
      </c>
      <c r="NH82" s="351"/>
      <c r="NI82" s="351"/>
      <c r="NJ82" s="351"/>
      <c r="NK82" s="351"/>
      <c r="NL82" s="351"/>
      <c r="NM82" s="351"/>
    </row>
    <row r="83" spans="1:377">
      <c r="A83" s="8" t="s">
        <v>94</v>
      </c>
      <c r="B83" s="250">
        <f t="shared" si="67"/>
        <v>1</v>
      </c>
      <c r="C83" s="250">
        <f t="shared" si="68"/>
        <v>0</v>
      </c>
      <c r="D83" s="250">
        <f t="shared" si="69"/>
        <v>0</v>
      </c>
      <c r="E83" s="250">
        <f t="shared" si="70"/>
        <v>1</v>
      </c>
      <c r="F83" s="250">
        <f t="shared" si="71"/>
        <v>0</v>
      </c>
      <c r="G83" s="250">
        <f t="shared" si="72"/>
        <v>1</v>
      </c>
      <c r="H83" s="250">
        <f t="shared" si="73"/>
        <v>3</v>
      </c>
      <c r="I83" s="250">
        <f t="shared" si="74"/>
        <v>3</v>
      </c>
      <c r="J83" s="250">
        <f t="shared" si="75"/>
        <v>0</v>
      </c>
      <c r="K83" s="250">
        <f t="shared" si="76"/>
        <v>1</v>
      </c>
      <c r="L83" s="250">
        <f t="shared" si="77"/>
        <v>3</v>
      </c>
      <c r="M83" s="250">
        <f t="shared" si="78"/>
        <v>1</v>
      </c>
      <c r="N83" s="250">
        <f t="shared" si="79"/>
        <v>3</v>
      </c>
      <c r="O83" s="250">
        <f t="shared" si="80"/>
        <v>0</v>
      </c>
      <c r="P83" s="250">
        <f t="shared" si="81"/>
        <v>0</v>
      </c>
      <c r="Q83" s="250">
        <f t="shared" si="82"/>
        <v>0</v>
      </c>
      <c r="R83" s="250">
        <f t="shared" si="83"/>
        <v>0</v>
      </c>
      <c r="S83" s="250">
        <f t="shared" si="84"/>
        <v>0</v>
      </c>
      <c r="T83" s="250">
        <f t="shared" si="85"/>
        <v>0</v>
      </c>
      <c r="U83" s="250">
        <f t="shared" si="86"/>
        <v>0</v>
      </c>
      <c r="W83" s="16" t="s">
        <v>95</v>
      </c>
      <c r="X83" s="458">
        <f t="shared" si="46"/>
        <v>3</v>
      </c>
      <c r="Y83" s="458">
        <f t="shared" si="47"/>
        <v>1</v>
      </c>
      <c r="Z83" s="458">
        <f t="shared" si="48"/>
        <v>12</v>
      </c>
      <c r="AA83" s="458">
        <f t="shared" si="49"/>
        <v>14</v>
      </c>
      <c r="AB83" s="458">
        <f t="shared" si="50"/>
        <v>74</v>
      </c>
      <c r="AC83" s="458">
        <f t="shared" si="51"/>
        <v>52</v>
      </c>
      <c r="AD83" s="458">
        <f t="shared" si="52"/>
        <v>73</v>
      </c>
      <c r="AE83" s="458">
        <f t="shared" si="53"/>
        <v>60</v>
      </c>
      <c r="AF83" s="458">
        <f t="shared" si="54"/>
        <v>56</v>
      </c>
      <c r="AG83" s="458">
        <f t="shared" si="55"/>
        <v>46</v>
      </c>
      <c r="AH83" s="458">
        <f t="shared" si="56"/>
        <v>27</v>
      </c>
      <c r="AI83" s="458">
        <f t="shared" si="57"/>
        <v>31</v>
      </c>
      <c r="AJ83" s="458">
        <f t="shared" si="58"/>
        <v>24</v>
      </c>
      <c r="AK83" s="458">
        <f t="shared" si="59"/>
        <v>18</v>
      </c>
      <c r="AL83" s="458">
        <f t="shared" si="60"/>
        <v>4</v>
      </c>
      <c r="AM83" s="458">
        <f t="shared" si="61"/>
        <v>6</v>
      </c>
      <c r="AN83" s="458">
        <f t="shared" si="62"/>
        <v>2</v>
      </c>
      <c r="AO83" s="458">
        <f t="shared" si="63"/>
        <v>0</v>
      </c>
      <c r="AP83" s="458">
        <f t="shared" si="64"/>
        <v>2</v>
      </c>
      <c r="AQ83" s="458">
        <f t="shared" si="65"/>
        <v>3</v>
      </c>
      <c r="AR83" s="458">
        <f t="shared" si="66"/>
        <v>1</v>
      </c>
      <c r="AT83" s="16" t="s">
        <v>95</v>
      </c>
      <c r="AU83" s="13"/>
      <c r="AV83" s="13"/>
      <c r="AW83" s="13">
        <v>1</v>
      </c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>
        <v>3</v>
      </c>
      <c r="BI83" s="13">
        <v>2</v>
      </c>
      <c r="BJ83" s="13">
        <v>1</v>
      </c>
      <c r="BK83" s="13">
        <v>2</v>
      </c>
      <c r="BL83" s="13"/>
      <c r="BM83" s="13">
        <v>1</v>
      </c>
      <c r="BN83" s="13">
        <v>5</v>
      </c>
      <c r="BO83" s="13">
        <v>3</v>
      </c>
      <c r="BP83" s="13">
        <v>2</v>
      </c>
      <c r="BQ83" s="13">
        <v>6</v>
      </c>
      <c r="BR83" s="13">
        <v>7</v>
      </c>
      <c r="BS83" s="13">
        <v>8</v>
      </c>
      <c r="BT83" s="13">
        <v>2</v>
      </c>
      <c r="BU83" s="13">
        <v>9</v>
      </c>
      <c r="BV83" s="13">
        <v>4</v>
      </c>
      <c r="BW83" s="13">
        <v>7</v>
      </c>
      <c r="BX83" s="13">
        <v>4</v>
      </c>
      <c r="BY83" s="13">
        <v>3</v>
      </c>
      <c r="BZ83" s="13">
        <v>10</v>
      </c>
      <c r="CA83" s="13">
        <v>2</v>
      </c>
      <c r="CB83" s="13">
        <v>8</v>
      </c>
      <c r="CC83" s="13">
        <v>3</v>
      </c>
      <c r="CD83" s="13">
        <v>5</v>
      </c>
      <c r="CE83" s="13">
        <v>9</v>
      </c>
      <c r="CF83" s="13">
        <v>7</v>
      </c>
      <c r="CG83" s="13">
        <v>7</v>
      </c>
      <c r="CH83" s="13">
        <v>6</v>
      </c>
      <c r="CI83" s="13">
        <v>6</v>
      </c>
      <c r="CJ83" s="13">
        <v>4</v>
      </c>
      <c r="CK83" s="13">
        <v>2</v>
      </c>
      <c r="CL83" s="13">
        <v>5</v>
      </c>
      <c r="CM83" s="13">
        <v>4</v>
      </c>
      <c r="CN83" s="13">
        <v>10</v>
      </c>
      <c r="CO83" s="13">
        <v>5</v>
      </c>
      <c r="CP83" s="13">
        <v>4</v>
      </c>
      <c r="CQ83" s="13">
        <v>3</v>
      </c>
      <c r="CR83" s="13">
        <v>3</v>
      </c>
      <c r="CS83" s="13">
        <v>3</v>
      </c>
      <c r="CT83" s="13">
        <v>6</v>
      </c>
      <c r="CU83" s="13">
        <v>5</v>
      </c>
      <c r="CV83" s="13">
        <v>4</v>
      </c>
      <c r="CW83" s="13">
        <v>2</v>
      </c>
      <c r="CX83" s="13">
        <v>3</v>
      </c>
      <c r="CY83" s="13">
        <v>3</v>
      </c>
      <c r="CZ83" s="13">
        <v>3</v>
      </c>
      <c r="DA83" s="13">
        <v>1</v>
      </c>
      <c r="DB83" s="13">
        <v>1</v>
      </c>
      <c r="DC83" s="13">
        <v>3</v>
      </c>
      <c r="DD83" s="13">
        <v>1</v>
      </c>
      <c r="DE83" s="13">
        <v>2</v>
      </c>
      <c r="DF83" s="13">
        <v>2</v>
      </c>
      <c r="DG83" s="13">
        <v>2</v>
      </c>
      <c r="DH83" s="13">
        <v>4</v>
      </c>
      <c r="DI83" s="13">
        <v>2</v>
      </c>
      <c r="DJ83" s="13"/>
      <c r="DK83" s="13">
        <v>1</v>
      </c>
      <c r="DL83" s="13">
        <v>1</v>
      </c>
      <c r="DM83" s="13">
        <v>1</v>
      </c>
      <c r="DN83" s="13"/>
      <c r="DO83" s="13">
        <v>2</v>
      </c>
      <c r="DP83" s="13">
        <v>1</v>
      </c>
      <c r="DQ83" s="13"/>
      <c r="DR83" s="13"/>
      <c r="DS83" s="13">
        <v>1</v>
      </c>
      <c r="DT83" s="13"/>
      <c r="DU83" s="13"/>
      <c r="DV83" s="13">
        <v>1</v>
      </c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>
        <v>2</v>
      </c>
      <c r="EI83" s="13"/>
      <c r="EJ83" s="13"/>
      <c r="EK83" s="13"/>
      <c r="EL83" s="13"/>
      <c r="EM83" s="13"/>
      <c r="EN83" s="13">
        <v>1</v>
      </c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59">
        <v>231</v>
      </c>
      <c r="FC83" s="13">
        <v>1</v>
      </c>
      <c r="FD83" s="13">
        <v>1</v>
      </c>
      <c r="FE83" s="13"/>
      <c r="FF83" s="13"/>
      <c r="FG83" s="13"/>
      <c r="FH83" s="13"/>
      <c r="FI83" s="13"/>
      <c r="FJ83" s="13"/>
      <c r="FK83" s="13">
        <v>1</v>
      </c>
      <c r="FL83" s="13"/>
      <c r="FM83" s="13"/>
      <c r="FN83" s="13"/>
      <c r="FO83" s="13">
        <v>1</v>
      </c>
      <c r="FP83" s="13"/>
      <c r="FQ83" s="13">
        <v>2</v>
      </c>
      <c r="FR83" s="13"/>
      <c r="FS83" s="13">
        <v>2</v>
      </c>
      <c r="FT83" s="13"/>
      <c r="FU83" s="13">
        <v>2</v>
      </c>
      <c r="FV83" s="13">
        <v>5</v>
      </c>
      <c r="FW83" s="13">
        <v>3</v>
      </c>
      <c r="FX83" s="13">
        <v>3</v>
      </c>
      <c r="FY83" s="13">
        <v>5</v>
      </c>
      <c r="FZ83" s="13">
        <v>5</v>
      </c>
      <c r="GA83" s="13">
        <v>7</v>
      </c>
      <c r="GB83" s="13">
        <v>7</v>
      </c>
      <c r="GC83" s="13">
        <v>6</v>
      </c>
      <c r="GD83" s="13">
        <v>9</v>
      </c>
      <c r="GE83" s="13">
        <v>13</v>
      </c>
      <c r="GF83" s="13">
        <v>16</v>
      </c>
      <c r="GG83" s="13">
        <v>8</v>
      </c>
      <c r="GH83" s="13">
        <v>8</v>
      </c>
      <c r="GI83" s="13">
        <v>7</v>
      </c>
      <c r="GJ83" s="13">
        <v>8</v>
      </c>
      <c r="GK83" s="13">
        <v>6</v>
      </c>
      <c r="GL83" s="13">
        <v>6</v>
      </c>
      <c r="GM83" s="13">
        <v>7</v>
      </c>
      <c r="GN83" s="13">
        <v>10</v>
      </c>
      <c r="GO83" s="13">
        <v>5</v>
      </c>
      <c r="GP83" s="13">
        <v>8</v>
      </c>
      <c r="GQ83" s="13">
        <v>10</v>
      </c>
      <c r="GR83" s="13">
        <v>6</v>
      </c>
      <c r="GS83" s="13">
        <v>5</v>
      </c>
      <c r="GT83" s="13">
        <v>1</v>
      </c>
      <c r="GU83" s="13">
        <v>3</v>
      </c>
      <c r="GV83" s="13">
        <v>4</v>
      </c>
      <c r="GW83" s="13">
        <v>6</v>
      </c>
      <c r="GX83" s="13">
        <v>9</v>
      </c>
      <c r="GY83" s="13">
        <v>7</v>
      </c>
      <c r="GZ83" s="13">
        <v>5</v>
      </c>
      <c r="HA83" s="13">
        <v>4</v>
      </c>
      <c r="HB83" s="13">
        <v>5</v>
      </c>
      <c r="HC83" s="13">
        <v>2</v>
      </c>
      <c r="HD83" s="13">
        <v>2</v>
      </c>
      <c r="HE83" s="13">
        <v>3</v>
      </c>
      <c r="HF83" s="13">
        <v>5</v>
      </c>
      <c r="HG83" s="13">
        <v>1</v>
      </c>
      <c r="HH83" s="13">
        <v>1</v>
      </c>
      <c r="HI83" s="13">
        <v>1</v>
      </c>
      <c r="HJ83" s="13">
        <v>3</v>
      </c>
      <c r="HK83" s="13">
        <v>4</v>
      </c>
      <c r="HL83" s="13">
        <v>2</v>
      </c>
      <c r="HM83" s="13">
        <v>4</v>
      </c>
      <c r="HN83" s="13">
        <v>3</v>
      </c>
      <c r="HO83" s="13">
        <v>3</v>
      </c>
      <c r="HP83" s="13">
        <v>2</v>
      </c>
      <c r="HQ83" s="13">
        <v>3</v>
      </c>
      <c r="HR83" s="13">
        <v>1</v>
      </c>
      <c r="HS83" s="13">
        <v>1</v>
      </c>
      <c r="HT83" s="13">
        <v>1</v>
      </c>
      <c r="HU83" s="13"/>
      <c r="HV83" s="13"/>
      <c r="HW83" s="13"/>
      <c r="HX83" s="13">
        <v>2</v>
      </c>
      <c r="HY83" s="13">
        <v>2</v>
      </c>
      <c r="HZ83" s="13"/>
      <c r="IA83" s="13"/>
      <c r="IB83" s="13"/>
      <c r="IC83" s="13"/>
      <c r="ID83" s="13"/>
      <c r="IE83" s="13"/>
      <c r="IF83" s="13"/>
      <c r="IG83" s="13"/>
      <c r="IH83" s="13">
        <v>1</v>
      </c>
      <c r="II83" s="13"/>
      <c r="IJ83" s="13"/>
      <c r="IK83" s="13"/>
      <c r="IL83" s="13"/>
      <c r="IM83" s="13">
        <v>1</v>
      </c>
      <c r="IN83" s="13"/>
      <c r="IO83" s="13"/>
      <c r="IP83" s="13"/>
      <c r="IQ83" s="13"/>
      <c r="IR83" s="13"/>
      <c r="IS83" s="13">
        <v>1</v>
      </c>
      <c r="IT83" s="13">
        <v>1</v>
      </c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59">
        <v>277</v>
      </c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>
        <v>1</v>
      </c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59">
        <v>1</v>
      </c>
      <c r="NG83" s="13">
        <v>509</v>
      </c>
      <c r="NH83" s="351"/>
      <c r="NI83" s="351"/>
      <c r="NJ83" s="351"/>
      <c r="NK83" s="351"/>
      <c r="NL83" s="351"/>
      <c r="NM83" s="351"/>
    </row>
    <row r="84" spans="1:377">
      <c r="A84" s="9" t="s">
        <v>95</v>
      </c>
      <c r="B84" s="250">
        <f t="shared" si="67"/>
        <v>3</v>
      </c>
      <c r="C84" s="250">
        <f t="shared" si="68"/>
        <v>1</v>
      </c>
      <c r="D84" s="250">
        <f t="shared" si="69"/>
        <v>12</v>
      </c>
      <c r="E84" s="250">
        <f t="shared" si="70"/>
        <v>14</v>
      </c>
      <c r="F84" s="250">
        <f t="shared" si="71"/>
        <v>74</v>
      </c>
      <c r="G84" s="250">
        <f t="shared" si="72"/>
        <v>52</v>
      </c>
      <c r="H84" s="250">
        <f t="shared" si="73"/>
        <v>73</v>
      </c>
      <c r="I84" s="250">
        <f t="shared" si="74"/>
        <v>60</v>
      </c>
      <c r="J84" s="250">
        <f t="shared" si="75"/>
        <v>56</v>
      </c>
      <c r="K84" s="250">
        <f t="shared" si="76"/>
        <v>46</v>
      </c>
      <c r="L84" s="250">
        <f t="shared" si="77"/>
        <v>27</v>
      </c>
      <c r="M84" s="250">
        <f t="shared" si="78"/>
        <v>31</v>
      </c>
      <c r="N84" s="250">
        <f t="shared" si="79"/>
        <v>24</v>
      </c>
      <c r="O84" s="250">
        <f t="shared" si="80"/>
        <v>18</v>
      </c>
      <c r="P84" s="250">
        <f t="shared" si="81"/>
        <v>4</v>
      </c>
      <c r="Q84" s="250">
        <f t="shared" si="82"/>
        <v>6</v>
      </c>
      <c r="R84" s="250">
        <f t="shared" si="83"/>
        <v>2</v>
      </c>
      <c r="S84" s="250">
        <f t="shared" si="84"/>
        <v>0</v>
      </c>
      <c r="T84" s="250">
        <f t="shared" si="85"/>
        <v>2</v>
      </c>
      <c r="U84" s="250">
        <f t="shared" si="86"/>
        <v>3</v>
      </c>
      <c r="W84" s="16" t="s">
        <v>96</v>
      </c>
      <c r="X84" s="458">
        <f t="shared" si="46"/>
        <v>1</v>
      </c>
      <c r="Y84" s="458">
        <f t="shared" si="47"/>
        <v>0</v>
      </c>
      <c r="Z84" s="458">
        <f t="shared" si="48"/>
        <v>0</v>
      </c>
      <c r="AA84" s="458">
        <f t="shared" si="49"/>
        <v>0</v>
      </c>
      <c r="AB84" s="458">
        <f t="shared" si="50"/>
        <v>1</v>
      </c>
      <c r="AC84" s="458">
        <f t="shared" si="51"/>
        <v>3</v>
      </c>
      <c r="AD84" s="458">
        <f t="shared" si="52"/>
        <v>0</v>
      </c>
      <c r="AE84" s="458">
        <f t="shared" si="53"/>
        <v>3</v>
      </c>
      <c r="AF84" s="458">
        <f t="shared" si="54"/>
        <v>1</v>
      </c>
      <c r="AG84" s="458">
        <f t="shared" si="55"/>
        <v>3</v>
      </c>
      <c r="AH84" s="458">
        <f t="shared" si="56"/>
        <v>2</v>
      </c>
      <c r="AI84" s="458">
        <f t="shared" si="57"/>
        <v>0</v>
      </c>
      <c r="AJ84" s="458">
        <f t="shared" si="58"/>
        <v>3</v>
      </c>
      <c r="AK84" s="458">
        <f t="shared" si="59"/>
        <v>0</v>
      </c>
      <c r="AL84" s="458">
        <f t="shared" si="60"/>
        <v>0</v>
      </c>
      <c r="AM84" s="458">
        <f t="shared" si="61"/>
        <v>1</v>
      </c>
      <c r="AN84" s="458">
        <f t="shared" si="62"/>
        <v>0</v>
      </c>
      <c r="AO84" s="458">
        <f t="shared" si="63"/>
        <v>0</v>
      </c>
      <c r="AP84" s="458">
        <f t="shared" si="64"/>
        <v>0</v>
      </c>
      <c r="AQ84" s="458">
        <f t="shared" si="65"/>
        <v>0</v>
      </c>
      <c r="AR84" s="458">
        <f t="shared" si="66"/>
        <v>0</v>
      </c>
      <c r="AT84" s="16" t="s">
        <v>96</v>
      </c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>
        <v>1</v>
      </c>
      <c r="BS84" s="13"/>
      <c r="BT84" s="13"/>
      <c r="BU84" s="13"/>
      <c r="BV84" s="13">
        <v>1</v>
      </c>
      <c r="BW84" s="13">
        <v>1</v>
      </c>
      <c r="BX84" s="13"/>
      <c r="BY84" s="13"/>
      <c r="BZ84" s="13"/>
      <c r="CA84" s="13"/>
      <c r="CB84" s="13"/>
      <c r="CC84" s="13"/>
      <c r="CD84" s="13"/>
      <c r="CE84" s="13">
        <v>1</v>
      </c>
      <c r="CF84" s="13"/>
      <c r="CG84" s="13">
        <v>1</v>
      </c>
      <c r="CH84" s="13">
        <v>1</v>
      </c>
      <c r="CI84" s="13">
        <v>1</v>
      </c>
      <c r="CJ84" s="13">
        <v>1</v>
      </c>
      <c r="CK84" s="13"/>
      <c r="CL84" s="13"/>
      <c r="CM84" s="13"/>
      <c r="CN84" s="13"/>
      <c r="CO84" s="13"/>
      <c r="CP84" s="13"/>
      <c r="CQ84" s="13">
        <v>1</v>
      </c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>
        <v>1</v>
      </c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59">
        <v>10</v>
      </c>
      <c r="FC84" s="13"/>
      <c r="FD84" s="13"/>
      <c r="FE84" s="13"/>
      <c r="FF84" s="13"/>
      <c r="FG84" s="13"/>
      <c r="FH84" s="13"/>
      <c r="FI84" s="13"/>
      <c r="FJ84" s="13">
        <v>1</v>
      </c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>
        <v>1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>
        <v>1</v>
      </c>
      <c r="GZ84" s="13"/>
      <c r="HA84" s="13"/>
      <c r="HB84" s="13"/>
      <c r="HC84" s="13"/>
      <c r="HD84" s="13">
        <v>1</v>
      </c>
      <c r="HE84" s="13">
        <v>1</v>
      </c>
      <c r="HF84" s="13"/>
      <c r="HG84" s="13"/>
      <c r="HH84" s="13"/>
      <c r="HI84" s="13"/>
      <c r="HJ84" s="13"/>
      <c r="HK84" s="13">
        <v>1</v>
      </c>
      <c r="HL84" s="13">
        <v>1</v>
      </c>
      <c r="HM84" s="13"/>
      <c r="HN84" s="13">
        <v>1</v>
      </c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59">
        <v>8</v>
      </c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59"/>
      <c r="NG84" s="13">
        <v>18</v>
      </c>
      <c r="NH84" s="351"/>
      <c r="NI84" s="351"/>
      <c r="NJ84" s="351"/>
      <c r="NK84" s="351"/>
      <c r="NL84" s="351"/>
      <c r="NM84" s="351"/>
    </row>
    <row r="85" spans="1:377">
      <c r="A85" s="8" t="s">
        <v>96</v>
      </c>
      <c r="B85" s="250">
        <f t="shared" si="67"/>
        <v>1</v>
      </c>
      <c r="C85" s="250">
        <f t="shared" si="68"/>
        <v>0</v>
      </c>
      <c r="D85" s="250">
        <f t="shared" si="69"/>
        <v>0</v>
      </c>
      <c r="E85" s="250">
        <f t="shared" si="70"/>
        <v>0</v>
      </c>
      <c r="F85" s="250">
        <f t="shared" si="71"/>
        <v>1</v>
      </c>
      <c r="G85" s="250">
        <f t="shared" si="72"/>
        <v>3</v>
      </c>
      <c r="H85" s="250">
        <f t="shared" si="73"/>
        <v>0</v>
      </c>
      <c r="I85" s="250">
        <f t="shared" si="74"/>
        <v>3</v>
      </c>
      <c r="J85" s="250">
        <f t="shared" si="75"/>
        <v>1</v>
      </c>
      <c r="K85" s="250">
        <f t="shared" si="76"/>
        <v>3</v>
      </c>
      <c r="L85" s="250">
        <f t="shared" si="77"/>
        <v>2</v>
      </c>
      <c r="M85" s="250">
        <f t="shared" si="78"/>
        <v>0</v>
      </c>
      <c r="N85" s="250">
        <f t="shared" si="79"/>
        <v>3</v>
      </c>
      <c r="O85" s="250">
        <f t="shared" si="80"/>
        <v>0</v>
      </c>
      <c r="P85" s="250">
        <f t="shared" si="81"/>
        <v>0</v>
      </c>
      <c r="Q85" s="250">
        <f t="shared" si="82"/>
        <v>1</v>
      </c>
      <c r="R85" s="250">
        <f t="shared" si="83"/>
        <v>0</v>
      </c>
      <c r="S85" s="250">
        <f t="shared" si="84"/>
        <v>0</v>
      </c>
      <c r="T85" s="250">
        <f t="shared" si="85"/>
        <v>0</v>
      </c>
      <c r="U85" s="250">
        <f t="shared" si="86"/>
        <v>0</v>
      </c>
      <c r="W85" s="16" t="s">
        <v>97</v>
      </c>
      <c r="X85" s="458">
        <f t="shared" si="46"/>
        <v>4</v>
      </c>
      <c r="Y85" s="458">
        <f t="shared" si="47"/>
        <v>8</v>
      </c>
      <c r="Z85" s="458">
        <f t="shared" si="48"/>
        <v>8</v>
      </c>
      <c r="AA85" s="458">
        <f t="shared" si="49"/>
        <v>22</v>
      </c>
      <c r="AB85" s="458">
        <f t="shared" si="50"/>
        <v>23</v>
      </c>
      <c r="AC85" s="458">
        <f t="shared" si="51"/>
        <v>15</v>
      </c>
      <c r="AD85" s="458">
        <f t="shared" si="52"/>
        <v>17</v>
      </c>
      <c r="AE85" s="458">
        <f t="shared" si="53"/>
        <v>21</v>
      </c>
      <c r="AF85" s="458">
        <f t="shared" si="54"/>
        <v>19</v>
      </c>
      <c r="AG85" s="458">
        <f t="shared" si="55"/>
        <v>17</v>
      </c>
      <c r="AH85" s="458">
        <f t="shared" si="56"/>
        <v>14</v>
      </c>
      <c r="AI85" s="458">
        <f t="shared" si="57"/>
        <v>11</v>
      </c>
      <c r="AJ85" s="458">
        <f t="shared" si="58"/>
        <v>6</v>
      </c>
      <c r="AK85" s="458">
        <f t="shared" si="59"/>
        <v>6</v>
      </c>
      <c r="AL85" s="458">
        <f t="shared" si="60"/>
        <v>3</v>
      </c>
      <c r="AM85" s="458">
        <f t="shared" si="61"/>
        <v>5</v>
      </c>
      <c r="AN85" s="458">
        <f t="shared" si="62"/>
        <v>1</v>
      </c>
      <c r="AO85" s="458">
        <f t="shared" si="63"/>
        <v>2</v>
      </c>
      <c r="AP85" s="458">
        <f t="shared" si="64"/>
        <v>0</v>
      </c>
      <c r="AQ85" s="458">
        <f t="shared" si="65"/>
        <v>0</v>
      </c>
      <c r="AR85" s="458">
        <f t="shared" si="66"/>
        <v>0</v>
      </c>
      <c r="AT85" s="16" t="s">
        <v>97</v>
      </c>
      <c r="AU85" s="13">
        <v>1</v>
      </c>
      <c r="AV85" s="13">
        <v>1</v>
      </c>
      <c r="AW85" s="13">
        <v>1</v>
      </c>
      <c r="AX85" s="13"/>
      <c r="AY85" s="13">
        <v>1</v>
      </c>
      <c r="AZ85" s="13"/>
      <c r="BA85" s="13"/>
      <c r="BB85" s="13">
        <v>1</v>
      </c>
      <c r="BC85" s="13">
        <v>1</v>
      </c>
      <c r="BD85" s="13">
        <v>2</v>
      </c>
      <c r="BE85" s="13">
        <v>1</v>
      </c>
      <c r="BF85" s="13">
        <v>2</v>
      </c>
      <c r="BG85" s="13">
        <v>2</v>
      </c>
      <c r="BH85" s="13">
        <v>3</v>
      </c>
      <c r="BI85" s="13">
        <v>2</v>
      </c>
      <c r="BJ85" s="13">
        <v>1</v>
      </c>
      <c r="BK85" s="13">
        <v>4</v>
      </c>
      <c r="BL85" s="13">
        <v>2</v>
      </c>
      <c r="BM85" s="13">
        <v>2</v>
      </c>
      <c r="BN85" s="13">
        <v>3</v>
      </c>
      <c r="BO85" s="13">
        <v>2</v>
      </c>
      <c r="BP85" s="13">
        <v>2</v>
      </c>
      <c r="BQ85" s="13">
        <v>2</v>
      </c>
      <c r="BR85" s="13">
        <v>3</v>
      </c>
      <c r="BS85" s="13">
        <v>1</v>
      </c>
      <c r="BT85" s="13">
        <v>1</v>
      </c>
      <c r="BU85" s="13"/>
      <c r="BV85" s="13">
        <v>1</v>
      </c>
      <c r="BW85" s="13">
        <v>1</v>
      </c>
      <c r="BX85" s="13">
        <v>2</v>
      </c>
      <c r="BY85" s="13">
        <v>2</v>
      </c>
      <c r="BZ85" s="13"/>
      <c r="CA85" s="13">
        <v>3</v>
      </c>
      <c r="CB85" s="13">
        <v>3</v>
      </c>
      <c r="CC85" s="13">
        <v>5</v>
      </c>
      <c r="CD85" s="13">
        <v>2</v>
      </c>
      <c r="CE85" s="13">
        <v>1</v>
      </c>
      <c r="CF85" s="13">
        <v>2</v>
      </c>
      <c r="CG85" s="13">
        <v>2</v>
      </c>
      <c r="CH85" s="13">
        <v>1</v>
      </c>
      <c r="CI85" s="13">
        <v>1</v>
      </c>
      <c r="CJ85" s="13">
        <v>2</v>
      </c>
      <c r="CK85" s="13">
        <v>1</v>
      </c>
      <c r="CL85" s="13">
        <v>3</v>
      </c>
      <c r="CM85" s="13"/>
      <c r="CN85" s="13">
        <v>4</v>
      </c>
      <c r="CO85" s="13">
        <v>2</v>
      </c>
      <c r="CP85" s="13">
        <v>1</v>
      </c>
      <c r="CQ85" s="13">
        <v>3</v>
      </c>
      <c r="CR85" s="13"/>
      <c r="CS85" s="13">
        <v>3</v>
      </c>
      <c r="CT85" s="13">
        <v>3</v>
      </c>
      <c r="CU85" s="13"/>
      <c r="CV85" s="13"/>
      <c r="CW85" s="13"/>
      <c r="CX85" s="13"/>
      <c r="CY85" s="13"/>
      <c r="CZ85" s="13">
        <v>2</v>
      </c>
      <c r="DA85" s="13"/>
      <c r="DB85" s="13">
        <v>3</v>
      </c>
      <c r="DC85" s="13"/>
      <c r="DD85" s="13">
        <v>1</v>
      </c>
      <c r="DE85" s="13">
        <v>1</v>
      </c>
      <c r="DF85" s="13"/>
      <c r="DG85" s="13"/>
      <c r="DH85" s="13">
        <v>2</v>
      </c>
      <c r="DI85" s="13"/>
      <c r="DJ85" s="13">
        <v>1</v>
      </c>
      <c r="DK85" s="13"/>
      <c r="DL85" s="13">
        <v>1</v>
      </c>
      <c r="DM85" s="13"/>
      <c r="DN85" s="13"/>
      <c r="DO85" s="13">
        <v>1</v>
      </c>
      <c r="DP85" s="13"/>
      <c r="DQ85" s="13"/>
      <c r="DR85" s="13"/>
      <c r="DS85" s="13">
        <v>1</v>
      </c>
      <c r="DT85" s="13">
        <v>1</v>
      </c>
      <c r="DU85" s="13">
        <v>1</v>
      </c>
      <c r="DV85" s="13">
        <v>1</v>
      </c>
      <c r="DW85" s="13"/>
      <c r="DX85" s="13"/>
      <c r="DY85" s="13"/>
      <c r="DZ85" s="13"/>
      <c r="EA85" s="13"/>
      <c r="EB85" s="13">
        <v>1</v>
      </c>
      <c r="EC85" s="13"/>
      <c r="ED85" s="13"/>
      <c r="EE85" s="13"/>
      <c r="EF85" s="13">
        <v>1</v>
      </c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59">
        <v>107</v>
      </c>
      <c r="FC85" s="13"/>
      <c r="FD85" s="13">
        <v>2</v>
      </c>
      <c r="FE85" s="13"/>
      <c r="FF85" s="13"/>
      <c r="FG85" s="13"/>
      <c r="FH85" s="13"/>
      <c r="FI85" s="13">
        <v>1</v>
      </c>
      <c r="FJ85" s="13"/>
      <c r="FK85" s="13">
        <v>1</v>
      </c>
      <c r="FL85" s="13"/>
      <c r="FM85" s="13"/>
      <c r="FN85" s="13"/>
      <c r="FO85" s="13">
        <v>1</v>
      </c>
      <c r="FP85" s="13"/>
      <c r="FQ85" s="13">
        <v>1</v>
      </c>
      <c r="FR85" s="13">
        <v>1</v>
      </c>
      <c r="FS85" s="13">
        <v>1</v>
      </c>
      <c r="FT85" s="13">
        <v>3</v>
      </c>
      <c r="FU85" s="13">
        <v>1</v>
      </c>
      <c r="FV85" s="13"/>
      <c r="FW85" s="13">
        <v>3</v>
      </c>
      <c r="FX85" s="13">
        <v>1</v>
      </c>
      <c r="FY85" s="13">
        <v>1</v>
      </c>
      <c r="FZ85" s="13">
        <v>3</v>
      </c>
      <c r="GA85" s="13">
        <v>3</v>
      </c>
      <c r="GB85" s="13">
        <v>2</v>
      </c>
      <c r="GC85" s="13">
        <v>2</v>
      </c>
      <c r="GD85" s="13">
        <v>2</v>
      </c>
      <c r="GE85" s="13">
        <v>2</v>
      </c>
      <c r="GF85" s="13">
        <v>4</v>
      </c>
      <c r="GG85" s="13">
        <v>1</v>
      </c>
      <c r="GH85" s="13">
        <v>2</v>
      </c>
      <c r="GI85" s="13">
        <v>3</v>
      </c>
      <c r="GJ85" s="13">
        <v>1</v>
      </c>
      <c r="GK85" s="13">
        <v>1</v>
      </c>
      <c r="GL85" s="13">
        <v>2</v>
      </c>
      <c r="GM85" s="13">
        <v>3</v>
      </c>
      <c r="GN85" s="13">
        <v>1</v>
      </c>
      <c r="GO85" s="13"/>
      <c r="GP85" s="13">
        <v>3</v>
      </c>
      <c r="GQ85" s="13">
        <v>3</v>
      </c>
      <c r="GR85" s="13">
        <v>3</v>
      </c>
      <c r="GS85" s="13">
        <v>2</v>
      </c>
      <c r="GT85" s="13">
        <v>4</v>
      </c>
      <c r="GU85" s="13">
        <v>1</v>
      </c>
      <c r="GV85" s="13"/>
      <c r="GW85" s="13"/>
      <c r="GX85" s="13">
        <v>3</v>
      </c>
      <c r="GY85" s="13">
        <v>2</v>
      </c>
      <c r="GZ85" s="13">
        <v>1</v>
      </c>
      <c r="HA85" s="13">
        <v>2</v>
      </c>
      <c r="HB85" s="13"/>
      <c r="HC85" s="13">
        <v>1</v>
      </c>
      <c r="HD85" s="13">
        <v>1</v>
      </c>
      <c r="HE85" s="13">
        <v>2</v>
      </c>
      <c r="HF85" s="13">
        <v>2</v>
      </c>
      <c r="HG85" s="13"/>
      <c r="HH85" s="13">
        <v>1</v>
      </c>
      <c r="HI85" s="13">
        <v>2</v>
      </c>
      <c r="HJ85" s="13">
        <v>3</v>
      </c>
      <c r="HK85" s="13"/>
      <c r="HL85" s="13"/>
      <c r="HM85" s="13"/>
      <c r="HN85" s="13"/>
      <c r="HO85" s="13">
        <v>3</v>
      </c>
      <c r="HP85" s="13">
        <v>2</v>
      </c>
      <c r="HQ85" s="13"/>
      <c r="HR85" s="13">
        <v>1</v>
      </c>
      <c r="HS85" s="13"/>
      <c r="HT85" s="13"/>
      <c r="HU85" s="13"/>
      <c r="HV85" s="13">
        <v>1</v>
      </c>
      <c r="HW85" s="13"/>
      <c r="HX85" s="13"/>
      <c r="HY85" s="13"/>
      <c r="HZ85" s="13"/>
      <c r="IA85" s="13">
        <v>1</v>
      </c>
      <c r="IB85" s="13"/>
      <c r="IC85" s="13"/>
      <c r="ID85" s="13">
        <v>1</v>
      </c>
      <c r="IE85" s="13">
        <v>1</v>
      </c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59">
        <v>95</v>
      </c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59"/>
      <c r="NG85" s="13">
        <v>202</v>
      </c>
      <c r="NH85" s="351"/>
      <c r="NI85" s="351"/>
      <c r="NJ85" s="351"/>
      <c r="NK85" s="351"/>
      <c r="NL85" s="351"/>
      <c r="NM85" s="351"/>
    </row>
    <row r="86" spans="1:377">
      <c r="A86" s="8" t="s">
        <v>97</v>
      </c>
      <c r="B86" s="250">
        <f t="shared" si="67"/>
        <v>4</v>
      </c>
      <c r="C86" s="250">
        <f t="shared" si="68"/>
        <v>8</v>
      </c>
      <c r="D86" s="250">
        <f t="shared" si="69"/>
        <v>8</v>
      </c>
      <c r="E86" s="250">
        <f t="shared" si="70"/>
        <v>22</v>
      </c>
      <c r="F86" s="250">
        <f t="shared" si="71"/>
        <v>23</v>
      </c>
      <c r="G86" s="250">
        <f t="shared" si="72"/>
        <v>15</v>
      </c>
      <c r="H86" s="250">
        <f t="shared" si="73"/>
        <v>17</v>
      </c>
      <c r="I86" s="250">
        <f t="shared" si="74"/>
        <v>21</v>
      </c>
      <c r="J86" s="250">
        <f t="shared" si="75"/>
        <v>19</v>
      </c>
      <c r="K86" s="250">
        <f t="shared" si="76"/>
        <v>17</v>
      </c>
      <c r="L86" s="250">
        <f t="shared" si="77"/>
        <v>14</v>
      </c>
      <c r="M86" s="250">
        <f t="shared" si="78"/>
        <v>11</v>
      </c>
      <c r="N86" s="250">
        <f t="shared" si="79"/>
        <v>6</v>
      </c>
      <c r="O86" s="250">
        <f t="shared" si="80"/>
        <v>6</v>
      </c>
      <c r="P86" s="250">
        <f t="shared" si="81"/>
        <v>3</v>
      </c>
      <c r="Q86" s="250">
        <f t="shared" si="82"/>
        <v>5</v>
      </c>
      <c r="R86" s="250">
        <f t="shared" si="83"/>
        <v>1</v>
      </c>
      <c r="S86" s="250">
        <f t="shared" si="84"/>
        <v>2</v>
      </c>
      <c r="T86" s="250">
        <f t="shared" si="85"/>
        <v>0</v>
      </c>
      <c r="U86" s="250">
        <f t="shared" si="86"/>
        <v>0</v>
      </c>
      <c r="W86" s="16" t="s">
        <v>98</v>
      </c>
      <c r="X86" s="458">
        <f t="shared" si="46"/>
        <v>2</v>
      </c>
      <c r="Y86" s="458">
        <f t="shared" si="47"/>
        <v>0</v>
      </c>
      <c r="Z86" s="458">
        <f t="shared" si="48"/>
        <v>0</v>
      </c>
      <c r="AA86" s="458">
        <f t="shared" si="49"/>
        <v>1</v>
      </c>
      <c r="AB86" s="458">
        <f t="shared" si="50"/>
        <v>6</v>
      </c>
      <c r="AC86" s="458">
        <f t="shared" si="51"/>
        <v>8</v>
      </c>
      <c r="AD86" s="458">
        <f t="shared" si="52"/>
        <v>0</v>
      </c>
      <c r="AE86" s="458">
        <f t="shared" si="53"/>
        <v>8</v>
      </c>
      <c r="AF86" s="458">
        <f t="shared" si="54"/>
        <v>4</v>
      </c>
      <c r="AG86" s="458">
        <f t="shared" si="55"/>
        <v>2</v>
      </c>
      <c r="AH86" s="458">
        <f t="shared" si="56"/>
        <v>6</v>
      </c>
      <c r="AI86" s="458">
        <f t="shared" si="57"/>
        <v>7</v>
      </c>
      <c r="AJ86" s="458">
        <f t="shared" si="58"/>
        <v>4</v>
      </c>
      <c r="AK86" s="458">
        <f t="shared" si="59"/>
        <v>4</v>
      </c>
      <c r="AL86" s="458">
        <f t="shared" si="60"/>
        <v>5</v>
      </c>
      <c r="AM86" s="458">
        <f t="shared" si="61"/>
        <v>1</v>
      </c>
      <c r="AN86" s="458">
        <f t="shared" si="62"/>
        <v>2</v>
      </c>
      <c r="AO86" s="458">
        <f t="shared" si="63"/>
        <v>6</v>
      </c>
      <c r="AP86" s="458">
        <f t="shared" si="64"/>
        <v>0</v>
      </c>
      <c r="AQ86" s="458">
        <f t="shared" si="65"/>
        <v>3</v>
      </c>
      <c r="AR86" s="458">
        <f t="shared" si="66"/>
        <v>0</v>
      </c>
      <c r="AT86" s="16" t="s">
        <v>98</v>
      </c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>
        <v>1</v>
      </c>
      <c r="BN86" s="13"/>
      <c r="BO86" s="13">
        <v>1</v>
      </c>
      <c r="BP86" s="13"/>
      <c r="BQ86" s="13"/>
      <c r="BR86" s="13"/>
      <c r="BS86" s="13">
        <v>2</v>
      </c>
      <c r="BT86" s="13">
        <v>2</v>
      </c>
      <c r="BU86" s="13"/>
      <c r="BV86" s="13"/>
      <c r="BW86" s="13">
        <v>2</v>
      </c>
      <c r="BX86" s="13">
        <v>1</v>
      </c>
      <c r="BY86" s="13"/>
      <c r="BZ86" s="13">
        <v>1</v>
      </c>
      <c r="CA86" s="13"/>
      <c r="CB86" s="13"/>
      <c r="CC86" s="13">
        <v>1</v>
      </c>
      <c r="CD86" s="13">
        <v>2</v>
      </c>
      <c r="CE86" s="13"/>
      <c r="CF86" s="13"/>
      <c r="CG86" s="13">
        <v>2</v>
      </c>
      <c r="CH86" s="13">
        <v>2</v>
      </c>
      <c r="CI86" s="13"/>
      <c r="CJ86" s="13"/>
      <c r="CK86" s="13">
        <v>2</v>
      </c>
      <c r="CL86" s="13"/>
      <c r="CM86" s="13"/>
      <c r="CN86" s="13"/>
      <c r="CO86" s="13"/>
      <c r="CP86" s="13"/>
      <c r="CQ86" s="13"/>
      <c r="CR86" s="13"/>
      <c r="CS86" s="13"/>
      <c r="CT86" s="13"/>
      <c r="CU86" s="13">
        <v>1</v>
      </c>
      <c r="CV86" s="13">
        <v>1</v>
      </c>
      <c r="CW86" s="13">
        <v>1</v>
      </c>
      <c r="CX86" s="13"/>
      <c r="CY86" s="13"/>
      <c r="CZ86" s="13"/>
      <c r="DA86" s="13">
        <v>3</v>
      </c>
      <c r="DB86" s="13">
        <v>1</v>
      </c>
      <c r="DC86" s="13">
        <v>1</v>
      </c>
      <c r="DD86" s="13">
        <v>1</v>
      </c>
      <c r="DE86" s="13"/>
      <c r="DF86" s="13"/>
      <c r="DG86" s="13"/>
      <c r="DH86" s="13"/>
      <c r="DI86" s="13">
        <v>1</v>
      </c>
      <c r="DJ86" s="13">
        <v>1</v>
      </c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>
        <v>1</v>
      </c>
      <c r="DV86" s="13"/>
      <c r="DW86" s="13"/>
      <c r="DX86" s="13">
        <v>4</v>
      </c>
      <c r="DY86" s="13"/>
      <c r="DZ86" s="13"/>
      <c r="EA86" s="13"/>
      <c r="EB86" s="13">
        <v>1</v>
      </c>
      <c r="EC86" s="13"/>
      <c r="ED86" s="13"/>
      <c r="EE86" s="13">
        <v>1</v>
      </c>
      <c r="EF86" s="13"/>
      <c r="EG86" s="13">
        <v>1</v>
      </c>
      <c r="EH86" s="13">
        <v>1</v>
      </c>
      <c r="EI86" s="13"/>
      <c r="EJ86" s="13">
        <v>1</v>
      </c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59">
        <v>40</v>
      </c>
      <c r="FC86" s="13"/>
      <c r="FD86" s="13"/>
      <c r="FE86" s="13"/>
      <c r="FF86" s="13"/>
      <c r="FG86" s="13">
        <v>1</v>
      </c>
      <c r="FH86" s="13"/>
      <c r="FI86" s="13"/>
      <c r="FJ86" s="13">
        <v>1</v>
      </c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>
        <v>1</v>
      </c>
      <c r="FX86" s="13"/>
      <c r="FY86" s="13"/>
      <c r="FZ86" s="13">
        <v>1</v>
      </c>
      <c r="GA86" s="13"/>
      <c r="GB86" s="13">
        <v>3</v>
      </c>
      <c r="GC86" s="13"/>
      <c r="GD86" s="13"/>
      <c r="GE86" s="13">
        <v>1</v>
      </c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>
        <v>1</v>
      </c>
      <c r="GR86" s="13"/>
      <c r="GS86" s="13">
        <v>1</v>
      </c>
      <c r="GT86" s="13"/>
      <c r="GU86" s="13">
        <v>2</v>
      </c>
      <c r="GV86" s="13"/>
      <c r="GW86" s="13"/>
      <c r="GX86" s="13"/>
      <c r="GY86" s="13"/>
      <c r="GZ86" s="13"/>
      <c r="HA86" s="13"/>
      <c r="HB86" s="13">
        <v>1</v>
      </c>
      <c r="HC86" s="13"/>
      <c r="HD86" s="13"/>
      <c r="HE86" s="13"/>
      <c r="HF86" s="13">
        <v>2</v>
      </c>
      <c r="HG86" s="13">
        <v>1</v>
      </c>
      <c r="HH86" s="13">
        <v>1</v>
      </c>
      <c r="HI86" s="13">
        <v>1</v>
      </c>
      <c r="HJ86" s="13"/>
      <c r="HK86" s="13">
        <v>1</v>
      </c>
      <c r="HL86" s="13">
        <v>1</v>
      </c>
      <c r="HM86" s="13"/>
      <c r="HN86" s="13">
        <v>1</v>
      </c>
      <c r="HO86" s="13"/>
      <c r="HP86" s="13">
        <v>1</v>
      </c>
      <c r="HQ86" s="13"/>
      <c r="HR86" s="13"/>
      <c r="HS86" s="13"/>
      <c r="HT86" s="13"/>
      <c r="HU86" s="13">
        <v>3</v>
      </c>
      <c r="HV86" s="13"/>
      <c r="HW86" s="13"/>
      <c r="HX86" s="13">
        <v>1</v>
      </c>
      <c r="HY86" s="13"/>
      <c r="HZ86" s="13"/>
      <c r="IA86" s="13">
        <v>1</v>
      </c>
      <c r="IB86" s="13"/>
      <c r="IC86" s="13"/>
      <c r="ID86" s="13"/>
      <c r="IE86" s="13">
        <v>1</v>
      </c>
      <c r="IF86" s="13"/>
      <c r="IG86" s="13">
        <v>1</v>
      </c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59">
        <v>29</v>
      </c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59"/>
      <c r="NG86" s="13">
        <v>69</v>
      </c>
      <c r="NH86" s="351"/>
      <c r="NI86" s="351"/>
      <c r="NJ86" s="351"/>
      <c r="NK86" s="351"/>
      <c r="NL86" s="351"/>
      <c r="NM86" s="351"/>
    </row>
    <row r="87" spans="1:377">
      <c r="A87" s="8" t="s">
        <v>98</v>
      </c>
      <c r="B87" s="264">
        <f t="shared" si="67"/>
        <v>2</v>
      </c>
      <c r="C87" s="264">
        <f t="shared" si="68"/>
        <v>0</v>
      </c>
      <c r="D87" s="264">
        <f t="shared" si="69"/>
        <v>0</v>
      </c>
      <c r="E87" s="264">
        <f t="shared" si="70"/>
        <v>1</v>
      </c>
      <c r="F87" s="264">
        <f t="shared" si="71"/>
        <v>6</v>
      </c>
      <c r="G87" s="264">
        <f t="shared" si="72"/>
        <v>8</v>
      </c>
      <c r="H87" s="264">
        <f t="shared" si="73"/>
        <v>0</v>
      </c>
      <c r="I87" s="264">
        <f t="shared" si="74"/>
        <v>8</v>
      </c>
      <c r="J87" s="264">
        <f t="shared" si="75"/>
        <v>4</v>
      </c>
      <c r="K87" s="264">
        <f t="shared" si="76"/>
        <v>2</v>
      </c>
      <c r="L87" s="264">
        <f t="shared" si="77"/>
        <v>6</v>
      </c>
      <c r="M87" s="264">
        <f t="shared" si="78"/>
        <v>7</v>
      </c>
      <c r="N87" s="264">
        <f t="shared" si="79"/>
        <v>4</v>
      </c>
      <c r="O87" s="264">
        <f t="shared" si="80"/>
        <v>4</v>
      </c>
      <c r="P87" s="264">
        <f t="shared" si="81"/>
        <v>5</v>
      </c>
      <c r="Q87" s="264">
        <f t="shared" si="82"/>
        <v>1</v>
      </c>
      <c r="R87" s="264">
        <f t="shared" si="83"/>
        <v>2</v>
      </c>
      <c r="S87" s="264">
        <f t="shared" si="84"/>
        <v>6</v>
      </c>
      <c r="T87" s="264">
        <f t="shared" si="85"/>
        <v>0</v>
      </c>
      <c r="U87" s="264">
        <f t="shared" si="86"/>
        <v>3</v>
      </c>
      <c r="W87" s="16" t="s">
        <v>198</v>
      </c>
      <c r="X87" s="458">
        <f t="shared" si="46"/>
        <v>191</v>
      </c>
      <c r="Y87" s="458">
        <f t="shared" si="47"/>
        <v>212</v>
      </c>
      <c r="Z87" s="458">
        <f t="shared" si="48"/>
        <v>310</v>
      </c>
      <c r="AA87" s="458">
        <f t="shared" si="49"/>
        <v>386</v>
      </c>
      <c r="AB87" s="458">
        <f t="shared" si="50"/>
        <v>1661</v>
      </c>
      <c r="AC87" s="458">
        <f t="shared" si="51"/>
        <v>1892</v>
      </c>
      <c r="AD87" s="458">
        <f t="shared" si="52"/>
        <v>2036</v>
      </c>
      <c r="AE87" s="458">
        <f t="shared" si="53"/>
        <v>2235</v>
      </c>
      <c r="AF87" s="458">
        <f t="shared" si="54"/>
        <v>1883</v>
      </c>
      <c r="AG87" s="458">
        <f t="shared" si="55"/>
        <v>1829</v>
      </c>
      <c r="AH87" s="458">
        <f t="shared" si="56"/>
        <v>1384</v>
      </c>
      <c r="AI87" s="458">
        <f t="shared" si="57"/>
        <v>1347</v>
      </c>
      <c r="AJ87" s="458">
        <f t="shared" si="58"/>
        <v>823</v>
      </c>
      <c r="AK87" s="458">
        <f t="shared" si="59"/>
        <v>691</v>
      </c>
      <c r="AL87" s="458">
        <f t="shared" si="60"/>
        <v>437</v>
      </c>
      <c r="AM87" s="458">
        <f t="shared" si="61"/>
        <v>388</v>
      </c>
      <c r="AN87" s="458">
        <f t="shared" si="62"/>
        <v>247</v>
      </c>
      <c r="AO87" s="458">
        <f t="shared" si="63"/>
        <v>367</v>
      </c>
      <c r="AP87" s="458">
        <f t="shared" si="64"/>
        <v>59</v>
      </c>
      <c r="AQ87" s="458">
        <f t="shared" si="65"/>
        <v>230</v>
      </c>
      <c r="AR87" s="458">
        <f t="shared" si="66"/>
        <v>45</v>
      </c>
      <c r="AT87" s="16" t="s">
        <v>198</v>
      </c>
      <c r="AU87" s="13">
        <v>37</v>
      </c>
      <c r="AV87" s="13">
        <v>41</v>
      </c>
      <c r="AW87" s="13">
        <v>16</v>
      </c>
      <c r="AX87" s="13">
        <v>13</v>
      </c>
      <c r="AY87" s="13">
        <v>14</v>
      </c>
      <c r="AZ87" s="13">
        <v>16</v>
      </c>
      <c r="BA87" s="13">
        <v>21</v>
      </c>
      <c r="BB87" s="13">
        <v>24</v>
      </c>
      <c r="BC87" s="13">
        <v>15</v>
      </c>
      <c r="BD87" s="13">
        <v>15</v>
      </c>
      <c r="BE87" s="13">
        <v>15</v>
      </c>
      <c r="BF87" s="13">
        <v>20</v>
      </c>
      <c r="BG87" s="13">
        <v>19</v>
      </c>
      <c r="BH87" s="13">
        <v>21</v>
      </c>
      <c r="BI87" s="13">
        <v>36</v>
      </c>
      <c r="BJ87" s="13">
        <v>32</v>
      </c>
      <c r="BK87" s="13">
        <v>36</v>
      </c>
      <c r="BL87" s="13">
        <v>49</v>
      </c>
      <c r="BM87" s="13">
        <v>72</v>
      </c>
      <c r="BN87" s="13">
        <v>86</v>
      </c>
      <c r="BO87" s="13">
        <v>99</v>
      </c>
      <c r="BP87" s="13">
        <v>115</v>
      </c>
      <c r="BQ87" s="13">
        <v>163</v>
      </c>
      <c r="BR87" s="13">
        <v>153</v>
      </c>
      <c r="BS87" s="13">
        <v>188</v>
      </c>
      <c r="BT87" s="13">
        <v>194</v>
      </c>
      <c r="BU87" s="13">
        <v>196</v>
      </c>
      <c r="BV87" s="13">
        <v>237</v>
      </c>
      <c r="BW87" s="13">
        <v>283</v>
      </c>
      <c r="BX87" s="13">
        <v>264</v>
      </c>
      <c r="BY87" s="13">
        <v>232</v>
      </c>
      <c r="BZ87" s="13">
        <v>236</v>
      </c>
      <c r="CA87" s="13">
        <v>228</v>
      </c>
      <c r="CB87" s="13">
        <v>225</v>
      </c>
      <c r="CC87" s="13">
        <v>233</v>
      </c>
      <c r="CD87" s="13">
        <v>223</v>
      </c>
      <c r="CE87" s="13">
        <v>211</v>
      </c>
      <c r="CF87" s="13">
        <v>229</v>
      </c>
      <c r="CG87" s="13">
        <v>205</v>
      </c>
      <c r="CH87" s="13">
        <v>213</v>
      </c>
      <c r="CI87" s="13">
        <v>184</v>
      </c>
      <c r="CJ87" s="13">
        <v>225</v>
      </c>
      <c r="CK87" s="13">
        <v>181</v>
      </c>
      <c r="CL87" s="13">
        <v>195</v>
      </c>
      <c r="CM87" s="13">
        <v>192</v>
      </c>
      <c r="CN87" s="13">
        <v>171</v>
      </c>
      <c r="CO87" s="13">
        <v>171</v>
      </c>
      <c r="CP87" s="13">
        <v>177</v>
      </c>
      <c r="CQ87" s="13">
        <v>169</v>
      </c>
      <c r="CR87" s="13">
        <v>164</v>
      </c>
      <c r="CS87" s="13">
        <v>178</v>
      </c>
      <c r="CT87" s="13">
        <v>158</v>
      </c>
      <c r="CU87" s="13">
        <v>152</v>
      </c>
      <c r="CV87" s="13">
        <v>138</v>
      </c>
      <c r="CW87" s="13">
        <v>142</v>
      </c>
      <c r="CX87" s="13">
        <v>127</v>
      </c>
      <c r="CY87" s="13">
        <v>132</v>
      </c>
      <c r="CZ87" s="13">
        <v>108</v>
      </c>
      <c r="DA87" s="13">
        <v>110</v>
      </c>
      <c r="DB87" s="13">
        <v>102</v>
      </c>
      <c r="DC87" s="13">
        <v>94</v>
      </c>
      <c r="DD87" s="13">
        <v>79</v>
      </c>
      <c r="DE87" s="13">
        <v>100</v>
      </c>
      <c r="DF87" s="13">
        <v>73</v>
      </c>
      <c r="DG87" s="13">
        <v>68</v>
      </c>
      <c r="DH87" s="13">
        <v>69</v>
      </c>
      <c r="DI87" s="13">
        <v>63</v>
      </c>
      <c r="DJ87" s="13">
        <v>50</v>
      </c>
      <c r="DK87" s="13">
        <v>56</v>
      </c>
      <c r="DL87" s="13">
        <v>39</v>
      </c>
      <c r="DM87" s="13">
        <v>49</v>
      </c>
      <c r="DN87" s="13">
        <v>32</v>
      </c>
      <c r="DO87" s="13">
        <v>47</v>
      </c>
      <c r="DP87" s="13">
        <v>39</v>
      </c>
      <c r="DQ87" s="13">
        <v>43</v>
      </c>
      <c r="DR87" s="13">
        <v>35</v>
      </c>
      <c r="DS87" s="13">
        <v>34</v>
      </c>
      <c r="DT87" s="13">
        <v>34</v>
      </c>
      <c r="DU87" s="13">
        <v>30</v>
      </c>
      <c r="DV87" s="13">
        <v>45</v>
      </c>
      <c r="DW87" s="13">
        <v>38</v>
      </c>
      <c r="DX87" s="13">
        <v>31</v>
      </c>
      <c r="DY87" s="13">
        <v>26</v>
      </c>
      <c r="DZ87" s="13">
        <v>33</v>
      </c>
      <c r="EA87" s="13">
        <v>37</v>
      </c>
      <c r="EB87" s="13">
        <v>45</v>
      </c>
      <c r="EC87" s="13">
        <v>38</v>
      </c>
      <c r="ED87" s="13">
        <v>40</v>
      </c>
      <c r="EE87" s="13">
        <v>37</v>
      </c>
      <c r="EF87" s="13">
        <v>42</v>
      </c>
      <c r="EG87" s="13">
        <v>41</v>
      </c>
      <c r="EH87" s="13">
        <v>26</v>
      </c>
      <c r="EI87" s="13">
        <v>32</v>
      </c>
      <c r="EJ87" s="13">
        <v>39</v>
      </c>
      <c r="EK87" s="13">
        <v>27</v>
      </c>
      <c r="EL87" s="13">
        <v>17</v>
      </c>
      <c r="EM87" s="13">
        <v>14</v>
      </c>
      <c r="EN87" s="13">
        <v>11</v>
      </c>
      <c r="EO87" s="13">
        <v>7</v>
      </c>
      <c r="EP87" s="13">
        <v>6</v>
      </c>
      <c r="EQ87" s="13">
        <v>2</v>
      </c>
      <c r="ER87" s="13">
        <v>3</v>
      </c>
      <c r="ES87" s="13">
        <v>2</v>
      </c>
      <c r="ET87" s="13"/>
      <c r="EU87" s="13"/>
      <c r="EV87" s="13">
        <v>1</v>
      </c>
      <c r="EW87" s="13"/>
      <c r="EX87" s="13"/>
      <c r="EY87" s="13"/>
      <c r="EZ87" s="13">
        <v>2</v>
      </c>
      <c r="FA87" s="13"/>
      <c r="FB87" s="59">
        <v>9577</v>
      </c>
      <c r="FC87" s="13">
        <v>36</v>
      </c>
      <c r="FD87" s="13">
        <v>36</v>
      </c>
      <c r="FE87" s="13">
        <v>24</v>
      </c>
      <c r="FF87" s="13">
        <v>13</v>
      </c>
      <c r="FG87" s="13">
        <v>21</v>
      </c>
      <c r="FH87" s="13">
        <v>11</v>
      </c>
      <c r="FI87" s="13">
        <v>16</v>
      </c>
      <c r="FJ87" s="13">
        <v>13</v>
      </c>
      <c r="FK87" s="13">
        <v>8</v>
      </c>
      <c r="FL87" s="13">
        <v>13</v>
      </c>
      <c r="FM87" s="13">
        <v>17</v>
      </c>
      <c r="FN87" s="13">
        <v>18</v>
      </c>
      <c r="FO87" s="13">
        <v>18</v>
      </c>
      <c r="FP87" s="13">
        <v>21</v>
      </c>
      <c r="FQ87" s="13">
        <v>24</v>
      </c>
      <c r="FR87" s="13">
        <v>24</v>
      </c>
      <c r="FS87" s="13">
        <v>41</v>
      </c>
      <c r="FT87" s="13">
        <v>39</v>
      </c>
      <c r="FU87" s="13">
        <v>44</v>
      </c>
      <c r="FV87" s="13">
        <v>64</v>
      </c>
      <c r="FW87" s="13">
        <v>90</v>
      </c>
      <c r="FX87" s="13">
        <v>110</v>
      </c>
      <c r="FY87" s="13">
        <v>143</v>
      </c>
      <c r="FZ87" s="13">
        <v>167</v>
      </c>
      <c r="GA87" s="13">
        <v>167</v>
      </c>
      <c r="GB87" s="13">
        <v>201</v>
      </c>
      <c r="GC87" s="13">
        <v>158</v>
      </c>
      <c r="GD87" s="13">
        <v>187</v>
      </c>
      <c r="GE87" s="13">
        <v>230</v>
      </c>
      <c r="GF87" s="13">
        <v>208</v>
      </c>
      <c r="GG87" s="13">
        <v>202</v>
      </c>
      <c r="GH87" s="13">
        <v>202</v>
      </c>
      <c r="GI87" s="13">
        <v>213</v>
      </c>
      <c r="GJ87" s="13">
        <v>204</v>
      </c>
      <c r="GK87" s="13">
        <v>209</v>
      </c>
      <c r="GL87" s="13">
        <v>209</v>
      </c>
      <c r="GM87" s="13">
        <v>197</v>
      </c>
      <c r="GN87" s="13">
        <v>194</v>
      </c>
      <c r="GO87" s="13">
        <v>202</v>
      </c>
      <c r="GP87" s="13">
        <v>204</v>
      </c>
      <c r="GQ87" s="13">
        <v>225</v>
      </c>
      <c r="GR87" s="13">
        <v>195</v>
      </c>
      <c r="GS87" s="13">
        <v>207</v>
      </c>
      <c r="GT87" s="13">
        <v>192</v>
      </c>
      <c r="GU87" s="13">
        <v>196</v>
      </c>
      <c r="GV87" s="13">
        <v>181</v>
      </c>
      <c r="GW87" s="13">
        <v>170</v>
      </c>
      <c r="GX87" s="13">
        <v>177</v>
      </c>
      <c r="GY87" s="13">
        <v>162</v>
      </c>
      <c r="GZ87" s="13">
        <v>178</v>
      </c>
      <c r="HA87" s="13">
        <v>170</v>
      </c>
      <c r="HB87" s="13">
        <v>160</v>
      </c>
      <c r="HC87" s="13">
        <v>154</v>
      </c>
      <c r="HD87" s="13">
        <v>136</v>
      </c>
      <c r="HE87" s="13">
        <v>141</v>
      </c>
      <c r="HF87" s="13">
        <v>133</v>
      </c>
      <c r="HG87" s="13">
        <v>122</v>
      </c>
      <c r="HH87" s="13">
        <v>136</v>
      </c>
      <c r="HI87" s="13">
        <v>122</v>
      </c>
      <c r="HJ87" s="13">
        <v>110</v>
      </c>
      <c r="HK87" s="13">
        <v>96</v>
      </c>
      <c r="HL87" s="13">
        <v>101</v>
      </c>
      <c r="HM87" s="13">
        <v>91</v>
      </c>
      <c r="HN87" s="13">
        <v>99</v>
      </c>
      <c r="HO87" s="13">
        <v>101</v>
      </c>
      <c r="HP87" s="13">
        <v>80</v>
      </c>
      <c r="HQ87" s="13">
        <v>67</v>
      </c>
      <c r="HR87" s="13">
        <v>62</v>
      </c>
      <c r="HS87" s="13">
        <v>61</v>
      </c>
      <c r="HT87" s="13">
        <v>65</v>
      </c>
      <c r="HU87" s="13">
        <v>58</v>
      </c>
      <c r="HV87" s="13">
        <v>55</v>
      </c>
      <c r="HW87" s="13">
        <v>40</v>
      </c>
      <c r="HX87" s="13">
        <v>47</v>
      </c>
      <c r="HY87" s="13">
        <v>49</v>
      </c>
      <c r="HZ87" s="13">
        <v>51</v>
      </c>
      <c r="IA87" s="13">
        <v>39</v>
      </c>
      <c r="IB87" s="13">
        <v>34</v>
      </c>
      <c r="IC87" s="13">
        <v>34</v>
      </c>
      <c r="ID87" s="13">
        <v>30</v>
      </c>
      <c r="IE87" s="13">
        <v>31</v>
      </c>
      <c r="IF87" s="13">
        <v>39</v>
      </c>
      <c r="IG87" s="13">
        <v>26</v>
      </c>
      <c r="IH87" s="13">
        <v>27</v>
      </c>
      <c r="II87" s="13">
        <v>25</v>
      </c>
      <c r="IJ87" s="13">
        <v>30</v>
      </c>
      <c r="IK87" s="13">
        <v>21</v>
      </c>
      <c r="IL87" s="13">
        <v>17</v>
      </c>
      <c r="IM87" s="13">
        <v>21</v>
      </c>
      <c r="IN87" s="13">
        <v>10</v>
      </c>
      <c r="IO87" s="13">
        <v>6</v>
      </c>
      <c r="IP87" s="13">
        <v>13</v>
      </c>
      <c r="IQ87" s="13">
        <v>8</v>
      </c>
      <c r="IR87" s="13">
        <v>5</v>
      </c>
      <c r="IS87" s="13">
        <v>10</v>
      </c>
      <c r="IT87" s="13">
        <v>5</v>
      </c>
      <c r="IU87" s="13">
        <v>3</v>
      </c>
      <c r="IV87" s="13">
        <v>4</v>
      </c>
      <c r="IW87" s="13">
        <v>1</v>
      </c>
      <c r="IX87" s="13">
        <v>2</v>
      </c>
      <c r="IY87" s="13">
        <v>1</v>
      </c>
      <c r="IZ87" s="13"/>
      <c r="JA87" s="13"/>
      <c r="JB87" s="13"/>
      <c r="JC87" s="13"/>
      <c r="JD87" s="13">
        <v>1</v>
      </c>
      <c r="JE87" s="13">
        <v>1</v>
      </c>
      <c r="JF87" s="59">
        <v>9032</v>
      </c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>
        <v>1</v>
      </c>
      <c r="JX87" s="13"/>
      <c r="JY87" s="13"/>
      <c r="JZ87" s="13"/>
      <c r="KA87" s="13"/>
      <c r="KB87" s="13"/>
      <c r="KC87" s="13"/>
      <c r="KD87" s="13">
        <v>1</v>
      </c>
      <c r="KE87" s="13"/>
      <c r="KF87" s="13">
        <v>1</v>
      </c>
      <c r="KG87" s="13">
        <v>1</v>
      </c>
      <c r="KH87" s="13">
        <v>1</v>
      </c>
      <c r="KI87" s="13">
        <v>1</v>
      </c>
      <c r="KJ87" s="13">
        <v>3</v>
      </c>
      <c r="KK87" s="13">
        <v>2</v>
      </c>
      <c r="KL87" s="13">
        <v>4</v>
      </c>
      <c r="KM87" s="13"/>
      <c r="KN87" s="13">
        <v>1</v>
      </c>
      <c r="KO87" s="13">
        <v>3</v>
      </c>
      <c r="KP87" s="13"/>
      <c r="KQ87" s="13">
        <v>1</v>
      </c>
      <c r="KR87" s="13">
        <v>3</v>
      </c>
      <c r="KS87" s="13"/>
      <c r="KT87" s="13">
        <v>2</v>
      </c>
      <c r="KU87" s="13">
        <v>1</v>
      </c>
      <c r="KV87" s="13"/>
      <c r="KW87" s="13">
        <v>1</v>
      </c>
      <c r="KX87" s="13"/>
      <c r="KY87" s="13"/>
      <c r="KZ87" s="13">
        <v>1</v>
      </c>
      <c r="LA87" s="13">
        <v>1</v>
      </c>
      <c r="LB87" s="13"/>
      <c r="LC87" s="13"/>
      <c r="LD87" s="13"/>
      <c r="LE87" s="13"/>
      <c r="LF87" s="13">
        <v>2</v>
      </c>
      <c r="LG87" s="13"/>
      <c r="LH87" s="13"/>
      <c r="LI87" s="13"/>
      <c r="LJ87" s="13"/>
      <c r="LK87" s="13">
        <v>1</v>
      </c>
      <c r="LL87" s="13"/>
      <c r="LM87" s="13"/>
      <c r="LN87" s="13">
        <v>1</v>
      </c>
      <c r="LO87" s="13"/>
      <c r="LP87" s="13">
        <v>1</v>
      </c>
      <c r="LQ87" s="13"/>
      <c r="LR87" s="13">
        <v>1</v>
      </c>
      <c r="LS87" s="13"/>
      <c r="LT87" s="13">
        <v>1</v>
      </c>
      <c r="LU87" s="13"/>
      <c r="LV87" s="13">
        <v>1</v>
      </c>
      <c r="LW87" s="13">
        <v>1</v>
      </c>
      <c r="LX87" s="13">
        <v>1</v>
      </c>
      <c r="LY87" s="13"/>
      <c r="LZ87" s="13"/>
      <c r="MA87" s="13"/>
      <c r="MB87" s="13"/>
      <c r="MC87" s="13">
        <v>1</v>
      </c>
      <c r="MD87" s="13"/>
      <c r="ME87" s="13"/>
      <c r="MF87" s="13">
        <v>1</v>
      </c>
      <c r="MG87" s="13"/>
      <c r="MH87" s="13"/>
      <c r="MI87" s="13"/>
      <c r="MJ87" s="13"/>
      <c r="MK87" s="13"/>
      <c r="ML87" s="13"/>
      <c r="MM87" s="13"/>
      <c r="MN87" s="13"/>
      <c r="MO87" s="13">
        <v>1</v>
      </c>
      <c r="MP87" s="13">
        <v>1</v>
      </c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>
        <v>1</v>
      </c>
      <c r="NF87" s="59">
        <v>44</v>
      </c>
      <c r="NG87" s="13">
        <v>18653</v>
      </c>
      <c r="NH87" s="351"/>
      <c r="NI87" s="351"/>
      <c r="NJ87" s="351"/>
      <c r="NK87" s="351"/>
      <c r="NL87" s="351"/>
      <c r="NM87" s="351"/>
    </row>
    <row r="88" spans="1:377">
      <c r="A88" s="10" t="s">
        <v>198</v>
      </c>
      <c r="B88" s="250">
        <f t="shared" si="67"/>
        <v>191</v>
      </c>
      <c r="C88" s="250">
        <f t="shared" si="68"/>
        <v>212</v>
      </c>
      <c r="D88" s="250">
        <f t="shared" si="69"/>
        <v>310</v>
      </c>
      <c r="E88" s="250">
        <f t="shared" si="70"/>
        <v>386</v>
      </c>
      <c r="F88" s="250">
        <f t="shared" si="71"/>
        <v>1661</v>
      </c>
      <c r="G88" s="250">
        <f t="shared" si="72"/>
        <v>1892</v>
      </c>
      <c r="H88" s="250">
        <f t="shared" si="73"/>
        <v>2036</v>
      </c>
      <c r="I88" s="250">
        <f t="shared" si="74"/>
        <v>2235</v>
      </c>
      <c r="J88" s="250">
        <f t="shared" si="75"/>
        <v>1883</v>
      </c>
      <c r="K88" s="250">
        <f t="shared" si="76"/>
        <v>1829</v>
      </c>
      <c r="L88" s="250">
        <f t="shared" si="77"/>
        <v>1384</v>
      </c>
      <c r="M88" s="250">
        <f t="shared" si="78"/>
        <v>1347</v>
      </c>
      <c r="N88" s="250">
        <f t="shared" si="79"/>
        <v>823</v>
      </c>
      <c r="O88" s="250">
        <f t="shared" si="80"/>
        <v>691</v>
      </c>
      <c r="P88" s="250">
        <f t="shared" si="81"/>
        <v>437</v>
      </c>
      <c r="Q88" s="250">
        <f t="shared" si="82"/>
        <v>388</v>
      </c>
      <c r="R88" s="250">
        <f t="shared" si="83"/>
        <v>247</v>
      </c>
      <c r="S88" s="250">
        <f t="shared" si="84"/>
        <v>367</v>
      </c>
      <c r="T88" s="250">
        <f t="shared" si="85"/>
        <v>59</v>
      </c>
      <c r="U88" s="250">
        <f t="shared" si="86"/>
        <v>230</v>
      </c>
      <c r="W88" s="16" t="s">
        <v>199</v>
      </c>
      <c r="X88" s="458">
        <f t="shared" si="46"/>
        <v>68</v>
      </c>
      <c r="Y88" s="458">
        <f t="shared" si="47"/>
        <v>53</v>
      </c>
      <c r="Z88" s="458">
        <f t="shared" si="48"/>
        <v>96</v>
      </c>
      <c r="AA88" s="458">
        <f t="shared" si="49"/>
        <v>138</v>
      </c>
      <c r="AB88" s="458">
        <f t="shared" si="50"/>
        <v>458</v>
      </c>
      <c r="AC88" s="458">
        <f t="shared" si="51"/>
        <v>411</v>
      </c>
      <c r="AD88" s="458">
        <f t="shared" si="52"/>
        <v>547</v>
      </c>
      <c r="AE88" s="458">
        <f t="shared" si="53"/>
        <v>486</v>
      </c>
      <c r="AF88" s="458">
        <f t="shared" si="54"/>
        <v>369</v>
      </c>
      <c r="AG88" s="458">
        <f t="shared" si="55"/>
        <v>370</v>
      </c>
      <c r="AH88" s="458">
        <f t="shared" si="56"/>
        <v>214</v>
      </c>
      <c r="AI88" s="458">
        <f t="shared" si="57"/>
        <v>214</v>
      </c>
      <c r="AJ88" s="458">
        <f t="shared" si="58"/>
        <v>116</v>
      </c>
      <c r="AK88" s="458">
        <f t="shared" si="59"/>
        <v>91</v>
      </c>
      <c r="AL88" s="458">
        <f t="shared" si="60"/>
        <v>47</v>
      </c>
      <c r="AM88" s="458">
        <f t="shared" si="61"/>
        <v>43</v>
      </c>
      <c r="AN88" s="458">
        <f t="shared" si="62"/>
        <v>15</v>
      </c>
      <c r="AO88" s="458">
        <f t="shared" si="63"/>
        <v>23</v>
      </c>
      <c r="AP88" s="458">
        <f t="shared" si="64"/>
        <v>3</v>
      </c>
      <c r="AQ88" s="458">
        <f t="shared" si="65"/>
        <v>5</v>
      </c>
      <c r="AR88" s="458">
        <f t="shared" si="66"/>
        <v>33</v>
      </c>
      <c r="AT88" s="16" t="s">
        <v>199</v>
      </c>
      <c r="AU88" s="13">
        <v>5</v>
      </c>
      <c r="AV88" s="13">
        <v>15</v>
      </c>
      <c r="AW88" s="13">
        <v>4</v>
      </c>
      <c r="AX88" s="13">
        <v>6</v>
      </c>
      <c r="AY88" s="13">
        <v>2</v>
      </c>
      <c r="AZ88" s="13">
        <v>4</v>
      </c>
      <c r="BA88" s="13">
        <v>4</v>
      </c>
      <c r="BB88" s="13">
        <v>4</v>
      </c>
      <c r="BC88" s="13">
        <v>4</v>
      </c>
      <c r="BD88" s="13">
        <v>5</v>
      </c>
      <c r="BE88" s="13">
        <v>3</v>
      </c>
      <c r="BF88" s="13">
        <v>7</v>
      </c>
      <c r="BG88" s="13">
        <v>9</v>
      </c>
      <c r="BH88" s="13">
        <v>12</v>
      </c>
      <c r="BI88" s="13">
        <v>12</v>
      </c>
      <c r="BJ88" s="13">
        <v>11</v>
      </c>
      <c r="BK88" s="13">
        <v>20</v>
      </c>
      <c r="BL88" s="13">
        <v>20</v>
      </c>
      <c r="BM88" s="13">
        <v>15</v>
      </c>
      <c r="BN88" s="13">
        <v>29</v>
      </c>
      <c r="BO88" s="13">
        <v>36</v>
      </c>
      <c r="BP88" s="13">
        <v>33</v>
      </c>
      <c r="BQ88" s="13">
        <v>27</v>
      </c>
      <c r="BR88" s="13">
        <v>28</v>
      </c>
      <c r="BS88" s="13">
        <v>29</v>
      </c>
      <c r="BT88" s="13">
        <v>55</v>
      </c>
      <c r="BU88" s="13">
        <v>48</v>
      </c>
      <c r="BV88" s="13">
        <v>50</v>
      </c>
      <c r="BW88" s="13">
        <v>55</v>
      </c>
      <c r="BX88" s="13">
        <v>50</v>
      </c>
      <c r="BY88" s="13">
        <v>49</v>
      </c>
      <c r="BZ88" s="13">
        <v>46</v>
      </c>
      <c r="CA88" s="13">
        <v>52</v>
      </c>
      <c r="CB88" s="13">
        <v>54</v>
      </c>
      <c r="CC88" s="13">
        <v>60</v>
      </c>
      <c r="CD88" s="13">
        <v>47</v>
      </c>
      <c r="CE88" s="13">
        <v>40</v>
      </c>
      <c r="CF88" s="13">
        <v>43</v>
      </c>
      <c r="CG88" s="13">
        <v>48</v>
      </c>
      <c r="CH88" s="13">
        <v>47</v>
      </c>
      <c r="CI88" s="13">
        <v>47</v>
      </c>
      <c r="CJ88" s="13">
        <v>50</v>
      </c>
      <c r="CK88" s="13">
        <v>51</v>
      </c>
      <c r="CL88" s="13">
        <v>34</v>
      </c>
      <c r="CM88" s="13">
        <v>17</v>
      </c>
      <c r="CN88" s="13">
        <v>33</v>
      </c>
      <c r="CO88" s="13">
        <v>36</v>
      </c>
      <c r="CP88" s="13">
        <v>28</v>
      </c>
      <c r="CQ88" s="13">
        <v>39</v>
      </c>
      <c r="CR88" s="13">
        <v>35</v>
      </c>
      <c r="CS88" s="13">
        <v>31</v>
      </c>
      <c r="CT88" s="13">
        <v>29</v>
      </c>
      <c r="CU88" s="13">
        <v>27</v>
      </c>
      <c r="CV88" s="13">
        <v>23</v>
      </c>
      <c r="CW88" s="13">
        <v>18</v>
      </c>
      <c r="CX88" s="13">
        <v>19</v>
      </c>
      <c r="CY88" s="13">
        <v>24</v>
      </c>
      <c r="CZ88" s="13">
        <v>18</v>
      </c>
      <c r="DA88" s="13">
        <v>10</v>
      </c>
      <c r="DB88" s="13">
        <v>15</v>
      </c>
      <c r="DC88" s="13">
        <v>22</v>
      </c>
      <c r="DD88" s="13">
        <v>9</v>
      </c>
      <c r="DE88" s="13">
        <v>18</v>
      </c>
      <c r="DF88" s="13">
        <v>6</v>
      </c>
      <c r="DG88" s="13">
        <v>5</v>
      </c>
      <c r="DH88" s="13">
        <v>7</v>
      </c>
      <c r="DI88" s="13">
        <v>6</v>
      </c>
      <c r="DJ88" s="13">
        <v>6</v>
      </c>
      <c r="DK88" s="13">
        <v>6</v>
      </c>
      <c r="DL88" s="13">
        <v>6</v>
      </c>
      <c r="DM88" s="13">
        <v>6</v>
      </c>
      <c r="DN88" s="13">
        <v>2</v>
      </c>
      <c r="DO88" s="13">
        <v>5</v>
      </c>
      <c r="DP88" s="13">
        <v>4</v>
      </c>
      <c r="DQ88" s="13">
        <v>3</v>
      </c>
      <c r="DR88" s="13">
        <v>5</v>
      </c>
      <c r="DS88" s="13">
        <v>5</v>
      </c>
      <c r="DT88" s="13">
        <v>5</v>
      </c>
      <c r="DU88" s="13">
        <v>5</v>
      </c>
      <c r="DV88" s="13">
        <v>3</v>
      </c>
      <c r="DW88" s="13">
        <v>1</v>
      </c>
      <c r="DX88" s="13">
        <v>4</v>
      </c>
      <c r="DY88" s="13"/>
      <c r="DZ88" s="13">
        <v>5</v>
      </c>
      <c r="EA88" s="13">
        <v>2</v>
      </c>
      <c r="EB88" s="13">
        <v>2</v>
      </c>
      <c r="EC88" s="13">
        <v>1</v>
      </c>
      <c r="ED88" s="13">
        <v>1</v>
      </c>
      <c r="EE88" s="13">
        <v>6</v>
      </c>
      <c r="EF88" s="13">
        <v>1</v>
      </c>
      <c r="EG88" s="13">
        <v>1</v>
      </c>
      <c r="EH88" s="13">
        <v>1</v>
      </c>
      <c r="EI88" s="13">
        <v>1</v>
      </c>
      <c r="EJ88" s="13">
        <v>2</v>
      </c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59">
        <v>1834</v>
      </c>
      <c r="FC88" s="13">
        <v>5</v>
      </c>
      <c r="FD88" s="13">
        <v>14</v>
      </c>
      <c r="FE88" s="13">
        <v>7</v>
      </c>
      <c r="FF88" s="13">
        <v>4</v>
      </c>
      <c r="FG88" s="13">
        <v>3</v>
      </c>
      <c r="FH88" s="13">
        <v>4</v>
      </c>
      <c r="FI88" s="13">
        <v>10</v>
      </c>
      <c r="FJ88" s="13">
        <v>8</v>
      </c>
      <c r="FK88" s="13">
        <v>4</v>
      </c>
      <c r="FL88" s="13">
        <v>9</v>
      </c>
      <c r="FM88" s="13">
        <v>4</v>
      </c>
      <c r="FN88" s="13">
        <v>6</v>
      </c>
      <c r="FO88" s="13">
        <v>6</v>
      </c>
      <c r="FP88" s="13">
        <v>6</v>
      </c>
      <c r="FQ88" s="13">
        <v>8</v>
      </c>
      <c r="FR88" s="13">
        <v>7</v>
      </c>
      <c r="FS88" s="13">
        <v>5</v>
      </c>
      <c r="FT88" s="13">
        <v>18</v>
      </c>
      <c r="FU88" s="13">
        <v>14</v>
      </c>
      <c r="FV88" s="13">
        <v>22</v>
      </c>
      <c r="FW88" s="13">
        <v>35</v>
      </c>
      <c r="FX88" s="13">
        <v>32</v>
      </c>
      <c r="FY88" s="13">
        <v>32</v>
      </c>
      <c r="FZ88" s="13">
        <v>33</v>
      </c>
      <c r="GA88" s="13">
        <v>54</v>
      </c>
      <c r="GB88" s="13">
        <v>41</v>
      </c>
      <c r="GC88" s="13">
        <v>48</v>
      </c>
      <c r="GD88" s="13">
        <v>73</v>
      </c>
      <c r="GE88" s="13">
        <v>50</v>
      </c>
      <c r="GF88" s="13">
        <v>60</v>
      </c>
      <c r="GG88" s="13">
        <v>62</v>
      </c>
      <c r="GH88" s="13">
        <v>52</v>
      </c>
      <c r="GI88" s="13">
        <v>58</v>
      </c>
      <c r="GJ88" s="13">
        <v>49</v>
      </c>
      <c r="GK88" s="13">
        <v>62</v>
      </c>
      <c r="GL88" s="13">
        <v>51</v>
      </c>
      <c r="GM88" s="13">
        <v>56</v>
      </c>
      <c r="GN88" s="13">
        <v>55</v>
      </c>
      <c r="GO88" s="13">
        <v>53</v>
      </c>
      <c r="GP88" s="13">
        <v>49</v>
      </c>
      <c r="GQ88" s="13">
        <v>47</v>
      </c>
      <c r="GR88" s="13">
        <v>42</v>
      </c>
      <c r="GS88" s="13">
        <v>43</v>
      </c>
      <c r="GT88" s="13">
        <v>39</v>
      </c>
      <c r="GU88" s="13">
        <v>45</v>
      </c>
      <c r="GV88" s="13">
        <v>32</v>
      </c>
      <c r="GW88" s="13">
        <v>26</v>
      </c>
      <c r="GX88" s="13">
        <v>36</v>
      </c>
      <c r="GY88" s="13">
        <v>27</v>
      </c>
      <c r="GZ88" s="13">
        <v>32</v>
      </c>
      <c r="HA88" s="13">
        <v>27</v>
      </c>
      <c r="HB88" s="13">
        <v>26</v>
      </c>
      <c r="HC88" s="13">
        <v>24</v>
      </c>
      <c r="HD88" s="13">
        <v>25</v>
      </c>
      <c r="HE88" s="13">
        <v>15</v>
      </c>
      <c r="HF88" s="13">
        <v>21</v>
      </c>
      <c r="HG88" s="13">
        <v>20</v>
      </c>
      <c r="HH88" s="13">
        <v>19</v>
      </c>
      <c r="HI88" s="13">
        <v>19</v>
      </c>
      <c r="HJ88" s="13">
        <v>18</v>
      </c>
      <c r="HK88" s="13">
        <v>15</v>
      </c>
      <c r="HL88" s="13">
        <v>13</v>
      </c>
      <c r="HM88" s="13">
        <v>10</v>
      </c>
      <c r="HN88" s="13">
        <v>15</v>
      </c>
      <c r="HO88" s="13">
        <v>12</v>
      </c>
      <c r="HP88" s="13">
        <v>18</v>
      </c>
      <c r="HQ88" s="13">
        <v>9</v>
      </c>
      <c r="HR88" s="13">
        <v>10</v>
      </c>
      <c r="HS88" s="13">
        <v>9</v>
      </c>
      <c r="HT88" s="13">
        <v>5</v>
      </c>
      <c r="HU88" s="13">
        <v>5</v>
      </c>
      <c r="HV88" s="13">
        <v>5</v>
      </c>
      <c r="HW88" s="13">
        <v>4</v>
      </c>
      <c r="HX88" s="13">
        <v>11</v>
      </c>
      <c r="HY88" s="13">
        <v>7</v>
      </c>
      <c r="HZ88" s="13">
        <v>2</v>
      </c>
      <c r="IA88" s="13">
        <v>3</v>
      </c>
      <c r="IB88" s="13">
        <v>3</v>
      </c>
      <c r="IC88" s="13">
        <v>2</v>
      </c>
      <c r="ID88" s="13">
        <v>5</v>
      </c>
      <c r="IE88" s="13">
        <v>3</v>
      </c>
      <c r="IF88" s="13">
        <v>3</v>
      </c>
      <c r="IG88" s="13">
        <v>2</v>
      </c>
      <c r="IH88" s="13">
        <v>5</v>
      </c>
      <c r="II88" s="13"/>
      <c r="IJ88" s="13"/>
      <c r="IK88" s="13">
        <v>1</v>
      </c>
      <c r="IL88" s="13"/>
      <c r="IM88" s="13">
        <v>1</v>
      </c>
      <c r="IN88" s="13"/>
      <c r="IO88" s="13"/>
      <c r="IP88" s="13">
        <v>1</v>
      </c>
      <c r="IQ88" s="13">
        <v>1</v>
      </c>
      <c r="IR88" s="13"/>
      <c r="IS88" s="13"/>
      <c r="IT88" s="13">
        <v>1</v>
      </c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>
        <v>1</v>
      </c>
      <c r="JF88" s="59">
        <v>1934</v>
      </c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>
        <v>1</v>
      </c>
      <c r="JT88" s="13"/>
      <c r="JU88" s="13"/>
      <c r="JV88" s="13"/>
      <c r="JW88" s="13">
        <v>1</v>
      </c>
      <c r="JX88" s="13"/>
      <c r="JY88" s="13"/>
      <c r="JZ88" s="13"/>
      <c r="KA88" s="13"/>
      <c r="KB88" s="13"/>
      <c r="KC88" s="13"/>
      <c r="KD88" s="13"/>
      <c r="KE88" s="13"/>
      <c r="KF88" s="13"/>
      <c r="KG88" s="13">
        <v>1</v>
      </c>
      <c r="KH88" s="13"/>
      <c r="KI88" s="13">
        <v>1</v>
      </c>
      <c r="KJ88" s="13">
        <v>1</v>
      </c>
      <c r="KK88" s="13"/>
      <c r="KL88" s="13"/>
      <c r="KM88" s="13"/>
      <c r="KN88" s="13">
        <v>1</v>
      </c>
      <c r="KO88" s="13"/>
      <c r="KP88" s="13">
        <v>1</v>
      </c>
      <c r="KQ88" s="13"/>
      <c r="KR88" s="13"/>
      <c r="KS88" s="13">
        <v>1</v>
      </c>
      <c r="KT88" s="13">
        <v>2</v>
      </c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>
        <v>1</v>
      </c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>
        <v>1</v>
      </c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>
        <v>20</v>
      </c>
      <c r="NF88" s="59">
        <v>32</v>
      </c>
      <c r="NG88" s="13">
        <v>3800</v>
      </c>
      <c r="NH88" s="351"/>
      <c r="NI88" s="351"/>
      <c r="NJ88" s="351"/>
      <c r="NK88" s="351"/>
      <c r="NL88" s="351"/>
      <c r="NM88" s="351"/>
    </row>
    <row r="89" spans="1:377">
      <c r="A89" s="9" t="s">
        <v>199</v>
      </c>
      <c r="B89" s="250">
        <f t="shared" si="67"/>
        <v>68</v>
      </c>
      <c r="C89" s="250">
        <f t="shared" si="68"/>
        <v>53</v>
      </c>
      <c r="D89" s="250">
        <f t="shared" si="69"/>
        <v>96</v>
      </c>
      <c r="E89" s="250">
        <f t="shared" si="70"/>
        <v>138</v>
      </c>
      <c r="F89" s="250">
        <f t="shared" si="71"/>
        <v>458</v>
      </c>
      <c r="G89" s="250">
        <f t="shared" si="72"/>
        <v>411</v>
      </c>
      <c r="H89" s="250">
        <f t="shared" si="73"/>
        <v>547</v>
      </c>
      <c r="I89" s="250">
        <f t="shared" si="74"/>
        <v>486</v>
      </c>
      <c r="J89" s="250">
        <f t="shared" si="75"/>
        <v>369</v>
      </c>
      <c r="K89" s="250">
        <f t="shared" si="76"/>
        <v>370</v>
      </c>
      <c r="L89" s="250">
        <f t="shared" si="77"/>
        <v>214</v>
      </c>
      <c r="M89" s="250">
        <f t="shared" si="78"/>
        <v>214</v>
      </c>
      <c r="N89" s="250">
        <f t="shared" si="79"/>
        <v>116</v>
      </c>
      <c r="O89" s="250">
        <f t="shared" si="80"/>
        <v>91</v>
      </c>
      <c r="P89" s="250">
        <f t="shared" si="81"/>
        <v>47</v>
      </c>
      <c r="Q89" s="250">
        <f t="shared" si="82"/>
        <v>43</v>
      </c>
      <c r="R89" s="250">
        <f t="shared" si="83"/>
        <v>15</v>
      </c>
      <c r="S89" s="250">
        <f t="shared" si="84"/>
        <v>23</v>
      </c>
      <c r="T89" s="250">
        <f t="shared" si="85"/>
        <v>3</v>
      </c>
      <c r="U89" s="250">
        <f t="shared" si="86"/>
        <v>5</v>
      </c>
      <c r="W89" s="16" t="s">
        <v>200</v>
      </c>
      <c r="X89" s="458">
        <f t="shared" si="46"/>
        <v>384</v>
      </c>
      <c r="Y89" s="458">
        <f t="shared" si="47"/>
        <v>399</v>
      </c>
      <c r="Z89" s="458">
        <f t="shared" si="48"/>
        <v>534</v>
      </c>
      <c r="AA89" s="458">
        <f t="shared" si="49"/>
        <v>576</v>
      </c>
      <c r="AB89" s="458">
        <f t="shared" si="50"/>
        <v>1842</v>
      </c>
      <c r="AC89" s="458">
        <f t="shared" si="51"/>
        <v>1903</v>
      </c>
      <c r="AD89" s="458">
        <f t="shared" si="52"/>
        <v>2148</v>
      </c>
      <c r="AE89" s="458">
        <f t="shared" si="53"/>
        <v>1957</v>
      </c>
      <c r="AF89" s="458">
        <f t="shared" si="54"/>
        <v>1710</v>
      </c>
      <c r="AG89" s="458">
        <f t="shared" si="55"/>
        <v>1720</v>
      </c>
      <c r="AH89" s="458">
        <f t="shared" si="56"/>
        <v>1200</v>
      </c>
      <c r="AI89" s="458">
        <f t="shared" si="57"/>
        <v>1176</v>
      </c>
      <c r="AJ89" s="458">
        <f t="shared" si="58"/>
        <v>752</v>
      </c>
      <c r="AK89" s="458">
        <f t="shared" si="59"/>
        <v>572</v>
      </c>
      <c r="AL89" s="458">
        <f t="shared" si="60"/>
        <v>358</v>
      </c>
      <c r="AM89" s="458">
        <f t="shared" si="61"/>
        <v>299</v>
      </c>
      <c r="AN89" s="458">
        <f t="shared" si="62"/>
        <v>183</v>
      </c>
      <c r="AO89" s="458">
        <f t="shared" si="63"/>
        <v>278</v>
      </c>
      <c r="AP89" s="458">
        <f t="shared" si="64"/>
        <v>35</v>
      </c>
      <c r="AQ89" s="458">
        <f t="shared" si="65"/>
        <v>124</v>
      </c>
      <c r="AR89" s="458">
        <f t="shared" si="66"/>
        <v>62</v>
      </c>
      <c r="AT89" s="16" t="s">
        <v>200</v>
      </c>
      <c r="AU89" s="13">
        <v>66</v>
      </c>
      <c r="AV89" s="13">
        <v>69</v>
      </c>
      <c r="AW89" s="13">
        <v>44</v>
      </c>
      <c r="AX89" s="13">
        <v>31</v>
      </c>
      <c r="AY89" s="13">
        <v>20</v>
      </c>
      <c r="AZ89" s="13">
        <v>24</v>
      </c>
      <c r="BA89" s="13">
        <v>33</v>
      </c>
      <c r="BB89" s="13">
        <v>34</v>
      </c>
      <c r="BC89" s="13">
        <v>33</v>
      </c>
      <c r="BD89" s="13">
        <v>45</v>
      </c>
      <c r="BE89" s="13">
        <v>33</v>
      </c>
      <c r="BF89" s="13">
        <v>29</v>
      </c>
      <c r="BG89" s="13">
        <v>40</v>
      </c>
      <c r="BH89" s="13">
        <v>40</v>
      </c>
      <c r="BI89" s="13">
        <v>43</v>
      </c>
      <c r="BJ89" s="13">
        <v>63</v>
      </c>
      <c r="BK89" s="13">
        <v>73</v>
      </c>
      <c r="BL89" s="13">
        <v>63</v>
      </c>
      <c r="BM89" s="13">
        <v>79</v>
      </c>
      <c r="BN89" s="13">
        <v>113</v>
      </c>
      <c r="BO89" s="13">
        <v>116</v>
      </c>
      <c r="BP89" s="13">
        <v>140</v>
      </c>
      <c r="BQ89" s="13">
        <v>152</v>
      </c>
      <c r="BR89" s="13">
        <v>188</v>
      </c>
      <c r="BS89" s="13">
        <v>194</v>
      </c>
      <c r="BT89" s="13">
        <v>225</v>
      </c>
      <c r="BU89" s="13">
        <v>224</v>
      </c>
      <c r="BV89" s="13">
        <v>212</v>
      </c>
      <c r="BW89" s="13">
        <v>231</v>
      </c>
      <c r="BX89" s="13">
        <v>221</v>
      </c>
      <c r="BY89" s="13">
        <v>175</v>
      </c>
      <c r="BZ89" s="13">
        <v>216</v>
      </c>
      <c r="CA89" s="13">
        <v>213</v>
      </c>
      <c r="CB89" s="13">
        <v>195</v>
      </c>
      <c r="CC89" s="13">
        <v>197</v>
      </c>
      <c r="CD89" s="13">
        <v>204</v>
      </c>
      <c r="CE89" s="13">
        <v>191</v>
      </c>
      <c r="CF89" s="13">
        <v>178</v>
      </c>
      <c r="CG89" s="13">
        <v>177</v>
      </c>
      <c r="CH89" s="13">
        <v>211</v>
      </c>
      <c r="CI89" s="13">
        <v>207</v>
      </c>
      <c r="CJ89" s="13">
        <v>197</v>
      </c>
      <c r="CK89" s="13">
        <v>172</v>
      </c>
      <c r="CL89" s="13">
        <v>200</v>
      </c>
      <c r="CM89" s="13">
        <v>159</v>
      </c>
      <c r="CN89" s="13">
        <v>173</v>
      </c>
      <c r="CO89" s="13">
        <v>137</v>
      </c>
      <c r="CP89" s="13">
        <v>155</v>
      </c>
      <c r="CQ89" s="13">
        <v>164</v>
      </c>
      <c r="CR89" s="13">
        <v>156</v>
      </c>
      <c r="CS89" s="13">
        <v>155</v>
      </c>
      <c r="CT89" s="13">
        <v>121</v>
      </c>
      <c r="CU89" s="13">
        <v>140</v>
      </c>
      <c r="CV89" s="13">
        <v>126</v>
      </c>
      <c r="CW89" s="13">
        <v>111</v>
      </c>
      <c r="CX89" s="13">
        <v>116</v>
      </c>
      <c r="CY89" s="13">
        <v>114</v>
      </c>
      <c r="CZ89" s="13">
        <v>117</v>
      </c>
      <c r="DA89" s="13">
        <v>104</v>
      </c>
      <c r="DB89" s="13">
        <v>72</v>
      </c>
      <c r="DC89" s="13">
        <v>90</v>
      </c>
      <c r="DD89" s="13">
        <v>100</v>
      </c>
      <c r="DE89" s="13">
        <v>63</v>
      </c>
      <c r="DF89" s="13">
        <v>60</v>
      </c>
      <c r="DG89" s="13">
        <v>47</v>
      </c>
      <c r="DH89" s="13">
        <v>52</v>
      </c>
      <c r="DI89" s="13">
        <v>37</v>
      </c>
      <c r="DJ89" s="13">
        <v>52</v>
      </c>
      <c r="DK89" s="13">
        <v>39</v>
      </c>
      <c r="DL89" s="13">
        <v>32</v>
      </c>
      <c r="DM89" s="13">
        <v>40</v>
      </c>
      <c r="DN89" s="13">
        <v>30</v>
      </c>
      <c r="DO89" s="13">
        <v>35</v>
      </c>
      <c r="DP89" s="13">
        <v>31</v>
      </c>
      <c r="DQ89" s="13">
        <v>30</v>
      </c>
      <c r="DR89" s="13">
        <v>23</v>
      </c>
      <c r="DS89" s="13">
        <v>33</v>
      </c>
      <c r="DT89" s="13">
        <v>31</v>
      </c>
      <c r="DU89" s="13">
        <v>25</v>
      </c>
      <c r="DV89" s="13">
        <v>21</v>
      </c>
      <c r="DW89" s="13">
        <v>25</v>
      </c>
      <c r="DX89" s="13">
        <v>29</v>
      </c>
      <c r="DY89" s="13">
        <v>31</v>
      </c>
      <c r="DZ89" s="13">
        <v>23</v>
      </c>
      <c r="EA89" s="13">
        <v>31</v>
      </c>
      <c r="EB89" s="13">
        <v>36</v>
      </c>
      <c r="EC89" s="13">
        <v>30</v>
      </c>
      <c r="ED89" s="13">
        <v>19</v>
      </c>
      <c r="EE89" s="13">
        <v>27</v>
      </c>
      <c r="EF89" s="13">
        <v>27</v>
      </c>
      <c r="EG89" s="13">
        <v>13</v>
      </c>
      <c r="EH89" s="13">
        <v>28</v>
      </c>
      <c r="EI89" s="13">
        <v>22</v>
      </c>
      <c r="EJ89" s="13">
        <v>20</v>
      </c>
      <c r="EK89" s="13">
        <v>11</v>
      </c>
      <c r="EL89" s="13">
        <v>10</v>
      </c>
      <c r="EM89" s="13">
        <v>6</v>
      </c>
      <c r="EN89" s="13">
        <v>4</v>
      </c>
      <c r="EO89" s="13">
        <v>1</v>
      </c>
      <c r="EP89" s="13">
        <v>4</v>
      </c>
      <c r="EQ89" s="13">
        <v>3</v>
      </c>
      <c r="ER89" s="13">
        <v>1</v>
      </c>
      <c r="ES89" s="13"/>
      <c r="ET89" s="13">
        <v>1</v>
      </c>
      <c r="EU89" s="13"/>
      <c r="EV89" s="13"/>
      <c r="EW89" s="13"/>
      <c r="EX89" s="13"/>
      <c r="EY89" s="13"/>
      <c r="EZ89" s="13"/>
      <c r="FA89" s="13">
        <v>4</v>
      </c>
      <c r="FB89" s="59">
        <v>9008</v>
      </c>
      <c r="FC89" s="13">
        <v>48</v>
      </c>
      <c r="FD89" s="13">
        <v>77</v>
      </c>
      <c r="FE89" s="13">
        <v>32</v>
      </c>
      <c r="FF89" s="13">
        <v>47</v>
      </c>
      <c r="FG89" s="13">
        <v>33</v>
      </c>
      <c r="FH89" s="13">
        <v>28</v>
      </c>
      <c r="FI89" s="13">
        <v>27</v>
      </c>
      <c r="FJ89" s="13">
        <v>30</v>
      </c>
      <c r="FK89" s="13">
        <v>28</v>
      </c>
      <c r="FL89" s="13">
        <v>34</v>
      </c>
      <c r="FM89" s="13">
        <v>31</v>
      </c>
      <c r="FN89" s="13">
        <v>33</v>
      </c>
      <c r="FO89" s="13">
        <v>34</v>
      </c>
      <c r="FP89" s="13">
        <v>35</v>
      </c>
      <c r="FQ89" s="13">
        <v>32</v>
      </c>
      <c r="FR89" s="13">
        <v>38</v>
      </c>
      <c r="FS89" s="13">
        <v>63</v>
      </c>
      <c r="FT89" s="13">
        <v>69</v>
      </c>
      <c r="FU89" s="13">
        <v>73</v>
      </c>
      <c r="FV89" s="13">
        <v>126</v>
      </c>
      <c r="FW89" s="13">
        <v>126</v>
      </c>
      <c r="FX89" s="13">
        <v>143</v>
      </c>
      <c r="FY89" s="13">
        <v>155</v>
      </c>
      <c r="FZ89" s="13">
        <v>165</v>
      </c>
      <c r="GA89" s="13">
        <v>192</v>
      </c>
      <c r="GB89" s="13">
        <v>195</v>
      </c>
      <c r="GC89" s="13">
        <v>225</v>
      </c>
      <c r="GD89" s="13">
        <v>225</v>
      </c>
      <c r="GE89" s="13">
        <v>210</v>
      </c>
      <c r="GF89" s="13">
        <v>206</v>
      </c>
      <c r="GG89" s="13">
        <v>221</v>
      </c>
      <c r="GH89" s="13">
        <v>239</v>
      </c>
      <c r="GI89" s="13">
        <v>217</v>
      </c>
      <c r="GJ89" s="13">
        <v>212</v>
      </c>
      <c r="GK89" s="13">
        <v>224</v>
      </c>
      <c r="GL89" s="13">
        <v>213</v>
      </c>
      <c r="GM89" s="13">
        <v>208</v>
      </c>
      <c r="GN89" s="13">
        <v>219</v>
      </c>
      <c r="GO89" s="13">
        <v>191</v>
      </c>
      <c r="GP89" s="13">
        <v>204</v>
      </c>
      <c r="GQ89" s="13">
        <v>190</v>
      </c>
      <c r="GR89" s="13">
        <v>188</v>
      </c>
      <c r="GS89" s="13">
        <v>195</v>
      </c>
      <c r="GT89" s="13">
        <v>200</v>
      </c>
      <c r="GU89" s="13">
        <v>180</v>
      </c>
      <c r="GV89" s="13">
        <v>159</v>
      </c>
      <c r="GW89" s="13">
        <v>146</v>
      </c>
      <c r="GX89" s="13">
        <v>150</v>
      </c>
      <c r="GY89" s="13">
        <v>155</v>
      </c>
      <c r="GZ89" s="13">
        <v>147</v>
      </c>
      <c r="HA89" s="13">
        <v>168</v>
      </c>
      <c r="HB89" s="13">
        <v>124</v>
      </c>
      <c r="HC89" s="13">
        <v>129</v>
      </c>
      <c r="HD89" s="13">
        <v>129</v>
      </c>
      <c r="HE89" s="13">
        <v>119</v>
      </c>
      <c r="HF89" s="13">
        <v>112</v>
      </c>
      <c r="HG89" s="13">
        <v>107</v>
      </c>
      <c r="HH89" s="13">
        <v>101</v>
      </c>
      <c r="HI89" s="13">
        <v>103</v>
      </c>
      <c r="HJ89" s="13">
        <v>108</v>
      </c>
      <c r="HK89" s="13">
        <v>118</v>
      </c>
      <c r="HL89" s="13">
        <v>95</v>
      </c>
      <c r="HM89" s="13">
        <v>81</v>
      </c>
      <c r="HN89" s="13">
        <v>80</v>
      </c>
      <c r="HO89" s="13">
        <v>84</v>
      </c>
      <c r="HP89" s="13">
        <v>78</v>
      </c>
      <c r="HQ89" s="13">
        <v>50</v>
      </c>
      <c r="HR89" s="13">
        <v>62</v>
      </c>
      <c r="HS89" s="13">
        <v>58</v>
      </c>
      <c r="HT89" s="13">
        <v>46</v>
      </c>
      <c r="HU89" s="13">
        <v>54</v>
      </c>
      <c r="HV89" s="13">
        <v>45</v>
      </c>
      <c r="HW89" s="13">
        <v>37</v>
      </c>
      <c r="HX89" s="13">
        <v>47</v>
      </c>
      <c r="HY89" s="13">
        <v>29</v>
      </c>
      <c r="HZ89" s="13">
        <v>27</v>
      </c>
      <c r="IA89" s="13">
        <v>39</v>
      </c>
      <c r="IB89" s="13">
        <v>31</v>
      </c>
      <c r="IC89" s="13">
        <v>27</v>
      </c>
      <c r="ID89" s="13">
        <v>22</v>
      </c>
      <c r="IE89" s="13">
        <v>27</v>
      </c>
      <c r="IF89" s="13">
        <v>31</v>
      </c>
      <c r="IG89" s="13">
        <v>27</v>
      </c>
      <c r="IH89" s="13">
        <v>18</v>
      </c>
      <c r="II89" s="13">
        <v>14</v>
      </c>
      <c r="IJ89" s="13">
        <v>13</v>
      </c>
      <c r="IK89" s="13">
        <v>16</v>
      </c>
      <c r="IL89" s="13">
        <v>10</v>
      </c>
      <c r="IM89" s="13">
        <v>18</v>
      </c>
      <c r="IN89" s="13">
        <v>9</v>
      </c>
      <c r="IO89" s="13">
        <v>6</v>
      </c>
      <c r="IP89" s="13">
        <v>11</v>
      </c>
      <c r="IQ89" s="13">
        <v>5</v>
      </c>
      <c r="IR89" s="13">
        <v>2</v>
      </c>
      <c r="IS89" s="13">
        <v>7</v>
      </c>
      <c r="IT89" s="13">
        <v>1</v>
      </c>
      <c r="IU89" s="13">
        <v>1</v>
      </c>
      <c r="IV89" s="13">
        <v>1</v>
      </c>
      <c r="IW89" s="13"/>
      <c r="IX89" s="13">
        <v>1</v>
      </c>
      <c r="IY89" s="13"/>
      <c r="IZ89" s="13"/>
      <c r="JA89" s="13"/>
      <c r="JB89" s="13"/>
      <c r="JC89" s="13"/>
      <c r="JD89" s="13"/>
      <c r="JE89" s="13">
        <v>2</v>
      </c>
      <c r="JF89" s="59">
        <v>9148</v>
      </c>
      <c r="JG89" s="13">
        <v>3</v>
      </c>
      <c r="JH89" s="13"/>
      <c r="JI89" s="13">
        <v>2</v>
      </c>
      <c r="JJ89" s="13"/>
      <c r="JK89" s="13"/>
      <c r="JL89" s="13"/>
      <c r="JM89" s="13"/>
      <c r="JN89" s="13"/>
      <c r="JO89" s="13">
        <v>1</v>
      </c>
      <c r="JP89" s="13">
        <v>1</v>
      </c>
      <c r="JQ89" s="13"/>
      <c r="JR89" s="13"/>
      <c r="JS89" s="13"/>
      <c r="JT89" s="13"/>
      <c r="JU89" s="13"/>
      <c r="JV89" s="13"/>
      <c r="JW89" s="13">
        <v>1</v>
      </c>
      <c r="JX89" s="13">
        <v>1</v>
      </c>
      <c r="JY89" s="13">
        <v>1</v>
      </c>
      <c r="JZ89" s="13"/>
      <c r="KA89" s="13"/>
      <c r="KB89" s="13">
        <v>1</v>
      </c>
      <c r="KC89" s="13">
        <v>1</v>
      </c>
      <c r="KD89" s="13"/>
      <c r="KE89" s="13">
        <v>1</v>
      </c>
      <c r="KF89" s="13">
        <v>1</v>
      </c>
      <c r="KG89" s="13">
        <v>1</v>
      </c>
      <c r="KH89" s="13">
        <v>1</v>
      </c>
      <c r="KI89" s="13">
        <v>1</v>
      </c>
      <c r="KJ89" s="13"/>
      <c r="KK89" s="13"/>
      <c r="KL89" s="13">
        <v>1</v>
      </c>
      <c r="KM89" s="13"/>
      <c r="KN89" s="13"/>
      <c r="KO89" s="13">
        <v>1</v>
      </c>
      <c r="KP89" s="13"/>
      <c r="KQ89" s="13">
        <v>1</v>
      </c>
      <c r="KR89" s="13">
        <v>3</v>
      </c>
      <c r="KS89" s="13"/>
      <c r="KT89" s="13"/>
      <c r="KU89" s="13"/>
      <c r="KV89" s="13">
        <v>1</v>
      </c>
      <c r="KW89" s="13"/>
      <c r="KX89" s="13">
        <v>1</v>
      </c>
      <c r="KY89" s="13">
        <v>4</v>
      </c>
      <c r="KZ89" s="13"/>
      <c r="LA89" s="13"/>
      <c r="LB89" s="13">
        <v>1</v>
      </c>
      <c r="LC89" s="13">
        <v>3</v>
      </c>
      <c r="LD89" s="13"/>
      <c r="LE89" s="13">
        <v>1</v>
      </c>
      <c r="LF89" s="13"/>
      <c r="LG89" s="13">
        <v>1</v>
      </c>
      <c r="LH89" s="13"/>
      <c r="LI89" s="13"/>
      <c r="LJ89" s="13"/>
      <c r="LK89" s="13"/>
      <c r="LL89" s="13">
        <v>1</v>
      </c>
      <c r="LM89" s="13">
        <v>1</v>
      </c>
      <c r="LN89" s="13"/>
      <c r="LO89" s="13"/>
      <c r="LP89" s="13">
        <v>1</v>
      </c>
      <c r="LQ89" s="13"/>
      <c r="LR89" s="13"/>
      <c r="LS89" s="13"/>
      <c r="LT89" s="13">
        <v>1</v>
      </c>
      <c r="LU89" s="13"/>
      <c r="LV89" s="13"/>
      <c r="LW89" s="13"/>
      <c r="LX89" s="13"/>
      <c r="LY89" s="13"/>
      <c r="LZ89" s="13">
        <v>1</v>
      </c>
      <c r="MA89" s="13"/>
      <c r="MB89" s="13">
        <v>1</v>
      </c>
      <c r="MC89" s="13">
        <v>1</v>
      </c>
      <c r="MD89" s="13"/>
      <c r="ME89" s="13">
        <v>1</v>
      </c>
      <c r="MF89" s="13"/>
      <c r="MG89" s="13"/>
      <c r="MH89" s="13">
        <v>2</v>
      </c>
      <c r="MI89" s="13"/>
      <c r="MJ89" s="13"/>
      <c r="MK89" s="13"/>
      <c r="ML89" s="13"/>
      <c r="MM89" s="13"/>
      <c r="MN89" s="13">
        <v>1</v>
      </c>
      <c r="MO89" s="13">
        <v>2</v>
      </c>
      <c r="MP89" s="13">
        <v>2</v>
      </c>
      <c r="MQ89" s="13"/>
      <c r="MR89" s="13"/>
      <c r="MS89" s="13"/>
      <c r="MT89" s="13"/>
      <c r="MU89" s="13"/>
      <c r="MV89" s="13">
        <v>1</v>
      </c>
      <c r="MW89" s="13"/>
      <c r="MX89" s="13"/>
      <c r="MY89" s="13"/>
      <c r="MZ89" s="13"/>
      <c r="NA89" s="13"/>
      <c r="NB89" s="13"/>
      <c r="NC89" s="13"/>
      <c r="ND89" s="13"/>
      <c r="NE89" s="13">
        <v>5</v>
      </c>
      <c r="NF89" s="59">
        <v>56</v>
      </c>
      <c r="NG89" s="13">
        <v>18212</v>
      </c>
      <c r="NH89" s="351"/>
      <c r="NI89" s="351"/>
      <c r="NJ89" s="351"/>
      <c r="NK89" s="351"/>
      <c r="NL89" s="351"/>
      <c r="NM89" s="351"/>
    </row>
    <row r="90" spans="1:377">
      <c r="A90" s="9" t="s">
        <v>200</v>
      </c>
      <c r="B90" s="250">
        <f t="shared" si="67"/>
        <v>384</v>
      </c>
      <c r="C90" s="250">
        <f t="shared" si="68"/>
        <v>399</v>
      </c>
      <c r="D90" s="250">
        <f t="shared" si="69"/>
        <v>534</v>
      </c>
      <c r="E90" s="250">
        <f t="shared" si="70"/>
        <v>576</v>
      </c>
      <c r="F90" s="250">
        <f t="shared" si="71"/>
        <v>1842</v>
      </c>
      <c r="G90" s="250">
        <f t="shared" si="72"/>
        <v>1903</v>
      </c>
      <c r="H90" s="250">
        <f t="shared" si="73"/>
        <v>2148</v>
      </c>
      <c r="I90" s="250">
        <f t="shared" si="74"/>
        <v>1957</v>
      </c>
      <c r="J90" s="250">
        <f t="shared" si="75"/>
        <v>1710</v>
      </c>
      <c r="K90" s="250">
        <f t="shared" si="76"/>
        <v>1720</v>
      </c>
      <c r="L90" s="250">
        <f t="shared" si="77"/>
        <v>1200</v>
      </c>
      <c r="M90" s="250">
        <f t="shared" si="78"/>
        <v>1176</v>
      </c>
      <c r="N90" s="250">
        <f t="shared" si="79"/>
        <v>752</v>
      </c>
      <c r="O90" s="250">
        <f t="shared" si="80"/>
        <v>572</v>
      </c>
      <c r="P90" s="250">
        <f t="shared" si="81"/>
        <v>358</v>
      </c>
      <c r="Q90" s="250">
        <f t="shared" si="82"/>
        <v>299</v>
      </c>
      <c r="R90" s="250">
        <f t="shared" si="83"/>
        <v>183</v>
      </c>
      <c r="S90" s="250">
        <f t="shared" si="84"/>
        <v>278</v>
      </c>
      <c r="T90" s="250">
        <f t="shared" si="85"/>
        <v>35</v>
      </c>
      <c r="U90" s="250">
        <f t="shared" si="86"/>
        <v>124</v>
      </c>
      <c r="W90" s="16" t="s">
        <v>102</v>
      </c>
      <c r="X90" s="458">
        <f t="shared" si="46"/>
        <v>13</v>
      </c>
      <c r="Y90" s="458">
        <f t="shared" si="47"/>
        <v>11</v>
      </c>
      <c r="Z90" s="458">
        <f t="shared" si="48"/>
        <v>22</v>
      </c>
      <c r="AA90" s="458">
        <f t="shared" si="49"/>
        <v>23</v>
      </c>
      <c r="AB90" s="458">
        <f t="shared" si="50"/>
        <v>41</v>
      </c>
      <c r="AC90" s="458">
        <f t="shared" si="51"/>
        <v>54</v>
      </c>
      <c r="AD90" s="458">
        <f t="shared" si="52"/>
        <v>43</v>
      </c>
      <c r="AE90" s="458">
        <f t="shared" si="53"/>
        <v>56</v>
      </c>
      <c r="AF90" s="458">
        <f t="shared" si="54"/>
        <v>37</v>
      </c>
      <c r="AG90" s="458">
        <f t="shared" si="55"/>
        <v>42</v>
      </c>
      <c r="AH90" s="458">
        <f t="shared" si="56"/>
        <v>29</v>
      </c>
      <c r="AI90" s="458">
        <f t="shared" si="57"/>
        <v>36</v>
      </c>
      <c r="AJ90" s="458">
        <f t="shared" si="58"/>
        <v>24</v>
      </c>
      <c r="AK90" s="458">
        <f t="shared" si="59"/>
        <v>22</v>
      </c>
      <c r="AL90" s="458">
        <f t="shared" si="60"/>
        <v>21</v>
      </c>
      <c r="AM90" s="458">
        <f t="shared" si="61"/>
        <v>14</v>
      </c>
      <c r="AN90" s="458">
        <f t="shared" si="62"/>
        <v>16</v>
      </c>
      <c r="AO90" s="458">
        <f t="shared" si="63"/>
        <v>20</v>
      </c>
      <c r="AP90" s="458">
        <f t="shared" si="64"/>
        <v>1</v>
      </c>
      <c r="AQ90" s="458">
        <f t="shared" si="65"/>
        <v>3</v>
      </c>
      <c r="AR90" s="458">
        <f t="shared" si="66"/>
        <v>1</v>
      </c>
      <c r="AT90" s="16" t="s">
        <v>102</v>
      </c>
      <c r="AU90" s="13">
        <v>1</v>
      </c>
      <c r="AV90" s="13"/>
      <c r="AW90" s="13">
        <v>2</v>
      </c>
      <c r="AX90" s="13">
        <v>1</v>
      </c>
      <c r="AY90" s="13"/>
      <c r="AZ90" s="13">
        <v>3</v>
      </c>
      <c r="BA90" s="13">
        <v>1</v>
      </c>
      <c r="BB90" s="13">
        <v>1</v>
      </c>
      <c r="BC90" s="13">
        <v>2</v>
      </c>
      <c r="BD90" s="13"/>
      <c r="BE90" s="13">
        <v>1</v>
      </c>
      <c r="BF90" s="13">
        <v>3</v>
      </c>
      <c r="BG90" s="13">
        <v>2</v>
      </c>
      <c r="BH90" s="13"/>
      <c r="BI90" s="13">
        <v>2</v>
      </c>
      <c r="BJ90" s="13"/>
      <c r="BK90" s="13">
        <v>4</v>
      </c>
      <c r="BL90" s="13">
        <v>3</v>
      </c>
      <c r="BM90" s="13">
        <v>2</v>
      </c>
      <c r="BN90" s="13">
        <v>6</v>
      </c>
      <c r="BO90" s="13">
        <v>5</v>
      </c>
      <c r="BP90" s="13">
        <v>9</v>
      </c>
      <c r="BQ90" s="13">
        <v>7</v>
      </c>
      <c r="BR90" s="13">
        <v>6</v>
      </c>
      <c r="BS90" s="13">
        <v>4</v>
      </c>
      <c r="BT90" s="13">
        <v>5</v>
      </c>
      <c r="BU90" s="13">
        <v>3</v>
      </c>
      <c r="BV90" s="13">
        <v>4</v>
      </c>
      <c r="BW90" s="13">
        <v>4</v>
      </c>
      <c r="BX90" s="13">
        <v>7</v>
      </c>
      <c r="BY90" s="13">
        <v>7</v>
      </c>
      <c r="BZ90" s="13">
        <v>6</v>
      </c>
      <c r="CA90" s="13">
        <v>6</v>
      </c>
      <c r="CB90" s="13">
        <v>2</v>
      </c>
      <c r="CC90" s="13">
        <v>8</v>
      </c>
      <c r="CD90" s="13">
        <v>3</v>
      </c>
      <c r="CE90" s="13">
        <v>6</v>
      </c>
      <c r="CF90" s="13">
        <v>4</v>
      </c>
      <c r="CG90" s="13">
        <v>4</v>
      </c>
      <c r="CH90" s="13">
        <v>10</v>
      </c>
      <c r="CI90" s="13">
        <v>4</v>
      </c>
      <c r="CJ90" s="13">
        <v>5</v>
      </c>
      <c r="CK90" s="13">
        <v>4</v>
      </c>
      <c r="CL90" s="13">
        <v>2</v>
      </c>
      <c r="CM90" s="13">
        <v>7</v>
      </c>
      <c r="CN90" s="13">
        <v>2</v>
      </c>
      <c r="CO90" s="13">
        <v>3</v>
      </c>
      <c r="CP90" s="13">
        <v>8</v>
      </c>
      <c r="CQ90" s="13">
        <v>2</v>
      </c>
      <c r="CR90" s="13">
        <v>5</v>
      </c>
      <c r="CS90" s="13">
        <v>3</v>
      </c>
      <c r="CT90" s="13">
        <v>3</v>
      </c>
      <c r="CU90" s="13">
        <v>2</v>
      </c>
      <c r="CV90" s="13">
        <v>4</v>
      </c>
      <c r="CW90" s="13">
        <v>6</v>
      </c>
      <c r="CX90" s="13">
        <v>6</v>
      </c>
      <c r="CY90" s="13">
        <v>4</v>
      </c>
      <c r="CZ90" s="13">
        <v>2</v>
      </c>
      <c r="DA90" s="13">
        <v>1</v>
      </c>
      <c r="DB90" s="13">
        <v>5</v>
      </c>
      <c r="DC90" s="13">
        <v>3</v>
      </c>
      <c r="DD90" s="13"/>
      <c r="DE90" s="13">
        <v>2</v>
      </c>
      <c r="DF90" s="13">
        <v>3</v>
      </c>
      <c r="DG90" s="13">
        <v>2</v>
      </c>
      <c r="DH90" s="13">
        <v>3</v>
      </c>
      <c r="DI90" s="13">
        <v>1</v>
      </c>
      <c r="DJ90" s="13">
        <v>6</v>
      </c>
      <c r="DK90" s="13">
        <v>2</v>
      </c>
      <c r="DL90" s="13"/>
      <c r="DM90" s="13">
        <v>2</v>
      </c>
      <c r="DN90" s="13"/>
      <c r="DO90" s="13"/>
      <c r="DP90" s="13">
        <v>3</v>
      </c>
      <c r="DQ90" s="13">
        <v>1</v>
      </c>
      <c r="DR90" s="13">
        <v>3</v>
      </c>
      <c r="DS90" s="13"/>
      <c r="DT90" s="13">
        <v>2</v>
      </c>
      <c r="DU90" s="13">
        <v>2</v>
      </c>
      <c r="DV90" s="13">
        <v>1</v>
      </c>
      <c r="DW90" s="13">
        <v>3</v>
      </c>
      <c r="DX90" s="13">
        <v>2</v>
      </c>
      <c r="DY90" s="13">
        <v>1</v>
      </c>
      <c r="DZ90" s="13">
        <v>4</v>
      </c>
      <c r="EA90" s="13">
        <v>1</v>
      </c>
      <c r="EB90" s="13">
        <v>1</v>
      </c>
      <c r="EC90" s="13">
        <v>1</v>
      </c>
      <c r="ED90" s="13">
        <v>3</v>
      </c>
      <c r="EE90" s="13">
        <v>3</v>
      </c>
      <c r="EF90" s="13">
        <v>1</v>
      </c>
      <c r="EG90" s="13"/>
      <c r="EH90" s="13"/>
      <c r="EI90" s="13">
        <v>1</v>
      </c>
      <c r="EJ90" s="13"/>
      <c r="EK90" s="13"/>
      <c r="EL90" s="13">
        <v>1</v>
      </c>
      <c r="EM90" s="13">
        <v>1</v>
      </c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59">
        <v>281</v>
      </c>
      <c r="FC90" s="13">
        <v>1</v>
      </c>
      <c r="FD90" s="13">
        <v>3</v>
      </c>
      <c r="FE90" s="13"/>
      <c r="FF90" s="13">
        <v>1</v>
      </c>
      <c r="FG90" s="13">
        <v>1</v>
      </c>
      <c r="FH90" s="13">
        <v>4</v>
      </c>
      <c r="FI90" s="13"/>
      <c r="FJ90" s="13">
        <v>1</v>
      </c>
      <c r="FK90" s="13"/>
      <c r="FL90" s="13">
        <v>2</v>
      </c>
      <c r="FM90" s="13">
        <v>1</v>
      </c>
      <c r="FN90" s="13">
        <v>1</v>
      </c>
      <c r="FO90" s="13">
        <v>3</v>
      </c>
      <c r="FP90" s="13">
        <v>1</v>
      </c>
      <c r="FQ90" s="13">
        <v>3</v>
      </c>
      <c r="FR90" s="13">
        <v>2</v>
      </c>
      <c r="FS90" s="13">
        <v>3</v>
      </c>
      <c r="FT90" s="13">
        <v>4</v>
      </c>
      <c r="FU90" s="13">
        <v>2</v>
      </c>
      <c r="FV90" s="13">
        <v>2</v>
      </c>
      <c r="FW90" s="13">
        <v>2</v>
      </c>
      <c r="FX90" s="13">
        <v>2</v>
      </c>
      <c r="FY90" s="13">
        <v>7</v>
      </c>
      <c r="FZ90" s="13">
        <v>5</v>
      </c>
      <c r="GA90" s="13">
        <v>5</v>
      </c>
      <c r="GB90" s="13">
        <v>4</v>
      </c>
      <c r="GC90" s="13">
        <v>4</v>
      </c>
      <c r="GD90" s="13">
        <v>3</v>
      </c>
      <c r="GE90" s="13">
        <v>3</v>
      </c>
      <c r="GF90" s="13">
        <v>6</v>
      </c>
      <c r="GG90" s="13">
        <v>3</v>
      </c>
      <c r="GH90" s="13">
        <v>6</v>
      </c>
      <c r="GI90" s="13">
        <v>1</v>
      </c>
      <c r="GJ90" s="13">
        <v>8</v>
      </c>
      <c r="GK90" s="13">
        <v>6</v>
      </c>
      <c r="GL90" s="13">
        <v>3</v>
      </c>
      <c r="GM90" s="13">
        <v>6</v>
      </c>
      <c r="GN90" s="13">
        <v>3</v>
      </c>
      <c r="GO90" s="13">
        <v>4</v>
      </c>
      <c r="GP90" s="13">
        <v>3</v>
      </c>
      <c r="GQ90" s="13">
        <v>7</v>
      </c>
      <c r="GR90" s="13">
        <v>2</v>
      </c>
      <c r="GS90" s="13">
        <v>3</v>
      </c>
      <c r="GT90" s="13">
        <v>4</v>
      </c>
      <c r="GU90" s="13">
        <v>1</v>
      </c>
      <c r="GV90" s="13">
        <v>2</v>
      </c>
      <c r="GW90" s="13">
        <v>3</v>
      </c>
      <c r="GX90" s="13">
        <v>9</v>
      </c>
      <c r="GY90" s="13">
        <v>3</v>
      </c>
      <c r="GZ90" s="13">
        <v>3</v>
      </c>
      <c r="HA90" s="13">
        <v>2</v>
      </c>
      <c r="HB90" s="13">
        <v>2</v>
      </c>
      <c r="HC90" s="13">
        <v>3</v>
      </c>
      <c r="HD90" s="13">
        <v>3</v>
      </c>
      <c r="HE90" s="13">
        <v>1</v>
      </c>
      <c r="HF90" s="13">
        <v>4</v>
      </c>
      <c r="HG90" s="13">
        <v>4</v>
      </c>
      <c r="HH90" s="13">
        <v>3</v>
      </c>
      <c r="HI90" s="13">
        <v>3</v>
      </c>
      <c r="HJ90" s="13">
        <v>4</v>
      </c>
      <c r="HK90" s="13">
        <v>3</v>
      </c>
      <c r="HL90" s="13">
        <v>4</v>
      </c>
      <c r="HM90" s="13">
        <v>3</v>
      </c>
      <c r="HN90" s="13">
        <v>4</v>
      </c>
      <c r="HO90" s="13">
        <v>4</v>
      </c>
      <c r="HP90" s="13">
        <v>1</v>
      </c>
      <c r="HQ90" s="13">
        <v>1</v>
      </c>
      <c r="HR90" s="13">
        <v>2</v>
      </c>
      <c r="HS90" s="13">
        <v>1</v>
      </c>
      <c r="HT90" s="13">
        <v>1</v>
      </c>
      <c r="HU90" s="13">
        <v>2</v>
      </c>
      <c r="HV90" s="13">
        <v>4</v>
      </c>
      <c r="HW90" s="13">
        <v>1</v>
      </c>
      <c r="HX90" s="13">
        <v>3</v>
      </c>
      <c r="HY90" s="13">
        <v>3</v>
      </c>
      <c r="HZ90" s="13">
        <v>2</v>
      </c>
      <c r="IA90" s="13">
        <v>3</v>
      </c>
      <c r="IB90" s="13"/>
      <c r="IC90" s="13">
        <v>1</v>
      </c>
      <c r="ID90" s="13">
        <v>2</v>
      </c>
      <c r="IE90" s="13">
        <v>3</v>
      </c>
      <c r="IF90" s="13">
        <v>3</v>
      </c>
      <c r="IG90" s="13">
        <v>1</v>
      </c>
      <c r="IH90" s="13">
        <v>1</v>
      </c>
      <c r="II90" s="13">
        <v>2</v>
      </c>
      <c r="IJ90" s="13">
        <v>1</v>
      </c>
      <c r="IK90" s="13">
        <v>3</v>
      </c>
      <c r="IL90" s="13"/>
      <c r="IM90" s="13">
        <v>1</v>
      </c>
      <c r="IN90" s="13">
        <v>1</v>
      </c>
      <c r="IO90" s="13"/>
      <c r="IP90" s="13"/>
      <c r="IQ90" s="13">
        <v>1</v>
      </c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59">
        <v>247</v>
      </c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>
        <v>1</v>
      </c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59">
        <v>1</v>
      </c>
      <c r="NG90" s="13">
        <v>529</v>
      </c>
      <c r="NH90" s="351"/>
      <c r="NI90" s="351"/>
      <c r="NJ90" s="351"/>
      <c r="NK90" s="351"/>
      <c r="NL90" s="351"/>
      <c r="NM90" s="351"/>
    </row>
    <row r="91" spans="1:377">
      <c r="A91" s="8" t="s">
        <v>102</v>
      </c>
      <c r="B91" s="250">
        <f t="shared" si="67"/>
        <v>13</v>
      </c>
      <c r="C91" s="250">
        <f t="shared" si="68"/>
        <v>11</v>
      </c>
      <c r="D91" s="250">
        <f t="shared" si="69"/>
        <v>22</v>
      </c>
      <c r="E91" s="250">
        <f t="shared" si="70"/>
        <v>23</v>
      </c>
      <c r="F91" s="250">
        <f t="shared" si="71"/>
        <v>41</v>
      </c>
      <c r="G91" s="250">
        <f t="shared" si="72"/>
        <v>54</v>
      </c>
      <c r="H91" s="250">
        <f t="shared" si="73"/>
        <v>43</v>
      </c>
      <c r="I91" s="250">
        <f t="shared" si="74"/>
        <v>56</v>
      </c>
      <c r="J91" s="250">
        <f t="shared" si="75"/>
        <v>37</v>
      </c>
      <c r="K91" s="250">
        <f t="shared" si="76"/>
        <v>42</v>
      </c>
      <c r="L91" s="250">
        <f t="shared" si="77"/>
        <v>29</v>
      </c>
      <c r="M91" s="250">
        <f t="shared" si="78"/>
        <v>36</v>
      </c>
      <c r="N91" s="250">
        <f t="shared" si="79"/>
        <v>24</v>
      </c>
      <c r="O91" s="250">
        <f t="shared" si="80"/>
        <v>22</v>
      </c>
      <c r="P91" s="250">
        <f t="shared" si="81"/>
        <v>21</v>
      </c>
      <c r="Q91" s="250">
        <f t="shared" si="82"/>
        <v>14</v>
      </c>
      <c r="R91" s="250">
        <f t="shared" si="83"/>
        <v>16</v>
      </c>
      <c r="S91" s="250">
        <f t="shared" si="84"/>
        <v>20</v>
      </c>
      <c r="T91" s="250">
        <f t="shared" si="85"/>
        <v>1</v>
      </c>
      <c r="U91" s="250">
        <f t="shared" si="86"/>
        <v>3</v>
      </c>
      <c r="W91" s="16" t="s">
        <v>103</v>
      </c>
      <c r="X91" s="458">
        <f t="shared" si="46"/>
        <v>0</v>
      </c>
      <c r="Y91" s="458">
        <f t="shared" si="47"/>
        <v>0</v>
      </c>
      <c r="Z91" s="458">
        <f t="shared" si="48"/>
        <v>2</v>
      </c>
      <c r="AA91" s="458">
        <f t="shared" si="49"/>
        <v>3</v>
      </c>
      <c r="AB91" s="458">
        <f t="shared" si="50"/>
        <v>7</v>
      </c>
      <c r="AC91" s="458">
        <f t="shared" si="51"/>
        <v>7</v>
      </c>
      <c r="AD91" s="458">
        <f t="shared" si="52"/>
        <v>13</v>
      </c>
      <c r="AE91" s="458">
        <f t="shared" si="53"/>
        <v>16</v>
      </c>
      <c r="AF91" s="458">
        <f t="shared" si="54"/>
        <v>13</v>
      </c>
      <c r="AG91" s="458">
        <f t="shared" si="55"/>
        <v>22</v>
      </c>
      <c r="AH91" s="458">
        <f t="shared" si="56"/>
        <v>16</v>
      </c>
      <c r="AI91" s="458">
        <f t="shared" si="57"/>
        <v>6</v>
      </c>
      <c r="AJ91" s="458">
        <f t="shared" si="58"/>
        <v>3</v>
      </c>
      <c r="AK91" s="458">
        <f t="shared" si="59"/>
        <v>2</v>
      </c>
      <c r="AL91" s="458">
        <f t="shared" si="60"/>
        <v>3</v>
      </c>
      <c r="AM91" s="458">
        <f t="shared" si="61"/>
        <v>0</v>
      </c>
      <c r="AN91" s="458">
        <f t="shared" si="62"/>
        <v>0</v>
      </c>
      <c r="AO91" s="458">
        <f t="shared" si="63"/>
        <v>1</v>
      </c>
      <c r="AP91" s="458">
        <f t="shared" si="64"/>
        <v>0</v>
      </c>
      <c r="AQ91" s="458">
        <f t="shared" si="65"/>
        <v>0</v>
      </c>
      <c r="AR91" s="458">
        <f t="shared" si="66"/>
        <v>0</v>
      </c>
      <c r="AT91" s="16" t="s">
        <v>103</v>
      </c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>
        <v>1</v>
      </c>
      <c r="BN91" s="13">
        <v>2</v>
      </c>
      <c r="BO91" s="13">
        <v>1</v>
      </c>
      <c r="BP91" s="13"/>
      <c r="BQ91" s="13">
        <v>1</v>
      </c>
      <c r="BR91" s="13"/>
      <c r="BS91" s="13"/>
      <c r="BT91" s="13">
        <v>2</v>
      </c>
      <c r="BU91" s="13"/>
      <c r="BV91" s="13">
        <v>1</v>
      </c>
      <c r="BW91" s="13">
        <v>1</v>
      </c>
      <c r="BX91" s="13">
        <v>1</v>
      </c>
      <c r="BY91" s="13">
        <v>2</v>
      </c>
      <c r="BZ91" s="13"/>
      <c r="CA91" s="13">
        <v>1</v>
      </c>
      <c r="CB91" s="13">
        <v>1</v>
      </c>
      <c r="CC91" s="13">
        <v>2</v>
      </c>
      <c r="CD91" s="13">
        <v>3</v>
      </c>
      <c r="CE91" s="13">
        <v>2</v>
      </c>
      <c r="CF91" s="13">
        <v>1</v>
      </c>
      <c r="CG91" s="13">
        <v>3</v>
      </c>
      <c r="CH91" s="13">
        <v>1</v>
      </c>
      <c r="CI91" s="13">
        <v>1</v>
      </c>
      <c r="CJ91" s="13">
        <v>2</v>
      </c>
      <c r="CK91" s="13">
        <v>2</v>
      </c>
      <c r="CL91" s="13">
        <v>2</v>
      </c>
      <c r="CM91" s="13">
        <v>5</v>
      </c>
      <c r="CN91" s="13">
        <v>2</v>
      </c>
      <c r="CO91" s="13">
        <v>2</v>
      </c>
      <c r="CP91" s="13">
        <v>3</v>
      </c>
      <c r="CQ91" s="13">
        <v>1</v>
      </c>
      <c r="CR91" s="13">
        <v>2</v>
      </c>
      <c r="CS91" s="13"/>
      <c r="CT91" s="13"/>
      <c r="CU91" s="13">
        <v>1</v>
      </c>
      <c r="CV91" s="13"/>
      <c r="CW91" s="13">
        <v>1</v>
      </c>
      <c r="CX91" s="13"/>
      <c r="CY91" s="13">
        <v>2</v>
      </c>
      <c r="CZ91" s="13">
        <v>1</v>
      </c>
      <c r="DA91" s="13">
        <v>1</v>
      </c>
      <c r="DB91" s="13"/>
      <c r="DC91" s="13"/>
      <c r="DD91" s="13"/>
      <c r="DE91" s="13"/>
      <c r="DF91" s="13">
        <v>1</v>
      </c>
      <c r="DG91" s="13">
        <v>1</v>
      </c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>
        <v>1</v>
      </c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59">
        <v>57</v>
      </c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>
        <v>1</v>
      </c>
      <c r="FT91" s="13">
        <v>1</v>
      </c>
      <c r="FU91" s="13"/>
      <c r="FV91" s="13"/>
      <c r="FW91" s="13">
        <v>1</v>
      </c>
      <c r="FX91" s="13"/>
      <c r="FY91" s="13">
        <v>1</v>
      </c>
      <c r="FZ91" s="13">
        <v>1</v>
      </c>
      <c r="GA91" s="13"/>
      <c r="GB91" s="13">
        <v>1</v>
      </c>
      <c r="GC91" s="13">
        <v>1</v>
      </c>
      <c r="GD91" s="13"/>
      <c r="GE91" s="13">
        <v>1</v>
      </c>
      <c r="GF91" s="13">
        <v>1</v>
      </c>
      <c r="GG91" s="13">
        <v>1</v>
      </c>
      <c r="GH91" s="13"/>
      <c r="GI91" s="13">
        <v>2</v>
      </c>
      <c r="GJ91" s="13">
        <v>3</v>
      </c>
      <c r="GK91" s="13"/>
      <c r="GL91" s="13">
        <v>1</v>
      </c>
      <c r="GM91" s="13"/>
      <c r="GN91" s="13">
        <v>2</v>
      </c>
      <c r="GO91" s="13">
        <v>2</v>
      </c>
      <c r="GP91" s="13">
        <v>2</v>
      </c>
      <c r="GQ91" s="13">
        <v>1</v>
      </c>
      <c r="GR91" s="13">
        <v>1</v>
      </c>
      <c r="GS91" s="13">
        <v>1</v>
      </c>
      <c r="GT91" s="13">
        <v>1</v>
      </c>
      <c r="GU91" s="13"/>
      <c r="GV91" s="13">
        <v>1</v>
      </c>
      <c r="GW91" s="13"/>
      <c r="GX91" s="13">
        <v>1</v>
      </c>
      <c r="GY91" s="13">
        <v>5</v>
      </c>
      <c r="GZ91" s="13">
        <v>2</v>
      </c>
      <c r="HA91" s="13">
        <v>3</v>
      </c>
      <c r="HB91" s="13"/>
      <c r="HC91" s="13">
        <v>1</v>
      </c>
      <c r="HD91" s="13">
        <v>1</v>
      </c>
      <c r="HE91" s="13"/>
      <c r="HF91" s="13">
        <v>7</v>
      </c>
      <c r="HG91" s="13">
        <v>1</v>
      </c>
      <c r="HH91" s="13">
        <v>1</v>
      </c>
      <c r="HI91" s="13">
        <v>2</v>
      </c>
      <c r="HJ91" s="13"/>
      <c r="HK91" s="13"/>
      <c r="HL91" s="13"/>
      <c r="HM91" s="13"/>
      <c r="HN91" s="13"/>
      <c r="HO91" s="13">
        <v>2</v>
      </c>
      <c r="HP91" s="13">
        <v>1</v>
      </c>
      <c r="HQ91" s="13"/>
      <c r="HR91" s="13"/>
      <c r="HS91" s="13"/>
      <c r="HT91" s="13"/>
      <c r="HU91" s="13">
        <v>1</v>
      </c>
      <c r="HV91" s="13"/>
      <c r="HW91" s="13">
        <v>1</v>
      </c>
      <c r="HX91" s="13"/>
      <c r="HY91" s="13"/>
      <c r="HZ91" s="13"/>
      <c r="IA91" s="13"/>
      <c r="IB91" s="13">
        <v>1</v>
      </c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59">
        <v>57</v>
      </c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59"/>
      <c r="NG91" s="13">
        <v>114</v>
      </c>
      <c r="NH91" s="351"/>
      <c r="NI91" s="351"/>
      <c r="NJ91" s="351"/>
      <c r="NK91" s="351"/>
      <c r="NL91" s="351"/>
      <c r="NM91" s="351"/>
    </row>
    <row r="92" spans="1:377">
      <c r="A92" s="8" t="s">
        <v>103</v>
      </c>
      <c r="B92" s="250">
        <f t="shared" si="67"/>
        <v>0</v>
      </c>
      <c r="C92" s="250">
        <f t="shared" si="68"/>
        <v>0</v>
      </c>
      <c r="D92" s="250">
        <f t="shared" si="69"/>
        <v>2</v>
      </c>
      <c r="E92" s="250">
        <f t="shared" si="70"/>
        <v>3</v>
      </c>
      <c r="F92" s="250">
        <f t="shared" si="71"/>
        <v>7</v>
      </c>
      <c r="G92" s="250">
        <f t="shared" si="72"/>
        <v>7</v>
      </c>
      <c r="H92" s="250">
        <f t="shared" si="73"/>
        <v>13</v>
      </c>
      <c r="I92" s="250">
        <f t="shared" si="74"/>
        <v>16</v>
      </c>
      <c r="J92" s="250">
        <f t="shared" si="75"/>
        <v>13</v>
      </c>
      <c r="K92" s="250">
        <f t="shared" si="76"/>
        <v>22</v>
      </c>
      <c r="L92" s="250">
        <f t="shared" si="77"/>
        <v>16</v>
      </c>
      <c r="M92" s="250">
        <f t="shared" si="78"/>
        <v>6</v>
      </c>
      <c r="N92" s="250">
        <f t="shared" si="79"/>
        <v>3</v>
      </c>
      <c r="O92" s="250">
        <f t="shared" si="80"/>
        <v>2</v>
      </c>
      <c r="P92" s="250">
        <f t="shared" si="81"/>
        <v>3</v>
      </c>
      <c r="Q92" s="250">
        <f t="shared" si="82"/>
        <v>0</v>
      </c>
      <c r="R92" s="250">
        <f t="shared" si="83"/>
        <v>0</v>
      </c>
      <c r="S92" s="250">
        <f t="shared" si="84"/>
        <v>1</v>
      </c>
      <c r="T92" s="250">
        <f t="shared" si="85"/>
        <v>0</v>
      </c>
      <c r="U92" s="250">
        <f t="shared" si="86"/>
        <v>0</v>
      </c>
      <c r="W92" s="16" t="s">
        <v>201</v>
      </c>
      <c r="X92" s="458">
        <f t="shared" si="46"/>
        <v>2</v>
      </c>
      <c r="Y92" s="458">
        <f t="shared" si="47"/>
        <v>1</v>
      </c>
      <c r="Z92" s="458">
        <f t="shared" si="48"/>
        <v>0</v>
      </c>
      <c r="AA92" s="458">
        <f t="shared" si="49"/>
        <v>1</v>
      </c>
      <c r="AB92" s="458">
        <f t="shared" si="50"/>
        <v>2</v>
      </c>
      <c r="AC92" s="458">
        <f t="shared" si="51"/>
        <v>2</v>
      </c>
      <c r="AD92" s="458">
        <f t="shared" si="52"/>
        <v>4</v>
      </c>
      <c r="AE92" s="458">
        <f t="shared" si="53"/>
        <v>3</v>
      </c>
      <c r="AF92" s="458">
        <f t="shared" si="54"/>
        <v>2</v>
      </c>
      <c r="AG92" s="458">
        <f t="shared" si="55"/>
        <v>5</v>
      </c>
      <c r="AH92" s="458">
        <f t="shared" si="56"/>
        <v>2</v>
      </c>
      <c r="AI92" s="458">
        <f t="shared" si="57"/>
        <v>1</v>
      </c>
      <c r="AJ92" s="458">
        <f t="shared" si="58"/>
        <v>2</v>
      </c>
      <c r="AK92" s="458">
        <f t="shared" si="59"/>
        <v>1</v>
      </c>
      <c r="AL92" s="458">
        <f t="shared" si="60"/>
        <v>1</v>
      </c>
      <c r="AM92" s="458">
        <f t="shared" si="61"/>
        <v>1</v>
      </c>
      <c r="AN92" s="458">
        <f t="shared" si="62"/>
        <v>0</v>
      </c>
      <c r="AO92" s="458">
        <f t="shared" si="63"/>
        <v>0</v>
      </c>
      <c r="AP92" s="458">
        <f t="shared" si="64"/>
        <v>0</v>
      </c>
      <c r="AQ92" s="458">
        <f t="shared" si="65"/>
        <v>0</v>
      </c>
      <c r="AR92" s="458">
        <f t="shared" si="66"/>
        <v>0</v>
      </c>
      <c r="AT92" s="16" t="s">
        <v>201</v>
      </c>
      <c r="AU92" s="13"/>
      <c r="AV92" s="13"/>
      <c r="AW92" s="13">
        <v>1</v>
      </c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>
        <v>1</v>
      </c>
      <c r="BM92" s="13"/>
      <c r="BN92" s="13"/>
      <c r="BO92" s="13"/>
      <c r="BP92" s="13">
        <v>1</v>
      </c>
      <c r="BQ92" s="13"/>
      <c r="BR92" s="13"/>
      <c r="BS92" s="13"/>
      <c r="BT92" s="13"/>
      <c r="BU92" s="13"/>
      <c r="BV92" s="13"/>
      <c r="BW92" s="13">
        <v>1</v>
      </c>
      <c r="BX92" s="13"/>
      <c r="BY92" s="13"/>
      <c r="BZ92" s="13">
        <v>1</v>
      </c>
      <c r="CA92" s="13"/>
      <c r="CB92" s="13"/>
      <c r="CC92" s="13"/>
      <c r="CD92" s="13">
        <v>1</v>
      </c>
      <c r="CE92" s="13"/>
      <c r="CF92" s="13"/>
      <c r="CG92" s="13">
        <v>1</v>
      </c>
      <c r="CH92" s="13"/>
      <c r="CI92" s="13">
        <v>1</v>
      </c>
      <c r="CJ92" s="13"/>
      <c r="CK92" s="13"/>
      <c r="CL92" s="13"/>
      <c r="CM92" s="13">
        <v>1</v>
      </c>
      <c r="CN92" s="13"/>
      <c r="CO92" s="13"/>
      <c r="CP92" s="13">
        <v>2</v>
      </c>
      <c r="CQ92" s="13">
        <v>1</v>
      </c>
      <c r="CR92" s="13"/>
      <c r="CS92" s="13"/>
      <c r="CT92" s="13"/>
      <c r="CU92" s="13"/>
      <c r="CV92" s="13"/>
      <c r="CW92" s="13"/>
      <c r="CX92" s="13"/>
      <c r="CY92" s="13"/>
      <c r="CZ92" s="13">
        <v>1</v>
      </c>
      <c r="DA92" s="13"/>
      <c r="DB92" s="13"/>
      <c r="DC92" s="13"/>
      <c r="DD92" s="13"/>
      <c r="DE92" s="13"/>
      <c r="DF92" s="13"/>
      <c r="DG92" s="13"/>
      <c r="DH92" s="13">
        <v>1</v>
      </c>
      <c r="DI92" s="13"/>
      <c r="DJ92" s="13"/>
      <c r="DK92" s="13"/>
      <c r="DL92" s="13"/>
      <c r="DM92" s="13"/>
      <c r="DN92" s="13"/>
      <c r="DO92" s="13"/>
      <c r="DP92" s="13"/>
      <c r="DQ92" s="13">
        <v>1</v>
      </c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59">
        <v>15</v>
      </c>
      <c r="FC92" s="13"/>
      <c r="FD92" s="13">
        <v>1</v>
      </c>
      <c r="FE92" s="13"/>
      <c r="FF92" s="13"/>
      <c r="FG92" s="13"/>
      <c r="FH92" s="13">
        <v>1</v>
      </c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>
        <v>1</v>
      </c>
      <c r="GC92" s="13"/>
      <c r="GD92" s="13"/>
      <c r="GE92" s="13"/>
      <c r="GF92" s="13">
        <v>1</v>
      </c>
      <c r="GG92" s="13"/>
      <c r="GH92" s="13"/>
      <c r="GI92" s="13"/>
      <c r="GJ92" s="13">
        <v>1</v>
      </c>
      <c r="GK92" s="13"/>
      <c r="GL92" s="13"/>
      <c r="GM92" s="13">
        <v>2</v>
      </c>
      <c r="GN92" s="13">
        <v>1</v>
      </c>
      <c r="GO92" s="13"/>
      <c r="GP92" s="13"/>
      <c r="GQ92" s="13"/>
      <c r="GR92" s="13">
        <v>1</v>
      </c>
      <c r="GS92" s="13"/>
      <c r="GT92" s="13"/>
      <c r="GU92" s="13"/>
      <c r="GV92" s="13"/>
      <c r="GW92" s="13">
        <v>1</v>
      </c>
      <c r="GX92" s="13"/>
      <c r="GY92" s="13"/>
      <c r="GZ92" s="13"/>
      <c r="HA92" s="13"/>
      <c r="HB92" s="13">
        <v>2</v>
      </c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>
        <v>1</v>
      </c>
      <c r="HT92" s="13">
        <v>1</v>
      </c>
      <c r="HU92" s="13">
        <v>1</v>
      </c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59">
        <v>15</v>
      </c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59"/>
      <c r="NG92" s="13">
        <v>30</v>
      </c>
      <c r="NH92" s="351"/>
      <c r="NI92" s="351"/>
      <c r="NJ92" s="351"/>
      <c r="NK92" s="351"/>
      <c r="NL92" s="351"/>
      <c r="NM92" s="351"/>
    </row>
    <row r="93" spans="1:377">
      <c r="A93" s="8" t="s">
        <v>201</v>
      </c>
      <c r="B93" s="250">
        <f t="shared" si="67"/>
        <v>2</v>
      </c>
      <c r="C93" s="250">
        <f t="shared" si="68"/>
        <v>1</v>
      </c>
      <c r="D93" s="250">
        <f t="shared" si="69"/>
        <v>0</v>
      </c>
      <c r="E93" s="250">
        <f t="shared" si="70"/>
        <v>1</v>
      </c>
      <c r="F93" s="250">
        <f t="shared" si="71"/>
        <v>2</v>
      </c>
      <c r="G93" s="250">
        <f t="shared" si="72"/>
        <v>2</v>
      </c>
      <c r="H93" s="250">
        <f t="shared" si="73"/>
        <v>4</v>
      </c>
      <c r="I93" s="250">
        <f t="shared" si="74"/>
        <v>3</v>
      </c>
      <c r="J93" s="250">
        <f t="shared" si="75"/>
        <v>2</v>
      </c>
      <c r="K93" s="250">
        <f t="shared" si="76"/>
        <v>5</v>
      </c>
      <c r="L93" s="250">
        <f t="shared" si="77"/>
        <v>2</v>
      </c>
      <c r="M93" s="250">
        <f t="shared" si="78"/>
        <v>1</v>
      </c>
      <c r="N93" s="250">
        <f t="shared" si="79"/>
        <v>2</v>
      </c>
      <c r="O93" s="250">
        <f t="shared" si="80"/>
        <v>1</v>
      </c>
      <c r="P93" s="250">
        <f t="shared" si="81"/>
        <v>1</v>
      </c>
      <c r="Q93" s="250">
        <f t="shared" si="82"/>
        <v>1</v>
      </c>
      <c r="R93" s="250">
        <f t="shared" si="83"/>
        <v>0</v>
      </c>
      <c r="S93" s="250">
        <f t="shared" si="84"/>
        <v>0</v>
      </c>
      <c r="T93" s="250">
        <f t="shared" si="85"/>
        <v>0</v>
      </c>
      <c r="U93" s="250">
        <f t="shared" si="86"/>
        <v>0</v>
      </c>
      <c r="W93" s="16" t="s">
        <v>202</v>
      </c>
      <c r="X93" s="458">
        <f t="shared" si="46"/>
        <v>0</v>
      </c>
      <c r="Y93" s="458">
        <f t="shared" si="47"/>
        <v>0</v>
      </c>
      <c r="Z93" s="458">
        <f t="shared" si="48"/>
        <v>3</v>
      </c>
      <c r="AA93" s="458">
        <f t="shared" si="49"/>
        <v>2</v>
      </c>
      <c r="AB93" s="458">
        <f t="shared" si="50"/>
        <v>6</v>
      </c>
      <c r="AC93" s="458">
        <f t="shared" si="51"/>
        <v>4</v>
      </c>
      <c r="AD93" s="458">
        <f t="shared" si="52"/>
        <v>4</v>
      </c>
      <c r="AE93" s="458">
        <f t="shared" si="53"/>
        <v>8</v>
      </c>
      <c r="AF93" s="458">
        <f t="shared" si="54"/>
        <v>3</v>
      </c>
      <c r="AG93" s="458">
        <f t="shared" si="55"/>
        <v>9</v>
      </c>
      <c r="AH93" s="458">
        <f t="shared" si="56"/>
        <v>6</v>
      </c>
      <c r="AI93" s="458">
        <f t="shared" si="57"/>
        <v>7</v>
      </c>
      <c r="AJ93" s="458">
        <f t="shared" si="58"/>
        <v>4</v>
      </c>
      <c r="AK93" s="458">
        <f t="shared" si="59"/>
        <v>2</v>
      </c>
      <c r="AL93" s="458">
        <f t="shared" si="60"/>
        <v>1</v>
      </c>
      <c r="AM93" s="458">
        <f t="shared" si="61"/>
        <v>1</v>
      </c>
      <c r="AN93" s="458">
        <f t="shared" si="62"/>
        <v>0</v>
      </c>
      <c r="AO93" s="458">
        <f t="shared" si="63"/>
        <v>0</v>
      </c>
      <c r="AP93" s="458">
        <f t="shared" si="64"/>
        <v>0</v>
      </c>
      <c r="AQ93" s="458">
        <f t="shared" si="65"/>
        <v>1</v>
      </c>
      <c r="AR93" s="458">
        <f t="shared" si="66"/>
        <v>0</v>
      </c>
      <c r="AT93" s="16" t="s">
        <v>202</v>
      </c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>
        <v>1</v>
      </c>
      <c r="BH93" s="13"/>
      <c r="BI93" s="13"/>
      <c r="BJ93" s="13"/>
      <c r="BK93" s="13"/>
      <c r="BL93" s="13"/>
      <c r="BM93" s="13"/>
      <c r="BN93" s="13">
        <v>1</v>
      </c>
      <c r="BO93" s="13">
        <v>1</v>
      </c>
      <c r="BP93" s="13"/>
      <c r="BQ93" s="13"/>
      <c r="BR93" s="13"/>
      <c r="BS93" s="13"/>
      <c r="BT93" s="13">
        <v>1</v>
      </c>
      <c r="BU93" s="13">
        <v>1</v>
      </c>
      <c r="BV93" s="13">
        <v>1</v>
      </c>
      <c r="BW93" s="13"/>
      <c r="BX93" s="13"/>
      <c r="BY93" s="13">
        <v>1</v>
      </c>
      <c r="BZ93" s="13">
        <v>1</v>
      </c>
      <c r="CA93" s="13"/>
      <c r="CB93" s="13">
        <v>1</v>
      </c>
      <c r="CC93" s="13">
        <v>3</v>
      </c>
      <c r="CD93" s="13">
        <v>1</v>
      </c>
      <c r="CE93" s="13"/>
      <c r="CF93" s="13"/>
      <c r="CG93" s="13">
        <v>1</v>
      </c>
      <c r="CH93" s="13"/>
      <c r="CI93" s="13"/>
      <c r="CJ93" s="13">
        <v>1</v>
      </c>
      <c r="CK93" s="13">
        <v>1</v>
      </c>
      <c r="CL93" s="13">
        <v>2</v>
      </c>
      <c r="CM93" s="13">
        <v>1</v>
      </c>
      <c r="CN93" s="13">
        <v>2</v>
      </c>
      <c r="CO93" s="13">
        <v>1</v>
      </c>
      <c r="CP93" s="13"/>
      <c r="CQ93" s="13"/>
      <c r="CR93" s="13">
        <v>1</v>
      </c>
      <c r="CS93" s="13"/>
      <c r="CT93" s="13"/>
      <c r="CU93" s="13">
        <v>1</v>
      </c>
      <c r="CV93" s="13">
        <v>1</v>
      </c>
      <c r="CW93" s="13"/>
      <c r="CX93" s="13"/>
      <c r="CY93" s="13"/>
      <c r="CZ93" s="13">
        <v>4</v>
      </c>
      <c r="DA93" s="13"/>
      <c r="DB93" s="13">
        <v>1</v>
      </c>
      <c r="DC93" s="13">
        <v>1</v>
      </c>
      <c r="DD93" s="13">
        <v>1</v>
      </c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>
        <v>1</v>
      </c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>
        <v>1</v>
      </c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59">
        <v>34</v>
      </c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>
        <v>1</v>
      </c>
      <c r="FS93" s="13"/>
      <c r="FT93" s="13"/>
      <c r="FU93" s="13">
        <v>2</v>
      </c>
      <c r="FV93" s="13"/>
      <c r="FW93" s="13"/>
      <c r="FX93" s="13"/>
      <c r="FY93" s="13">
        <v>2</v>
      </c>
      <c r="FZ93" s="13"/>
      <c r="GA93" s="13">
        <v>1</v>
      </c>
      <c r="GB93" s="13"/>
      <c r="GC93" s="13">
        <v>1</v>
      </c>
      <c r="GD93" s="13">
        <v>1</v>
      </c>
      <c r="GE93" s="13"/>
      <c r="GF93" s="13">
        <v>1</v>
      </c>
      <c r="GG93" s="13"/>
      <c r="GH93" s="13"/>
      <c r="GI93" s="13">
        <v>1</v>
      </c>
      <c r="GJ93" s="13"/>
      <c r="GK93" s="13">
        <v>1</v>
      </c>
      <c r="GL93" s="13"/>
      <c r="GM93" s="13">
        <v>1</v>
      </c>
      <c r="GN93" s="13">
        <v>1</v>
      </c>
      <c r="GO93" s="13"/>
      <c r="GP93" s="13"/>
      <c r="GQ93" s="13"/>
      <c r="GR93" s="13"/>
      <c r="GS93" s="13"/>
      <c r="GT93" s="13"/>
      <c r="GU93" s="13">
        <v>2</v>
      </c>
      <c r="GV93" s="13">
        <v>1</v>
      </c>
      <c r="GW93" s="13"/>
      <c r="GX93" s="13"/>
      <c r="GY93" s="13"/>
      <c r="GZ93" s="13"/>
      <c r="HA93" s="13"/>
      <c r="HB93" s="13"/>
      <c r="HC93" s="13">
        <v>1</v>
      </c>
      <c r="HD93" s="13"/>
      <c r="HE93" s="13"/>
      <c r="HF93" s="13">
        <v>2</v>
      </c>
      <c r="HG93" s="13">
        <v>1</v>
      </c>
      <c r="HH93" s="13">
        <v>1</v>
      </c>
      <c r="HI93" s="13"/>
      <c r="HJ93" s="13">
        <v>1</v>
      </c>
      <c r="HK93" s="13"/>
      <c r="HL93" s="13">
        <v>1</v>
      </c>
      <c r="HM93" s="13"/>
      <c r="HN93" s="13"/>
      <c r="HO93" s="13">
        <v>1</v>
      </c>
      <c r="HP93" s="13">
        <v>1</v>
      </c>
      <c r="HQ93" s="13"/>
      <c r="HR93" s="13"/>
      <c r="HS93" s="13"/>
      <c r="HT93" s="13">
        <v>1</v>
      </c>
      <c r="HU93" s="13">
        <v>1</v>
      </c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59">
        <v>27</v>
      </c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59"/>
      <c r="NG93" s="13">
        <v>61</v>
      </c>
      <c r="NH93" s="351"/>
      <c r="NI93" s="351"/>
      <c r="NJ93" s="351"/>
      <c r="NK93" s="351"/>
      <c r="NL93" s="351"/>
      <c r="NM93" s="351"/>
    </row>
    <row r="94" spans="1:377">
      <c r="A94" s="8" t="s">
        <v>202</v>
      </c>
      <c r="B94" s="250">
        <f t="shared" si="67"/>
        <v>0</v>
      </c>
      <c r="C94" s="250">
        <f t="shared" si="68"/>
        <v>0</v>
      </c>
      <c r="D94" s="250">
        <f t="shared" si="69"/>
        <v>3</v>
      </c>
      <c r="E94" s="250">
        <f t="shared" si="70"/>
        <v>2</v>
      </c>
      <c r="F94" s="250">
        <f t="shared" si="71"/>
        <v>6</v>
      </c>
      <c r="G94" s="250">
        <f t="shared" si="72"/>
        <v>4</v>
      </c>
      <c r="H94" s="250">
        <f t="shared" si="73"/>
        <v>4</v>
      </c>
      <c r="I94" s="250">
        <f t="shared" si="74"/>
        <v>8</v>
      </c>
      <c r="J94" s="250">
        <f t="shared" si="75"/>
        <v>3</v>
      </c>
      <c r="K94" s="250">
        <f t="shared" si="76"/>
        <v>9</v>
      </c>
      <c r="L94" s="250">
        <f t="shared" si="77"/>
        <v>6</v>
      </c>
      <c r="M94" s="250">
        <f t="shared" si="78"/>
        <v>7</v>
      </c>
      <c r="N94" s="250">
        <f t="shared" si="79"/>
        <v>4</v>
      </c>
      <c r="O94" s="250">
        <f t="shared" si="80"/>
        <v>2</v>
      </c>
      <c r="P94" s="250">
        <f t="shared" si="81"/>
        <v>1</v>
      </c>
      <c r="Q94" s="250">
        <f t="shared" si="82"/>
        <v>1</v>
      </c>
      <c r="R94" s="250">
        <f t="shared" si="83"/>
        <v>0</v>
      </c>
      <c r="S94" s="250">
        <f t="shared" si="84"/>
        <v>0</v>
      </c>
      <c r="T94" s="250">
        <f t="shared" si="85"/>
        <v>0</v>
      </c>
      <c r="U94" s="250">
        <f t="shared" si="86"/>
        <v>1</v>
      </c>
      <c r="W94" s="16" t="s">
        <v>106</v>
      </c>
      <c r="X94" s="458">
        <f t="shared" si="46"/>
        <v>73</v>
      </c>
      <c r="Y94" s="458">
        <f t="shared" si="47"/>
        <v>50</v>
      </c>
      <c r="Z94" s="458">
        <f t="shared" si="48"/>
        <v>118</v>
      </c>
      <c r="AA94" s="458">
        <f t="shared" si="49"/>
        <v>116</v>
      </c>
      <c r="AB94" s="458">
        <f t="shared" si="50"/>
        <v>563</v>
      </c>
      <c r="AC94" s="458">
        <f t="shared" si="51"/>
        <v>540</v>
      </c>
      <c r="AD94" s="458">
        <f t="shared" si="52"/>
        <v>733</v>
      </c>
      <c r="AE94" s="458">
        <f t="shared" si="53"/>
        <v>627</v>
      </c>
      <c r="AF94" s="458">
        <f t="shared" si="54"/>
        <v>583</v>
      </c>
      <c r="AG94" s="458">
        <f t="shared" si="55"/>
        <v>551</v>
      </c>
      <c r="AH94" s="458">
        <f t="shared" si="56"/>
        <v>401</v>
      </c>
      <c r="AI94" s="458">
        <f t="shared" si="57"/>
        <v>349</v>
      </c>
      <c r="AJ94" s="458">
        <f t="shared" si="58"/>
        <v>229</v>
      </c>
      <c r="AK94" s="458">
        <f t="shared" si="59"/>
        <v>171</v>
      </c>
      <c r="AL94" s="458">
        <f t="shared" si="60"/>
        <v>122</v>
      </c>
      <c r="AM94" s="458">
        <f t="shared" si="61"/>
        <v>104</v>
      </c>
      <c r="AN94" s="458">
        <f t="shared" si="62"/>
        <v>64</v>
      </c>
      <c r="AO94" s="458">
        <f t="shared" si="63"/>
        <v>91</v>
      </c>
      <c r="AP94" s="458">
        <f t="shared" si="64"/>
        <v>10</v>
      </c>
      <c r="AQ94" s="458">
        <f t="shared" si="65"/>
        <v>40</v>
      </c>
      <c r="AR94" s="458">
        <f t="shared" si="66"/>
        <v>27</v>
      </c>
      <c r="AT94" s="16" t="s">
        <v>106</v>
      </c>
      <c r="AU94" s="13">
        <v>5</v>
      </c>
      <c r="AV94" s="13">
        <v>10</v>
      </c>
      <c r="AW94" s="13">
        <v>6</v>
      </c>
      <c r="AX94" s="13">
        <v>2</v>
      </c>
      <c r="AY94" s="13">
        <v>5</v>
      </c>
      <c r="AZ94" s="13">
        <v>4</v>
      </c>
      <c r="BA94" s="13">
        <v>5</v>
      </c>
      <c r="BB94" s="13">
        <v>6</v>
      </c>
      <c r="BC94" s="13">
        <v>3</v>
      </c>
      <c r="BD94" s="13">
        <v>4</v>
      </c>
      <c r="BE94" s="13">
        <v>7</v>
      </c>
      <c r="BF94" s="13">
        <v>5</v>
      </c>
      <c r="BG94" s="13">
        <v>8</v>
      </c>
      <c r="BH94" s="13">
        <v>8</v>
      </c>
      <c r="BI94" s="13">
        <v>13</v>
      </c>
      <c r="BJ94" s="13">
        <v>6</v>
      </c>
      <c r="BK94" s="13">
        <v>13</v>
      </c>
      <c r="BL94" s="13">
        <v>18</v>
      </c>
      <c r="BM94" s="13">
        <v>15</v>
      </c>
      <c r="BN94" s="13">
        <v>23</v>
      </c>
      <c r="BO94" s="13">
        <v>37</v>
      </c>
      <c r="BP94" s="13">
        <v>38</v>
      </c>
      <c r="BQ94" s="13">
        <v>45</v>
      </c>
      <c r="BR94" s="13">
        <v>44</v>
      </c>
      <c r="BS94" s="13">
        <v>62</v>
      </c>
      <c r="BT94" s="13">
        <v>55</v>
      </c>
      <c r="BU94" s="13">
        <v>67</v>
      </c>
      <c r="BV94" s="13">
        <v>72</v>
      </c>
      <c r="BW94" s="13">
        <v>69</v>
      </c>
      <c r="BX94" s="13">
        <v>51</v>
      </c>
      <c r="BY94" s="13">
        <v>65</v>
      </c>
      <c r="BZ94" s="13">
        <v>77</v>
      </c>
      <c r="CA94" s="13">
        <v>64</v>
      </c>
      <c r="CB94" s="13">
        <v>68</v>
      </c>
      <c r="CC94" s="13">
        <v>63</v>
      </c>
      <c r="CD94" s="13">
        <v>53</v>
      </c>
      <c r="CE94" s="13">
        <v>64</v>
      </c>
      <c r="CF94" s="13">
        <v>52</v>
      </c>
      <c r="CG94" s="13">
        <v>68</v>
      </c>
      <c r="CH94" s="13">
        <v>53</v>
      </c>
      <c r="CI94" s="13">
        <v>62</v>
      </c>
      <c r="CJ94" s="13">
        <v>61</v>
      </c>
      <c r="CK94" s="13">
        <v>59</v>
      </c>
      <c r="CL94" s="13">
        <v>59</v>
      </c>
      <c r="CM94" s="13">
        <v>48</v>
      </c>
      <c r="CN94" s="13">
        <v>49</v>
      </c>
      <c r="CO94" s="13">
        <v>58</v>
      </c>
      <c r="CP94" s="13">
        <v>52</v>
      </c>
      <c r="CQ94" s="13">
        <v>46</v>
      </c>
      <c r="CR94" s="13">
        <v>57</v>
      </c>
      <c r="CS94" s="13">
        <v>41</v>
      </c>
      <c r="CT94" s="13">
        <v>42</v>
      </c>
      <c r="CU94" s="13">
        <v>42</v>
      </c>
      <c r="CV94" s="13">
        <v>33</v>
      </c>
      <c r="CW94" s="13">
        <v>33</v>
      </c>
      <c r="CX94" s="13">
        <v>40</v>
      </c>
      <c r="CY94" s="13">
        <v>37</v>
      </c>
      <c r="CZ94" s="13">
        <v>26</v>
      </c>
      <c r="DA94" s="13">
        <v>29</v>
      </c>
      <c r="DB94" s="13">
        <v>26</v>
      </c>
      <c r="DC94" s="13">
        <v>29</v>
      </c>
      <c r="DD94" s="13">
        <v>23</v>
      </c>
      <c r="DE94" s="13">
        <v>28</v>
      </c>
      <c r="DF94" s="13">
        <v>15</v>
      </c>
      <c r="DG94" s="13">
        <v>17</v>
      </c>
      <c r="DH94" s="13">
        <v>10</v>
      </c>
      <c r="DI94" s="13">
        <v>13</v>
      </c>
      <c r="DJ94" s="13">
        <v>13</v>
      </c>
      <c r="DK94" s="13">
        <v>10</v>
      </c>
      <c r="DL94" s="13">
        <v>13</v>
      </c>
      <c r="DM94" s="13">
        <v>7</v>
      </c>
      <c r="DN94" s="13">
        <v>22</v>
      </c>
      <c r="DO94" s="13">
        <v>17</v>
      </c>
      <c r="DP94" s="13">
        <v>8</v>
      </c>
      <c r="DQ94" s="13">
        <v>12</v>
      </c>
      <c r="DR94" s="13">
        <v>9</v>
      </c>
      <c r="DS94" s="13">
        <v>5</v>
      </c>
      <c r="DT94" s="13">
        <v>5</v>
      </c>
      <c r="DU94" s="13">
        <v>10</v>
      </c>
      <c r="DV94" s="13">
        <v>9</v>
      </c>
      <c r="DW94" s="13">
        <v>11</v>
      </c>
      <c r="DX94" s="13">
        <v>9</v>
      </c>
      <c r="DY94" s="13">
        <v>7</v>
      </c>
      <c r="DZ94" s="13">
        <v>10</v>
      </c>
      <c r="EA94" s="13">
        <v>12</v>
      </c>
      <c r="EB94" s="13">
        <v>13</v>
      </c>
      <c r="EC94" s="13">
        <v>9</v>
      </c>
      <c r="ED94" s="13">
        <v>8</v>
      </c>
      <c r="EE94" s="13">
        <v>3</v>
      </c>
      <c r="EF94" s="13">
        <v>9</v>
      </c>
      <c r="EG94" s="13">
        <v>2</v>
      </c>
      <c r="EH94" s="13">
        <v>9</v>
      </c>
      <c r="EI94" s="13">
        <v>5</v>
      </c>
      <c r="EJ94" s="13">
        <v>12</v>
      </c>
      <c r="EK94" s="13">
        <v>3</v>
      </c>
      <c r="EL94" s="13">
        <v>4</v>
      </c>
      <c r="EM94" s="13">
        <v>2</v>
      </c>
      <c r="EN94" s="13"/>
      <c r="EO94" s="13"/>
      <c r="EP94" s="13">
        <v>2</v>
      </c>
      <c r="EQ94" s="13">
        <v>1</v>
      </c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59">
        <v>2639</v>
      </c>
      <c r="FC94" s="13">
        <v>6</v>
      </c>
      <c r="FD94" s="13">
        <v>12</v>
      </c>
      <c r="FE94" s="13">
        <v>8</v>
      </c>
      <c r="FF94" s="13">
        <v>7</v>
      </c>
      <c r="FG94" s="13">
        <v>5</v>
      </c>
      <c r="FH94" s="13">
        <v>6</v>
      </c>
      <c r="FI94" s="13">
        <v>9</v>
      </c>
      <c r="FJ94" s="13">
        <v>7</v>
      </c>
      <c r="FK94" s="13">
        <v>8</v>
      </c>
      <c r="FL94" s="13">
        <v>5</v>
      </c>
      <c r="FM94" s="13">
        <v>8</v>
      </c>
      <c r="FN94" s="13">
        <v>10</v>
      </c>
      <c r="FO94" s="13">
        <v>8</v>
      </c>
      <c r="FP94" s="13">
        <v>5</v>
      </c>
      <c r="FQ94" s="13">
        <v>7</v>
      </c>
      <c r="FR94" s="13">
        <v>11</v>
      </c>
      <c r="FS94" s="13">
        <v>15</v>
      </c>
      <c r="FT94" s="13">
        <v>7</v>
      </c>
      <c r="FU94" s="13">
        <v>24</v>
      </c>
      <c r="FV94" s="13">
        <v>23</v>
      </c>
      <c r="FW94" s="13">
        <v>28</v>
      </c>
      <c r="FX94" s="13">
        <v>40</v>
      </c>
      <c r="FY94" s="13">
        <v>49</v>
      </c>
      <c r="FZ94" s="13">
        <v>44</v>
      </c>
      <c r="GA94" s="13">
        <v>49</v>
      </c>
      <c r="GB94" s="13">
        <v>70</v>
      </c>
      <c r="GC94" s="13">
        <v>73</v>
      </c>
      <c r="GD94" s="13">
        <v>71</v>
      </c>
      <c r="GE94" s="13">
        <v>69</v>
      </c>
      <c r="GF94" s="13">
        <v>70</v>
      </c>
      <c r="GG94" s="13">
        <v>90</v>
      </c>
      <c r="GH94" s="13">
        <v>63</v>
      </c>
      <c r="GI94" s="13">
        <v>68</v>
      </c>
      <c r="GJ94" s="13">
        <v>78</v>
      </c>
      <c r="GK94" s="13">
        <v>76</v>
      </c>
      <c r="GL94" s="13">
        <v>73</v>
      </c>
      <c r="GM94" s="13">
        <v>71</v>
      </c>
      <c r="GN94" s="13">
        <v>88</v>
      </c>
      <c r="GO94" s="13">
        <v>71</v>
      </c>
      <c r="GP94" s="13">
        <v>55</v>
      </c>
      <c r="GQ94" s="13">
        <v>63</v>
      </c>
      <c r="GR94" s="13">
        <v>79</v>
      </c>
      <c r="GS94" s="13">
        <v>54</v>
      </c>
      <c r="GT94" s="13">
        <v>77</v>
      </c>
      <c r="GU94" s="13">
        <v>44</v>
      </c>
      <c r="GV94" s="13">
        <v>61</v>
      </c>
      <c r="GW94" s="13">
        <v>48</v>
      </c>
      <c r="GX94" s="13">
        <v>62</v>
      </c>
      <c r="GY94" s="13">
        <v>48</v>
      </c>
      <c r="GZ94" s="13">
        <v>47</v>
      </c>
      <c r="HA94" s="13">
        <v>47</v>
      </c>
      <c r="HB94" s="13">
        <v>44</v>
      </c>
      <c r="HC94" s="13">
        <v>44</v>
      </c>
      <c r="HD94" s="13">
        <v>43</v>
      </c>
      <c r="HE94" s="13">
        <v>41</v>
      </c>
      <c r="HF94" s="13">
        <v>36</v>
      </c>
      <c r="HG94" s="13">
        <v>42</v>
      </c>
      <c r="HH94" s="13">
        <v>35</v>
      </c>
      <c r="HI94" s="13">
        <v>34</v>
      </c>
      <c r="HJ94" s="13">
        <v>35</v>
      </c>
      <c r="HK94" s="13">
        <v>31</v>
      </c>
      <c r="HL94" s="13">
        <v>24</v>
      </c>
      <c r="HM94" s="13">
        <v>20</v>
      </c>
      <c r="HN94" s="13">
        <v>28</v>
      </c>
      <c r="HO94" s="13">
        <v>31</v>
      </c>
      <c r="HP94" s="13">
        <v>18</v>
      </c>
      <c r="HQ94" s="13">
        <v>13</v>
      </c>
      <c r="HR94" s="13">
        <v>24</v>
      </c>
      <c r="HS94" s="13">
        <v>19</v>
      </c>
      <c r="HT94" s="13">
        <v>21</v>
      </c>
      <c r="HU94" s="13">
        <v>16</v>
      </c>
      <c r="HV94" s="13">
        <v>15</v>
      </c>
      <c r="HW94" s="13">
        <v>16</v>
      </c>
      <c r="HX94" s="13">
        <v>15</v>
      </c>
      <c r="HY94" s="13">
        <v>10</v>
      </c>
      <c r="HZ94" s="13">
        <v>12</v>
      </c>
      <c r="IA94" s="13">
        <v>8</v>
      </c>
      <c r="IB94" s="13">
        <v>16</v>
      </c>
      <c r="IC94" s="13">
        <v>10</v>
      </c>
      <c r="ID94" s="13">
        <v>4</v>
      </c>
      <c r="IE94" s="13">
        <v>12</v>
      </c>
      <c r="IF94" s="13">
        <v>4</v>
      </c>
      <c r="IG94" s="13">
        <v>8</v>
      </c>
      <c r="IH94" s="13">
        <v>9</v>
      </c>
      <c r="II94" s="13">
        <v>11</v>
      </c>
      <c r="IJ94" s="13">
        <v>7</v>
      </c>
      <c r="IK94" s="13">
        <v>3</v>
      </c>
      <c r="IL94" s="13">
        <v>5</v>
      </c>
      <c r="IM94" s="13"/>
      <c r="IN94" s="13">
        <v>5</v>
      </c>
      <c r="IO94" s="13">
        <v>3</v>
      </c>
      <c r="IP94" s="13"/>
      <c r="IQ94" s="13">
        <v>1</v>
      </c>
      <c r="IR94" s="13">
        <v>1</v>
      </c>
      <c r="IS94" s="13">
        <v>2</v>
      </c>
      <c r="IT94" s="13">
        <v>2</v>
      </c>
      <c r="IU94" s="13"/>
      <c r="IV94" s="13">
        <v>1</v>
      </c>
      <c r="IW94" s="13"/>
      <c r="IX94" s="13"/>
      <c r="IY94" s="13"/>
      <c r="IZ94" s="13"/>
      <c r="JA94" s="13"/>
      <c r="JB94" s="13"/>
      <c r="JC94" s="13"/>
      <c r="JD94" s="13"/>
      <c r="JE94" s="13">
        <v>1</v>
      </c>
      <c r="JF94" s="59">
        <v>2897</v>
      </c>
      <c r="JG94" s="13">
        <v>2</v>
      </c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>
        <v>1</v>
      </c>
      <c r="KF94" s="13"/>
      <c r="KG94" s="13"/>
      <c r="KH94" s="13"/>
      <c r="KI94" s="13"/>
      <c r="KJ94" s="13">
        <v>2</v>
      </c>
      <c r="KK94" s="13"/>
      <c r="KL94" s="13"/>
      <c r="KM94" s="13"/>
      <c r="KN94" s="13"/>
      <c r="KO94" s="13"/>
      <c r="KP94" s="13">
        <v>1</v>
      </c>
      <c r="KQ94" s="13">
        <v>1</v>
      </c>
      <c r="KR94" s="13"/>
      <c r="KS94" s="13">
        <v>1</v>
      </c>
      <c r="KT94" s="13"/>
      <c r="KU94" s="13">
        <v>1</v>
      </c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>
        <v>1</v>
      </c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>
        <v>1</v>
      </c>
      <c r="MB94" s="13">
        <v>1</v>
      </c>
      <c r="MC94" s="13"/>
      <c r="MD94" s="13"/>
      <c r="ME94" s="13"/>
      <c r="MF94" s="13">
        <v>1</v>
      </c>
      <c r="MG94" s="13"/>
      <c r="MH94" s="13"/>
      <c r="MI94" s="13"/>
      <c r="MJ94" s="13"/>
      <c r="MK94" s="13"/>
      <c r="ML94" s="13">
        <v>1</v>
      </c>
      <c r="MM94" s="13"/>
      <c r="MN94" s="13"/>
      <c r="MO94" s="13"/>
      <c r="MP94" s="13"/>
      <c r="MQ94" s="13">
        <v>1</v>
      </c>
      <c r="MR94" s="13"/>
      <c r="MS94" s="13">
        <v>1</v>
      </c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>
        <v>1</v>
      </c>
      <c r="NE94" s="13">
        <v>9</v>
      </c>
      <c r="NF94" s="59">
        <v>26</v>
      </c>
      <c r="NG94" s="13">
        <v>5562</v>
      </c>
      <c r="NH94" s="351"/>
      <c r="NI94" s="351"/>
      <c r="NJ94" s="351"/>
      <c r="NK94" s="351"/>
      <c r="NL94" s="351"/>
      <c r="NM94" s="351"/>
    </row>
    <row r="95" spans="1:377">
      <c r="A95" s="9" t="s">
        <v>106</v>
      </c>
      <c r="B95" s="250">
        <f t="shared" si="67"/>
        <v>73</v>
      </c>
      <c r="C95" s="250">
        <f t="shared" si="68"/>
        <v>50</v>
      </c>
      <c r="D95" s="250">
        <f t="shared" si="69"/>
        <v>118</v>
      </c>
      <c r="E95" s="250">
        <f t="shared" si="70"/>
        <v>116</v>
      </c>
      <c r="F95" s="250">
        <f t="shared" si="71"/>
        <v>563</v>
      </c>
      <c r="G95" s="250">
        <f t="shared" si="72"/>
        <v>540</v>
      </c>
      <c r="H95" s="250">
        <f t="shared" si="73"/>
        <v>733</v>
      </c>
      <c r="I95" s="250">
        <f t="shared" si="74"/>
        <v>627</v>
      </c>
      <c r="J95" s="250">
        <f t="shared" si="75"/>
        <v>583</v>
      </c>
      <c r="K95" s="250">
        <f t="shared" si="76"/>
        <v>551</v>
      </c>
      <c r="L95" s="250">
        <f t="shared" si="77"/>
        <v>401</v>
      </c>
      <c r="M95" s="250">
        <f t="shared" si="78"/>
        <v>349</v>
      </c>
      <c r="N95" s="250">
        <f t="shared" si="79"/>
        <v>229</v>
      </c>
      <c r="O95" s="250">
        <f t="shared" si="80"/>
        <v>171</v>
      </c>
      <c r="P95" s="250">
        <f t="shared" si="81"/>
        <v>122</v>
      </c>
      <c r="Q95" s="250">
        <f t="shared" si="82"/>
        <v>104</v>
      </c>
      <c r="R95" s="250">
        <f t="shared" si="83"/>
        <v>64</v>
      </c>
      <c r="S95" s="250">
        <f t="shared" si="84"/>
        <v>91</v>
      </c>
      <c r="T95" s="250">
        <f t="shared" si="85"/>
        <v>10</v>
      </c>
      <c r="U95" s="250">
        <f t="shared" si="86"/>
        <v>40</v>
      </c>
      <c r="W95" s="16" t="s">
        <v>203</v>
      </c>
      <c r="X95" s="458">
        <f t="shared" si="46"/>
        <v>71</v>
      </c>
      <c r="Y95" s="458">
        <f t="shared" si="47"/>
        <v>54</v>
      </c>
      <c r="Z95" s="458">
        <f t="shared" si="48"/>
        <v>114</v>
      </c>
      <c r="AA95" s="458">
        <f t="shared" si="49"/>
        <v>145</v>
      </c>
      <c r="AB95" s="458">
        <f t="shared" si="50"/>
        <v>516</v>
      </c>
      <c r="AC95" s="458">
        <f t="shared" si="51"/>
        <v>500</v>
      </c>
      <c r="AD95" s="458">
        <f t="shared" si="52"/>
        <v>602</v>
      </c>
      <c r="AE95" s="458">
        <f t="shared" si="53"/>
        <v>611</v>
      </c>
      <c r="AF95" s="458">
        <f t="shared" si="54"/>
        <v>587</v>
      </c>
      <c r="AG95" s="458">
        <f t="shared" si="55"/>
        <v>545</v>
      </c>
      <c r="AH95" s="458">
        <f t="shared" si="56"/>
        <v>449</v>
      </c>
      <c r="AI95" s="458">
        <f t="shared" si="57"/>
        <v>373</v>
      </c>
      <c r="AJ95" s="458">
        <f t="shared" si="58"/>
        <v>236</v>
      </c>
      <c r="AK95" s="458">
        <f t="shared" si="59"/>
        <v>195</v>
      </c>
      <c r="AL95" s="458">
        <f t="shared" si="60"/>
        <v>119</v>
      </c>
      <c r="AM95" s="458">
        <f t="shared" si="61"/>
        <v>105</v>
      </c>
      <c r="AN95" s="458">
        <f t="shared" si="62"/>
        <v>59</v>
      </c>
      <c r="AO95" s="458">
        <f t="shared" si="63"/>
        <v>89</v>
      </c>
      <c r="AP95" s="458">
        <f t="shared" si="64"/>
        <v>9</v>
      </c>
      <c r="AQ95" s="458">
        <f t="shared" si="65"/>
        <v>49</v>
      </c>
      <c r="AR95" s="458">
        <f t="shared" si="66"/>
        <v>26</v>
      </c>
      <c r="AT95" s="16" t="s">
        <v>203</v>
      </c>
      <c r="AU95" s="13">
        <v>5</v>
      </c>
      <c r="AV95" s="13">
        <v>5</v>
      </c>
      <c r="AW95" s="13">
        <v>7</v>
      </c>
      <c r="AX95" s="13">
        <v>7</v>
      </c>
      <c r="AY95" s="13">
        <v>3</v>
      </c>
      <c r="AZ95" s="13">
        <v>6</v>
      </c>
      <c r="BA95" s="13">
        <v>3</v>
      </c>
      <c r="BB95" s="13">
        <v>4</v>
      </c>
      <c r="BC95" s="13">
        <v>7</v>
      </c>
      <c r="BD95" s="13">
        <v>7</v>
      </c>
      <c r="BE95" s="13">
        <v>5</v>
      </c>
      <c r="BF95" s="13">
        <v>12</v>
      </c>
      <c r="BG95" s="13">
        <v>5</v>
      </c>
      <c r="BH95" s="13">
        <v>11</v>
      </c>
      <c r="BI95" s="13">
        <v>10</v>
      </c>
      <c r="BJ95" s="13">
        <v>9</v>
      </c>
      <c r="BK95" s="13">
        <v>12</v>
      </c>
      <c r="BL95" s="13">
        <v>23</v>
      </c>
      <c r="BM95" s="13">
        <v>25</v>
      </c>
      <c r="BN95" s="13">
        <v>33</v>
      </c>
      <c r="BO95" s="13">
        <v>37</v>
      </c>
      <c r="BP95" s="13">
        <v>33</v>
      </c>
      <c r="BQ95" s="13">
        <v>41</v>
      </c>
      <c r="BR95" s="13">
        <v>46</v>
      </c>
      <c r="BS95" s="13">
        <v>56</v>
      </c>
      <c r="BT95" s="13">
        <v>55</v>
      </c>
      <c r="BU95" s="13">
        <v>59</v>
      </c>
      <c r="BV95" s="13">
        <v>52</v>
      </c>
      <c r="BW95" s="13">
        <v>59</v>
      </c>
      <c r="BX95" s="13">
        <v>62</v>
      </c>
      <c r="BY95" s="13">
        <v>62</v>
      </c>
      <c r="BZ95" s="13">
        <v>60</v>
      </c>
      <c r="CA95" s="13">
        <v>74</v>
      </c>
      <c r="CB95" s="13">
        <v>66</v>
      </c>
      <c r="CC95" s="13">
        <v>67</v>
      </c>
      <c r="CD95" s="13">
        <v>43</v>
      </c>
      <c r="CE95" s="13">
        <v>69</v>
      </c>
      <c r="CF95" s="13">
        <v>57</v>
      </c>
      <c r="CG95" s="13">
        <v>54</v>
      </c>
      <c r="CH95" s="13">
        <v>59</v>
      </c>
      <c r="CI95" s="13">
        <v>57</v>
      </c>
      <c r="CJ95" s="13">
        <v>67</v>
      </c>
      <c r="CK95" s="13">
        <v>60</v>
      </c>
      <c r="CL95" s="13">
        <v>63</v>
      </c>
      <c r="CM95" s="13">
        <v>55</v>
      </c>
      <c r="CN95" s="13">
        <v>53</v>
      </c>
      <c r="CO95" s="13">
        <v>53</v>
      </c>
      <c r="CP95" s="13">
        <v>46</v>
      </c>
      <c r="CQ95" s="13">
        <v>44</v>
      </c>
      <c r="CR95" s="13">
        <v>47</v>
      </c>
      <c r="CS95" s="13">
        <v>52</v>
      </c>
      <c r="CT95" s="13">
        <v>42</v>
      </c>
      <c r="CU95" s="13">
        <v>31</v>
      </c>
      <c r="CV95" s="13">
        <v>46</v>
      </c>
      <c r="CW95" s="13">
        <v>35</v>
      </c>
      <c r="CX95" s="13">
        <v>44</v>
      </c>
      <c r="CY95" s="13">
        <v>43</v>
      </c>
      <c r="CZ95" s="13">
        <v>29</v>
      </c>
      <c r="DA95" s="13">
        <v>29</v>
      </c>
      <c r="DB95" s="13">
        <v>22</v>
      </c>
      <c r="DC95" s="13">
        <v>28</v>
      </c>
      <c r="DD95" s="13">
        <v>24</v>
      </c>
      <c r="DE95" s="13">
        <v>23</v>
      </c>
      <c r="DF95" s="13">
        <v>18</v>
      </c>
      <c r="DG95" s="13">
        <v>16</v>
      </c>
      <c r="DH95" s="13">
        <v>18</v>
      </c>
      <c r="DI95" s="13">
        <v>17</v>
      </c>
      <c r="DJ95" s="13">
        <v>18</v>
      </c>
      <c r="DK95" s="13">
        <v>17</v>
      </c>
      <c r="DL95" s="13">
        <v>16</v>
      </c>
      <c r="DM95" s="13">
        <v>10</v>
      </c>
      <c r="DN95" s="13">
        <v>12</v>
      </c>
      <c r="DO95" s="13">
        <v>8</v>
      </c>
      <c r="DP95" s="13">
        <v>9</v>
      </c>
      <c r="DQ95" s="13">
        <v>12</v>
      </c>
      <c r="DR95" s="13">
        <v>9</v>
      </c>
      <c r="DS95" s="13">
        <v>8</v>
      </c>
      <c r="DT95" s="13">
        <v>12</v>
      </c>
      <c r="DU95" s="13">
        <v>13</v>
      </c>
      <c r="DV95" s="13">
        <v>12</v>
      </c>
      <c r="DW95" s="13">
        <v>11</v>
      </c>
      <c r="DX95" s="13">
        <v>9</v>
      </c>
      <c r="DY95" s="13">
        <v>10</v>
      </c>
      <c r="DZ95" s="13">
        <v>10</v>
      </c>
      <c r="EA95" s="13">
        <v>5</v>
      </c>
      <c r="EB95" s="13">
        <v>7</v>
      </c>
      <c r="EC95" s="13">
        <v>13</v>
      </c>
      <c r="ED95" s="13">
        <v>4</v>
      </c>
      <c r="EE95" s="13">
        <v>11</v>
      </c>
      <c r="EF95" s="13">
        <v>9</v>
      </c>
      <c r="EG95" s="13">
        <v>5</v>
      </c>
      <c r="EH95" s="13">
        <v>7</v>
      </c>
      <c r="EI95" s="13">
        <v>8</v>
      </c>
      <c r="EJ95" s="13">
        <v>6</v>
      </c>
      <c r="EK95" s="13">
        <v>10</v>
      </c>
      <c r="EL95" s="13">
        <v>1</v>
      </c>
      <c r="EM95" s="13">
        <v>5</v>
      </c>
      <c r="EN95" s="13">
        <v>4</v>
      </c>
      <c r="EO95" s="13">
        <v>1</v>
      </c>
      <c r="EP95" s="13"/>
      <c r="EQ95" s="13">
        <v>2</v>
      </c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59">
        <v>2666</v>
      </c>
      <c r="FC95" s="13">
        <v>11</v>
      </c>
      <c r="FD95" s="13">
        <v>13</v>
      </c>
      <c r="FE95" s="13">
        <v>6</v>
      </c>
      <c r="FF95" s="13">
        <v>4</v>
      </c>
      <c r="FG95" s="13">
        <v>4</v>
      </c>
      <c r="FH95" s="13">
        <v>4</v>
      </c>
      <c r="FI95" s="13">
        <v>3</v>
      </c>
      <c r="FJ95" s="13">
        <v>6</v>
      </c>
      <c r="FK95" s="13">
        <v>7</v>
      </c>
      <c r="FL95" s="13">
        <v>13</v>
      </c>
      <c r="FM95" s="13">
        <v>8</v>
      </c>
      <c r="FN95" s="13">
        <v>5</v>
      </c>
      <c r="FO95" s="13">
        <v>7</v>
      </c>
      <c r="FP95" s="13">
        <v>12</v>
      </c>
      <c r="FQ95" s="13">
        <v>12</v>
      </c>
      <c r="FR95" s="13">
        <v>13</v>
      </c>
      <c r="FS95" s="13">
        <v>14</v>
      </c>
      <c r="FT95" s="13">
        <v>11</v>
      </c>
      <c r="FU95" s="13">
        <v>15</v>
      </c>
      <c r="FV95" s="13">
        <v>17</v>
      </c>
      <c r="FW95" s="13">
        <v>31</v>
      </c>
      <c r="FX95" s="13">
        <v>40</v>
      </c>
      <c r="FY95" s="13">
        <v>49</v>
      </c>
      <c r="FZ95" s="13">
        <v>44</v>
      </c>
      <c r="GA95" s="13">
        <v>60</v>
      </c>
      <c r="GB95" s="13">
        <v>57</v>
      </c>
      <c r="GC95" s="13">
        <v>56</v>
      </c>
      <c r="GD95" s="13">
        <v>58</v>
      </c>
      <c r="GE95" s="13">
        <v>57</v>
      </c>
      <c r="GF95" s="13">
        <v>64</v>
      </c>
      <c r="GG95" s="13">
        <v>62</v>
      </c>
      <c r="GH95" s="13">
        <v>73</v>
      </c>
      <c r="GI95" s="13">
        <v>73</v>
      </c>
      <c r="GJ95" s="13">
        <v>57</v>
      </c>
      <c r="GK95" s="13">
        <v>46</v>
      </c>
      <c r="GL95" s="13">
        <v>65</v>
      </c>
      <c r="GM95" s="13">
        <v>63</v>
      </c>
      <c r="GN95" s="13">
        <v>65</v>
      </c>
      <c r="GO95" s="13">
        <v>47</v>
      </c>
      <c r="GP95" s="13">
        <v>51</v>
      </c>
      <c r="GQ95" s="13">
        <v>56</v>
      </c>
      <c r="GR95" s="13">
        <v>63</v>
      </c>
      <c r="GS95" s="13">
        <v>67</v>
      </c>
      <c r="GT95" s="13">
        <v>62</v>
      </c>
      <c r="GU95" s="13">
        <v>56</v>
      </c>
      <c r="GV95" s="13">
        <v>50</v>
      </c>
      <c r="GW95" s="13">
        <v>55</v>
      </c>
      <c r="GX95" s="13">
        <v>66</v>
      </c>
      <c r="GY95" s="13">
        <v>57</v>
      </c>
      <c r="GZ95" s="13">
        <v>55</v>
      </c>
      <c r="HA95" s="13">
        <v>50</v>
      </c>
      <c r="HB95" s="13">
        <v>45</v>
      </c>
      <c r="HC95" s="13">
        <v>45</v>
      </c>
      <c r="HD95" s="13">
        <v>50</v>
      </c>
      <c r="HE95" s="13">
        <v>55</v>
      </c>
      <c r="HF95" s="13">
        <v>39</v>
      </c>
      <c r="HG95" s="13">
        <v>42</v>
      </c>
      <c r="HH95" s="13">
        <v>42</v>
      </c>
      <c r="HI95" s="13">
        <v>46</v>
      </c>
      <c r="HJ95" s="13">
        <v>35</v>
      </c>
      <c r="HK95" s="13">
        <v>44</v>
      </c>
      <c r="HL95" s="13">
        <v>24</v>
      </c>
      <c r="HM95" s="13">
        <v>26</v>
      </c>
      <c r="HN95" s="13">
        <v>30</v>
      </c>
      <c r="HO95" s="13">
        <v>19</v>
      </c>
      <c r="HP95" s="13">
        <v>20</v>
      </c>
      <c r="HQ95" s="13">
        <v>19</v>
      </c>
      <c r="HR95" s="13">
        <v>17</v>
      </c>
      <c r="HS95" s="13">
        <v>27</v>
      </c>
      <c r="HT95" s="13">
        <v>10</v>
      </c>
      <c r="HU95" s="13">
        <v>11</v>
      </c>
      <c r="HV95" s="13">
        <v>21</v>
      </c>
      <c r="HW95" s="13">
        <v>12</v>
      </c>
      <c r="HX95" s="13">
        <v>18</v>
      </c>
      <c r="HY95" s="13">
        <v>15</v>
      </c>
      <c r="HZ95" s="13">
        <v>11</v>
      </c>
      <c r="IA95" s="13">
        <v>11</v>
      </c>
      <c r="IB95" s="13">
        <v>5</v>
      </c>
      <c r="IC95" s="13">
        <v>8</v>
      </c>
      <c r="ID95" s="13">
        <v>7</v>
      </c>
      <c r="IE95" s="13">
        <v>14</v>
      </c>
      <c r="IF95" s="13">
        <v>10</v>
      </c>
      <c r="IG95" s="13">
        <v>6</v>
      </c>
      <c r="IH95" s="13">
        <v>2</v>
      </c>
      <c r="II95" s="13">
        <v>3</v>
      </c>
      <c r="IJ95" s="13">
        <v>6</v>
      </c>
      <c r="IK95" s="13">
        <v>2</v>
      </c>
      <c r="IL95" s="13">
        <v>5</v>
      </c>
      <c r="IM95" s="13">
        <v>8</v>
      </c>
      <c r="IN95" s="13">
        <v>3</v>
      </c>
      <c r="IO95" s="13">
        <v>2</v>
      </c>
      <c r="IP95" s="13">
        <v>4</v>
      </c>
      <c r="IQ95" s="13">
        <v>1</v>
      </c>
      <c r="IR95" s="13">
        <v>1</v>
      </c>
      <c r="IS95" s="13"/>
      <c r="IT95" s="13"/>
      <c r="IU95" s="13"/>
      <c r="IV95" s="13"/>
      <c r="IW95" s="13"/>
      <c r="IX95" s="13"/>
      <c r="IY95" s="13">
        <v>1</v>
      </c>
      <c r="IZ95" s="13"/>
      <c r="JA95" s="13"/>
      <c r="JB95" s="13"/>
      <c r="JC95" s="13"/>
      <c r="JD95" s="13"/>
      <c r="JE95" s="13"/>
      <c r="JF95" s="59">
        <v>2762</v>
      </c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>
        <v>1</v>
      </c>
      <c r="JZ95" s="13">
        <v>2</v>
      </c>
      <c r="KA95" s="13">
        <v>1</v>
      </c>
      <c r="KB95" s="13"/>
      <c r="KC95" s="13"/>
      <c r="KD95" s="13"/>
      <c r="KE95" s="13"/>
      <c r="KF95" s="13"/>
      <c r="KG95" s="13"/>
      <c r="KH95" s="13">
        <v>1</v>
      </c>
      <c r="KI95" s="13"/>
      <c r="KJ95" s="13">
        <v>2</v>
      </c>
      <c r="KK95" s="13"/>
      <c r="KL95" s="13"/>
      <c r="KM95" s="13">
        <v>1</v>
      </c>
      <c r="KN95" s="13">
        <v>2</v>
      </c>
      <c r="KO95" s="13"/>
      <c r="KP95" s="13"/>
      <c r="KQ95" s="13"/>
      <c r="KR95" s="13"/>
      <c r="KS95" s="13"/>
      <c r="KT95" s="13"/>
      <c r="KU95" s="13"/>
      <c r="KV95" s="13">
        <v>1</v>
      </c>
      <c r="KW95" s="13"/>
      <c r="KX95" s="13"/>
      <c r="KY95" s="13"/>
      <c r="KZ95" s="13"/>
      <c r="LA95" s="13">
        <v>2</v>
      </c>
      <c r="LB95" s="13">
        <v>1</v>
      </c>
      <c r="LC95" s="13">
        <v>1</v>
      </c>
      <c r="LD95" s="13"/>
      <c r="LE95" s="13"/>
      <c r="LF95" s="13"/>
      <c r="LG95" s="13"/>
      <c r="LH95" s="13"/>
      <c r="LI95" s="13"/>
      <c r="LJ95" s="13"/>
      <c r="LK95" s="13"/>
      <c r="LL95" s="13">
        <v>1</v>
      </c>
      <c r="LM95" s="13"/>
      <c r="LN95" s="13">
        <v>1</v>
      </c>
      <c r="LO95" s="13"/>
      <c r="LP95" s="13"/>
      <c r="LQ95" s="13"/>
      <c r="LR95" s="13"/>
      <c r="LS95" s="13"/>
      <c r="LT95" s="13">
        <v>2</v>
      </c>
      <c r="LU95" s="13"/>
      <c r="LV95" s="13"/>
      <c r="LW95" s="13"/>
      <c r="LX95" s="13"/>
      <c r="LY95" s="13"/>
      <c r="LZ95" s="13">
        <v>1</v>
      </c>
      <c r="MA95" s="13"/>
      <c r="MB95" s="13"/>
      <c r="MC95" s="13"/>
      <c r="MD95" s="13">
        <v>1</v>
      </c>
      <c r="ME95" s="13"/>
      <c r="MF95" s="13"/>
      <c r="MG95" s="13"/>
      <c r="MH95" s="13"/>
      <c r="MI95" s="13"/>
      <c r="MJ95" s="13"/>
      <c r="MK95" s="13"/>
      <c r="ML95" s="13"/>
      <c r="MM95" s="13"/>
      <c r="MN95" s="13">
        <v>1</v>
      </c>
      <c r="MO95" s="13">
        <v>1</v>
      </c>
      <c r="MP95" s="13">
        <v>1</v>
      </c>
      <c r="MQ95" s="13">
        <v>1</v>
      </c>
      <c r="MR95" s="13">
        <v>1</v>
      </c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59">
        <v>26</v>
      </c>
      <c r="NG95" s="13">
        <v>5454</v>
      </c>
      <c r="NH95" s="351"/>
      <c r="NI95" s="351"/>
      <c r="NJ95" s="351"/>
      <c r="NK95" s="351"/>
      <c r="NL95" s="351"/>
      <c r="NM95" s="351"/>
    </row>
    <row r="96" spans="1:377">
      <c r="A96" s="9" t="s">
        <v>203</v>
      </c>
      <c r="B96" s="250">
        <f t="shared" si="67"/>
        <v>71</v>
      </c>
      <c r="C96" s="250">
        <f t="shared" si="68"/>
        <v>54</v>
      </c>
      <c r="D96" s="250">
        <f t="shared" si="69"/>
        <v>114</v>
      </c>
      <c r="E96" s="250">
        <f t="shared" si="70"/>
        <v>145</v>
      </c>
      <c r="F96" s="250">
        <f t="shared" si="71"/>
        <v>516</v>
      </c>
      <c r="G96" s="250">
        <f t="shared" si="72"/>
        <v>500</v>
      </c>
      <c r="H96" s="250">
        <f t="shared" si="73"/>
        <v>602</v>
      </c>
      <c r="I96" s="250">
        <f t="shared" si="74"/>
        <v>611</v>
      </c>
      <c r="J96" s="250">
        <f t="shared" si="75"/>
        <v>587</v>
      </c>
      <c r="K96" s="250">
        <f t="shared" si="76"/>
        <v>545</v>
      </c>
      <c r="L96" s="250">
        <f t="shared" si="77"/>
        <v>449</v>
      </c>
      <c r="M96" s="250">
        <f t="shared" si="78"/>
        <v>373</v>
      </c>
      <c r="N96" s="250">
        <f t="shared" si="79"/>
        <v>236</v>
      </c>
      <c r="O96" s="250">
        <f t="shared" si="80"/>
        <v>195</v>
      </c>
      <c r="P96" s="250">
        <f t="shared" si="81"/>
        <v>119</v>
      </c>
      <c r="Q96" s="250">
        <f t="shared" si="82"/>
        <v>105</v>
      </c>
      <c r="R96" s="250">
        <f t="shared" si="83"/>
        <v>59</v>
      </c>
      <c r="S96" s="250">
        <f t="shared" si="84"/>
        <v>89</v>
      </c>
      <c r="T96" s="250">
        <f t="shared" si="85"/>
        <v>9</v>
      </c>
      <c r="U96" s="250">
        <f t="shared" si="86"/>
        <v>49</v>
      </c>
      <c r="W96" s="16" t="s">
        <v>204</v>
      </c>
      <c r="X96" s="458">
        <f t="shared" si="46"/>
        <v>121</v>
      </c>
      <c r="Y96" s="458">
        <f t="shared" si="47"/>
        <v>104</v>
      </c>
      <c r="Z96" s="458">
        <f t="shared" si="48"/>
        <v>233</v>
      </c>
      <c r="AA96" s="458">
        <f t="shared" si="49"/>
        <v>279</v>
      </c>
      <c r="AB96" s="458">
        <f t="shared" si="50"/>
        <v>1148</v>
      </c>
      <c r="AC96" s="458">
        <f t="shared" si="51"/>
        <v>1000</v>
      </c>
      <c r="AD96" s="458">
        <f t="shared" si="52"/>
        <v>1363</v>
      </c>
      <c r="AE96" s="458">
        <f t="shared" si="53"/>
        <v>1125</v>
      </c>
      <c r="AF96" s="458">
        <f t="shared" si="54"/>
        <v>1021</v>
      </c>
      <c r="AG96" s="458">
        <f t="shared" si="55"/>
        <v>876</v>
      </c>
      <c r="AH96" s="458">
        <f t="shared" si="56"/>
        <v>628</v>
      </c>
      <c r="AI96" s="458">
        <f t="shared" si="57"/>
        <v>537</v>
      </c>
      <c r="AJ96" s="458">
        <f t="shared" si="58"/>
        <v>334</v>
      </c>
      <c r="AK96" s="458">
        <f t="shared" si="59"/>
        <v>271</v>
      </c>
      <c r="AL96" s="458">
        <f t="shared" si="60"/>
        <v>141</v>
      </c>
      <c r="AM96" s="458">
        <f t="shared" si="61"/>
        <v>135</v>
      </c>
      <c r="AN96" s="458">
        <f t="shared" si="62"/>
        <v>76</v>
      </c>
      <c r="AO96" s="458">
        <f t="shared" si="63"/>
        <v>78</v>
      </c>
      <c r="AP96" s="458">
        <f t="shared" si="64"/>
        <v>4</v>
      </c>
      <c r="AQ96" s="458">
        <f t="shared" si="65"/>
        <v>19</v>
      </c>
      <c r="AR96" s="458">
        <f t="shared" si="66"/>
        <v>82</v>
      </c>
      <c r="AT96" s="16" t="s">
        <v>204</v>
      </c>
      <c r="AU96" s="13">
        <v>17</v>
      </c>
      <c r="AV96" s="13">
        <v>12</v>
      </c>
      <c r="AW96" s="13">
        <v>13</v>
      </c>
      <c r="AX96" s="13">
        <v>9</v>
      </c>
      <c r="AY96" s="13">
        <v>9</v>
      </c>
      <c r="AZ96" s="13">
        <v>9</v>
      </c>
      <c r="BA96" s="13">
        <v>8</v>
      </c>
      <c r="BB96" s="13">
        <v>14</v>
      </c>
      <c r="BC96" s="13">
        <v>5</v>
      </c>
      <c r="BD96" s="13">
        <v>8</v>
      </c>
      <c r="BE96" s="13">
        <v>16</v>
      </c>
      <c r="BF96" s="13">
        <v>13</v>
      </c>
      <c r="BG96" s="13">
        <v>10</v>
      </c>
      <c r="BH96" s="13">
        <v>19</v>
      </c>
      <c r="BI96" s="13">
        <v>23</v>
      </c>
      <c r="BJ96" s="13">
        <v>29</v>
      </c>
      <c r="BK96" s="13">
        <v>35</v>
      </c>
      <c r="BL96" s="13">
        <v>39</v>
      </c>
      <c r="BM96" s="13">
        <v>38</v>
      </c>
      <c r="BN96" s="13">
        <v>57</v>
      </c>
      <c r="BO96" s="13">
        <v>67</v>
      </c>
      <c r="BP96" s="13">
        <v>78</v>
      </c>
      <c r="BQ96" s="13">
        <v>92</v>
      </c>
      <c r="BR96" s="13">
        <v>87</v>
      </c>
      <c r="BS96" s="13">
        <v>99</v>
      </c>
      <c r="BT96" s="13">
        <v>120</v>
      </c>
      <c r="BU96" s="13">
        <v>106</v>
      </c>
      <c r="BV96" s="13">
        <v>113</v>
      </c>
      <c r="BW96" s="13">
        <v>119</v>
      </c>
      <c r="BX96" s="13">
        <v>119</v>
      </c>
      <c r="BY96" s="13">
        <v>117</v>
      </c>
      <c r="BZ96" s="13">
        <v>121</v>
      </c>
      <c r="CA96" s="13">
        <v>128</v>
      </c>
      <c r="CB96" s="13">
        <v>114</v>
      </c>
      <c r="CC96" s="13">
        <v>113</v>
      </c>
      <c r="CD96" s="13">
        <v>98</v>
      </c>
      <c r="CE96" s="13">
        <v>112</v>
      </c>
      <c r="CF96" s="13">
        <v>99</v>
      </c>
      <c r="CG96" s="13">
        <v>115</v>
      </c>
      <c r="CH96" s="13">
        <v>108</v>
      </c>
      <c r="CI96" s="13">
        <v>113</v>
      </c>
      <c r="CJ96" s="13">
        <v>103</v>
      </c>
      <c r="CK96" s="13">
        <v>109</v>
      </c>
      <c r="CL96" s="13">
        <v>109</v>
      </c>
      <c r="CM96" s="13">
        <v>81</v>
      </c>
      <c r="CN96" s="13">
        <v>60</v>
      </c>
      <c r="CO96" s="13">
        <v>70</v>
      </c>
      <c r="CP96" s="13">
        <v>70</v>
      </c>
      <c r="CQ96" s="13">
        <v>81</v>
      </c>
      <c r="CR96" s="13">
        <v>80</v>
      </c>
      <c r="CS96" s="13">
        <v>69</v>
      </c>
      <c r="CT96" s="13">
        <v>63</v>
      </c>
      <c r="CU96" s="13">
        <v>62</v>
      </c>
      <c r="CV96" s="13">
        <v>51</v>
      </c>
      <c r="CW96" s="13">
        <v>58</v>
      </c>
      <c r="CX96" s="13">
        <v>43</v>
      </c>
      <c r="CY96" s="13">
        <v>45</v>
      </c>
      <c r="CZ96" s="13">
        <v>55</v>
      </c>
      <c r="DA96" s="13">
        <v>48</v>
      </c>
      <c r="DB96" s="13">
        <v>43</v>
      </c>
      <c r="DC96" s="13">
        <v>37</v>
      </c>
      <c r="DD96" s="13">
        <v>38</v>
      </c>
      <c r="DE96" s="13">
        <v>44</v>
      </c>
      <c r="DF96" s="13">
        <v>22</v>
      </c>
      <c r="DG96" s="13">
        <v>20</v>
      </c>
      <c r="DH96" s="13">
        <v>31</v>
      </c>
      <c r="DI96" s="13">
        <v>20</v>
      </c>
      <c r="DJ96" s="13">
        <v>23</v>
      </c>
      <c r="DK96" s="13">
        <v>20</v>
      </c>
      <c r="DL96" s="13">
        <v>16</v>
      </c>
      <c r="DM96" s="13">
        <v>22</v>
      </c>
      <c r="DN96" s="13">
        <v>17</v>
      </c>
      <c r="DO96" s="13">
        <v>17</v>
      </c>
      <c r="DP96" s="13">
        <v>15</v>
      </c>
      <c r="DQ96" s="13">
        <v>13</v>
      </c>
      <c r="DR96" s="13">
        <v>9</v>
      </c>
      <c r="DS96" s="13">
        <v>12</v>
      </c>
      <c r="DT96" s="13">
        <v>10</v>
      </c>
      <c r="DU96" s="13">
        <v>10</v>
      </c>
      <c r="DV96" s="13">
        <v>10</v>
      </c>
      <c r="DW96" s="13">
        <v>10</v>
      </c>
      <c r="DX96" s="13">
        <v>10</v>
      </c>
      <c r="DY96" s="13">
        <v>9</v>
      </c>
      <c r="DZ96" s="13">
        <v>9</v>
      </c>
      <c r="EA96" s="13">
        <v>6</v>
      </c>
      <c r="EB96" s="13">
        <v>8</v>
      </c>
      <c r="EC96" s="13">
        <v>6</v>
      </c>
      <c r="ED96" s="13">
        <v>10</v>
      </c>
      <c r="EE96" s="13">
        <v>5</v>
      </c>
      <c r="EF96" s="13">
        <v>5</v>
      </c>
      <c r="EG96" s="13">
        <v>11</v>
      </c>
      <c r="EH96" s="13">
        <v>1</v>
      </c>
      <c r="EI96" s="13">
        <v>2</v>
      </c>
      <c r="EJ96" s="13">
        <v>2</v>
      </c>
      <c r="EK96" s="13">
        <v>1</v>
      </c>
      <c r="EL96" s="13">
        <v>2</v>
      </c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59">
        <v>4424</v>
      </c>
      <c r="FC96" s="13">
        <v>15</v>
      </c>
      <c r="FD96" s="13">
        <v>22</v>
      </c>
      <c r="FE96" s="13">
        <v>17</v>
      </c>
      <c r="FF96" s="13">
        <v>9</v>
      </c>
      <c r="FG96" s="13">
        <v>12</v>
      </c>
      <c r="FH96" s="13">
        <v>8</v>
      </c>
      <c r="FI96" s="13">
        <v>10</v>
      </c>
      <c r="FJ96" s="13">
        <v>8</v>
      </c>
      <c r="FK96" s="13">
        <v>3</v>
      </c>
      <c r="FL96" s="13">
        <v>17</v>
      </c>
      <c r="FM96" s="13">
        <v>9</v>
      </c>
      <c r="FN96" s="13">
        <v>10</v>
      </c>
      <c r="FO96" s="13">
        <v>13</v>
      </c>
      <c r="FP96" s="13">
        <v>15</v>
      </c>
      <c r="FQ96" s="13">
        <v>21</v>
      </c>
      <c r="FR96" s="13">
        <v>22</v>
      </c>
      <c r="FS96" s="13">
        <v>19</v>
      </c>
      <c r="FT96" s="13">
        <v>29</v>
      </c>
      <c r="FU96" s="13">
        <v>52</v>
      </c>
      <c r="FV96" s="13">
        <v>43</v>
      </c>
      <c r="FW96" s="13">
        <v>65</v>
      </c>
      <c r="FX96" s="13">
        <v>69</v>
      </c>
      <c r="FY96" s="13">
        <v>85</v>
      </c>
      <c r="FZ96" s="13">
        <v>117</v>
      </c>
      <c r="GA96" s="13">
        <v>130</v>
      </c>
      <c r="GB96" s="13">
        <v>129</v>
      </c>
      <c r="GC96" s="13">
        <v>129</v>
      </c>
      <c r="GD96" s="13">
        <v>128</v>
      </c>
      <c r="GE96" s="13">
        <v>156</v>
      </c>
      <c r="GF96" s="13">
        <v>140</v>
      </c>
      <c r="GG96" s="13">
        <v>155</v>
      </c>
      <c r="GH96" s="13">
        <v>124</v>
      </c>
      <c r="GI96" s="13">
        <v>126</v>
      </c>
      <c r="GJ96" s="13">
        <v>141</v>
      </c>
      <c r="GK96" s="13">
        <v>167</v>
      </c>
      <c r="GL96" s="13">
        <v>131</v>
      </c>
      <c r="GM96" s="13">
        <v>118</v>
      </c>
      <c r="GN96" s="13">
        <v>114</v>
      </c>
      <c r="GO96" s="13">
        <v>141</v>
      </c>
      <c r="GP96" s="13">
        <v>146</v>
      </c>
      <c r="GQ96" s="13">
        <v>124</v>
      </c>
      <c r="GR96" s="13">
        <v>130</v>
      </c>
      <c r="GS96" s="13">
        <v>127</v>
      </c>
      <c r="GT96" s="13">
        <v>109</v>
      </c>
      <c r="GU96" s="13">
        <v>91</v>
      </c>
      <c r="GV96" s="13">
        <v>98</v>
      </c>
      <c r="GW96" s="13">
        <v>90</v>
      </c>
      <c r="GX96" s="13">
        <v>75</v>
      </c>
      <c r="GY96" s="13">
        <v>87</v>
      </c>
      <c r="GZ96" s="13">
        <v>90</v>
      </c>
      <c r="HA96" s="13">
        <v>90</v>
      </c>
      <c r="HB96" s="13">
        <v>71</v>
      </c>
      <c r="HC96" s="13">
        <v>66</v>
      </c>
      <c r="HD96" s="13">
        <v>66</v>
      </c>
      <c r="HE96" s="13">
        <v>65</v>
      </c>
      <c r="HF96" s="13">
        <v>58</v>
      </c>
      <c r="HG96" s="13">
        <v>63</v>
      </c>
      <c r="HH96" s="13">
        <v>50</v>
      </c>
      <c r="HI96" s="13">
        <v>45</v>
      </c>
      <c r="HJ96" s="13">
        <v>54</v>
      </c>
      <c r="HK96" s="13">
        <v>34</v>
      </c>
      <c r="HL96" s="13">
        <v>40</v>
      </c>
      <c r="HM96" s="13">
        <v>38</v>
      </c>
      <c r="HN96" s="13">
        <v>38</v>
      </c>
      <c r="HO96" s="13">
        <v>32</v>
      </c>
      <c r="HP96" s="13">
        <v>39</v>
      </c>
      <c r="HQ96" s="13">
        <v>36</v>
      </c>
      <c r="HR96" s="13">
        <v>23</v>
      </c>
      <c r="HS96" s="13">
        <v>26</v>
      </c>
      <c r="HT96" s="13">
        <v>28</v>
      </c>
      <c r="HU96" s="13">
        <v>22</v>
      </c>
      <c r="HV96" s="13">
        <v>14</v>
      </c>
      <c r="HW96" s="13">
        <v>19</v>
      </c>
      <c r="HX96" s="13">
        <v>16</v>
      </c>
      <c r="HY96" s="13">
        <v>15</v>
      </c>
      <c r="HZ96" s="13">
        <v>10</v>
      </c>
      <c r="IA96" s="13">
        <v>13</v>
      </c>
      <c r="IB96" s="13">
        <v>11</v>
      </c>
      <c r="IC96" s="13">
        <v>9</v>
      </c>
      <c r="ID96" s="13">
        <v>12</v>
      </c>
      <c r="IE96" s="13">
        <v>12</v>
      </c>
      <c r="IF96" s="13">
        <v>12</v>
      </c>
      <c r="IG96" s="13">
        <v>9</v>
      </c>
      <c r="IH96" s="13">
        <v>10</v>
      </c>
      <c r="II96" s="13">
        <v>8</v>
      </c>
      <c r="IJ96" s="13">
        <v>9</v>
      </c>
      <c r="IK96" s="13">
        <v>7</v>
      </c>
      <c r="IL96" s="13">
        <v>4</v>
      </c>
      <c r="IM96" s="13">
        <v>4</v>
      </c>
      <c r="IN96" s="13">
        <v>1</v>
      </c>
      <c r="IO96" s="13">
        <v>1</v>
      </c>
      <c r="IP96" s="13"/>
      <c r="IQ96" s="13">
        <v>3</v>
      </c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59">
        <v>5069</v>
      </c>
      <c r="JG96" s="13">
        <v>4</v>
      </c>
      <c r="JH96" s="13"/>
      <c r="JI96" s="13"/>
      <c r="JJ96" s="13"/>
      <c r="JK96" s="13"/>
      <c r="JL96" s="13"/>
      <c r="JM96" s="13"/>
      <c r="JN96" s="13">
        <v>1</v>
      </c>
      <c r="JO96" s="13"/>
      <c r="JP96" s="13">
        <v>1</v>
      </c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>
        <v>1</v>
      </c>
      <c r="KC96" s="13">
        <v>2</v>
      </c>
      <c r="KD96" s="13">
        <v>2</v>
      </c>
      <c r="KE96" s="13">
        <v>3</v>
      </c>
      <c r="KF96" s="13">
        <v>3</v>
      </c>
      <c r="KG96" s="13">
        <v>2</v>
      </c>
      <c r="KH96" s="13"/>
      <c r="KI96" s="13">
        <v>2</v>
      </c>
      <c r="KJ96" s="13">
        <v>6</v>
      </c>
      <c r="KK96" s="13"/>
      <c r="KL96" s="13">
        <v>6</v>
      </c>
      <c r="KM96" s="13">
        <v>1</v>
      </c>
      <c r="KN96" s="13">
        <v>1</v>
      </c>
      <c r="KO96" s="13">
        <v>3</v>
      </c>
      <c r="KP96" s="13">
        <v>2</v>
      </c>
      <c r="KQ96" s="13">
        <v>7</v>
      </c>
      <c r="KR96" s="13">
        <v>3</v>
      </c>
      <c r="KS96" s="13">
        <v>2</v>
      </c>
      <c r="KT96" s="13"/>
      <c r="KU96" s="13">
        <v>1</v>
      </c>
      <c r="KV96" s="13">
        <v>1</v>
      </c>
      <c r="KW96" s="13">
        <v>2</v>
      </c>
      <c r="KX96" s="13">
        <v>1</v>
      </c>
      <c r="KY96" s="13"/>
      <c r="KZ96" s="13">
        <v>1</v>
      </c>
      <c r="LA96" s="13">
        <v>3</v>
      </c>
      <c r="LB96" s="13">
        <v>1</v>
      </c>
      <c r="LC96" s="13"/>
      <c r="LD96" s="13"/>
      <c r="LE96" s="13"/>
      <c r="LF96" s="13"/>
      <c r="LG96" s="13"/>
      <c r="LH96" s="13">
        <v>1</v>
      </c>
      <c r="LI96" s="13">
        <v>1</v>
      </c>
      <c r="LJ96" s="13"/>
      <c r="LK96" s="13"/>
      <c r="LL96" s="13">
        <v>1</v>
      </c>
      <c r="LM96" s="13">
        <v>1</v>
      </c>
      <c r="LN96" s="13"/>
      <c r="LO96" s="13"/>
      <c r="LP96" s="13">
        <v>1</v>
      </c>
      <c r="LQ96" s="13"/>
      <c r="LR96" s="13">
        <v>1</v>
      </c>
      <c r="LS96" s="13">
        <v>1</v>
      </c>
      <c r="LT96" s="13">
        <v>2</v>
      </c>
      <c r="LU96" s="13"/>
      <c r="LV96" s="13"/>
      <c r="LW96" s="13">
        <v>2</v>
      </c>
      <c r="LX96" s="13"/>
      <c r="LY96" s="13">
        <v>4</v>
      </c>
      <c r="LZ96" s="13"/>
      <c r="MA96" s="13"/>
      <c r="MB96" s="13"/>
      <c r="MC96" s="13"/>
      <c r="MD96" s="13">
        <v>1</v>
      </c>
      <c r="ME96" s="13"/>
      <c r="MF96" s="13">
        <v>1</v>
      </c>
      <c r="MG96" s="13">
        <v>1</v>
      </c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>
        <v>1</v>
      </c>
      <c r="MW96" s="13"/>
      <c r="MX96" s="13"/>
      <c r="MY96" s="13"/>
      <c r="MZ96" s="13"/>
      <c r="NA96" s="13"/>
      <c r="NB96" s="13"/>
      <c r="NC96" s="13"/>
      <c r="ND96" s="13">
        <v>1</v>
      </c>
      <c r="NE96" s="13"/>
      <c r="NF96" s="59">
        <v>82</v>
      </c>
      <c r="NG96" s="13">
        <v>9575</v>
      </c>
      <c r="NH96" s="351"/>
      <c r="NI96" s="351"/>
      <c r="NJ96" s="351"/>
      <c r="NK96" s="351"/>
      <c r="NL96" s="351"/>
      <c r="NM96" s="351"/>
    </row>
    <row r="97" spans="1:377">
      <c r="A97" s="9" t="s">
        <v>204</v>
      </c>
      <c r="B97" s="250">
        <f t="shared" si="67"/>
        <v>121</v>
      </c>
      <c r="C97" s="250">
        <f t="shared" si="68"/>
        <v>104</v>
      </c>
      <c r="D97" s="250">
        <f t="shared" si="69"/>
        <v>233</v>
      </c>
      <c r="E97" s="250">
        <f t="shared" si="70"/>
        <v>279</v>
      </c>
      <c r="F97" s="250">
        <f t="shared" si="71"/>
        <v>1148</v>
      </c>
      <c r="G97" s="250">
        <f t="shared" si="72"/>
        <v>1000</v>
      </c>
      <c r="H97" s="250">
        <f t="shared" si="73"/>
        <v>1363</v>
      </c>
      <c r="I97" s="250">
        <f t="shared" si="74"/>
        <v>1125</v>
      </c>
      <c r="J97" s="250">
        <f t="shared" si="75"/>
        <v>1021</v>
      </c>
      <c r="K97" s="250">
        <f t="shared" si="76"/>
        <v>876</v>
      </c>
      <c r="L97" s="250">
        <f t="shared" si="77"/>
        <v>628</v>
      </c>
      <c r="M97" s="250">
        <f t="shared" si="78"/>
        <v>537</v>
      </c>
      <c r="N97" s="250">
        <f t="shared" si="79"/>
        <v>334</v>
      </c>
      <c r="O97" s="250">
        <f t="shared" si="80"/>
        <v>271</v>
      </c>
      <c r="P97" s="250">
        <f t="shared" si="81"/>
        <v>141</v>
      </c>
      <c r="Q97" s="250">
        <f t="shared" si="82"/>
        <v>135</v>
      </c>
      <c r="R97" s="250">
        <f t="shared" si="83"/>
        <v>76</v>
      </c>
      <c r="S97" s="250">
        <f t="shared" si="84"/>
        <v>78</v>
      </c>
      <c r="T97" s="250">
        <f t="shared" si="85"/>
        <v>4</v>
      </c>
      <c r="U97" s="250">
        <f t="shared" si="86"/>
        <v>19</v>
      </c>
      <c r="W97" s="16" t="s">
        <v>205</v>
      </c>
      <c r="X97" s="458">
        <f t="shared" ref="X97:X160" si="87">SUM(FC97:FL97)</f>
        <v>30</v>
      </c>
      <c r="Y97" s="458">
        <f t="shared" ref="Y97:Y160" si="88">SUM(AU97:BD97)</f>
        <v>27</v>
      </c>
      <c r="Z97" s="458">
        <f t="shared" ref="Z97:Z160" si="89">SUM(FM97:FV97)</f>
        <v>56</v>
      </c>
      <c r="AA97" s="458">
        <f t="shared" ref="AA97:AA160" si="90">SUM(BE97:BN97)</f>
        <v>64</v>
      </c>
      <c r="AB97" s="458">
        <f t="shared" ref="AB97:AB160" si="91">SUM(FW97:GF97)</f>
        <v>217</v>
      </c>
      <c r="AC97" s="458">
        <f t="shared" ref="AC97:AC160" si="92">SUM(BO97:BX97)</f>
        <v>224</v>
      </c>
      <c r="AD97" s="458">
        <f t="shared" ref="AD97:AD160" si="93">SUM(GG97:GP97)</f>
        <v>244</v>
      </c>
      <c r="AE97" s="458">
        <f t="shared" ref="AE97:AE160" si="94">SUM(BY97:CH97)</f>
        <v>254</v>
      </c>
      <c r="AF97" s="458">
        <f t="shared" ref="AF97:AF160" si="95">SUM(GQ97:GZ97)</f>
        <v>223</v>
      </c>
      <c r="AG97" s="458">
        <f t="shared" ref="AG97:AG160" si="96">SUM(CI97:CR97)</f>
        <v>226</v>
      </c>
      <c r="AH97" s="458">
        <f t="shared" ref="AH97:AH160" si="97">SUM(HA97:HJ97)</f>
        <v>127</v>
      </c>
      <c r="AI97" s="458">
        <f t="shared" ref="AI97:AI160" si="98">SUM(CS97:DB97)</f>
        <v>145</v>
      </c>
      <c r="AJ97" s="458">
        <f t="shared" ref="AJ97:AJ160" si="99">SUM(HK97:HT97)</f>
        <v>91</v>
      </c>
      <c r="AK97" s="458">
        <f t="shared" ref="AK97:AK160" si="100">SUM(DC97:DL97)</f>
        <v>56</v>
      </c>
      <c r="AL97" s="458">
        <f t="shared" ref="AL97:AL160" si="101">SUM(HU97:ID97)</f>
        <v>62</v>
      </c>
      <c r="AM97" s="458">
        <f t="shared" ref="AM97:AM160" si="102">SUM(DM97:DV97)</f>
        <v>65</v>
      </c>
      <c r="AN97" s="458">
        <f t="shared" ref="AN97:AN160" si="103">SUM(IE97:IN97)</f>
        <v>28</v>
      </c>
      <c r="AO97" s="458">
        <f t="shared" ref="AO97:AO160" si="104">SUM(DW97:EF97)</f>
        <v>46</v>
      </c>
      <c r="AP97" s="458">
        <f t="shared" ref="AP97:AP160" si="105">SUM(IO97:JD97)</f>
        <v>6</v>
      </c>
      <c r="AQ97" s="458">
        <f t="shared" ref="AQ97:AQ160" si="106">SUM(EG97:EZ97)</f>
        <v>20</v>
      </c>
      <c r="AR97" s="458">
        <f t="shared" ref="AR97:AR160" si="107">+FA97+JE97+NF97</f>
        <v>8</v>
      </c>
      <c r="AT97" s="16" t="s">
        <v>205</v>
      </c>
      <c r="AU97" s="13">
        <v>7</v>
      </c>
      <c r="AV97" s="13">
        <v>2</v>
      </c>
      <c r="AW97" s="13">
        <v>2</v>
      </c>
      <c r="AX97" s="13">
        <v>4</v>
      </c>
      <c r="AY97" s="13">
        <v>3</v>
      </c>
      <c r="AZ97" s="13">
        <v>4</v>
      </c>
      <c r="BA97" s="13">
        <v>1</v>
      </c>
      <c r="BB97" s="13">
        <v>1</v>
      </c>
      <c r="BC97" s="13">
        <v>1</v>
      </c>
      <c r="BD97" s="13">
        <v>2</v>
      </c>
      <c r="BE97" s="13">
        <v>2</v>
      </c>
      <c r="BF97" s="13"/>
      <c r="BG97" s="13">
        <v>6</v>
      </c>
      <c r="BH97" s="13">
        <v>5</v>
      </c>
      <c r="BI97" s="13">
        <v>8</v>
      </c>
      <c r="BJ97" s="13">
        <v>7</v>
      </c>
      <c r="BK97" s="13">
        <v>10</v>
      </c>
      <c r="BL97" s="13">
        <v>14</v>
      </c>
      <c r="BM97" s="13">
        <v>5</v>
      </c>
      <c r="BN97" s="13">
        <v>7</v>
      </c>
      <c r="BO97" s="13">
        <v>11</v>
      </c>
      <c r="BP97" s="13">
        <v>18</v>
      </c>
      <c r="BQ97" s="13">
        <v>12</v>
      </c>
      <c r="BR97" s="13">
        <v>20</v>
      </c>
      <c r="BS97" s="13">
        <v>28</v>
      </c>
      <c r="BT97" s="13">
        <v>24</v>
      </c>
      <c r="BU97" s="13">
        <v>24</v>
      </c>
      <c r="BV97" s="13">
        <v>21</v>
      </c>
      <c r="BW97" s="13">
        <v>32</v>
      </c>
      <c r="BX97" s="13">
        <v>34</v>
      </c>
      <c r="BY97" s="13">
        <v>25</v>
      </c>
      <c r="BZ97" s="13">
        <v>22</v>
      </c>
      <c r="CA97" s="13">
        <v>23</v>
      </c>
      <c r="CB97" s="13">
        <v>32</v>
      </c>
      <c r="CC97" s="13">
        <v>21</v>
      </c>
      <c r="CD97" s="13">
        <v>25</v>
      </c>
      <c r="CE97" s="13">
        <v>34</v>
      </c>
      <c r="CF97" s="13">
        <v>23</v>
      </c>
      <c r="CG97" s="13">
        <v>26</v>
      </c>
      <c r="CH97" s="13">
        <v>23</v>
      </c>
      <c r="CI97" s="13">
        <v>22</v>
      </c>
      <c r="CJ97" s="13">
        <v>38</v>
      </c>
      <c r="CK97" s="13">
        <v>24</v>
      </c>
      <c r="CL97" s="13">
        <v>20</v>
      </c>
      <c r="CM97" s="13">
        <v>28</v>
      </c>
      <c r="CN97" s="13">
        <v>17</v>
      </c>
      <c r="CO97" s="13">
        <v>17</v>
      </c>
      <c r="CP97" s="13">
        <v>21</v>
      </c>
      <c r="CQ97" s="13">
        <v>18</v>
      </c>
      <c r="CR97" s="13">
        <v>21</v>
      </c>
      <c r="CS97" s="13">
        <v>18</v>
      </c>
      <c r="CT97" s="13">
        <v>13</v>
      </c>
      <c r="CU97" s="13">
        <v>22</v>
      </c>
      <c r="CV97" s="13">
        <v>9</v>
      </c>
      <c r="CW97" s="13">
        <v>7</v>
      </c>
      <c r="CX97" s="13">
        <v>14</v>
      </c>
      <c r="CY97" s="13">
        <v>17</v>
      </c>
      <c r="CZ97" s="13">
        <v>11</v>
      </c>
      <c r="DA97" s="13">
        <v>15</v>
      </c>
      <c r="DB97" s="13">
        <v>19</v>
      </c>
      <c r="DC97" s="13">
        <v>10</v>
      </c>
      <c r="DD97" s="13">
        <v>5</v>
      </c>
      <c r="DE97" s="13">
        <v>6</v>
      </c>
      <c r="DF97" s="13">
        <v>5</v>
      </c>
      <c r="DG97" s="13">
        <v>2</v>
      </c>
      <c r="DH97" s="13">
        <v>9</v>
      </c>
      <c r="DI97" s="13">
        <v>7</v>
      </c>
      <c r="DJ97" s="13">
        <v>3</v>
      </c>
      <c r="DK97" s="13">
        <v>3</v>
      </c>
      <c r="DL97" s="13">
        <v>6</v>
      </c>
      <c r="DM97" s="13">
        <v>6</v>
      </c>
      <c r="DN97" s="13">
        <v>9</v>
      </c>
      <c r="DO97" s="13">
        <v>8</v>
      </c>
      <c r="DP97" s="13">
        <v>5</v>
      </c>
      <c r="DQ97" s="13">
        <v>5</v>
      </c>
      <c r="DR97" s="13">
        <v>11</v>
      </c>
      <c r="DS97" s="13">
        <v>6</v>
      </c>
      <c r="DT97" s="13">
        <v>8</v>
      </c>
      <c r="DU97" s="13">
        <v>4</v>
      </c>
      <c r="DV97" s="13">
        <v>3</v>
      </c>
      <c r="DW97" s="13">
        <v>5</v>
      </c>
      <c r="DX97" s="13">
        <v>6</v>
      </c>
      <c r="DY97" s="13">
        <v>4</v>
      </c>
      <c r="DZ97" s="13">
        <v>5</v>
      </c>
      <c r="EA97" s="13">
        <v>4</v>
      </c>
      <c r="EB97" s="13">
        <v>6</v>
      </c>
      <c r="EC97" s="13">
        <v>4</v>
      </c>
      <c r="ED97" s="13">
        <v>4</v>
      </c>
      <c r="EE97" s="13">
        <v>2</v>
      </c>
      <c r="EF97" s="13">
        <v>6</v>
      </c>
      <c r="EG97" s="13">
        <v>4</v>
      </c>
      <c r="EH97" s="13">
        <v>2</v>
      </c>
      <c r="EI97" s="13">
        <v>3</v>
      </c>
      <c r="EJ97" s="13">
        <v>4</v>
      </c>
      <c r="EK97" s="13"/>
      <c r="EL97" s="13">
        <v>1</v>
      </c>
      <c r="EM97" s="13">
        <v>2</v>
      </c>
      <c r="EN97" s="13"/>
      <c r="EO97" s="13">
        <v>1</v>
      </c>
      <c r="EP97" s="13">
        <v>1</v>
      </c>
      <c r="EQ97" s="13">
        <v>2</v>
      </c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59">
        <v>1127</v>
      </c>
      <c r="FC97" s="13">
        <v>5</v>
      </c>
      <c r="FD97" s="13">
        <v>4</v>
      </c>
      <c r="FE97" s="13">
        <v>2</v>
      </c>
      <c r="FF97" s="13">
        <v>3</v>
      </c>
      <c r="FG97" s="13">
        <v>4</v>
      </c>
      <c r="FH97" s="13">
        <v>1</v>
      </c>
      <c r="FI97" s="13">
        <v>2</v>
      </c>
      <c r="FJ97" s="13">
        <v>3</v>
      </c>
      <c r="FK97" s="13">
        <v>3</v>
      </c>
      <c r="FL97" s="13">
        <v>3</v>
      </c>
      <c r="FM97" s="13">
        <v>1</v>
      </c>
      <c r="FN97" s="13">
        <v>2</v>
      </c>
      <c r="FO97" s="13">
        <v>3</v>
      </c>
      <c r="FP97" s="13">
        <v>3</v>
      </c>
      <c r="FQ97" s="13">
        <v>3</v>
      </c>
      <c r="FR97" s="13">
        <v>8</v>
      </c>
      <c r="FS97" s="13">
        <v>3</v>
      </c>
      <c r="FT97" s="13">
        <v>7</v>
      </c>
      <c r="FU97" s="13">
        <v>13</v>
      </c>
      <c r="FV97" s="13">
        <v>13</v>
      </c>
      <c r="FW97" s="13">
        <v>15</v>
      </c>
      <c r="FX97" s="13">
        <v>14</v>
      </c>
      <c r="FY97" s="13">
        <v>11</v>
      </c>
      <c r="FZ97" s="13">
        <v>18</v>
      </c>
      <c r="GA97" s="13">
        <v>23</v>
      </c>
      <c r="GB97" s="13">
        <v>23</v>
      </c>
      <c r="GC97" s="13">
        <v>16</v>
      </c>
      <c r="GD97" s="13">
        <v>29</v>
      </c>
      <c r="GE97" s="13">
        <v>30</v>
      </c>
      <c r="GF97" s="13">
        <v>38</v>
      </c>
      <c r="GG97" s="13">
        <v>34</v>
      </c>
      <c r="GH97" s="13">
        <v>23</v>
      </c>
      <c r="GI97" s="13">
        <v>25</v>
      </c>
      <c r="GJ97" s="13">
        <v>27</v>
      </c>
      <c r="GK97" s="13">
        <v>26</v>
      </c>
      <c r="GL97" s="13">
        <v>22</v>
      </c>
      <c r="GM97" s="13">
        <v>18</v>
      </c>
      <c r="GN97" s="13">
        <v>21</v>
      </c>
      <c r="GO97" s="13">
        <v>24</v>
      </c>
      <c r="GP97" s="13">
        <v>24</v>
      </c>
      <c r="GQ97" s="13">
        <v>33</v>
      </c>
      <c r="GR97" s="13">
        <v>16</v>
      </c>
      <c r="GS97" s="13">
        <v>21</v>
      </c>
      <c r="GT97" s="13">
        <v>24</v>
      </c>
      <c r="GU97" s="13">
        <v>20</v>
      </c>
      <c r="GV97" s="13">
        <v>20</v>
      </c>
      <c r="GW97" s="13">
        <v>25</v>
      </c>
      <c r="GX97" s="13">
        <v>17</v>
      </c>
      <c r="GY97" s="13">
        <v>23</v>
      </c>
      <c r="GZ97" s="13">
        <v>24</v>
      </c>
      <c r="HA97" s="13">
        <v>20</v>
      </c>
      <c r="HB97" s="13">
        <v>12</v>
      </c>
      <c r="HC97" s="13">
        <v>14</v>
      </c>
      <c r="HD97" s="13">
        <v>17</v>
      </c>
      <c r="HE97" s="13">
        <v>7</v>
      </c>
      <c r="HF97" s="13">
        <v>16</v>
      </c>
      <c r="HG97" s="13">
        <v>10</v>
      </c>
      <c r="HH97" s="13">
        <v>14</v>
      </c>
      <c r="HI97" s="13">
        <v>3</v>
      </c>
      <c r="HJ97" s="13">
        <v>14</v>
      </c>
      <c r="HK97" s="13">
        <v>13</v>
      </c>
      <c r="HL97" s="13">
        <v>4</v>
      </c>
      <c r="HM97" s="13">
        <v>13</v>
      </c>
      <c r="HN97" s="13">
        <v>9</v>
      </c>
      <c r="HO97" s="13">
        <v>10</v>
      </c>
      <c r="HP97" s="13">
        <v>7</v>
      </c>
      <c r="HQ97" s="13">
        <v>12</v>
      </c>
      <c r="HR97" s="13">
        <v>9</v>
      </c>
      <c r="HS97" s="13">
        <v>7</v>
      </c>
      <c r="HT97" s="13">
        <v>7</v>
      </c>
      <c r="HU97" s="13">
        <v>6</v>
      </c>
      <c r="HV97" s="13">
        <v>11</v>
      </c>
      <c r="HW97" s="13">
        <v>9</v>
      </c>
      <c r="HX97" s="13">
        <v>2</v>
      </c>
      <c r="HY97" s="13">
        <v>4</v>
      </c>
      <c r="HZ97" s="13">
        <v>9</v>
      </c>
      <c r="IA97" s="13">
        <v>8</v>
      </c>
      <c r="IB97" s="13">
        <v>6</v>
      </c>
      <c r="IC97" s="13">
        <v>1</v>
      </c>
      <c r="ID97" s="13">
        <v>6</v>
      </c>
      <c r="IE97" s="13">
        <v>8</v>
      </c>
      <c r="IF97" s="13">
        <v>4</v>
      </c>
      <c r="IG97" s="13">
        <v>6</v>
      </c>
      <c r="IH97" s="13">
        <v>5</v>
      </c>
      <c r="II97" s="13">
        <v>2</v>
      </c>
      <c r="IJ97" s="13"/>
      <c r="IK97" s="13">
        <v>1</v>
      </c>
      <c r="IL97" s="13">
        <v>1</v>
      </c>
      <c r="IM97" s="13">
        <v>1</v>
      </c>
      <c r="IN97" s="13"/>
      <c r="IO97" s="13">
        <v>1</v>
      </c>
      <c r="IP97" s="13"/>
      <c r="IQ97" s="13">
        <v>3</v>
      </c>
      <c r="IR97" s="13">
        <v>1</v>
      </c>
      <c r="IS97" s="13"/>
      <c r="IT97" s="13"/>
      <c r="IU97" s="13">
        <v>1</v>
      </c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59">
        <v>1084</v>
      </c>
      <c r="JG97" s="13">
        <v>1</v>
      </c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>
        <v>1</v>
      </c>
      <c r="KG97" s="13">
        <v>1</v>
      </c>
      <c r="KH97" s="13"/>
      <c r="KI97" s="13"/>
      <c r="KJ97" s="13"/>
      <c r="KK97" s="13"/>
      <c r="KL97" s="13"/>
      <c r="KM97" s="13">
        <v>2</v>
      </c>
      <c r="KN97" s="13"/>
      <c r="KO97" s="13"/>
      <c r="KP97" s="13">
        <v>1</v>
      </c>
      <c r="KQ97" s="13"/>
      <c r="KR97" s="13"/>
      <c r="KS97" s="13"/>
      <c r="KT97" s="13"/>
      <c r="KU97" s="13"/>
      <c r="KV97" s="13"/>
      <c r="KW97" s="13"/>
      <c r="KX97" s="13"/>
      <c r="KY97" s="13"/>
      <c r="KZ97" s="13">
        <v>1</v>
      </c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>
        <v>1</v>
      </c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59">
        <v>8</v>
      </c>
      <c r="NG97" s="13">
        <v>2219</v>
      </c>
      <c r="NH97" s="351"/>
      <c r="NI97" s="351"/>
      <c r="NJ97" s="351"/>
      <c r="NK97" s="351"/>
      <c r="NL97" s="351"/>
      <c r="NM97" s="351"/>
    </row>
    <row r="98" spans="1:377">
      <c r="A98" s="8" t="s">
        <v>205</v>
      </c>
      <c r="B98" s="250">
        <f t="shared" si="67"/>
        <v>30</v>
      </c>
      <c r="C98" s="250">
        <f t="shared" si="68"/>
        <v>27</v>
      </c>
      <c r="D98" s="250">
        <f t="shared" si="69"/>
        <v>56</v>
      </c>
      <c r="E98" s="250">
        <f t="shared" si="70"/>
        <v>64</v>
      </c>
      <c r="F98" s="250">
        <f t="shared" si="71"/>
        <v>217</v>
      </c>
      <c r="G98" s="250">
        <f t="shared" si="72"/>
        <v>224</v>
      </c>
      <c r="H98" s="250">
        <f t="shared" si="73"/>
        <v>244</v>
      </c>
      <c r="I98" s="250">
        <f t="shared" si="74"/>
        <v>254</v>
      </c>
      <c r="J98" s="250">
        <f t="shared" si="75"/>
        <v>223</v>
      </c>
      <c r="K98" s="250">
        <f t="shared" si="76"/>
        <v>226</v>
      </c>
      <c r="L98" s="250">
        <f t="shared" si="77"/>
        <v>127</v>
      </c>
      <c r="M98" s="250">
        <f t="shared" si="78"/>
        <v>145</v>
      </c>
      <c r="N98" s="250">
        <f t="shared" si="79"/>
        <v>91</v>
      </c>
      <c r="O98" s="250">
        <f t="shared" si="80"/>
        <v>56</v>
      </c>
      <c r="P98" s="250">
        <f t="shared" si="81"/>
        <v>62</v>
      </c>
      <c r="Q98" s="250">
        <f t="shared" si="82"/>
        <v>65</v>
      </c>
      <c r="R98" s="250">
        <f t="shared" si="83"/>
        <v>28</v>
      </c>
      <c r="S98" s="250">
        <f t="shared" si="84"/>
        <v>46</v>
      </c>
      <c r="T98" s="250">
        <f t="shared" si="85"/>
        <v>6</v>
      </c>
      <c r="U98" s="250">
        <f t="shared" si="86"/>
        <v>20</v>
      </c>
      <c r="W98" s="16" t="s">
        <v>110</v>
      </c>
      <c r="X98" s="458">
        <f t="shared" si="87"/>
        <v>7</v>
      </c>
      <c r="Y98" s="458">
        <f t="shared" si="88"/>
        <v>4</v>
      </c>
      <c r="Z98" s="458">
        <f t="shared" si="89"/>
        <v>7</v>
      </c>
      <c r="AA98" s="458">
        <f t="shared" si="90"/>
        <v>10</v>
      </c>
      <c r="AB98" s="458">
        <f t="shared" si="91"/>
        <v>32</v>
      </c>
      <c r="AC98" s="458">
        <f t="shared" si="92"/>
        <v>39</v>
      </c>
      <c r="AD98" s="458">
        <f t="shared" si="93"/>
        <v>31</v>
      </c>
      <c r="AE98" s="458">
        <f t="shared" si="94"/>
        <v>37</v>
      </c>
      <c r="AF98" s="458">
        <f t="shared" si="95"/>
        <v>27</v>
      </c>
      <c r="AG98" s="458">
        <f t="shared" si="96"/>
        <v>42</v>
      </c>
      <c r="AH98" s="458">
        <f t="shared" si="97"/>
        <v>28</v>
      </c>
      <c r="AI98" s="458">
        <f t="shared" si="98"/>
        <v>31</v>
      </c>
      <c r="AJ98" s="458">
        <f t="shared" si="99"/>
        <v>32</v>
      </c>
      <c r="AK98" s="458">
        <f t="shared" si="100"/>
        <v>22</v>
      </c>
      <c r="AL98" s="458">
        <f t="shared" si="101"/>
        <v>16</v>
      </c>
      <c r="AM98" s="458">
        <f t="shared" si="102"/>
        <v>7</v>
      </c>
      <c r="AN98" s="458">
        <f t="shared" si="103"/>
        <v>9</v>
      </c>
      <c r="AO98" s="458">
        <f t="shared" si="104"/>
        <v>20</v>
      </c>
      <c r="AP98" s="458">
        <f t="shared" si="105"/>
        <v>0</v>
      </c>
      <c r="AQ98" s="458">
        <f t="shared" si="106"/>
        <v>12</v>
      </c>
      <c r="AR98" s="458">
        <f t="shared" si="107"/>
        <v>0</v>
      </c>
      <c r="AT98" s="16" t="s">
        <v>110</v>
      </c>
      <c r="AU98" s="13">
        <v>1</v>
      </c>
      <c r="AV98" s="13">
        <v>1</v>
      </c>
      <c r="AW98" s="13"/>
      <c r="AX98" s="13">
        <v>1</v>
      </c>
      <c r="AY98" s="13"/>
      <c r="AZ98" s="13"/>
      <c r="BA98" s="13"/>
      <c r="BB98" s="13">
        <v>1</v>
      </c>
      <c r="BC98" s="13"/>
      <c r="BD98" s="13"/>
      <c r="BE98" s="13"/>
      <c r="BF98" s="13">
        <v>1</v>
      </c>
      <c r="BG98" s="13">
        <v>1</v>
      </c>
      <c r="BH98" s="13">
        <v>1</v>
      </c>
      <c r="BI98" s="13"/>
      <c r="BJ98" s="13">
        <v>1</v>
      </c>
      <c r="BK98" s="13">
        <v>2</v>
      </c>
      <c r="BL98" s="13">
        <v>1</v>
      </c>
      <c r="BM98" s="13">
        <v>1</v>
      </c>
      <c r="BN98" s="13">
        <v>2</v>
      </c>
      <c r="BO98" s="13">
        <v>2</v>
      </c>
      <c r="BP98" s="13">
        <v>2</v>
      </c>
      <c r="BQ98" s="13">
        <v>3</v>
      </c>
      <c r="BR98" s="13">
        <v>5</v>
      </c>
      <c r="BS98" s="13">
        <v>1</v>
      </c>
      <c r="BT98" s="13">
        <v>1</v>
      </c>
      <c r="BU98" s="13">
        <v>7</v>
      </c>
      <c r="BV98" s="13">
        <v>6</v>
      </c>
      <c r="BW98" s="13">
        <v>4</v>
      </c>
      <c r="BX98" s="13">
        <v>8</v>
      </c>
      <c r="BY98" s="13">
        <v>2</v>
      </c>
      <c r="BZ98" s="13">
        <v>5</v>
      </c>
      <c r="CA98" s="13">
        <v>4</v>
      </c>
      <c r="CB98" s="13">
        <v>3</v>
      </c>
      <c r="CC98" s="13">
        <v>4</v>
      </c>
      <c r="CD98" s="13">
        <v>3</v>
      </c>
      <c r="CE98" s="13">
        <v>5</v>
      </c>
      <c r="CF98" s="13">
        <v>2</v>
      </c>
      <c r="CG98" s="13">
        <v>7</v>
      </c>
      <c r="CH98" s="13">
        <v>2</v>
      </c>
      <c r="CI98" s="13">
        <v>5</v>
      </c>
      <c r="CJ98" s="13">
        <v>5</v>
      </c>
      <c r="CK98" s="13">
        <v>3</v>
      </c>
      <c r="CL98" s="13">
        <v>1</v>
      </c>
      <c r="CM98" s="13">
        <v>5</v>
      </c>
      <c r="CN98" s="13">
        <v>2</v>
      </c>
      <c r="CO98" s="13">
        <v>5</v>
      </c>
      <c r="CP98" s="13">
        <v>7</v>
      </c>
      <c r="CQ98" s="13">
        <v>5</v>
      </c>
      <c r="CR98" s="13">
        <v>4</v>
      </c>
      <c r="CS98" s="13">
        <v>4</v>
      </c>
      <c r="CT98" s="13">
        <v>5</v>
      </c>
      <c r="CU98" s="13">
        <v>4</v>
      </c>
      <c r="CV98" s="13">
        <v>1</v>
      </c>
      <c r="CW98" s="13">
        <v>5</v>
      </c>
      <c r="CX98" s="13">
        <v>2</v>
      </c>
      <c r="CY98" s="13">
        <v>2</v>
      </c>
      <c r="CZ98" s="13">
        <v>3</v>
      </c>
      <c r="DA98" s="13">
        <v>4</v>
      </c>
      <c r="DB98" s="13">
        <v>1</v>
      </c>
      <c r="DC98" s="13">
        <v>4</v>
      </c>
      <c r="DD98" s="13">
        <v>2</v>
      </c>
      <c r="DE98" s="13">
        <v>1</v>
      </c>
      <c r="DF98" s="13">
        <v>1</v>
      </c>
      <c r="DG98" s="13">
        <v>1</v>
      </c>
      <c r="DH98" s="13">
        <v>3</v>
      </c>
      <c r="DI98" s="13">
        <v>5</v>
      </c>
      <c r="DJ98" s="13">
        <v>4</v>
      </c>
      <c r="DK98" s="13">
        <v>1</v>
      </c>
      <c r="DL98" s="13"/>
      <c r="DM98" s="13">
        <v>1</v>
      </c>
      <c r="DN98" s="13">
        <v>1</v>
      </c>
      <c r="DO98" s="13">
        <v>1</v>
      </c>
      <c r="DP98" s="13">
        <v>1</v>
      </c>
      <c r="DQ98" s="13"/>
      <c r="DR98" s="13"/>
      <c r="DS98" s="13">
        <v>2</v>
      </c>
      <c r="DT98" s="13"/>
      <c r="DU98" s="13">
        <v>1</v>
      </c>
      <c r="DV98" s="13"/>
      <c r="DW98" s="13">
        <v>2</v>
      </c>
      <c r="DX98" s="13">
        <v>2</v>
      </c>
      <c r="DY98" s="13">
        <v>3</v>
      </c>
      <c r="DZ98" s="13">
        <v>2</v>
      </c>
      <c r="EA98" s="13"/>
      <c r="EB98" s="13">
        <v>2</v>
      </c>
      <c r="EC98" s="13">
        <v>3</v>
      </c>
      <c r="ED98" s="13">
        <v>1</v>
      </c>
      <c r="EE98" s="13">
        <v>3</v>
      </c>
      <c r="EF98" s="13">
        <v>2</v>
      </c>
      <c r="EG98" s="13">
        <v>2</v>
      </c>
      <c r="EH98" s="13">
        <v>1</v>
      </c>
      <c r="EI98" s="13"/>
      <c r="EJ98" s="13">
        <v>2</v>
      </c>
      <c r="EK98" s="13">
        <v>2</v>
      </c>
      <c r="EL98" s="13">
        <v>1</v>
      </c>
      <c r="EM98" s="13">
        <v>3</v>
      </c>
      <c r="EN98" s="13"/>
      <c r="EO98" s="13">
        <v>1</v>
      </c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59">
        <v>224</v>
      </c>
      <c r="FC98" s="13">
        <v>1</v>
      </c>
      <c r="FD98" s="13">
        <v>1</v>
      </c>
      <c r="FE98" s="13"/>
      <c r="FF98" s="13">
        <v>1</v>
      </c>
      <c r="FG98" s="13">
        <v>1</v>
      </c>
      <c r="FH98" s="13"/>
      <c r="FI98" s="13">
        <v>1</v>
      </c>
      <c r="FJ98" s="13">
        <v>1</v>
      </c>
      <c r="FK98" s="13">
        <v>1</v>
      </c>
      <c r="FL98" s="13"/>
      <c r="FM98" s="13"/>
      <c r="FN98" s="13"/>
      <c r="FO98" s="13"/>
      <c r="FP98" s="13"/>
      <c r="FQ98" s="13">
        <v>1</v>
      </c>
      <c r="FR98" s="13">
        <v>1</v>
      </c>
      <c r="FS98" s="13">
        <v>1</v>
      </c>
      <c r="FT98" s="13">
        <v>2</v>
      </c>
      <c r="FU98" s="13">
        <v>1</v>
      </c>
      <c r="FV98" s="13">
        <v>1</v>
      </c>
      <c r="FW98" s="13">
        <v>3</v>
      </c>
      <c r="FX98" s="13">
        <v>4</v>
      </c>
      <c r="FY98" s="13">
        <v>2</v>
      </c>
      <c r="FZ98" s="13">
        <v>4</v>
      </c>
      <c r="GA98" s="13">
        <v>2</v>
      </c>
      <c r="GB98" s="13">
        <v>3</v>
      </c>
      <c r="GC98" s="13">
        <v>3</v>
      </c>
      <c r="GD98" s="13">
        <v>2</v>
      </c>
      <c r="GE98" s="13">
        <v>5</v>
      </c>
      <c r="GF98" s="13">
        <v>4</v>
      </c>
      <c r="GG98" s="13">
        <v>3</v>
      </c>
      <c r="GH98" s="13">
        <v>2</v>
      </c>
      <c r="GI98" s="13">
        <v>3</v>
      </c>
      <c r="GJ98" s="13">
        <v>3</v>
      </c>
      <c r="GK98" s="13">
        <v>6</v>
      </c>
      <c r="GL98" s="13">
        <v>2</v>
      </c>
      <c r="GM98" s="13">
        <v>3</v>
      </c>
      <c r="GN98" s="13">
        <v>2</v>
      </c>
      <c r="GO98" s="13">
        <v>5</v>
      </c>
      <c r="GP98" s="13">
        <v>2</v>
      </c>
      <c r="GQ98" s="13">
        <v>3</v>
      </c>
      <c r="GR98" s="13">
        <v>6</v>
      </c>
      <c r="GS98" s="13">
        <v>3</v>
      </c>
      <c r="GT98" s="13">
        <v>1</v>
      </c>
      <c r="GU98" s="13">
        <v>2</v>
      </c>
      <c r="GV98" s="13">
        <v>4</v>
      </c>
      <c r="GW98" s="13">
        <v>1</v>
      </c>
      <c r="GX98" s="13">
        <v>1</v>
      </c>
      <c r="GY98" s="13">
        <v>3</v>
      </c>
      <c r="GZ98" s="13">
        <v>3</v>
      </c>
      <c r="HA98" s="13">
        <v>1</v>
      </c>
      <c r="HB98" s="13">
        <v>5</v>
      </c>
      <c r="HC98" s="13">
        <v>2</v>
      </c>
      <c r="HD98" s="13">
        <v>3</v>
      </c>
      <c r="HE98" s="13">
        <v>6</v>
      </c>
      <c r="HF98" s="13">
        <v>2</v>
      </c>
      <c r="HG98" s="13">
        <v>3</v>
      </c>
      <c r="HH98" s="13">
        <v>3</v>
      </c>
      <c r="HI98" s="13">
        <v>2</v>
      </c>
      <c r="HJ98" s="13">
        <v>1</v>
      </c>
      <c r="HK98" s="13"/>
      <c r="HL98" s="13">
        <v>1</v>
      </c>
      <c r="HM98" s="13">
        <v>1</v>
      </c>
      <c r="HN98" s="13">
        <v>3</v>
      </c>
      <c r="HO98" s="13">
        <v>8</v>
      </c>
      <c r="HP98" s="13">
        <v>4</v>
      </c>
      <c r="HQ98" s="13">
        <v>3</v>
      </c>
      <c r="HR98" s="13">
        <v>6</v>
      </c>
      <c r="HS98" s="13">
        <v>5</v>
      </c>
      <c r="HT98" s="13">
        <v>1</v>
      </c>
      <c r="HU98" s="13">
        <v>2</v>
      </c>
      <c r="HV98" s="13">
        <v>2</v>
      </c>
      <c r="HW98" s="13">
        <v>2</v>
      </c>
      <c r="HX98" s="13"/>
      <c r="HY98" s="13">
        <v>3</v>
      </c>
      <c r="HZ98" s="13"/>
      <c r="IA98" s="13">
        <v>1</v>
      </c>
      <c r="IB98" s="13">
        <v>4</v>
      </c>
      <c r="IC98" s="13">
        <v>1</v>
      </c>
      <c r="ID98" s="13">
        <v>1</v>
      </c>
      <c r="IE98" s="13">
        <v>2</v>
      </c>
      <c r="IF98" s="13">
        <v>1</v>
      </c>
      <c r="IG98" s="13">
        <v>2</v>
      </c>
      <c r="IH98" s="13"/>
      <c r="II98" s="13">
        <v>1</v>
      </c>
      <c r="IJ98" s="13"/>
      <c r="IK98" s="13"/>
      <c r="IL98" s="13">
        <v>1</v>
      </c>
      <c r="IM98" s="13">
        <v>2</v>
      </c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59">
        <v>189</v>
      </c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59"/>
      <c r="NG98" s="13">
        <v>413</v>
      </c>
      <c r="NH98" s="351"/>
      <c r="NI98" s="351"/>
      <c r="NJ98" s="351"/>
      <c r="NK98" s="351"/>
      <c r="NL98" s="351"/>
      <c r="NM98" s="351"/>
    </row>
    <row r="99" spans="1:377">
      <c r="A99" s="8" t="s">
        <v>110</v>
      </c>
      <c r="B99" s="250">
        <f t="shared" si="67"/>
        <v>7</v>
      </c>
      <c r="C99" s="250">
        <f t="shared" si="68"/>
        <v>4</v>
      </c>
      <c r="D99" s="250">
        <f t="shared" si="69"/>
        <v>7</v>
      </c>
      <c r="E99" s="250">
        <f t="shared" si="70"/>
        <v>10</v>
      </c>
      <c r="F99" s="250">
        <f t="shared" si="71"/>
        <v>32</v>
      </c>
      <c r="G99" s="250">
        <f t="shared" si="72"/>
        <v>39</v>
      </c>
      <c r="H99" s="250">
        <f t="shared" si="73"/>
        <v>31</v>
      </c>
      <c r="I99" s="250">
        <f t="shared" si="74"/>
        <v>37</v>
      </c>
      <c r="J99" s="250">
        <f t="shared" si="75"/>
        <v>27</v>
      </c>
      <c r="K99" s="250">
        <f t="shared" si="76"/>
        <v>42</v>
      </c>
      <c r="L99" s="250">
        <f t="shared" si="77"/>
        <v>28</v>
      </c>
      <c r="M99" s="250">
        <f t="shared" si="78"/>
        <v>31</v>
      </c>
      <c r="N99" s="250">
        <f t="shared" si="79"/>
        <v>32</v>
      </c>
      <c r="O99" s="250">
        <f t="shared" si="80"/>
        <v>22</v>
      </c>
      <c r="P99" s="250">
        <f t="shared" si="81"/>
        <v>16</v>
      </c>
      <c r="Q99" s="250">
        <f t="shared" si="82"/>
        <v>7</v>
      </c>
      <c r="R99" s="250">
        <f t="shared" si="83"/>
        <v>9</v>
      </c>
      <c r="S99" s="250">
        <f t="shared" si="84"/>
        <v>20</v>
      </c>
      <c r="T99" s="250">
        <f t="shared" si="85"/>
        <v>0</v>
      </c>
      <c r="U99" s="250">
        <f t="shared" si="86"/>
        <v>12</v>
      </c>
      <c r="W99" s="16" t="s">
        <v>111</v>
      </c>
      <c r="X99" s="458">
        <f t="shared" si="87"/>
        <v>738</v>
      </c>
      <c r="Y99" s="458">
        <f t="shared" si="88"/>
        <v>634</v>
      </c>
      <c r="Z99" s="458">
        <f t="shared" si="89"/>
        <v>1415</v>
      </c>
      <c r="AA99" s="458">
        <f t="shared" si="90"/>
        <v>1566</v>
      </c>
      <c r="AB99" s="458">
        <f t="shared" si="91"/>
        <v>6435</v>
      </c>
      <c r="AC99" s="458">
        <f t="shared" si="92"/>
        <v>6122</v>
      </c>
      <c r="AD99" s="458">
        <f t="shared" si="93"/>
        <v>7555</v>
      </c>
      <c r="AE99" s="458">
        <f t="shared" si="94"/>
        <v>6741</v>
      </c>
      <c r="AF99" s="458">
        <f t="shared" si="95"/>
        <v>6027</v>
      </c>
      <c r="AG99" s="458">
        <f t="shared" si="96"/>
        <v>5515</v>
      </c>
      <c r="AH99" s="458">
        <f t="shared" si="97"/>
        <v>4048</v>
      </c>
      <c r="AI99" s="458">
        <f t="shared" si="98"/>
        <v>3701</v>
      </c>
      <c r="AJ99" s="458">
        <f t="shared" si="99"/>
        <v>2153</v>
      </c>
      <c r="AK99" s="458">
        <f t="shared" si="100"/>
        <v>1826</v>
      </c>
      <c r="AL99" s="458">
        <f t="shared" si="101"/>
        <v>960</v>
      </c>
      <c r="AM99" s="458">
        <f t="shared" si="102"/>
        <v>956</v>
      </c>
      <c r="AN99" s="458">
        <f t="shared" si="103"/>
        <v>394</v>
      </c>
      <c r="AO99" s="458">
        <f t="shared" si="104"/>
        <v>661</v>
      </c>
      <c r="AP99" s="458">
        <f t="shared" si="105"/>
        <v>87</v>
      </c>
      <c r="AQ99" s="458">
        <f t="shared" si="106"/>
        <v>246</v>
      </c>
      <c r="AR99" s="458">
        <f t="shared" si="107"/>
        <v>221</v>
      </c>
      <c r="AT99" s="16" t="s">
        <v>111</v>
      </c>
      <c r="AU99" s="13">
        <v>86</v>
      </c>
      <c r="AV99" s="13">
        <v>102</v>
      </c>
      <c r="AW99" s="13">
        <v>59</v>
      </c>
      <c r="AX99" s="13">
        <v>60</v>
      </c>
      <c r="AY99" s="13">
        <v>58</v>
      </c>
      <c r="AZ99" s="13">
        <v>53</v>
      </c>
      <c r="BA99" s="13">
        <v>56</v>
      </c>
      <c r="BB99" s="13">
        <v>53</v>
      </c>
      <c r="BC99" s="13">
        <v>60</v>
      </c>
      <c r="BD99" s="13">
        <v>47</v>
      </c>
      <c r="BE99" s="13">
        <v>59</v>
      </c>
      <c r="BF99" s="13">
        <v>67</v>
      </c>
      <c r="BG99" s="13">
        <v>96</v>
      </c>
      <c r="BH99" s="13">
        <v>74</v>
      </c>
      <c r="BI99" s="13">
        <v>118</v>
      </c>
      <c r="BJ99" s="13">
        <v>164</v>
      </c>
      <c r="BK99" s="13">
        <v>187</v>
      </c>
      <c r="BL99" s="13">
        <v>216</v>
      </c>
      <c r="BM99" s="13">
        <v>264</v>
      </c>
      <c r="BN99" s="13">
        <v>321</v>
      </c>
      <c r="BO99" s="13">
        <v>387</v>
      </c>
      <c r="BP99" s="13">
        <v>479</v>
      </c>
      <c r="BQ99" s="13">
        <v>526</v>
      </c>
      <c r="BR99" s="13">
        <v>551</v>
      </c>
      <c r="BS99" s="13">
        <v>670</v>
      </c>
      <c r="BT99" s="13">
        <v>625</v>
      </c>
      <c r="BU99" s="13">
        <v>700</v>
      </c>
      <c r="BV99" s="13">
        <v>706</v>
      </c>
      <c r="BW99" s="13">
        <v>746</v>
      </c>
      <c r="BX99" s="13">
        <v>732</v>
      </c>
      <c r="BY99" s="13">
        <v>746</v>
      </c>
      <c r="BZ99" s="13">
        <v>742</v>
      </c>
      <c r="CA99" s="13">
        <v>708</v>
      </c>
      <c r="CB99" s="13">
        <v>762</v>
      </c>
      <c r="CC99" s="13">
        <v>700</v>
      </c>
      <c r="CD99" s="13">
        <v>625</v>
      </c>
      <c r="CE99" s="13">
        <v>587</v>
      </c>
      <c r="CF99" s="13">
        <v>596</v>
      </c>
      <c r="CG99" s="13">
        <v>644</v>
      </c>
      <c r="CH99" s="13">
        <v>631</v>
      </c>
      <c r="CI99" s="13">
        <v>643</v>
      </c>
      <c r="CJ99" s="13">
        <v>563</v>
      </c>
      <c r="CK99" s="13">
        <v>608</v>
      </c>
      <c r="CL99" s="13">
        <v>593</v>
      </c>
      <c r="CM99" s="13">
        <v>549</v>
      </c>
      <c r="CN99" s="13">
        <v>533</v>
      </c>
      <c r="CO99" s="13">
        <v>478</v>
      </c>
      <c r="CP99" s="13">
        <v>501</v>
      </c>
      <c r="CQ99" s="13">
        <v>503</v>
      </c>
      <c r="CR99" s="13">
        <v>544</v>
      </c>
      <c r="CS99" s="13">
        <v>445</v>
      </c>
      <c r="CT99" s="13">
        <v>464</v>
      </c>
      <c r="CU99" s="13">
        <v>408</v>
      </c>
      <c r="CV99" s="13">
        <v>371</v>
      </c>
      <c r="CW99" s="13">
        <v>383</v>
      </c>
      <c r="CX99" s="13">
        <v>390</v>
      </c>
      <c r="CY99" s="13">
        <v>339</v>
      </c>
      <c r="CZ99" s="13">
        <v>319</v>
      </c>
      <c r="DA99" s="13">
        <v>303</v>
      </c>
      <c r="DB99" s="13">
        <v>279</v>
      </c>
      <c r="DC99" s="13">
        <v>269</v>
      </c>
      <c r="DD99" s="13">
        <v>245</v>
      </c>
      <c r="DE99" s="13">
        <v>210</v>
      </c>
      <c r="DF99" s="13">
        <v>190</v>
      </c>
      <c r="DG99" s="13">
        <v>186</v>
      </c>
      <c r="DH99" s="13">
        <v>149</v>
      </c>
      <c r="DI99" s="13">
        <v>160</v>
      </c>
      <c r="DJ99" s="13">
        <v>146</v>
      </c>
      <c r="DK99" s="13">
        <v>136</v>
      </c>
      <c r="DL99" s="13">
        <v>135</v>
      </c>
      <c r="DM99" s="13">
        <v>122</v>
      </c>
      <c r="DN99" s="13">
        <v>111</v>
      </c>
      <c r="DO99" s="13">
        <v>94</v>
      </c>
      <c r="DP99" s="13">
        <v>114</v>
      </c>
      <c r="DQ99" s="13">
        <v>81</v>
      </c>
      <c r="DR99" s="13">
        <v>79</v>
      </c>
      <c r="DS99" s="13">
        <v>103</v>
      </c>
      <c r="DT99" s="13">
        <v>81</v>
      </c>
      <c r="DU99" s="13">
        <v>81</v>
      </c>
      <c r="DV99" s="13">
        <v>90</v>
      </c>
      <c r="DW99" s="13">
        <v>80</v>
      </c>
      <c r="DX99" s="13">
        <v>70</v>
      </c>
      <c r="DY99" s="13">
        <v>63</v>
      </c>
      <c r="DZ99" s="13">
        <v>61</v>
      </c>
      <c r="EA99" s="13">
        <v>62</v>
      </c>
      <c r="EB99" s="13">
        <v>61</v>
      </c>
      <c r="EC99" s="13">
        <v>71</v>
      </c>
      <c r="ED99" s="13">
        <v>69</v>
      </c>
      <c r="EE99" s="13">
        <v>64</v>
      </c>
      <c r="EF99" s="13">
        <v>60</v>
      </c>
      <c r="EG99" s="13">
        <v>41</v>
      </c>
      <c r="EH99" s="13">
        <v>48</v>
      </c>
      <c r="EI99" s="13">
        <v>31</v>
      </c>
      <c r="EJ99" s="13">
        <v>35</v>
      </c>
      <c r="EK99" s="13">
        <v>28</v>
      </c>
      <c r="EL99" s="13">
        <v>23</v>
      </c>
      <c r="EM99" s="13">
        <v>11</v>
      </c>
      <c r="EN99" s="13">
        <v>12</v>
      </c>
      <c r="EO99" s="13">
        <v>3</v>
      </c>
      <c r="EP99" s="13">
        <v>5</v>
      </c>
      <c r="EQ99" s="13">
        <v>5</v>
      </c>
      <c r="ER99" s="13">
        <v>1</v>
      </c>
      <c r="ES99" s="13">
        <v>1</v>
      </c>
      <c r="ET99" s="13"/>
      <c r="EU99" s="13"/>
      <c r="EV99" s="13"/>
      <c r="EW99" s="13"/>
      <c r="EX99" s="13"/>
      <c r="EY99" s="13"/>
      <c r="EZ99" s="13">
        <v>2</v>
      </c>
      <c r="FA99" s="13">
        <v>4</v>
      </c>
      <c r="FB99" s="59">
        <v>27972</v>
      </c>
      <c r="FC99" s="13">
        <v>111</v>
      </c>
      <c r="FD99" s="13">
        <v>118</v>
      </c>
      <c r="FE99" s="13">
        <v>77</v>
      </c>
      <c r="FF99" s="13">
        <v>64</v>
      </c>
      <c r="FG99" s="13">
        <v>49</v>
      </c>
      <c r="FH99" s="13">
        <v>67</v>
      </c>
      <c r="FI99" s="13">
        <v>61</v>
      </c>
      <c r="FJ99" s="13">
        <v>65</v>
      </c>
      <c r="FK99" s="13">
        <v>62</v>
      </c>
      <c r="FL99" s="13">
        <v>64</v>
      </c>
      <c r="FM99" s="13">
        <v>60</v>
      </c>
      <c r="FN99" s="13">
        <v>60</v>
      </c>
      <c r="FO99" s="13">
        <v>72</v>
      </c>
      <c r="FP99" s="13">
        <v>84</v>
      </c>
      <c r="FQ99" s="13">
        <v>120</v>
      </c>
      <c r="FR99" s="13">
        <v>136</v>
      </c>
      <c r="FS99" s="13">
        <v>147</v>
      </c>
      <c r="FT99" s="13">
        <v>185</v>
      </c>
      <c r="FU99" s="13">
        <v>238</v>
      </c>
      <c r="FV99" s="13">
        <v>313</v>
      </c>
      <c r="FW99" s="13">
        <v>414</v>
      </c>
      <c r="FX99" s="13">
        <v>435</v>
      </c>
      <c r="FY99" s="13">
        <v>532</v>
      </c>
      <c r="FZ99" s="13">
        <v>590</v>
      </c>
      <c r="GA99" s="13">
        <v>674</v>
      </c>
      <c r="GB99" s="13">
        <v>672</v>
      </c>
      <c r="GC99" s="13">
        <v>718</v>
      </c>
      <c r="GD99" s="13">
        <v>726</v>
      </c>
      <c r="GE99" s="13">
        <v>845</v>
      </c>
      <c r="GF99" s="13">
        <v>829</v>
      </c>
      <c r="GG99" s="13">
        <v>801</v>
      </c>
      <c r="GH99" s="13">
        <v>817</v>
      </c>
      <c r="GI99" s="13">
        <v>820</v>
      </c>
      <c r="GJ99" s="13">
        <v>828</v>
      </c>
      <c r="GK99" s="13">
        <v>755</v>
      </c>
      <c r="GL99" s="13">
        <v>691</v>
      </c>
      <c r="GM99" s="13">
        <v>721</v>
      </c>
      <c r="GN99" s="13">
        <v>694</v>
      </c>
      <c r="GO99" s="13">
        <v>697</v>
      </c>
      <c r="GP99" s="13">
        <v>731</v>
      </c>
      <c r="GQ99" s="13">
        <v>746</v>
      </c>
      <c r="GR99" s="13">
        <v>711</v>
      </c>
      <c r="GS99" s="13">
        <v>689</v>
      </c>
      <c r="GT99" s="13">
        <v>655</v>
      </c>
      <c r="GU99" s="13">
        <v>562</v>
      </c>
      <c r="GV99" s="13">
        <v>584</v>
      </c>
      <c r="GW99" s="13">
        <v>523</v>
      </c>
      <c r="GX99" s="13">
        <v>548</v>
      </c>
      <c r="GY99" s="13">
        <v>504</v>
      </c>
      <c r="GZ99" s="13">
        <v>505</v>
      </c>
      <c r="HA99" s="13">
        <v>499</v>
      </c>
      <c r="HB99" s="13">
        <v>487</v>
      </c>
      <c r="HC99" s="13">
        <v>449</v>
      </c>
      <c r="HD99" s="13">
        <v>406</v>
      </c>
      <c r="HE99" s="13">
        <v>400</v>
      </c>
      <c r="HF99" s="13">
        <v>384</v>
      </c>
      <c r="HG99" s="13">
        <v>382</v>
      </c>
      <c r="HH99" s="13">
        <v>345</v>
      </c>
      <c r="HI99" s="13">
        <v>367</v>
      </c>
      <c r="HJ99" s="13">
        <v>329</v>
      </c>
      <c r="HK99" s="13">
        <v>293</v>
      </c>
      <c r="HL99" s="13">
        <v>285</v>
      </c>
      <c r="HM99" s="13">
        <v>243</v>
      </c>
      <c r="HN99" s="13">
        <v>245</v>
      </c>
      <c r="HO99" s="13">
        <v>201</v>
      </c>
      <c r="HP99" s="13">
        <v>191</v>
      </c>
      <c r="HQ99" s="13">
        <v>199</v>
      </c>
      <c r="HR99" s="13">
        <v>167</v>
      </c>
      <c r="HS99" s="13">
        <v>175</v>
      </c>
      <c r="HT99" s="13">
        <v>154</v>
      </c>
      <c r="HU99" s="13">
        <v>149</v>
      </c>
      <c r="HV99" s="13">
        <v>108</v>
      </c>
      <c r="HW99" s="13">
        <v>130</v>
      </c>
      <c r="HX99" s="13">
        <v>106</v>
      </c>
      <c r="HY99" s="13">
        <v>99</v>
      </c>
      <c r="HZ99" s="13">
        <v>97</v>
      </c>
      <c r="IA99" s="13">
        <v>71</v>
      </c>
      <c r="IB99" s="13">
        <v>81</v>
      </c>
      <c r="IC99" s="13">
        <v>59</v>
      </c>
      <c r="ID99" s="13">
        <v>60</v>
      </c>
      <c r="IE99" s="13">
        <v>66</v>
      </c>
      <c r="IF99" s="13">
        <v>63</v>
      </c>
      <c r="IG99" s="13">
        <v>53</v>
      </c>
      <c r="IH99" s="13">
        <v>43</v>
      </c>
      <c r="II99" s="13">
        <v>29</v>
      </c>
      <c r="IJ99" s="13">
        <v>42</v>
      </c>
      <c r="IK99" s="13">
        <v>26</v>
      </c>
      <c r="IL99" s="13">
        <v>34</v>
      </c>
      <c r="IM99" s="13">
        <v>16</v>
      </c>
      <c r="IN99" s="13">
        <v>22</v>
      </c>
      <c r="IO99" s="13">
        <v>19</v>
      </c>
      <c r="IP99" s="13">
        <v>16</v>
      </c>
      <c r="IQ99" s="13">
        <v>9</v>
      </c>
      <c r="IR99" s="13">
        <v>14</v>
      </c>
      <c r="IS99" s="13">
        <v>5</v>
      </c>
      <c r="IT99" s="13">
        <v>12</v>
      </c>
      <c r="IU99" s="13">
        <v>4</v>
      </c>
      <c r="IV99" s="13">
        <v>2</v>
      </c>
      <c r="IW99" s="13">
        <v>3</v>
      </c>
      <c r="IX99" s="13">
        <v>1</v>
      </c>
      <c r="IY99" s="13"/>
      <c r="IZ99" s="13">
        <v>1</v>
      </c>
      <c r="JA99" s="13"/>
      <c r="JB99" s="13"/>
      <c r="JC99" s="13"/>
      <c r="JD99" s="13">
        <v>1</v>
      </c>
      <c r="JE99" s="13">
        <v>6</v>
      </c>
      <c r="JF99" s="59">
        <v>29818</v>
      </c>
      <c r="JG99" s="13">
        <v>7</v>
      </c>
      <c r="JH99" s="13">
        <v>1</v>
      </c>
      <c r="JI99" s="13"/>
      <c r="JJ99" s="13"/>
      <c r="JK99" s="13"/>
      <c r="JL99" s="13"/>
      <c r="JM99" s="13"/>
      <c r="JN99" s="13">
        <v>1</v>
      </c>
      <c r="JO99" s="13"/>
      <c r="JP99" s="13">
        <v>1</v>
      </c>
      <c r="JQ99" s="13">
        <v>1</v>
      </c>
      <c r="JR99" s="13">
        <v>1</v>
      </c>
      <c r="JS99" s="13"/>
      <c r="JT99" s="13"/>
      <c r="JU99" s="13">
        <v>1</v>
      </c>
      <c r="JV99" s="13">
        <v>1</v>
      </c>
      <c r="JW99" s="13"/>
      <c r="JX99" s="13"/>
      <c r="JY99" s="13">
        <v>2</v>
      </c>
      <c r="JZ99" s="13">
        <v>1</v>
      </c>
      <c r="KA99" s="13">
        <v>6</v>
      </c>
      <c r="KB99" s="13">
        <v>4</v>
      </c>
      <c r="KC99" s="13">
        <v>4</v>
      </c>
      <c r="KD99" s="13">
        <v>5</v>
      </c>
      <c r="KE99" s="13">
        <v>4</v>
      </c>
      <c r="KF99" s="13">
        <v>6</v>
      </c>
      <c r="KG99" s="13">
        <v>2</v>
      </c>
      <c r="KH99" s="13">
        <v>5</v>
      </c>
      <c r="KI99" s="13">
        <v>8</v>
      </c>
      <c r="KJ99" s="13">
        <v>4</v>
      </c>
      <c r="KK99" s="13">
        <v>6</v>
      </c>
      <c r="KL99" s="13">
        <v>5</v>
      </c>
      <c r="KM99" s="13">
        <v>3</v>
      </c>
      <c r="KN99" s="13">
        <v>1</v>
      </c>
      <c r="KO99" s="13">
        <v>6</v>
      </c>
      <c r="KP99" s="13">
        <v>4</v>
      </c>
      <c r="KQ99" s="13">
        <v>2</v>
      </c>
      <c r="KR99" s="13">
        <v>3</v>
      </c>
      <c r="KS99" s="13">
        <v>6</v>
      </c>
      <c r="KT99" s="13">
        <v>4</v>
      </c>
      <c r="KU99" s="13">
        <v>2</v>
      </c>
      <c r="KV99" s="13">
        <v>6</v>
      </c>
      <c r="KW99" s="13">
        <v>2</v>
      </c>
      <c r="KX99" s="13">
        <v>3</v>
      </c>
      <c r="KY99" s="13">
        <v>2</v>
      </c>
      <c r="KZ99" s="13">
        <v>4</v>
      </c>
      <c r="LA99" s="13">
        <v>3</v>
      </c>
      <c r="LB99" s="13">
        <v>2</v>
      </c>
      <c r="LC99" s="13">
        <v>1</v>
      </c>
      <c r="LD99" s="13">
        <v>3</v>
      </c>
      <c r="LE99" s="13">
        <v>7</v>
      </c>
      <c r="LF99" s="13">
        <v>1</v>
      </c>
      <c r="LG99" s="13">
        <v>2</v>
      </c>
      <c r="LH99" s="13">
        <v>1</v>
      </c>
      <c r="LI99" s="13">
        <v>2</v>
      </c>
      <c r="LJ99" s="13">
        <v>3</v>
      </c>
      <c r="LK99" s="13">
        <v>4</v>
      </c>
      <c r="LL99" s="13">
        <v>2</v>
      </c>
      <c r="LM99" s="13"/>
      <c r="LN99" s="13">
        <v>1</v>
      </c>
      <c r="LO99" s="13">
        <v>3</v>
      </c>
      <c r="LP99" s="13">
        <v>3</v>
      </c>
      <c r="LQ99" s="13">
        <v>1</v>
      </c>
      <c r="LR99" s="13"/>
      <c r="LS99" s="13">
        <v>1</v>
      </c>
      <c r="LT99" s="13"/>
      <c r="LU99" s="13">
        <v>1</v>
      </c>
      <c r="LV99" s="13">
        <v>3</v>
      </c>
      <c r="LW99" s="13">
        <v>1</v>
      </c>
      <c r="LX99" s="13"/>
      <c r="LY99" s="13">
        <v>2</v>
      </c>
      <c r="LZ99" s="13">
        <v>1</v>
      </c>
      <c r="MA99" s="13">
        <v>2</v>
      </c>
      <c r="MB99" s="13">
        <v>3</v>
      </c>
      <c r="MC99" s="13">
        <v>1</v>
      </c>
      <c r="MD99" s="13">
        <v>3</v>
      </c>
      <c r="ME99" s="13">
        <v>5</v>
      </c>
      <c r="MF99" s="13">
        <v>2</v>
      </c>
      <c r="MG99" s="13">
        <v>1</v>
      </c>
      <c r="MH99" s="13">
        <v>1</v>
      </c>
      <c r="MI99" s="13">
        <v>1</v>
      </c>
      <c r="MJ99" s="13"/>
      <c r="MK99" s="13"/>
      <c r="ML99" s="13"/>
      <c r="MM99" s="13">
        <v>2</v>
      </c>
      <c r="MN99" s="13">
        <v>2</v>
      </c>
      <c r="MO99" s="13">
        <v>3</v>
      </c>
      <c r="MP99" s="13">
        <v>1</v>
      </c>
      <c r="MQ99" s="13">
        <v>1</v>
      </c>
      <c r="MR99" s="13">
        <v>1</v>
      </c>
      <c r="MS99" s="13">
        <v>2</v>
      </c>
      <c r="MT99" s="13"/>
      <c r="MU99" s="13"/>
      <c r="MV99" s="13"/>
      <c r="MW99" s="13"/>
      <c r="MX99" s="13"/>
      <c r="MY99" s="13"/>
      <c r="MZ99" s="13">
        <v>1</v>
      </c>
      <c r="NA99" s="13"/>
      <c r="NB99" s="13"/>
      <c r="NC99" s="13"/>
      <c r="ND99" s="13"/>
      <c r="NE99" s="13">
        <v>7</v>
      </c>
      <c r="NF99" s="59">
        <v>211</v>
      </c>
      <c r="NG99" s="13">
        <v>58001</v>
      </c>
      <c r="NH99" s="351"/>
      <c r="NI99" s="351"/>
      <c r="NJ99" s="351"/>
      <c r="NK99" s="351"/>
      <c r="NL99" s="351"/>
      <c r="NM99" s="351"/>
    </row>
    <row r="100" spans="1:377">
      <c r="A100" s="9" t="s">
        <v>111</v>
      </c>
      <c r="B100" s="250">
        <f t="shared" si="67"/>
        <v>738</v>
      </c>
      <c r="C100" s="250">
        <f t="shared" si="68"/>
        <v>634</v>
      </c>
      <c r="D100" s="250">
        <f t="shared" si="69"/>
        <v>1415</v>
      </c>
      <c r="E100" s="250">
        <f t="shared" si="70"/>
        <v>1566</v>
      </c>
      <c r="F100" s="250">
        <f t="shared" si="71"/>
        <v>6435</v>
      </c>
      <c r="G100" s="250">
        <f t="shared" si="72"/>
        <v>6122</v>
      </c>
      <c r="H100" s="250">
        <f t="shared" si="73"/>
        <v>7555</v>
      </c>
      <c r="I100" s="250">
        <f t="shared" si="74"/>
        <v>6741</v>
      </c>
      <c r="J100" s="250">
        <f t="shared" si="75"/>
        <v>6027</v>
      </c>
      <c r="K100" s="250">
        <f t="shared" si="76"/>
        <v>5515</v>
      </c>
      <c r="L100" s="250">
        <f t="shared" si="77"/>
        <v>4048</v>
      </c>
      <c r="M100" s="250">
        <f t="shared" si="78"/>
        <v>3701</v>
      </c>
      <c r="N100" s="250">
        <f t="shared" si="79"/>
        <v>2153</v>
      </c>
      <c r="O100" s="250">
        <f t="shared" si="80"/>
        <v>1826</v>
      </c>
      <c r="P100" s="250">
        <f t="shared" si="81"/>
        <v>960</v>
      </c>
      <c r="Q100" s="250">
        <f t="shared" si="82"/>
        <v>956</v>
      </c>
      <c r="R100" s="250">
        <f t="shared" si="83"/>
        <v>394</v>
      </c>
      <c r="S100" s="250">
        <f t="shared" si="84"/>
        <v>661</v>
      </c>
      <c r="T100" s="250">
        <f t="shared" si="85"/>
        <v>87</v>
      </c>
      <c r="U100" s="250">
        <f t="shared" si="86"/>
        <v>246</v>
      </c>
      <c r="W100" s="16" t="s">
        <v>112</v>
      </c>
      <c r="X100" s="458">
        <f t="shared" si="87"/>
        <v>161</v>
      </c>
      <c r="Y100" s="458">
        <f t="shared" si="88"/>
        <v>113</v>
      </c>
      <c r="Z100" s="458">
        <f t="shared" si="89"/>
        <v>321</v>
      </c>
      <c r="AA100" s="458">
        <f t="shared" si="90"/>
        <v>378</v>
      </c>
      <c r="AB100" s="458">
        <f t="shared" si="91"/>
        <v>1975</v>
      </c>
      <c r="AC100" s="458">
        <f t="shared" si="92"/>
        <v>1963</v>
      </c>
      <c r="AD100" s="458">
        <f t="shared" si="93"/>
        <v>2247</v>
      </c>
      <c r="AE100" s="458">
        <f t="shared" si="94"/>
        <v>2302</v>
      </c>
      <c r="AF100" s="458">
        <f t="shared" si="95"/>
        <v>1749</v>
      </c>
      <c r="AG100" s="458">
        <f t="shared" si="96"/>
        <v>1863</v>
      </c>
      <c r="AH100" s="458">
        <f t="shared" si="97"/>
        <v>1115</v>
      </c>
      <c r="AI100" s="458">
        <f t="shared" si="98"/>
        <v>1106</v>
      </c>
      <c r="AJ100" s="458">
        <f t="shared" si="99"/>
        <v>653</v>
      </c>
      <c r="AK100" s="458">
        <f t="shared" si="100"/>
        <v>557</v>
      </c>
      <c r="AL100" s="458">
        <f t="shared" si="101"/>
        <v>378</v>
      </c>
      <c r="AM100" s="458">
        <f t="shared" si="102"/>
        <v>357</v>
      </c>
      <c r="AN100" s="458">
        <f t="shared" si="103"/>
        <v>183</v>
      </c>
      <c r="AO100" s="458">
        <f t="shared" si="104"/>
        <v>292</v>
      </c>
      <c r="AP100" s="458">
        <f t="shared" si="105"/>
        <v>50</v>
      </c>
      <c r="AQ100" s="458">
        <f t="shared" si="106"/>
        <v>164</v>
      </c>
      <c r="AR100" s="458">
        <f t="shared" si="107"/>
        <v>109</v>
      </c>
      <c r="AT100" s="16" t="s">
        <v>112</v>
      </c>
      <c r="AU100" s="13">
        <v>15</v>
      </c>
      <c r="AV100" s="13">
        <v>14</v>
      </c>
      <c r="AW100" s="13">
        <v>11</v>
      </c>
      <c r="AX100" s="13">
        <v>11</v>
      </c>
      <c r="AY100" s="13">
        <v>10</v>
      </c>
      <c r="AZ100" s="13">
        <v>7</v>
      </c>
      <c r="BA100" s="13">
        <v>14</v>
      </c>
      <c r="BB100" s="13">
        <v>8</v>
      </c>
      <c r="BC100" s="13">
        <v>13</v>
      </c>
      <c r="BD100" s="13">
        <v>10</v>
      </c>
      <c r="BE100" s="13">
        <v>15</v>
      </c>
      <c r="BF100" s="13">
        <v>11</v>
      </c>
      <c r="BG100" s="13">
        <v>13</v>
      </c>
      <c r="BH100" s="13">
        <v>17</v>
      </c>
      <c r="BI100" s="13">
        <v>21</v>
      </c>
      <c r="BJ100" s="13">
        <v>35</v>
      </c>
      <c r="BK100" s="13">
        <v>34</v>
      </c>
      <c r="BL100" s="13">
        <v>74</v>
      </c>
      <c r="BM100" s="13">
        <v>66</v>
      </c>
      <c r="BN100" s="13">
        <v>92</v>
      </c>
      <c r="BO100" s="13">
        <v>105</v>
      </c>
      <c r="BP100" s="13">
        <v>132</v>
      </c>
      <c r="BQ100" s="13">
        <v>165</v>
      </c>
      <c r="BR100" s="13">
        <v>154</v>
      </c>
      <c r="BS100" s="13">
        <v>207</v>
      </c>
      <c r="BT100" s="13">
        <v>222</v>
      </c>
      <c r="BU100" s="13">
        <v>223</v>
      </c>
      <c r="BV100" s="13">
        <v>249</v>
      </c>
      <c r="BW100" s="13">
        <v>272</v>
      </c>
      <c r="BX100" s="13">
        <v>234</v>
      </c>
      <c r="BY100" s="13">
        <v>242</v>
      </c>
      <c r="BZ100" s="13">
        <v>242</v>
      </c>
      <c r="CA100" s="13">
        <v>236</v>
      </c>
      <c r="CB100" s="13">
        <v>257</v>
      </c>
      <c r="CC100" s="13">
        <v>238</v>
      </c>
      <c r="CD100" s="13">
        <v>230</v>
      </c>
      <c r="CE100" s="13">
        <v>197</v>
      </c>
      <c r="CF100" s="13">
        <v>209</v>
      </c>
      <c r="CG100" s="13">
        <v>223</v>
      </c>
      <c r="CH100" s="13">
        <v>228</v>
      </c>
      <c r="CI100" s="13">
        <v>221</v>
      </c>
      <c r="CJ100" s="13">
        <v>226</v>
      </c>
      <c r="CK100" s="13">
        <v>180</v>
      </c>
      <c r="CL100" s="13">
        <v>206</v>
      </c>
      <c r="CM100" s="13">
        <v>187</v>
      </c>
      <c r="CN100" s="13">
        <v>171</v>
      </c>
      <c r="CO100" s="13">
        <v>163</v>
      </c>
      <c r="CP100" s="13">
        <v>151</v>
      </c>
      <c r="CQ100" s="13">
        <v>182</v>
      </c>
      <c r="CR100" s="13">
        <v>176</v>
      </c>
      <c r="CS100" s="13">
        <v>137</v>
      </c>
      <c r="CT100" s="13">
        <v>124</v>
      </c>
      <c r="CU100" s="13">
        <v>126</v>
      </c>
      <c r="CV100" s="13">
        <v>134</v>
      </c>
      <c r="CW100" s="13">
        <v>128</v>
      </c>
      <c r="CX100" s="13">
        <v>124</v>
      </c>
      <c r="CY100" s="13">
        <v>93</v>
      </c>
      <c r="CZ100" s="13">
        <v>84</v>
      </c>
      <c r="DA100" s="13">
        <v>70</v>
      </c>
      <c r="DB100" s="13">
        <v>86</v>
      </c>
      <c r="DC100" s="13">
        <v>62</v>
      </c>
      <c r="DD100" s="13">
        <v>66</v>
      </c>
      <c r="DE100" s="13">
        <v>68</v>
      </c>
      <c r="DF100" s="13">
        <v>62</v>
      </c>
      <c r="DG100" s="13">
        <v>52</v>
      </c>
      <c r="DH100" s="13">
        <v>62</v>
      </c>
      <c r="DI100" s="13">
        <v>50</v>
      </c>
      <c r="DJ100" s="13">
        <v>42</v>
      </c>
      <c r="DK100" s="13">
        <v>53</v>
      </c>
      <c r="DL100" s="13">
        <v>40</v>
      </c>
      <c r="DM100" s="13">
        <v>43</v>
      </c>
      <c r="DN100" s="13">
        <v>30</v>
      </c>
      <c r="DO100" s="13">
        <v>41</v>
      </c>
      <c r="DP100" s="13">
        <v>32</v>
      </c>
      <c r="DQ100" s="13">
        <v>31</v>
      </c>
      <c r="DR100" s="13">
        <v>29</v>
      </c>
      <c r="DS100" s="13">
        <v>42</v>
      </c>
      <c r="DT100" s="13">
        <v>51</v>
      </c>
      <c r="DU100" s="13">
        <v>26</v>
      </c>
      <c r="DV100" s="13">
        <v>32</v>
      </c>
      <c r="DW100" s="13">
        <v>34</v>
      </c>
      <c r="DX100" s="13">
        <v>21</v>
      </c>
      <c r="DY100" s="13">
        <v>28</v>
      </c>
      <c r="DZ100" s="13">
        <v>34</v>
      </c>
      <c r="EA100" s="13">
        <v>26</v>
      </c>
      <c r="EB100" s="13">
        <v>29</v>
      </c>
      <c r="EC100" s="13">
        <v>30</v>
      </c>
      <c r="ED100" s="13">
        <v>26</v>
      </c>
      <c r="EE100" s="13">
        <v>28</v>
      </c>
      <c r="EF100" s="13">
        <v>36</v>
      </c>
      <c r="EG100" s="13">
        <v>39</v>
      </c>
      <c r="EH100" s="13">
        <v>26</v>
      </c>
      <c r="EI100" s="13">
        <v>24</v>
      </c>
      <c r="EJ100" s="13">
        <v>15</v>
      </c>
      <c r="EK100" s="13">
        <v>14</v>
      </c>
      <c r="EL100" s="13">
        <v>14</v>
      </c>
      <c r="EM100" s="13">
        <v>7</v>
      </c>
      <c r="EN100" s="13">
        <v>11</v>
      </c>
      <c r="EO100" s="13">
        <v>4</v>
      </c>
      <c r="EP100" s="13">
        <v>2</v>
      </c>
      <c r="EQ100" s="13">
        <v>3</v>
      </c>
      <c r="ER100" s="13">
        <v>1</v>
      </c>
      <c r="ES100" s="13">
        <v>2</v>
      </c>
      <c r="ET100" s="13"/>
      <c r="EU100" s="13">
        <v>2</v>
      </c>
      <c r="EV100" s="13"/>
      <c r="EW100" s="13"/>
      <c r="EX100" s="13"/>
      <c r="EY100" s="13"/>
      <c r="EZ100" s="13"/>
      <c r="FA100" s="13">
        <v>17</v>
      </c>
      <c r="FB100" s="59">
        <v>9112</v>
      </c>
      <c r="FC100" s="13">
        <v>26</v>
      </c>
      <c r="FD100" s="13">
        <v>22</v>
      </c>
      <c r="FE100" s="13">
        <v>19</v>
      </c>
      <c r="FF100" s="13">
        <v>13</v>
      </c>
      <c r="FG100" s="13">
        <v>12</v>
      </c>
      <c r="FH100" s="13">
        <v>13</v>
      </c>
      <c r="FI100" s="13">
        <v>16</v>
      </c>
      <c r="FJ100" s="13">
        <v>17</v>
      </c>
      <c r="FK100" s="13">
        <v>10</v>
      </c>
      <c r="FL100" s="13">
        <v>13</v>
      </c>
      <c r="FM100" s="13">
        <v>14</v>
      </c>
      <c r="FN100" s="13">
        <v>12</v>
      </c>
      <c r="FO100" s="13">
        <v>11</v>
      </c>
      <c r="FP100" s="13">
        <v>11</v>
      </c>
      <c r="FQ100" s="13">
        <v>22</v>
      </c>
      <c r="FR100" s="13">
        <v>26</v>
      </c>
      <c r="FS100" s="13">
        <v>44</v>
      </c>
      <c r="FT100" s="13">
        <v>44</v>
      </c>
      <c r="FU100" s="13">
        <v>61</v>
      </c>
      <c r="FV100" s="13">
        <v>76</v>
      </c>
      <c r="FW100" s="13">
        <v>100</v>
      </c>
      <c r="FX100" s="13">
        <v>145</v>
      </c>
      <c r="FY100" s="13">
        <v>138</v>
      </c>
      <c r="FZ100" s="13">
        <v>187</v>
      </c>
      <c r="GA100" s="13">
        <v>232</v>
      </c>
      <c r="GB100" s="13">
        <v>189</v>
      </c>
      <c r="GC100" s="13">
        <v>230</v>
      </c>
      <c r="GD100" s="13">
        <v>242</v>
      </c>
      <c r="GE100" s="13">
        <v>253</v>
      </c>
      <c r="GF100" s="13">
        <v>259</v>
      </c>
      <c r="GG100" s="13">
        <v>221</v>
      </c>
      <c r="GH100" s="13">
        <v>239</v>
      </c>
      <c r="GI100" s="13">
        <v>248</v>
      </c>
      <c r="GJ100" s="13">
        <v>262</v>
      </c>
      <c r="GK100" s="13">
        <v>213</v>
      </c>
      <c r="GL100" s="13">
        <v>211</v>
      </c>
      <c r="GM100" s="13">
        <v>215</v>
      </c>
      <c r="GN100" s="13">
        <v>234</v>
      </c>
      <c r="GO100" s="13">
        <v>213</v>
      </c>
      <c r="GP100" s="13">
        <v>191</v>
      </c>
      <c r="GQ100" s="13">
        <v>220</v>
      </c>
      <c r="GR100" s="13">
        <v>198</v>
      </c>
      <c r="GS100" s="13">
        <v>181</v>
      </c>
      <c r="GT100" s="13">
        <v>165</v>
      </c>
      <c r="GU100" s="13">
        <v>169</v>
      </c>
      <c r="GV100" s="13">
        <v>180</v>
      </c>
      <c r="GW100" s="13">
        <v>175</v>
      </c>
      <c r="GX100" s="13">
        <v>165</v>
      </c>
      <c r="GY100" s="13">
        <v>149</v>
      </c>
      <c r="GZ100" s="13">
        <v>147</v>
      </c>
      <c r="HA100" s="13">
        <v>129</v>
      </c>
      <c r="HB100" s="13">
        <v>156</v>
      </c>
      <c r="HC100" s="13">
        <v>131</v>
      </c>
      <c r="HD100" s="13">
        <v>116</v>
      </c>
      <c r="HE100" s="13">
        <v>108</v>
      </c>
      <c r="HF100" s="13">
        <v>105</v>
      </c>
      <c r="HG100" s="13">
        <v>96</v>
      </c>
      <c r="HH100" s="13">
        <v>94</v>
      </c>
      <c r="HI100" s="13">
        <v>94</v>
      </c>
      <c r="HJ100" s="13">
        <v>86</v>
      </c>
      <c r="HK100" s="13">
        <v>83</v>
      </c>
      <c r="HL100" s="13">
        <v>88</v>
      </c>
      <c r="HM100" s="13">
        <v>83</v>
      </c>
      <c r="HN100" s="13">
        <v>63</v>
      </c>
      <c r="HO100" s="13">
        <v>63</v>
      </c>
      <c r="HP100" s="13">
        <v>56</v>
      </c>
      <c r="HQ100" s="13">
        <v>56</v>
      </c>
      <c r="HR100" s="13">
        <v>54</v>
      </c>
      <c r="HS100" s="13">
        <v>44</v>
      </c>
      <c r="HT100" s="13">
        <v>63</v>
      </c>
      <c r="HU100" s="13">
        <v>45</v>
      </c>
      <c r="HV100" s="13">
        <v>52</v>
      </c>
      <c r="HW100" s="13">
        <v>40</v>
      </c>
      <c r="HX100" s="13">
        <v>35</v>
      </c>
      <c r="HY100" s="13">
        <v>47</v>
      </c>
      <c r="HZ100" s="13">
        <v>40</v>
      </c>
      <c r="IA100" s="13">
        <v>40</v>
      </c>
      <c r="IB100" s="13">
        <v>28</v>
      </c>
      <c r="IC100" s="13">
        <v>28</v>
      </c>
      <c r="ID100" s="13">
        <v>23</v>
      </c>
      <c r="IE100" s="13">
        <v>27</v>
      </c>
      <c r="IF100" s="13">
        <v>25</v>
      </c>
      <c r="IG100" s="13">
        <v>23</v>
      </c>
      <c r="IH100" s="13">
        <v>15</v>
      </c>
      <c r="II100" s="13">
        <v>23</v>
      </c>
      <c r="IJ100" s="13">
        <v>20</v>
      </c>
      <c r="IK100" s="13">
        <v>18</v>
      </c>
      <c r="IL100" s="13">
        <v>12</v>
      </c>
      <c r="IM100" s="13">
        <v>10</v>
      </c>
      <c r="IN100" s="13">
        <v>10</v>
      </c>
      <c r="IO100" s="13">
        <v>4</v>
      </c>
      <c r="IP100" s="13">
        <v>10</v>
      </c>
      <c r="IQ100" s="13">
        <v>13</v>
      </c>
      <c r="IR100" s="13">
        <v>6</v>
      </c>
      <c r="IS100" s="13">
        <v>5</v>
      </c>
      <c r="IT100" s="13">
        <v>3</v>
      </c>
      <c r="IU100" s="13">
        <v>5</v>
      </c>
      <c r="IV100" s="13">
        <v>2</v>
      </c>
      <c r="IW100" s="13"/>
      <c r="IX100" s="13"/>
      <c r="IY100" s="13">
        <v>1</v>
      </c>
      <c r="IZ100" s="13"/>
      <c r="JA100" s="13"/>
      <c r="JB100" s="13"/>
      <c r="JC100" s="13"/>
      <c r="JD100" s="13">
        <v>1</v>
      </c>
      <c r="JE100" s="13">
        <v>25</v>
      </c>
      <c r="JF100" s="59">
        <v>8857</v>
      </c>
      <c r="JG100" s="13">
        <v>1</v>
      </c>
      <c r="JH100" s="13"/>
      <c r="JI100" s="13"/>
      <c r="JJ100" s="13"/>
      <c r="JK100" s="13"/>
      <c r="JL100" s="13"/>
      <c r="JM100" s="13"/>
      <c r="JN100" s="13"/>
      <c r="JO100" s="13"/>
      <c r="JP100" s="13"/>
      <c r="JQ100" s="13">
        <v>1</v>
      </c>
      <c r="JR100" s="13"/>
      <c r="JS100" s="13"/>
      <c r="JT100" s="13"/>
      <c r="JU100" s="13"/>
      <c r="JV100" s="13">
        <v>1</v>
      </c>
      <c r="JW100" s="13">
        <v>1</v>
      </c>
      <c r="JX100" s="13"/>
      <c r="JY100" s="13"/>
      <c r="JZ100" s="13"/>
      <c r="KA100" s="13"/>
      <c r="KB100" s="13"/>
      <c r="KC100" s="13">
        <v>1</v>
      </c>
      <c r="KD100" s="13">
        <v>1</v>
      </c>
      <c r="KE100" s="13">
        <v>1</v>
      </c>
      <c r="KF100" s="13">
        <v>1</v>
      </c>
      <c r="KG100" s="13"/>
      <c r="KH100" s="13"/>
      <c r="KI100" s="13"/>
      <c r="KJ100" s="13"/>
      <c r="KK100" s="13">
        <v>1</v>
      </c>
      <c r="KL100" s="13"/>
      <c r="KM100" s="13">
        <v>1</v>
      </c>
      <c r="KN100" s="13">
        <v>1</v>
      </c>
      <c r="KO100" s="13"/>
      <c r="KP100" s="13">
        <v>3</v>
      </c>
      <c r="KQ100" s="13"/>
      <c r="KR100" s="13"/>
      <c r="KS100" s="13"/>
      <c r="KT100" s="13"/>
      <c r="KU100" s="13"/>
      <c r="KV100" s="13">
        <v>1</v>
      </c>
      <c r="KW100" s="13"/>
      <c r="KX100" s="13"/>
      <c r="KY100" s="13">
        <v>1</v>
      </c>
      <c r="KZ100" s="13">
        <v>1</v>
      </c>
      <c r="LA100" s="13">
        <v>1</v>
      </c>
      <c r="LB100" s="13">
        <v>1</v>
      </c>
      <c r="LC100" s="13"/>
      <c r="LD100" s="13"/>
      <c r="LE100" s="13"/>
      <c r="LF100" s="13">
        <v>1</v>
      </c>
      <c r="LG100" s="13"/>
      <c r="LH100" s="13"/>
      <c r="LI100" s="13"/>
      <c r="LJ100" s="13"/>
      <c r="LK100" s="13"/>
      <c r="LL100" s="13"/>
      <c r="LM100" s="13"/>
      <c r="LN100" s="13">
        <v>1</v>
      </c>
      <c r="LO100" s="13"/>
      <c r="LP100" s="13"/>
      <c r="LQ100" s="13"/>
      <c r="LR100" s="13">
        <v>1</v>
      </c>
      <c r="LS100" s="13"/>
      <c r="LT100" s="13"/>
      <c r="LU100" s="13">
        <v>1</v>
      </c>
      <c r="LV100" s="13"/>
      <c r="LW100" s="13"/>
      <c r="LX100" s="13">
        <v>1</v>
      </c>
      <c r="LY100" s="13"/>
      <c r="LZ100" s="13"/>
      <c r="MA100" s="13"/>
      <c r="MB100" s="13">
        <v>1</v>
      </c>
      <c r="MC100" s="13">
        <v>2</v>
      </c>
      <c r="MD100" s="13"/>
      <c r="ME100" s="13">
        <v>1</v>
      </c>
      <c r="MF100" s="13"/>
      <c r="MG100" s="13"/>
      <c r="MH100" s="13"/>
      <c r="MI100" s="13"/>
      <c r="MJ100" s="13"/>
      <c r="MK100" s="13"/>
      <c r="ML100" s="13"/>
      <c r="MM100" s="13">
        <v>2</v>
      </c>
      <c r="MN100" s="13">
        <v>1</v>
      </c>
      <c r="MO100" s="13"/>
      <c r="MP100" s="13">
        <v>1</v>
      </c>
      <c r="MQ100" s="13"/>
      <c r="MR100" s="13">
        <v>1</v>
      </c>
      <c r="MS100" s="13"/>
      <c r="MT100" s="13"/>
      <c r="MU100" s="13"/>
      <c r="MV100" s="13"/>
      <c r="MW100" s="13"/>
      <c r="MX100" s="13"/>
      <c r="MY100" s="13"/>
      <c r="MZ100" s="13"/>
      <c r="NA100" s="13">
        <v>1</v>
      </c>
      <c r="NB100" s="13"/>
      <c r="NC100" s="13"/>
      <c r="ND100" s="13"/>
      <c r="NE100" s="13">
        <v>33</v>
      </c>
      <c r="NF100" s="59">
        <v>67</v>
      </c>
      <c r="NG100" s="13">
        <v>18036</v>
      </c>
      <c r="NH100" s="351"/>
      <c r="NI100" s="351"/>
      <c r="NJ100" s="351"/>
      <c r="NK100" s="351"/>
      <c r="NL100" s="351"/>
      <c r="NM100" s="351"/>
    </row>
    <row r="101" spans="1:377">
      <c r="A101" s="9" t="s">
        <v>112</v>
      </c>
      <c r="B101" s="250">
        <f t="shared" si="67"/>
        <v>161</v>
      </c>
      <c r="C101" s="250">
        <f t="shared" si="68"/>
        <v>113</v>
      </c>
      <c r="D101" s="250">
        <f t="shared" si="69"/>
        <v>321</v>
      </c>
      <c r="E101" s="250">
        <f t="shared" si="70"/>
        <v>378</v>
      </c>
      <c r="F101" s="250">
        <f t="shared" si="71"/>
        <v>1975</v>
      </c>
      <c r="G101" s="250">
        <f t="shared" si="72"/>
        <v>1963</v>
      </c>
      <c r="H101" s="250">
        <f t="shared" si="73"/>
        <v>2247</v>
      </c>
      <c r="I101" s="250">
        <f t="shared" si="74"/>
        <v>2302</v>
      </c>
      <c r="J101" s="250">
        <f t="shared" si="75"/>
        <v>1749</v>
      </c>
      <c r="K101" s="250">
        <f t="shared" si="76"/>
        <v>1863</v>
      </c>
      <c r="L101" s="250">
        <f t="shared" si="77"/>
        <v>1115</v>
      </c>
      <c r="M101" s="250">
        <f t="shared" si="78"/>
        <v>1106</v>
      </c>
      <c r="N101" s="250">
        <f t="shared" si="79"/>
        <v>653</v>
      </c>
      <c r="O101" s="250">
        <f t="shared" si="80"/>
        <v>557</v>
      </c>
      <c r="P101" s="250">
        <f t="shared" si="81"/>
        <v>378</v>
      </c>
      <c r="Q101" s="250">
        <f t="shared" si="82"/>
        <v>357</v>
      </c>
      <c r="R101" s="250">
        <f t="shared" si="83"/>
        <v>183</v>
      </c>
      <c r="S101" s="250">
        <f t="shared" si="84"/>
        <v>292</v>
      </c>
      <c r="T101" s="250">
        <f t="shared" si="85"/>
        <v>50</v>
      </c>
      <c r="U101" s="250">
        <f t="shared" si="86"/>
        <v>164</v>
      </c>
      <c r="W101" s="16" t="s">
        <v>206</v>
      </c>
      <c r="X101" s="458">
        <f t="shared" si="87"/>
        <v>357</v>
      </c>
      <c r="Y101" s="458">
        <f t="shared" si="88"/>
        <v>381</v>
      </c>
      <c r="Z101" s="458">
        <f t="shared" si="89"/>
        <v>549</v>
      </c>
      <c r="AA101" s="458">
        <f t="shared" si="90"/>
        <v>678</v>
      </c>
      <c r="AB101" s="458">
        <f t="shared" si="91"/>
        <v>1763</v>
      </c>
      <c r="AC101" s="458">
        <f t="shared" si="92"/>
        <v>1881</v>
      </c>
      <c r="AD101" s="458">
        <f t="shared" si="93"/>
        <v>2187</v>
      </c>
      <c r="AE101" s="458">
        <f t="shared" si="94"/>
        <v>2024</v>
      </c>
      <c r="AF101" s="458">
        <f t="shared" si="95"/>
        <v>1906</v>
      </c>
      <c r="AG101" s="458">
        <f t="shared" si="96"/>
        <v>1764</v>
      </c>
      <c r="AH101" s="458">
        <f t="shared" si="97"/>
        <v>1243</v>
      </c>
      <c r="AI101" s="458">
        <f t="shared" si="98"/>
        <v>1319</v>
      </c>
      <c r="AJ101" s="458">
        <f t="shared" si="99"/>
        <v>766</v>
      </c>
      <c r="AK101" s="458">
        <f t="shared" si="100"/>
        <v>661</v>
      </c>
      <c r="AL101" s="458">
        <f t="shared" si="101"/>
        <v>399</v>
      </c>
      <c r="AM101" s="458">
        <f t="shared" si="102"/>
        <v>382</v>
      </c>
      <c r="AN101" s="458">
        <f t="shared" si="103"/>
        <v>168</v>
      </c>
      <c r="AO101" s="458">
        <f t="shared" si="104"/>
        <v>325</v>
      </c>
      <c r="AP101" s="458">
        <f t="shared" si="105"/>
        <v>37</v>
      </c>
      <c r="AQ101" s="458">
        <f t="shared" si="106"/>
        <v>140</v>
      </c>
      <c r="AR101" s="458">
        <f t="shared" si="107"/>
        <v>72</v>
      </c>
      <c r="AT101" s="16" t="s">
        <v>206</v>
      </c>
      <c r="AU101" s="13">
        <v>55</v>
      </c>
      <c r="AV101" s="13">
        <v>45</v>
      </c>
      <c r="AW101" s="13">
        <v>58</v>
      </c>
      <c r="AX101" s="13">
        <v>30</v>
      </c>
      <c r="AY101" s="13">
        <v>29</v>
      </c>
      <c r="AZ101" s="13">
        <v>35</v>
      </c>
      <c r="BA101" s="13">
        <v>40</v>
      </c>
      <c r="BB101" s="13">
        <v>23</v>
      </c>
      <c r="BC101" s="13">
        <v>39</v>
      </c>
      <c r="BD101" s="13">
        <v>27</v>
      </c>
      <c r="BE101" s="13">
        <v>43</v>
      </c>
      <c r="BF101" s="13">
        <v>42</v>
      </c>
      <c r="BG101" s="13">
        <v>38</v>
      </c>
      <c r="BH101" s="13">
        <v>48</v>
      </c>
      <c r="BI101" s="13">
        <v>61</v>
      </c>
      <c r="BJ101" s="13">
        <v>65</v>
      </c>
      <c r="BK101" s="13">
        <v>90</v>
      </c>
      <c r="BL101" s="13">
        <v>88</v>
      </c>
      <c r="BM101" s="13">
        <v>89</v>
      </c>
      <c r="BN101" s="13">
        <v>114</v>
      </c>
      <c r="BO101" s="13">
        <v>152</v>
      </c>
      <c r="BP101" s="13">
        <v>123</v>
      </c>
      <c r="BQ101" s="13">
        <v>159</v>
      </c>
      <c r="BR101" s="13">
        <v>166</v>
      </c>
      <c r="BS101" s="13">
        <v>198</v>
      </c>
      <c r="BT101" s="13">
        <v>226</v>
      </c>
      <c r="BU101" s="13">
        <v>215</v>
      </c>
      <c r="BV101" s="13">
        <v>212</v>
      </c>
      <c r="BW101" s="13">
        <v>210</v>
      </c>
      <c r="BX101" s="13">
        <v>220</v>
      </c>
      <c r="BY101" s="13">
        <v>205</v>
      </c>
      <c r="BZ101" s="13">
        <v>210</v>
      </c>
      <c r="CA101" s="13">
        <v>204</v>
      </c>
      <c r="CB101" s="13">
        <v>200</v>
      </c>
      <c r="CC101" s="13">
        <v>209</v>
      </c>
      <c r="CD101" s="13">
        <v>191</v>
      </c>
      <c r="CE101" s="13">
        <v>216</v>
      </c>
      <c r="CF101" s="13">
        <v>184</v>
      </c>
      <c r="CG101" s="13">
        <v>224</v>
      </c>
      <c r="CH101" s="13">
        <v>181</v>
      </c>
      <c r="CI101" s="13">
        <v>196</v>
      </c>
      <c r="CJ101" s="13">
        <v>228</v>
      </c>
      <c r="CK101" s="13">
        <v>179</v>
      </c>
      <c r="CL101" s="13">
        <v>202</v>
      </c>
      <c r="CM101" s="13">
        <v>160</v>
      </c>
      <c r="CN101" s="13">
        <v>177</v>
      </c>
      <c r="CO101" s="13">
        <v>145</v>
      </c>
      <c r="CP101" s="13">
        <v>163</v>
      </c>
      <c r="CQ101" s="13">
        <v>148</v>
      </c>
      <c r="CR101" s="13">
        <v>166</v>
      </c>
      <c r="CS101" s="13">
        <v>160</v>
      </c>
      <c r="CT101" s="13">
        <v>157</v>
      </c>
      <c r="CU101" s="13">
        <v>147</v>
      </c>
      <c r="CV101" s="13">
        <v>146</v>
      </c>
      <c r="CW101" s="13">
        <v>122</v>
      </c>
      <c r="CX101" s="13">
        <v>119</v>
      </c>
      <c r="CY101" s="13">
        <v>106</v>
      </c>
      <c r="CZ101" s="13">
        <v>127</v>
      </c>
      <c r="DA101" s="13">
        <v>124</v>
      </c>
      <c r="DB101" s="13">
        <v>111</v>
      </c>
      <c r="DC101" s="13">
        <v>101</v>
      </c>
      <c r="DD101" s="13">
        <v>78</v>
      </c>
      <c r="DE101" s="13">
        <v>61</v>
      </c>
      <c r="DF101" s="13">
        <v>75</v>
      </c>
      <c r="DG101" s="13">
        <v>70</v>
      </c>
      <c r="DH101" s="13">
        <v>61</v>
      </c>
      <c r="DI101" s="13">
        <v>49</v>
      </c>
      <c r="DJ101" s="13">
        <v>50</v>
      </c>
      <c r="DK101" s="13">
        <v>50</v>
      </c>
      <c r="DL101" s="13">
        <v>66</v>
      </c>
      <c r="DM101" s="13">
        <v>57</v>
      </c>
      <c r="DN101" s="13">
        <v>33</v>
      </c>
      <c r="DO101" s="13">
        <v>56</v>
      </c>
      <c r="DP101" s="13">
        <v>38</v>
      </c>
      <c r="DQ101" s="13">
        <v>33</v>
      </c>
      <c r="DR101" s="13">
        <v>31</v>
      </c>
      <c r="DS101" s="13">
        <v>36</v>
      </c>
      <c r="DT101" s="13">
        <v>34</v>
      </c>
      <c r="DU101" s="13">
        <v>32</v>
      </c>
      <c r="DV101" s="13">
        <v>32</v>
      </c>
      <c r="DW101" s="13">
        <v>30</v>
      </c>
      <c r="DX101" s="13">
        <v>34</v>
      </c>
      <c r="DY101" s="13">
        <v>33</v>
      </c>
      <c r="DZ101" s="13">
        <v>29</v>
      </c>
      <c r="EA101" s="13">
        <v>27</v>
      </c>
      <c r="EB101" s="13">
        <v>27</v>
      </c>
      <c r="EC101" s="13">
        <v>44</v>
      </c>
      <c r="ED101" s="13">
        <v>37</v>
      </c>
      <c r="EE101" s="13">
        <v>33</v>
      </c>
      <c r="EF101" s="13">
        <v>31</v>
      </c>
      <c r="EG101" s="13">
        <v>23</v>
      </c>
      <c r="EH101" s="13">
        <v>25</v>
      </c>
      <c r="EI101" s="13">
        <v>25</v>
      </c>
      <c r="EJ101" s="13">
        <v>22</v>
      </c>
      <c r="EK101" s="13">
        <v>8</v>
      </c>
      <c r="EL101" s="13">
        <v>7</v>
      </c>
      <c r="EM101" s="13">
        <v>12</v>
      </c>
      <c r="EN101" s="13">
        <v>7</v>
      </c>
      <c r="EO101" s="13">
        <v>4</v>
      </c>
      <c r="EP101" s="13">
        <v>2</v>
      </c>
      <c r="EQ101" s="13">
        <v>3</v>
      </c>
      <c r="ER101" s="13">
        <v>1</v>
      </c>
      <c r="ES101" s="13">
        <v>1</v>
      </c>
      <c r="ET101" s="13"/>
      <c r="EU101" s="13"/>
      <c r="EV101" s="13"/>
      <c r="EW101" s="13"/>
      <c r="EX101" s="13"/>
      <c r="EY101" s="13"/>
      <c r="EZ101" s="13"/>
      <c r="FA101" s="13"/>
      <c r="FB101" s="59">
        <v>9555</v>
      </c>
      <c r="FC101" s="13">
        <v>42</v>
      </c>
      <c r="FD101" s="13">
        <v>56</v>
      </c>
      <c r="FE101" s="13">
        <v>32</v>
      </c>
      <c r="FF101" s="13">
        <v>21</v>
      </c>
      <c r="FG101" s="13">
        <v>28</v>
      </c>
      <c r="FH101" s="13">
        <v>39</v>
      </c>
      <c r="FI101" s="13">
        <v>31</v>
      </c>
      <c r="FJ101" s="13">
        <v>45</v>
      </c>
      <c r="FK101" s="13">
        <v>34</v>
      </c>
      <c r="FL101" s="13">
        <v>29</v>
      </c>
      <c r="FM101" s="13">
        <v>39</v>
      </c>
      <c r="FN101" s="13">
        <v>39</v>
      </c>
      <c r="FO101" s="13">
        <v>44</v>
      </c>
      <c r="FP101" s="13">
        <v>35</v>
      </c>
      <c r="FQ101" s="13">
        <v>36</v>
      </c>
      <c r="FR101" s="13">
        <v>49</v>
      </c>
      <c r="FS101" s="13">
        <v>52</v>
      </c>
      <c r="FT101" s="13">
        <v>77</v>
      </c>
      <c r="FU101" s="13">
        <v>97</v>
      </c>
      <c r="FV101" s="13">
        <v>81</v>
      </c>
      <c r="FW101" s="13">
        <v>117</v>
      </c>
      <c r="FX101" s="13">
        <v>130</v>
      </c>
      <c r="FY101" s="13">
        <v>141</v>
      </c>
      <c r="FZ101" s="13">
        <v>152</v>
      </c>
      <c r="GA101" s="13">
        <v>168</v>
      </c>
      <c r="GB101" s="13">
        <v>193</v>
      </c>
      <c r="GC101" s="13">
        <v>201</v>
      </c>
      <c r="GD101" s="13">
        <v>200</v>
      </c>
      <c r="GE101" s="13">
        <v>237</v>
      </c>
      <c r="GF101" s="13">
        <v>224</v>
      </c>
      <c r="GG101" s="13">
        <v>209</v>
      </c>
      <c r="GH101" s="13">
        <v>205</v>
      </c>
      <c r="GI101" s="13">
        <v>238</v>
      </c>
      <c r="GJ101" s="13">
        <v>240</v>
      </c>
      <c r="GK101" s="13">
        <v>231</v>
      </c>
      <c r="GL101" s="13">
        <v>208</v>
      </c>
      <c r="GM101" s="13">
        <v>209</v>
      </c>
      <c r="GN101" s="13">
        <v>209</v>
      </c>
      <c r="GO101" s="13">
        <v>225</v>
      </c>
      <c r="GP101" s="13">
        <v>213</v>
      </c>
      <c r="GQ101" s="13">
        <v>248</v>
      </c>
      <c r="GR101" s="13">
        <v>226</v>
      </c>
      <c r="GS101" s="13">
        <v>185</v>
      </c>
      <c r="GT101" s="13">
        <v>199</v>
      </c>
      <c r="GU101" s="13">
        <v>194</v>
      </c>
      <c r="GV101" s="13">
        <v>182</v>
      </c>
      <c r="GW101" s="13">
        <v>171</v>
      </c>
      <c r="GX101" s="13">
        <v>177</v>
      </c>
      <c r="GY101" s="13">
        <v>163</v>
      </c>
      <c r="GZ101" s="13">
        <v>161</v>
      </c>
      <c r="HA101" s="13">
        <v>162</v>
      </c>
      <c r="HB101" s="13">
        <v>130</v>
      </c>
      <c r="HC101" s="13">
        <v>123</v>
      </c>
      <c r="HD101" s="13">
        <v>127</v>
      </c>
      <c r="HE101" s="13">
        <v>122</v>
      </c>
      <c r="HF101" s="13">
        <v>117</v>
      </c>
      <c r="HG101" s="13">
        <v>128</v>
      </c>
      <c r="HH101" s="13">
        <v>136</v>
      </c>
      <c r="HI101" s="13">
        <v>104</v>
      </c>
      <c r="HJ101" s="13">
        <v>94</v>
      </c>
      <c r="HK101" s="13">
        <v>117</v>
      </c>
      <c r="HL101" s="13">
        <v>95</v>
      </c>
      <c r="HM101" s="13">
        <v>86</v>
      </c>
      <c r="HN101" s="13">
        <v>95</v>
      </c>
      <c r="HO101" s="13">
        <v>76</v>
      </c>
      <c r="HP101" s="13">
        <v>70</v>
      </c>
      <c r="HQ101" s="13">
        <v>68</v>
      </c>
      <c r="HR101" s="13">
        <v>53</v>
      </c>
      <c r="HS101" s="13">
        <v>61</v>
      </c>
      <c r="HT101" s="13">
        <v>45</v>
      </c>
      <c r="HU101" s="13">
        <v>41</v>
      </c>
      <c r="HV101" s="13">
        <v>47</v>
      </c>
      <c r="HW101" s="13">
        <v>41</v>
      </c>
      <c r="HX101" s="13">
        <v>58</v>
      </c>
      <c r="HY101" s="13">
        <v>39</v>
      </c>
      <c r="HZ101" s="13">
        <v>42</v>
      </c>
      <c r="IA101" s="13">
        <v>36</v>
      </c>
      <c r="IB101" s="13">
        <v>32</v>
      </c>
      <c r="IC101" s="13">
        <v>29</v>
      </c>
      <c r="ID101" s="13">
        <v>34</v>
      </c>
      <c r="IE101" s="13">
        <v>29</v>
      </c>
      <c r="IF101" s="13">
        <v>24</v>
      </c>
      <c r="IG101" s="13">
        <v>17</v>
      </c>
      <c r="IH101" s="13">
        <v>14</v>
      </c>
      <c r="II101" s="13">
        <v>15</v>
      </c>
      <c r="IJ101" s="13">
        <v>14</v>
      </c>
      <c r="IK101" s="13">
        <v>17</v>
      </c>
      <c r="IL101" s="13">
        <v>12</v>
      </c>
      <c r="IM101" s="13">
        <v>15</v>
      </c>
      <c r="IN101" s="13">
        <v>11</v>
      </c>
      <c r="IO101" s="13">
        <v>9</v>
      </c>
      <c r="IP101" s="13">
        <v>5</v>
      </c>
      <c r="IQ101" s="13">
        <v>5</v>
      </c>
      <c r="IR101" s="13">
        <v>5</v>
      </c>
      <c r="IS101" s="13">
        <v>5</v>
      </c>
      <c r="IT101" s="13">
        <v>2</v>
      </c>
      <c r="IU101" s="13">
        <v>2</v>
      </c>
      <c r="IV101" s="13">
        <v>1</v>
      </c>
      <c r="IW101" s="13"/>
      <c r="IX101" s="13"/>
      <c r="IY101" s="13">
        <v>1</v>
      </c>
      <c r="IZ101" s="13">
        <v>1</v>
      </c>
      <c r="JA101" s="13"/>
      <c r="JB101" s="13">
        <v>1</v>
      </c>
      <c r="JC101" s="13"/>
      <c r="JD101" s="13"/>
      <c r="JE101" s="13"/>
      <c r="JF101" s="59">
        <v>9375</v>
      </c>
      <c r="JG101" s="13">
        <v>4</v>
      </c>
      <c r="JH101" s="13"/>
      <c r="JI101" s="13">
        <v>2</v>
      </c>
      <c r="JJ101" s="13"/>
      <c r="JK101" s="13"/>
      <c r="JL101" s="13"/>
      <c r="JM101" s="13"/>
      <c r="JN101" s="13"/>
      <c r="JO101" s="13"/>
      <c r="JP101" s="13"/>
      <c r="JQ101" s="13"/>
      <c r="JR101" s="13"/>
      <c r="JS101" s="13">
        <v>1</v>
      </c>
      <c r="JT101" s="13">
        <v>1</v>
      </c>
      <c r="JU101" s="13"/>
      <c r="JV101" s="13"/>
      <c r="JW101" s="13">
        <v>1</v>
      </c>
      <c r="JX101" s="13"/>
      <c r="JY101" s="13"/>
      <c r="JZ101" s="13">
        <v>2</v>
      </c>
      <c r="KA101" s="13"/>
      <c r="KB101" s="13">
        <v>1</v>
      </c>
      <c r="KC101" s="13">
        <v>1</v>
      </c>
      <c r="KD101" s="13"/>
      <c r="KE101" s="13"/>
      <c r="KF101" s="13"/>
      <c r="KG101" s="13"/>
      <c r="KH101" s="13">
        <v>2</v>
      </c>
      <c r="KI101" s="13"/>
      <c r="KJ101" s="13">
        <v>4</v>
      </c>
      <c r="KK101" s="13">
        <v>1</v>
      </c>
      <c r="KL101" s="13"/>
      <c r="KM101" s="13">
        <v>1</v>
      </c>
      <c r="KN101" s="13">
        <v>1</v>
      </c>
      <c r="KO101" s="13">
        <v>1</v>
      </c>
      <c r="KP101" s="13">
        <v>3</v>
      </c>
      <c r="KQ101" s="13">
        <v>2</v>
      </c>
      <c r="KR101" s="13"/>
      <c r="KS101" s="13">
        <v>1</v>
      </c>
      <c r="KT101" s="13"/>
      <c r="KU101" s="13">
        <v>1</v>
      </c>
      <c r="KV101" s="13">
        <v>1</v>
      </c>
      <c r="KW101" s="13"/>
      <c r="KX101" s="13"/>
      <c r="KY101" s="13"/>
      <c r="KZ101" s="13">
        <v>1</v>
      </c>
      <c r="LA101" s="13"/>
      <c r="LB101" s="13">
        <v>1</v>
      </c>
      <c r="LC101" s="13">
        <v>2</v>
      </c>
      <c r="LD101" s="13"/>
      <c r="LE101" s="13">
        <v>1</v>
      </c>
      <c r="LF101" s="13">
        <v>1</v>
      </c>
      <c r="LG101" s="13"/>
      <c r="LH101" s="13"/>
      <c r="LI101" s="13"/>
      <c r="LJ101" s="13"/>
      <c r="LK101" s="13"/>
      <c r="LL101" s="13"/>
      <c r="LM101" s="13"/>
      <c r="LN101" s="13"/>
      <c r="LO101" s="13"/>
      <c r="LP101" s="13">
        <v>1</v>
      </c>
      <c r="LQ101" s="13"/>
      <c r="LR101" s="13"/>
      <c r="LS101" s="13"/>
      <c r="LT101" s="13"/>
      <c r="LU101" s="13">
        <v>3</v>
      </c>
      <c r="LV101" s="13">
        <v>1</v>
      </c>
      <c r="LW101" s="13">
        <v>1</v>
      </c>
      <c r="LX101" s="13">
        <v>2</v>
      </c>
      <c r="LY101" s="13"/>
      <c r="LZ101" s="13"/>
      <c r="MA101" s="13"/>
      <c r="MB101" s="13"/>
      <c r="MC101" s="13"/>
      <c r="MD101" s="13"/>
      <c r="ME101" s="13">
        <v>1</v>
      </c>
      <c r="MF101" s="13"/>
      <c r="MG101" s="13"/>
      <c r="MH101" s="13">
        <v>1</v>
      </c>
      <c r="MI101" s="13">
        <v>2</v>
      </c>
      <c r="MJ101" s="13">
        <v>2</v>
      </c>
      <c r="MK101" s="13">
        <v>3</v>
      </c>
      <c r="ML101" s="13">
        <v>2</v>
      </c>
      <c r="MM101" s="13">
        <v>1</v>
      </c>
      <c r="MN101" s="13">
        <v>1</v>
      </c>
      <c r="MO101" s="13">
        <v>1</v>
      </c>
      <c r="MP101" s="13"/>
      <c r="MQ101" s="13"/>
      <c r="MR101" s="13"/>
      <c r="MS101" s="13">
        <v>1</v>
      </c>
      <c r="MT101" s="13">
        <v>2</v>
      </c>
      <c r="MU101" s="13"/>
      <c r="MV101" s="13">
        <v>1</v>
      </c>
      <c r="MW101" s="13">
        <v>1</v>
      </c>
      <c r="MX101" s="13">
        <v>3</v>
      </c>
      <c r="MY101" s="13"/>
      <c r="MZ101" s="13"/>
      <c r="NA101" s="13"/>
      <c r="NB101" s="13"/>
      <c r="NC101" s="13"/>
      <c r="ND101" s="13">
        <v>2</v>
      </c>
      <c r="NE101" s="13">
        <v>3</v>
      </c>
      <c r="NF101" s="59">
        <v>72</v>
      </c>
      <c r="NG101" s="13">
        <v>19002</v>
      </c>
      <c r="NH101" s="351"/>
      <c r="NI101" s="351"/>
      <c r="NJ101" s="351"/>
      <c r="NK101" s="351"/>
      <c r="NL101" s="351"/>
      <c r="NM101" s="351"/>
    </row>
    <row r="102" spans="1:377">
      <c r="A102" s="9" t="s">
        <v>206</v>
      </c>
      <c r="B102" s="250">
        <f t="shared" si="67"/>
        <v>357</v>
      </c>
      <c r="C102" s="250">
        <f t="shared" si="68"/>
        <v>381</v>
      </c>
      <c r="D102" s="250">
        <f t="shared" si="69"/>
        <v>549</v>
      </c>
      <c r="E102" s="250">
        <f t="shared" si="70"/>
        <v>678</v>
      </c>
      <c r="F102" s="250">
        <f t="shared" si="71"/>
        <v>1763</v>
      </c>
      <c r="G102" s="250">
        <f t="shared" si="72"/>
        <v>1881</v>
      </c>
      <c r="H102" s="250">
        <f t="shared" si="73"/>
        <v>2187</v>
      </c>
      <c r="I102" s="250">
        <f t="shared" si="74"/>
        <v>2024</v>
      </c>
      <c r="J102" s="250">
        <f t="shared" si="75"/>
        <v>1906</v>
      </c>
      <c r="K102" s="250">
        <f t="shared" si="76"/>
        <v>1764</v>
      </c>
      <c r="L102" s="250">
        <f t="shared" si="77"/>
        <v>1243</v>
      </c>
      <c r="M102" s="250">
        <f t="shared" si="78"/>
        <v>1319</v>
      </c>
      <c r="N102" s="250">
        <f t="shared" si="79"/>
        <v>766</v>
      </c>
      <c r="O102" s="250">
        <f t="shared" si="80"/>
        <v>661</v>
      </c>
      <c r="P102" s="250">
        <f t="shared" si="81"/>
        <v>399</v>
      </c>
      <c r="Q102" s="250">
        <f t="shared" si="82"/>
        <v>382</v>
      </c>
      <c r="R102" s="250">
        <f t="shared" si="83"/>
        <v>168</v>
      </c>
      <c r="S102" s="250">
        <f t="shared" si="84"/>
        <v>325</v>
      </c>
      <c r="T102" s="250">
        <f t="shared" si="85"/>
        <v>37</v>
      </c>
      <c r="U102" s="250">
        <f t="shared" si="86"/>
        <v>140</v>
      </c>
      <c r="W102" s="16" t="s">
        <v>114</v>
      </c>
      <c r="X102" s="458">
        <f t="shared" si="87"/>
        <v>4</v>
      </c>
      <c r="Y102" s="458">
        <f t="shared" si="88"/>
        <v>2</v>
      </c>
      <c r="Z102" s="458">
        <f t="shared" si="89"/>
        <v>13</v>
      </c>
      <c r="AA102" s="458">
        <f t="shared" si="90"/>
        <v>25</v>
      </c>
      <c r="AB102" s="458">
        <f t="shared" si="91"/>
        <v>57</v>
      </c>
      <c r="AC102" s="458">
        <f t="shared" si="92"/>
        <v>87</v>
      </c>
      <c r="AD102" s="458">
        <f t="shared" si="93"/>
        <v>51</v>
      </c>
      <c r="AE102" s="458">
        <f t="shared" si="94"/>
        <v>66</v>
      </c>
      <c r="AF102" s="458">
        <f t="shared" si="95"/>
        <v>47</v>
      </c>
      <c r="AG102" s="458">
        <f t="shared" si="96"/>
        <v>65</v>
      </c>
      <c r="AH102" s="458">
        <f t="shared" si="97"/>
        <v>33</v>
      </c>
      <c r="AI102" s="458">
        <f t="shared" si="98"/>
        <v>51</v>
      </c>
      <c r="AJ102" s="458">
        <f t="shared" si="99"/>
        <v>27</v>
      </c>
      <c r="AK102" s="458">
        <f t="shared" si="100"/>
        <v>15</v>
      </c>
      <c r="AL102" s="458">
        <f t="shared" si="101"/>
        <v>21</v>
      </c>
      <c r="AM102" s="458">
        <f t="shared" si="102"/>
        <v>20</v>
      </c>
      <c r="AN102" s="458">
        <f t="shared" si="103"/>
        <v>10</v>
      </c>
      <c r="AO102" s="458">
        <f t="shared" si="104"/>
        <v>20</v>
      </c>
      <c r="AP102" s="458">
        <f t="shared" si="105"/>
        <v>4</v>
      </c>
      <c r="AQ102" s="458">
        <f t="shared" si="106"/>
        <v>7</v>
      </c>
      <c r="AR102" s="458">
        <f t="shared" si="107"/>
        <v>3</v>
      </c>
      <c r="AT102" s="16" t="s">
        <v>114</v>
      </c>
      <c r="AU102" s="13"/>
      <c r="AV102" s="13"/>
      <c r="AW102" s="13"/>
      <c r="AX102" s="13"/>
      <c r="AY102" s="13">
        <v>1</v>
      </c>
      <c r="AZ102" s="13"/>
      <c r="BA102" s="13"/>
      <c r="BB102" s="13"/>
      <c r="BC102" s="13">
        <v>1</v>
      </c>
      <c r="BD102" s="13"/>
      <c r="BE102" s="13"/>
      <c r="BF102" s="13"/>
      <c r="BG102" s="13"/>
      <c r="BH102" s="13">
        <v>1</v>
      </c>
      <c r="BI102" s="13">
        <v>1</v>
      </c>
      <c r="BJ102" s="13">
        <v>1</v>
      </c>
      <c r="BK102" s="13">
        <v>3</v>
      </c>
      <c r="BL102" s="13">
        <v>5</v>
      </c>
      <c r="BM102" s="13">
        <v>6</v>
      </c>
      <c r="BN102" s="13">
        <v>8</v>
      </c>
      <c r="BO102" s="13">
        <v>8</v>
      </c>
      <c r="BP102" s="13">
        <v>9</v>
      </c>
      <c r="BQ102" s="13">
        <v>11</v>
      </c>
      <c r="BR102" s="13">
        <v>8</v>
      </c>
      <c r="BS102" s="13">
        <v>9</v>
      </c>
      <c r="BT102" s="13">
        <v>13</v>
      </c>
      <c r="BU102" s="13">
        <v>7</v>
      </c>
      <c r="BV102" s="13">
        <v>6</v>
      </c>
      <c r="BW102" s="13">
        <v>9</v>
      </c>
      <c r="BX102" s="13">
        <v>7</v>
      </c>
      <c r="BY102" s="13">
        <v>4</v>
      </c>
      <c r="BZ102" s="13">
        <v>7</v>
      </c>
      <c r="CA102" s="13">
        <v>8</v>
      </c>
      <c r="CB102" s="13">
        <v>8</v>
      </c>
      <c r="CC102" s="13">
        <v>5</v>
      </c>
      <c r="CD102" s="13">
        <v>4</v>
      </c>
      <c r="CE102" s="13">
        <v>6</v>
      </c>
      <c r="CF102" s="13">
        <v>12</v>
      </c>
      <c r="CG102" s="13">
        <v>7</v>
      </c>
      <c r="CH102" s="13">
        <v>5</v>
      </c>
      <c r="CI102" s="13">
        <v>10</v>
      </c>
      <c r="CJ102" s="13">
        <v>5</v>
      </c>
      <c r="CK102" s="13">
        <v>10</v>
      </c>
      <c r="CL102" s="13">
        <v>7</v>
      </c>
      <c r="CM102" s="13">
        <v>7</v>
      </c>
      <c r="CN102" s="13">
        <v>9</v>
      </c>
      <c r="CO102" s="13">
        <v>3</v>
      </c>
      <c r="CP102" s="13">
        <v>3</v>
      </c>
      <c r="CQ102" s="13">
        <v>7</v>
      </c>
      <c r="CR102" s="13">
        <v>4</v>
      </c>
      <c r="CS102" s="13">
        <v>3</v>
      </c>
      <c r="CT102" s="13">
        <v>4</v>
      </c>
      <c r="CU102" s="13">
        <v>4</v>
      </c>
      <c r="CV102" s="13">
        <v>7</v>
      </c>
      <c r="CW102" s="13">
        <v>7</v>
      </c>
      <c r="CX102" s="13">
        <v>7</v>
      </c>
      <c r="CY102" s="13">
        <v>4</v>
      </c>
      <c r="CZ102" s="13">
        <v>8</v>
      </c>
      <c r="DA102" s="13">
        <v>4</v>
      </c>
      <c r="DB102" s="13">
        <v>3</v>
      </c>
      <c r="DC102" s="13">
        <v>3</v>
      </c>
      <c r="DD102" s="13"/>
      <c r="DE102" s="13">
        <v>4</v>
      </c>
      <c r="DF102" s="13">
        <v>3</v>
      </c>
      <c r="DG102" s="13"/>
      <c r="DH102" s="13">
        <v>3</v>
      </c>
      <c r="DI102" s="13">
        <v>1</v>
      </c>
      <c r="DJ102" s="13"/>
      <c r="DK102" s="13">
        <v>1</v>
      </c>
      <c r="DL102" s="13"/>
      <c r="DM102" s="13">
        <v>1</v>
      </c>
      <c r="DN102" s="13">
        <v>2</v>
      </c>
      <c r="DO102" s="13">
        <v>4</v>
      </c>
      <c r="DP102" s="13">
        <v>2</v>
      </c>
      <c r="DQ102" s="13">
        <v>4</v>
      </c>
      <c r="DR102" s="13">
        <v>1</v>
      </c>
      <c r="DS102" s="13">
        <v>1</v>
      </c>
      <c r="DT102" s="13">
        <v>2</v>
      </c>
      <c r="DU102" s="13">
        <v>2</v>
      </c>
      <c r="DV102" s="13">
        <v>1</v>
      </c>
      <c r="DW102" s="13">
        <v>4</v>
      </c>
      <c r="DX102" s="13"/>
      <c r="DY102" s="13">
        <v>4</v>
      </c>
      <c r="DZ102" s="13"/>
      <c r="EA102" s="13">
        <v>3</v>
      </c>
      <c r="EB102" s="13">
        <v>1</v>
      </c>
      <c r="EC102" s="13">
        <v>4</v>
      </c>
      <c r="ED102" s="13"/>
      <c r="EE102" s="13">
        <v>2</v>
      </c>
      <c r="EF102" s="13">
        <v>2</v>
      </c>
      <c r="EG102" s="13">
        <v>2</v>
      </c>
      <c r="EH102" s="13">
        <v>1</v>
      </c>
      <c r="EI102" s="13">
        <v>1</v>
      </c>
      <c r="EJ102" s="13"/>
      <c r="EK102" s="13">
        <v>2</v>
      </c>
      <c r="EL102" s="13"/>
      <c r="EM102" s="13"/>
      <c r="EN102" s="13"/>
      <c r="EO102" s="13">
        <v>1</v>
      </c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59">
        <v>358</v>
      </c>
      <c r="FC102" s="13"/>
      <c r="FD102" s="13">
        <v>1</v>
      </c>
      <c r="FE102" s="13">
        <v>1</v>
      </c>
      <c r="FF102" s="13"/>
      <c r="FG102" s="13"/>
      <c r="FH102" s="13"/>
      <c r="FI102" s="13">
        <v>1</v>
      </c>
      <c r="FJ102" s="13"/>
      <c r="FK102" s="13"/>
      <c r="FL102" s="13">
        <v>1</v>
      </c>
      <c r="FM102" s="13">
        <v>1</v>
      </c>
      <c r="FN102" s="13">
        <v>1</v>
      </c>
      <c r="FO102" s="13"/>
      <c r="FP102" s="13"/>
      <c r="FQ102" s="13">
        <v>1</v>
      </c>
      <c r="FR102" s="13"/>
      <c r="FS102" s="13"/>
      <c r="FT102" s="13">
        <v>1</v>
      </c>
      <c r="FU102" s="13">
        <v>7</v>
      </c>
      <c r="FV102" s="13">
        <v>2</v>
      </c>
      <c r="FW102" s="13">
        <v>3</v>
      </c>
      <c r="FX102" s="13">
        <v>11</v>
      </c>
      <c r="FY102" s="13">
        <v>6</v>
      </c>
      <c r="FZ102" s="13">
        <v>6</v>
      </c>
      <c r="GA102" s="13">
        <v>1</v>
      </c>
      <c r="GB102" s="13">
        <v>11</v>
      </c>
      <c r="GC102" s="13">
        <v>6</v>
      </c>
      <c r="GD102" s="13">
        <v>4</v>
      </c>
      <c r="GE102" s="13">
        <v>4</v>
      </c>
      <c r="GF102" s="13">
        <v>5</v>
      </c>
      <c r="GG102" s="13">
        <v>2</v>
      </c>
      <c r="GH102" s="13">
        <v>5</v>
      </c>
      <c r="GI102" s="13">
        <v>6</v>
      </c>
      <c r="GJ102" s="13">
        <v>5</v>
      </c>
      <c r="GK102" s="13">
        <v>4</v>
      </c>
      <c r="GL102" s="13">
        <v>7</v>
      </c>
      <c r="GM102" s="13">
        <v>5</v>
      </c>
      <c r="GN102" s="13">
        <v>6</v>
      </c>
      <c r="GO102" s="13">
        <v>6</v>
      </c>
      <c r="GP102" s="13">
        <v>5</v>
      </c>
      <c r="GQ102" s="13">
        <v>3</v>
      </c>
      <c r="GR102" s="13">
        <v>7</v>
      </c>
      <c r="GS102" s="13">
        <v>6</v>
      </c>
      <c r="GT102" s="13">
        <v>5</v>
      </c>
      <c r="GU102" s="13">
        <v>3</v>
      </c>
      <c r="GV102" s="13">
        <v>4</v>
      </c>
      <c r="GW102" s="13">
        <v>7</v>
      </c>
      <c r="GX102" s="13">
        <v>4</v>
      </c>
      <c r="GY102" s="13">
        <v>2</v>
      </c>
      <c r="GZ102" s="13">
        <v>6</v>
      </c>
      <c r="HA102" s="13">
        <v>5</v>
      </c>
      <c r="HB102" s="13">
        <v>1</v>
      </c>
      <c r="HC102" s="13">
        <v>3</v>
      </c>
      <c r="HD102" s="13">
        <v>4</v>
      </c>
      <c r="HE102" s="13">
        <v>4</v>
      </c>
      <c r="HF102" s="13">
        <v>1</v>
      </c>
      <c r="HG102" s="13">
        <v>3</v>
      </c>
      <c r="HH102" s="13">
        <v>4</v>
      </c>
      <c r="HI102" s="13">
        <v>5</v>
      </c>
      <c r="HJ102" s="13">
        <v>3</v>
      </c>
      <c r="HK102" s="13">
        <v>3</v>
      </c>
      <c r="HL102" s="13">
        <v>3</v>
      </c>
      <c r="HM102" s="13">
        <v>3</v>
      </c>
      <c r="HN102" s="13">
        <v>2</v>
      </c>
      <c r="HO102" s="13">
        <v>5</v>
      </c>
      <c r="HP102" s="13">
        <v>6</v>
      </c>
      <c r="HQ102" s="13">
        <v>3</v>
      </c>
      <c r="HR102" s="13">
        <v>1</v>
      </c>
      <c r="HS102" s="13">
        <v>1</v>
      </c>
      <c r="HT102" s="13"/>
      <c r="HU102" s="13">
        <v>2</v>
      </c>
      <c r="HV102" s="13"/>
      <c r="HW102" s="13">
        <v>4</v>
      </c>
      <c r="HX102" s="13">
        <v>3</v>
      </c>
      <c r="HY102" s="13">
        <v>2</v>
      </c>
      <c r="HZ102" s="13">
        <v>4</v>
      </c>
      <c r="IA102" s="13">
        <v>1</v>
      </c>
      <c r="IB102" s="13"/>
      <c r="IC102" s="13">
        <v>3</v>
      </c>
      <c r="ID102" s="13">
        <v>2</v>
      </c>
      <c r="IE102" s="13">
        <v>1</v>
      </c>
      <c r="IF102" s="13">
        <v>2</v>
      </c>
      <c r="IG102" s="13">
        <v>2</v>
      </c>
      <c r="IH102" s="13">
        <v>1</v>
      </c>
      <c r="II102" s="13">
        <v>1</v>
      </c>
      <c r="IJ102" s="13">
        <v>1</v>
      </c>
      <c r="IK102" s="13"/>
      <c r="IL102" s="13"/>
      <c r="IM102" s="13">
        <v>1</v>
      </c>
      <c r="IN102" s="13">
        <v>1</v>
      </c>
      <c r="IO102" s="13">
        <v>2</v>
      </c>
      <c r="IP102" s="13">
        <v>1</v>
      </c>
      <c r="IQ102" s="13">
        <v>1</v>
      </c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59">
        <v>267</v>
      </c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>
        <v>1</v>
      </c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>
        <v>1</v>
      </c>
      <c r="MD102" s="13"/>
      <c r="ME102" s="13"/>
      <c r="MF102" s="13"/>
      <c r="MG102" s="13"/>
      <c r="MH102" s="13"/>
      <c r="MI102" s="13"/>
      <c r="MJ102" s="13">
        <v>1</v>
      </c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59">
        <v>3</v>
      </c>
      <c r="NG102" s="13">
        <v>628</v>
      </c>
      <c r="NH102" s="351"/>
      <c r="NI102" s="351"/>
      <c r="NJ102" s="351"/>
      <c r="NK102" s="351"/>
      <c r="NL102" s="351"/>
      <c r="NM102" s="351"/>
    </row>
    <row r="103" spans="1:377">
      <c r="A103" s="8" t="s">
        <v>114</v>
      </c>
      <c r="B103" s="250">
        <f t="shared" si="67"/>
        <v>4</v>
      </c>
      <c r="C103" s="250">
        <f t="shared" si="68"/>
        <v>2</v>
      </c>
      <c r="D103" s="250">
        <f t="shared" si="69"/>
        <v>13</v>
      </c>
      <c r="E103" s="250">
        <f t="shared" si="70"/>
        <v>25</v>
      </c>
      <c r="F103" s="250">
        <f t="shared" si="71"/>
        <v>57</v>
      </c>
      <c r="G103" s="250">
        <f t="shared" si="72"/>
        <v>87</v>
      </c>
      <c r="H103" s="250">
        <f t="shared" si="73"/>
        <v>51</v>
      </c>
      <c r="I103" s="250">
        <f t="shared" si="74"/>
        <v>66</v>
      </c>
      <c r="J103" s="250">
        <f t="shared" si="75"/>
        <v>47</v>
      </c>
      <c r="K103" s="250">
        <f t="shared" si="76"/>
        <v>65</v>
      </c>
      <c r="L103" s="250">
        <f t="shared" si="77"/>
        <v>33</v>
      </c>
      <c r="M103" s="250">
        <f t="shared" si="78"/>
        <v>51</v>
      </c>
      <c r="N103" s="250">
        <f t="shared" si="79"/>
        <v>27</v>
      </c>
      <c r="O103" s="250">
        <f t="shared" si="80"/>
        <v>15</v>
      </c>
      <c r="P103" s="250">
        <f t="shared" si="81"/>
        <v>21</v>
      </c>
      <c r="Q103" s="250">
        <f t="shared" si="82"/>
        <v>20</v>
      </c>
      <c r="R103" s="250">
        <f t="shared" si="83"/>
        <v>10</v>
      </c>
      <c r="S103" s="250">
        <f t="shared" si="84"/>
        <v>20</v>
      </c>
      <c r="T103" s="250">
        <f t="shared" si="85"/>
        <v>4</v>
      </c>
      <c r="U103" s="250">
        <f t="shared" si="86"/>
        <v>7</v>
      </c>
      <c r="W103" s="16" t="s">
        <v>115</v>
      </c>
      <c r="X103" s="458">
        <f t="shared" si="87"/>
        <v>3</v>
      </c>
      <c r="Y103" s="458">
        <f t="shared" si="88"/>
        <v>2</v>
      </c>
      <c r="Z103" s="458">
        <f t="shared" si="89"/>
        <v>2</v>
      </c>
      <c r="AA103" s="458">
        <f t="shared" si="90"/>
        <v>2</v>
      </c>
      <c r="AB103" s="458">
        <f t="shared" si="91"/>
        <v>32</v>
      </c>
      <c r="AC103" s="458">
        <f t="shared" si="92"/>
        <v>33</v>
      </c>
      <c r="AD103" s="458">
        <f t="shared" si="93"/>
        <v>36</v>
      </c>
      <c r="AE103" s="458">
        <f t="shared" si="94"/>
        <v>36</v>
      </c>
      <c r="AF103" s="458">
        <f t="shared" si="95"/>
        <v>19</v>
      </c>
      <c r="AG103" s="458">
        <f t="shared" si="96"/>
        <v>27</v>
      </c>
      <c r="AH103" s="458">
        <f t="shared" si="97"/>
        <v>19</v>
      </c>
      <c r="AI103" s="458">
        <f t="shared" si="98"/>
        <v>23</v>
      </c>
      <c r="AJ103" s="458">
        <f t="shared" si="99"/>
        <v>13</v>
      </c>
      <c r="AK103" s="458">
        <f t="shared" si="100"/>
        <v>12</v>
      </c>
      <c r="AL103" s="458">
        <f t="shared" si="101"/>
        <v>11</v>
      </c>
      <c r="AM103" s="458">
        <f t="shared" si="102"/>
        <v>6</v>
      </c>
      <c r="AN103" s="458">
        <f t="shared" si="103"/>
        <v>11</v>
      </c>
      <c r="AO103" s="458">
        <f t="shared" si="104"/>
        <v>2</v>
      </c>
      <c r="AP103" s="458">
        <f t="shared" si="105"/>
        <v>0</v>
      </c>
      <c r="AQ103" s="458">
        <f t="shared" si="106"/>
        <v>2</v>
      </c>
      <c r="AR103" s="458">
        <f t="shared" si="107"/>
        <v>0</v>
      </c>
      <c r="AT103" s="16" t="s">
        <v>115</v>
      </c>
      <c r="AU103" s="13"/>
      <c r="AV103" s="13"/>
      <c r="AW103" s="13"/>
      <c r="AX103" s="13"/>
      <c r="AY103" s="13"/>
      <c r="AZ103" s="13">
        <v>1</v>
      </c>
      <c r="BA103" s="13"/>
      <c r="BB103" s="13">
        <v>1</v>
      </c>
      <c r="BC103" s="13"/>
      <c r="BD103" s="13"/>
      <c r="BE103" s="13"/>
      <c r="BF103" s="13"/>
      <c r="BG103" s="13"/>
      <c r="BH103" s="13">
        <v>1</v>
      </c>
      <c r="BI103" s="13"/>
      <c r="BJ103" s="13"/>
      <c r="BK103" s="13">
        <v>1</v>
      </c>
      <c r="BL103" s="13"/>
      <c r="BM103" s="13"/>
      <c r="BN103" s="13"/>
      <c r="BO103" s="13"/>
      <c r="BP103" s="13">
        <v>4</v>
      </c>
      <c r="BQ103" s="13">
        <v>3</v>
      </c>
      <c r="BR103" s="13">
        <v>3</v>
      </c>
      <c r="BS103" s="13">
        <v>4</v>
      </c>
      <c r="BT103" s="13">
        <v>9</v>
      </c>
      <c r="BU103" s="13">
        <v>1</v>
      </c>
      <c r="BV103" s="13">
        <v>5</v>
      </c>
      <c r="BW103" s="13">
        <v>1</v>
      </c>
      <c r="BX103" s="13">
        <v>3</v>
      </c>
      <c r="BY103" s="13">
        <v>2</v>
      </c>
      <c r="BZ103" s="13">
        <v>6</v>
      </c>
      <c r="CA103" s="13">
        <v>3</v>
      </c>
      <c r="CB103" s="13">
        <v>2</v>
      </c>
      <c r="CC103" s="13">
        <v>3</v>
      </c>
      <c r="CD103" s="13">
        <v>4</v>
      </c>
      <c r="CE103" s="13">
        <v>2</v>
      </c>
      <c r="CF103" s="13">
        <v>5</v>
      </c>
      <c r="CG103" s="13">
        <v>5</v>
      </c>
      <c r="CH103" s="13">
        <v>4</v>
      </c>
      <c r="CI103" s="13">
        <v>4</v>
      </c>
      <c r="CJ103" s="13">
        <v>1</v>
      </c>
      <c r="CK103" s="13">
        <v>4</v>
      </c>
      <c r="CL103" s="13">
        <v>3</v>
      </c>
      <c r="CM103" s="13">
        <v>2</v>
      </c>
      <c r="CN103" s="13">
        <v>5</v>
      </c>
      <c r="CO103" s="13">
        <v>1</v>
      </c>
      <c r="CP103" s="13">
        <v>3</v>
      </c>
      <c r="CQ103" s="13">
        <v>1</v>
      </c>
      <c r="CR103" s="13">
        <v>3</v>
      </c>
      <c r="CS103" s="13">
        <v>5</v>
      </c>
      <c r="CT103" s="13"/>
      <c r="CU103" s="13">
        <v>1</v>
      </c>
      <c r="CV103" s="13">
        <v>2</v>
      </c>
      <c r="CW103" s="13">
        <v>2</v>
      </c>
      <c r="CX103" s="13">
        <v>3</v>
      </c>
      <c r="CY103" s="13">
        <v>3</v>
      </c>
      <c r="CZ103" s="13">
        <v>1</v>
      </c>
      <c r="DA103" s="13"/>
      <c r="DB103" s="13">
        <v>6</v>
      </c>
      <c r="DC103" s="13">
        <v>1</v>
      </c>
      <c r="DD103" s="13">
        <v>2</v>
      </c>
      <c r="DE103" s="13"/>
      <c r="DF103" s="13">
        <v>2</v>
      </c>
      <c r="DG103" s="13">
        <v>2</v>
      </c>
      <c r="DH103" s="13">
        <v>1</v>
      </c>
      <c r="DI103" s="13">
        <v>1</v>
      </c>
      <c r="DJ103" s="13">
        <v>2</v>
      </c>
      <c r="DK103" s="13"/>
      <c r="DL103" s="13">
        <v>1</v>
      </c>
      <c r="DM103" s="13">
        <v>1</v>
      </c>
      <c r="DN103" s="13">
        <v>1</v>
      </c>
      <c r="DO103" s="13">
        <v>1</v>
      </c>
      <c r="DP103" s="13"/>
      <c r="DQ103" s="13"/>
      <c r="DR103" s="13">
        <v>1</v>
      </c>
      <c r="DS103" s="13">
        <v>1</v>
      </c>
      <c r="DT103" s="13">
        <v>1</v>
      </c>
      <c r="DU103" s="13"/>
      <c r="DV103" s="13"/>
      <c r="DW103" s="13">
        <v>1</v>
      </c>
      <c r="DX103" s="13"/>
      <c r="DY103" s="13"/>
      <c r="DZ103" s="13">
        <v>1</v>
      </c>
      <c r="EA103" s="13"/>
      <c r="EB103" s="13"/>
      <c r="EC103" s="13"/>
      <c r="ED103" s="13"/>
      <c r="EE103" s="13"/>
      <c r="EF103" s="13"/>
      <c r="EG103" s="13">
        <v>1</v>
      </c>
      <c r="EH103" s="13"/>
      <c r="EI103" s="13"/>
      <c r="EJ103" s="13"/>
      <c r="EK103" s="13"/>
      <c r="EL103" s="13"/>
      <c r="EM103" s="13">
        <v>1</v>
      </c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59">
        <v>145</v>
      </c>
      <c r="FC103" s="13"/>
      <c r="FD103" s="13">
        <v>1</v>
      </c>
      <c r="FE103" s="13"/>
      <c r="FF103" s="13"/>
      <c r="FG103" s="13"/>
      <c r="FH103" s="13"/>
      <c r="FI103" s="13"/>
      <c r="FJ103" s="13">
        <v>1</v>
      </c>
      <c r="FK103" s="13">
        <v>1</v>
      </c>
      <c r="FL103" s="13"/>
      <c r="FM103" s="13"/>
      <c r="FN103" s="13"/>
      <c r="FO103" s="13"/>
      <c r="FP103" s="13"/>
      <c r="FQ103" s="13"/>
      <c r="FR103" s="13"/>
      <c r="FS103" s="13"/>
      <c r="FT103" s="13">
        <v>1</v>
      </c>
      <c r="FU103" s="13">
        <v>1</v>
      </c>
      <c r="FV103" s="13"/>
      <c r="FW103" s="13">
        <v>4</v>
      </c>
      <c r="FX103" s="13">
        <v>3</v>
      </c>
      <c r="FY103" s="13">
        <v>3</v>
      </c>
      <c r="FZ103" s="13">
        <v>3</v>
      </c>
      <c r="GA103" s="13">
        <v>1</v>
      </c>
      <c r="GB103" s="13">
        <v>5</v>
      </c>
      <c r="GC103" s="13">
        <v>2</v>
      </c>
      <c r="GD103" s="13">
        <v>4</v>
      </c>
      <c r="GE103" s="13">
        <v>2</v>
      </c>
      <c r="GF103" s="13">
        <v>5</v>
      </c>
      <c r="GG103" s="13">
        <v>3</v>
      </c>
      <c r="GH103" s="13">
        <v>4</v>
      </c>
      <c r="GI103" s="13">
        <v>4</v>
      </c>
      <c r="GJ103" s="13">
        <v>2</v>
      </c>
      <c r="GK103" s="13">
        <v>3</v>
      </c>
      <c r="GL103" s="13">
        <v>6</v>
      </c>
      <c r="GM103" s="13">
        <v>1</v>
      </c>
      <c r="GN103" s="13">
        <v>3</v>
      </c>
      <c r="GO103" s="13">
        <v>5</v>
      </c>
      <c r="GP103" s="13">
        <v>5</v>
      </c>
      <c r="GQ103" s="13">
        <v>1</v>
      </c>
      <c r="GR103" s="13">
        <v>4</v>
      </c>
      <c r="GS103" s="13">
        <v>4</v>
      </c>
      <c r="GT103" s="13"/>
      <c r="GU103" s="13"/>
      <c r="GV103" s="13">
        <v>3</v>
      </c>
      <c r="GW103" s="13">
        <v>1</v>
      </c>
      <c r="GX103" s="13">
        <v>1</v>
      </c>
      <c r="GY103" s="13">
        <v>3</v>
      </c>
      <c r="GZ103" s="13">
        <v>2</v>
      </c>
      <c r="HA103" s="13">
        <v>1</v>
      </c>
      <c r="HB103" s="13">
        <v>3</v>
      </c>
      <c r="HC103" s="13">
        <v>2</v>
      </c>
      <c r="HD103" s="13">
        <v>2</v>
      </c>
      <c r="HE103" s="13">
        <v>1</v>
      </c>
      <c r="HF103" s="13">
        <v>1</v>
      </c>
      <c r="HG103" s="13">
        <v>1</v>
      </c>
      <c r="HH103" s="13"/>
      <c r="HI103" s="13">
        <v>4</v>
      </c>
      <c r="HJ103" s="13">
        <v>4</v>
      </c>
      <c r="HK103" s="13">
        <v>1</v>
      </c>
      <c r="HL103" s="13"/>
      <c r="HM103" s="13">
        <v>2</v>
      </c>
      <c r="HN103" s="13">
        <v>2</v>
      </c>
      <c r="HO103" s="13">
        <v>1</v>
      </c>
      <c r="HP103" s="13">
        <v>1</v>
      </c>
      <c r="HQ103" s="13">
        <v>2</v>
      </c>
      <c r="HR103" s="13">
        <v>2</v>
      </c>
      <c r="HS103" s="13">
        <v>1</v>
      </c>
      <c r="HT103" s="13">
        <v>1</v>
      </c>
      <c r="HU103" s="13">
        <v>2</v>
      </c>
      <c r="HV103" s="13">
        <v>2</v>
      </c>
      <c r="HW103" s="13">
        <v>2</v>
      </c>
      <c r="HX103" s="13">
        <v>1</v>
      </c>
      <c r="HY103" s="13">
        <v>1</v>
      </c>
      <c r="HZ103" s="13"/>
      <c r="IA103" s="13">
        <v>1</v>
      </c>
      <c r="IB103" s="13"/>
      <c r="IC103" s="13">
        <v>1</v>
      </c>
      <c r="ID103" s="13">
        <v>1</v>
      </c>
      <c r="IE103" s="13">
        <v>3</v>
      </c>
      <c r="IF103" s="13">
        <v>1</v>
      </c>
      <c r="IG103" s="13">
        <v>1</v>
      </c>
      <c r="IH103" s="13">
        <v>1</v>
      </c>
      <c r="II103" s="13"/>
      <c r="IJ103" s="13">
        <v>1</v>
      </c>
      <c r="IK103" s="13"/>
      <c r="IL103" s="13"/>
      <c r="IM103" s="13">
        <v>1</v>
      </c>
      <c r="IN103" s="13">
        <v>3</v>
      </c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59">
        <v>146</v>
      </c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59"/>
      <c r="NG103" s="13">
        <v>291</v>
      </c>
      <c r="NH103" s="351"/>
      <c r="NI103" s="351"/>
      <c r="NJ103" s="351"/>
      <c r="NK103" s="351"/>
      <c r="NL103" s="351"/>
      <c r="NM103" s="351"/>
    </row>
    <row r="104" spans="1:377">
      <c r="A104" s="8" t="s">
        <v>115</v>
      </c>
      <c r="B104" s="250">
        <f t="shared" si="67"/>
        <v>3</v>
      </c>
      <c r="C104" s="250">
        <f t="shared" si="68"/>
        <v>2</v>
      </c>
      <c r="D104" s="250">
        <f t="shared" si="69"/>
        <v>2</v>
      </c>
      <c r="E104" s="250">
        <f t="shared" si="70"/>
        <v>2</v>
      </c>
      <c r="F104" s="250">
        <f t="shared" si="71"/>
        <v>32</v>
      </c>
      <c r="G104" s="250">
        <f t="shared" si="72"/>
        <v>33</v>
      </c>
      <c r="H104" s="250">
        <f t="shared" si="73"/>
        <v>36</v>
      </c>
      <c r="I104" s="250">
        <f t="shared" si="74"/>
        <v>36</v>
      </c>
      <c r="J104" s="250">
        <f t="shared" si="75"/>
        <v>19</v>
      </c>
      <c r="K104" s="250">
        <f t="shared" si="76"/>
        <v>27</v>
      </c>
      <c r="L104" s="250">
        <f t="shared" si="77"/>
        <v>19</v>
      </c>
      <c r="M104" s="250">
        <f t="shared" si="78"/>
        <v>23</v>
      </c>
      <c r="N104" s="250">
        <f t="shared" si="79"/>
        <v>13</v>
      </c>
      <c r="O104" s="250">
        <f t="shared" si="80"/>
        <v>12</v>
      </c>
      <c r="P104" s="250">
        <f t="shared" si="81"/>
        <v>11</v>
      </c>
      <c r="Q104" s="250">
        <f t="shared" si="82"/>
        <v>6</v>
      </c>
      <c r="R104" s="250">
        <f t="shared" si="83"/>
        <v>11</v>
      </c>
      <c r="S104" s="250">
        <f t="shared" si="84"/>
        <v>2</v>
      </c>
      <c r="T104" s="250">
        <f t="shared" si="85"/>
        <v>0</v>
      </c>
      <c r="U104" s="250">
        <f t="shared" si="86"/>
        <v>2</v>
      </c>
      <c r="W104" s="16" t="s">
        <v>116</v>
      </c>
      <c r="X104" s="458">
        <f t="shared" si="87"/>
        <v>1</v>
      </c>
      <c r="Y104" s="458">
        <f t="shared" si="88"/>
        <v>3</v>
      </c>
      <c r="Z104" s="458">
        <f t="shared" si="89"/>
        <v>4</v>
      </c>
      <c r="AA104" s="458">
        <f t="shared" si="90"/>
        <v>3</v>
      </c>
      <c r="AB104" s="458">
        <f t="shared" si="91"/>
        <v>18</v>
      </c>
      <c r="AC104" s="458">
        <f t="shared" si="92"/>
        <v>15</v>
      </c>
      <c r="AD104" s="458">
        <f t="shared" si="93"/>
        <v>12</v>
      </c>
      <c r="AE104" s="458">
        <f t="shared" si="94"/>
        <v>17</v>
      </c>
      <c r="AF104" s="458">
        <f t="shared" si="95"/>
        <v>8</v>
      </c>
      <c r="AG104" s="458">
        <f t="shared" si="96"/>
        <v>11</v>
      </c>
      <c r="AH104" s="458">
        <f t="shared" si="97"/>
        <v>13</v>
      </c>
      <c r="AI104" s="458">
        <f t="shared" si="98"/>
        <v>17</v>
      </c>
      <c r="AJ104" s="458">
        <f t="shared" si="99"/>
        <v>11</v>
      </c>
      <c r="AK104" s="458">
        <f t="shared" si="100"/>
        <v>8</v>
      </c>
      <c r="AL104" s="458">
        <f t="shared" si="101"/>
        <v>8</v>
      </c>
      <c r="AM104" s="458">
        <f t="shared" si="102"/>
        <v>8</v>
      </c>
      <c r="AN104" s="458">
        <f t="shared" si="103"/>
        <v>4</v>
      </c>
      <c r="AO104" s="458">
        <f t="shared" si="104"/>
        <v>11</v>
      </c>
      <c r="AP104" s="458">
        <f t="shared" si="105"/>
        <v>2</v>
      </c>
      <c r="AQ104" s="458">
        <f t="shared" si="106"/>
        <v>5</v>
      </c>
      <c r="AR104" s="458">
        <f t="shared" si="107"/>
        <v>0</v>
      </c>
      <c r="AT104" s="16" t="s">
        <v>116</v>
      </c>
      <c r="AU104" s="13">
        <v>1</v>
      </c>
      <c r="AV104" s="13"/>
      <c r="AW104" s="13"/>
      <c r="AX104" s="13"/>
      <c r="AY104" s="13"/>
      <c r="AZ104" s="13">
        <v>1</v>
      </c>
      <c r="BA104" s="13"/>
      <c r="BB104" s="13">
        <v>1</v>
      </c>
      <c r="BC104" s="13"/>
      <c r="BD104" s="13"/>
      <c r="BE104" s="13"/>
      <c r="BF104" s="13"/>
      <c r="BG104" s="13">
        <v>2</v>
      </c>
      <c r="BH104" s="13"/>
      <c r="BI104" s="13">
        <v>1</v>
      </c>
      <c r="BJ104" s="13"/>
      <c r="BK104" s="13"/>
      <c r="BL104" s="13"/>
      <c r="BM104" s="13"/>
      <c r="BN104" s="13"/>
      <c r="BO104" s="13"/>
      <c r="BP104" s="13"/>
      <c r="BQ104" s="13">
        <v>1</v>
      </c>
      <c r="BR104" s="13">
        <v>3</v>
      </c>
      <c r="BS104" s="13">
        <v>1</v>
      </c>
      <c r="BT104" s="13">
        <v>2</v>
      </c>
      <c r="BU104" s="13">
        <v>5</v>
      </c>
      <c r="BV104" s="13">
        <v>1</v>
      </c>
      <c r="BW104" s="13"/>
      <c r="BX104" s="13">
        <v>2</v>
      </c>
      <c r="BY104" s="13">
        <v>1</v>
      </c>
      <c r="BZ104" s="13">
        <v>2</v>
      </c>
      <c r="CA104" s="13">
        <v>2</v>
      </c>
      <c r="CB104" s="13">
        <v>3</v>
      </c>
      <c r="CC104" s="13"/>
      <c r="CD104" s="13"/>
      <c r="CE104" s="13">
        <v>3</v>
      </c>
      <c r="CF104" s="13">
        <v>1</v>
      </c>
      <c r="CG104" s="13">
        <v>3</v>
      </c>
      <c r="CH104" s="13">
        <v>2</v>
      </c>
      <c r="CI104" s="13">
        <v>1</v>
      </c>
      <c r="CJ104" s="13">
        <v>2</v>
      </c>
      <c r="CK104" s="13"/>
      <c r="CL104" s="13"/>
      <c r="CM104" s="13">
        <v>3</v>
      </c>
      <c r="CN104" s="13"/>
      <c r="CO104" s="13">
        <v>2</v>
      </c>
      <c r="CP104" s="13">
        <v>2</v>
      </c>
      <c r="CQ104" s="13"/>
      <c r="CR104" s="13">
        <v>1</v>
      </c>
      <c r="CS104" s="13">
        <v>1</v>
      </c>
      <c r="CT104" s="13">
        <v>3</v>
      </c>
      <c r="CU104" s="13">
        <v>3</v>
      </c>
      <c r="CV104" s="13">
        <v>2</v>
      </c>
      <c r="CW104" s="13">
        <v>1</v>
      </c>
      <c r="CX104" s="13"/>
      <c r="CY104" s="13">
        <v>2</v>
      </c>
      <c r="CZ104" s="13">
        <v>4</v>
      </c>
      <c r="DA104" s="13">
        <v>1</v>
      </c>
      <c r="DB104" s="13"/>
      <c r="DC104" s="13">
        <v>1</v>
      </c>
      <c r="DD104" s="13"/>
      <c r="DE104" s="13">
        <v>1</v>
      </c>
      <c r="DF104" s="13">
        <v>1</v>
      </c>
      <c r="DG104" s="13"/>
      <c r="DH104" s="13">
        <v>1</v>
      </c>
      <c r="DI104" s="13"/>
      <c r="DJ104" s="13">
        <v>1</v>
      </c>
      <c r="DK104" s="13">
        <v>2</v>
      </c>
      <c r="DL104" s="13">
        <v>1</v>
      </c>
      <c r="DM104" s="13">
        <v>1</v>
      </c>
      <c r="DN104" s="13">
        <v>1</v>
      </c>
      <c r="DO104" s="13"/>
      <c r="DP104" s="13">
        <v>1</v>
      </c>
      <c r="DQ104" s="13">
        <v>1</v>
      </c>
      <c r="DR104" s="13">
        <v>1</v>
      </c>
      <c r="DS104" s="13"/>
      <c r="DT104" s="13">
        <v>1</v>
      </c>
      <c r="DU104" s="13">
        <v>2</v>
      </c>
      <c r="DV104" s="13"/>
      <c r="DW104" s="13"/>
      <c r="DX104" s="13">
        <v>1</v>
      </c>
      <c r="DY104" s="13">
        <v>2</v>
      </c>
      <c r="DZ104" s="13">
        <v>1</v>
      </c>
      <c r="EA104" s="13">
        <v>1</v>
      </c>
      <c r="EB104" s="13"/>
      <c r="EC104" s="13">
        <v>3</v>
      </c>
      <c r="ED104" s="13">
        <v>1</v>
      </c>
      <c r="EE104" s="13">
        <v>2</v>
      </c>
      <c r="EF104" s="13"/>
      <c r="EG104" s="13">
        <v>1</v>
      </c>
      <c r="EH104" s="13"/>
      <c r="EI104" s="13">
        <v>1</v>
      </c>
      <c r="EJ104" s="13"/>
      <c r="EK104" s="13">
        <v>1</v>
      </c>
      <c r="EL104" s="13">
        <v>1</v>
      </c>
      <c r="EM104" s="13">
        <v>1</v>
      </c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59">
        <v>98</v>
      </c>
      <c r="FC104" s="13"/>
      <c r="FD104" s="13"/>
      <c r="FE104" s="13"/>
      <c r="FF104" s="13"/>
      <c r="FG104" s="13"/>
      <c r="FH104" s="13"/>
      <c r="FI104" s="13"/>
      <c r="FJ104" s="13">
        <v>1</v>
      </c>
      <c r="FK104" s="13"/>
      <c r="FL104" s="13"/>
      <c r="FM104" s="13"/>
      <c r="FN104" s="13"/>
      <c r="FO104" s="13"/>
      <c r="FP104" s="13"/>
      <c r="FQ104" s="13">
        <v>1</v>
      </c>
      <c r="FR104" s="13"/>
      <c r="FS104" s="13"/>
      <c r="FT104" s="13"/>
      <c r="FU104" s="13">
        <v>2</v>
      </c>
      <c r="FV104" s="13">
        <v>1</v>
      </c>
      <c r="FW104" s="13"/>
      <c r="FX104" s="13"/>
      <c r="FY104" s="13">
        <v>4</v>
      </c>
      <c r="FZ104" s="13">
        <v>3</v>
      </c>
      <c r="GA104" s="13">
        <v>2</v>
      </c>
      <c r="GB104" s="13">
        <v>2</v>
      </c>
      <c r="GC104" s="13">
        <v>3</v>
      </c>
      <c r="GD104" s="13">
        <v>3</v>
      </c>
      <c r="GE104" s="13">
        <v>1</v>
      </c>
      <c r="GF104" s="13"/>
      <c r="GG104" s="13"/>
      <c r="GH104" s="13">
        <v>3</v>
      </c>
      <c r="GI104" s="13">
        <v>1</v>
      </c>
      <c r="GJ104" s="13">
        <v>1</v>
      </c>
      <c r="GK104" s="13">
        <v>1</v>
      </c>
      <c r="GL104" s="13"/>
      <c r="GM104" s="13">
        <v>2</v>
      </c>
      <c r="GN104" s="13">
        <v>1</v>
      </c>
      <c r="GO104" s="13"/>
      <c r="GP104" s="13">
        <v>3</v>
      </c>
      <c r="GQ104" s="13">
        <v>1</v>
      </c>
      <c r="GR104" s="13">
        <v>2</v>
      </c>
      <c r="GS104" s="13"/>
      <c r="GT104" s="13">
        <v>2</v>
      </c>
      <c r="GU104" s="13">
        <v>2</v>
      </c>
      <c r="GV104" s="13"/>
      <c r="GW104" s="13"/>
      <c r="GX104" s="13"/>
      <c r="GY104" s="13"/>
      <c r="GZ104" s="13">
        <v>1</v>
      </c>
      <c r="HA104" s="13">
        <v>1</v>
      </c>
      <c r="HB104" s="13">
        <v>1</v>
      </c>
      <c r="HC104" s="13">
        <v>1</v>
      </c>
      <c r="HD104" s="13">
        <v>1</v>
      </c>
      <c r="HE104" s="13"/>
      <c r="HF104" s="13">
        <v>3</v>
      </c>
      <c r="HG104" s="13"/>
      <c r="HH104" s="13">
        <v>3</v>
      </c>
      <c r="HI104" s="13">
        <v>1</v>
      </c>
      <c r="HJ104" s="13">
        <v>2</v>
      </c>
      <c r="HK104" s="13">
        <v>2</v>
      </c>
      <c r="HL104" s="13">
        <v>2</v>
      </c>
      <c r="HM104" s="13">
        <v>1</v>
      </c>
      <c r="HN104" s="13">
        <v>1</v>
      </c>
      <c r="HO104" s="13">
        <v>1</v>
      </c>
      <c r="HP104" s="13">
        <v>1</v>
      </c>
      <c r="HQ104" s="13">
        <v>1</v>
      </c>
      <c r="HR104" s="13">
        <v>1</v>
      </c>
      <c r="HS104" s="13"/>
      <c r="HT104" s="13">
        <v>1</v>
      </c>
      <c r="HU104" s="13">
        <v>1</v>
      </c>
      <c r="HV104" s="13"/>
      <c r="HW104" s="13">
        <v>2</v>
      </c>
      <c r="HX104" s="13">
        <v>1</v>
      </c>
      <c r="HY104" s="13"/>
      <c r="HZ104" s="13"/>
      <c r="IA104" s="13">
        <v>2</v>
      </c>
      <c r="IB104" s="13"/>
      <c r="IC104" s="13">
        <v>2</v>
      </c>
      <c r="ID104" s="13"/>
      <c r="IE104" s="13"/>
      <c r="IF104" s="13">
        <v>1</v>
      </c>
      <c r="IG104" s="13"/>
      <c r="IH104" s="13">
        <v>1</v>
      </c>
      <c r="II104" s="13"/>
      <c r="IJ104" s="13">
        <v>2</v>
      </c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>
        <v>2</v>
      </c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59">
        <v>81</v>
      </c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59"/>
      <c r="NG104" s="13">
        <v>179</v>
      </c>
      <c r="NH104" s="351"/>
      <c r="NI104" s="351"/>
      <c r="NJ104" s="351"/>
      <c r="NK104" s="351"/>
      <c r="NL104" s="351"/>
      <c r="NM104" s="351"/>
    </row>
    <row r="105" spans="1:377">
      <c r="A105" s="8" t="s">
        <v>116</v>
      </c>
      <c r="B105" s="250">
        <f t="shared" si="67"/>
        <v>1</v>
      </c>
      <c r="C105" s="250">
        <f t="shared" si="68"/>
        <v>3</v>
      </c>
      <c r="D105" s="250">
        <f t="shared" si="69"/>
        <v>4</v>
      </c>
      <c r="E105" s="250">
        <f t="shared" si="70"/>
        <v>3</v>
      </c>
      <c r="F105" s="250">
        <f t="shared" si="71"/>
        <v>18</v>
      </c>
      <c r="G105" s="250">
        <f t="shared" si="72"/>
        <v>15</v>
      </c>
      <c r="H105" s="250">
        <f t="shared" si="73"/>
        <v>12</v>
      </c>
      <c r="I105" s="250">
        <f t="shared" si="74"/>
        <v>17</v>
      </c>
      <c r="J105" s="250">
        <f t="shared" si="75"/>
        <v>8</v>
      </c>
      <c r="K105" s="250">
        <f t="shared" si="76"/>
        <v>11</v>
      </c>
      <c r="L105" s="250">
        <f t="shared" si="77"/>
        <v>13</v>
      </c>
      <c r="M105" s="250">
        <f t="shared" si="78"/>
        <v>17</v>
      </c>
      <c r="N105" s="250">
        <f t="shared" si="79"/>
        <v>11</v>
      </c>
      <c r="O105" s="250">
        <f t="shared" si="80"/>
        <v>8</v>
      </c>
      <c r="P105" s="250">
        <f t="shared" si="81"/>
        <v>8</v>
      </c>
      <c r="Q105" s="250">
        <f t="shared" si="82"/>
        <v>8</v>
      </c>
      <c r="R105" s="250">
        <f t="shared" si="83"/>
        <v>4</v>
      </c>
      <c r="S105" s="250">
        <f t="shared" si="84"/>
        <v>11</v>
      </c>
      <c r="T105" s="250">
        <f t="shared" si="85"/>
        <v>2</v>
      </c>
      <c r="U105" s="250">
        <f t="shared" si="86"/>
        <v>5</v>
      </c>
      <c r="W105" s="16" t="s">
        <v>283</v>
      </c>
      <c r="X105" s="458">
        <f t="shared" si="87"/>
        <v>2</v>
      </c>
      <c r="Y105" s="458">
        <f t="shared" si="88"/>
        <v>3</v>
      </c>
      <c r="Z105" s="458">
        <f t="shared" si="89"/>
        <v>2</v>
      </c>
      <c r="AA105" s="458">
        <f t="shared" si="90"/>
        <v>4</v>
      </c>
      <c r="AB105" s="458">
        <f t="shared" si="91"/>
        <v>7</v>
      </c>
      <c r="AC105" s="458">
        <f t="shared" si="92"/>
        <v>18</v>
      </c>
      <c r="AD105" s="458">
        <f t="shared" si="93"/>
        <v>20</v>
      </c>
      <c r="AE105" s="458">
        <f t="shared" si="94"/>
        <v>19</v>
      </c>
      <c r="AF105" s="458">
        <f t="shared" si="95"/>
        <v>9</v>
      </c>
      <c r="AG105" s="458">
        <f t="shared" si="96"/>
        <v>20</v>
      </c>
      <c r="AH105" s="458">
        <f t="shared" si="97"/>
        <v>5</v>
      </c>
      <c r="AI105" s="458">
        <f t="shared" si="98"/>
        <v>6</v>
      </c>
      <c r="AJ105" s="458">
        <f t="shared" si="99"/>
        <v>9</v>
      </c>
      <c r="AK105" s="458">
        <f t="shared" si="100"/>
        <v>1</v>
      </c>
      <c r="AL105" s="458">
        <f t="shared" si="101"/>
        <v>3</v>
      </c>
      <c r="AM105" s="458">
        <f t="shared" si="102"/>
        <v>5</v>
      </c>
      <c r="AN105" s="458">
        <f t="shared" si="103"/>
        <v>2</v>
      </c>
      <c r="AO105" s="458">
        <f t="shared" si="104"/>
        <v>0</v>
      </c>
      <c r="AP105" s="458">
        <f t="shared" si="105"/>
        <v>1</v>
      </c>
      <c r="AQ105" s="458">
        <f t="shared" si="106"/>
        <v>0</v>
      </c>
      <c r="AR105" s="458">
        <f t="shared" si="107"/>
        <v>0</v>
      </c>
      <c r="AT105" s="16" t="s">
        <v>283</v>
      </c>
      <c r="AU105" s="13"/>
      <c r="AV105" s="13"/>
      <c r="AW105" s="13">
        <v>1</v>
      </c>
      <c r="AX105" s="13">
        <v>2</v>
      </c>
      <c r="AY105" s="13"/>
      <c r="AZ105" s="13"/>
      <c r="BA105" s="13"/>
      <c r="BB105" s="13"/>
      <c r="BC105" s="13"/>
      <c r="BD105" s="13"/>
      <c r="BE105" s="13"/>
      <c r="BF105" s="13"/>
      <c r="BG105" s="13"/>
      <c r="BH105" s="13">
        <v>2</v>
      </c>
      <c r="BI105" s="13"/>
      <c r="BJ105" s="13">
        <v>1</v>
      </c>
      <c r="BK105" s="13"/>
      <c r="BL105" s="13">
        <v>1</v>
      </c>
      <c r="BM105" s="13"/>
      <c r="BN105" s="13"/>
      <c r="BO105" s="13"/>
      <c r="BP105" s="13">
        <v>2</v>
      </c>
      <c r="BQ105" s="13"/>
      <c r="BR105" s="13">
        <v>3</v>
      </c>
      <c r="BS105" s="13">
        <v>1</v>
      </c>
      <c r="BT105" s="13">
        <v>3</v>
      </c>
      <c r="BU105" s="13">
        <v>2</v>
      </c>
      <c r="BV105" s="13">
        <v>1</v>
      </c>
      <c r="BW105" s="13">
        <v>2</v>
      </c>
      <c r="BX105" s="13">
        <v>4</v>
      </c>
      <c r="BY105" s="13">
        <v>1</v>
      </c>
      <c r="BZ105" s="13">
        <v>3</v>
      </c>
      <c r="CA105" s="13">
        <v>1</v>
      </c>
      <c r="CB105" s="13"/>
      <c r="CC105" s="13">
        <v>2</v>
      </c>
      <c r="CD105" s="13">
        <v>3</v>
      </c>
      <c r="CE105" s="13">
        <v>3</v>
      </c>
      <c r="CF105" s="13">
        <v>2</v>
      </c>
      <c r="CG105" s="13">
        <v>1</v>
      </c>
      <c r="CH105" s="13">
        <v>3</v>
      </c>
      <c r="CI105" s="13">
        <v>3</v>
      </c>
      <c r="CJ105" s="13">
        <v>1</v>
      </c>
      <c r="CK105" s="13">
        <v>2</v>
      </c>
      <c r="CL105" s="13">
        <v>2</v>
      </c>
      <c r="CM105" s="13"/>
      <c r="CN105" s="13">
        <v>3</v>
      </c>
      <c r="CO105" s="13">
        <v>4</v>
      </c>
      <c r="CP105" s="13">
        <v>2</v>
      </c>
      <c r="CQ105" s="13">
        <v>1</v>
      </c>
      <c r="CR105" s="13">
        <v>2</v>
      </c>
      <c r="CS105" s="13"/>
      <c r="CT105" s="13">
        <v>1</v>
      </c>
      <c r="CU105" s="13"/>
      <c r="CV105" s="13"/>
      <c r="CW105" s="13"/>
      <c r="CX105" s="13">
        <v>2</v>
      </c>
      <c r="CY105" s="13"/>
      <c r="CZ105" s="13">
        <v>1</v>
      </c>
      <c r="DA105" s="13">
        <v>1</v>
      </c>
      <c r="DB105" s="13">
        <v>1</v>
      </c>
      <c r="DC105" s="13"/>
      <c r="DD105" s="13"/>
      <c r="DE105" s="13"/>
      <c r="DF105" s="13"/>
      <c r="DG105" s="13"/>
      <c r="DH105" s="13"/>
      <c r="DI105" s="13"/>
      <c r="DJ105" s="13">
        <v>1</v>
      </c>
      <c r="DK105" s="13"/>
      <c r="DL105" s="13"/>
      <c r="DM105" s="13"/>
      <c r="DN105" s="13"/>
      <c r="DO105" s="13">
        <v>1</v>
      </c>
      <c r="DP105" s="13"/>
      <c r="DQ105" s="13"/>
      <c r="DR105" s="13">
        <v>2</v>
      </c>
      <c r="DS105" s="13">
        <v>1</v>
      </c>
      <c r="DT105" s="13"/>
      <c r="DU105" s="13"/>
      <c r="DV105" s="13">
        <v>1</v>
      </c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59">
        <v>76</v>
      </c>
      <c r="FC105" s="13"/>
      <c r="FD105" s="13"/>
      <c r="FE105" s="13"/>
      <c r="FF105" s="13">
        <v>1</v>
      </c>
      <c r="FG105" s="13"/>
      <c r="FH105" s="13"/>
      <c r="FI105" s="13"/>
      <c r="FJ105" s="13"/>
      <c r="FK105" s="13">
        <v>1</v>
      </c>
      <c r="FL105" s="13"/>
      <c r="FM105" s="13"/>
      <c r="FN105" s="13"/>
      <c r="FO105" s="13"/>
      <c r="FP105" s="13"/>
      <c r="FQ105" s="13"/>
      <c r="FR105" s="13"/>
      <c r="FS105" s="13">
        <v>1</v>
      </c>
      <c r="FT105" s="13"/>
      <c r="FU105" s="13"/>
      <c r="FV105" s="13">
        <v>1</v>
      </c>
      <c r="FW105" s="13">
        <v>1</v>
      </c>
      <c r="FX105" s="13"/>
      <c r="FY105" s="13">
        <v>1</v>
      </c>
      <c r="FZ105" s="13">
        <v>1</v>
      </c>
      <c r="GA105" s="13"/>
      <c r="GB105" s="13"/>
      <c r="GC105" s="13">
        <v>1</v>
      </c>
      <c r="GD105" s="13">
        <v>2</v>
      </c>
      <c r="GE105" s="13"/>
      <c r="GF105" s="13">
        <v>1</v>
      </c>
      <c r="GG105" s="13">
        <v>2</v>
      </c>
      <c r="GH105" s="13">
        <v>1</v>
      </c>
      <c r="GI105" s="13">
        <v>3</v>
      </c>
      <c r="GJ105" s="13">
        <v>1</v>
      </c>
      <c r="GK105" s="13">
        <v>1</v>
      </c>
      <c r="GL105" s="13">
        <v>4</v>
      </c>
      <c r="GM105" s="13">
        <v>1</v>
      </c>
      <c r="GN105" s="13">
        <v>3</v>
      </c>
      <c r="GO105" s="13">
        <v>2</v>
      </c>
      <c r="GP105" s="13">
        <v>2</v>
      </c>
      <c r="GQ105" s="13">
        <v>1</v>
      </c>
      <c r="GR105" s="13">
        <v>1</v>
      </c>
      <c r="GS105" s="13">
        <v>4</v>
      </c>
      <c r="GT105" s="13">
        <v>1</v>
      </c>
      <c r="GU105" s="13"/>
      <c r="GV105" s="13">
        <v>2</v>
      </c>
      <c r="GW105" s="13"/>
      <c r="GX105" s="13"/>
      <c r="GY105" s="13"/>
      <c r="GZ105" s="13"/>
      <c r="HA105" s="13">
        <v>1</v>
      </c>
      <c r="HB105" s="13">
        <v>1</v>
      </c>
      <c r="HC105" s="13"/>
      <c r="HD105" s="13"/>
      <c r="HE105" s="13"/>
      <c r="HF105" s="13">
        <v>1</v>
      </c>
      <c r="HG105" s="13"/>
      <c r="HH105" s="13">
        <v>1</v>
      </c>
      <c r="HI105" s="13">
        <v>1</v>
      </c>
      <c r="HJ105" s="13"/>
      <c r="HK105" s="13">
        <v>1</v>
      </c>
      <c r="HL105" s="13"/>
      <c r="HM105" s="13">
        <v>2</v>
      </c>
      <c r="HN105" s="13"/>
      <c r="HO105" s="13">
        <v>1</v>
      </c>
      <c r="HP105" s="13"/>
      <c r="HQ105" s="13">
        <v>1</v>
      </c>
      <c r="HR105" s="13">
        <v>1</v>
      </c>
      <c r="HS105" s="13">
        <v>3</v>
      </c>
      <c r="HT105" s="13"/>
      <c r="HU105" s="13"/>
      <c r="HV105" s="13">
        <v>1</v>
      </c>
      <c r="HW105" s="13">
        <v>1</v>
      </c>
      <c r="HX105" s="13">
        <v>1</v>
      </c>
      <c r="HY105" s="13"/>
      <c r="HZ105" s="13"/>
      <c r="IA105" s="13"/>
      <c r="IB105" s="13"/>
      <c r="IC105" s="13"/>
      <c r="ID105" s="13"/>
      <c r="IE105" s="13">
        <v>1</v>
      </c>
      <c r="IF105" s="13"/>
      <c r="IG105" s="13">
        <v>1</v>
      </c>
      <c r="IH105" s="13"/>
      <c r="II105" s="13"/>
      <c r="IJ105" s="13"/>
      <c r="IK105" s="13"/>
      <c r="IL105" s="13"/>
      <c r="IM105" s="13"/>
      <c r="IN105" s="13"/>
      <c r="IO105" s="13">
        <v>1</v>
      </c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59">
        <v>60</v>
      </c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59"/>
      <c r="NG105" s="13">
        <v>136</v>
      </c>
      <c r="NH105" s="351"/>
      <c r="NI105" s="351"/>
      <c r="NJ105" s="351"/>
      <c r="NK105" s="351"/>
      <c r="NL105" s="351"/>
      <c r="NM105" s="351"/>
    </row>
    <row r="106" spans="1:377">
      <c r="A106" s="8" t="s">
        <v>117</v>
      </c>
      <c r="B106" s="250">
        <f t="shared" si="67"/>
        <v>1</v>
      </c>
      <c r="C106" s="250">
        <f t="shared" si="68"/>
        <v>3</v>
      </c>
      <c r="D106" s="250">
        <f t="shared" si="69"/>
        <v>0</v>
      </c>
      <c r="E106" s="250">
        <f t="shared" si="70"/>
        <v>0</v>
      </c>
      <c r="F106" s="250">
        <f t="shared" si="71"/>
        <v>5</v>
      </c>
      <c r="G106" s="250">
        <f t="shared" si="72"/>
        <v>5</v>
      </c>
      <c r="H106" s="250">
        <f t="shared" si="73"/>
        <v>5</v>
      </c>
      <c r="I106" s="250">
        <f t="shared" si="74"/>
        <v>5</v>
      </c>
      <c r="J106" s="250">
        <f t="shared" si="75"/>
        <v>6</v>
      </c>
      <c r="K106" s="250">
        <f t="shared" si="76"/>
        <v>9</v>
      </c>
      <c r="L106" s="250">
        <f t="shared" si="77"/>
        <v>3</v>
      </c>
      <c r="M106" s="250">
        <f t="shared" si="78"/>
        <v>3</v>
      </c>
      <c r="N106" s="250">
        <f t="shared" si="79"/>
        <v>0</v>
      </c>
      <c r="O106" s="250">
        <f t="shared" si="80"/>
        <v>1</v>
      </c>
      <c r="P106" s="250">
        <f t="shared" si="81"/>
        <v>2</v>
      </c>
      <c r="Q106" s="250">
        <f t="shared" si="82"/>
        <v>0</v>
      </c>
      <c r="R106" s="250">
        <f t="shared" si="83"/>
        <v>1</v>
      </c>
      <c r="S106" s="250">
        <f t="shared" si="84"/>
        <v>3</v>
      </c>
      <c r="T106" s="250">
        <f t="shared" si="85"/>
        <v>2</v>
      </c>
      <c r="U106" s="250">
        <f t="shared" si="86"/>
        <v>0</v>
      </c>
      <c r="W106" s="16" t="s">
        <v>117</v>
      </c>
      <c r="X106" s="458">
        <f t="shared" si="87"/>
        <v>1</v>
      </c>
      <c r="Y106" s="458">
        <f t="shared" si="88"/>
        <v>3</v>
      </c>
      <c r="Z106" s="458">
        <f t="shared" si="89"/>
        <v>0</v>
      </c>
      <c r="AA106" s="458">
        <f t="shared" si="90"/>
        <v>0</v>
      </c>
      <c r="AB106" s="458">
        <f t="shared" si="91"/>
        <v>5</v>
      </c>
      <c r="AC106" s="458">
        <f t="shared" si="92"/>
        <v>5</v>
      </c>
      <c r="AD106" s="458">
        <f t="shared" si="93"/>
        <v>5</v>
      </c>
      <c r="AE106" s="458">
        <f t="shared" si="94"/>
        <v>5</v>
      </c>
      <c r="AF106" s="458">
        <f t="shared" si="95"/>
        <v>6</v>
      </c>
      <c r="AG106" s="458">
        <f t="shared" si="96"/>
        <v>9</v>
      </c>
      <c r="AH106" s="458">
        <f t="shared" si="97"/>
        <v>3</v>
      </c>
      <c r="AI106" s="458">
        <f t="shared" si="98"/>
        <v>3</v>
      </c>
      <c r="AJ106" s="458">
        <f t="shared" si="99"/>
        <v>0</v>
      </c>
      <c r="AK106" s="458">
        <f t="shared" si="100"/>
        <v>1</v>
      </c>
      <c r="AL106" s="458">
        <f t="shared" si="101"/>
        <v>2</v>
      </c>
      <c r="AM106" s="458">
        <f t="shared" si="102"/>
        <v>0</v>
      </c>
      <c r="AN106" s="458">
        <f t="shared" si="103"/>
        <v>1</v>
      </c>
      <c r="AO106" s="458">
        <f t="shared" si="104"/>
        <v>3</v>
      </c>
      <c r="AP106" s="458">
        <f t="shared" si="105"/>
        <v>2</v>
      </c>
      <c r="AQ106" s="458">
        <f t="shared" si="106"/>
        <v>0</v>
      </c>
      <c r="AR106" s="458">
        <f t="shared" si="107"/>
        <v>0</v>
      </c>
      <c r="AT106" s="16" t="s">
        <v>117</v>
      </c>
      <c r="AU106" s="13">
        <v>1</v>
      </c>
      <c r="AV106" s="13"/>
      <c r="AW106" s="13">
        <v>1</v>
      </c>
      <c r="AX106" s="13">
        <v>1</v>
      </c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>
        <v>1</v>
      </c>
      <c r="BP106" s="13">
        <v>1</v>
      </c>
      <c r="BQ106" s="13"/>
      <c r="BR106" s="13"/>
      <c r="BS106" s="13"/>
      <c r="BT106" s="13"/>
      <c r="BU106" s="13">
        <v>1</v>
      </c>
      <c r="BV106" s="13">
        <v>1</v>
      </c>
      <c r="BW106" s="13"/>
      <c r="BX106" s="13">
        <v>1</v>
      </c>
      <c r="BY106" s="13"/>
      <c r="BZ106" s="13">
        <v>1</v>
      </c>
      <c r="CA106" s="13"/>
      <c r="CB106" s="13">
        <v>2</v>
      </c>
      <c r="CC106" s="13"/>
      <c r="CD106" s="13"/>
      <c r="CE106" s="13"/>
      <c r="CF106" s="13"/>
      <c r="CG106" s="13">
        <v>2</v>
      </c>
      <c r="CH106" s="13"/>
      <c r="CI106" s="13">
        <v>3</v>
      </c>
      <c r="CJ106" s="13">
        <v>1</v>
      </c>
      <c r="CK106" s="13">
        <v>3</v>
      </c>
      <c r="CL106" s="13"/>
      <c r="CM106" s="13">
        <v>2</v>
      </c>
      <c r="CN106" s="13"/>
      <c r="CO106" s="13"/>
      <c r="CP106" s="13"/>
      <c r="CQ106" s="13"/>
      <c r="CR106" s="13"/>
      <c r="CS106" s="13"/>
      <c r="CT106" s="13"/>
      <c r="CU106" s="13">
        <v>2</v>
      </c>
      <c r="CV106" s="13"/>
      <c r="CW106" s="13"/>
      <c r="CX106" s="13"/>
      <c r="CY106" s="13"/>
      <c r="CZ106" s="13"/>
      <c r="DA106" s="13">
        <v>1</v>
      </c>
      <c r="DB106" s="13"/>
      <c r="DC106" s="13"/>
      <c r="DD106" s="13"/>
      <c r="DE106" s="13"/>
      <c r="DF106" s="13"/>
      <c r="DG106" s="13"/>
      <c r="DH106" s="13">
        <v>1</v>
      </c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>
        <v>3</v>
      </c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59">
        <v>29</v>
      </c>
      <c r="FC106" s="13"/>
      <c r="FD106" s="13"/>
      <c r="FE106" s="13"/>
      <c r="FF106" s="13"/>
      <c r="FG106" s="13"/>
      <c r="FH106" s="13"/>
      <c r="FI106" s="13"/>
      <c r="FJ106" s="13"/>
      <c r="FK106" s="13"/>
      <c r="FL106" s="13">
        <v>1</v>
      </c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>
        <v>2</v>
      </c>
      <c r="FZ106" s="13">
        <v>1</v>
      </c>
      <c r="GA106" s="13"/>
      <c r="GB106" s="13">
        <v>1</v>
      </c>
      <c r="GC106" s="13"/>
      <c r="GD106" s="13">
        <v>1</v>
      </c>
      <c r="GE106" s="13"/>
      <c r="GF106" s="13"/>
      <c r="GG106" s="13">
        <v>1</v>
      </c>
      <c r="GH106" s="13"/>
      <c r="GI106" s="13">
        <v>1</v>
      </c>
      <c r="GJ106" s="13">
        <v>1</v>
      </c>
      <c r="GK106" s="13"/>
      <c r="GL106" s="13"/>
      <c r="GM106" s="13"/>
      <c r="GN106" s="13"/>
      <c r="GO106" s="13">
        <v>1</v>
      </c>
      <c r="GP106" s="13">
        <v>1</v>
      </c>
      <c r="GQ106" s="13">
        <v>2</v>
      </c>
      <c r="GR106" s="13">
        <v>4</v>
      </c>
      <c r="GS106" s="13"/>
      <c r="GT106" s="13"/>
      <c r="GU106" s="13"/>
      <c r="GV106" s="13"/>
      <c r="GW106" s="13"/>
      <c r="GX106" s="13"/>
      <c r="GY106" s="13"/>
      <c r="GZ106" s="13"/>
      <c r="HA106" s="13">
        <v>1</v>
      </c>
      <c r="HB106" s="13">
        <v>1</v>
      </c>
      <c r="HC106" s="13"/>
      <c r="HD106" s="13"/>
      <c r="HE106" s="13"/>
      <c r="HF106" s="13">
        <v>1</v>
      </c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>
        <v>1</v>
      </c>
      <c r="IB106" s="13">
        <v>1</v>
      </c>
      <c r="IC106" s="13"/>
      <c r="ID106" s="13"/>
      <c r="IE106" s="13"/>
      <c r="IF106" s="13"/>
      <c r="IG106" s="13"/>
      <c r="IH106" s="13">
        <v>1</v>
      </c>
      <c r="II106" s="13"/>
      <c r="IJ106" s="13"/>
      <c r="IK106" s="13"/>
      <c r="IL106" s="13"/>
      <c r="IM106" s="13"/>
      <c r="IN106" s="13"/>
      <c r="IO106" s="13">
        <v>1</v>
      </c>
      <c r="IP106" s="13">
        <v>1</v>
      </c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59">
        <v>25</v>
      </c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59"/>
      <c r="NG106" s="13">
        <v>54</v>
      </c>
      <c r="NH106" s="351"/>
      <c r="NI106" s="351"/>
      <c r="NJ106" s="351"/>
      <c r="NK106" s="351"/>
      <c r="NL106" s="351"/>
      <c r="NM106" s="351"/>
    </row>
    <row r="107" spans="1:377">
      <c r="A107" s="8" t="s">
        <v>207</v>
      </c>
      <c r="B107" s="250">
        <f t="shared" si="67"/>
        <v>5</v>
      </c>
      <c r="C107" s="250">
        <f t="shared" si="68"/>
        <v>5</v>
      </c>
      <c r="D107" s="250">
        <f t="shared" si="69"/>
        <v>11</v>
      </c>
      <c r="E107" s="250">
        <f t="shared" si="70"/>
        <v>19</v>
      </c>
      <c r="F107" s="250">
        <f t="shared" si="71"/>
        <v>18</v>
      </c>
      <c r="G107" s="250">
        <f t="shared" si="72"/>
        <v>28</v>
      </c>
      <c r="H107" s="250">
        <f t="shared" si="73"/>
        <v>15</v>
      </c>
      <c r="I107" s="250">
        <f t="shared" si="74"/>
        <v>25</v>
      </c>
      <c r="J107" s="250">
        <f t="shared" si="75"/>
        <v>10</v>
      </c>
      <c r="K107" s="250">
        <f t="shared" si="76"/>
        <v>12</v>
      </c>
      <c r="L107" s="250">
        <f t="shared" si="77"/>
        <v>22</v>
      </c>
      <c r="M107" s="250">
        <f t="shared" si="78"/>
        <v>21</v>
      </c>
      <c r="N107" s="250">
        <f t="shared" si="79"/>
        <v>7</v>
      </c>
      <c r="O107" s="250">
        <f t="shared" si="80"/>
        <v>4</v>
      </c>
      <c r="P107" s="250">
        <f t="shared" si="81"/>
        <v>4</v>
      </c>
      <c r="Q107" s="250">
        <f t="shared" si="82"/>
        <v>1</v>
      </c>
      <c r="R107" s="250">
        <f t="shared" si="83"/>
        <v>0</v>
      </c>
      <c r="S107" s="250">
        <f t="shared" si="84"/>
        <v>2</v>
      </c>
      <c r="T107" s="250">
        <f t="shared" si="85"/>
        <v>0</v>
      </c>
      <c r="U107" s="250">
        <f t="shared" si="86"/>
        <v>1</v>
      </c>
      <c r="W107" s="16" t="s">
        <v>207</v>
      </c>
      <c r="X107" s="458">
        <f t="shared" si="87"/>
        <v>5</v>
      </c>
      <c r="Y107" s="458">
        <f t="shared" si="88"/>
        <v>5</v>
      </c>
      <c r="Z107" s="458">
        <f t="shared" si="89"/>
        <v>11</v>
      </c>
      <c r="AA107" s="458">
        <f t="shared" si="90"/>
        <v>19</v>
      </c>
      <c r="AB107" s="458">
        <f t="shared" si="91"/>
        <v>18</v>
      </c>
      <c r="AC107" s="458">
        <f t="shared" si="92"/>
        <v>28</v>
      </c>
      <c r="AD107" s="458">
        <f t="shared" si="93"/>
        <v>15</v>
      </c>
      <c r="AE107" s="458">
        <f t="shared" si="94"/>
        <v>25</v>
      </c>
      <c r="AF107" s="458">
        <f t="shared" si="95"/>
        <v>10</v>
      </c>
      <c r="AG107" s="458">
        <f t="shared" si="96"/>
        <v>12</v>
      </c>
      <c r="AH107" s="458">
        <f t="shared" si="97"/>
        <v>22</v>
      </c>
      <c r="AI107" s="458">
        <f t="shared" si="98"/>
        <v>21</v>
      </c>
      <c r="AJ107" s="458">
        <f t="shared" si="99"/>
        <v>7</v>
      </c>
      <c r="AK107" s="458">
        <f t="shared" si="100"/>
        <v>4</v>
      </c>
      <c r="AL107" s="458">
        <f t="shared" si="101"/>
        <v>4</v>
      </c>
      <c r="AM107" s="458">
        <f t="shared" si="102"/>
        <v>1</v>
      </c>
      <c r="AN107" s="458">
        <f t="shared" si="103"/>
        <v>0</v>
      </c>
      <c r="AO107" s="458">
        <f t="shared" si="104"/>
        <v>2</v>
      </c>
      <c r="AP107" s="458">
        <f t="shared" si="105"/>
        <v>0</v>
      </c>
      <c r="AQ107" s="458">
        <f t="shared" si="106"/>
        <v>1</v>
      </c>
      <c r="AR107" s="458">
        <f t="shared" si="107"/>
        <v>1</v>
      </c>
      <c r="AT107" s="16" t="s">
        <v>207</v>
      </c>
      <c r="AU107" s="13"/>
      <c r="AV107" s="13"/>
      <c r="AW107" s="13"/>
      <c r="AX107" s="13">
        <v>2</v>
      </c>
      <c r="AY107" s="13"/>
      <c r="AZ107" s="13">
        <v>1</v>
      </c>
      <c r="BA107" s="13"/>
      <c r="BB107" s="13">
        <v>2</v>
      </c>
      <c r="BC107" s="13"/>
      <c r="BD107" s="13"/>
      <c r="BE107" s="13">
        <v>2</v>
      </c>
      <c r="BF107" s="13"/>
      <c r="BG107" s="13">
        <v>2</v>
      </c>
      <c r="BH107" s="13">
        <v>1</v>
      </c>
      <c r="BI107" s="13">
        <v>1</v>
      </c>
      <c r="BJ107" s="13">
        <v>2</v>
      </c>
      <c r="BK107" s="13">
        <v>1</v>
      </c>
      <c r="BL107" s="13">
        <v>3</v>
      </c>
      <c r="BM107" s="13">
        <v>4</v>
      </c>
      <c r="BN107" s="13">
        <v>3</v>
      </c>
      <c r="BO107" s="13">
        <v>5</v>
      </c>
      <c r="BP107" s="13">
        <v>5</v>
      </c>
      <c r="BQ107" s="13">
        <v>2</v>
      </c>
      <c r="BR107" s="13">
        <v>2</v>
      </c>
      <c r="BS107" s="13">
        <v>4</v>
      </c>
      <c r="BT107" s="13">
        <v>2</v>
      </c>
      <c r="BU107" s="13">
        <v>2</v>
      </c>
      <c r="BV107" s="13">
        <v>1</v>
      </c>
      <c r="BW107" s="13">
        <v>3</v>
      </c>
      <c r="BX107" s="13">
        <v>2</v>
      </c>
      <c r="BY107" s="13">
        <v>3</v>
      </c>
      <c r="BZ107" s="13">
        <v>2</v>
      </c>
      <c r="CA107" s="13">
        <v>4</v>
      </c>
      <c r="CB107" s="13">
        <v>3</v>
      </c>
      <c r="CC107" s="13">
        <v>3</v>
      </c>
      <c r="CD107" s="13">
        <v>3</v>
      </c>
      <c r="CE107" s="13">
        <v>3</v>
      </c>
      <c r="CF107" s="13">
        <v>1</v>
      </c>
      <c r="CG107" s="13">
        <v>1</v>
      </c>
      <c r="CH107" s="13">
        <v>2</v>
      </c>
      <c r="CI107" s="13">
        <v>1</v>
      </c>
      <c r="CJ107" s="13">
        <v>3</v>
      </c>
      <c r="CK107" s="13">
        <v>1</v>
      </c>
      <c r="CL107" s="13">
        <v>1</v>
      </c>
      <c r="CM107" s="13"/>
      <c r="CN107" s="13">
        <v>1</v>
      </c>
      <c r="CO107" s="13"/>
      <c r="CP107" s="13"/>
      <c r="CQ107" s="13">
        <v>2</v>
      </c>
      <c r="CR107" s="13">
        <v>3</v>
      </c>
      <c r="CS107" s="13">
        <v>3</v>
      </c>
      <c r="CT107" s="13">
        <v>1</v>
      </c>
      <c r="CU107" s="13">
        <v>1</v>
      </c>
      <c r="CV107" s="13">
        <v>6</v>
      </c>
      <c r="CW107" s="13">
        <v>1</v>
      </c>
      <c r="CX107" s="13">
        <v>3</v>
      </c>
      <c r="CY107" s="13">
        <v>1</v>
      </c>
      <c r="CZ107" s="13">
        <v>2</v>
      </c>
      <c r="DA107" s="13"/>
      <c r="DB107" s="13">
        <v>3</v>
      </c>
      <c r="DC107" s="13">
        <v>2</v>
      </c>
      <c r="DD107" s="13"/>
      <c r="DE107" s="13">
        <v>1</v>
      </c>
      <c r="DF107" s="13"/>
      <c r="DG107" s="13"/>
      <c r="DH107" s="13"/>
      <c r="DI107" s="13"/>
      <c r="DJ107" s="13"/>
      <c r="DK107" s="13">
        <v>1</v>
      </c>
      <c r="DL107" s="13"/>
      <c r="DM107" s="13"/>
      <c r="DN107" s="13"/>
      <c r="DO107" s="13"/>
      <c r="DP107" s="13"/>
      <c r="DQ107" s="13">
        <v>1</v>
      </c>
      <c r="DR107" s="13"/>
      <c r="DS107" s="13"/>
      <c r="DT107" s="13"/>
      <c r="DU107" s="13"/>
      <c r="DV107" s="13"/>
      <c r="DW107" s="13"/>
      <c r="DX107" s="13"/>
      <c r="DY107" s="13"/>
      <c r="DZ107" s="13">
        <v>1</v>
      </c>
      <c r="EA107" s="13"/>
      <c r="EB107" s="13"/>
      <c r="EC107" s="13"/>
      <c r="ED107" s="13"/>
      <c r="EE107" s="13">
        <v>1</v>
      </c>
      <c r="EF107" s="13"/>
      <c r="EG107" s="13"/>
      <c r="EH107" s="13">
        <v>1</v>
      </c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59">
        <v>118</v>
      </c>
      <c r="FC107" s="13"/>
      <c r="FD107" s="13">
        <v>1</v>
      </c>
      <c r="FE107" s="13">
        <v>2</v>
      </c>
      <c r="FF107" s="13"/>
      <c r="FG107" s="13"/>
      <c r="FH107" s="13"/>
      <c r="FI107" s="13"/>
      <c r="FJ107" s="13"/>
      <c r="FK107" s="13"/>
      <c r="FL107" s="13">
        <v>2</v>
      </c>
      <c r="FM107" s="13"/>
      <c r="FN107" s="13"/>
      <c r="FO107" s="13"/>
      <c r="FP107" s="13"/>
      <c r="FQ107" s="13"/>
      <c r="FR107" s="13">
        <v>2</v>
      </c>
      <c r="FS107" s="13">
        <v>1</v>
      </c>
      <c r="FT107" s="13">
        <v>1</v>
      </c>
      <c r="FU107" s="13">
        <v>2</v>
      </c>
      <c r="FV107" s="13">
        <v>5</v>
      </c>
      <c r="FW107" s="13">
        <v>1</v>
      </c>
      <c r="FX107" s="13"/>
      <c r="FY107" s="13">
        <v>2</v>
      </c>
      <c r="FZ107" s="13">
        <v>6</v>
      </c>
      <c r="GA107" s="13"/>
      <c r="GB107" s="13">
        <v>1</v>
      </c>
      <c r="GC107" s="13">
        <v>3</v>
      </c>
      <c r="GD107" s="13">
        <v>2</v>
      </c>
      <c r="GE107" s="13">
        <v>2</v>
      </c>
      <c r="GF107" s="13">
        <v>1</v>
      </c>
      <c r="GG107" s="13">
        <v>2</v>
      </c>
      <c r="GH107" s="13">
        <v>4</v>
      </c>
      <c r="GI107" s="13"/>
      <c r="GJ107" s="13">
        <v>2</v>
      </c>
      <c r="GK107" s="13"/>
      <c r="GL107" s="13">
        <v>1</v>
      </c>
      <c r="GM107" s="13">
        <v>3</v>
      </c>
      <c r="GN107" s="13"/>
      <c r="GO107" s="13">
        <v>1</v>
      </c>
      <c r="GP107" s="13">
        <v>2</v>
      </c>
      <c r="GQ107" s="13">
        <v>1</v>
      </c>
      <c r="GR107" s="13"/>
      <c r="GS107" s="13">
        <v>1</v>
      </c>
      <c r="GT107" s="13"/>
      <c r="GU107" s="13">
        <v>1</v>
      </c>
      <c r="GV107" s="13">
        <v>1</v>
      </c>
      <c r="GW107" s="13">
        <v>3</v>
      </c>
      <c r="GX107" s="13"/>
      <c r="GY107" s="13">
        <v>2</v>
      </c>
      <c r="GZ107" s="13">
        <v>1</v>
      </c>
      <c r="HA107" s="13"/>
      <c r="HB107" s="13">
        <v>2</v>
      </c>
      <c r="HC107" s="13"/>
      <c r="HD107" s="13">
        <v>2</v>
      </c>
      <c r="HE107" s="13">
        <v>1</v>
      </c>
      <c r="HF107" s="13">
        <v>3</v>
      </c>
      <c r="HG107" s="13">
        <v>4</v>
      </c>
      <c r="HH107" s="13">
        <v>4</v>
      </c>
      <c r="HI107" s="13">
        <v>4</v>
      </c>
      <c r="HJ107" s="13">
        <v>2</v>
      </c>
      <c r="HK107" s="13">
        <v>1</v>
      </c>
      <c r="HL107" s="13"/>
      <c r="HM107" s="13"/>
      <c r="HN107" s="13">
        <v>2</v>
      </c>
      <c r="HO107" s="13">
        <v>2</v>
      </c>
      <c r="HP107" s="13"/>
      <c r="HQ107" s="13"/>
      <c r="HR107" s="13">
        <v>1</v>
      </c>
      <c r="HS107" s="13"/>
      <c r="HT107" s="13">
        <v>1</v>
      </c>
      <c r="HU107" s="13">
        <v>1</v>
      </c>
      <c r="HV107" s="13">
        <v>1</v>
      </c>
      <c r="HW107" s="13"/>
      <c r="HX107" s="13"/>
      <c r="HY107" s="13">
        <v>2</v>
      </c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59">
        <v>92</v>
      </c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>
        <v>1</v>
      </c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59">
        <v>1</v>
      </c>
      <c r="NG107" s="13">
        <v>211</v>
      </c>
      <c r="NH107" s="351"/>
      <c r="NI107" s="351"/>
      <c r="NJ107" s="351"/>
      <c r="NK107" s="351"/>
      <c r="NL107" s="351"/>
      <c r="NM107" s="351"/>
    </row>
    <row r="108" spans="1:377">
      <c r="A108" s="8" t="s">
        <v>119</v>
      </c>
      <c r="B108" s="250">
        <f t="shared" si="67"/>
        <v>3</v>
      </c>
      <c r="C108" s="250">
        <f t="shared" si="68"/>
        <v>1</v>
      </c>
      <c r="D108" s="250">
        <f t="shared" si="69"/>
        <v>17</v>
      </c>
      <c r="E108" s="250">
        <f t="shared" si="70"/>
        <v>25</v>
      </c>
      <c r="F108" s="250">
        <f t="shared" si="71"/>
        <v>66</v>
      </c>
      <c r="G108" s="250">
        <f t="shared" si="72"/>
        <v>69</v>
      </c>
      <c r="H108" s="250">
        <f t="shared" si="73"/>
        <v>88</v>
      </c>
      <c r="I108" s="250">
        <f t="shared" si="74"/>
        <v>111</v>
      </c>
      <c r="J108" s="250">
        <f t="shared" si="75"/>
        <v>91</v>
      </c>
      <c r="K108" s="250">
        <f t="shared" si="76"/>
        <v>106</v>
      </c>
      <c r="L108" s="250">
        <f t="shared" si="77"/>
        <v>49</v>
      </c>
      <c r="M108" s="250">
        <f t="shared" si="78"/>
        <v>58</v>
      </c>
      <c r="N108" s="250">
        <f t="shared" si="79"/>
        <v>56</v>
      </c>
      <c r="O108" s="250">
        <f t="shared" si="80"/>
        <v>36</v>
      </c>
      <c r="P108" s="250">
        <f t="shared" si="81"/>
        <v>23</v>
      </c>
      <c r="Q108" s="250">
        <f t="shared" si="82"/>
        <v>31</v>
      </c>
      <c r="R108" s="250">
        <f t="shared" si="83"/>
        <v>12</v>
      </c>
      <c r="S108" s="250">
        <f t="shared" si="84"/>
        <v>18</v>
      </c>
      <c r="T108" s="250">
        <f t="shared" si="85"/>
        <v>0</v>
      </c>
      <c r="U108" s="250">
        <f t="shared" si="86"/>
        <v>5</v>
      </c>
      <c r="W108" s="16" t="s">
        <v>119</v>
      </c>
      <c r="X108" s="458">
        <f t="shared" si="87"/>
        <v>3</v>
      </c>
      <c r="Y108" s="458">
        <f t="shared" si="88"/>
        <v>1</v>
      </c>
      <c r="Z108" s="458">
        <f t="shared" si="89"/>
        <v>17</v>
      </c>
      <c r="AA108" s="458">
        <f t="shared" si="90"/>
        <v>25</v>
      </c>
      <c r="AB108" s="458">
        <f t="shared" si="91"/>
        <v>66</v>
      </c>
      <c r="AC108" s="458">
        <f t="shared" si="92"/>
        <v>69</v>
      </c>
      <c r="AD108" s="458">
        <f t="shared" si="93"/>
        <v>88</v>
      </c>
      <c r="AE108" s="458">
        <f t="shared" si="94"/>
        <v>111</v>
      </c>
      <c r="AF108" s="458">
        <f t="shared" si="95"/>
        <v>91</v>
      </c>
      <c r="AG108" s="458">
        <f t="shared" si="96"/>
        <v>106</v>
      </c>
      <c r="AH108" s="458">
        <f t="shared" si="97"/>
        <v>49</v>
      </c>
      <c r="AI108" s="458">
        <f t="shared" si="98"/>
        <v>58</v>
      </c>
      <c r="AJ108" s="458">
        <f t="shared" si="99"/>
        <v>56</v>
      </c>
      <c r="AK108" s="458">
        <f t="shared" si="100"/>
        <v>36</v>
      </c>
      <c r="AL108" s="458">
        <f t="shared" si="101"/>
        <v>23</v>
      </c>
      <c r="AM108" s="458">
        <f t="shared" si="102"/>
        <v>31</v>
      </c>
      <c r="AN108" s="458">
        <f t="shared" si="103"/>
        <v>12</v>
      </c>
      <c r="AO108" s="458">
        <f t="shared" si="104"/>
        <v>18</v>
      </c>
      <c r="AP108" s="458">
        <f t="shared" si="105"/>
        <v>0</v>
      </c>
      <c r="AQ108" s="458">
        <f t="shared" si="106"/>
        <v>5</v>
      </c>
      <c r="AR108" s="458">
        <f t="shared" si="107"/>
        <v>1</v>
      </c>
      <c r="AT108" s="16" t="s">
        <v>119</v>
      </c>
      <c r="AU108" s="13"/>
      <c r="AV108" s="13"/>
      <c r="AW108" s="13"/>
      <c r="AX108" s="13"/>
      <c r="AY108" s="13"/>
      <c r="AZ108" s="13"/>
      <c r="BA108" s="13"/>
      <c r="BB108" s="13"/>
      <c r="BC108" s="13"/>
      <c r="BD108" s="13">
        <v>1</v>
      </c>
      <c r="BE108" s="13">
        <v>2</v>
      </c>
      <c r="BF108" s="13">
        <v>2</v>
      </c>
      <c r="BG108" s="13">
        <v>4</v>
      </c>
      <c r="BH108" s="13">
        <v>2</v>
      </c>
      <c r="BI108" s="13"/>
      <c r="BJ108" s="13">
        <v>3</v>
      </c>
      <c r="BK108" s="13">
        <v>2</v>
      </c>
      <c r="BL108" s="13">
        <v>5</v>
      </c>
      <c r="BM108" s="13">
        <v>2</v>
      </c>
      <c r="BN108" s="13">
        <v>3</v>
      </c>
      <c r="BO108" s="13">
        <v>8</v>
      </c>
      <c r="BP108" s="13">
        <v>3</v>
      </c>
      <c r="BQ108" s="13">
        <v>4</v>
      </c>
      <c r="BR108" s="13">
        <v>3</v>
      </c>
      <c r="BS108" s="13">
        <v>7</v>
      </c>
      <c r="BT108" s="13">
        <v>10</v>
      </c>
      <c r="BU108" s="13">
        <v>6</v>
      </c>
      <c r="BV108" s="13">
        <v>8</v>
      </c>
      <c r="BW108" s="13">
        <v>6</v>
      </c>
      <c r="BX108" s="13">
        <v>14</v>
      </c>
      <c r="BY108" s="13">
        <v>15</v>
      </c>
      <c r="BZ108" s="13">
        <v>9</v>
      </c>
      <c r="CA108" s="13">
        <v>8</v>
      </c>
      <c r="CB108" s="13">
        <v>11</v>
      </c>
      <c r="CC108" s="13">
        <v>14</v>
      </c>
      <c r="CD108" s="13">
        <v>13</v>
      </c>
      <c r="CE108" s="13">
        <v>8</v>
      </c>
      <c r="CF108" s="13">
        <v>15</v>
      </c>
      <c r="CG108" s="13">
        <v>8</v>
      </c>
      <c r="CH108" s="13">
        <v>10</v>
      </c>
      <c r="CI108" s="13">
        <v>15</v>
      </c>
      <c r="CJ108" s="13">
        <v>7</v>
      </c>
      <c r="CK108" s="13">
        <v>9</v>
      </c>
      <c r="CL108" s="13">
        <v>10</v>
      </c>
      <c r="CM108" s="13">
        <v>11</v>
      </c>
      <c r="CN108" s="13">
        <v>12</v>
      </c>
      <c r="CO108" s="13">
        <v>10</v>
      </c>
      <c r="CP108" s="13">
        <v>8</v>
      </c>
      <c r="CQ108" s="13">
        <v>12</v>
      </c>
      <c r="CR108" s="13">
        <v>12</v>
      </c>
      <c r="CS108" s="13">
        <v>7</v>
      </c>
      <c r="CT108" s="13">
        <v>8</v>
      </c>
      <c r="CU108" s="13">
        <v>8</v>
      </c>
      <c r="CV108" s="13">
        <v>4</v>
      </c>
      <c r="CW108" s="13">
        <v>7</v>
      </c>
      <c r="CX108" s="13">
        <v>6</v>
      </c>
      <c r="CY108" s="13">
        <v>4</v>
      </c>
      <c r="CZ108" s="13">
        <v>8</v>
      </c>
      <c r="DA108" s="13">
        <v>4</v>
      </c>
      <c r="DB108" s="13">
        <v>2</v>
      </c>
      <c r="DC108" s="13">
        <v>9</v>
      </c>
      <c r="DD108" s="13">
        <v>1</v>
      </c>
      <c r="DE108" s="13">
        <v>4</v>
      </c>
      <c r="DF108" s="13">
        <v>1</v>
      </c>
      <c r="DG108" s="13">
        <v>3</v>
      </c>
      <c r="DH108" s="13">
        <v>4</v>
      </c>
      <c r="DI108" s="13">
        <v>3</v>
      </c>
      <c r="DJ108" s="13">
        <v>2</v>
      </c>
      <c r="DK108" s="13">
        <v>4</v>
      </c>
      <c r="DL108" s="13">
        <v>5</v>
      </c>
      <c r="DM108" s="13">
        <v>6</v>
      </c>
      <c r="DN108" s="13">
        <v>3</v>
      </c>
      <c r="DO108" s="13">
        <v>2</v>
      </c>
      <c r="DP108" s="13">
        <v>4</v>
      </c>
      <c r="DQ108" s="13">
        <v>2</v>
      </c>
      <c r="DR108" s="13">
        <v>4</v>
      </c>
      <c r="DS108" s="13">
        <v>2</v>
      </c>
      <c r="DT108" s="13">
        <v>3</v>
      </c>
      <c r="DU108" s="13">
        <v>4</v>
      </c>
      <c r="DV108" s="13">
        <v>1</v>
      </c>
      <c r="DW108" s="13">
        <v>1</v>
      </c>
      <c r="DX108" s="13">
        <v>2</v>
      </c>
      <c r="DY108" s="13">
        <v>1</v>
      </c>
      <c r="DZ108" s="13"/>
      <c r="EA108" s="13">
        <v>3</v>
      </c>
      <c r="EB108" s="13">
        <v>3</v>
      </c>
      <c r="EC108" s="13">
        <v>2</v>
      </c>
      <c r="ED108" s="13"/>
      <c r="EE108" s="13">
        <v>4</v>
      </c>
      <c r="EF108" s="13">
        <v>2</v>
      </c>
      <c r="EG108" s="13">
        <v>2</v>
      </c>
      <c r="EH108" s="13"/>
      <c r="EI108" s="13">
        <v>1</v>
      </c>
      <c r="EJ108" s="13"/>
      <c r="EK108" s="13">
        <v>1</v>
      </c>
      <c r="EL108" s="13"/>
      <c r="EM108" s="13"/>
      <c r="EN108" s="13">
        <v>1</v>
      </c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59">
        <v>460</v>
      </c>
      <c r="FC108" s="13"/>
      <c r="FD108" s="13"/>
      <c r="FE108" s="13"/>
      <c r="FF108" s="13"/>
      <c r="FG108" s="13"/>
      <c r="FH108" s="13"/>
      <c r="FI108" s="13">
        <v>1</v>
      </c>
      <c r="FJ108" s="13">
        <v>1</v>
      </c>
      <c r="FK108" s="13">
        <v>1</v>
      </c>
      <c r="FL108" s="13"/>
      <c r="FM108" s="13">
        <v>2</v>
      </c>
      <c r="FN108" s="13">
        <v>1</v>
      </c>
      <c r="FO108" s="13">
        <v>1</v>
      </c>
      <c r="FP108" s="13">
        <v>1</v>
      </c>
      <c r="FQ108" s="13">
        <v>1</v>
      </c>
      <c r="FR108" s="13"/>
      <c r="FS108" s="13">
        <v>1</v>
      </c>
      <c r="FT108" s="13">
        <v>1</v>
      </c>
      <c r="FU108" s="13">
        <v>5</v>
      </c>
      <c r="FV108" s="13">
        <v>4</v>
      </c>
      <c r="FW108" s="13">
        <v>8</v>
      </c>
      <c r="FX108" s="13">
        <v>2</v>
      </c>
      <c r="FY108" s="13">
        <v>4</v>
      </c>
      <c r="FZ108" s="13">
        <v>5</v>
      </c>
      <c r="GA108" s="13">
        <v>5</v>
      </c>
      <c r="GB108" s="13">
        <v>7</v>
      </c>
      <c r="GC108" s="13">
        <v>13</v>
      </c>
      <c r="GD108" s="13">
        <v>4</v>
      </c>
      <c r="GE108" s="13">
        <v>8</v>
      </c>
      <c r="GF108" s="13">
        <v>10</v>
      </c>
      <c r="GG108" s="13">
        <v>9</v>
      </c>
      <c r="GH108" s="13">
        <v>9</v>
      </c>
      <c r="GI108" s="13">
        <v>11</v>
      </c>
      <c r="GJ108" s="13">
        <v>9</v>
      </c>
      <c r="GK108" s="13">
        <v>4</v>
      </c>
      <c r="GL108" s="13">
        <v>6</v>
      </c>
      <c r="GM108" s="13">
        <v>12</v>
      </c>
      <c r="GN108" s="13">
        <v>8</v>
      </c>
      <c r="GO108" s="13">
        <v>13</v>
      </c>
      <c r="GP108" s="13">
        <v>7</v>
      </c>
      <c r="GQ108" s="13">
        <v>17</v>
      </c>
      <c r="GR108" s="13">
        <v>6</v>
      </c>
      <c r="GS108" s="13">
        <v>8</v>
      </c>
      <c r="GT108" s="13">
        <v>7</v>
      </c>
      <c r="GU108" s="13">
        <v>18</v>
      </c>
      <c r="GV108" s="13">
        <v>10</v>
      </c>
      <c r="GW108" s="13">
        <v>6</v>
      </c>
      <c r="GX108" s="13">
        <v>7</v>
      </c>
      <c r="GY108" s="13">
        <v>8</v>
      </c>
      <c r="GZ108" s="13">
        <v>4</v>
      </c>
      <c r="HA108" s="13">
        <v>3</v>
      </c>
      <c r="HB108" s="13">
        <v>6</v>
      </c>
      <c r="HC108" s="13">
        <v>7</v>
      </c>
      <c r="HD108" s="13">
        <v>5</v>
      </c>
      <c r="HE108" s="13">
        <v>7</v>
      </c>
      <c r="HF108" s="13">
        <v>5</v>
      </c>
      <c r="HG108" s="13">
        <v>6</v>
      </c>
      <c r="HH108" s="13">
        <v>2</v>
      </c>
      <c r="HI108" s="13">
        <v>5</v>
      </c>
      <c r="HJ108" s="13">
        <v>3</v>
      </c>
      <c r="HK108" s="13">
        <v>5</v>
      </c>
      <c r="HL108" s="13">
        <v>9</v>
      </c>
      <c r="HM108" s="13">
        <v>7</v>
      </c>
      <c r="HN108" s="13">
        <v>6</v>
      </c>
      <c r="HO108" s="13">
        <v>8</v>
      </c>
      <c r="HP108" s="13">
        <v>5</v>
      </c>
      <c r="HQ108" s="13">
        <v>5</v>
      </c>
      <c r="HR108" s="13">
        <v>2</v>
      </c>
      <c r="HS108" s="13">
        <v>5</v>
      </c>
      <c r="HT108" s="13">
        <v>4</v>
      </c>
      <c r="HU108" s="13">
        <v>2</v>
      </c>
      <c r="HV108" s="13">
        <v>3</v>
      </c>
      <c r="HW108" s="13">
        <v>2</v>
      </c>
      <c r="HX108" s="13">
        <v>2</v>
      </c>
      <c r="HY108" s="13">
        <v>5</v>
      </c>
      <c r="HZ108" s="13">
        <v>3</v>
      </c>
      <c r="IA108" s="13">
        <v>2</v>
      </c>
      <c r="IB108" s="13">
        <v>2</v>
      </c>
      <c r="IC108" s="13">
        <v>2</v>
      </c>
      <c r="ID108" s="13"/>
      <c r="IE108" s="13">
        <v>2</v>
      </c>
      <c r="IF108" s="13">
        <v>1</v>
      </c>
      <c r="IG108" s="13">
        <v>2</v>
      </c>
      <c r="IH108" s="13"/>
      <c r="II108" s="13">
        <v>2</v>
      </c>
      <c r="IJ108" s="13">
        <v>1</v>
      </c>
      <c r="IK108" s="13"/>
      <c r="IL108" s="13">
        <v>1</v>
      </c>
      <c r="IM108" s="13">
        <v>3</v>
      </c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59">
        <v>405</v>
      </c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>
        <v>1</v>
      </c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59">
        <v>1</v>
      </c>
      <c r="NG108" s="13">
        <v>866</v>
      </c>
      <c r="NH108" s="351"/>
      <c r="NI108" s="351"/>
      <c r="NJ108" s="351"/>
      <c r="NK108" s="351"/>
      <c r="NL108" s="351"/>
      <c r="NM108" s="351"/>
    </row>
    <row r="109" spans="1:377">
      <c r="A109" s="9" t="s">
        <v>120</v>
      </c>
      <c r="B109" s="250">
        <f t="shared" si="67"/>
        <v>314</v>
      </c>
      <c r="C109" s="250">
        <f t="shared" si="68"/>
        <v>270</v>
      </c>
      <c r="D109" s="250">
        <f t="shared" si="69"/>
        <v>481</v>
      </c>
      <c r="E109" s="250">
        <f t="shared" si="70"/>
        <v>467</v>
      </c>
      <c r="F109" s="250">
        <f t="shared" si="71"/>
        <v>1986</v>
      </c>
      <c r="G109" s="250">
        <f t="shared" si="72"/>
        <v>1861</v>
      </c>
      <c r="H109" s="250">
        <f t="shared" si="73"/>
        <v>2715</v>
      </c>
      <c r="I109" s="250">
        <f t="shared" si="74"/>
        <v>2314</v>
      </c>
      <c r="J109" s="250">
        <f t="shared" si="75"/>
        <v>2156</v>
      </c>
      <c r="K109" s="250">
        <f t="shared" si="76"/>
        <v>1946</v>
      </c>
      <c r="L109" s="250">
        <f t="shared" si="77"/>
        <v>1484</v>
      </c>
      <c r="M109" s="250">
        <f t="shared" si="78"/>
        <v>1369</v>
      </c>
      <c r="N109" s="250">
        <f t="shared" si="79"/>
        <v>771</v>
      </c>
      <c r="O109" s="250">
        <f t="shared" si="80"/>
        <v>677</v>
      </c>
      <c r="P109" s="250">
        <f t="shared" si="81"/>
        <v>366</v>
      </c>
      <c r="Q109" s="250">
        <f t="shared" si="82"/>
        <v>370</v>
      </c>
      <c r="R109" s="250">
        <f t="shared" si="83"/>
        <v>151</v>
      </c>
      <c r="S109" s="250">
        <f t="shared" si="84"/>
        <v>268</v>
      </c>
      <c r="T109" s="250">
        <f t="shared" si="85"/>
        <v>22</v>
      </c>
      <c r="U109" s="250">
        <f t="shared" si="86"/>
        <v>129</v>
      </c>
      <c r="W109" s="16" t="s">
        <v>120</v>
      </c>
      <c r="X109" s="458">
        <f t="shared" si="87"/>
        <v>314</v>
      </c>
      <c r="Y109" s="458">
        <f t="shared" si="88"/>
        <v>270</v>
      </c>
      <c r="Z109" s="458">
        <f t="shared" si="89"/>
        <v>481</v>
      </c>
      <c r="AA109" s="458">
        <f t="shared" si="90"/>
        <v>467</v>
      </c>
      <c r="AB109" s="458">
        <f t="shared" si="91"/>
        <v>1986</v>
      </c>
      <c r="AC109" s="458">
        <f t="shared" si="92"/>
        <v>1861</v>
      </c>
      <c r="AD109" s="458">
        <f t="shared" si="93"/>
        <v>2715</v>
      </c>
      <c r="AE109" s="458">
        <f t="shared" si="94"/>
        <v>2314</v>
      </c>
      <c r="AF109" s="458">
        <f t="shared" si="95"/>
        <v>2156</v>
      </c>
      <c r="AG109" s="458">
        <f t="shared" si="96"/>
        <v>1946</v>
      </c>
      <c r="AH109" s="458">
        <f t="shared" si="97"/>
        <v>1484</v>
      </c>
      <c r="AI109" s="458">
        <f t="shared" si="98"/>
        <v>1369</v>
      </c>
      <c r="AJ109" s="458">
        <f t="shared" si="99"/>
        <v>771</v>
      </c>
      <c r="AK109" s="458">
        <f t="shared" si="100"/>
        <v>677</v>
      </c>
      <c r="AL109" s="458">
        <f t="shared" si="101"/>
        <v>366</v>
      </c>
      <c r="AM109" s="458">
        <f t="shared" si="102"/>
        <v>370</v>
      </c>
      <c r="AN109" s="458">
        <f t="shared" si="103"/>
        <v>151</v>
      </c>
      <c r="AO109" s="458">
        <f t="shared" si="104"/>
        <v>268</v>
      </c>
      <c r="AP109" s="458">
        <f t="shared" si="105"/>
        <v>22</v>
      </c>
      <c r="AQ109" s="458">
        <f t="shared" si="106"/>
        <v>129</v>
      </c>
      <c r="AR109" s="458">
        <f t="shared" si="107"/>
        <v>65</v>
      </c>
      <c r="AT109" s="16" t="s">
        <v>120</v>
      </c>
      <c r="AU109" s="13">
        <v>34</v>
      </c>
      <c r="AV109" s="13">
        <v>39</v>
      </c>
      <c r="AW109" s="13">
        <v>41</v>
      </c>
      <c r="AX109" s="13">
        <v>26</v>
      </c>
      <c r="AY109" s="13">
        <v>20</v>
      </c>
      <c r="AZ109" s="13">
        <v>25</v>
      </c>
      <c r="BA109" s="13">
        <v>21</v>
      </c>
      <c r="BB109" s="13">
        <v>20</v>
      </c>
      <c r="BC109" s="13">
        <v>20</v>
      </c>
      <c r="BD109" s="13">
        <v>24</v>
      </c>
      <c r="BE109" s="13">
        <v>22</v>
      </c>
      <c r="BF109" s="13">
        <v>30</v>
      </c>
      <c r="BG109" s="13">
        <v>27</v>
      </c>
      <c r="BH109" s="13">
        <v>32</v>
      </c>
      <c r="BI109" s="13">
        <v>41</v>
      </c>
      <c r="BJ109" s="13">
        <v>44</v>
      </c>
      <c r="BK109" s="13">
        <v>54</v>
      </c>
      <c r="BL109" s="13">
        <v>48</v>
      </c>
      <c r="BM109" s="13">
        <v>74</v>
      </c>
      <c r="BN109" s="13">
        <v>95</v>
      </c>
      <c r="BO109" s="13">
        <v>104</v>
      </c>
      <c r="BP109" s="13">
        <v>126</v>
      </c>
      <c r="BQ109" s="13">
        <v>130</v>
      </c>
      <c r="BR109" s="13">
        <v>178</v>
      </c>
      <c r="BS109" s="13">
        <v>196</v>
      </c>
      <c r="BT109" s="13">
        <v>183</v>
      </c>
      <c r="BU109" s="13">
        <v>202</v>
      </c>
      <c r="BV109" s="13">
        <v>233</v>
      </c>
      <c r="BW109" s="13">
        <v>251</v>
      </c>
      <c r="BX109" s="13">
        <v>258</v>
      </c>
      <c r="BY109" s="13">
        <v>254</v>
      </c>
      <c r="BZ109" s="13">
        <v>224</v>
      </c>
      <c r="CA109" s="13">
        <v>261</v>
      </c>
      <c r="CB109" s="13">
        <v>229</v>
      </c>
      <c r="CC109" s="13">
        <v>243</v>
      </c>
      <c r="CD109" s="13">
        <v>217</v>
      </c>
      <c r="CE109" s="13">
        <v>194</v>
      </c>
      <c r="CF109" s="13">
        <v>221</v>
      </c>
      <c r="CG109" s="13">
        <v>244</v>
      </c>
      <c r="CH109" s="13">
        <v>227</v>
      </c>
      <c r="CI109" s="13">
        <v>250</v>
      </c>
      <c r="CJ109" s="13">
        <v>213</v>
      </c>
      <c r="CK109" s="13">
        <v>237</v>
      </c>
      <c r="CL109" s="13">
        <v>210</v>
      </c>
      <c r="CM109" s="13">
        <v>163</v>
      </c>
      <c r="CN109" s="13">
        <v>186</v>
      </c>
      <c r="CO109" s="13">
        <v>170</v>
      </c>
      <c r="CP109" s="13">
        <v>158</v>
      </c>
      <c r="CQ109" s="13">
        <v>177</v>
      </c>
      <c r="CR109" s="13">
        <v>182</v>
      </c>
      <c r="CS109" s="13">
        <v>174</v>
      </c>
      <c r="CT109" s="13">
        <v>156</v>
      </c>
      <c r="CU109" s="13">
        <v>149</v>
      </c>
      <c r="CV109" s="13">
        <v>143</v>
      </c>
      <c r="CW109" s="13">
        <v>142</v>
      </c>
      <c r="CX109" s="13">
        <v>143</v>
      </c>
      <c r="CY109" s="13">
        <v>116</v>
      </c>
      <c r="CZ109" s="13">
        <v>121</v>
      </c>
      <c r="DA109" s="13">
        <v>116</v>
      </c>
      <c r="DB109" s="13">
        <v>109</v>
      </c>
      <c r="DC109" s="13">
        <v>114</v>
      </c>
      <c r="DD109" s="13">
        <v>86</v>
      </c>
      <c r="DE109" s="13">
        <v>73</v>
      </c>
      <c r="DF109" s="13">
        <v>68</v>
      </c>
      <c r="DG109" s="13">
        <v>67</v>
      </c>
      <c r="DH109" s="13">
        <v>60</v>
      </c>
      <c r="DI109" s="13">
        <v>69</v>
      </c>
      <c r="DJ109" s="13">
        <v>47</v>
      </c>
      <c r="DK109" s="13">
        <v>52</v>
      </c>
      <c r="DL109" s="13">
        <v>41</v>
      </c>
      <c r="DM109" s="13">
        <v>43</v>
      </c>
      <c r="DN109" s="13">
        <v>50</v>
      </c>
      <c r="DO109" s="13">
        <v>44</v>
      </c>
      <c r="DP109" s="13">
        <v>43</v>
      </c>
      <c r="DQ109" s="13">
        <v>42</v>
      </c>
      <c r="DR109" s="13">
        <v>28</v>
      </c>
      <c r="DS109" s="13">
        <v>35</v>
      </c>
      <c r="DT109" s="13">
        <v>31</v>
      </c>
      <c r="DU109" s="13">
        <v>27</v>
      </c>
      <c r="DV109" s="13">
        <v>27</v>
      </c>
      <c r="DW109" s="13">
        <v>35</v>
      </c>
      <c r="DX109" s="13">
        <v>23</v>
      </c>
      <c r="DY109" s="13">
        <v>30</v>
      </c>
      <c r="DZ109" s="13">
        <v>21</v>
      </c>
      <c r="EA109" s="13">
        <v>25</v>
      </c>
      <c r="EB109" s="13">
        <v>26</v>
      </c>
      <c r="EC109" s="13">
        <v>33</v>
      </c>
      <c r="ED109" s="13">
        <v>28</v>
      </c>
      <c r="EE109" s="13">
        <v>25</v>
      </c>
      <c r="EF109" s="13">
        <v>22</v>
      </c>
      <c r="EG109" s="13">
        <v>21</v>
      </c>
      <c r="EH109" s="13">
        <v>23</v>
      </c>
      <c r="EI109" s="13">
        <v>26</v>
      </c>
      <c r="EJ109" s="13">
        <v>15</v>
      </c>
      <c r="EK109" s="13">
        <v>9</v>
      </c>
      <c r="EL109" s="13">
        <v>9</v>
      </c>
      <c r="EM109" s="13">
        <v>8</v>
      </c>
      <c r="EN109" s="13">
        <v>6</v>
      </c>
      <c r="EO109" s="13">
        <v>6</v>
      </c>
      <c r="EP109" s="13">
        <v>4</v>
      </c>
      <c r="EQ109" s="13">
        <v>1</v>
      </c>
      <c r="ER109" s="13"/>
      <c r="ES109" s="13"/>
      <c r="ET109" s="13"/>
      <c r="EU109" s="13"/>
      <c r="EV109" s="13"/>
      <c r="EW109" s="13"/>
      <c r="EX109" s="13"/>
      <c r="EY109" s="13"/>
      <c r="EZ109" s="13">
        <v>1</v>
      </c>
      <c r="FA109" s="13">
        <v>1</v>
      </c>
      <c r="FB109" s="59">
        <v>9672</v>
      </c>
      <c r="FC109" s="13">
        <v>55</v>
      </c>
      <c r="FD109" s="13">
        <v>60</v>
      </c>
      <c r="FE109" s="13">
        <v>27</v>
      </c>
      <c r="FF109" s="13">
        <v>26</v>
      </c>
      <c r="FG109" s="13">
        <v>19</v>
      </c>
      <c r="FH109" s="13">
        <v>20</v>
      </c>
      <c r="FI109" s="13">
        <v>24</v>
      </c>
      <c r="FJ109" s="13">
        <v>25</v>
      </c>
      <c r="FK109" s="13">
        <v>29</v>
      </c>
      <c r="FL109" s="13">
        <v>29</v>
      </c>
      <c r="FM109" s="13">
        <v>17</v>
      </c>
      <c r="FN109" s="13">
        <v>17</v>
      </c>
      <c r="FO109" s="13">
        <v>26</v>
      </c>
      <c r="FP109" s="13">
        <v>39</v>
      </c>
      <c r="FQ109" s="13">
        <v>30</v>
      </c>
      <c r="FR109" s="13">
        <v>44</v>
      </c>
      <c r="FS109" s="13">
        <v>64</v>
      </c>
      <c r="FT109" s="13">
        <v>75</v>
      </c>
      <c r="FU109" s="13">
        <v>80</v>
      </c>
      <c r="FV109" s="13">
        <v>89</v>
      </c>
      <c r="FW109" s="13">
        <v>93</v>
      </c>
      <c r="FX109" s="13">
        <v>123</v>
      </c>
      <c r="FY109" s="13">
        <v>149</v>
      </c>
      <c r="FZ109" s="13">
        <v>163</v>
      </c>
      <c r="GA109" s="13">
        <v>214</v>
      </c>
      <c r="GB109" s="13">
        <v>205</v>
      </c>
      <c r="GC109" s="13">
        <v>235</v>
      </c>
      <c r="GD109" s="13">
        <v>261</v>
      </c>
      <c r="GE109" s="13">
        <v>273</v>
      </c>
      <c r="GF109" s="13">
        <v>270</v>
      </c>
      <c r="GG109" s="13">
        <v>299</v>
      </c>
      <c r="GH109" s="13">
        <v>290</v>
      </c>
      <c r="GI109" s="13">
        <v>282</v>
      </c>
      <c r="GJ109" s="13">
        <v>288</v>
      </c>
      <c r="GK109" s="13">
        <v>249</v>
      </c>
      <c r="GL109" s="13">
        <v>267</v>
      </c>
      <c r="GM109" s="13">
        <v>270</v>
      </c>
      <c r="GN109" s="13">
        <v>238</v>
      </c>
      <c r="GO109" s="13">
        <v>278</v>
      </c>
      <c r="GP109" s="13">
        <v>254</v>
      </c>
      <c r="GQ109" s="13">
        <v>260</v>
      </c>
      <c r="GR109" s="13">
        <v>240</v>
      </c>
      <c r="GS109" s="13">
        <v>253</v>
      </c>
      <c r="GT109" s="13">
        <v>236</v>
      </c>
      <c r="GU109" s="13">
        <v>211</v>
      </c>
      <c r="GV109" s="13">
        <v>196</v>
      </c>
      <c r="GW109" s="13">
        <v>199</v>
      </c>
      <c r="GX109" s="13">
        <v>185</v>
      </c>
      <c r="GY109" s="13">
        <v>192</v>
      </c>
      <c r="GZ109" s="13">
        <v>184</v>
      </c>
      <c r="HA109" s="13">
        <v>168</v>
      </c>
      <c r="HB109" s="13">
        <v>156</v>
      </c>
      <c r="HC109" s="13">
        <v>148</v>
      </c>
      <c r="HD109" s="13">
        <v>162</v>
      </c>
      <c r="HE109" s="13">
        <v>151</v>
      </c>
      <c r="HF109" s="13">
        <v>143</v>
      </c>
      <c r="HG109" s="13">
        <v>147</v>
      </c>
      <c r="HH109" s="13">
        <v>133</v>
      </c>
      <c r="HI109" s="13">
        <v>154</v>
      </c>
      <c r="HJ109" s="13">
        <v>122</v>
      </c>
      <c r="HK109" s="13">
        <v>95</v>
      </c>
      <c r="HL109" s="13">
        <v>101</v>
      </c>
      <c r="HM109" s="13">
        <v>94</v>
      </c>
      <c r="HN109" s="13">
        <v>76</v>
      </c>
      <c r="HO109" s="13">
        <v>90</v>
      </c>
      <c r="HP109" s="13">
        <v>81</v>
      </c>
      <c r="HQ109" s="13">
        <v>69</v>
      </c>
      <c r="HR109" s="13">
        <v>42</v>
      </c>
      <c r="HS109" s="13">
        <v>60</v>
      </c>
      <c r="HT109" s="13">
        <v>63</v>
      </c>
      <c r="HU109" s="13">
        <v>50</v>
      </c>
      <c r="HV109" s="13">
        <v>49</v>
      </c>
      <c r="HW109" s="13">
        <v>38</v>
      </c>
      <c r="HX109" s="13">
        <v>38</v>
      </c>
      <c r="HY109" s="13">
        <v>46</v>
      </c>
      <c r="HZ109" s="13">
        <v>23</v>
      </c>
      <c r="IA109" s="13">
        <v>37</v>
      </c>
      <c r="IB109" s="13">
        <v>36</v>
      </c>
      <c r="IC109" s="13">
        <v>24</v>
      </c>
      <c r="ID109" s="13">
        <v>25</v>
      </c>
      <c r="IE109" s="13">
        <v>23</v>
      </c>
      <c r="IF109" s="13">
        <v>18</v>
      </c>
      <c r="IG109" s="13">
        <v>18</v>
      </c>
      <c r="IH109" s="13">
        <v>16</v>
      </c>
      <c r="II109" s="13">
        <v>14</v>
      </c>
      <c r="IJ109" s="13">
        <v>19</v>
      </c>
      <c r="IK109" s="13">
        <v>13</v>
      </c>
      <c r="IL109" s="13">
        <v>18</v>
      </c>
      <c r="IM109" s="13">
        <v>8</v>
      </c>
      <c r="IN109" s="13">
        <v>4</v>
      </c>
      <c r="IO109" s="13">
        <v>5</v>
      </c>
      <c r="IP109" s="13">
        <v>7</v>
      </c>
      <c r="IQ109" s="13">
        <v>2</v>
      </c>
      <c r="IR109" s="13">
        <v>3</v>
      </c>
      <c r="IS109" s="13">
        <v>1</v>
      </c>
      <c r="IT109" s="13">
        <v>3</v>
      </c>
      <c r="IU109" s="13"/>
      <c r="IV109" s="13">
        <v>1</v>
      </c>
      <c r="IW109" s="13"/>
      <c r="IX109" s="13"/>
      <c r="IY109" s="13"/>
      <c r="IZ109" s="13"/>
      <c r="JA109" s="13"/>
      <c r="JB109" s="13"/>
      <c r="JC109" s="13"/>
      <c r="JD109" s="13"/>
      <c r="JE109" s="13"/>
      <c r="JF109" s="59">
        <v>10446</v>
      </c>
      <c r="JG109" s="13">
        <v>6</v>
      </c>
      <c r="JH109" s="13"/>
      <c r="JI109" s="13"/>
      <c r="JJ109" s="13">
        <v>1</v>
      </c>
      <c r="JK109" s="13">
        <v>1</v>
      </c>
      <c r="JL109" s="13"/>
      <c r="JM109" s="13"/>
      <c r="JN109" s="13"/>
      <c r="JO109" s="13"/>
      <c r="JP109" s="13">
        <v>1</v>
      </c>
      <c r="JQ109" s="13"/>
      <c r="JR109" s="13"/>
      <c r="JS109" s="13"/>
      <c r="JT109" s="13"/>
      <c r="JU109" s="13"/>
      <c r="JV109" s="13"/>
      <c r="JW109" s="13">
        <v>1</v>
      </c>
      <c r="JX109" s="13"/>
      <c r="JY109" s="13">
        <v>1</v>
      </c>
      <c r="JZ109" s="13"/>
      <c r="KA109" s="13">
        <v>2</v>
      </c>
      <c r="KB109" s="13">
        <v>2</v>
      </c>
      <c r="KC109" s="13"/>
      <c r="KD109" s="13"/>
      <c r="KE109" s="13">
        <v>1</v>
      </c>
      <c r="KF109" s="13"/>
      <c r="KG109" s="13">
        <v>1</v>
      </c>
      <c r="KH109" s="13">
        <v>3</v>
      </c>
      <c r="KI109" s="13">
        <v>2</v>
      </c>
      <c r="KJ109" s="13">
        <v>1</v>
      </c>
      <c r="KK109" s="13">
        <v>2</v>
      </c>
      <c r="KL109" s="13">
        <v>2</v>
      </c>
      <c r="KM109" s="13">
        <v>3</v>
      </c>
      <c r="KN109" s="13"/>
      <c r="KO109" s="13">
        <v>1</v>
      </c>
      <c r="KP109" s="13"/>
      <c r="KQ109" s="13"/>
      <c r="KR109" s="13"/>
      <c r="KS109" s="13">
        <v>1</v>
      </c>
      <c r="KT109" s="13">
        <v>1</v>
      </c>
      <c r="KU109" s="13"/>
      <c r="KV109" s="13"/>
      <c r="KW109" s="13"/>
      <c r="KX109" s="13">
        <v>2</v>
      </c>
      <c r="KY109" s="13">
        <v>1</v>
      </c>
      <c r="KZ109" s="13"/>
      <c r="LA109" s="13">
        <v>1</v>
      </c>
      <c r="LB109" s="13">
        <v>1</v>
      </c>
      <c r="LC109" s="13"/>
      <c r="LD109" s="13"/>
      <c r="LE109" s="13">
        <v>1</v>
      </c>
      <c r="LF109" s="13"/>
      <c r="LG109" s="13">
        <v>1</v>
      </c>
      <c r="LH109" s="13"/>
      <c r="LI109" s="13">
        <v>1</v>
      </c>
      <c r="LJ109" s="13"/>
      <c r="LK109" s="13">
        <v>2</v>
      </c>
      <c r="LL109" s="13">
        <v>1</v>
      </c>
      <c r="LM109" s="13">
        <v>1</v>
      </c>
      <c r="LN109" s="13"/>
      <c r="LO109" s="13">
        <v>2</v>
      </c>
      <c r="LP109" s="13"/>
      <c r="LQ109" s="13"/>
      <c r="LR109" s="13">
        <v>1</v>
      </c>
      <c r="LS109" s="13"/>
      <c r="LT109" s="13"/>
      <c r="LU109" s="13"/>
      <c r="LV109" s="13"/>
      <c r="LW109" s="13">
        <v>1</v>
      </c>
      <c r="LX109" s="13"/>
      <c r="LY109" s="13">
        <v>1</v>
      </c>
      <c r="LZ109" s="13"/>
      <c r="MA109" s="13"/>
      <c r="MB109" s="13"/>
      <c r="MC109" s="13"/>
      <c r="MD109" s="13">
        <v>1</v>
      </c>
      <c r="ME109" s="13"/>
      <c r="MF109" s="13"/>
      <c r="MG109" s="13">
        <v>1</v>
      </c>
      <c r="MH109" s="13"/>
      <c r="MI109" s="13"/>
      <c r="MJ109" s="13">
        <v>1</v>
      </c>
      <c r="MK109" s="13"/>
      <c r="ML109" s="13"/>
      <c r="MM109" s="13"/>
      <c r="MN109" s="13"/>
      <c r="MO109" s="13"/>
      <c r="MP109" s="13">
        <v>2</v>
      </c>
      <c r="MQ109" s="13"/>
      <c r="MR109" s="13">
        <v>1</v>
      </c>
      <c r="MS109" s="13"/>
      <c r="MT109" s="13"/>
      <c r="MU109" s="13"/>
      <c r="MV109" s="13"/>
      <c r="MW109" s="13"/>
      <c r="MX109" s="13"/>
      <c r="MY109" s="13"/>
      <c r="MZ109" s="13">
        <v>1</v>
      </c>
      <c r="NA109" s="13"/>
      <c r="NB109" s="13"/>
      <c r="NC109" s="13"/>
      <c r="ND109" s="13">
        <v>1</v>
      </c>
      <c r="NE109" s="13">
        <v>6</v>
      </c>
      <c r="NF109" s="59">
        <v>64</v>
      </c>
      <c r="NG109" s="13">
        <v>20182</v>
      </c>
      <c r="NH109" s="351"/>
      <c r="NI109" s="351"/>
      <c r="NJ109" s="351"/>
      <c r="NK109" s="351"/>
      <c r="NL109" s="351"/>
      <c r="NM109" s="351"/>
    </row>
    <row r="110" spans="1:377">
      <c r="A110" s="9" t="s">
        <v>208</v>
      </c>
      <c r="B110" s="250">
        <f t="shared" si="67"/>
        <v>113</v>
      </c>
      <c r="C110" s="250">
        <f t="shared" si="68"/>
        <v>103</v>
      </c>
      <c r="D110" s="250">
        <f t="shared" si="69"/>
        <v>109</v>
      </c>
      <c r="E110" s="250">
        <f t="shared" si="70"/>
        <v>112</v>
      </c>
      <c r="F110" s="250">
        <f t="shared" si="71"/>
        <v>349</v>
      </c>
      <c r="G110" s="250">
        <f t="shared" si="72"/>
        <v>353</v>
      </c>
      <c r="H110" s="250">
        <f t="shared" si="73"/>
        <v>418</v>
      </c>
      <c r="I110" s="250">
        <f t="shared" si="74"/>
        <v>436</v>
      </c>
      <c r="J110" s="250">
        <f t="shared" si="75"/>
        <v>345</v>
      </c>
      <c r="K110" s="250">
        <f t="shared" si="76"/>
        <v>358</v>
      </c>
      <c r="L110" s="250">
        <f t="shared" si="77"/>
        <v>237</v>
      </c>
      <c r="M110" s="250">
        <f t="shared" si="78"/>
        <v>252</v>
      </c>
      <c r="N110" s="250">
        <f t="shared" si="79"/>
        <v>151</v>
      </c>
      <c r="O110" s="250">
        <f t="shared" si="80"/>
        <v>122</v>
      </c>
      <c r="P110" s="250">
        <f t="shared" si="81"/>
        <v>82</v>
      </c>
      <c r="Q110" s="250">
        <f t="shared" si="82"/>
        <v>71</v>
      </c>
      <c r="R110" s="250">
        <f t="shared" si="83"/>
        <v>36</v>
      </c>
      <c r="S110" s="250">
        <f t="shared" si="84"/>
        <v>63</v>
      </c>
      <c r="T110" s="250">
        <f t="shared" si="85"/>
        <v>8</v>
      </c>
      <c r="U110" s="250">
        <f t="shared" si="86"/>
        <v>23</v>
      </c>
      <c r="W110" s="16" t="s">
        <v>208</v>
      </c>
      <c r="X110" s="458">
        <f t="shared" si="87"/>
        <v>113</v>
      </c>
      <c r="Y110" s="458">
        <f t="shared" si="88"/>
        <v>103</v>
      </c>
      <c r="Z110" s="458">
        <f t="shared" si="89"/>
        <v>109</v>
      </c>
      <c r="AA110" s="458">
        <f t="shared" si="90"/>
        <v>112</v>
      </c>
      <c r="AB110" s="458">
        <f t="shared" si="91"/>
        <v>349</v>
      </c>
      <c r="AC110" s="458">
        <f t="shared" si="92"/>
        <v>353</v>
      </c>
      <c r="AD110" s="458">
        <f t="shared" si="93"/>
        <v>418</v>
      </c>
      <c r="AE110" s="458">
        <f t="shared" si="94"/>
        <v>436</v>
      </c>
      <c r="AF110" s="458">
        <f t="shared" si="95"/>
        <v>345</v>
      </c>
      <c r="AG110" s="458">
        <f t="shared" si="96"/>
        <v>358</v>
      </c>
      <c r="AH110" s="458">
        <f t="shared" si="97"/>
        <v>237</v>
      </c>
      <c r="AI110" s="458">
        <f t="shared" si="98"/>
        <v>252</v>
      </c>
      <c r="AJ110" s="458">
        <f t="shared" si="99"/>
        <v>151</v>
      </c>
      <c r="AK110" s="458">
        <f t="shared" si="100"/>
        <v>122</v>
      </c>
      <c r="AL110" s="458">
        <f t="shared" si="101"/>
        <v>82</v>
      </c>
      <c r="AM110" s="458">
        <f t="shared" si="102"/>
        <v>71</v>
      </c>
      <c r="AN110" s="458">
        <f t="shared" si="103"/>
        <v>36</v>
      </c>
      <c r="AO110" s="458">
        <f t="shared" si="104"/>
        <v>63</v>
      </c>
      <c r="AP110" s="458">
        <f t="shared" si="105"/>
        <v>8</v>
      </c>
      <c r="AQ110" s="458">
        <f t="shared" si="106"/>
        <v>23</v>
      </c>
      <c r="AR110" s="458">
        <f t="shared" si="107"/>
        <v>15</v>
      </c>
      <c r="AT110" s="16" t="s">
        <v>208</v>
      </c>
      <c r="AU110" s="13">
        <v>16</v>
      </c>
      <c r="AV110" s="13">
        <v>11</v>
      </c>
      <c r="AW110" s="13">
        <v>14</v>
      </c>
      <c r="AX110" s="13">
        <v>11</v>
      </c>
      <c r="AY110" s="13">
        <v>9</v>
      </c>
      <c r="AZ110" s="13">
        <v>8</v>
      </c>
      <c r="BA110" s="13">
        <v>5</v>
      </c>
      <c r="BB110" s="13">
        <v>11</v>
      </c>
      <c r="BC110" s="13">
        <v>8</v>
      </c>
      <c r="BD110" s="13">
        <v>10</v>
      </c>
      <c r="BE110" s="13">
        <v>4</v>
      </c>
      <c r="BF110" s="13">
        <v>4</v>
      </c>
      <c r="BG110" s="13">
        <v>11</v>
      </c>
      <c r="BH110" s="13">
        <v>9</v>
      </c>
      <c r="BI110" s="13">
        <v>12</v>
      </c>
      <c r="BJ110" s="13">
        <v>12</v>
      </c>
      <c r="BK110" s="13">
        <v>14</v>
      </c>
      <c r="BL110" s="13">
        <v>16</v>
      </c>
      <c r="BM110" s="13">
        <v>16</v>
      </c>
      <c r="BN110" s="13">
        <v>14</v>
      </c>
      <c r="BO110" s="13">
        <v>25</v>
      </c>
      <c r="BP110" s="13">
        <v>28</v>
      </c>
      <c r="BQ110" s="13">
        <v>42</v>
      </c>
      <c r="BR110" s="13">
        <v>36</v>
      </c>
      <c r="BS110" s="13">
        <v>29</v>
      </c>
      <c r="BT110" s="13">
        <v>29</v>
      </c>
      <c r="BU110" s="13">
        <v>35</v>
      </c>
      <c r="BV110" s="13">
        <v>38</v>
      </c>
      <c r="BW110" s="13">
        <v>49</v>
      </c>
      <c r="BX110" s="13">
        <v>42</v>
      </c>
      <c r="BY110" s="13">
        <v>54</v>
      </c>
      <c r="BZ110" s="13">
        <v>43</v>
      </c>
      <c r="CA110" s="13">
        <v>44</v>
      </c>
      <c r="CB110" s="13">
        <v>43</v>
      </c>
      <c r="CC110" s="13">
        <v>26</v>
      </c>
      <c r="CD110" s="13">
        <v>51</v>
      </c>
      <c r="CE110" s="13">
        <v>43</v>
      </c>
      <c r="CF110" s="13">
        <v>41</v>
      </c>
      <c r="CG110" s="13">
        <v>37</v>
      </c>
      <c r="CH110" s="13">
        <v>54</v>
      </c>
      <c r="CI110" s="13">
        <v>35</v>
      </c>
      <c r="CJ110" s="13">
        <v>36</v>
      </c>
      <c r="CK110" s="13">
        <v>46</v>
      </c>
      <c r="CL110" s="13">
        <v>33</v>
      </c>
      <c r="CM110" s="13">
        <v>35</v>
      </c>
      <c r="CN110" s="13">
        <v>28</v>
      </c>
      <c r="CO110" s="13">
        <v>37</v>
      </c>
      <c r="CP110" s="13">
        <v>37</v>
      </c>
      <c r="CQ110" s="13">
        <v>35</v>
      </c>
      <c r="CR110" s="13">
        <v>36</v>
      </c>
      <c r="CS110" s="13">
        <v>28</v>
      </c>
      <c r="CT110" s="13">
        <v>20</v>
      </c>
      <c r="CU110" s="13">
        <v>27</v>
      </c>
      <c r="CV110" s="13">
        <v>32</v>
      </c>
      <c r="CW110" s="13">
        <v>25</v>
      </c>
      <c r="CX110" s="13">
        <v>25</v>
      </c>
      <c r="CY110" s="13">
        <v>30</v>
      </c>
      <c r="CZ110" s="13">
        <v>23</v>
      </c>
      <c r="DA110" s="13">
        <v>20</v>
      </c>
      <c r="DB110" s="13">
        <v>22</v>
      </c>
      <c r="DC110" s="13">
        <v>17</v>
      </c>
      <c r="DD110" s="13">
        <v>14</v>
      </c>
      <c r="DE110" s="13">
        <v>14</v>
      </c>
      <c r="DF110" s="13">
        <v>13</v>
      </c>
      <c r="DG110" s="13">
        <v>15</v>
      </c>
      <c r="DH110" s="13">
        <v>8</v>
      </c>
      <c r="DI110" s="13">
        <v>11</v>
      </c>
      <c r="DJ110" s="13">
        <v>13</v>
      </c>
      <c r="DK110" s="13">
        <v>8</v>
      </c>
      <c r="DL110" s="13">
        <v>9</v>
      </c>
      <c r="DM110" s="13">
        <v>6</v>
      </c>
      <c r="DN110" s="13">
        <v>9</v>
      </c>
      <c r="DO110" s="13">
        <v>8</v>
      </c>
      <c r="DP110" s="13">
        <v>6</v>
      </c>
      <c r="DQ110" s="13">
        <v>7</v>
      </c>
      <c r="DR110" s="13">
        <v>8</v>
      </c>
      <c r="DS110" s="13">
        <v>6</v>
      </c>
      <c r="DT110" s="13">
        <v>9</v>
      </c>
      <c r="DU110" s="13">
        <v>9</v>
      </c>
      <c r="DV110" s="13">
        <v>3</v>
      </c>
      <c r="DW110" s="13">
        <v>5</v>
      </c>
      <c r="DX110" s="13">
        <v>6</v>
      </c>
      <c r="DY110" s="13">
        <v>9</v>
      </c>
      <c r="DZ110" s="13">
        <v>8</v>
      </c>
      <c r="EA110" s="13">
        <v>5</v>
      </c>
      <c r="EB110" s="13">
        <v>9</v>
      </c>
      <c r="EC110" s="13">
        <v>1</v>
      </c>
      <c r="ED110" s="13">
        <v>6</v>
      </c>
      <c r="EE110" s="13">
        <v>7</v>
      </c>
      <c r="EF110" s="13">
        <v>7</v>
      </c>
      <c r="EG110" s="13">
        <v>9</v>
      </c>
      <c r="EH110" s="13">
        <v>5</v>
      </c>
      <c r="EI110" s="13">
        <v>1</v>
      </c>
      <c r="EJ110" s="13">
        <v>2</v>
      </c>
      <c r="EK110" s="13">
        <v>1</v>
      </c>
      <c r="EL110" s="13">
        <v>2</v>
      </c>
      <c r="EM110" s="13">
        <v>1</v>
      </c>
      <c r="EN110" s="13">
        <v>1</v>
      </c>
      <c r="EO110" s="13"/>
      <c r="EP110" s="13"/>
      <c r="EQ110" s="13">
        <v>1</v>
      </c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59">
        <v>1893</v>
      </c>
      <c r="FC110" s="13">
        <v>10</v>
      </c>
      <c r="FD110" s="13">
        <v>32</v>
      </c>
      <c r="FE110" s="13">
        <v>15</v>
      </c>
      <c r="FF110" s="13">
        <v>11</v>
      </c>
      <c r="FG110" s="13">
        <v>11</v>
      </c>
      <c r="FH110" s="13">
        <v>9</v>
      </c>
      <c r="FI110" s="13">
        <v>8</v>
      </c>
      <c r="FJ110" s="13">
        <v>6</v>
      </c>
      <c r="FK110" s="13">
        <v>4</v>
      </c>
      <c r="FL110" s="13">
        <v>7</v>
      </c>
      <c r="FM110" s="13">
        <v>10</v>
      </c>
      <c r="FN110" s="13">
        <v>5</v>
      </c>
      <c r="FO110" s="13">
        <v>8</v>
      </c>
      <c r="FP110" s="13">
        <v>12</v>
      </c>
      <c r="FQ110" s="13">
        <v>15</v>
      </c>
      <c r="FR110" s="13">
        <v>10</v>
      </c>
      <c r="FS110" s="13">
        <v>10</v>
      </c>
      <c r="FT110" s="13">
        <v>11</v>
      </c>
      <c r="FU110" s="13">
        <v>11</v>
      </c>
      <c r="FV110" s="13">
        <v>17</v>
      </c>
      <c r="FW110" s="13">
        <v>25</v>
      </c>
      <c r="FX110" s="13">
        <v>33</v>
      </c>
      <c r="FY110" s="13">
        <v>26</v>
      </c>
      <c r="FZ110" s="13">
        <v>38</v>
      </c>
      <c r="GA110" s="13">
        <v>32</v>
      </c>
      <c r="GB110" s="13">
        <v>28</v>
      </c>
      <c r="GC110" s="13">
        <v>41</v>
      </c>
      <c r="GD110" s="13">
        <v>36</v>
      </c>
      <c r="GE110" s="13">
        <v>39</v>
      </c>
      <c r="GF110" s="13">
        <v>51</v>
      </c>
      <c r="GG110" s="13">
        <v>49</v>
      </c>
      <c r="GH110" s="13">
        <v>33</v>
      </c>
      <c r="GI110" s="13">
        <v>46</v>
      </c>
      <c r="GJ110" s="13">
        <v>47</v>
      </c>
      <c r="GK110" s="13">
        <v>47</v>
      </c>
      <c r="GL110" s="13">
        <v>45</v>
      </c>
      <c r="GM110" s="13">
        <v>39</v>
      </c>
      <c r="GN110" s="13">
        <v>39</v>
      </c>
      <c r="GO110" s="13">
        <v>29</v>
      </c>
      <c r="GP110" s="13">
        <v>44</v>
      </c>
      <c r="GQ110" s="13">
        <v>32</v>
      </c>
      <c r="GR110" s="13">
        <v>47</v>
      </c>
      <c r="GS110" s="13">
        <v>30</v>
      </c>
      <c r="GT110" s="13">
        <v>35</v>
      </c>
      <c r="GU110" s="13">
        <v>41</v>
      </c>
      <c r="GV110" s="13">
        <v>40</v>
      </c>
      <c r="GW110" s="13">
        <v>28</v>
      </c>
      <c r="GX110" s="13">
        <v>33</v>
      </c>
      <c r="GY110" s="13">
        <v>38</v>
      </c>
      <c r="GZ110" s="13">
        <v>21</v>
      </c>
      <c r="HA110" s="13">
        <v>25</v>
      </c>
      <c r="HB110" s="13">
        <v>22</v>
      </c>
      <c r="HC110" s="13">
        <v>20</v>
      </c>
      <c r="HD110" s="13">
        <v>31</v>
      </c>
      <c r="HE110" s="13">
        <v>32</v>
      </c>
      <c r="HF110" s="13">
        <v>23</v>
      </c>
      <c r="HG110" s="13">
        <v>20</v>
      </c>
      <c r="HH110" s="13">
        <v>26</v>
      </c>
      <c r="HI110" s="13">
        <v>23</v>
      </c>
      <c r="HJ110" s="13">
        <v>15</v>
      </c>
      <c r="HK110" s="13">
        <v>16</v>
      </c>
      <c r="HL110" s="13">
        <v>15</v>
      </c>
      <c r="HM110" s="13">
        <v>23</v>
      </c>
      <c r="HN110" s="13">
        <v>22</v>
      </c>
      <c r="HO110" s="13">
        <v>9</v>
      </c>
      <c r="HP110" s="13">
        <v>17</v>
      </c>
      <c r="HQ110" s="13">
        <v>11</v>
      </c>
      <c r="HR110" s="13">
        <v>16</v>
      </c>
      <c r="HS110" s="13">
        <v>11</v>
      </c>
      <c r="HT110" s="13">
        <v>11</v>
      </c>
      <c r="HU110" s="13">
        <v>8</v>
      </c>
      <c r="HV110" s="13">
        <v>11</v>
      </c>
      <c r="HW110" s="13">
        <v>10</v>
      </c>
      <c r="HX110" s="13">
        <v>10</v>
      </c>
      <c r="HY110" s="13">
        <v>6</v>
      </c>
      <c r="HZ110" s="13">
        <v>9</v>
      </c>
      <c r="IA110" s="13">
        <v>8</v>
      </c>
      <c r="IB110" s="13">
        <v>6</v>
      </c>
      <c r="IC110" s="13">
        <v>8</v>
      </c>
      <c r="ID110" s="13">
        <v>6</v>
      </c>
      <c r="IE110" s="13">
        <v>7</v>
      </c>
      <c r="IF110" s="13">
        <v>10</v>
      </c>
      <c r="IG110" s="13">
        <v>3</v>
      </c>
      <c r="IH110" s="13">
        <v>5</v>
      </c>
      <c r="II110" s="13">
        <v>2</v>
      </c>
      <c r="IJ110" s="13">
        <v>3</v>
      </c>
      <c r="IK110" s="13">
        <v>1</v>
      </c>
      <c r="IL110" s="13">
        <v>4</v>
      </c>
      <c r="IM110" s="13">
        <v>1</v>
      </c>
      <c r="IN110" s="13"/>
      <c r="IO110" s="13">
        <v>1</v>
      </c>
      <c r="IP110" s="13">
        <v>3</v>
      </c>
      <c r="IQ110" s="13">
        <v>1</v>
      </c>
      <c r="IR110" s="13">
        <v>1</v>
      </c>
      <c r="IS110" s="13">
        <v>1</v>
      </c>
      <c r="IT110" s="13"/>
      <c r="IU110" s="13"/>
      <c r="IV110" s="13"/>
      <c r="IW110" s="13"/>
      <c r="IX110" s="13"/>
      <c r="IY110" s="13">
        <v>1</v>
      </c>
      <c r="IZ110" s="13"/>
      <c r="JA110" s="13"/>
      <c r="JB110" s="13"/>
      <c r="JC110" s="13"/>
      <c r="JD110" s="13"/>
      <c r="JE110" s="13"/>
      <c r="JF110" s="59">
        <v>1848</v>
      </c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>
        <v>1</v>
      </c>
      <c r="JY110" s="13"/>
      <c r="JZ110" s="13"/>
      <c r="KA110" s="13">
        <v>1</v>
      </c>
      <c r="KB110" s="13"/>
      <c r="KC110" s="13"/>
      <c r="KD110" s="13">
        <v>1</v>
      </c>
      <c r="KE110" s="13"/>
      <c r="KF110" s="13"/>
      <c r="KG110" s="13"/>
      <c r="KH110" s="13">
        <v>1</v>
      </c>
      <c r="KI110" s="13"/>
      <c r="KJ110" s="13"/>
      <c r="KK110" s="13"/>
      <c r="KL110" s="13"/>
      <c r="KM110" s="13"/>
      <c r="KN110" s="13"/>
      <c r="KO110" s="13"/>
      <c r="KP110" s="13">
        <v>1</v>
      </c>
      <c r="KQ110" s="13"/>
      <c r="KR110" s="13"/>
      <c r="KS110" s="13"/>
      <c r="KT110" s="13"/>
      <c r="KU110" s="13"/>
      <c r="KV110" s="13">
        <v>1</v>
      </c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>
        <v>2</v>
      </c>
      <c r="LI110" s="13"/>
      <c r="LJ110" s="13"/>
      <c r="LK110" s="13"/>
      <c r="LL110" s="13"/>
      <c r="LM110" s="13"/>
      <c r="LN110" s="13"/>
      <c r="LO110" s="13">
        <v>2</v>
      </c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>
        <v>1</v>
      </c>
      <c r="MB110" s="13"/>
      <c r="MC110" s="13">
        <v>1</v>
      </c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>
        <v>1</v>
      </c>
      <c r="MU110" s="13">
        <v>2</v>
      </c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59">
        <v>15</v>
      </c>
      <c r="NG110" s="13">
        <v>3756</v>
      </c>
      <c r="NH110" s="351"/>
      <c r="NI110" s="351"/>
      <c r="NJ110" s="351"/>
      <c r="NK110" s="351"/>
      <c r="NL110" s="351"/>
      <c r="NM110" s="351"/>
    </row>
    <row r="111" spans="1:377">
      <c r="A111" s="8" t="s">
        <v>122</v>
      </c>
      <c r="B111" s="250">
        <f t="shared" si="67"/>
        <v>7</v>
      </c>
      <c r="C111" s="250">
        <f t="shared" si="68"/>
        <v>7</v>
      </c>
      <c r="D111" s="250">
        <f t="shared" si="69"/>
        <v>12</v>
      </c>
      <c r="E111" s="250">
        <f t="shared" si="70"/>
        <v>28</v>
      </c>
      <c r="F111" s="250">
        <f t="shared" si="71"/>
        <v>55</v>
      </c>
      <c r="G111" s="250">
        <f t="shared" si="72"/>
        <v>45</v>
      </c>
      <c r="H111" s="250">
        <f t="shared" si="73"/>
        <v>58</v>
      </c>
      <c r="I111" s="250">
        <f t="shared" si="74"/>
        <v>47</v>
      </c>
      <c r="J111" s="250">
        <f t="shared" si="75"/>
        <v>40</v>
      </c>
      <c r="K111" s="250">
        <f t="shared" si="76"/>
        <v>34</v>
      </c>
      <c r="L111" s="250">
        <f t="shared" si="77"/>
        <v>35</v>
      </c>
      <c r="M111" s="250">
        <f t="shared" si="78"/>
        <v>19</v>
      </c>
      <c r="N111" s="250">
        <f t="shared" si="79"/>
        <v>14</v>
      </c>
      <c r="O111" s="250">
        <f t="shared" si="80"/>
        <v>11</v>
      </c>
      <c r="P111" s="250">
        <f t="shared" si="81"/>
        <v>5</v>
      </c>
      <c r="Q111" s="250">
        <f t="shared" si="82"/>
        <v>8</v>
      </c>
      <c r="R111" s="250">
        <f t="shared" si="83"/>
        <v>3</v>
      </c>
      <c r="S111" s="250">
        <f t="shared" si="84"/>
        <v>4</v>
      </c>
      <c r="T111" s="250">
        <f t="shared" si="85"/>
        <v>0</v>
      </c>
      <c r="U111" s="250">
        <f t="shared" si="86"/>
        <v>2</v>
      </c>
      <c r="W111" s="16" t="s">
        <v>122</v>
      </c>
      <c r="X111" s="458">
        <f t="shared" si="87"/>
        <v>7</v>
      </c>
      <c r="Y111" s="458">
        <f t="shared" si="88"/>
        <v>7</v>
      </c>
      <c r="Z111" s="458">
        <f t="shared" si="89"/>
        <v>12</v>
      </c>
      <c r="AA111" s="458">
        <f t="shared" si="90"/>
        <v>28</v>
      </c>
      <c r="AB111" s="458">
        <f t="shared" si="91"/>
        <v>55</v>
      </c>
      <c r="AC111" s="458">
        <f t="shared" si="92"/>
        <v>45</v>
      </c>
      <c r="AD111" s="458">
        <f t="shared" si="93"/>
        <v>58</v>
      </c>
      <c r="AE111" s="458">
        <f t="shared" si="94"/>
        <v>47</v>
      </c>
      <c r="AF111" s="458">
        <f t="shared" si="95"/>
        <v>40</v>
      </c>
      <c r="AG111" s="458">
        <f t="shared" si="96"/>
        <v>34</v>
      </c>
      <c r="AH111" s="458">
        <f t="shared" si="97"/>
        <v>35</v>
      </c>
      <c r="AI111" s="458">
        <f t="shared" si="98"/>
        <v>19</v>
      </c>
      <c r="AJ111" s="458">
        <f t="shared" si="99"/>
        <v>14</v>
      </c>
      <c r="AK111" s="458">
        <f t="shared" si="100"/>
        <v>11</v>
      </c>
      <c r="AL111" s="458">
        <f t="shared" si="101"/>
        <v>5</v>
      </c>
      <c r="AM111" s="458">
        <f t="shared" si="102"/>
        <v>8</v>
      </c>
      <c r="AN111" s="458">
        <f t="shared" si="103"/>
        <v>3</v>
      </c>
      <c r="AO111" s="458">
        <f t="shared" si="104"/>
        <v>4</v>
      </c>
      <c r="AP111" s="458">
        <f t="shared" si="105"/>
        <v>0</v>
      </c>
      <c r="AQ111" s="458">
        <f t="shared" si="106"/>
        <v>2</v>
      </c>
      <c r="AR111" s="458">
        <f t="shared" si="107"/>
        <v>0</v>
      </c>
      <c r="AT111" s="16" t="s">
        <v>122</v>
      </c>
      <c r="AU111" s="13"/>
      <c r="AV111" s="13"/>
      <c r="AW111" s="13">
        <v>1</v>
      </c>
      <c r="AX111" s="13"/>
      <c r="AY111" s="13">
        <v>1</v>
      </c>
      <c r="AZ111" s="13">
        <v>1</v>
      </c>
      <c r="BA111" s="13"/>
      <c r="BB111" s="13">
        <v>1</v>
      </c>
      <c r="BC111" s="13">
        <v>2</v>
      </c>
      <c r="BD111" s="13">
        <v>1</v>
      </c>
      <c r="BE111" s="13">
        <v>1</v>
      </c>
      <c r="BF111" s="13"/>
      <c r="BG111" s="13">
        <v>2</v>
      </c>
      <c r="BH111" s="13">
        <v>3</v>
      </c>
      <c r="BI111" s="13">
        <v>7</v>
      </c>
      <c r="BJ111" s="13">
        <v>4</v>
      </c>
      <c r="BK111" s="13">
        <v>2</v>
      </c>
      <c r="BL111" s="13">
        <v>1</v>
      </c>
      <c r="BM111" s="13">
        <v>3</v>
      </c>
      <c r="BN111" s="13">
        <v>5</v>
      </c>
      <c r="BO111" s="13">
        <v>4</v>
      </c>
      <c r="BP111" s="13">
        <v>2</v>
      </c>
      <c r="BQ111" s="13">
        <v>4</v>
      </c>
      <c r="BR111" s="13">
        <v>6</v>
      </c>
      <c r="BS111" s="13">
        <v>9</v>
      </c>
      <c r="BT111" s="13">
        <v>3</v>
      </c>
      <c r="BU111" s="13">
        <v>3</v>
      </c>
      <c r="BV111" s="13">
        <v>6</v>
      </c>
      <c r="BW111" s="13">
        <v>2</v>
      </c>
      <c r="BX111" s="13">
        <v>6</v>
      </c>
      <c r="BY111" s="13">
        <v>7</v>
      </c>
      <c r="BZ111" s="13">
        <v>6</v>
      </c>
      <c r="CA111" s="13">
        <v>6</v>
      </c>
      <c r="CB111" s="13">
        <v>3</v>
      </c>
      <c r="CC111" s="13">
        <v>3</v>
      </c>
      <c r="CD111" s="13">
        <v>5</v>
      </c>
      <c r="CE111" s="13">
        <v>3</v>
      </c>
      <c r="CF111" s="13">
        <v>6</v>
      </c>
      <c r="CG111" s="13">
        <v>1</v>
      </c>
      <c r="CH111" s="13">
        <v>7</v>
      </c>
      <c r="CI111" s="13">
        <v>2</v>
      </c>
      <c r="CJ111" s="13">
        <v>6</v>
      </c>
      <c r="CK111" s="13">
        <v>4</v>
      </c>
      <c r="CL111" s="13">
        <v>2</v>
      </c>
      <c r="CM111" s="13">
        <v>1</v>
      </c>
      <c r="CN111" s="13">
        <v>5</v>
      </c>
      <c r="CO111" s="13">
        <v>4</v>
      </c>
      <c r="CP111" s="13">
        <v>3</v>
      </c>
      <c r="CQ111" s="13">
        <v>2</v>
      </c>
      <c r="CR111" s="13">
        <v>5</v>
      </c>
      <c r="CS111" s="13">
        <v>2</v>
      </c>
      <c r="CT111" s="13">
        <v>3</v>
      </c>
      <c r="CU111" s="13">
        <v>4</v>
      </c>
      <c r="CV111" s="13">
        <v>2</v>
      </c>
      <c r="CW111" s="13"/>
      <c r="CX111" s="13">
        <v>2</v>
      </c>
      <c r="CY111" s="13">
        <v>2</v>
      </c>
      <c r="CZ111" s="13"/>
      <c r="DA111" s="13">
        <v>2</v>
      </c>
      <c r="DB111" s="13">
        <v>2</v>
      </c>
      <c r="DC111" s="13">
        <v>1</v>
      </c>
      <c r="DD111" s="13"/>
      <c r="DE111" s="13">
        <v>2</v>
      </c>
      <c r="DF111" s="13">
        <v>2</v>
      </c>
      <c r="DG111" s="13">
        <v>1</v>
      </c>
      <c r="DH111" s="13">
        <v>2</v>
      </c>
      <c r="DI111" s="13">
        <v>1</v>
      </c>
      <c r="DJ111" s="13">
        <v>1</v>
      </c>
      <c r="DK111" s="13">
        <v>1</v>
      </c>
      <c r="DL111" s="13"/>
      <c r="DM111" s="13">
        <v>1</v>
      </c>
      <c r="DN111" s="13"/>
      <c r="DO111" s="13"/>
      <c r="DP111" s="13"/>
      <c r="DQ111" s="13">
        <v>2</v>
      </c>
      <c r="DR111" s="13">
        <v>1</v>
      </c>
      <c r="DS111" s="13">
        <v>1</v>
      </c>
      <c r="DT111" s="13">
        <v>1</v>
      </c>
      <c r="DU111" s="13">
        <v>1</v>
      </c>
      <c r="DV111" s="13">
        <v>1</v>
      </c>
      <c r="DW111" s="13"/>
      <c r="DX111" s="13"/>
      <c r="DY111" s="13">
        <v>1</v>
      </c>
      <c r="DZ111" s="13">
        <v>2</v>
      </c>
      <c r="EA111" s="13"/>
      <c r="EB111" s="13"/>
      <c r="EC111" s="13">
        <v>1</v>
      </c>
      <c r="ED111" s="13"/>
      <c r="EE111" s="13"/>
      <c r="EF111" s="13"/>
      <c r="EG111" s="13">
        <v>1</v>
      </c>
      <c r="EH111" s="13">
        <v>1</v>
      </c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59">
        <v>205</v>
      </c>
      <c r="FC111" s="13"/>
      <c r="FD111" s="13">
        <v>2</v>
      </c>
      <c r="FE111" s="13">
        <v>1</v>
      </c>
      <c r="FF111" s="13"/>
      <c r="FG111" s="13"/>
      <c r="FH111" s="13">
        <v>1</v>
      </c>
      <c r="FI111" s="13"/>
      <c r="FJ111" s="13">
        <v>2</v>
      </c>
      <c r="FK111" s="13"/>
      <c r="FL111" s="13">
        <v>1</v>
      </c>
      <c r="FM111" s="13"/>
      <c r="FN111" s="13">
        <v>2</v>
      </c>
      <c r="FO111" s="13"/>
      <c r="FP111" s="13">
        <v>1</v>
      </c>
      <c r="FQ111" s="13"/>
      <c r="FR111" s="13"/>
      <c r="FS111" s="13">
        <v>2</v>
      </c>
      <c r="FT111" s="13">
        <v>1</v>
      </c>
      <c r="FU111" s="13">
        <v>3</v>
      </c>
      <c r="FV111" s="13">
        <v>3</v>
      </c>
      <c r="FW111" s="13">
        <v>4</v>
      </c>
      <c r="FX111" s="13">
        <v>4</v>
      </c>
      <c r="FY111" s="13">
        <v>8</v>
      </c>
      <c r="FZ111" s="13">
        <v>4</v>
      </c>
      <c r="GA111" s="13">
        <v>9</v>
      </c>
      <c r="GB111" s="13">
        <v>9</v>
      </c>
      <c r="GC111" s="13">
        <v>2</v>
      </c>
      <c r="GD111" s="13">
        <v>5</v>
      </c>
      <c r="GE111" s="13">
        <v>3</v>
      </c>
      <c r="GF111" s="13">
        <v>7</v>
      </c>
      <c r="GG111" s="13">
        <v>7</v>
      </c>
      <c r="GH111" s="13">
        <v>4</v>
      </c>
      <c r="GI111" s="13">
        <v>5</v>
      </c>
      <c r="GJ111" s="13">
        <v>6</v>
      </c>
      <c r="GK111" s="13">
        <v>6</v>
      </c>
      <c r="GL111" s="13">
        <v>11</v>
      </c>
      <c r="GM111" s="13">
        <v>6</v>
      </c>
      <c r="GN111" s="13">
        <v>3</v>
      </c>
      <c r="GO111" s="13">
        <v>6</v>
      </c>
      <c r="GP111" s="13">
        <v>4</v>
      </c>
      <c r="GQ111" s="13">
        <v>2</v>
      </c>
      <c r="GR111" s="13">
        <v>8</v>
      </c>
      <c r="GS111" s="13">
        <v>2</v>
      </c>
      <c r="GT111" s="13">
        <v>2</v>
      </c>
      <c r="GU111" s="13">
        <v>5</v>
      </c>
      <c r="GV111" s="13">
        <v>7</v>
      </c>
      <c r="GW111" s="13">
        <v>2</v>
      </c>
      <c r="GX111" s="13">
        <v>1</v>
      </c>
      <c r="GY111" s="13">
        <v>9</v>
      </c>
      <c r="GZ111" s="13">
        <v>2</v>
      </c>
      <c r="HA111" s="13">
        <v>9</v>
      </c>
      <c r="HB111" s="13">
        <v>5</v>
      </c>
      <c r="HC111" s="13">
        <v>3</v>
      </c>
      <c r="HD111" s="13">
        <v>7</v>
      </c>
      <c r="HE111" s="13">
        <v>3</v>
      </c>
      <c r="HF111" s="13">
        <v>4</v>
      </c>
      <c r="HG111" s="13"/>
      <c r="HH111" s="13"/>
      <c r="HI111" s="13">
        <v>3</v>
      </c>
      <c r="HJ111" s="13">
        <v>1</v>
      </c>
      <c r="HK111" s="13">
        <v>1</v>
      </c>
      <c r="HL111" s="13">
        <v>1</v>
      </c>
      <c r="HM111" s="13">
        <v>1</v>
      </c>
      <c r="HN111" s="13">
        <v>2</v>
      </c>
      <c r="HO111" s="13">
        <v>1</v>
      </c>
      <c r="HP111" s="13">
        <v>2</v>
      </c>
      <c r="HQ111" s="13">
        <v>1</v>
      </c>
      <c r="HR111" s="13">
        <v>2</v>
      </c>
      <c r="HS111" s="13">
        <v>2</v>
      </c>
      <c r="HT111" s="13">
        <v>1</v>
      </c>
      <c r="HU111" s="13"/>
      <c r="HV111" s="13"/>
      <c r="HW111" s="13">
        <v>1</v>
      </c>
      <c r="HX111" s="13"/>
      <c r="HY111" s="13">
        <v>1</v>
      </c>
      <c r="HZ111" s="13">
        <v>1</v>
      </c>
      <c r="IA111" s="13"/>
      <c r="IB111" s="13">
        <v>2</v>
      </c>
      <c r="IC111" s="13"/>
      <c r="ID111" s="13"/>
      <c r="IE111" s="13"/>
      <c r="IF111" s="13"/>
      <c r="IG111" s="13">
        <v>1</v>
      </c>
      <c r="IH111" s="13"/>
      <c r="II111" s="13"/>
      <c r="IJ111" s="13">
        <v>1</v>
      </c>
      <c r="IK111" s="13">
        <v>1</v>
      </c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59">
        <v>229</v>
      </c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59"/>
      <c r="NG111" s="13">
        <v>434</v>
      </c>
      <c r="NH111" s="351"/>
      <c r="NI111" s="351"/>
      <c r="NJ111" s="351"/>
      <c r="NK111" s="351"/>
      <c r="NL111" s="351"/>
      <c r="NM111" s="351"/>
    </row>
    <row r="112" spans="1:377">
      <c r="A112" s="8" t="s">
        <v>209</v>
      </c>
      <c r="B112" s="250">
        <f t="shared" si="67"/>
        <v>5</v>
      </c>
      <c r="C112" s="250">
        <f t="shared" si="68"/>
        <v>0</v>
      </c>
      <c r="D112" s="250">
        <f t="shared" si="69"/>
        <v>0</v>
      </c>
      <c r="E112" s="250">
        <f t="shared" si="70"/>
        <v>1</v>
      </c>
      <c r="F112" s="250">
        <f t="shared" si="71"/>
        <v>16</v>
      </c>
      <c r="G112" s="250">
        <f t="shared" si="72"/>
        <v>9</v>
      </c>
      <c r="H112" s="250">
        <f t="shared" si="73"/>
        <v>13</v>
      </c>
      <c r="I112" s="250">
        <f t="shared" si="74"/>
        <v>12</v>
      </c>
      <c r="J112" s="250">
        <f t="shared" si="75"/>
        <v>9</v>
      </c>
      <c r="K112" s="250">
        <f t="shared" si="76"/>
        <v>17</v>
      </c>
      <c r="L112" s="250">
        <f t="shared" si="77"/>
        <v>8</v>
      </c>
      <c r="M112" s="250">
        <f t="shared" si="78"/>
        <v>12</v>
      </c>
      <c r="N112" s="250">
        <f t="shared" si="79"/>
        <v>6</v>
      </c>
      <c r="O112" s="250">
        <f t="shared" si="80"/>
        <v>2</v>
      </c>
      <c r="P112" s="250">
        <f t="shared" si="81"/>
        <v>12</v>
      </c>
      <c r="Q112" s="250">
        <f t="shared" si="82"/>
        <v>5</v>
      </c>
      <c r="R112" s="250">
        <f t="shared" si="83"/>
        <v>5</v>
      </c>
      <c r="S112" s="250">
        <f t="shared" si="84"/>
        <v>11</v>
      </c>
      <c r="T112" s="250">
        <f t="shared" si="85"/>
        <v>4</v>
      </c>
      <c r="U112" s="250">
        <f t="shared" si="86"/>
        <v>8</v>
      </c>
      <c r="W112" s="16" t="s">
        <v>209</v>
      </c>
      <c r="X112" s="458">
        <f t="shared" si="87"/>
        <v>5</v>
      </c>
      <c r="Y112" s="458">
        <f t="shared" si="88"/>
        <v>0</v>
      </c>
      <c r="Z112" s="458">
        <f t="shared" si="89"/>
        <v>0</v>
      </c>
      <c r="AA112" s="458">
        <f t="shared" si="90"/>
        <v>1</v>
      </c>
      <c r="AB112" s="458">
        <f t="shared" si="91"/>
        <v>16</v>
      </c>
      <c r="AC112" s="458">
        <f t="shared" si="92"/>
        <v>9</v>
      </c>
      <c r="AD112" s="458">
        <f t="shared" si="93"/>
        <v>13</v>
      </c>
      <c r="AE112" s="458">
        <f t="shared" si="94"/>
        <v>12</v>
      </c>
      <c r="AF112" s="458">
        <f t="shared" si="95"/>
        <v>9</v>
      </c>
      <c r="AG112" s="458">
        <f t="shared" si="96"/>
        <v>17</v>
      </c>
      <c r="AH112" s="458">
        <f t="shared" si="97"/>
        <v>8</v>
      </c>
      <c r="AI112" s="458">
        <f t="shared" si="98"/>
        <v>12</v>
      </c>
      <c r="AJ112" s="458">
        <f t="shared" si="99"/>
        <v>6</v>
      </c>
      <c r="AK112" s="458">
        <f t="shared" si="100"/>
        <v>2</v>
      </c>
      <c r="AL112" s="458">
        <f t="shared" si="101"/>
        <v>12</v>
      </c>
      <c r="AM112" s="458">
        <f t="shared" si="102"/>
        <v>5</v>
      </c>
      <c r="AN112" s="458">
        <f t="shared" si="103"/>
        <v>5</v>
      </c>
      <c r="AO112" s="458">
        <f t="shared" si="104"/>
        <v>11</v>
      </c>
      <c r="AP112" s="458">
        <f t="shared" si="105"/>
        <v>4</v>
      </c>
      <c r="AQ112" s="458">
        <f t="shared" si="106"/>
        <v>8</v>
      </c>
      <c r="AR112" s="458">
        <f t="shared" si="107"/>
        <v>0</v>
      </c>
      <c r="AT112" s="16" t="s">
        <v>209</v>
      </c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>
        <v>1</v>
      </c>
      <c r="BN112" s="13"/>
      <c r="BO112" s="13">
        <v>1</v>
      </c>
      <c r="BP112" s="13"/>
      <c r="BQ112" s="13">
        <v>1</v>
      </c>
      <c r="BR112" s="13"/>
      <c r="BS112" s="13"/>
      <c r="BT112" s="13">
        <v>1</v>
      </c>
      <c r="BU112" s="13">
        <v>2</v>
      </c>
      <c r="BV112" s="13">
        <v>1</v>
      </c>
      <c r="BW112" s="13">
        <v>3</v>
      </c>
      <c r="BX112" s="13"/>
      <c r="BY112" s="13">
        <v>2</v>
      </c>
      <c r="BZ112" s="13">
        <v>1</v>
      </c>
      <c r="CA112" s="13">
        <v>1</v>
      </c>
      <c r="CB112" s="13">
        <v>2</v>
      </c>
      <c r="CC112" s="13"/>
      <c r="CD112" s="13"/>
      <c r="CE112" s="13">
        <v>1</v>
      </c>
      <c r="CF112" s="13">
        <v>1</v>
      </c>
      <c r="CG112" s="13">
        <v>3</v>
      </c>
      <c r="CH112" s="13">
        <v>1</v>
      </c>
      <c r="CI112" s="13">
        <v>3</v>
      </c>
      <c r="CJ112" s="13">
        <v>1</v>
      </c>
      <c r="CK112" s="13">
        <v>2</v>
      </c>
      <c r="CL112" s="13">
        <v>2</v>
      </c>
      <c r="CM112" s="13">
        <v>1</v>
      </c>
      <c r="CN112" s="13"/>
      <c r="CO112" s="13">
        <v>2</v>
      </c>
      <c r="CP112" s="13">
        <v>1</v>
      </c>
      <c r="CQ112" s="13">
        <v>4</v>
      </c>
      <c r="CR112" s="13">
        <v>1</v>
      </c>
      <c r="CS112" s="13">
        <v>1</v>
      </c>
      <c r="CT112" s="13">
        <v>3</v>
      </c>
      <c r="CU112" s="13">
        <v>2</v>
      </c>
      <c r="CV112" s="13">
        <v>1</v>
      </c>
      <c r="CW112" s="13"/>
      <c r="CX112" s="13"/>
      <c r="CY112" s="13"/>
      <c r="CZ112" s="13">
        <v>3</v>
      </c>
      <c r="DA112" s="13">
        <v>1</v>
      </c>
      <c r="DB112" s="13">
        <v>1</v>
      </c>
      <c r="DC112" s="13"/>
      <c r="DD112" s="13"/>
      <c r="DE112" s="13">
        <v>1</v>
      </c>
      <c r="DF112" s="13"/>
      <c r="DG112" s="13">
        <v>1</v>
      </c>
      <c r="DH112" s="13"/>
      <c r="DI112" s="13"/>
      <c r="DJ112" s="13"/>
      <c r="DK112" s="13"/>
      <c r="DL112" s="13"/>
      <c r="DM112" s="13"/>
      <c r="DN112" s="13"/>
      <c r="DO112" s="13"/>
      <c r="DP112" s="13">
        <v>1</v>
      </c>
      <c r="DQ112" s="13">
        <v>3</v>
      </c>
      <c r="DR112" s="13"/>
      <c r="DS112" s="13">
        <v>1</v>
      </c>
      <c r="DT112" s="13"/>
      <c r="DU112" s="13"/>
      <c r="DV112" s="13"/>
      <c r="DW112" s="13"/>
      <c r="DX112" s="13"/>
      <c r="DY112" s="13"/>
      <c r="DZ112" s="13">
        <v>1</v>
      </c>
      <c r="EA112" s="13">
        <v>2</v>
      </c>
      <c r="EB112" s="13"/>
      <c r="EC112" s="13">
        <v>2</v>
      </c>
      <c r="ED112" s="13">
        <v>2</v>
      </c>
      <c r="EE112" s="13">
        <v>1</v>
      </c>
      <c r="EF112" s="13">
        <v>3</v>
      </c>
      <c r="EG112" s="13">
        <v>1</v>
      </c>
      <c r="EH112" s="13">
        <v>2</v>
      </c>
      <c r="EI112" s="13">
        <v>3</v>
      </c>
      <c r="EJ112" s="13">
        <v>1</v>
      </c>
      <c r="EK112" s="13">
        <v>1</v>
      </c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59">
        <v>77</v>
      </c>
      <c r="FC112" s="13"/>
      <c r="FD112" s="13"/>
      <c r="FE112" s="13">
        <v>1</v>
      </c>
      <c r="FF112" s="13"/>
      <c r="FG112" s="13"/>
      <c r="FH112" s="13">
        <v>1</v>
      </c>
      <c r="FI112" s="13">
        <v>2</v>
      </c>
      <c r="FJ112" s="13"/>
      <c r="FK112" s="13">
        <v>1</v>
      </c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>
        <v>3</v>
      </c>
      <c r="FX112" s="13"/>
      <c r="FY112" s="13">
        <v>3</v>
      </c>
      <c r="FZ112" s="13">
        <v>2</v>
      </c>
      <c r="GA112" s="13">
        <v>2</v>
      </c>
      <c r="GB112" s="13">
        <v>1</v>
      </c>
      <c r="GC112" s="13">
        <v>1</v>
      </c>
      <c r="GD112" s="13">
        <v>1</v>
      </c>
      <c r="GE112" s="13">
        <v>1</v>
      </c>
      <c r="GF112" s="13">
        <v>2</v>
      </c>
      <c r="GG112" s="13">
        <v>1</v>
      </c>
      <c r="GH112" s="13">
        <v>1</v>
      </c>
      <c r="GI112" s="13">
        <v>1</v>
      </c>
      <c r="GJ112" s="13">
        <v>1</v>
      </c>
      <c r="GK112" s="13">
        <v>2</v>
      </c>
      <c r="GL112" s="13">
        <v>1</v>
      </c>
      <c r="GM112" s="13"/>
      <c r="GN112" s="13">
        <v>3</v>
      </c>
      <c r="GO112" s="13">
        <v>1</v>
      </c>
      <c r="GP112" s="13">
        <v>2</v>
      </c>
      <c r="GQ112" s="13">
        <v>2</v>
      </c>
      <c r="GR112" s="13">
        <v>2</v>
      </c>
      <c r="GS112" s="13">
        <v>1</v>
      </c>
      <c r="GT112" s="13"/>
      <c r="GU112" s="13"/>
      <c r="GV112" s="13"/>
      <c r="GW112" s="13"/>
      <c r="GX112" s="13">
        <v>1</v>
      </c>
      <c r="GY112" s="13"/>
      <c r="GZ112" s="13">
        <v>3</v>
      </c>
      <c r="HA112" s="13">
        <v>2</v>
      </c>
      <c r="HB112" s="13"/>
      <c r="HC112" s="13"/>
      <c r="HD112" s="13"/>
      <c r="HE112" s="13">
        <v>2</v>
      </c>
      <c r="HF112" s="13"/>
      <c r="HG112" s="13">
        <v>2</v>
      </c>
      <c r="HH112" s="13"/>
      <c r="HI112" s="13">
        <v>1</v>
      </c>
      <c r="HJ112" s="13">
        <v>1</v>
      </c>
      <c r="HK112" s="13"/>
      <c r="HL112" s="13">
        <v>2</v>
      </c>
      <c r="HM112" s="13"/>
      <c r="HN112" s="13">
        <v>1</v>
      </c>
      <c r="HO112" s="13"/>
      <c r="HP112" s="13">
        <v>1</v>
      </c>
      <c r="HQ112" s="13">
        <v>1</v>
      </c>
      <c r="HR112" s="13"/>
      <c r="HS112" s="13"/>
      <c r="HT112" s="13">
        <v>1</v>
      </c>
      <c r="HU112" s="13">
        <v>1</v>
      </c>
      <c r="HV112" s="13"/>
      <c r="HW112" s="13">
        <v>1</v>
      </c>
      <c r="HX112" s="13">
        <v>3</v>
      </c>
      <c r="HY112" s="13">
        <v>1</v>
      </c>
      <c r="HZ112" s="13">
        <v>2</v>
      </c>
      <c r="IA112" s="13">
        <v>2</v>
      </c>
      <c r="IB112" s="13">
        <v>2</v>
      </c>
      <c r="IC112" s="13"/>
      <c r="ID112" s="13"/>
      <c r="IE112" s="13"/>
      <c r="IF112" s="13"/>
      <c r="IG112" s="13">
        <v>1</v>
      </c>
      <c r="IH112" s="13">
        <v>1</v>
      </c>
      <c r="II112" s="13">
        <v>2</v>
      </c>
      <c r="IJ112" s="13"/>
      <c r="IK112" s="13"/>
      <c r="IL112" s="13"/>
      <c r="IM112" s="13">
        <v>1</v>
      </c>
      <c r="IN112" s="13"/>
      <c r="IO112" s="13"/>
      <c r="IP112" s="13">
        <v>2</v>
      </c>
      <c r="IQ112" s="13"/>
      <c r="IR112" s="13">
        <v>2</v>
      </c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59">
        <v>78</v>
      </c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59"/>
      <c r="NG112" s="13">
        <v>155</v>
      </c>
      <c r="NH112" s="351"/>
      <c r="NI112" s="351"/>
      <c r="NJ112" s="351"/>
      <c r="NK112" s="351"/>
      <c r="NL112" s="351"/>
      <c r="NM112" s="351"/>
    </row>
    <row r="113" spans="1:377">
      <c r="A113" s="9" t="s">
        <v>124</v>
      </c>
      <c r="B113" s="250">
        <f t="shared" si="67"/>
        <v>213</v>
      </c>
      <c r="C113" s="250">
        <f t="shared" si="68"/>
        <v>203</v>
      </c>
      <c r="D113" s="250">
        <f t="shared" si="69"/>
        <v>269</v>
      </c>
      <c r="E113" s="250">
        <f t="shared" si="70"/>
        <v>361</v>
      </c>
      <c r="F113" s="250">
        <f t="shared" si="71"/>
        <v>1447</v>
      </c>
      <c r="G113" s="250">
        <f t="shared" si="72"/>
        <v>1293</v>
      </c>
      <c r="H113" s="250">
        <f t="shared" si="73"/>
        <v>1647</v>
      </c>
      <c r="I113" s="250">
        <f t="shared" si="74"/>
        <v>1356</v>
      </c>
      <c r="J113" s="250">
        <f t="shared" si="75"/>
        <v>1224</v>
      </c>
      <c r="K113" s="250">
        <f t="shared" si="76"/>
        <v>1094</v>
      </c>
      <c r="L113" s="250">
        <f t="shared" si="77"/>
        <v>829</v>
      </c>
      <c r="M113" s="250">
        <f t="shared" si="78"/>
        <v>715</v>
      </c>
      <c r="N113" s="250">
        <f t="shared" si="79"/>
        <v>408</v>
      </c>
      <c r="O113" s="250">
        <f t="shared" si="80"/>
        <v>301</v>
      </c>
      <c r="P113" s="250">
        <f t="shared" si="81"/>
        <v>219</v>
      </c>
      <c r="Q113" s="250">
        <f t="shared" si="82"/>
        <v>154</v>
      </c>
      <c r="R113" s="250">
        <f t="shared" si="83"/>
        <v>73</v>
      </c>
      <c r="S113" s="250">
        <f t="shared" si="84"/>
        <v>98</v>
      </c>
      <c r="T113" s="250">
        <f t="shared" si="85"/>
        <v>8</v>
      </c>
      <c r="U113" s="250">
        <f t="shared" si="86"/>
        <v>26</v>
      </c>
      <c r="W113" s="16" t="s">
        <v>124</v>
      </c>
      <c r="X113" s="458">
        <f t="shared" si="87"/>
        <v>213</v>
      </c>
      <c r="Y113" s="458">
        <f t="shared" si="88"/>
        <v>203</v>
      </c>
      <c r="Z113" s="458">
        <f t="shared" si="89"/>
        <v>269</v>
      </c>
      <c r="AA113" s="458">
        <f t="shared" si="90"/>
        <v>361</v>
      </c>
      <c r="AB113" s="458">
        <f t="shared" si="91"/>
        <v>1447</v>
      </c>
      <c r="AC113" s="458">
        <f t="shared" si="92"/>
        <v>1293</v>
      </c>
      <c r="AD113" s="458">
        <f t="shared" si="93"/>
        <v>1647</v>
      </c>
      <c r="AE113" s="458">
        <f t="shared" si="94"/>
        <v>1356</v>
      </c>
      <c r="AF113" s="458">
        <f t="shared" si="95"/>
        <v>1224</v>
      </c>
      <c r="AG113" s="458">
        <f t="shared" si="96"/>
        <v>1094</v>
      </c>
      <c r="AH113" s="458">
        <f t="shared" si="97"/>
        <v>829</v>
      </c>
      <c r="AI113" s="458">
        <f t="shared" si="98"/>
        <v>715</v>
      </c>
      <c r="AJ113" s="458">
        <f t="shared" si="99"/>
        <v>408</v>
      </c>
      <c r="AK113" s="458">
        <f t="shared" si="100"/>
        <v>301</v>
      </c>
      <c r="AL113" s="458">
        <f t="shared" si="101"/>
        <v>219</v>
      </c>
      <c r="AM113" s="458">
        <f t="shared" si="102"/>
        <v>154</v>
      </c>
      <c r="AN113" s="458">
        <f t="shared" si="103"/>
        <v>73</v>
      </c>
      <c r="AO113" s="458">
        <f t="shared" si="104"/>
        <v>98</v>
      </c>
      <c r="AP113" s="458">
        <f t="shared" si="105"/>
        <v>8</v>
      </c>
      <c r="AQ113" s="458">
        <f t="shared" si="106"/>
        <v>26</v>
      </c>
      <c r="AR113" s="458">
        <f t="shared" si="107"/>
        <v>15</v>
      </c>
      <c r="AT113" s="16" t="s">
        <v>124</v>
      </c>
      <c r="AU113" s="13">
        <v>27</v>
      </c>
      <c r="AV113" s="13">
        <v>39</v>
      </c>
      <c r="AW113" s="13">
        <v>28</v>
      </c>
      <c r="AX113" s="13">
        <v>19</v>
      </c>
      <c r="AY113" s="13">
        <v>17</v>
      </c>
      <c r="AZ113" s="13">
        <v>15</v>
      </c>
      <c r="BA113" s="13">
        <v>11</v>
      </c>
      <c r="BB113" s="13">
        <v>13</v>
      </c>
      <c r="BC113" s="13">
        <v>20</v>
      </c>
      <c r="BD113" s="13">
        <v>14</v>
      </c>
      <c r="BE113" s="13">
        <v>16</v>
      </c>
      <c r="BF113" s="13">
        <v>15</v>
      </c>
      <c r="BG113" s="13">
        <v>20</v>
      </c>
      <c r="BH113" s="13">
        <v>22</v>
      </c>
      <c r="BI113" s="13">
        <v>33</v>
      </c>
      <c r="BJ113" s="13">
        <v>48</v>
      </c>
      <c r="BK113" s="13">
        <v>38</v>
      </c>
      <c r="BL113" s="13">
        <v>48</v>
      </c>
      <c r="BM113" s="13">
        <v>53</v>
      </c>
      <c r="BN113" s="13">
        <v>68</v>
      </c>
      <c r="BO113" s="13">
        <v>65</v>
      </c>
      <c r="BP113" s="13">
        <v>94</v>
      </c>
      <c r="BQ113" s="13">
        <v>103</v>
      </c>
      <c r="BR113" s="13">
        <v>131</v>
      </c>
      <c r="BS113" s="13">
        <v>150</v>
      </c>
      <c r="BT113" s="13">
        <v>124</v>
      </c>
      <c r="BU113" s="13">
        <v>144</v>
      </c>
      <c r="BV113" s="13">
        <v>152</v>
      </c>
      <c r="BW113" s="13">
        <v>148</v>
      </c>
      <c r="BX113" s="13">
        <v>182</v>
      </c>
      <c r="BY113" s="13">
        <v>160</v>
      </c>
      <c r="BZ113" s="13">
        <v>124</v>
      </c>
      <c r="CA113" s="13">
        <v>140</v>
      </c>
      <c r="CB113" s="13">
        <v>138</v>
      </c>
      <c r="CC113" s="13">
        <v>140</v>
      </c>
      <c r="CD113" s="13">
        <v>140</v>
      </c>
      <c r="CE113" s="13">
        <v>128</v>
      </c>
      <c r="CF113" s="13">
        <v>132</v>
      </c>
      <c r="CG113" s="13">
        <v>127</v>
      </c>
      <c r="CH113" s="13">
        <v>127</v>
      </c>
      <c r="CI113" s="13">
        <v>133</v>
      </c>
      <c r="CJ113" s="13">
        <v>120</v>
      </c>
      <c r="CK113" s="13">
        <v>134</v>
      </c>
      <c r="CL113" s="13">
        <v>108</v>
      </c>
      <c r="CM113" s="13">
        <v>116</v>
      </c>
      <c r="CN113" s="13">
        <v>96</v>
      </c>
      <c r="CO113" s="13">
        <v>105</v>
      </c>
      <c r="CP113" s="13">
        <v>105</v>
      </c>
      <c r="CQ113" s="13">
        <v>81</v>
      </c>
      <c r="CR113" s="13">
        <v>96</v>
      </c>
      <c r="CS113" s="13">
        <v>119</v>
      </c>
      <c r="CT113" s="13">
        <v>85</v>
      </c>
      <c r="CU113" s="13">
        <v>92</v>
      </c>
      <c r="CV113" s="13">
        <v>62</v>
      </c>
      <c r="CW113" s="13">
        <v>72</v>
      </c>
      <c r="CX113" s="13">
        <v>63</v>
      </c>
      <c r="CY113" s="13">
        <v>58</v>
      </c>
      <c r="CZ113" s="13">
        <v>67</v>
      </c>
      <c r="DA113" s="13">
        <v>41</v>
      </c>
      <c r="DB113" s="13">
        <v>56</v>
      </c>
      <c r="DC113" s="13">
        <v>31</v>
      </c>
      <c r="DD113" s="13">
        <v>48</v>
      </c>
      <c r="DE113" s="13">
        <v>35</v>
      </c>
      <c r="DF113" s="13">
        <v>36</v>
      </c>
      <c r="DG113" s="13">
        <v>25</v>
      </c>
      <c r="DH113" s="13">
        <v>29</v>
      </c>
      <c r="DI113" s="13">
        <v>27</v>
      </c>
      <c r="DJ113" s="13">
        <v>27</v>
      </c>
      <c r="DK113" s="13">
        <v>18</v>
      </c>
      <c r="DL113" s="13">
        <v>25</v>
      </c>
      <c r="DM113" s="13">
        <v>21</v>
      </c>
      <c r="DN113" s="13">
        <v>22</v>
      </c>
      <c r="DO113" s="13">
        <v>19</v>
      </c>
      <c r="DP113" s="13">
        <v>14</v>
      </c>
      <c r="DQ113" s="13">
        <v>17</v>
      </c>
      <c r="DR113" s="13">
        <v>23</v>
      </c>
      <c r="DS113" s="13">
        <v>9</v>
      </c>
      <c r="DT113" s="13">
        <v>9</v>
      </c>
      <c r="DU113" s="13">
        <v>10</v>
      </c>
      <c r="DV113" s="13">
        <v>10</v>
      </c>
      <c r="DW113" s="13">
        <v>20</v>
      </c>
      <c r="DX113" s="13">
        <v>8</v>
      </c>
      <c r="DY113" s="13">
        <v>11</v>
      </c>
      <c r="DZ113" s="13">
        <v>12</v>
      </c>
      <c r="EA113" s="13">
        <v>11</v>
      </c>
      <c r="EB113" s="13">
        <v>11</v>
      </c>
      <c r="EC113" s="13">
        <v>6</v>
      </c>
      <c r="ED113" s="13">
        <v>4</v>
      </c>
      <c r="EE113" s="13">
        <v>9</v>
      </c>
      <c r="EF113" s="13">
        <v>6</v>
      </c>
      <c r="EG113" s="13">
        <v>8</v>
      </c>
      <c r="EH113" s="13">
        <v>6</v>
      </c>
      <c r="EI113" s="13">
        <v>3</v>
      </c>
      <c r="EJ113" s="13">
        <v>4</v>
      </c>
      <c r="EK113" s="13">
        <v>1</v>
      </c>
      <c r="EL113" s="13">
        <v>1</v>
      </c>
      <c r="EM113" s="13"/>
      <c r="EN113" s="13"/>
      <c r="EO113" s="13">
        <v>1</v>
      </c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>
        <v>2</v>
      </c>
      <c r="FA113" s="13"/>
      <c r="FB113" s="59">
        <v>5601</v>
      </c>
      <c r="FC113" s="13">
        <v>25</v>
      </c>
      <c r="FD113" s="13">
        <v>33</v>
      </c>
      <c r="FE113" s="13">
        <v>31</v>
      </c>
      <c r="FF113" s="13">
        <v>15</v>
      </c>
      <c r="FG113" s="13">
        <v>17</v>
      </c>
      <c r="FH113" s="13">
        <v>19</v>
      </c>
      <c r="FI113" s="13">
        <v>24</v>
      </c>
      <c r="FJ113" s="13">
        <v>17</v>
      </c>
      <c r="FK113" s="13">
        <v>17</v>
      </c>
      <c r="FL113" s="13">
        <v>15</v>
      </c>
      <c r="FM113" s="13">
        <v>14</v>
      </c>
      <c r="FN113" s="13">
        <v>24</v>
      </c>
      <c r="FO113" s="13">
        <v>18</v>
      </c>
      <c r="FP113" s="13">
        <v>19</v>
      </c>
      <c r="FQ113" s="13">
        <v>20</v>
      </c>
      <c r="FR113" s="13">
        <v>16</v>
      </c>
      <c r="FS113" s="13">
        <v>24</v>
      </c>
      <c r="FT113" s="13">
        <v>24</v>
      </c>
      <c r="FU113" s="13">
        <v>50</v>
      </c>
      <c r="FV113" s="13">
        <v>60</v>
      </c>
      <c r="FW113" s="13">
        <v>98</v>
      </c>
      <c r="FX113" s="13">
        <v>107</v>
      </c>
      <c r="FY113" s="13">
        <v>114</v>
      </c>
      <c r="FZ113" s="13">
        <v>148</v>
      </c>
      <c r="GA113" s="13">
        <v>165</v>
      </c>
      <c r="GB113" s="13">
        <v>149</v>
      </c>
      <c r="GC113" s="13">
        <v>148</v>
      </c>
      <c r="GD113" s="13">
        <v>169</v>
      </c>
      <c r="GE113" s="13">
        <v>167</v>
      </c>
      <c r="GF113" s="13">
        <v>182</v>
      </c>
      <c r="GG113" s="13">
        <v>177</v>
      </c>
      <c r="GH113" s="13">
        <v>177</v>
      </c>
      <c r="GI113" s="13">
        <v>155</v>
      </c>
      <c r="GJ113" s="13">
        <v>151</v>
      </c>
      <c r="GK113" s="13">
        <v>168</v>
      </c>
      <c r="GL113" s="13">
        <v>174</v>
      </c>
      <c r="GM113" s="13">
        <v>167</v>
      </c>
      <c r="GN113" s="13">
        <v>141</v>
      </c>
      <c r="GO113" s="13">
        <v>164</v>
      </c>
      <c r="GP113" s="13">
        <v>173</v>
      </c>
      <c r="GQ113" s="13">
        <v>125</v>
      </c>
      <c r="GR113" s="13">
        <v>154</v>
      </c>
      <c r="GS113" s="13">
        <v>146</v>
      </c>
      <c r="GT113" s="13">
        <v>121</v>
      </c>
      <c r="GU113" s="13">
        <v>107</v>
      </c>
      <c r="GV113" s="13">
        <v>132</v>
      </c>
      <c r="GW113" s="13">
        <v>116</v>
      </c>
      <c r="GX113" s="13">
        <v>123</v>
      </c>
      <c r="GY113" s="13">
        <v>101</v>
      </c>
      <c r="GZ113" s="13">
        <v>99</v>
      </c>
      <c r="HA113" s="13">
        <v>95</v>
      </c>
      <c r="HB113" s="13">
        <v>80</v>
      </c>
      <c r="HC113" s="13">
        <v>87</v>
      </c>
      <c r="HD113" s="13">
        <v>88</v>
      </c>
      <c r="HE113" s="13">
        <v>90</v>
      </c>
      <c r="HF113" s="13">
        <v>97</v>
      </c>
      <c r="HG113" s="13">
        <v>90</v>
      </c>
      <c r="HH113" s="13">
        <v>71</v>
      </c>
      <c r="HI113" s="13">
        <v>53</v>
      </c>
      <c r="HJ113" s="13">
        <v>78</v>
      </c>
      <c r="HK113" s="13">
        <v>60</v>
      </c>
      <c r="HL113" s="13">
        <v>54</v>
      </c>
      <c r="HM113" s="13">
        <v>51</v>
      </c>
      <c r="HN113" s="13">
        <v>46</v>
      </c>
      <c r="HO113" s="13">
        <v>40</v>
      </c>
      <c r="HP113" s="13">
        <v>28</v>
      </c>
      <c r="HQ113" s="13">
        <v>41</v>
      </c>
      <c r="HR113" s="13">
        <v>37</v>
      </c>
      <c r="HS113" s="13">
        <v>26</v>
      </c>
      <c r="HT113" s="13">
        <v>25</v>
      </c>
      <c r="HU113" s="13">
        <v>26</v>
      </c>
      <c r="HV113" s="13">
        <v>25</v>
      </c>
      <c r="HW113" s="13">
        <v>26</v>
      </c>
      <c r="HX113" s="13">
        <v>22</v>
      </c>
      <c r="HY113" s="13">
        <v>23</v>
      </c>
      <c r="HZ113" s="13">
        <v>25</v>
      </c>
      <c r="IA113" s="13">
        <v>16</v>
      </c>
      <c r="IB113" s="13">
        <v>19</v>
      </c>
      <c r="IC113" s="13">
        <v>15</v>
      </c>
      <c r="ID113" s="13">
        <v>22</v>
      </c>
      <c r="IE113" s="13">
        <v>15</v>
      </c>
      <c r="IF113" s="13">
        <v>13</v>
      </c>
      <c r="IG113" s="13">
        <v>9</v>
      </c>
      <c r="IH113" s="13">
        <v>7</v>
      </c>
      <c r="II113" s="13">
        <v>7</v>
      </c>
      <c r="IJ113" s="13">
        <v>8</v>
      </c>
      <c r="IK113" s="13">
        <v>5</v>
      </c>
      <c r="IL113" s="13">
        <v>4</v>
      </c>
      <c r="IM113" s="13">
        <v>1</v>
      </c>
      <c r="IN113" s="13">
        <v>4</v>
      </c>
      <c r="IO113" s="13">
        <v>3</v>
      </c>
      <c r="IP113" s="13">
        <v>2</v>
      </c>
      <c r="IQ113" s="13"/>
      <c r="IR113" s="13">
        <v>1</v>
      </c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>
        <v>2</v>
      </c>
      <c r="JE113" s="13">
        <v>1</v>
      </c>
      <c r="JF113" s="59">
        <v>6338</v>
      </c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>
        <v>2</v>
      </c>
      <c r="KH113" s="13">
        <v>1</v>
      </c>
      <c r="KI113" s="13"/>
      <c r="KJ113" s="13"/>
      <c r="KK113" s="13"/>
      <c r="KL113" s="13"/>
      <c r="KM113" s="13"/>
      <c r="KN113" s="13"/>
      <c r="KO113" s="13"/>
      <c r="KP113" s="13">
        <v>2</v>
      </c>
      <c r="KQ113" s="13"/>
      <c r="KR113" s="13"/>
      <c r="KS113" s="13"/>
      <c r="KT113" s="13">
        <v>1</v>
      </c>
      <c r="KU113" s="13"/>
      <c r="KV113" s="13"/>
      <c r="KW113" s="13"/>
      <c r="KX113" s="13"/>
      <c r="KY113" s="13">
        <v>1</v>
      </c>
      <c r="KZ113" s="13"/>
      <c r="LA113" s="13"/>
      <c r="LB113" s="13">
        <v>1</v>
      </c>
      <c r="LC113" s="13">
        <v>1</v>
      </c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>
        <v>1</v>
      </c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>
        <v>1</v>
      </c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>
        <v>1</v>
      </c>
      <c r="MP113" s="13"/>
      <c r="MQ113" s="13"/>
      <c r="MR113" s="13"/>
      <c r="MS113" s="13"/>
      <c r="MT113" s="13">
        <v>1</v>
      </c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>
        <v>1</v>
      </c>
      <c r="NF113" s="59">
        <v>14</v>
      </c>
      <c r="NG113" s="13">
        <v>11953</v>
      </c>
      <c r="NH113" s="351"/>
      <c r="NI113" s="351"/>
      <c r="NJ113" s="351"/>
      <c r="NK113" s="351"/>
      <c r="NL113" s="351"/>
      <c r="NM113" s="351"/>
    </row>
    <row r="114" spans="1:377">
      <c r="A114" s="8" t="s">
        <v>125</v>
      </c>
      <c r="B114" s="250">
        <f t="shared" si="67"/>
        <v>5</v>
      </c>
      <c r="C114" s="250">
        <f t="shared" si="68"/>
        <v>5</v>
      </c>
      <c r="D114" s="250">
        <f t="shared" si="69"/>
        <v>16</v>
      </c>
      <c r="E114" s="250">
        <f t="shared" si="70"/>
        <v>11</v>
      </c>
      <c r="F114" s="250">
        <f t="shared" si="71"/>
        <v>77</v>
      </c>
      <c r="G114" s="250">
        <f t="shared" si="72"/>
        <v>49</v>
      </c>
      <c r="H114" s="250">
        <f t="shared" si="73"/>
        <v>94</v>
      </c>
      <c r="I114" s="250">
        <f t="shared" si="74"/>
        <v>60</v>
      </c>
      <c r="J114" s="250">
        <f t="shared" si="75"/>
        <v>73</v>
      </c>
      <c r="K114" s="250">
        <f t="shared" si="76"/>
        <v>61</v>
      </c>
      <c r="L114" s="250">
        <f t="shared" si="77"/>
        <v>42</v>
      </c>
      <c r="M114" s="250">
        <f t="shared" si="78"/>
        <v>43</v>
      </c>
      <c r="N114" s="250">
        <f t="shared" si="79"/>
        <v>20</v>
      </c>
      <c r="O114" s="250">
        <f t="shared" si="80"/>
        <v>18</v>
      </c>
      <c r="P114" s="250">
        <f t="shared" si="81"/>
        <v>19</v>
      </c>
      <c r="Q114" s="250">
        <f t="shared" si="82"/>
        <v>11</v>
      </c>
      <c r="R114" s="250">
        <f t="shared" si="83"/>
        <v>6</v>
      </c>
      <c r="S114" s="250">
        <f t="shared" si="84"/>
        <v>8</v>
      </c>
      <c r="T114" s="250">
        <f t="shared" si="85"/>
        <v>2</v>
      </c>
      <c r="U114" s="250">
        <f t="shared" si="86"/>
        <v>2</v>
      </c>
      <c r="W114" s="16" t="s">
        <v>125</v>
      </c>
      <c r="X114" s="458">
        <f t="shared" si="87"/>
        <v>5</v>
      </c>
      <c r="Y114" s="458">
        <f t="shared" si="88"/>
        <v>5</v>
      </c>
      <c r="Z114" s="458">
        <f t="shared" si="89"/>
        <v>16</v>
      </c>
      <c r="AA114" s="458">
        <f t="shared" si="90"/>
        <v>11</v>
      </c>
      <c r="AB114" s="458">
        <f t="shared" si="91"/>
        <v>77</v>
      </c>
      <c r="AC114" s="458">
        <f t="shared" si="92"/>
        <v>49</v>
      </c>
      <c r="AD114" s="458">
        <f t="shared" si="93"/>
        <v>94</v>
      </c>
      <c r="AE114" s="458">
        <f t="shared" si="94"/>
        <v>60</v>
      </c>
      <c r="AF114" s="458">
        <f t="shared" si="95"/>
        <v>73</v>
      </c>
      <c r="AG114" s="458">
        <f t="shared" si="96"/>
        <v>61</v>
      </c>
      <c r="AH114" s="458">
        <f t="shared" si="97"/>
        <v>42</v>
      </c>
      <c r="AI114" s="458">
        <f t="shared" si="98"/>
        <v>43</v>
      </c>
      <c r="AJ114" s="458">
        <f t="shared" si="99"/>
        <v>20</v>
      </c>
      <c r="AK114" s="458">
        <f t="shared" si="100"/>
        <v>18</v>
      </c>
      <c r="AL114" s="458">
        <f t="shared" si="101"/>
        <v>19</v>
      </c>
      <c r="AM114" s="458">
        <f t="shared" si="102"/>
        <v>11</v>
      </c>
      <c r="AN114" s="458">
        <f t="shared" si="103"/>
        <v>6</v>
      </c>
      <c r="AO114" s="458">
        <f t="shared" si="104"/>
        <v>8</v>
      </c>
      <c r="AP114" s="458">
        <f t="shared" si="105"/>
        <v>2</v>
      </c>
      <c r="AQ114" s="458">
        <f t="shared" si="106"/>
        <v>2</v>
      </c>
      <c r="AR114" s="458">
        <f t="shared" si="107"/>
        <v>0</v>
      </c>
      <c r="AT114" s="16" t="s">
        <v>125</v>
      </c>
      <c r="AU114" s="13"/>
      <c r="AV114" s="13">
        <v>1</v>
      </c>
      <c r="AW114" s="13"/>
      <c r="AX114" s="13">
        <v>1</v>
      </c>
      <c r="AY114" s="13">
        <v>2</v>
      </c>
      <c r="AZ114" s="13"/>
      <c r="BA114" s="13"/>
      <c r="BB114" s="13">
        <v>1</v>
      </c>
      <c r="BC114" s="13"/>
      <c r="BD114" s="13"/>
      <c r="BE114" s="13">
        <v>1</v>
      </c>
      <c r="BF114" s="13">
        <v>1</v>
      </c>
      <c r="BG114" s="13"/>
      <c r="BH114" s="13"/>
      <c r="BI114" s="13">
        <v>1</v>
      </c>
      <c r="BJ114" s="13">
        <v>3</v>
      </c>
      <c r="BK114" s="13">
        <v>1</v>
      </c>
      <c r="BL114" s="13"/>
      <c r="BM114" s="13">
        <v>1</v>
      </c>
      <c r="BN114" s="13">
        <v>3</v>
      </c>
      <c r="BO114" s="13">
        <v>1</v>
      </c>
      <c r="BP114" s="13">
        <v>2</v>
      </c>
      <c r="BQ114" s="13">
        <v>1</v>
      </c>
      <c r="BR114" s="13">
        <v>5</v>
      </c>
      <c r="BS114" s="13">
        <v>9</v>
      </c>
      <c r="BT114" s="13">
        <v>4</v>
      </c>
      <c r="BU114" s="13">
        <v>4</v>
      </c>
      <c r="BV114" s="13">
        <v>9</v>
      </c>
      <c r="BW114" s="13">
        <v>8</v>
      </c>
      <c r="BX114" s="13">
        <v>6</v>
      </c>
      <c r="BY114" s="13">
        <v>7</v>
      </c>
      <c r="BZ114" s="13">
        <v>6</v>
      </c>
      <c r="CA114" s="13">
        <v>5</v>
      </c>
      <c r="CB114" s="13">
        <v>4</v>
      </c>
      <c r="CC114" s="13">
        <v>5</v>
      </c>
      <c r="CD114" s="13">
        <v>11</v>
      </c>
      <c r="CE114" s="13">
        <v>10</v>
      </c>
      <c r="CF114" s="13">
        <v>6</v>
      </c>
      <c r="CG114" s="13">
        <v>3</v>
      </c>
      <c r="CH114" s="13">
        <v>3</v>
      </c>
      <c r="CI114" s="13">
        <v>10</v>
      </c>
      <c r="CJ114" s="13">
        <v>6</v>
      </c>
      <c r="CK114" s="13">
        <v>6</v>
      </c>
      <c r="CL114" s="13">
        <v>9</v>
      </c>
      <c r="CM114" s="13">
        <v>5</v>
      </c>
      <c r="CN114" s="13">
        <v>10</v>
      </c>
      <c r="CO114" s="13">
        <v>3</v>
      </c>
      <c r="CP114" s="13">
        <v>7</v>
      </c>
      <c r="CQ114" s="13">
        <v>5</v>
      </c>
      <c r="CR114" s="13"/>
      <c r="CS114" s="13">
        <v>3</v>
      </c>
      <c r="CT114" s="13">
        <v>5</v>
      </c>
      <c r="CU114" s="13">
        <v>9</v>
      </c>
      <c r="CV114" s="13">
        <v>2</v>
      </c>
      <c r="CW114" s="13">
        <v>3</v>
      </c>
      <c r="CX114" s="13">
        <v>4</v>
      </c>
      <c r="CY114" s="13">
        <v>5</v>
      </c>
      <c r="CZ114" s="13">
        <v>5</v>
      </c>
      <c r="DA114" s="13">
        <v>2</v>
      </c>
      <c r="DB114" s="13">
        <v>5</v>
      </c>
      <c r="DC114" s="13">
        <v>3</v>
      </c>
      <c r="DD114" s="13">
        <v>2</v>
      </c>
      <c r="DE114" s="13"/>
      <c r="DF114" s="13">
        <v>1</v>
      </c>
      <c r="DG114" s="13">
        <v>3</v>
      </c>
      <c r="DH114" s="13">
        <v>4</v>
      </c>
      <c r="DI114" s="13"/>
      <c r="DJ114" s="13">
        <v>1</v>
      </c>
      <c r="DK114" s="13">
        <v>3</v>
      </c>
      <c r="DL114" s="13">
        <v>1</v>
      </c>
      <c r="DM114" s="13">
        <v>3</v>
      </c>
      <c r="DN114" s="13">
        <v>2</v>
      </c>
      <c r="DO114" s="13">
        <v>2</v>
      </c>
      <c r="DP114" s="13">
        <v>1</v>
      </c>
      <c r="DQ114" s="13">
        <v>1</v>
      </c>
      <c r="DR114" s="13">
        <v>1</v>
      </c>
      <c r="DS114" s="13"/>
      <c r="DT114" s="13">
        <v>1</v>
      </c>
      <c r="DU114" s="13"/>
      <c r="DV114" s="13"/>
      <c r="DW114" s="13">
        <v>1</v>
      </c>
      <c r="DX114" s="13">
        <v>1</v>
      </c>
      <c r="DY114" s="13">
        <v>2</v>
      </c>
      <c r="DZ114" s="13"/>
      <c r="EA114" s="13"/>
      <c r="EB114" s="13"/>
      <c r="EC114" s="13">
        <v>1</v>
      </c>
      <c r="ED114" s="13">
        <v>2</v>
      </c>
      <c r="EE114" s="13"/>
      <c r="EF114" s="13">
        <v>1</v>
      </c>
      <c r="EG114" s="13">
        <v>1</v>
      </c>
      <c r="EH114" s="13"/>
      <c r="EI114" s="13"/>
      <c r="EJ114" s="13"/>
      <c r="EK114" s="13">
        <v>1</v>
      </c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59">
        <v>268</v>
      </c>
      <c r="FC114" s="13">
        <v>4</v>
      </c>
      <c r="FD114" s="13"/>
      <c r="FE114" s="13"/>
      <c r="FF114" s="13"/>
      <c r="FG114" s="13"/>
      <c r="FH114" s="13"/>
      <c r="FI114" s="13"/>
      <c r="FJ114" s="13"/>
      <c r="FK114" s="13">
        <v>1</v>
      </c>
      <c r="FL114" s="13"/>
      <c r="FM114" s="13">
        <v>1</v>
      </c>
      <c r="FN114" s="13">
        <v>1</v>
      </c>
      <c r="FO114" s="13">
        <v>1</v>
      </c>
      <c r="FP114" s="13">
        <v>1</v>
      </c>
      <c r="FQ114" s="13">
        <v>1</v>
      </c>
      <c r="FR114" s="13"/>
      <c r="FS114" s="13">
        <v>2</v>
      </c>
      <c r="FT114" s="13">
        <v>2</v>
      </c>
      <c r="FU114" s="13">
        <v>2</v>
      </c>
      <c r="FV114" s="13">
        <v>5</v>
      </c>
      <c r="FW114" s="13">
        <v>6</v>
      </c>
      <c r="FX114" s="13">
        <v>9</v>
      </c>
      <c r="FY114" s="13">
        <v>6</v>
      </c>
      <c r="FZ114" s="13">
        <v>7</v>
      </c>
      <c r="GA114" s="13">
        <v>10</v>
      </c>
      <c r="GB114" s="13">
        <v>9</v>
      </c>
      <c r="GC114" s="13">
        <v>10</v>
      </c>
      <c r="GD114" s="13">
        <v>8</v>
      </c>
      <c r="GE114" s="13">
        <v>8</v>
      </c>
      <c r="GF114" s="13">
        <v>4</v>
      </c>
      <c r="GG114" s="13">
        <v>13</v>
      </c>
      <c r="GH114" s="13">
        <v>5</v>
      </c>
      <c r="GI114" s="13">
        <v>8</v>
      </c>
      <c r="GJ114" s="13">
        <v>11</v>
      </c>
      <c r="GK114" s="13">
        <v>14</v>
      </c>
      <c r="GL114" s="13">
        <v>9</v>
      </c>
      <c r="GM114" s="13">
        <v>9</v>
      </c>
      <c r="GN114" s="13">
        <v>5</v>
      </c>
      <c r="GO114" s="13">
        <v>9</v>
      </c>
      <c r="GP114" s="13">
        <v>11</v>
      </c>
      <c r="GQ114" s="13">
        <v>11</v>
      </c>
      <c r="GR114" s="13">
        <v>8</v>
      </c>
      <c r="GS114" s="13">
        <v>7</v>
      </c>
      <c r="GT114" s="13">
        <v>13</v>
      </c>
      <c r="GU114" s="13">
        <v>4</v>
      </c>
      <c r="GV114" s="13">
        <v>3</v>
      </c>
      <c r="GW114" s="13">
        <v>7</v>
      </c>
      <c r="GX114" s="13">
        <v>8</v>
      </c>
      <c r="GY114" s="13">
        <v>8</v>
      </c>
      <c r="GZ114" s="13">
        <v>4</v>
      </c>
      <c r="HA114" s="13">
        <v>4</v>
      </c>
      <c r="HB114" s="13">
        <v>6</v>
      </c>
      <c r="HC114" s="13">
        <v>6</v>
      </c>
      <c r="HD114" s="13">
        <v>2</v>
      </c>
      <c r="HE114" s="13">
        <v>8</v>
      </c>
      <c r="HF114" s="13">
        <v>5</v>
      </c>
      <c r="HG114" s="13">
        <v>3</v>
      </c>
      <c r="HH114" s="13">
        <v>2</v>
      </c>
      <c r="HI114" s="13">
        <v>2</v>
      </c>
      <c r="HJ114" s="13">
        <v>4</v>
      </c>
      <c r="HK114" s="13">
        <v>3</v>
      </c>
      <c r="HL114" s="13"/>
      <c r="HM114" s="13">
        <v>3</v>
      </c>
      <c r="HN114" s="13">
        <v>3</v>
      </c>
      <c r="HO114" s="13">
        <v>3</v>
      </c>
      <c r="HP114" s="13">
        <v>4</v>
      </c>
      <c r="HQ114" s="13">
        <v>1</v>
      </c>
      <c r="HR114" s="13">
        <v>1</v>
      </c>
      <c r="HS114" s="13">
        <v>1</v>
      </c>
      <c r="HT114" s="13">
        <v>1</v>
      </c>
      <c r="HU114" s="13">
        <v>1</v>
      </c>
      <c r="HV114" s="13">
        <v>2</v>
      </c>
      <c r="HW114" s="13">
        <v>4</v>
      </c>
      <c r="HX114" s="13">
        <v>1</v>
      </c>
      <c r="HY114" s="13">
        <v>1</v>
      </c>
      <c r="HZ114" s="13">
        <v>2</v>
      </c>
      <c r="IA114" s="13">
        <v>4</v>
      </c>
      <c r="IB114" s="13">
        <v>2</v>
      </c>
      <c r="IC114" s="13">
        <v>1</v>
      </c>
      <c r="ID114" s="13">
        <v>1</v>
      </c>
      <c r="IE114" s="13"/>
      <c r="IF114" s="13">
        <v>1</v>
      </c>
      <c r="IG114" s="13">
        <v>1</v>
      </c>
      <c r="IH114" s="13"/>
      <c r="II114" s="13">
        <v>2</v>
      </c>
      <c r="IJ114" s="13">
        <v>1</v>
      </c>
      <c r="IK114" s="13"/>
      <c r="IL114" s="13"/>
      <c r="IM114" s="13">
        <v>1</v>
      </c>
      <c r="IN114" s="13"/>
      <c r="IO114" s="13"/>
      <c r="IP114" s="13">
        <v>1</v>
      </c>
      <c r="IQ114" s="13"/>
      <c r="IR114" s="13"/>
      <c r="IS114" s="13">
        <v>1</v>
      </c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59">
        <v>354</v>
      </c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59"/>
      <c r="NG114" s="13">
        <v>622</v>
      </c>
      <c r="NH114" s="351"/>
      <c r="NI114" s="351"/>
      <c r="NJ114" s="351"/>
      <c r="NK114" s="351"/>
      <c r="NL114" s="351"/>
      <c r="NM114" s="351"/>
    </row>
    <row r="115" spans="1:377">
      <c r="A115" s="9" t="s">
        <v>126</v>
      </c>
      <c r="B115" s="250">
        <f t="shared" si="67"/>
        <v>47</v>
      </c>
      <c r="C115" s="250">
        <f t="shared" si="68"/>
        <v>26</v>
      </c>
      <c r="D115" s="250">
        <f t="shared" si="69"/>
        <v>54</v>
      </c>
      <c r="E115" s="250">
        <f t="shared" si="70"/>
        <v>81</v>
      </c>
      <c r="F115" s="250">
        <f t="shared" si="71"/>
        <v>199</v>
      </c>
      <c r="G115" s="250">
        <f t="shared" si="72"/>
        <v>208</v>
      </c>
      <c r="H115" s="250">
        <f t="shared" si="73"/>
        <v>320</v>
      </c>
      <c r="I115" s="250">
        <f t="shared" si="74"/>
        <v>225</v>
      </c>
      <c r="J115" s="250">
        <f t="shared" si="75"/>
        <v>213</v>
      </c>
      <c r="K115" s="250">
        <f t="shared" si="76"/>
        <v>149</v>
      </c>
      <c r="L115" s="250">
        <f t="shared" si="77"/>
        <v>114</v>
      </c>
      <c r="M115" s="250">
        <f t="shared" si="78"/>
        <v>109</v>
      </c>
      <c r="N115" s="250">
        <f t="shared" si="79"/>
        <v>62</v>
      </c>
      <c r="O115" s="250">
        <f t="shared" si="80"/>
        <v>54</v>
      </c>
      <c r="P115" s="250">
        <f t="shared" si="81"/>
        <v>31</v>
      </c>
      <c r="Q115" s="250">
        <f t="shared" si="82"/>
        <v>22</v>
      </c>
      <c r="R115" s="250">
        <f t="shared" si="83"/>
        <v>17</v>
      </c>
      <c r="S115" s="250">
        <f t="shared" si="84"/>
        <v>9</v>
      </c>
      <c r="T115" s="250">
        <f t="shared" si="85"/>
        <v>2</v>
      </c>
      <c r="U115" s="250">
        <f t="shared" si="86"/>
        <v>0</v>
      </c>
      <c r="W115" s="16" t="s">
        <v>126</v>
      </c>
      <c r="X115" s="458">
        <f t="shared" si="87"/>
        <v>47</v>
      </c>
      <c r="Y115" s="458">
        <f t="shared" si="88"/>
        <v>26</v>
      </c>
      <c r="Z115" s="458">
        <f t="shared" si="89"/>
        <v>54</v>
      </c>
      <c r="AA115" s="458">
        <f t="shared" si="90"/>
        <v>81</v>
      </c>
      <c r="AB115" s="458">
        <f t="shared" si="91"/>
        <v>199</v>
      </c>
      <c r="AC115" s="458">
        <f t="shared" si="92"/>
        <v>208</v>
      </c>
      <c r="AD115" s="458">
        <f t="shared" si="93"/>
        <v>320</v>
      </c>
      <c r="AE115" s="458">
        <f t="shared" si="94"/>
        <v>225</v>
      </c>
      <c r="AF115" s="458">
        <f t="shared" si="95"/>
        <v>213</v>
      </c>
      <c r="AG115" s="458">
        <f t="shared" si="96"/>
        <v>149</v>
      </c>
      <c r="AH115" s="458">
        <f t="shared" si="97"/>
        <v>114</v>
      </c>
      <c r="AI115" s="458">
        <f t="shared" si="98"/>
        <v>109</v>
      </c>
      <c r="AJ115" s="458">
        <f t="shared" si="99"/>
        <v>62</v>
      </c>
      <c r="AK115" s="458">
        <f t="shared" si="100"/>
        <v>54</v>
      </c>
      <c r="AL115" s="458">
        <f t="shared" si="101"/>
        <v>31</v>
      </c>
      <c r="AM115" s="458">
        <f t="shared" si="102"/>
        <v>22</v>
      </c>
      <c r="AN115" s="458">
        <f t="shared" si="103"/>
        <v>17</v>
      </c>
      <c r="AO115" s="458">
        <f t="shared" si="104"/>
        <v>9</v>
      </c>
      <c r="AP115" s="458">
        <f t="shared" si="105"/>
        <v>2</v>
      </c>
      <c r="AQ115" s="458">
        <f t="shared" si="106"/>
        <v>0</v>
      </c>
      <c r="AR115" s="458">
        <f t="shared" si="107"/>
        <v>5</v>
      </c>
      <c r="AT115" s="16" t="s">
        <v>126</v>
      </c>
      <c r="AU115" s="13">
        <v>4</v>
      </c>
      <c r="AV115" s="13">
        <v>3</v>
      </c>
      <c r="AW115" s="13">
        <v>2</v>
      </c>
      <c r="AX115" s="13">
        <v>3</v>
      </c>
      <c r="AY115" s="13">
        <v>3</v>
      </c>
      <c r="AZ115" s="13">
        <v>2</v>
      </c>
      <c r="BA115" s="13">
        <v>2</v>
      </c>
      <c r="BB115" s="13">
        <v>2</v>
      </c>
      <c r="BC115" s="13">
        <v>1</v>
      </c>
      <c r="BD115" s="13">
        <v>4</v>
      </c>
      <c r="BE115" s="13">
        <v>4</v>
      </c>
      <c r="BF115" s="13">
        <v>4</v>
      </c>
      <c r="BG115" s="13">
        <v>6</v>
      </c>
      <c r="BH115" s="13">
        <v>4</v>
      </c>
      <c r="BI115" s="13">
        <v>11</v>
      </c>
      <c r="BJ115" s="13">
        <v>9</v>
      </c>
      <c r="BK115" s="13">
        <v>11</v>
      </c>
      <c r="BL115" s="13">
        <v>10</v>
      </c>
      <c r="BM115" s="13">
        <v>10</v>
      </c>
      <c r="BN115" s="13">
        <v>12</v>
      </c>
      <c r="BO115" s="13">
        <v>15</v>
      </c>
      <c r="BP115" s="13">
        <v>13</v>
      </c>
      <c r="BQ115" s="13">
        <v>15</v>
      </c>
      <c r="BR115" s="13">
        <v>14</v>
      </c>
      <c r="BS115" s="13">
        <v>19</v>
      </c>
      <c r="BT115" s="13">
        <v>23</v>
      </c>
      <c r="BU115" s="13">
        <v>24</v>
      </c>
      <c r="BV115" s="13">
        <v>32</v>
      </c>
      <c r="BW115" s="13">
        <v>26</v>
      </c>
      <c r="BX115" s="13">
        <v>27</v>
      </c>
      <c r="BY115" s="13">
        <v>23</v>
      </c>
      <c r="BZ115" s="13">
        <v>28</v>
      </c>
      <c r="CA115" s="13">
        <v>25</v>
      </c>
      <c r="CB115" s="13">
        <v>19</v>
      </c>
      <c r="CC115" s="13">
        <v>20</v>
      </c>
      <c r="CD115" s="13">
        <v>24</v>
      </c>
      <c r="CE115" s="13">
        <v>17</v>
      </c>
      <c r="CF115" s="13">
        <v>23</v>
      </c>
      <c r="CG115" s="13">
        <v>31</v>
      </c>
      <c r="CH115" s="13">
        <v>15</v>
      </c>
      <c r="CI115" s="13">
        <v>20</v>
      </c>
      <c r="CJ115" s="13">
        <v>16</v>
      </c>
      <c r="CK115" s="13">
        <v>18</v>
      </c>
      <c r="CL115" s="13">
        <v>7</v>
      </c>
      <c r="CM115" s="13">
        <v>15</v>
      </c>
      <c r="CN115" s="13">
        <v>11</v>
      </c>
      <c r="CO115" s="13">
        <v>17</v>
      </c>
      <c r="CP115" s="13">
        <v>12</v>
      </c>
      <c r="CQ115" s="13">
        <v>16</v>
      </c>
      <c r="CR115" s="13">
        <v>17</v>
      </c>
      <c r="CS115" s="13">
        <v>17</v>
      </c>
      <c r="CT115" s="13">
        <v>14</v>
      </c>
      <c r="CU115" s="13">
        <v>11</v>
      </c>
      <c r="CV115" s="13">
        <v>11</v>
      </c>
      <c r="CW115" s="13">
        <v>15</v>
      </c>
      <c r="CX115" s="13">
        <v>13</v>
      </c>
      <c r="CY115" s="13">
        <v>9</v>
      </c>
      <c r="CZ115" s="13">
        <v>4</v>
      </c>
      <c r="DA115" s="13">
        <v>8</v>
      </c>
      <c r="DB115" s="13">
        <v>7</v>
      </c>
      <c r="DC115" s="13">
        <v>7</v>
      </c>
      <c r="DD115" s="13">
        <v>5</v>
      </c>
      <c r="DE115" s="13">
        <v>10</v>
      </c>
      <c r="DF115" s="13">
        <v>4</v>
      </c>
      <c r="DG115" s="13">
        <v>6</v>
      </c>
      <c r="DH115" s="13">
        <v>6</v>
      </c>
      <c r="DI115" s="13">
        <v>3</v>
      </c>
      <c r="DJ115" s="13">
        <v>4</v>
      </c>
      <c r="DK115" s="13">
        <v>5</v>
      </c>
      <c r="DL115" s="13">
        <v>4</v>
      </c>
      <c r="DM115" s="13">
        <v>3</v>
      </c>
      <c r="DN115" s="13">
        <v>2</v>
      </c>
      <c r="DO115" s="13">
        <v>2</v>
      </c>
      <c r="DP115" s="13">
        <v>3</v>
      </c>
      <c r="DQ115" s="13">
        <v>2</v>
      </c>
      <c r="DR115" s="13">
        <v>3</v>
      </c>
      <c r="DS115" s="13">
        <v>4</v>
      </c>
      <c r="DT115" s="13">
        <v>3</v>
      </c>
      <c r="DU115" s="13"/>
      <c r="DV115" s="13"/>
      <c r="DW115" s="13">
        <v>2</v>
      </c>
      <c r="DX115" s="13"/>
      <c r="DY115" s="13">
        <v>2</v>
      </c>
      <c r="DZ115" s="13">
        <v>2</v>
      </c>
      <c r="EA115" s="13">
        <v>1</v>
      </c>
      <c r="EB115" s="13"/>
      <c r="EC115" s="13">
        <v>1</v>
      </c>
      <c r="ED115" s="13">
        <v>1</v>
      </c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59">
        <v>883</v>
      </c>
      <c r="FC115" s="13">
        <v>8</v>
      </c>
      <c r="FD115" s="13">
        <v>9</v>
      </c>
      <c r="FE115" s="13">
        <v>2</v>
      </c>
      <c r="FF115" s="13">
        <v>5</v>
      </c>
      <c r="FG115" s="13">
        <v>4</v>
      </c>
      <c r="FH115" s="13">
        <v>1</v>
      </c>
      <c r="FI115" s="13">
        <v>8</v>
      </c>
      <c r="FJ115" s="13">
        <v>5</v>
      </c>
      <c r="FK115" s="13">
        <v>3</v>
      </c>
      <c r="FL115" s="13">
        <v>2</v>
      </c>
      <c r="FM115" s="13">
        <v>6</v>
      </c>
      <c r="FN115" s="13">
        <v>3</v>
      </c>
      <c r="FO115" s="13">
        <v>3</v>
      </c>
      <c r="FP115" s="13">
        <v>5</v>
      </c>
      <c r="FQ115" s="13">
        <v>2</v>
      </c>
      <c r="FR115" s="13">
        <v>2</v>
      </c>
      <c r="FS115" s="13">
        <v>8</v>
      </c>
      <c r="FT115" s="13">
        <v>10</v>
      </c>
      <c r="FU115" s="13">
        <v>5</v>
      </c>
      <c r="FV115" s="13">
        <v>10</v>
      </c>
      <c r="FW115" s="13">
        <v>8</v>
      </c>
      <c r="FX115" s="13">
        <v>18</v>
      </c>
      <c r="FY115" s="13">
        <v>12</v>
      </c>
      <c r="FZ115" s="13">
        <v>23</v>
      </c>
      <c r="GA115" s="13">
        <v>19</v>
      </c>
      <c r="GB115" s="13">
        <v>24</v>
      </c>
      <c r="GC115" s="13">
        <v>29</v>
      </c>
      <c r="GD115" s="13">
        <v>24</v>
      </c>
      <c r="GE115" s="13">
        <v>23</v>
      </c>
      <c r="GF115" s="13">
        <v>19</v>
      </c>
      <c r="GG115" s="13">
        <v>37</v>
      </c>
      <c r="GH115" s="13">
        <v>33</v>
      </c>
      <c r="GI115" s="13">
        <v>31</v>
      </c>
      <c r="GJ115" s="13">
        <v>30</v>
      </c>
      <c r="GK115" s="13">
        <v>31</v>
      </c>
      <c r="GL115" s="13">
        <v>37</v>
      </c>
      <c r="GM115" s="13">
        <v>32</v>
      </c>
      <c r="GN115" s="13">
        <v>26</v>
      </c>
      <c r="GO115" s="13">
        <v>37</v>
      </c>
      <c r="GP115" s="13">
        <v>26</v>
      </c>
      <c r="GQ115" s="13">
        <v>35</v>
      </c>
      <c r="GR115" s="13">
        <v>36</v>
      </c>
      <c r="GS115" s="13">
        <v>26</v>
      </c>
      <c r="GT115" s="13">
        <v>15</v>
      </c>
      <c r="GU115" s="13">
        <v>18</v>
      </c>
      <c r="GV115" s="13">
        <v>17</v>
      </c>
      <c r="GW115" s="13">
        <v>17</v>
      </c>
      <c r="GX115" s="13">
        <v>18</v>
      </c>
      <c r="GY115" s="13">
        <v>19</v>
      </c>
      <c r="GZ115" s="13">
        <v>12</v>
      </c>
      <c r="HA115" s="13">
        <v>13</v>
      </c>
      <c r="HB115" s="13">
        <v>15</v>
      </c>
      <c r="HC115" s="13">
        <v>13</v>
      </c>
      <c r="HD115" s="13">
        <v>14</v>
      </c>
      <c r="HE115" s="13">
        <v>13</v>
      </c>
      <c r="HF115" s="13">
        <v>7</v>
      </c>
      <c r="HG115" s="13">
        <v>8</v>
      </c>
      <c r="HH115" s="13">
        <v>15</v>
      </c>
      <c r="HI115" s="13">
        <v>9</v>
      </c>
      <c r="HJ115" s="13">
        <v>7</v>
      </c>
      <c r="HK115" s="13">
        <v>8</v>
      </c>
      <c r="HL115" s="13">
        <v>6</v>
      </c>
      <c r="HM115" s="13">
        <v>12</v>
      </c>
      <c r="HN115" s="13">
        <v>7</v>
      </c>
      <c r="HO115" s="13">
        <v>8</v>
      </c>
      <c r="HP115" s="13">
        <v>3</v>
      </c>
      <c r="HQ115" s="13">
        <v>8</v>
      </c>
      <c r="HR115" s="13">
        <v>5</v>
      </c>
      <c r="HS115" s="13">
        <v>2</v>
      </c>
      <c r="HT115" s="13">
        <v>3</v>
      </c>
      <c r="HU115" s="13">
        <v>5</v>
      </c>
      <c r="HV115" s="13">
        <v>3</v>
      </c>
      <c r="HW115" s="13">
        <v>4</v>
      </c>
      <c r="HX115" s="13">
        <v>4</v>
      </c>
      <c r="HY115" s="13">
        <v>4</v>
      </c>
      <c r="HZ115" s="13">
        <v>6</v>
      </c>
      <c r="IA115" s="13">
        <v>2</v>
      </c>
      <c r="IB115" s="13">
        <v>1</v>
      </c>
      <c r="IC115" s="13">
        <v>1</v>
      </c>
      <c r="ID115" s="13">
        <v>1</v>
      </c>
      <c r="IE115" s="13">
        <v>2</v>
      </c>
      <c r="IF115" s="13">
        <v>1</v>
      </c>
      <c r="IG115" s="13">
        <v>5</v>
      </c>
      <c r="IH115" s="13"/>
      <c r="II115" s="13">
        <v>1</v>
      </c>
      <c r="IJ115" s="13">
        <v>1</v>
      </c>
      <c r="IK115" s="13">
        <v>4</v>
      </c>
      <c r="IL115" s="13">
        <v>3</v>
      </c>
      <c r="IM115" s="13"/>
      <c r="IN115" s="13"/>
      <c r="IO115" s="13">
        <v>1</v>
      </c>
      <c r="IP115" s="13">
        <v>1</v>
      </c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59">
        <v>1059</v>
      </c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>
        <v>1</v>
      </c>
      <c r="KF115" s="13"/>
      <c r="KG115" s="13"/>
      <c r="KH115" s="13"/>
      <c r="KI115" s="13"/>
      <c r="KJ115" s="13"/>
      <c r="KK115" s="13"/>
      <c r="KL115" s="13">
        <v>1</v>
      </c>
      <c r="KM115" s="13"/>
      <c r="KN115" s="13"/>
      <c r="KO115" s="13"/>
      <c r="KP115" s="13"/>
      <c r="KQ115" s="13">
        <v>1</v>
      </c>
      <c r="KR115" s="13"/>
      <c r="KS115" s="13"/>
      <c r="KT115" s="13"/>
      <c r="KU115" s="13">
        <v>1</v>
      </c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>
        <v>1</v>
      </c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59">
        <v>5</v>
      </c>
      <c r="NG115" s="13">
        <v>1947</v>
      </c>
      <c r="NH115" s="351"/>
      <c r="NI115" s="351"/>
      <c r="NJ115" s="351"/>
      <c r="NK115" s="351"/>
      <c r="NL115" s="351"/>
      <c r="NM115" s="351"/>
    </row>
    <row r="116" spans="1:377">
      <c r="A116" s="8" t="s">
        <v>127</v>
      </c>
      <c r="B116" s="250">
        <f t="shared" si="67"/>
        <v>12</v>
      </c>
      <c r="C116" s="250">
        <f t="shared" si="68"/>
        <v>18</v>
      </c>
      <c r="D116" s="250">
        <f t="shared" si="69"/>
        <v>36</v>
      </c>
      <c r="E116" s="250">
        <f t="shared" si="70"/>
        <v>45</v>
      </c>
      <c r="F116" s="250">
        <f t="shared" si="71"/>
        <v>160</v>
      </c>
      <c r="G116" s="250">
        <f t="shared" si="72"/>
        <v>179</v>
      </c>
      <c r="H116" s="250">
        <f t="shared" si="73"/>
        <v>207</v>
      </c>
      <c r="I116" s="250">
        <f t="shared" si="74"/>
        <v>197</v>
      </c>
      <c r="J116" s="250">
        <f t="shared" si="75"/>
        <v>135</v>
      </c>
      <c r="K116" s="250">
        <f t="shared" si="76"/>
        <v>149</v>
      </c>
      <c r="L116" s="250">
        <f t="shared" si="77"/>
        <v>85</v>
      </c>
      <c r="M116" s="250">
        <f t="shared" si="78"/>
        <v>102</v>
      </c>
      <c r="N116" s="250">
        <f t="shared" si="79"/>
        <v>65</v>
      </c>
      <c r="O116" s="250">
        <f t="shared" si="80"/>
        <v>49</v>
      </c>
      <c r="P116" s="250">
        <f t="shared" si="81"/>
        <v>26</v>
      </c>
      <c r="Q116" s="250">
        <f t="shared" si="82"/>
        <v>23</v>
      </c>
      <c r="R116" s="250">
        <f t="shared" si="83"/>
        <v>21</v>
      </c>
      <c r="S116" s="250">
        <f t="shared" si="84"/>
        <v>22</v>
      </c>
      <c r="T116" s="250">
        <f t="shared" si="85"/>
        <v>3</v>
      </c>
      <c r="U116" s="250">
        <f t="shared" si="86"/>
        <v>9</v>
      </c>
      <c r="W116" s="16" t="s">
        <v>127</v>
      </c>
      <c r="X116" s="458">
        <f t="shared" si="87"/>
        <v>12</v>
      </c>
      <c r="Y116" s="458">
        <f t="shared" si="88"/>
        <v>18</v>
      </c>
      <c r="Z116" s="458">
        <f t="shared" si="89"/>
        <v>36</v>
      </c>
      <c r="AA116" s="458">
        <f t="shared" si="90"/>
        <v>45</v>
      </c>
      <c r="AB116" s="458">
        <f t="shared" si="91"/>
        <v>160</v>
      </c>
      <c r="AC116" s="458">
        <f t="shared" si="92"/>
        <v>179</v>
      </c>
      <c r="AD116" s="458">
        <f t="shared" si="93"/>
        <v>207</v>
      </c>
      <c r="AE116" s="458">
        <f t="shared" si="94"/>
        <v>197</v>
      </c>
      <c r="AF116" s="458">
        <f t="shared" si="95"/>
        <v>135</v>
      </c>
      <c r="AG116" s="458">
        <f t="shared" si="96"/>
        <v>149</v>
      </c>
      <c r="AH116" s="458">
        <f t="shared" si="97"/>
        <v>85</v>
      </c>
      <c r="AI116" s="458">
        <f t="shared" si="98"/>
        <v>102</v>
      </c>
      <c r="AJ116" s="458">
        <f t="shared" si="99"/>
        <v>65</v>
      </c>
      <c r="AK116" s="458">
        <f t="shared" si="100"/>
        <v>49</v>
      </c>
      <c r="AL116" s="458">
        <f t="shared" si="101"/>
        <v>26</v>
      </c>
      <c r="AM116" s="458">
        <f t="shared" si="102"/>
        <v>23</v>
      </c>
      <c r="AN116" s="458">
        <f t="shared" si="103"/>
        <v>21</v>
      </c>
      <c r="AO116" s="458">
        <f t="shared" si="104"/>
        <v>22</v>
      </c>
      <c r="AP116" s="458">
        <f t="shared" si="105"/>
        <v>3</v>
      </c>
      <c r="AQ116" s="458">
        <f t="shared" si="106"/>
        <v>9</v>
      </c>
      <c r="AR116" s="458">
        <f t="shared" si="107"/>
        <v>21</v>
      </c>
      <c r="AT116" s="16" t="s">
        <v>127</v>
      </c>
      <c r="AU116" s="13">
        <v>2</v>
      </c>
      <c r="AV116" s="13">
        <v>2</v>
      </c>
      <c r="AW116" s="13">
        <v>2</v>
      </c>
      <c r="AX116" s="13">
        <v>3</v>
      </c>
      <c r="AY116" s="13">
        <v>1</v>
      </c>
      <c r="AZ116" s="13">
        <v>2</v>
      </c>
      <c r="BA116" s="13"/>
      <c r="BB116" s="13">
        <v>1</v>
      </c>
      <c r="BC116" s="13">
        <v>3</v>
      </c>
      <c r="BD116" s="13">
        <v>2</v>
      </c>
      <c r="BE116" s="13">
        <v>1</v>
      </c>
      <c r="BF116" s="13">
        <v>1</v>
      </c>
      <c r="BG116" s="13">
        <v>2</v>
      </c>
      <c r="BH116" s="13">
        <v>4</v>
      </c>
      <c r="BI116" s="13">
        <v>3</v>
      </c>
      <c r="BJ116" s="13">
        <v>7</v>
      </c>
      <c r="BK116" s="13">
        <v>4</v>
      </c>
      <c r="BL116" s="13">
        <v>5</v>
      </c>
      <c r="BM116" s="13">
        <v>10</v>
      </c>
      <c r="BN116" s="13">
        <v>8</v>
      </c>
      <c r="BO116" s="13">
        <v>15</v>
      </c>
      <c r="BP116" s="13">
        <v>16</v>
      </c>
      <c r="BQ116" s="13">
        <v>13</v>
      </c>
      <c r="BR116" s="13">
        <v>17</v>
      </c>
      <c r="BS116" s="13">
        <v>13</v>
      </c>
      <c r="BT116" s="13">
        <v>21</v>
      </c>
      <c r="BU116" s="13">
        <v>23</v>
      </c>
      <c r="BV116" s="13">
        <v>18</v>
      </c>
      <c r="BW116" s="13">
        <v>21</v>
      </c>
      <c r="BX116" s="13">
        <v>22</v>
      </c>
      <c r="BY116" s="13">
        <v>27</v>
      </c>
      <c r="BZ116" s="13">
        <v>14</v>
      </c>
      <c r="CA116" s="13">
        <v>22</v>
      </c>
      <c r="CB116" s="13">
        <v>18</v>
      </c>
      <c r="CC116" s="13">
        <v>26</v>
      </c>
      <c r="CD116" s="13">
        <v>19</v>
      </c>
      <c r="CE116" s="13">
        <v>27</v>
      </c>
      <c r="CF116" s="13">
        <v>15</v>
      </c>
      <c r="CG116" s="13">
        <v>17</v>
      </c>
      <c r="CH116" s="13">
        <v>12</v>
      </c>
      <c r="CI116" s="13">
        <v>19</v>
      </c>
      <c r="CJ116" s="13">
        <v>26</v>
      </c>
      <c r="CK116" s="13">
        <v>16</v>
      </c>
      <c r="CL116" s="13">
        <v>7</v>
      </c>
      <c r="CM116" s="13">
        <v>9</v>
      </c>
      <c r="CN116" s="13">
        <v>18</v>
      </c>
      <c r="CO116" s="13">
        <v>17</v>
      </c>
      <c r="CP116" s="13">
        <v>11</v>
      </c>
      <c r="CQ116" s="13">
        <v>15</v>
      </c>
      <c r="CR116" s="13">
        <v>11</v>
      </c>
      <c r="CS116" s="13">
        <v>13</v>
      </c>
      <c r="CT116" s="13">
        <v>6</v>
      </c>
      <c r="CU116" s="13">
        <v>17</v>
      </c>
      <c r="CV116" s="13">
        <v>12</v>
      </c>
      <c r="CW116" s="13">
        <v>11</v>
      </c>
      <c r="CX116" s="13">
        <v>15</v>
      </c>
      <c r="CY116" s="13">
        <v>11</v>
      </c>
      <c r="CZ116" s="13">
        <v>8</v>
      </c>
      <c r="DA116" s="13">
        <v>5</v>
      </c>
      <c r="DB116" s="13">
        <v>4</v>
      </c>
      <c r="DC116" s="13">
        <v>10</v>
      </c>
      <c r="DD116" s="13">
        <v>6</v>
      </c>
      <c r="DE116" s="13">
        <v>6</v>
      </c>
      <c r="DF116" s="13">
        <v>3</v>
      </c>
      <c r="DG116" s="13">
        <v>8</v>
      </c>
      <c r="DH116" s="13">
        <v>3</v>
      </c>
      <c r="DI116" s="13">
        <v>4</v>
      </c>
      <c r="DJ116" s="13">
        <v>1</v>
      </c>
      <c r="DK116" s="13">
        <v>5</v>
      </c>
      <c r="DL116" s="13">
        <v>3</v>
      </c>
      <c r="DM116" s="13">
        <v>3</v>
      </c>
      <c r="DN116" s="13">
        <v>3</v>
      </c>
      <c r="DO116" s="13">
        <v>3</v>
      </c>
      <c r="DP116" s="13">
        <v>1</v>
      </c>
      <c r="DQ116" s="13">
        <v>8</v>
      </c>
      <c r="DR116" s="13"/>
      <c r="DS116" s="13">
        <v>2</v>
      </c>
      <c r="DT116" s="13"/>
      <c r="DU116" s="13">
        <v>1</v>
      </c>
      <c r="DV116" s="13">
        <v>2</v>
      </c>
      <c r="DW116" s="13">
        <v>6</v>
      </c>
      <c r="DX116" s="13">
        <v>1</v>
      </c>
      <c r="DY116" s="13"/>
      <c r="DZ116" s="13">
        <v>2</v>
      </c>
      <c r="EA116" s="13"/>
      <c r="EB116" s="13">
        <v>2</v>
      </c>
      <c r="EC116" s="13">
        <v>1</v>
      </c>
      <c r="ED116" s="13">
        <v>2</v>
      </c>
      <c r="EE116" s="13">
        <v>7</v>
      </c>
      <c r="EF116" s="13">
        <v>1</v>
      </c>
      <c r="EG116" s="13">
        <v>3</v>
      </c>
      <c r="EH116" s="13">
        <v>2</v>
      </c>
      <c r="EI116" s="13">
        <v>2</v>
      </c>
      <c r="EJ116" s="13"/>
      <c r="EK116" s="13">
        <v>1</v>
      </c>
      <c r="EL116" s="13"/>
      <c r="EM116" s="13"/>
      <c r="EN116" s="13">
        <v>1</v>
      </c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>
        <v>1</v>
      </c>
      <c r="FB116" s="59">
        <v>794</v>
      </c>
      <c r="FC116" s="13">
        <v>1</v>
      </c>
      <c r="FD116" s="13">
        <v>2</v>
      </c>
      <c r="FE116" s="13">
        <v>1</v>
      </c>
      <c r="FF116" s="13">
        <v>2</v>
      </c>
      <c r="FG116" s="13">
        <v>1</v>
      </c>
      <c r="FH116" s="13">
        <v>2</v>
      </c>
      <c r="FI116" s="13">
        <v>2</v>
      </c>
      <c r="FJ116" s="13"/>
      <c r="FK116" s="13"/>
      <c r="FL116" s="13">
        <v>1</v>
      </c>
      <c r="FM116" s="13">
        <v>2</v>
      </c>
      <c r="FN116" s="13">
        <v>3</v>
      </c>
      <c r="FO116" s="13">
        <v>1</v>
      </c>
      <c r="FP116" s="13">
        <v>1</v>
      </c>
      <c r="FQ116" s="13">
        <v>3</v>
      </c>
      <c r="FR116" s="13">
        <v>4</v>
      </c>
      <c r="FS116" s="13">
        <v>4</v>
      </c>
      <c r="FT116" s="13">
        <v>5</v>
      </c>
      <c r="FU116" s="13">
        <v>4</v>
      </c>
      <c r="FV116" s="13">
        <v>9</v>
      </c>
      <c r="FW116" s="13">
        <v>7</v>
      </c>
      <c r="FX116" s="13">
        <v>14</v>
      </c>
      <c r="FY116" s="13">
        <v>11</v>
      </c>
      <c r="FZ116" s="13">
        <v>16</v>
      </c>
      <c r="GA116" s="13">
        <v>10</v>
      </c>
      <c r="GB116" s="13">
        <v>22</v>
      </c>
      <c r="GC116" s="13">
        <v>12</v>
      </c>
      <c r="GD116" s="13">
        <v>25</v>
      </c>
      <c r="GE116" s="13">
        <v>22</v>
      </c>
      <c r="GF116" s="13">
        <v>21</v>
      </c>
      <c r="GG116" s="13">
        <v>25</v>
      </c>
      <c r="GH116" s="13">
        <v>21</v>
      </c>
      <c r="GI116" s="13">
        <v>17</v>
      </c>
      <c r="GJ116" s="13">
        <v>27</v>
      </c>
      <c r="GK116" s="13">
        <v>20</v>
      </c>
      <c r="GL116" s="13">
        <v>20</v>
      </c>
      <c r="GM116" s="13">
        <v>19</v>
      </c>
      <c r="GN116" s="13">
        <v>14</v>
      </c>
      <c r="GO116" s="13">
        <v>25</v>
      </c>
      <c r="GP116" s="13">
        <v>19</v>
      </c>
      <c r="GQ116" s="13">
        <v>22</v>
      </c>
      <c r="GR116" s="13">
        <v>8</v>
      </c>
      <c r="GS116" s="13">
        <v>15</v>
      </c>
      <c r="GT116" s="13">
        <v>16</v>
      </c>
      <c r="GU116" s="13">
        <v>13</v>
      </c>
      <c r="GV116" s="13">
        <v>13</v>
      </c>
      <c r="GW116" s="13">
        <v>19</v>
      </c>
      <c r="GX116" s="13">
        <v>11</v>
      </c>
      <c r="GY116" s="13">
        <v>7</v>
      </c>
      <c r="GZ116" s="13">
        <v>11</v>
      </c>
      <c r="HA116" s="13">
        <v>7</v>
      </c>
      <c r="HB116" s="13">
        <v>9</v>
      </c>
      <c r="HC116" s="13">
        <v>11</v>
      </c>
      <c r="HD116" s="13">
        <v>10</v>
      </c>
      <c r="HE116" s="13">
        <v>10</v>
      </c>
      <c r="HF116" s="13">
        <v>6</v>
      </c>
      <c r="HG116" s="13">
        <v>4</v>
      </c>
      <c r="HH116" s="13">
        <v>12</v>
      </c>
      <c r="HI116" s="13">
        <v>7</v>
      </c>
      <c r="HJ116" s="13">
        <v>9</v>
      </c>
      <c r="HK116" s="13">
        <v>9</v>
      </c>
      <c r="HL116" s="13">
        <v>11</v>
      </c>
      <c r="HM116" s="13">
        <v>5</v>
      </c>
      <c r="HN116" s="13">
        <v>9</v>
      </c>
      <c r="HO116" s="13">
        <v>2</v>
      </c>
      <c r="HP116" s="13">
        <v>9</v>
      </c>
      <c r="HQ116" s="13">
        <v>5</v>
      </c>
      <c r="HR116" s="13">
        <v>7</v>
      </c>
      <c r="HS116" s="13">
        <v>3</v>
      </c>
      <c r="HT116" s="13">
        <v>5</v>
      </c>
      <c r="HU116" s="13">
        <v>6</v>
      </c>
      <c r="HV116" s="13">
        <v>5</v>
      </c>
      <c r="HW116" s="13">
        <v>1</v>
      </c>
      <c r="HX116" s="13">
        <v>1</v>
      </c>
      <c r="HY116" s="13">
        <v>5</v>
      </c>
      <c r="HZ116" s="13">
        <v>3</v>
      </c>
      <c r="IA116" s="13"/>
      <c r="IB116" s="13">
        <v>1</v>
      </c>
      <c r="IC116" s="13">
        <v>2</v>
      </c>
      <c r="ID116" s="13">
        <v>2</v>
      </c>
      <c r="IE116" s="13">
        <v>3</v>
      </c>
      <c r="IF116" s="13">
        <v>5</v>
      </c>
      <c r="IG116" s="13">
        <v>2</v>
      </c>
      <c r="IH116" s="13">
        <v>2</v>
      </c>
      <c r="II116" s="13"/>
      <c r="IJ116" s="13">
        <v>3</v>
      </c>
      <c r="IK116" s="13">
        <v>1</v>
      </c>
      <c r="IL116" s="13">
        <v>2</v>
      </c>
      <c r="IM116" s="13"/>
      <c r="IN116" s="13">
        <v>3</v>
      </c>
      <c r="IO116" s="13">
        <v>2</v>
      </c>
      <c r="IP116" s="13"/>
      <c r="IQ116" s="13"/>
      <c r="IR116" s="13"/>
      <c r="IS116" s="13"/>
      <c r="IT116" s="13">
        <v>1</v>
      </c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59">
        <v>750</v>
      </c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>
        <v>1</v>
      </c>
      <c r="JX116" s="13"/>
      <c r="JY116" s="13">
        <v>1</v>
      </c>
      <c r="JZ116" s="13"/>
      <c r="KA116" s="13"/>
      <c r="KB116" s="13"/>
      <c r="KC116" s="13">
        <v>3</v>
      </c>
      <c r="KD116" s="13"/>
      <c r="KE116" s="13"/>
      <c r="KF116" s="13"/>
      <c r="KG116" s="13"/>
      <c r="KH116" s="13"/>
      <c r="KI116" s="13">
        <v>1</v>
      </c>
      <c r="KJ116" s="13"/>
      <c r="KK116" s="13">
        <v>1</v>
      </c>
      <c r="KL116" s="13"/>
      <c r="KM116" s="13"/>
      <c r="KN116" s="13"/>
      <c r="KO116" s="13"/>
      <c r="KP116" s="13"/>
      <c r="KQ116" s="13"/>
      <c r="KR116" s="13">
        <v>1</v>
      </c>
      <c r="KS116" s="13">
        <v>2</v>
      </c>
      <c r="KT116" s="13"/>
      <c r="KU116" s="13"/>
      <c r="KV116" s="13"/>
      <c r="KW116" s="13">
        <v>1</v>
      </c>
      <c r="KX116" s="13">
        <v>1</v>
      </c>
      <c r="KY116" s="13"/>
      <c r="KZ116" s="13"/>
      <c r="LA116" s="13"/>
      <c r="LB116" s="13"/>
      <c r="LC116" s="13"/>
      <c r="LD116" s="13">
        <v>1</v>
      </c>
      <c r="LE116" s="13"/>
      <c r="LF116" s="13"/>
      <c r="LG116" s="13"/>
      <c r="LH116" s="13"/>
      <c r="LI116" s="13"/>
      <c r="LJ116" s="13">
        <v>1</v>
      </c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>
        <v>1</v>
      </c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>
        <v>1</v>
      </c>
      <c r="MP116" s="13"/>
      <c r="MQ116" s="13"/>
      <c r="MR116" s="13"/>
      <c r="MS116" s="13">
        <v>1</v>
      </c>
      <c r="MT116" s="13"/>
      <c r="MU116" s="13">
        <v>1</v>
      </c>
      <c r="MV116" s="13">
        <v>1</v>
      </c>
      <c r="MW116" s="13"/>
      <c r="MX116" s="13"/>
      <c r="MY116" s="13"/>
      <c r="MZ116" s="13"/>
      <c r="NA116" s="13"/>
      <c r="NB116" s="13"/>
      <c r="NC116" s="13"/>
      <c r="ND116" s="13"/>
      <c r="NE116" s="13">
        <v>1</v>
      </c>
      <c r="NF116" s="59">
        <v>20</v>
      </c>
      <c r="NG116" s="13">
        <v>1564</v>
      </c>
      <c r="NH116" s="351"/>
      <c r="NI116" s="351"/>
      <c r="NJ116" s="351"/>
      <c r="NK116" s="351"/>
      <c r="NL116" s="351"/>
      <c r="NM116" s="351"/>
    </row>
    <row r="117" spans="1:377">
      <c r="A117" s="9" t="s">
        <v>128</v>
      </c>
      <c r="B117" s="250">
        <f t="shared" si="67"/>
        <v>179</v>
      </c>
      <c r="C117" s="250">
        <f t="shared" si="68"/>
        <v>174</v>
      </c>
      <c r="D117" s="250">
        <f t="shared" si="69"/>
        <v>384</v>
      </c>
      <c r="E117" s="250">
        <f t="shared" si="70"/>
        <v>385</v>
      </c>
      <c r="F117" s="250">
        <f t="shared" si="71"/>
        <v>1908</v>
      </c>
      <c r="G117" s="250">
        <f t="shared" si="72"/>
        <v>1649</v>
      </c>
      <c r="H117" s="250">
        <f t="shared" si="73"/>
        <v>2342</v>
      </c>
      <c r="I117" s="250">
        <f t="shared" si="74"/>
        <v>1970</v>
      </c>
      <c r="J117" s="250">
        <f t="shared" si="75"/>
        <v>1870</v>
      </c>
      <c r="K117" s="250">
        <f t="shared" si="76"/>
        <v>1652</v>
      </c>
      <c r="L117" s="250">
        <f t="shared" si="77"/>
        <v>1222</v>
      </c>
      <c r="M117" s="250">
        <f t="shared" si="78"/>
        <v>1052</v>
      </c>
      <c r="N117" s="250">
        <f t="shared" si="79"/>
        <v>591</v>
      </c>
      <c r="O117" s="250">
        <f t="shared" si="80"/>
        <v>503</v>
      </c>
      <c r="P117" s="250">
        <f t="shared" si="81"/>
        <v>282</v>
      </c>
      <c r="Q117" s="250">
        <f t="shared" si="82"/>
        <v>217</v>
      </c>
      <c r="R117" s="250">
        <f t="shared" si="83"/>
        <v>96</v>
      </c>
      <c r="S117" s="250">
        <f t="shared" si="84"/>
        <v>106</v>
      </c>
      <c r="T117" s="250">
        <f t="shared" si="85"/>
        <v>15</v>
      </c>
      <c r="U117" s="250">
        <f t="shared" si="86"/>
        <v>45</v>
      </c>
      <c r="W117" s="16" t="s">
        <v>128</v>
      </c>
      <c r="X117" s="458">
        <f t="shared" si="87"/>
        <v>179</v>
      </c>
      <c r="Y117" s="458">
        <f t="shared" si="88"/>
        <v>174</v>
      </c>
      <c r="Z117" s="458">
        <f t="shared" si="89"/>
        <v>384</v>
      </c>
      <c r="AA117" s="458">
        <f t="shared" si="90"/>
        <v>385</v>
      </c>
      <c r="AB117" s="458">
        <f t="shared" si="91"/>
        <v>1908</v>
      </c>
      <c r="AC117" s="458">
        <f t="shared" si="92"/>
        <v>1649</v>
      </c>
      <c r="AD117" s="458">
        <f t="shared" si="93"/>
        <v>2342</v>
      </c>
      <c r="AE117" s="458">
        <f t="shared" si="94"/>
        <v>1970</v>
      </c>
      <c r="AF117" s="458">
        <f t="shared" si="95"/>
        <v>1870</v>
      </c>
      <c r="AG117" s="458">
        <f t="shared" si="96"/>
        <v>1652</v>
      </c>
      <c r="AH117" s="458">
        <f t="shared" si="97"/>
        <v>1222</v>
      </c>
      <c r="AI117" s="458">
        <f t="shared" si="98"/>
        <v>1052</v>
      </c>
      <c r="AJ117" s="458">
        <f t="shared" si="99"/>
        <v>591</v>
      </c>
      <c r="AK117" s="458">
        <f t="shared" si="100"/>
        <v>503</v>
      </c>
      <c r="AL117" s="458">
        <f t="shared" si="101"/>
        <v>282</v>
      </c>
      <c r="AM117" s="458">
        <f t="shared" si="102"/>
        <v>217</v>
      </c>
      <c r="AN117" s="458">
        <f t="shared" si="103"/>
        <v>96</v>
      </c>
      <c r="AO117" s="458">
        <f t="shared" si="104"/>
        <v>106</v>
      </c>
      <c r="AP117" s="458">
        <f t="shared" si="105"/>
        <v>15</v>
      </c>
      <c r="AQ117" s="458">
        <f t="shared" si="106"/>
        <v>45</v>
      </c>
      <c r="AR117" s="458">
        <f t="shared" si="107"/>
        <v>124</v>
      </c>
      <c r="AT117" s="16" t="s">
        <v>128</v>
      </c>
      <c r="AU117" s="13">
        <v>24</v>
      </c>
      <c r="AV117" s="13">
        <v>22</v>
      </c>
      <c r="AW117" s="13">
        <v>16</v>
      </c>
      <c r="AX117" s="13">
        <v>21</v>
      </c>
      <c r="AY117" s="13">
        <v>7</v>
      </c>
      <c r="AZ117" s="13">
        <v>12</v>
      </c>
      <c r="BA117" s="13">
        <v>16</v>
      </c>
      <c r="BB117" s="13">
        <v>19</v>
      </c>
      <c r="BC117" s="13">
        <v>18</v>
      </c>
      <c r="BD117" s="13">
        <v>19</v>
      </c>
      <c r="BE117" s="13">
        <v>14</v>
      </c>
      <c r="BF117" s="13">
        <v>15</v>
      </c>
      <c r="BG117" s="13">
        <v>21</v>
      </c>
      <c r="BH117" s="13">
        <v>15</v>
      </c>
      <c r="BI117" s="13">
        <v>35</v>
      </c>
      <c r="BJ117" s="13">
        <v>35</v>
      </c>
      <c r="BK117" s="13">
        <v>51</v>
      </c>
      <c r="BL117" s="13">
        <v>52</v>
      </c>
      <c r="BM117" s="13">
        <v>57</v>
      </c>
      <c r="BN117" s="13">
        <v>90</v>
      </c>
      <c r="BO117" s="13">
        <v>78</v>
      </c>
      <c r="BP117" s="13">
        <v>118</v>
      </c>
      <c r="BQ117" s="13">
        <v>131</v>
      </c>
      <c r="BR117" s="13">
        <v>169</v>
      </c>
      <c r="BS117" s="13">
        <v>186</v>
      </c>
      <c r="BT117" s="13">
        <v>191</v>
      </c>
      <c r="BU117" s="13">
        <v>173</v>
      </c>
      <c r="BV117" s="13">
        <v>192</v>
      </c>
      <c r="BW117" s="13">
        <v>199</v>
      </c>
      <c r="BX117" s="13">
        <v>212</v>
      </c>
      <c r="BY117" s="13">
        <v>237</v>
      </c>
      <c r="BZ117" s="13">
        <v>185</v>
      </c>
      <c r="CA117" s="13">
        <v>212</v>
      </c>
      <c r="CB117" s="13">
        <v>187</v>
      </c>
      <c r="CC117" s="13">
        <v>204</v>
      </c>
      <c r="CD117" s="13">
        <v>168</v>
      </c>
      <c r="CE117" s="13">
        <v>196</v>
      </c>
      <c r="CF117" s="13">
        <v>190</v>
      </c>
      <c r="CG117" s="13">
        <v>197</v>
      </c>
      <c r="CH117" s="13">
        <v>194</v>
      </c>
      <c r="CI117" s="13">
        <v>197</v>
      </c>
      <c r="CJ117" s="13">
        <v>182</v>
      </c>
      <c r="CK117" s="13">
        <v>183</v>
      </c>
      <c r="CL117" s="13">
        <v>206</v>
      </c>
      <c r="CM117" s="13">
        <v>165</v>
      </c>
      <c r="CN117" s="13">
        <v>155</v>
      </c>
      <c r="CO117" s="13">
        <v>117</v>
      </c>
      <c r="CP117" s="13">
        <v>158</v>
      </c>
      <c r="CQ117" s="13">
        <v>137</v>
      </c>
      <c r="CR117" s="13">
        <v>152</v>
      </c>
      <c r="CS117" s="13">
        <v>160</v>
      </c>
      <c r="CT117" s="13">
        <v>132</v>
      </c>
      <c r="CU117" s="13">
        <v>113</v>
      </c>
      <c r="CV117" s="13">
        <v>90</v>
      </c>
      <c r="CW117" s="13">
        <v>108</v>
      </c>
      <c r="CX117" s="13">
        <v>88</v>
      </c>
      <c r="CY117" s="13">
        <v>107</v>
      </c>
      <c r="CZ117" s="13">
        <v>93</v>
      </c>
      <c r="DA117" s="13">
        <v>73</v>
      </c>
      <c r="DB117" s="13">
        <v>88</v>
      </c>
      <c r="DC117" s="13">
        <v>64</v>
      </c>
      <c r="DD117" s="13">
        <v>79</v>
      </c>
      <c r="DE117" s="13">
        <v>60</v>
      </c>
      <c r="DF117" s="13">
        <v>50</v>
      </c>
      <c r="DG117" s="13">
        <v>46</v>
      </c>
      <c r="DH117" s="13">
        <v>40</v>
      </c>
      <c r="DI117" s="13">
        <v>44</v>
      </c>
      <c r="DJ117" s="13">
        <v>48</v>
      </c>
      <c r="DK117" s="13">
        <v>36</v>
      </c>
      <c r="DL117" s="13">
        <v>36</v>
      </c>
      <c r="DM117" s="13">
        <v>33</v>
      </c>
      <c r="DN117" s="13">
        <v>23</v>
      </c>
      <c r="DO117" s="13">
        <v>34</v>
      </c>
      <c r="DP117" s="13">
        <v>20</v>
      </c>
      <c r="DQ117" s="13">
        <v>16</v>
      </c>
      <c r="DR117" s="13">
        <v>21</v>
      </c>
      <c r="DS117" s="13">
        <v>18</v>
      </c>
      <c r="DT117" s="13">
        <v>22</v>
      </c>
      <c r="DU117" s="13">
        <v>15</v>
      </c>
      <c r="DV117" s="13">
        <v>15</v>
      </c>
      <c r="DW117" s="13">
        <v>14</v>
      </c>
      <c r="DX117" s="13">
        <v>14</v>
      </c>
      <c r="DY117" s="13">
        <v>10</v>
      </c>
      <c r="DZ117" s="13">
        <v>11</v>
      </c>
      <c r="EA117" s="13">
        <v>12</v>
      </c>
      <c r="EB117" s="13">
        <v>15</v>
      </c>
      <c r="EC117" s="13">
        <v>11</v>
      </c>
      <c r="ED117" s="13">
        <v>2</v>
      </c>
      <c r="EE117" s="13">
        <v>6</v>
      </c>
      <c r="EF117" s="13">
        <v>11</v>
      </c>
      <c r="EG117" s="13">
        <v>10</v>
      </c>
      <c r="EH117" s="13">
        <v>9</v>
      </c>
      <c r="EI117" s="13">
        <v>4</v>
      </c>
      <c r="EJ117" s="13">
        <v>7</v>
      </c>
      <c r="EK117" s="13">
        <v>3</v>
      </c>
      <c r="EL117" s="13">
        <v>5</v>
      </c>
      <c r="EM117" s="13">
        <v>1</v>
      </c>
      <c r="EN117" s="13"/>
      <c r="EO117" s="13">
        <v>1</v>
      </c>
      <c r="EP117" s="13">
        <v>1</v>
      </c>
      <c r="EQ117" s="13"/>
      <c r="ER117" s="13">
        <v>1</v>
      </c>
      <c r="ES117" s="13"/>
      <c r="ET117" s="13"/>
      <c r="EU117" s="13"/>
      <c r="EV117" s="13">
        <v>1</v>
      </c>
      <c r="EW117" s="13"/>
      <c r="EX117" s="13"/>
      <c r="EY117" s="13">
        <v>1</v>
      </c>
      <c r="EZ117" s="13">
        <v>1</v>
      </c>
      <c r="FA117" s="13">
        <v>1</v>
      </c>
      <c r="FB117" s="59">
        <v>7754</v>
      </c>
      <c r="FC117" s="13">
        <v>22</v>
      </c>
      <c r="FD117" s="13">
        <v>33</v>
      </c>
      <c r="FE117" s="13">
        <v>22</v>
      </c>
      <c r="FF117" s="13">
        <v>19</v>
      </c>
      <c r="FG117" s="13">
        <v>12</v>
      </c>
      <c r="FH117" s="13">
        <v>15</v>
      </c>
      <c r="FI117" s="13">
        <v>19</v>
      </c>
      <c r="FJ117" s="13">
        <v>14</v>
      </c>
      <c r="FK117" s="13">
        <v>13</v>
      </c>
      <c r="FL117" s="13">
        <v>10</v>
      </c>
      <c r="FM117" s="13">
        <v>15</v>
      </c>
      <c r="FN117" s="13">
        <v>20</v>
      </c>
      <c r="FO117" s="13">
        <v>23</v>
      </c>
      <c r="FP117" s="13">
        <v>28</v>
      </c>
      <c r="FQ117" s="13">
        <v>29</v>
      </c>
      <c r="FR117" s="13">
        <v>26</v>
      </c>
      <c r="FS117" s="13">
        <v>36</v>
      </c>
      <c r="FT117" s="13">
        <v>48</v>
      </c>
      <c r="FU117" s="13">
        <v>71</v>
      </c>
      <c r="FV117" s="13">
        <v>88</v>
      </c>
      <c r="FW117" s="13">
        <v>102</v>
      </c>
      <c r="FX117" s="13">
        <v>110</v>
      </c>
      <c r="FY117" s="13">
        <v>144</v>
      </c>
      <c r="FZ117" s="13">
        <v>175</v>
      </c>
      <c r="GA117" s="13">
        <v>224</v>
      </c>
      <c r="GB117" s="13">
        <v>215</v>
      </c>
      <c r="GC117" s="13">
        <v>223</v>
      </c>
      <c r="GD117" s="13">
        <v>213</v>
      </c>
      <c r="GE117" s="13">
        <v>252</v>
      </c>
      <c r="GF117" s="13">
        <v>250</v>
      </c>
      <c r="GG117" s="13">
        <v>246</v>
      </c>
      <c r="GH117" s="13">
        <v>250</v>
      </c>
      <c r="GI117" s="13">
        <v>252</v>
      </c>
      <c r="GJ117" s="13">
        <v>239</v>
      </c>
      <c r="GK117" s="13">
        <v>216</v>
      </c>
      <c r="GL117" s="13">
        <v>215</v>
      </c>
      <c r="GM117" s="13">
        <v>233</v>
      </c>
      <c r="GN117" s="13">
        <v>235</v>
      </c>
      <c r="GO117" s="13">
        <v>213</v>
      </c>
      <c r="GP117" s="13">
        <v>243</v>
      </c>
      <c r="GQ117" s="13">
        <v>244</v>
      </c>
      <c r="GR117" s="13">
        <v>218</v>
      </c>
      <c r="GS117" s="13">
        <v>207</v>
      </c>
      <c r="GT117" s="13">
        <v>196</v>
      </c>
      <c r="GU117" s="13">
        <v>203</v>
      </c>
      <c r="GV117" s="13">
        <v>158</v>
      </c>
      <c r="GW117" s="13">
        <v>158</v>
      </c>
      <c r="GX117" s="13">
        <v>167</v>
      </c>
      <c r="GY117" s="13">
        <v>154</v>
      </c>
      <c r="GZ117" s="13">
        <v>165</v>
      </c>
      <c r="HA117" s="13">
        <v>157</v>
      </c>
      <c r="HB117" s="13">
        <v>146</v>
      </c>
      <c r="HC117" s="13">
        <v>138</v>
      </c>
      <c r="HD117" s="13">
        <v>125</v>
      </c>
      <c r="HE117" s="13">
        <v>137</v>
      </c>
      <c r="HF117" s="13">
        <v>120</v>
      </c>
      <c r="HG117" s="13">
        <v>102</v>
      </c>
      <c r="HH117" s="13">
        <v>111</v>
      </c>
      <c r="HI117" s="13">
        <v>91</v>
      </c>
      <c r="HJ117" s="13">
        <v>95</v>
      </c>
      <c r="HK117" s="13">
        <v>83</v>
      </c>
      <c r="HL117" s="13">
        <v>63</v>
      </c>
      <c r="HM117" s="13">
        <v>77</v>
      </c>
      <c r="HN117" s="13">
        <v>57</v>
      </c>
      <c r="HO117" s="13">
        <v>55</v>
      </c>
      <c r="HP117" s="13">
        <v>55</v>
      </c>
      <c r="HQ117" s="13">
        <v>52</v>
      </c>
      <c r="HR117" s="13">
        <v>41</v>
      </c>
      <c r="HS117" s="13">
        <v>55</v>
      </c>
      <c r="HT117" s="13">
        <v>53</v>
      </c>
      <c r="HU117" s="13">
        <v>34</v>
      </c>
      <c r="HV117" s="13">
        <v>37</v>
      </c>
      <c r="HW117" s="13">
        <v>50</v>
      </c>
      <c r="HX117" s="13">
        <v>26</v>
      </c>
      <c r="HY117" s="13">
        <v>22</v>
      </c>
      <c r="HZ117" s="13">
        <v>23</v>
      </c>
      <c r="IA117" s="13">
        <v>37</v>
      </c>
      <c r="IB117" s="13">
        <v>22</v>
      </c>
      <c r="IC117" s="13">
        <v>19</v>
      </c>
      <c r="ID117" s="13">
        <v>12</v>
      </c>
      <c r="IE117" s="13">
        <v>11</v>
      </c>
      <c r="IF117" s="13">
        <v>11</v>
      </c>
      <c r="IG117" s="13">
        <v>12</v>
      </c>
      <c r="IH117" s="13">
        <v>16</v>
      </c>
      <c r="II117" s="13">
        <v>7</v>
      </c>
      <c r="IJ117" s="13">
        <v>8</v>
      </c>
      <c r="IK117" s="13">
        <v>12</v>
      </c>
      <c r="IL117" s="13">
        <v>4</v>
      </c>
      <c r="IM117" s="13">
        <v>4</v>
      </c>
      <c r="IN117" s="13">
        <v>11</v>
      </c>
      <c r="IO117" s="13">
        <v>3</v>
      </c>
      <c r="IP117" s="13">
        <v>1</v>
      </c>
      <c r="IQ117" s="13">
        <v>1</v>
      </c>
      <c r="IR117" s="13">
        <v>3</v>
      </c>
      <c r="IS117" s="13">
        <v>1</v>
      </c>
      <c r="IT117" s="13">
        <v>1</v>
      </c>
      <c r="IU117" s="13">
        <v>2</v>
      </c>
      <c r="IV117" s="13"/>
      <c r="IW117" s="13">
        <v>1</v>
      </c>
      <c r="IX117" s="13">
        <v>1</v>
      </c>
      <c r="IY117" s="13"/>
      <c r="IZ117" s="13"/>
      <c r="JA117" s="13"/>
      <c r="JB117" s="13"/>
      <c r="JC117" s="13">
        <v>1</v>
      </c>
      <c r="JD117" s="13"/>
      <c r="JE117" s="13">
        <v>1</v>
      </c>
      <c r="JF117" s="59">
        <v>8890</v>
      </c>
      <c r="JG117" s="13">
        <v>2</v>
      </c>
      <c r="JH117" s="13"/>
      <c r="JI117" s="13"/>
      <c r="JJ117" s="13">
        <v>1</v>
      </c>
      <c r="JK117" s="13">
        <v>2</v>
      </c>
      <c r="JL117" s="13">
        <v>1</v>
      </c>
      <c r="JM117" s="13"/>
      <c r="JN117" s="13"/>
      <c r="JO117" s="13"/>
      <c r="JP117" s="13"/>
      <c r="JQ117" s="13"/>
      <c r="JR117" s="13"/>
      <c r="JS117" s="13"/>
      <c r="JT117" s="13"/>
      <c r="JU117" s="13">
        <v>1</v>
      </c>
      <c r="JV117" s="13">
        <v>1</v>
      </c>
      <c r="JW117" s="13">
        <v>1</v>
      </c>
      <c r="JX117" s="13"/>
      <c r="JY117" s="13"/>
      <c r="JZ117" s="13">
        <v>1</v>
      </c>
      <c r="KA117" s="13">
        <v>2</v>
      </c>
      <c r="KB117" s="13">
        <v>1</v>
      </c>
      <c r="KC117" s="13">
        <v>1</v>
      </c>
      <c r="KD117" s="13">
        <v>2</v>
      </c>
      <c r="KE117" s="13">
        <v>1</v>
      </c>
      <c r="KF117" s="13">
        <v>2</v>
      </c>
      <c r="KG117" s="13">
        <v>3</v>
      </c>
      <c r="KH117" s="13">
        <v>2</v>
      </c>
      <c r="KI117" s="13">
        <v>2</v>
      </c>
      <c r="KJ117" s="13"/>
      <c r="KK117" s="13">
        <v>4</v>
      </c>
      <c r="KL117" s="13">
        <v>5</v>
      </c>
      <c r="KM117" s="13">
        <v>2</v>
      </c>
      <c r="KN117" s="13">
        <v>1</v>
      </c>
      <c r="KO117" s="13">
        <v>2</v>
      </c>
      <c r="KP117" s="13">
        <v>1</v>
      </c>
      <c r="KQ117" s="13">
        <v>3</v>
      </c>
      <c r="KR117" s="13">
        <v>1</v>
      </c>
      <c r="KS117" s="13">
        <v>5</v>
      </c>
      <c r="KT117" s="13">
        <v>2</v>
      </c>
      <c r="KU117" s="13">
        <v>3</v>
      </c>
      <c r="KV117" s="13">
        <v>6</v>
      </c>
      <c r="KW117" s="13">
        <v>9</v>
      </c>
      <c r="KX117" s="13">
        <v>1</v>
      </c>
      <c r="KY117" s="13">
        <v>2</v>
      </c>
      <c r="KZ117" s="13"/>
      <c r="LA117" s="13">
        <v>2</v>
      </c>
      <c r="LB117" s="13">
        <v>1</v>
      </c>
      <c r="LC117" s="13">
        <v>1</v>
      </c>
      <c r="LD117" s="13">
        <v>2</v>
      </c>
      <c r="LE117" s="13">
        <v>3</v>
      </c>
      <c r="LF117" s="13">
        <v>2</v>
      </c>
      <c r="LG117" s="13">
        <v>1</v>
      </c>
      <c r="LH117" s="13">
        <v>1</v>
      </c>
      <c r="LI117" s="13">
        <v>1</v>
      </c>
      <c r="LJ117" s="13">
        <v>2</v>
      </c>
      <c r="LK117" s="13"/>
      <c r="LL117" s="13">
        <v>1</v>
      </c>
      <c r="LM117" s="13">
        <v>1</v>
      </c>
      <c r="LN117" s="13"/>
      <c r="LO117" s="13">
        <v>3</v>
      </c>
      <c r="LP117" s="13">
        <v>1</v>
      </c>
      <c r="LQ117" s="13">
        <v>2</v>
      </c>
      <c r="LR117" s="13"/>
      <c r="LS117" s="13"/>
      <c r="LT117" s="13">
        <v>1</v>
      </c>
      <c r="LU117" s="13"/>
      <c r="LV117" s="13">
        <v>1</v>
      </c>
      <c r="LW117" s="13"/>
      <c r="LX117" s="13">
        <v>1</v>
      </c>
      <c r="LY117" s="13">
        <v>3</v>
      </c>
      <c r="LZ117" s="13">
        <v>2</v>
      </c>
      <c r="MA117" s="13">
        <v>2</v>
      </c>
      <c r="MB117" s="13">
        <v>2</v>
      </c>
      <c r="MC117" s="13"/>
      <c r="MD117" s="13">
        <v>1</v>
      </c>
      <c r="ME117" s="13"/>
      <c r="MF117" s="13">
        <v>1</v>
      </c>
      <c r="MG117" s="13">
        <v>1</v>
      </c>
      <c r="MH117" s="13">
        <v>1</v>
      </c>
      <c r="MI117" s="13"/>
      <c r="MJ117" s="13"/>
      <c r="MK117" s="13"/>
      <c r="ML117" s="13">
        <v>1</v>
      </c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>
        <v>1</v>
      </c>
      <c r="MX117" s="13"/>
      <c r="MY117" s="13"/>
      <c r="MZ117" s="13"/>
      <c r="NA117" s="13"/>
      <c r="NB117" s="13"/>
      <c r="NC117" s="13">
        <v>3</v>
      </c>
      <c r="ND117" s="13"/>
      <c r="NE117" s="13">
        <v>4</v>
      </c>
      <c r="NF117" s="59">
        <v>122</v>
      </c>
      <c r="NG117" s="13">
        <v>16766</v>
      </c>
      <c r="NH117" s="351"/>
      <c r="NI117" s="351"/>
      <c r="NJ117" s="351"/>
      <c r="NK117" s="351"/>
      <c r="NL117" s="351"/>
      <c r="NM117" s="351"/>
    </row>
    <row r="118" spans="1:377">
      <c r="A118" s="8" t="s">
        <v>129</v>
      </c>
      <c r="B118" s="250">
        <f t="shared" si="67"/>
        <v>3</v>
      </c>
      <c r="C118" s="250">
        <f t="shared" si="68"/>
        <v>4</v>
      </c>
      <c r="D118" s="250">
        <f t="shared" si="69"/>
        <v>6</v>
      </c>
      <c r="E118" s="250">
        <f t="shared" si="70"/>
        <v>5</v>
      </c>
      <c r="F118" s="250">
        <f t="shared" si="71"/>
        <v>19</v>
      </c>
      <c r="G118" s="250">
        <f t="shared" si="72"/>
        <v>16</v>
      </c>
      <c r="H118" s="250">
        <f t="shared" si="73"/>
        <v>20</v>
      </c>
      <c r="I118" s="250">
        <f t="shared" si="74"/>
        <v>35</v>
      </c>
      <c r="J118" s="250">
        <f t="shared" si="75"/>
        <v>29</v>
      </c>
      <c r="K118" s="250">
        <f t="shared" si="76"/>
        <v>41</v>
      </c>
      <c r="L118" s="250">
        <f t="shared" si="77"/>
        <v>18</v>
      </c>
      <c r="M118" s="250">
        <f t="shared" si="78"/>
        <v>23</v>
      </c>
      <c r="N118" s="250">
        <f t="shared" si="79"/>
        <v>20</v>
      </c>
      <c r="O118" s="250">
        <f t="shared" si="80"/>
        <v>10</v>
      </c>
      <c r="P118" s="250">
        <f t="shared" si="81"/>
        <v>9</v>
      </c>
      <c r="Q118" s="250">
        <f t="shared" si="82"/>
        <v>10</v>
      </c>
      <c r="R118" s="250">
        <f t="shared" si="83"/>
        <v>4</v>
      </c>
      <c r="S118" s="250">
        <f t="shared" si="84"/>
        <v>6</v>
      </c>
      <c r="T118" s="250">
        <f t="shared" si="85"/>
        <v>0</v>
      </c>
      <c r="U118" s="250">
        <f t="shared" si="86"/>
        <v>0</v>
      </c>
      <c r="W118" s="16" t="s">
        <v>129</v>
      </c>
      <c r="X118" s="458">
        <f t="shared" si="87"/>
        <v>3</v>
      </c>
      <c r="Y118" s="458">
        <f t="shared" si="88"/>
        <v>4</v>
      </c>
      <c r="Z118" s="458">
        <f t="shared" si="89"/>
        <v>6</v>
      </c>
      <c r="AA118" s="458">
        <f t="shared" si="90"/>
        <v>5</v>
      </c>
      <c r="AB118" s="458">
        <f t="shared" si="91"/>
        <v>19</v>
      </c>
      <c r="AC118" s="458">
        <f t="shared" si="92"/>
        <v>16</v>
      </c>
      <c r="AD118" s="458">
        <f t="shared" si="93"/>
        <v>20</v>
      </c>
      <c r="AE118" s="458">
        <f t="shared" si="94"/>
        <v>35</v>
      </c>
      <c r="AF118" s="458">
        <f t="shared" si="95"/>
        <v>29</v>
      </c>
      <c r="AG118" s="458">
        <f t="shared" si="96"/>
        <v>41</v>
      </c>
      <c r="AH118" s="458">
        <f t="shared" si="97"/>
        <v>18</v>
      </c>
      <c r="AI118" s="458">
        <f t="shared" si="98"/>
        <v>23</v>
      </c>
      <c r="AJ118" s="458">
        <f t="shared" si="99"/>
        <v>20</v>
      </c>
      <c r="AK118" s="458">
        <f t="shared" si="100"/>
        <v>10</v>
      </c>
      <c r="AL118" s="458">
        <f t="shared" si="101"/>
        <v>9</v>
      </c>
      <c r="AM118" s="458">
        <f t="shared" si="102"/>
        <v>10</v>
      </c>
      <c r="AN118" s="458">
        <f t="shared" si="103"/>
        <v>4</v>
      </c>
      <c r="AO118" s="458">
        <f t="shared" si="104"/>
        <v>6</v>
      </c>
      <c r="AP118" s="458">
        <f t="shared" si="105"/>
        <v>0</v>
      </c>
      <c r="AQ118" s="458">
        <f t="shared" si="106"/>
        <v>0</v>
      </c>
      <c r="AR118" s="458">
        <f t="shared" si="107"/>
        <v>0</v>
      </c>
      <c r="AT118" s="16" t="s">
        <v>129</v>
      </c>
      <c r="AU118" s="13">
        <v>1</v>
      </c>
      <c r="AV118" s="13"/>
      <c r="AW118" s="13">
        <v>1</v>
      </c>
      <c r="AX118" s="13"/>
      <c r="AY118" s="13"/>
      <c r="AZ118" s="13">
        <v>1</v>
      </c>
      <c r="BA118" s="13">
        <v>1</v>
      </c>
      <c r="BB118" s="13"/>
      <c r="BC118" s="13"/>
      <c r="BD118" s="13"/>
      <c r="BE118" s="13">
        <v>1</v>
      </c>
      <c r="BF118" s="13"/>
      <c r="BG118" s="13"/>
      <c r="BH118" s="13"/>
      <c r="BI118" s="13"/>
      <c r="BJ118" s="13"/>
      <c r="BK118" s="13">
        <v>1</v>
      </c>
      <c r="BL118" s="13">
        <v>2</v>
      </c>
      <c r="BM118" s="13">
        <v>1</v>
      </c>
      <c r="BN118" s="13"/>
      <c r="BO118" s="13"/>
      <c r="BP118" s="13">
        <v>1</v>
      </c>
      <c r="BQ118" s="13"/>
      <c r="BR118" s="13">
        <v>2</v>
      </c>
      <c r="BS118" s="13"/>
      <c r="BT118" s="13">
        <v>3</v>
      </c>
      <c r="BU118" s="13">
        <v>3</v>
      </c>
      <c r="BV118" s="13">
        <v>4</v>
      </c>
      <c r="BW118" s="13">
        <v>2</v>
      </c>
      <c r="BX118" s="13">
        <v>1</v>
      </c>
      <c r="BY118" s="13">
        <v>6</v>
      </c>
      <c r="BZ118" s="13">
        <v>2</v>
      </c>
      <c r="CA118" s="13">
        <v>2</v>
      </c>
      <c r="CB118" s="13">
        <v>6</v>
      </c>
      <c r="CC118" s="13"/>
      <c r="CD118" s="13">
        <v>6</v>
      </c>
      <c r="CE118" s="13">
        <v>3</v>
      </c>
      <c r="CF118" s="13">
        <v>3</v>
      </c>
      <c r="CG118" s="13">
        <v>3</v>
      </c>
      <c r="CH118" s="13">
        <v>4</v>
      </c>
      <c r="CI118" s="13">
        <v>2</v>
      </c>
      <c r="CJ118" s="13">
        <v>6</v>
      </c>
      <c r="CK118" s="13">
        <v>3</v>
      </c>
      <c r="CL118" s="13">
        <v>4</v>
      </c>
      <c r="CM118" s="13">
        <v>3</v>
      </c>
      <c r="CN118" s="13">
        <v>6</v>
      </c>
      <c r="CO118" s="13">
        <v>3</v>
      </c>
      <c r="CP118" s="13">
        <v>5</v>
      </c>
      <c r="CQ118" s="13">
        <v>5</v>
      </c>
      <c r="CR118" s="13">
        <v>4</v>
      </c>
      <c r="CS118" s="13">
        <v>4</v>
      </c>
      <c r="CT118" s="13">
        <v>4</v>
      </c>
      <c r="CU118" s="13">
        <v>1</v>
      </c>
      <c r="CV118" s="13">
        <v>3</v>
      </c>
      <c r="CW118" s="13"/>
      <c r="CX118" s="13">
        <v>3</v>
      </c>
      <c r="CY118" s="13">
        <v>3</v>
      </c>
      <c r="CZ118" s="13">
        <v>1</v>
      </c>
      <c r="DA118" s="13">
        <v>1</v>
      </c>
      <c r="DB118" s="13">
        <v>3</v>
      </c>
      <c r="DC118" s="13"/>
      <c r="DD118" s="13">
        <v>1</v>
      </c>
      <c r="DE118" s="13"/>
      <c r="DF118" s="13"/>
      <c r="DG118" s="13">
        <v>2</v>
      </c>
      <c r="DH118" s="13">
        <v>1</v>
      </c>
      <c r="DI118" s="13">
        <v>1</v>
      </c>
      <c r="DJ118" s="13">
        <v>1</v>
      </c>
      <c r="DK118" s="13">
        <v>1</v>
      </c>
      <c r="DL118" s="13">
        <v>3</v>
      </c>
      <c r="DM118" s="13">
        <v>2</v>
      </c>
      <c r="DN118" s="13"/>
      <c r="DO118" s="13">
        <v>3</v>
      </c>
      <c r="DP118" s="13">
        <v>3</v>
      </c>
      <c r="DQ118" s="13">
        <v>1</v>
      </c>
      <c r="DR118" s="13">
        <v>1</v>
      </c>
      <c r="DS118" s="13"/>
      <c r="DT118" s="13"/>
      <c r="DU118" s="13"/>
      <c r="DV118" s="13"/>
      <c r="DW118" s="13"/>
      <c r="DX118" s="13">
        <v>2</v>
      </c>
      <c r="DY118" s="13"/>
      <c r="DZ118" s="13"/>
      <c r="EA118" s="13">
        <v>1</v>
      </c>
      <c r="EB118" s="13"/>
      <c r="EC118" s="13"/>
      <c r="ED118" s="13">
        <v>2</v>
      </c>
      <c r="EE118" s="13"/>
      <c r="EF118" s="13">
        <v>1</v>
      </c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59">
        <v>150</v>
      </c>
      <c r="FC118" s="13"/>
      <c r="FD118" s="13">
        <v>1</v>
      </c>
      <c r="FE118" s="13"/>
      <c r="FF118" s="13"/>
      <c r="FG118" s="13"/>
      <c r="FH118" s="13"/>
      <c r="FI118" s="13"/>
      <c r="FJ118" s="13"/>
      <c r="FK118" s="13">
        <v>1</v>
      </c>
      <c r="FL118" s="13">
        <v>1</v>
      </c>
      <c r="FM118" s="13">
        <v>1</v>
      </c>
      <c r="FN118" s="13"/>
      <c r="FO118" s="13"/>
      <c r="FP118" s="13"/>
      <c r="FQ118" s="13"/>
      <c r="FR118" s="13">
        <v>1</v>
      </c>
      <c r="FS118" s="13"/>
      <c r="FT118" s="13">
        <v>1</v>
      </c>
      <c r="FU118" s="13">
        <v>2</v>
      </c>
      <c r="FV118" s="13">
        <v>1</v>
      </c>
      <c r="FW118" s="13">
        <v>1</v>
      </c>
      <c r="FX118" s="13">
        <v>2</v>
      </c>
      <c r="FY118" s="13"/>
      <c r="FZ118" s="13">
        <v>2</v>
      </c>
      <c r="GA118" s="13"/>
      <c r="GB118" s="13">
        <v>2</v>
      </c>
      <c r="GC118" s="13">
        <v>3</v>
      </c>
      <c r="GD118" s="13">
        <v>2</v>
      </c>
      <c r="GE118" s="13">
        <v>3</v>
      </c>
      <c r="GF118" s="13">
        <v>4</v>
      </c>
      <c r="GG118" s="13">
        <v>2</v>
      </c>
      <c r="GH118" s="13">
        <v>2</v>
      </c>
      <c r="GI118" s="13">
        <v>1</v>
      </c>
      <c r="GJ118" s="13">
        <v>5</v>
      </c>
      <c r="GK118" s="13">
        <v>1</v>
      </c>
      <c r="GL118" s="13">
        <v>1</v>
      </c>
      <c r="GM118" s="13">
        <v>3</v>
      </c>
      <c r="GN118" s="13">
        <v>3</v>
      </c>
      <c r="GO118" s="13">
        <v>1</v>
      </c>
      <c r="GP118" s="13">
        <v>1</v>
      </c>
      <c r="GQ118" s="13">
        <v>5</v>
      </c>
      <c r="GR118" s="13">
        <v>1</v>
      </c>
      <c r="GS118" s="13">
        <v>4</v>
      </c>
      <c r="GT118" s="13">
        <v>1</v>
      </c>
      <c r="GU118" s="13">
        <v>5</v>
      </c>
      <c r="GV118" s="13">
        <v>2</v>
      </c>
      <c r="GW118" s="13">
        <v>3</v>
      </c>
      <c r="GX118" s="13">
        <v>2</v>
      </c>
      <c r="GY118" s="13">
        <v>1</v>
      </c>
      <c r="GZ118" s="13">
        <v>5</v>
      </c>
      <c r="HA118" s="13">
        <v>1</v>
      </c>
      <c r="HB118" s="13">
        <v>1</v>
      </c>
      <c r="HC118" s="13">
        <v>3</v>
      </c>
      <c r="HD118" s="13"/>
      <c r="HE118" s="13">
        <v>1</v>
      </c>
      <c r="HF118" s="13">
        <v>3</v>
      </c>
      <c r="HG118" s="13">
        <v>2</v>
      </c>
      <c r="HH118" s="13">
        <v>4</v>
      </c>
      <c r="HI118" s="13">
        <v>1</v>
      </c>
      <c r="HJ118" s="13">
        <v>2</v>
      </c>
      <c r="HK118" s="13">
        <v>2</v>
      </c>
      <c r="HL118" s="13">
        <v>2</v>
      </c>
      <c r="HM118" s="13">
        <v>3</v>
      </c>
      <c r="HN118" s="13">
        <v>3</v>
      </c>
      <c r="HO118" s="13">
        <v>3</v>
      </c>
      <c r="HP118" s="13">
        <v>1</v>
      </c>
      <c r="HQ118" s="13">
        <v>2</v>
      </c>
      <c r="HR118" s="13"/>
      <c r="HS118" s="13">
        <v>1</v>
      </c>
      <c r="HT118" s="13">
        <v>3</v>
      </c>
      <c r="HU118" s="13">
        <v>1</v>
      </c>
      <c r="HV118" s="13">
        <v>1</v>
      </c>
      <c r="HW118" s="13"/>
      <c r="HX118" s="13">
        <v>1</v>
      </c>
      <c r="HY118" s="13">
        <v>2</v>
      </c>
      <c r="HZ118" s="13">
        <v>2</v>
      </c>
      <c r="IA118" s="13">
        <v>2</v>
      </c>
      <c r="IB118" s="13"/>
      <c r="IC118" s="13"/>
      <c r="ID118" s="13"/>
      <c r="IE118" s="13">
        <v>1</v>
      </c>
      <c r="IF118" s="13"/>
      <c r="IG118" s="13">
        <v>1</v>
      </c>
      <c r="IH118" s="13"/>
      <c r="II118" s="13"/>
      <c r="IJ118" s="13"/>
      <c r="IK118" s="13"/>
      <c r="IL118" s="13">
        <v>1</v>
      </c>
      <c r="IM118" s="13">
        <v>1</v>
      </c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59">
        <v>128</v>
      </c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59"/>
      <c r="NG118" s="13">
        <v>278</v>
      </c>
      <c r="NH118" s="351"/>
      <c r="NI118" s="351"/>
      <c r="NJ118" s="351"/>
      <c r="NK118" s="351"/>
      <c r="NL118" s="351"/>
      <c r="NM118" s="351"/>
    </row>
    <row r="119" spans="1:377">
      <c r="A119" s="8" t="s">
        <v>130</v>
      </c>
      <c r="B119" s="250">
        <f t="shared" si="67"/>
        <v>0</v>
      </c>
      <c r="C119" s="250">
        <f t="shared" si="68"/>
        <v>0</v>
      </c>
      <c r="D119" s="250">
        <f t="shared" si="69"/>
        <v>0</v>
      </c>
      <c r="E119" s="250">
        <f t="shared" si="70"/>
        <v>0</v>
      </c>
      <c r="F119" s="250">
        <f t="shared" si="71"/>
        <v>2</v>
      </c>
      <c r="G119" s="250">
        <f t="shared" si="72"/>
        <v>1</v>
      </c>
      <c r="H119" s="250">
        <f t="shared" si="73"/>
        <v>4</v>
      </c>
      <c r="I119" s="250">
        <f t="shared" si="74"/>
        <v>2</v>
      </c>
      <c r="J119" s="250">
        <f t="shared" si="75"/>
        <v>1</v>
      </c>
      <c r="K119" s="250">
        <f t="shared" si="76"/>
        <v>0</v>
      </c>
      <c r="L119" s="250">
        <f t="shared" si="77"/>
        <v>3</v>
      </c>
      <c r="M119" s="250">
        <f t="shared" si="78"/>
        <v>3</v>
      </c>
      <c r="N119" s="250">
        <f t="shared" si="79"/>
        <v>1</v>
      </c>
      <c r="O119" s="250">
        <f t="shared" si="80"/>
        <v>1</v>
      </c>
      <c r="P119" s="250">
        <f t="shared" si="81"/>
        <v>0</v>
      </c>
      <c r="Q119" s="250">
        <f t="shared" si="82"/>
        <v>0</v>
      </c>
      <c r="R119" s="250">
        <f t="shared" si="83"/>
        <v>0</v>
      </c>
      <c r="S119" s="250">
        <f t="shared" si="84"/>
        <v>0</v>
      </c>
      <c r="T119" s="250">
        <f t="shared" si="85"/>
        <v>0</v>
      </c>
      <c r="U119" s="250">
        <f t="shared" si="86"/>
        <v>0</v>
      </c>
      <c r="W119" s="16" t="s">
        <v>130</v>
      </c>
      <c r="X119" s="458">
        <f t="shared" si="87"/>
        <v>0</v>
      </c>
      <c r="Y119" s="458">
        <f t="shared" si="88"/>
        <v>0</v>
      </c>
      <c r="Z119" s="458">
        <f t="shared" si="89"/>
        <v>0</v>
      </c>
      <c r="AA119" s="458">
        <f t="shared" si="90"/>
        <v>0</v>
      </c>
      <c r="AB119" s="458">
        <f t="shared" si="91"/>
        <v>2</v>
      </c>
      <c r="AC119" s="458">
        <f t="shared" si="92"/>
        <v>1</v>
      </c>
      <c r="AD119" s="458">
        <f t="shared" si="93"/>
        <v>4</v>
      </c>
      <c r="AE119" s="458">
        <f t="shared" si="94"/>
        <v>2</v>
      </c>
      <c r="AF119" s="458">
        <f t="shared" si="95"/>
        <v>1</v>
      </c>
      <c r="AG119" s="458">
        <f t="shared" si="96"/>
        <v>0</v>
      </c>
      <c r="AH119" s="458">
        <f t="shared" si="97"/>
        <v>3</v>
      </c>
      <c r="AI119" s="458">
        <f t="shared" si="98"/>
        <v>3</v>
      </c>
      <c r="AJ119" s="458">
        <f t="shared" si="99"/>
        <v>1</v>
      </c>
      <c r="AK119" s="458">
        <f t="shared" si="100"/>
        <v>1</v>
      </c>
      <c r="AL119" s="458">
        <f t="shared" si="101"/>
        <v>0</v>
      </c>
      <c r="AM119" s="458">
        <f t="shared" si="102"/>
        <v>0</v>
      </c>
      <c r="AN119" s="458">
        <f t="shared" si="103"/>
        <v>0</v>
      </c>
      <c r="AO119" s="458">
        <f t="shared" si="104"/>
        <v>0</v>
      </c>
      <c r="AP119" s="458">
        <f t="shared" si="105"/>
        <v>0</v>
      </c>
      <c r="AQ119" s="458">
        <f t="shared" si="106"/>
        <v>0</v>
      </c>
      <c r="AR119" s="458">
        <f t="shared" si="107"/>
        <v>0</v>
      </c>
      <c r="AT119" s="16" t="s">
        <v>130</v>
      </c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>
        <v>1</v>
      </c>
      <c r="BR119" s="13"/>
      <c r="BS119" s="13"/>
      <c r="BT119" s="13"/>
      <c r="BU119" s="13"/>
      <c r="BV119" s="13"/>
      <c r="BW119" s="13"/>
      <c r="BX119" s="13"/>
      <c r="BY119" s="13"/>
      <c r="BZ119" s="13"/>
      <c r="CA119" s="13">
        <v>1</v>
      </c>
      <c r="CB119" s="13">
        <v>1</v>
      </c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>
        <v>1</v>
      </c>
      <c r="CY119" s="13">
        <v>1</v>
      </c>
      <c r="CZ119" s="13"/>
      <c r="DA119" s="13"/>
      <c r="DB119" s="13">
        <v>1</v>
      </c>
      <c r="DC119" s="13">
        <v>1</v>
      </c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59">
        <v>7</v>
      </c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>
        <v>1</v>
      </c>
      <c r="GB119" s="13"/>
      <c r="GC119" s="13"/>
      <c r="GD119" s="13"/>
      <c r="GE119" s="13"/>
      <c r="GF119" s="13">
        <v>1</v>
      </c>
      <c r="GG119" s="13">
        <v>1</v>
      </c>
      <c r="GH119" s="13"/>
      <c r="GI119" s="13"/>
      <c r="GJ119" s="13">
        <v>1</v>
      </c>
      <c r="GK119" s="13">
        <v>2</v>
      </c>
      <c r="GL119" s="13"/>
      <c r="GM119" s="13"/>
      <c r="GN119" s="13"/>
      <c r="GO119" s="13"/>
      <c r="GP119" s="13"/>
      <c r="GQ119" s="13"/>
      <c r="GR119" s="13"/>
      <c r="GS119" s="13">
        <v>1</v>
      </c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>
        <v>2</v>
      </c>
      <c r="HH119" s="13"/>
      <c r="HI119" s="13"/>
      <c r="HJ119" s="13">
        <v>1</v>
      </c>
      <c r="HK119" s="13"/>
      <c r="HL119" s="13"/>
      <c r="HM119" s="13"/>
      <c r="HN119" s="13"/>
      <c r="HO119" s="13"/>
      <c r="HP119" s="13"/>
      <c r="HQ119" s="13"/>
      <c r="HR119" s="13">
        <v>1</v>
      </c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59">
        <v>11</v>
      </c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59"/>
      <c r="NG119" s="13">
        <v>18</v>
      </c>
      <c r="NH119" s="351"/>
      <c r="NI119" s="351"/>
      <c r="NJ119" s="351"/>
      <c r="NK119" s="351"/>
      <c r="NL119" s="351"/>
      <c r="NM119" s="351"/>
    </row>
    <row r="120" spans="1:377">
      <c r="A120" s="9" t="s">
        <v>210</v>
      </c>
      <c r="B120" s="250">
        <f t="shared" si="67"/>
        <v>169</v>
      </c>
      <c r="C120" s="250">
        <f t="shared" si="68"/>
        <v>136</v>
      </c>
      <c r="D120" s="250">
        <f t="shared" si="69"/>
        <v>296</v>
      </c>
      <c r="E120" s="250">
        <f t="shared" si="70"/>
        <v>331</v>
      </c>
      <c r="F120" s="250">
        <f t="shared" si="71"/>
        <v>1057</v>
      </c>
      <c r="G120" s="250">
        <f t="shared" si="72"/>
        <v>1018</v>
      </c>
      <c r="H120" s="250">
        <f t="shared" si="73"/>
        <v>1192</v>
      </c>
      <c r="I120" s="250">
        <f t="shared" si="74"/>
        <v>1241</v>
      </c>
      <c r="J120" s="250">
        <f t="shared" si="75"/>
        <v>1093</v>
      </c>
      <c r="K120" s="250">
        <f t="shared" si="76"/>
        <v>992</v>
      </c>
      <c r="L120" s="250">
        <f t="shared" si="77"/>
        <v>768</v>
      </c>
      <c r="M120" s="250">
        <f t="shared" si="78"/>
        <v>746</v>
      </c>
      <c r="N120" s="250">
        <f t="shared" si="79"/>
        <v>470</v>
      </c>
      <c r="O120" s="250">
        <f t="shared" si="80"/>
        <v>407</v>
      </c>
      <c r="P120" s="250">
        <f t="shared" si="81"/>
        <v>224</v>
      </c>
      <c r="Q120" s="250">
        <f t="shared" si="82"/>
        <v>263</v>
      </c>
      <c r="R120" s="250">
        <f t="shared" si="83"/>
        <v>128</v>
      </c>
      <c r="S120" s="250">
        <f t="shared" si="84"/>
        <v>229</v>
      </c>
      <c r="T120" s="250">
        <f t="shared" si="85"/>
        <v>38</v>
      </c>
      <c r="U120" s="250">
        <f t="shared" si="86"/>
        <v>103</v>
      </c>
      <c r="W120" s="16" t="s">
        <v>210</v>
      </c>
      <c r="X120" s="458">
        <f t="shared" si="87"/>
        <v>169</v>
      </c>
      <c r="Y120" s="458">
        <f t="shared" si="88"/>
        <v>136</v>
      </c>
      <c r="Z120" s="458">
        <f t="shared" si="89"/>
        <v>296</v>
      </c>
      <c r="AA120" s="458">
        <f t="shared" si="90"/>
        <v>331</v>
      </c>
      <c r="AB120" s="458">
        <f t="shared" si="91"/>
        <v>1057</v>
      </c>
      <c r="AC120" s="458">
        <f t="shared" si="92"/>
        <v>1018</v>
      </c>
      <c r="AD120" s="458">
        <f t="shared" si="93"/>
        <v>1192</v>
      </c>
      <c r="AE120" s="458">
        <f t="shared" si="94"/>
        <v>1241</v>
      </c>
      <c r="AF120" s="458">
        <f t="shared" si="95"/>
        <v>1093</v>
      </c>
      <c r="AG120" s="458">
        <f t="shared" si="96"/>
        <v>992</v>
      </c>
      <c r="AH120" s="458">
        <f t="shared" si="97"/>
        <v>768</v>
      </c>
      <c r="AI120" s="458">
        <f t="shared" si="98"/>
        <v>746</v>
      </c>
      <c r="AJ120" s="458">
        <f t="shared" si="99"/>
        <v>470</v>
      </c>
      <c r="AK120" s="458">
        <f t="shared" si="100"/>
        <v>407</v>
      </c>
      <c r="AL120" s="458">
        <f t="shared" si="101"/>
        <v>224</v>
      </c>
      <c r="AM120" s="458">
        <f t="shared" si="102"/>
        <v>263</v>
      </c>
      <c r="AN120" s="458">
        <f t="shared" si="103"/>
        <v>128</v>
      </c>
      <c r="AO120" s="458">
        <f t="shared" si="104"/>
        <v>229</v>
      </c>
      <c r="AP120" s="458">
        <f t="shared" si="105"/>
        <v>38</v>
      </c>
      <c r="AQ120" s="458">
        <f t="shared" si="106"/>
        <v>103</v>
      </c>
      <c r="AR120" s="458">
        <f t="shared" si="107"/>
        <v>42</v>
      </c>
      <c r="AT120" s="16" t="s">
        <v>210</v>
      </c>
      <c r="AU120" s="13">
        <v>11</v>
      </c>
      <c r="AV120" s="13">
        <v>20</v>
      </c>
      <c r="AW120" s="13">
        <v>17</v>
      </c>
      <c r="AX120" s="13">
        <v>6</v>
      </c>
      <c r="AY120" s="13">
        <v>13</v>
      </c>
      <c r="AZ120" s="13">
        <v>14</v>
      </c>
      <c r="BA120" s="13">
        <v>12</v>
      </c>
      <c r="BB120" s="13">
        <v>14</v>
      </c>
      <c r="BC120" s="13">
        <v>17</v>
      </c>
      <c r="BD120" s="13">
        <v>12</v>
      </c>
      <c r="BE120" s="13">
        <v>20</v>
      </c>
      <c r="BF120" s="13">
        <v>17</v>
      </c>
      <c r="BG120" s="13">
        <v>21</v>
      </c>
      <c r="BH120" s="13">
        <v>13</v>
      </c>
      <c r="BI120" s="13">
        <v>28</v>
      </c>
      <c r="BJ120" s="13">
        <v>28</v>
      </c>
      <c r="BK120" s="13">
        <v>35</v>
      </c>
      <c r="BL120" s="13">
        <v>53</v>
      </c>
      <c r="BM120" s="13">
        <v>57</v>
      </c>
      <c r="BN120" s="13">
        <v>59</v>
      </c>
      <c r="BO120" s="13">
        <v>75</v>
      </c>
      <c r="BP120" s="13">
        <v>71</v>
      </c>
      <c r="BQ120" s="13">
        <v>80</v>
      </c>
      <c r="BR120" s="13">
        <v>92</v>
      </c>
      <c r="BS120" s="13">
        <v>106</v>
      </c>
      <c r="BT120" s="13">
        <v>99</v>
      </c>
      <c r="BU120" s="13">
        <v>104</v>
      </c>
      <c r="BV120" s="13">
        <v>126</v>
      </c>
      <c r="BW120" s="13">
        <v>125</v>
      </c>
      <c r="BX120" s="13">
        <v>140</v>
      </c>
      <c r="BY120" s="13">
        <v>133</v>
      </c>
      <c r="BZ120" s="13">
        <v>149</v>
      </c>
      <c r="CA120" s="13">
        <v>130</v>
      </c>
      <c r="CB120" s="13">
        <v>120</v>
      </c>
      <c r="CC120" s="13">
        <v>124</v>
      </c>
      <c r="CD120" s="13">
        <v>110</v>
      </c>
      <c r="CE120" s="13">
        <v>115</v>
      </c>
      <c r="CF120" s="13">
        <v>112</v>
      </c>
      <c r="CG120" s="13">
        <v>130</v>
      </c>
      <c r="CH120" s="13">
        <v>118</v>
      </c>
      <c r="CI120" s="13">
        <v>126</v>
      </c>
      <c r="CJ120" s="13">
        <v>111</v>
      </c>
      <c r="CK120" s="13">
        <v>115</v>
      </c>
      <c r="CL120" s="13">
        <v>106</v>
      </c>
      <c r="CM120" s="13">
        <v>101</v>
      </c>
      <c r="CN120" s="13">
        <v>96</v>
      </c>
      <c r="CO120" s="13">
        <v>82</v>
      </c>
      <c r="CP120" s="13">
        <v>77</v>
      </c>
      <c r="CQ120" s="13">
        <v>95</v>
      </c>
      <c r="CR120" s="13">
        <v>83</v>
      </c>
      <c r="CS120" s="13">
        <v>97</v>
      </c>
      <c r="CT120" s="13">
        <v>73</v>
      </c>
      <c r="CU120" s="13">
        <v>91</v>
      </c>
      <c r="CV120" s="13">
        <v>77</v>
      </c>
      <c r="CW120" s="13">
        <v>80</v>
      </c>
      <c r="CX120" s="13">
        <v>70</v>
      </c>
      <c r="CY120" s="13">
        <v>73</v>
      </c>
      <c r="CZ120" s="13">
        <v>64</v>
      </c>
      <c r="DA120" s="13">
        <v>60</v>
      </c>
      <c r="DB120" s="13">
        <v>61</v>
      </c>
      <c r="DC120" s="13">
        <v>49</v>
      </c>
      <c r="DD120" s="13">
        <v>60</v>
      </c>
      <c r="DE120" s="13">
        <v>38</v>
      </c>
      <c r="DF120" s="13">
        <v>58</v>
      </c>
      <c r="DG120" s="13">
        <v>44</v>
      </c>
      <c r="DH120" s="13">
        <v>33</v>
      </c>
      <c r="DI120" s="13">
        <v>38</v>
      </c>
      <c r="DJ120" s="13">
        <v>30</v>
      </c>
      <c r="DK120" s="13">
        <v>27</v>
      </c>
      <c r="DL120" s="13">
        <v>30</v>
      </c>
      <c r="DM120" s="13">
        <v>24</v>
      </c>
      <c r="DN120" s="13">
        <v>26</v>
      </c>
      <c r="DO120" s="13">
        <v>39</v>
      </c>
      <c r="DP120" s="13">
        <v>23</v>
      </c>
      <c r="DQ120" s="13">
        <v>24</v>
      </c>
      <c r="DR120" s="13">
        <v>38</v>
      </c>
      <c r="DS120" s="13">
        <v>25</v>
      </c>
      <c r="DT120" s="13">
        <v>17</v>
      </c>
      <c r="DU120" s="13">
        <v>25</v>
      </c>
      <c r="DV120" s="13">
        <v>22</v>
      </c>
      <c r="DW120" s="13">
        <v>19</v>
      </c>
      <c r="DX120" s="13">
        <v>16</v>
      </c>
      <c r="DY120" s="13">
        <v>22</v>
      </c>
      <c r="DZ120" s="13">
        <v>13</v>
      </c>
      <c r="EA120" s="13">
        <v>25</v>
      </c>
      <c r="EB120" s="13">
        <v>34</v>
      </c>
      <c r="EC120" s="13">
        <v>27</v>
      </c>
      <c r="ED120" s="13">
        <v>24</v>
      </c>
      <c r="EE120" s="13">
        <v>29</v>
      </c>
      <c r="EF120" s="13">
        <v>20</v>
      </c>
      <c r="EG120" s="13">
        <v>19</v>
      </c>
      <c r="EH120" s="13">
        <v>19</v>
      </c>
      <c r="EI120" s="13">
        <v>12</v>
      </c>
      <c r="EJ120" s="13">
        <v>13</v>
      </c>
      <c r="EK120" s="13">
        <v>10</v>
      </c>
      <c r="EL120" s="13">
        <v>8</v>
      </c>
      <c r="EM120" s="13">
        <v>3</v>
      </c>
      <c r="EN120" s="13">
        <v>5</v>
      </c>
      <c r="EO120" s="13">
        <v>7</v>
      </c>
      <c r="EP120" s="13">
        <v>4</v>
      </c>
      <c r="EQ120" s="13">
        <v>1</v>
      </c>
      <c r="ER120" s="13">
        <v>1</v>
      </c>
      <c r="ES120" s="13"/>
      <c r="ET120" s="13"/>
      <c r="EU120" s="13">
        <v>1</v>
      </c>
      <c r="EV120" s="13"/>
      <c r="EW120" s="13"/>
      <c r="EX120" s="13"/>
      <c r="EY120" s="13"/>
      <c r="EZ120" s="13"/>
      <c r="FA120" s="13">
        <v>1</v>
      </c>
      <c r="FB120" s="59">
        <v>5467</v>
      </c>
      <c r="FC120" s="13">
        <v>12</v>
      </c>
      <c r="FD120" s="13">
        <v>26</v>
      </c>
      <c r="FE120" s="13">
        <v>21</v>
      </c>
      <c r="FF120" s="13">
        <v>9</v>
      </c>
      <c r="FG120" s="13">
        <v>12</v>
      </c>
      <c r="FH120" s="13">
        <v>21</v>
      </c>
      <c r="FI120" s="13">
        <v>17</v>
      </c>
      <c r="FJ120" s="13">
        <v>13</v>
      </c>
      <c r="FK120" s="13">
        <v>18</v>
      </c>
      <c r="FL120" s="13">
        <v>20</v>
      </c>
      <c r="FM120" s="13">
        <v>11</v>
      </c>
      <c r="FN120" s="13">
        <v>23</v>
      </c>
      <c r="FO120" s="13">
        <v>19</v>
      </c>
      <c r="FP120" s="13">
        <v>14</v>
      </c>
      <c r="FQ120" s="13">
        <v>19</v>
      </c>
      <c r="FR120" s="13">
        <v>24</v>
      </c>
      <c r="FS120" s="13">
        <v>33</v>
      </c>
      <c r="FT120" s="13">
        <v>38</v>
      </c>
      <c r="FU120" s="13">
        <v>37</v>
      </c>
      <c r="FV120" s="13">
        <v>78</v>
      </c>
      <c r="FW120" s="13">
        <v>59</v>
      </c>
      <c r="FX120" s="13">
        <v>66</v>
      </c>
      <c r="FY120" s="13">
        <v>91</v>
      </c>
      <c r="FZ120" s="13">
        <v>111</v>
      </c>
      <c r="GA120" s="13">
        <v>108</v>
      </c>
      <c r="GB120" s="13">
        <v>126</v>
      </c>
      <c r="GC120" s="13">
        <v>111</v>
      </c>
      <c r="GD120" s="13">
        <v>126</v>
      </c>
      <c r="GE120" s="13">
        <v>134</v>
      </c>
      <c r="GF120" s="13">
        <v>125</v>
      </c>
      <c r="GG120" s="13">
        <v>131</v>
      </c>
      <c r="GH120" s="13">
        <v>126</v>
      </c>
      <c r="GI120" s="13">
        <v>124</v>
      </c>
      <c r="GJ120" s="13">
        <v>137</v>
      </c>
      <c r="GK120" s="13">
        <v>114</v>
      </c>
      <c r="GL120" s="13">
        <v>104</v>
      </c>
      <c r="GM120" s="13">
        <v>127</v>
      </c>
      <c r="GN120" s="13">
        <v>130</v>
      </c>
      <c r="GO120" s="13">
        <v>111</v>
      </c>
      <c r="GP120" s="13">
        <v>88</v>
      </c>
      <c r="GQ120" s="13">
        <v>128</v>
      </c>
      <c r="GR120" s="13">
        <v>143</v>
      </c>
      <c r="GS120" s="13">
        <v>109</v>
      </c>
      <c r="GT120" s="13">
        <v>127</v>
      </c>
      <c r="GU120" s="13">
        <v>100</v>
      </c>
      <c r="GV120" s="13">
        <v>110</v>
      </c>
      <c r="GW120" s="13">
        <v>87</v>
      </c>
      <c r="GX120" s="13">
        <v>87</v>
      </c>
      <c r="GY120" s="13">
        <v>94</v>
      </c>
      <c r="GZ120" s="13">
        <v>108</v>
      </c>
      <c r="HA120" s="13">
        <v>101</v>
      </c>
      <c r="HB120" s="13">
        <v>68</v>
      </c>
      <c r="HC120" s="13">
        <v>91</v>
      </c>
      <c r="HD120" s="13">
        <v>89</v>
      </c>
      <c r="HE120" s="13">
        <v>68</v>
      </c>
      <c r="HF120" s="13">
        <v>83</v>
      </c>
      <c r="HG120" s="13">
        <v>65</v>
      </c>
      <c r="HH120" s="13">
        <v>70</v>
      </c>
      <c r="HI120" s="13">
        <v>68</v>
      </c>
      <c r="HJ120" s="13">
        <v>65</v>
      </c>
      <c r="HK120" s="13">
        <v>66</v>
      </c>
      <c r="HL120" s="13">
        <v>56</v>
      </c>
      <c r="HM120" s="13">
        <v>59</v>
      </c>
      <c r="HN120" s="13">
        <v>51</v>
      </c>
      <c r="HO120" s="13">
        <v>39</v>
      </c>
      <c r="HP120" s="13">
        <v>55</v>
      </c>
      <c r="HQ120" s="13">
        <v>34</v>
      </c>
      <c r="HR120" s="13">
        <v>39</v>
      </c>
      <c r="HS120" s="13">
        <v>42</v>
      </c>
      <c r="HT120" s="13">
        <v>29</v>
      </c>
      <c r="HU120" s="13">
        <v>32</v>
      </c>
      <c r="HV120" s="13">
        <v>25</v>
      </c>
      <c r="HW120" s="13">
        <v>23</v>
      </c>
      <c r="HX120" s="13">
        <v>29</v>
      </c>
      <c r="HY120" s="13">
        <v>19</v>
      </c>
      <c r="HZ120" s="13">
        <v>21</v>
      </c>
      <c r="IA120" s="13">
        <v>26</v>
      </c>
      <c r="IB120" s="13">
        <v>14</v>
      </c>
      <c r="IC120" s="13">
        <v>19</v>
      </c>
      <c r="ID120" s="13">
        <v>16</v>
      </c>
      <c r="IE120" s="13">
        <v>16</v>
      </c>
      <c r="IF120" s="13">
        <v>19</v>
      </c>
      <c r="IG120" s="13">
        <v>10</v>
      </c>
      <c r="IH120" s="13">
        <v>8</v>
      </c>
      <c r="II120" s="13">
        <v>10</v>
      </c>
      <c r="IJ120" s="13">
        <v>13</v>
      </c>
      <c r="IK120" s="13">
        <v>17</v>
      </c>
      <c r="IL120" s="13">
        <v>5</v>
      </c>
      <c r="IM120" s="13">
        <v>18</v>
      </c>
      <c r="IN120" s="13">
        <v>12</v>
      </c>
      <c r="IO120" s="13">
        <v>7</v>
      </c>
      <c r="IP120" s="13">
        <v>6</v>
      </c>
      <c r="IQ120" s="13">
        <v>5</v>
      </c>
      <c r="IR120" s="13">
        <v>7</v>
      </c>
      <c r="IS120" s="13">
        <v>1</v>
      </c>
      <c r="IT120" s="13">
        <v>5</v>
      </c>
      <c r="IU120" s="13">
        <v>3</v>
      </c>
      <c r="IV120" s="13">
        <v>2</v>
      </c>
      <c r="IW120" s="13">
        <v>1</v>
      </c>
      <c r="IX120" s="13">
        <v>1</v>
      </c>
      <c r="IY120" s="13"/>
      <c r="IZ120" s="13"/>
      <c r="JA120" s="13"/>
      <c r="JB120" s="13"/>
      <c r="JC120" s="13"/>
      <c r="JD120" s="13"/>
      <c r="JE120" s="13"/>
      <c r="JF120" s="59">
        <v>5435</v>
      </c>
      <c r="JG120" s="13"/>
      <c r="JH120" s="13">
        <v>1</v>
      </c>
      <c r="JI120" s="13"/>
      <c r="JJ120" s="13"/>
      <c r="JK120" s="13"/>
      <c r="JL120" s="13"/>
      <c r="JM120" s="13"/>
      <c r="JN120" s="13"/>
      <c r="JO120" s="13">
        <v>1</v>
      </c>
      <c r="JP120" s="13"/>
      <c r="JQ120" s="13"/>
      <c r="JR120" s="13"/>
      <c r="JS120" s="13"/>
      <c r="JT120" s="13"/>
      <c r="JU120" s="13"/>
      <c r="JV120" s="13"/>
      <c r="JW120" s="13">
        <v>2</v>
      </c>
      <c r="JX120" s="13">
        <v>1</v>
      </c>
      <c r="JY120" s="13"/>
      <c r="JZ120" s="13"/>
      <c r="KA120" s="13"/>
      <c r="KB120" s="13"/>
      <c r="KC120" s="13"/>
      <c r="KD120" s="13">
        <v>1</v>
      </c>
      <c r="KE120" s="13"/>
      <c r="KF120" s="13"/>
      <c r="KG120" s="13">
        <v>1</v>
      </c>
      <c r="KH120" s="13"/>
      <c r="KI120" s="13"/>
      <c r="KJ120" s="13"/>
      <c r="KK120" s="13"/>
      <c r="KL120" s="13">
        <v>2</v>
      </c>
      <c r="KM120" s="13">
        <v>1</v>
      </c>
      <c r="KN120" s="13">
        <v>1</v>
      </c>
      <c r="KO120" s="13">
        <v>1</v>
      </c>
      <c r="KP120" s="13">
        <v>2</v>
      </c>
      <c r="KQ120" s="13">
        <v>1</v>
      </c>
      <c r="KR120" s="13">
        <v>1</v>
      </c>
      <c r="KS120" s="13">
        <v>1</v>
      </c>
      <c r="KT120" s="13"/>
      <c r="KU120" s="13"/>
      <c r="KV120" s="13"/>
      <c r="KW120" s="13">
        <v>1</v>
      </c>
      <c r="KX120" s="13">
        <v>1</v>
      </c>
      <c r="KY120" s="13"/>
      <c r="KZ120" s="13"/>
      <c r="LA120" s="13"/>
      <c r="LB120" s="13"/>
      <c r="LC120" s="13"/>
      <c r="LD120" s="13"/>
      <c r="LE120" s="13"/>
      <c r="LF120" s="13"/>
      <c r="LG120" s="13">
        <v>2</v>
      </c>
      <c r="LH120" s="13"/>
      <c r="LI120" s="13"/>
      <c r="LJ120" s="13"/>
      <c r="LK120" s="13">
        <v>1</v>
      </c>
      <c r="LL120" s="13"/>
      <c r="LM120" s="13">
        <v>1</v>
      </c>
      <c r="LN120" s="13"/>
      <c r="LO120" s="13"/>
      <c r="LP120" s="13"/>
      <c r="LQ120" s="13"/>
      <c r="LR120" s="13">
        <v>1</v>
      </c>
      <c r="LS120" s="13"/>
      <c r="LT120" s="13">
        <v>1</v>
      </c>
      <c r="LU120" s="13"/>
      <c r="LV120" s="13"/>
      <c r="LW120" s="13"/>
      <c r="LX120" s="13"/>
      <c r="LY120" s="13"/>
      <c r="LZ120" s="13"/>
      <c r="MA120" s="13">
        <v>1</v>
      </c>
      <c r="MB120" s="13">
        <v>3</v>
      </c>
      <c r="MC120" s="13"/>
      <c r="MD120" s="13"/>
      <c r="ME120" s="13">
        <v>3</v>
      </c>
      <c r="MF120" s="13"/>
      <c r="MG120" s="13">
        <v>2</v>
      </c>
      <c r="MH120" s="13"/>
      <c r="MI120" s="13">
        <v>1</v>
      </c>
      <c r="MJ120" s="13">
        <v>1</v>
      </c>
      <c r="MK120" s="13"/>
      <c r="ML120" s="13"/>
      <c r="MM120" s="13"/>
      <c r="MN120" s="13"/>
      <c r="MO120" s="13">
        <v>1</v>
      </c>
      <c r="MP120" s="13"/>
      <c r="MQ120" s="13"/>
      <c r="MR120" s="13"/>
      <c r="MS120" s="13"/>
      <c r="MT120" s="13"/>
      <c r="MU120" s="13">
        <v>1</v>
      </c>
      <c r="MV120" s="13"/>
      <c r="MW120" s="13"/>
      <c r="MX120" s="13">
        <v>1</v>
      </c>
      <c r="MY120" s="13"/>
      <c r="MZ120" s="13"/>
      <c r="NA120" s="13"/>
      <c r="NB120" s="13">
        <v>1</v>
      </c>
      <c r="NC120" s="13">
        <v>1</v>
      </c>
      <c r="ND120" s="13"/>
      <c r="NE120" s="13"/>
      <c r="NF120" s="59">
        <v>41</v>
      </c>
      <c r="NG120" s="13">
        <v>10943</v>
      </c>
      <c r="NH120" s="351"/>
      <c r="NI120" s="351"/>
      <c r="NJ120" s="351"/>
      <c r="NK120" s="351"/>
      <c r="NL120" s="351"/>
      <c r="NM120" s="351"/>
    </row>
    <row r="121" spans="1:377">
      <c r="A121" s="9" t="s">
        <v>132</v>
      </c>
      <c r="B121" s="250">
        <f t="shared" si="67"/>
        <v>287</v>
      </c>
      <c r="C121" s="250">
        <f t="shared" si="68"/>
        <v>273</v>
      </c>
      <c r="D121" s="250">
        <f t="shared" si="69"/>
        <v>468</v>
      </c>
      <c r="E121" s="250">
        <f t="shared" si="70"/>
        <v>549</v>
      </c>
      <c r="F121" s="250">
        <f t="shared" si="71"/>
        <v>2012</v>
      </c>
      <c r="G121" s="250">
        <f t="shared" si="72"/>
        <v>1851</v>
      </c>
      <c r="H121" s="250">
        <f t="shared" si="73"/>
        <v>2183</v>
      </c>
      <c r="I121" s="250">
        <f t="shared" si="74"/>
        <v>2001</v>
      </c>
      <c r="J121" s="250">
        <f t="shared" si="75"/>
        <v>1686</v>
      </c>
      <c r="K121" s="250">
        <f t="shared" si="76"/>
        <v>1583</v>
      </c>
      <c r="L121" s="250">
        <f t="shared" si="77"/>
        <v>1040</v>
      </c>
      <c r="M121" s="250">
        <f t="shared" si="78"/>
        <v>1083</v>
      </c>
      <c r="N121" s="250">
        <f t="shared" si="79"/>
        <v>577</v>
      </c>
      <c r="O121" s="250">
        <f t="shared" si="80"/>
        <v>462</v>
      </c>
      <c r="P121" s="250">
        <f t="shared" si="81"/>
        <v>261</v>
      </c>
      <c r="Q121" s="250">
        <f t="shared" si="82"/>
        <v>199</v>
      </c>
      <c r="R121" s="250">
        <f t="shared" si="83"/>
        <v>76</v>
      </c>
      <c r="S121" s="250">
        <f t="shared" si="84"/>
        <v>103</v>
      </c>
      <c r="T121" s="250">
        <f t="shared" si="85"/>
        <v>5</v>
      </c>
      <c r="U121" s="250">
        <f t="shared" si="86"/>
        <v>39</v>
      </c>
      <c r="W121" s="16" t="s">
        <v>132</v>
      </c>
      <c r="X121" s="458">
        <f t="shared" si="87"/>
        <v>287</v>
      </c>
      <c r="Y121" s="458">
        <f t="shared" si="88"/>
        <v>273</v>
      </c>
      <c r="Z121" s="458">
        <f t="shared" si="89"/>
        <v>468</v>
      </c>
      <c r="AA121" s="458">
        <f t="shared" si="90"/>
        <v>549</v>
      </c>
      <c r="AB121" s="458">
        <f t="shared" si="91"/>
        <v>2012</v>
      </c>
      <c r="AC121" s="458">
        <f t="shared" si="92"/>
        <v>1851</v>
      </c>
      <c r="AD121" s="458">
        <f t="shared" si="93"/>
        <v>2183</v>
      </c>
      <c r="AE121" s="458">
        <f t="shared" si="94"/>
        <v>2001</v>
      </c>
      <c r="AF121" s="458">
        <f t="shared" si="95"/>
        <v>1686</v>
      </c>
      <c r="AG121" s="458">
        <f t="shared" si="96"/>
        <v>1583</v>
      </c>
      <c r="AH121" s="458">
        <f t="shared" si="97"/>
        <v>1040</v>
      </c>
      <c r="AI121" s="458">
        <f t="shared" si="98"/>
        <v>1083</v>
      </c>
      <c r="AJ121" s="458">
        <f t="shared" si="99"/>
        <v>577</v>
      </c>
      <c r="AK121" s="458">
        <f t="shared" si="100"/>
        <v>462</v>
      </c>
      <c r="AL121" s="458">
        <f t="shared" si="101"/>
        <v>261</v>
      </c>
      <c r="AM121" s="458">
        <f t="shared" si="102"/>
        <v>199</v>
      </c>
      <c r="AN121" s="458">
        <f t="shared" si="103"/>
        <v>76</v>
      </c>
      <c r="AO121" s="458">
        <f t="shared" si="104"/>
        <v>103</v>
      </c>
      <c r="AP121" s="458">
        <f t="shared" si="105"/>
        <v>5</v>
      </c>
      <c r="AQ121" s="458">
        <f t="shared" si="106"/>
        <v>39</v>
      </c>
      <c r="AR121" s="458">
        <f t="shared" si="107"/>
        <v>93</v>
      </c>
      <c r="AT121" s="16" t="s">
        <v>132</v>
      </c>
      <c r="AU121" s="13">
        <v>40</v>
      </c>
      <c r="AV121" s="13">
        <v>41</v>
      </c>
      <c r="AW121" s="13">
        <v>23</v>
      </c>
      <c r="AX121" s="13">
        <v>28</v>
      </c>
      <c r="AY121" s="13">
        <v>18</v>
      </c>
      <c r="AZ121" s="13">
        <v>22</v>
      </c>
      <c r="BA121" s="13">
        <v>25</v>
      </c>
      <c r="BB121" s="13">
        <v>19</v>
      </c>
      <c r="BC121" s="13">
        <v>29</v>
      </c>
      <c r="BD121" s="13">
        <v>28</v>
      </c>
      <c r="BE121" s="13">
        <v>17</v>
      </c>
      <c r="BF121" s="13">
        <v>30</v>
      </c>
      <c r="BG121" s="13">
        <v>34</v>
      </c>
      <c r="BH121" s="13">
        <v>29</v>
      </c>
      <c r="BI121" s="13">
        <v>45</v>
      </c>
      <c r="BJ121" s="13">
        <v>53</v>
      </c>
      <c r="BK121" s="13">
        <v>79</v>
      </c>
      <c r="BL121" s="13">
        <v>74</v>
      </c>
      <c r="BM121" s="13">
        <v>75</v>
      </c>
      <c r="BN121" s="13">
        <v>113</v>
      </c>
      <c r="BO121" s="13">
        <v>123</v>
      </c>
      <c r="BP121" s="13">
        <v>113</v>
      </c>
      <c r="BQ121" s="13">
        <v>147</v>
      </c>
      <c r="BR121" s="13">
        <v>165</v>
      </c>
      <c r="BS121" s="13">
        <v>171</v>
      </c>
      <c r="BT121" s="13">
        <v>250</v>
      </c>
      <c r="BU121" s="13">
        <v>216</v>
      </c>
      <c r="BV121" s="13">
        <v>206</v>
      </c>
      <c r="BW121" s="13">
        <v>216</v>
      </c>
      <c r="BX121" s="13">
        <v>244</v>
      </c>
      <c r="BY121" s="13">
        <v>190</v>
      </c>
      <c r="BZ121" s="13">
        <v>226</v>
      </c>
      <c r="CA121" s="13">
        <v>221</v>
      </c>
      <c r="CB121" s="13">
        <v>218</v>
      </c>
      <c r="CC121" s="13">
        <v>194</v>
      </c>
      <c r="CD121" s="13">
        <v>184</v>
      </c>
      <c r="CE121" s="13">
        <v>185</v>
      </c>
      <c r="CF121" s="13">
        <v>189</v>
      </c>
      <c r="CG121" s="13">
        <v>194</v>
      </c>
      <c r="CH121" s="13">
        <v>200</v>
      </c>
      <c r="CI121" s="13">
        <v>190</v>
      </c>
      <c r="CJ121" s="13">
        <v>187</v>
      </c>
      <c r="CK121" s="13">
        <v>165</v>
      </c>
      <c r="CL121" s="13">
        <v>180</v>
      </c>
      <c r="CM121" s="13">
        <v>144</v>
      </c>
      <c r="CN121" s="13">
        <v>155</v>
      </c>
      <c r="CO121" s="13">
        <v>152</v>
      </c>
      <c r="CP121" s="13">
        <v>141</v>
      </c>
      <c r="CQ121" s="13">
        <v>127</v>
      </c>
      <c r="CR121" s="13">
        <v>142</v>
      </c>
      <c r="CS121" s="13">
        <v>139</v>
      </c>
      <c r="CT121" s="13">
        <v>135</v>
      </c>
      <c r="CU121" s="13">
        <v>113</v>
      </c>
      <c r="CV121" s="13">
        <v>94</v>
      </c>
      <c r="CW121" s="13">
        <v>122</v>
      </c>
      <c r="CX121" s="13">
        <v>114</v>
      </c>
      <c r="CY121" s="13">
        <v>96</v>
      </c>
      <c r="CZ121" s="13">
        <v>108</v>
      </c>
      <c r="DA121" s="13">
        <v>87</v>
      </c>
      <c r="DB121" s="13">
        <v>75</v>
      </c>
      <c r="DC121" s="13">
        <v>78</v>
      </c>
      <c r="DD121" s="13">
        <v>59</v>
      </c>
      <c r="DE121" s="13">
        <v>45</v>
      </c>
      <c r="DF121" s="13">
        <v>55</v>
      </c>
      <c r="DG121" s="13">
        <v>43</v>
      </c>
      <c r="DH121" s="13">
        <v>47</v>
      </c>
      <c r="DI121" s="13">
        <v>30</v>
      </c>
      <c r="DJ121" s="13">
        <v>29</v>
      </c>
      <c r="DK121" s="13">
        <v>35</v>
      </c>
      <c r="DL121" s="13">
        <v>41</v>
      </c>
      <c r="DM121" s="13">
        <v>31</v>
      </c>
      <c r="DN121" s="13">
        <v>28</v>
      </c>
      <c r="DO121" s="13">
        <v>18</v>
      </c>
      <c r="DP121" s="13">
        <v>22</v>
      </c>
      <c r="DQ121" s="13">
        <v>15</v>
      </c>
      <c r="DR121" s="13">
        <v>20</v>
      </c>
      <c r="DS121" s="13">
        <v>13</v>
      </c>
      <c r="DT121" s="13">
        <v>20</v>
      </c>
      <c r="DU121" s="13">
        <v>17</v>
      </c>
      <c r="DV121" s="13">
        <v>15</v>
      </c>
      <c r="DW121" s="13">
        <v>13</v>
      </c>
      <c r="DX121" s="13">
        <v>16</v>
      </c>
      <c r="DY121" s="13">
        <v>9</v>
      </c>
      <c r="DZ121" s="13">
        <v>7</v>
      </c>
      <c r="EA121" s="13">
        <v>13</v>
      </c>
      <c r="EB121" s="13">
        <v>10</v>
      </c>
      <c r="EC121" s="13">
        <v>9</v>
      </c>
      <c r="ED121" s="13">
        <v>12</v>
      </c>
      <c r="EE121" s="13">
        <v>7</v>
      </c>
      <c r="EF121" s="13">
        <v>7</v>
      </c>
      <c r="EG121" s="13">
        <v>5</v>
      </c>
      <c r="EH121" s="13">
        <v>8</v>
      </c>
      <c r="EI121" s="13">
        <v>4</v>
      </c>
      <c r="EJ121" s="13">
        <v>6</v>
      </c>
      <c r="EK121" s="13">
        <v>4</v>
      </c>
      <c r="EL121" s="13">
        <v>3</v>
      </c>
      <c r="EM121" s="13">
        <v>3</v>
      </c>
      <c r="EN121" s="13">
        <v>3</v>
      </c>
      <c r="EO121" s="13">
        <v>3</v>
      </c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>
        <v>5</v>
      </c>
      <c r="FB121" s="59">
        <v>8148</v>
      </c>
      <c r="FC121" s="13">
        <v>31</v>
      </c>
      <c r="FD121" s="13">
        <v>44</v>
      </c>
      <c r="FE121" s="13">
        <v>28</v>
      </c>
      <c r="FF121" s="13">
        <v>22</v>
      </c>
      <c r="FG121" s="13">
        <v>25</v>
      </c>
      <c r="FH121" s="13">
        <v>27</v>
      </c>
      <c r="FI121" s="13">
        <v>24</v>
      </c>
      <c r="FJ121" s="13">
        <v>24</v>
      </c>
      <c r="FK121" s="13">
        <v>28</v>
      </c>
      <c r="FL121" s="13">
        <v>34</v>
      </c>
      <c r="FM121" s="13">
        <v>24</v>
      </c>
      <c r="FN121" s="13">
        <v>22</v>
      </c>
      <c r="FO121" s="13">
        <v>32</v>
      </c>
      <c r="FP121" s="13">
        <v>16</v>
      </c>
      <c r="FQ121" s="13">
        <v>35</v>
      </c>
      <c r="FR121" s="13">
        <v>51</v>
      </c>
      <c r="FS121" s="13">
        <v>65</v>
      </c>
      <c r="FT121" s="13">
        <v>42</v>
      </c>
      <c r="FU121" s="13">
        <v>75</v>
      </c>
      <c r="FV121" s="13">
        <v>106</v>
      </c>
      <c r="FW121" s="13">
        <v>118</v>
      </c>
      <c r="FX121" s="13">
        <v>158</v>
      </c>
      <c r="FY121" s="13">
        <v>165</v>
      </c>
      <c r="FZ121" s="13">
        <v>179</v>
      </c>
      <c r="GA121" s="13">
        <v>187</v>
      </c>
      <c r="GB121" s="13">
        <v>224</v>
      </c>
      <c r="GC121" s="13">
        <v>234</v>
      </c>
      <c r="GD121" s="13">
        <v>251</v>
      </c>
      <c r="GE121" s="13">
        <v>241</v>
      </c>
      <c r="GF121" s="13">
        <v>255</v>
      </c>
      <c r="GG121" s="13">
        <v>241</v>
      </c>
      <c r="GH121" s="13">
        <v>216</v>
      </c>
      <c r="GI121" s="13">
        <v>245</v>
      </c>
      <c r="GJ121" s="13">
        <v>244</v>
      </c>
      <c r="GK121" s="13">
        <v>211</v>
      </c>
      <c r="GL121" s="13">
        <v>199</v>
      </c>
      <c r="GM121" s="13">
        <v>201</v>
      </c>
      <c r="GN121" s="13">
        <v>210</v>
      </c>
      <c r="GO121" s="13">
        <v>216</v>
      </c>
      <c r="GP121" s="13">
        <v>200</v>
      </c>
      <c r="GQ121" s="13">
        <v>216</v>
      </c>
      <c r="GR121" s="13">
        <v>185</v>
      </c>
      <c r="GS121" s="13">
        <v>175</v>
      </c>
      <c r="GT121" s="13">
        <v>164</v>
      </c>
      <c r="GU121" s="13">
        <v>173</v>
      </c>
      <c r="GV121" s="13">
        <v>162</v>
      </c>
      <c r="GW121" s="13">
        <v>155</v>
      </c>
      <c r="GX121" s="13">
        <v>148</v>
      </c>
      <c r="GY121" s="13">
        <v>162</v>
      </c>
      <c r="GZ121" s="13">
        <v>146</v>
      </c>
      <c r="HA121" s="13">
        <v>136</v>
      </c>
      <c r="HB121" s="13">
        <v>109</v>
      </c>
      <c r="HC121" s="13">
        <v>99</v>
      </c>
      <c r="HD121" s="13">
        <v>121</v>
      </c>
      <c r="HE121" s="13">
        <v>98</v>
      </c>
      <c r="HF121" s="13">
        <v>102</v>
      </c>
      <c r="HG121" s="13">
        <v>102</v>
      </c>
      <c r="HH121" s="13">
        <v>102</v>
      </c>
      <c r="HI121" s="13">
        <v>87</v>
      </c>
      <c r="HJ121" s="13">
        <v>84</v>
      </c>
      <c r="HK121" s="13">
        <v>72</v>
      </c>
      <c r="HL121" s="13">
        <v>77</v>
      </c>
      <c r="HM121" s="13">
        <v>69</v>
      </c>
      <c r="HN121" s="13">
        <v>52</v>
      </c>
      <c r="HO121" s="13">
        <v>74</v>
      </c>
      <c r="HP121" s="13">
        <v>60</v>
      </c>
      <c r="HQ121" s="13">
        <v>52</v>
      </c>
      <c r="HR121" s="13">
        <v>44</v>
      </c>
      <c r="HS121" s="13">
        <v>44</v>
      </c>
      <c r="HT121" s="13">
        <v>33</v>
      </c>
      <c r="HU121" s="13">
        <v>40</v>
      </c>
      <c r="HV121" s="13">
        <v>29</v>
      </c>
      <c r="HW121" s="13">
        <v>35</v>
      </c>
      <c r="HX121" s="13">
        <v>22</v>
      </c>
      <c r="HY121" s="13">
        <v>24</v>
      </c>
      <c r="HZ121" s="13">
        <v>27</v>
      </c>
      <c r="IA121" s="13">
        <v>30</v>
      </c>
      <c r="IB121" s="13">
        <v>22</v>
      </c>
      <c r="IC121" s="13">
        <v>15</v>
      </c>
      <c r="ID121" s="13">
        <v>17</v>
      </c>
      <c r="IE121" s="13">
        <v>19</v>
      </c>
      <c r="IF121" s="13">
        <v>11</v>
      </c>
      <c r="IG121" s="13">
        <v>10</v>
      </c>
      <c r="IH121" s="13">
        <v>9</v>
      </c>
      <c r="II121" s="13">
        <v>6</v>
      </c>
      <c r="IJ121" s="13">
        <v>3</v>
      </c>
      <c r="IK121" s="13">
        <v>6</v>
      </c>
      <c r="IL121" s="13">
        <v>3</v>
      </c>
      <c r="IM121" s="13">
        <v>4</v>
      </c>
      <c r="IN121" s="13">
        <v>5</v>
      </c>
      <c r="IO121" s="13">
        <v>1</v>
      </c>
      <c r="IP121" s="13"/>
      <c r="IQ121" s="13"/>
      <c r="IR121" s="13">
        <v>1</v>
      </c>
      <c r="IS121" s="13">
        <v>2</v>
      </c>
      <c r="IT121" s="13"/>
      <c r="IU121" s="13"/>
      <c r="IV121" s="13"/>
      <c r="IW121" s="13"/>
      <c r="IX121" s="13"/>
      <c r="IY121" s="13">
        <v>1</v>
      </c>
      <c r="IZ121" s="13"/>
      <c r="JA121" s="13"/>
      <c r="JB121" s="13"/>
      <c r="JC121" s="13"/>
      <c r="JD121" s="13"/>
      <c r="JE121" s="13">
        <v>5</v>
      </c>
      <c r="JF121" s="59">
        <v>8600</v>
      </c>
      <c r="JG121" s="13">
        <v>2</v>
      </c>
      <c r="JH121" s="13"/>
      <c r="JI121" s="13"/>
      <c r="JJ121" s="13"/>
      <c r="JK121" s="13"/>
      <c r="JL121" s="13"/>
      <c r="JM121" s="13"/>
      <c r="JN121" s="13"/>
      <c r="JO121" s="13">
        <v>1</v>
      </c>
      <c r="JP121" s="13">
        <v>2</v>
      </c>
      <c r="JQ121" s="13"/>
      <c r="JR121" s="13">
        <v>2</v>
      </c>
      <c r="JS121" s="13"/>
      <c r="JT121" s="13"/>
      <c r="JU121" s="13">
        <v>1</v>
      </c>
      <c r="JV121" s="13"/>
      <c r="JW121" s="13">
        <v>1</v>
      </c>
      <c r="JX121" s="13"/>
      <c r="JY121" s="13"/>
      <c r="JZ121" s="13">
        <v>1</v>
      </c>
      <c r="KA121" s="13">
        <v>2</v>
      </c>
      <c r="KB121" s="13">
        <v>2</v>
      </c>
      <c r="KC121" s="13">
        <v>1</v>
      </c>
      <c r="KD121" s="13">
        <v>2</v>
      </c>
      <c r="KE121" s="13">
        <v>1</v>
      </c>
      <c r="KF121" s="13">
        <v>1</v>
      </c>
      <c r="KG121" s="13">
        <v>1</v>
      </c>
      <c r="KH121" s="13">
        <v>1</v>
      </c>
      <c r="KI121" s="13">
        <v>4</v>
      </c>
      <c r="KJ121" s="13">
        <v>6</v>
      </c>
      <c r="KK121" s="13">
        <v>2</v>
      </c>
      <c r="KL121" s="13">
        <v>4</v>
      </c>
      <c r="KM121" s="13">
        <v>1</v>
      </c>
      <c r="KN121" s="13">
        <v>1</v>
      </c>
      <c r="KO121" s="13">
        <v>2</v>
      </c>
      <c r="KP121" s="13">
        <v>3</v>
      </c>
      <c r="KQ121" s="13">
        <v>1</v>
      </c>
      <c r="KR121" s="13"/>
      <c r="KS121" s="13">
        <v>1</v>
      </c>
      <c r="KT121" s="13">
        <v>1</v>
      </c>
      <c r="KU121" s="13">
        <v>2</v>
      </c>
      <c r="KV121" s="13"/>
      <c r="KW121" s="13">
        <v>2</v>
      </c>
      <c r="KX121" s="13">
        <v>2</v>
      </c>
      <c r="KY121" s="13"/>
      <c r="KZ121" s="13">
        <v>1</v>
      </c>
      <c r="LA121" s="13">
        <v>1</v>
      </c>
      <c r="LB121" s="13">
        <v>1</v>
      </c>
      <c r="LC121" s="13">
        <v>2</v>
      </c>
      <c r="LD121" s="13">
        <v>1</v>
      </c>
      <c r="LE121" s="13"/>
      <c r="LF121" s="13"/>
      <c r="LG121" s="13">
        <v>1</v>
      </c>
      <c r="LH121" s="13"/>
      <c r="LI121" s="13"/>
      <c r="LJ121" s="13"/>
      <c r="LK121" s="13">
        <v>2</v>
      </c>
      <c r="LL121" s="13"/>
      <c r="LM121" s="13"/>
      <c r="LN121" s="13">
        <v>1</v>
      </c>
      <c r="LO121" s="13">
        <v>2</v>
      </c>
      <c r="LP121" s="13"/>
      <c r="LQ121" s="13"/>
      <c r="LR121" s="13"/>
      <c r="LS121" s="13"/>
      <c r="LT121" s="13"/>
      <c r="LU121" s="13">
        <v>1</v>
      </c>
      <c r="LV121" s="13"/>
      <c r="LW121" s="13"/>
      <c r="LX121" s="13"/>
      <c r="LY121" s="13">
        <v>1</v>
      </c>
      <c r="LZ121" s="13">
        <v>1</v>
      </c>
      <c r="MA121" s="13"/>
      <c r="MB121" s="13"/>
      <c r="MC121" s="13"/>
      <c r="MD121" s="13"/>
      <c r="ME121" s="13"/>
      <c r="MF121" s="13"/>
      <c r="MG121" s="13"/>
      <c r="MH121" s="13">
        <v>1</v>
      </c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>
        <v>14</v>
      </c>
      <c r="NF121" s="59">
        <v>83</v>
      </c>
      <c r="NG121" s="13">
        <v>16831</v>
      </c>
      <c r="NH121" s="351"/>
      <c r="NI121" s="351"/>
      <c r="NJ121" s="351"/>
      <c r="NK121" s="351"/>
      <c r="NL121" s="351"/>
      <c r="NM121" s="351"/>
    </row>
    <row r="122" spans="1:377">
      <c r="A122" s="8" t="s">
        <v>133</v>
      </c>
      <c r="B122" s="250">
        <f t="shared" si="67"/>
        <v>2</v>
      </c>
      <c r="C122" s="250">
        <f t="shared" si="68"/>
        <v>4</v>
      </c>
      <c r="D122" s="250">
        <f t="shared" si="69"/>
        <v>4</v>
      </c>
      <c r="E122" s="250">
        <f t="shared" si="70"/>
        <v>14</v>
      </c>
      <c r="F122" s="250">
        <f t="shared" si="71"/>
        <v>41</v>
      </c>
      <c r="G122" s="250">
        <f t="shared" si="72"/>
        <v>37</v>
      </c>
      <c r="H122" s="250">
        <f t="shared" si="73"/>
        <v>49</v>
      </c>
      <c r="I122" s="250">
        <f t="shared" si="74"/>
        <v>56</v>
      </c>
      <c r="J122" s="250">
        <f t="shared" si="75"/>
        <v>42</v>
      </c>
      <c r="K122" s="250">
        <f t="shared" si="76"/>
        <v>47</v>
      </c>
      <c r="L122" s="250">
        <f t="shared" si="77"/>
        <v>34</v>
      </c>
      <c r="M122" s="250">
        <f t="shared" si="78"/>
        <v>45</v>
      </c>
      <c r="N122" s="250">
        <f t="shared" si="79"/>
        <v>24</v>
      </c>
      <c r="O122" s="250">
        <f t="shared" si="80"/>
        <v>17</v>
      </c>
      <c r="P122" s="250">
        <f t="shared" si="81"/>
        <v>9</v>
      </c>
      <c r="Q122" s="250">
        <f t="shared" si="82"/>
        <v>7</v>
      </c>
      <c r="R122" s="250">
        <f t="shared" si="83"/>
        <v>4</v>
      </c>
      <c r="S122" s="250">
        <f t="shared" si="84"/>
        <v>4</v>
      </c>
      <c r="T122" s="250">
        <f t="shared" si="85"/>
        <v>0</v>
      </c>
      <c r="U122" s="250">
        <f t="shared" si="86"/>
        <v>5</v>
      </c>
      <c r="W122" s="16" t="s">
        <v>133</v>
      </c>
      <c r="X122" s="458">
        <f t="shared" si="87"/>
        <v>2</v>
      </c>
      <c r="Y122" s="458">
        <f t="shared" si="88"/>
        <v>4</v>
      </c>
      <c r="Z122" s="458">
        <f t="shared" si="89"/>
        <v>4</v>
      </c>
      <c r="AA122" s="458">
        <f t="shared" si="90"/>
        <v>14</v>
      </c>
      <c r="AB122" s="458">
        <f t="shared" si="91"/>
        <v>41</v>
      </c>
      <c r="AC122" s="458">
        <f t="shared" si="92"/>
        <v>37</v>
      </c>
      <c r="AD122" s="458">
        <f t="shared" si="93"/>
        <v>49</v>
      </c>
      <c r="AE122" s="458">
        <f t="shared" si="94"/>
        <v>56</v>
      </c>
      <c r="AF122" s="458">
        <f t="shared" si="95"/>
        <v>42</v>
      </c>
      <c r="AG122" s="458">
        <f t="shared" si="96"/>
        <v>47</v>
      </c>
      <c r="AH122" s="458">
        <f t="shared" si="97"/>
        <v>34</v>
      </c>
      <c r="AI122" s="458">
        <f t="shared" si="98"/>
        <v>45</v>
      </c>
      <c r="AJ122" s="458">
        <f t="shared" si="99"/>
        <v>24</v>
      </c>
      <c r="AK122" s="458">
        <f t="shared" si="100"/>
        <v>17</v>
      </c>
      <c r="AL122" s="458">
        <f t="shared" si="101"/>
        <v>9</v>
      </c>
      <c r="AM122" s="458">
        <f t="shared" si="102"/>
        <v>7</v>
      </c>
      <c r="AN122" s="458">
        <f t="shared" si="103"/>
        <v>4</v>
      </c>
      <c r="AO122" s="458">
        <f t="shared" si="104"/>
        <v>4</v>
      </c>
      <c r="AP122" s="458">
        <f t="shared" si="105"/>
        <v>0</v>
      </c>
      <c r="AQ122" s="458">
        <f t="shared" si="106"/>
        <v>5</v>
      </c>
      <c r="AR122" s="458">
        <f t="shared" si="107"/>
        <v>0</v>
      </c>
      <c r="AT122" s="16" t="s">
        <v>133</v>
      </c>
      <c r="AU122" s="13"/>
      <c r="AV122" s="13"/>
      <c r="AW122" s="13"/>
      <c r="AX122" s="13"/>
      <c r="AY122" s="13">
        <v>1</v>
      </c>
      <c r="AZ122" s="13">
        <v>1</v>
      </c>
      <c r="BA122" s="13">
        <v>1</v>
      </c>
      <c r="BB122" s="13"/>
      <c r="BC122" s="13">
        <v>1</v>
      </c>
      <c r="BD122" s="13"/>
      <c r="BE122" s="13">
        <v>2</v>
      </c>
      <c r="BF122" s="13">
        <v>1</v>
      </c>
      <c r="BG122" s="13">
        <v>1</v>
      </c>
      <c r="BH122" s="13">
        <v>2</v>
      </c>
      <c r="BI122" s="13"/>
      <c r="BJ122" s="13"/>
      <c r="BK122" s="13"/>
      <c r="BL122" s="13">
        <v>2</v>
      </c>
      <c r="BM122" s="13">
        <v>3</v>
      </c>
      <c r="BN122" s="13">
        <v>3</v>
      </c>
      <c r="BO122" s="13">
        <v>3</v>
      </c>
      <c r="BP122" s="13">
        <v>1</v>
      </c>
      <c r="BQ122" s="13">
        <v>2</v>
      </c>
      <c r="BR122" s="13">
        <v>3</v>
      </c>
      <c r="BS122" s="13">
        <v>4</v>
      </c>
      <c r="BT122" s="13">
        <v>5</v>
      </c>
      <c r="BU122" s="13">
        <v>3</v>
      </c>
      <c r="BV122" s="13">
        <v>4</v>
      </c>
      <c r="BW122" s="13">
        <v>6</v>
      </c>
      <c r="BX122" s="13">
        <v>6</v>
      </c>
      <c r="BY122" s="13">
        <v>3</v>
      </c>
      <c r="BZ122" s="13">
        <v>6</v>
      </c>
      <c r="CA122" s="13">
        <v>3</v>
      </c>
      <c r="CB122" s="13">
        <v>12</v>
      </c>
      <c r="CC122" s="13">
        <v>6</v>
      </c>
      <c r="CD122" s="13">
        <v>3</v>
      </c>
      <c r="CE122" s="13">
        <v>7</v>
      </c>
      <c r="CF122" s="13">
        <v>6</v>
      </c>
      <c r="CG122" s="13">
        <v>7</v>
      </c>
      <c r="CH122" s="13">
        <v>3</v>
      </c>
      <c r="CI122" s="13">
        <v>3</v>
      </c>
      <c r="CJ122" s="13">
        <v>6</v>
      </c>
      <c r="CK122" s="13">
        <v>6</v>
      </c>
      <c r="CL122" s="13">
        <v>8</v>
      </c>
      <c r="CM122" s="13">
        <v>1</v>
      </c>
      <c r="CN122" s="13">
        <v>8</v>
      </c>
      <c r="CO122" s="13">
        <v>4</v>
      </c>
      <c r="CP122" s="13">
        <v>2</v>
      </c>
      <c r="CQ122" s="13">
        <v>5</v>
      </c>
      <c r="CR122" s="13">
        <v>4</v>
      </c>
      <c r="CS122" s="13">
        <v>4</v>
      </c>
      <c r="CT122" s="13">
        <v>6</v>
      </c>
      <c r="CU122" s="13">
        <v>2</v>
      </c>
      <c r="CV122" s="13">
        <v>5</v>
      </c>
      <c r="CW122" s="13">
        <v>5</v>
      </c>
      <c r="CX122" s="13">
        <v>3</v>
      </c>
      <c r="CY122" s="13">
        <v>8</v>
      </c>
      <c r="CZ122" s="13">
        <v>5</v>
      </c>
      <c r="DA122" s="13">
        <v>5</v>
      </c>
      <c r="DB122" s="13">
        <v>2</v>
      </c>
      <c r="DC122" s="13">
        <v>4</v>
      </c>
      <c r="DD122" s="13">
        <v>1</v>
      </c>
      <c r="DE122" s="13">
        <v>1</v>
      </c>
      <c r="DF122" s="13"/>
      <c r="DG122" s="13">
        <v>3</v>
      </c>
      <c r="DH122" s="13"/>
      <c r="DI122" s="13">
        <v>2</v>
      </c>
      <c r="DJ122" s="13">
        <v>2</v>
      </c>
      <c r="DK122" s="13">
        <v>2</v>
      </c>
      <c r="DL122" s="13">
        <v>2</v>
      </c>
      <c r="DM122" s="13"/>
      <c r="DN122" s="13"/>
      <c r="DO122" s="13">
        <v>1</v>
      </c>
      <c r="DP122" s="13">
        <v>1</v>
      </c>
      <c r="DQ122" s="13"/>
      <c r="DR122" s="13">
        <v>2</v>
      </c>
      <c r="DS122" s="13">
        <v>1</v>
      </c>
      <c r="DT122" s="13">
        <v>1</v>
      </c>
      <c r="DU122" s="13">
        <v>1</v>
      </c>
      <c r="DV122" s="13"/>
      <c r="DW122" s="13"/>
      <c r="DX122" s="13"/>
      <c r="DY122" s="13"/>
      <c r="DZ122" s="13"/>
      <c r="EA122" s="13">
        <v>1</v>
      </c>
      <c r="EB122" s="13">
        <v>1</v>
      </c>
      <c r="EC122" s="13">
        <v>2</v>
      </c>
      <c r="ED122" s="13"/>
      <c r="EE122" s="13"/>
      <c r="EF122" s="13"/>
      <c r="EG122" s="13"/>
      <c r="EH122" s="13">
        <v>1</v>
      </c>
      <c r="EI122" s="13"/>
      <c r="EJ122" s="13">
        <v>1</v>
      </c>
      <c r="EK122" s="13">
        <v>1</v>
      </c>
      <c r="EL122" s="13"/>
      <c r="EM122" s="13">
        <v>1</v>
      </c>
      <c r="EN122" s="13">
        <v>1</v>
      </c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59">
        <v>236</v>
      </c>
      <c r="FC122" s="13">
        <v>1</v>
      </c>
      <c r="FD122" s="13"/>
      <c r="FE122" s="13"/>
      <c r="FF122" s="13"/>
      <c r="FG122" s="13"/>
      <c r="FH122" s="13"/>
      <c r="FI122" s="13"/>
      <c r="FJ122" s="13"/>
      <c r="FK122" s="13"/>
      <c r="FL122" s="13">
        <v>1</v>
      </c>
      <c r="FM122" s="13"/>
      <c r="FN122" s="13"/>
      <c r="FO122" s="13"/>
      <c r="FP122" s="13"/>
      <c r="FQ122" s="13"/>
      <c r="FR122" s="13"/>
      <c r="FS122" s="13"/>
      <c r="FT122" s="13"/>
      <c r="FU122" s="13">
        <v>2</v>
      </c>
      <c r="FV122" s="13">
        <v>2</v>
      </c>
      <c r="FW122" s="13">
        <v>1</v>
      </c>
      <c r="FX122" s="13">
        <v>2</v>
      </c>
      <c r="FY122" s="13">
        <v>6</v>
      </c>
      <c r="FZ122" s="13">
        <v>4</v>
      </c>
      <c r="GA122" s="13">
        <v>3</v>
      </c>
      <c r="GB122" s="13">
        <v>2</v>
      </c>
      <c r="GC122" s="13">
        <v>3</v>
      </c>
      <c r="GD122" s="13">
        <v>3</v>
      </c>
      <c r="GE122" s="13">
        <v>8</v>
      </c>
      <c r="GF122" s="13">
        <v>9</v>
      </c>
      <c r="GG122" s="13">
        <v>10</v>
      </c>
      <c r="GH122" s="13">
        <v>7</v>
      </c>
      <c r="GI122" s="13">
        <v>3</v>
      </c>
      <c r="GJ122" s="13">
        <v>5</v>
      </c>
      <c r="GK122" s="13">
        <v>5</v>
      </c>
      <c r="GL122" s="13">
        <v>2</v>
      </c>
      <c r="GM122" s="13">
        <v>2</v>
      </c>
      <c r="GN122" s="13">
        <v>7</v>
      </c>
      <c r="GO122" s="13">
        <v>3</v>
      </c>
      <c r="GP122" s="13">
        <v>5</v>
      </c>
      <c r="GQ122" s="13">
        <v>6</v>
      </c>
      <c r="GR122" s="13">
        <v>6</v>
      </c>
      <c r="GS122" s="13">
        <v>2</v>
      </c>
      <c r="GT122" s="13">
        <v>2</v>
      </c>
      <c r="GU122" s="13">
        <v>6</v>
      </c>
      <c r="GV122" s="13">
        <v>2</v>
      </c>
      <c r="GW122" s="13">
        <v>5</v>
      </c>
      <c r="GX122" s="13">
        <v>5</v>
      </c>
      <c r="GY122" s="13">
        <v>5</v>
      </c>
      <c r="GZ122" s="13">
        <v>3</v>
      </c>
      <c r="HA122" s="13">
        <v>3</v>
      </c>
      <c r="HB122" s="13">
        <v>1</v>
      </c>
      <c r="HC122" s="13">
        <v>4</v>
      </c>
      <c r="HD122" s="13">
        <v>3</v>
      </c>
      <c r="HE122" s="13">
        <v>3</v>
      </c>
      <c r="HF122" s="13">
        <v>3</v>
      </c>
      <c r="HG122" s="13">
        <v>2</v>
      </c>
      <c r="HH122" s="13">
        <v>7</v>
      </c>
      <c r="HI122" s="13">
        <v>3</v>
      </c>
      <c r="HJ122" s="13">
        <v>5</v>
      </c>
      <c r="HK122" s="13">
        <v>3</v>
      </c>
      <c r="HL122" s="13">
        <v>5</v>
      </c>
      <c r="HM122" s="13">
        <v>3</v>
      </c>
      <c r="HN122" s="13"/>
      <c r="HO122" s="13">
        <v>5</v>
      </c>
      <c r="HP122" s="13">
        <v>2</v>
      </c>
      <c r="HQ122" s="13">
        <v>1</v>
      </c>
      <c r="HR122" s="13">
        <v>1</v>
      </c>
      <c r="HS122" s="13">
        <v>2</v>
      </c>
      <c r="HT122" s="13">
        <v>2</v>
      </c>
      <c r="HU122" s="13"/>
      <c r="HV122" s="13">
        <v>2</v>
      </c>
      <c r="HW122" s="13"/>
      <c r="HX122" s="13">
        <v>1</v>
      </c>
      <c r="HY122" s="13"/>
      <c r="HZ122" s="13">
        <v>1</v>
      </c>
      <c r="IA122" s="13">
        <v>2</v>
      </c>
      <c r="IB122" s="13">
        <v>3</v>
      </c>
      <c r="IC122" s="13"/>
      <c r="ID122" s="13"/>
      <c r="IE122" s="13">
        <v>1</v>
      </c>
      <c r="IF122" s="13"/>
      <c r="IG122" s="13">
        <v>1</v>
      </c>
      <c r="IH122" s="13"/>
      <c r="II122" s="13"/>
      <c r="IJ122" s="13">
        <v>2</v>
      </c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59">
        <v>209</v>
      </c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59"/>
      <c r="NG122" s="13">
        <v>445</v>
      </c>
      <c r="NH122" s="351"/>
      <c r="NI122" s="351"/>
      <c r="NJ122" s="351"/>
      <c r="NK122" s="351"/>
      <c r="NL122" s="351"/>
      <c r="NM122" s="351"/>
    </row>
    <row r="123" spans="1:377">
      <c r="A123" s="8" t="s">
        <v>134</v>
      </c>
      <c r="B123" s="250">
        <f t="shared" si="67"/>
        <v>3</v>
      </c>
      <c r="C123" s="250">
        <f t="shared" si="68"/>
        <v>5</v>
      </c>
      <c r="D123" s="250">
        <f t="shared" si="69"/>
        <v>8</v>
      </c>
      <c r="E123" s="250">
        <f t="shared" si="70"/>
        <v>12</v>
      </c>
      <c r="F123" s="250">
        <f t="shared" si="71"/>
        <v>41</v>
      </c>
      <c r="G123" s="250">
        <f t="shared" si="72"/>
        <v>40</v>
      </c>
      <c r="H123" s="250">
        <f t="shared" si="73"/>
        <v>34</v>
      </c>
      <c r="I123" s="250">
        <f t="shared" si="74"/>
        <v>38</v>
      </c>
      <c r="J123" s="250">
        <f t="shared" si="75"/>
        <v>45</v>
      </c>
      <c r="K123" s="250">
        <f t="shared" si="76"/>
        <v>42</v>
      </c>
      <c r="L123" s="250">
        <f t="shared" si="77"/>
        <v>30</v>
      </c>
      <c r="M123" s="250">
        <f t="shared" si="78"/>
        <v>45</v>
      </c>
      <c r="N123" s="250">
        <f t="shared" si="79"/>
        <v>32</v>
      </c>
      <c r="O123" s="250">
        <f t="shared" si="80"/>
        <v>25</v>
      </c>
      <c r="P123" s="250">
        <f t="shared" si="81"/>
        <v>14</v>
      </c>
      <c r="Q123" s="250">
        <f t="shared" si="82"/>
        <v>16</v>
      </c>
      <c r="R123" s="250">
        <f t="shared" si="83"/>
        <v>2</v>
      </c>
      <c r="S123" s="250">
        <f t="shared" si="84"/>
        <v>11</v>
      </c>
      <c r="T123" s="250">
        <f t="shared" si="85"/>
        <v>2</v>
      </c>
      <c r="U123" s="250">
        <f t="shared" si="86"/>
        <v>4</v>
      </c>
      <c r="W123" s="16" t="s">
        <v>134</v>
      </c>
      <c r="X123" s="458">
        <f t="shared" si="87"/>
        <v>3</v>
      </c>
      <c r="Y123" s="458">
        <f t="shared" si="88"/>
        <v>5</v>
      </c>
      <c r="Z123" s="458">
        <f t="shared" si="89"/>
        <v>8</v>
      </c>
      <c r="AA123" s="458">
        <f t="shared" si="90"/>
        <v>12</v>
      </c>
      <c r="AB123" s="458">
        <f t="shared" si="91"/>
        <v>41</v>
      </c>
      <c r="AC123" s="458">
        <f t="shared" si="92"/>
        <v>40</v>
      </c>
      <c r="AD123" s="458">
        <f t="shared" si="93"/>
        <v>34</v>
      </c>
      <c r="AE123" s="458">
        <f t="shared" si="94"/>
        <v>38</v>
      </c>
      <c r="AF123" s="458">
        <f t="shared" si="95"/>
        <v>45</v>
      </c>
      <c r="AG123" s="458">
        <f t="shared" si="96"/>
        <v>42</v>
      </c>
      <c r="AH123" s="458">
        <f t="shared" si="97"/>
        <v>30</v>
      </c>
      <c r="AI123" s="458">
        <f t="shared" si="98"/>
        <v>45</v>
      </c>
      <c r="AJ123" s="458">
        <f t="shared" si="99"/>
        <v>32</v>
      </c>
      <c r="AK123" s="458">
        <f t="shared" si="100"/>
        <v>25</v>
      </c>
      <c r="AL123" s="458">
        <f t="shared" si="101"/>
        <v>14</v>
      </c>
      <c r="AM123" s="458">
        <f t="shared" si="102"/>
        <v>16</v>
      </c>
      <c r="AN123" s="458">
        <f t="shared" si="103"/>
        <v>2</v>
      </c>
      <c r="AO123" s="458">
        <f t="shared" si="104"/>
        <v>11</v>
      </c>
      <c r="AP123" s="458">
        <f t="shared" si="105"/>
        <v>2</v>
      </c>
      <c r="AQ123" s="458">
        <f t="shared" si="106"/>
        <v>4</v>
      </c>
      <c r="AR123" s="458">
        <f t="shared" si="107"/>
        <v>0</v>
      </c>
      <c r="AT123" s="16" t="s">
        <v>134</v>
      </c>
      <c r="AU123" s="13"/>
      <c r="AV123" s="13"/>
      <c r="AW123" s="13">
        <v>1</v>
      </c>
      <c r="AX123" s="13"/>
      <c r="AY123" s="13"/>
      <c r="AZ123" s="13">
        <v>1</v>
      </c>
      <c r="BA123" s="13"/>
      <c r="BB123" s="13">
        <v>2</v>
      </c>
      <c r="BC123" s="13">
        <v>1</v>
      </c>
      <c r="BD123" s="13"/>
      <c r="BE123" s="13">
        <v>1</v>
      </c>
      <c r="BF123" s="13"/>
      <c r="BG123" s="13">
        <v>1</v>
      </c>
      <c r="BH123" s="13">
        <v>1</v>
      </c>
      <c r="BI123" s="13">
        <v>1</v>
      </c>
      <c r="BJ123" s="13"/>
      <c r="BK123" s="13">
        <v>1</v>
      </c>
      <c r="BL123" s="13">
        <v>2</v>
      </c>
      <c r="BM123" s="13">
        <v>1</v>
      </c>
      <c r="BN123" s="13">
        <v>4</v>
      </c>
      <c r="BO123" s="13">
        <v>5</v>
      </c>
      <c r="BP123" s="13">
        <v>1</v>
      </c>
      <c r="BQ123" s="13">
        <v>9</v>
      </c>
      <c r="BR123" s="13">
        <v>1</v>
      </c>
      <c r="BS123" s="13">
        <v>3</v>
      </c>
      <c r="BT123" s="13">
        <v>7</v>
      </c>
      <c r="BU123" s="13">
        <v>5</v>
      </c>
      <c r="BV123" s="13">
        <v>5</v>
      </c>
      <c r="BW123" s="13">
        <v>2</v>
      </c>
      <c r="BX123" s="13">
        <v>2</v>
      </c>
      <c r="BY123" s="13">
        <v>3</v>
      </c>
      <c r="BZ123" s="13">
        <v>4</v>
      </c>
      <c r="CA123" s="13">
        <v>4</v>
      </c>
      <c r="CB123" s="13">
        <v>2</v>
      </c>
      <c r="CC123" s="13">
        <v>5</v>
      </c>
      <c r="CD123" s="13">
        <v>5</v>
      </c>
      <c r="CE123" s="13">
        <v>4</v>
      </c>
      <c r="CF123" s="13">
        <v>2</v>
      </c>
      <c r="CG123" s="13">
        <v>7</v>
      </c>
      <c r="CH123" s="13">
        <v>2</v>
      </c>
      <c r="CI123" s="13">
        <v>3</v>
      </c>
      <c r="CJ123" s="13">
        <v>7</v>
      </c>
      <c r="CK123" s="13">
        <v>2</v>
      </c>
      <c r="CL123" s="13">
        <v>5</v>
      </c>
      <c r="CM123" s="13">
        <v>5</v>
      </c>
      <c r="CN123" s="13">
        <v>3</v>
      </c>
      <c r="CO123" s="13">
        <v>4</v>
      </c>
      <c r="CP123" s="13">
        <v>4</v>
      </c>
      <c r="CQ123" s="13">
        <v>4</v>
      </c>
      <c r="CR123" s="13">
        <v>5</v>
      </c>
      <c r="CS123" s="13">
        <v>10</v>
      </c>
      <c r="CT123" s="13">
        <v>2</v>
      </c>
      <c r="CU123" s="13">
        <v>6</v>
      </c>
      <c r="CV123" s="13">
        <v>3</v>
      </c>
      <c r="CW123" s="13">
        <v>1</v>
      </c>
      <c r="CX123" s="13">
        <v>1</v>
      </c>
      <c r="CY123" s="13">
        <v>5</v>
      </c>
      <c r="CZ123" s="13">
        <v>6</v>
      </c>
      <c r="DA123" s="13">
        <v>3</v>
      </c>
      <c r="DB123" s="13">
        <v>8</v>
      </c>
      <c r="DC123" s="13">
        <v>3</v>
      </c>
      <c r="DD123" s="13"/>
      <c r="DE123" s="13">
        <v>4</v>
      </c>
      <c r="DF123" s="13">
        <v>2</v>
      </c>
      <c r="DG123" s="13">
        <v>1</v>
      </c>
      <c r="DH123" s="13">
        <v>2</v>
      </c>
      <c r="DI123" s="13">
        <v>5</v>
      </c>
      <c r="DJ123" s="13">
        <v>3</v>
      </c>
      <c r="DK123" s="13">
        <v>1</v>
      </c>
      <c r="DL123" s="13">
        <v>4</v>
      </c>
      <c r="DM123" s="13">
        <v>3</v>
      </c>
      <c r="DN123" s="13">
        <v>3</v>
      </c>
      <c r="DO123" s="13">
        <v>4</v>
      </c>
      <c r="DP123" s="13">
        <v>1</v>
      </c>
      <c r="DQ123" s="13"/>
      <c r="DR123" s="13">
        <v>1</v>
      </c>
      <c r="DS123" s="13"/>
      <c r="DT123" s="13">
        <v>2</v>
      </c>
      <c r="DU123" s="13">
        <v>1</v>
      </c>
      <c r="DV123" s="13">
        <v>1</v>
      </c>
      <c r="DW123" s="13">
        <v>2</v>
      </c>
      <c r="DX123" s="13">
        <v>1</v>
      </c>
      <c r="DY123" s="13"/>
      <c r="DZ123" s="13">
        <v>1</v>
      </c>
      <c r="EA123" s="13">
        <v>1</v>
      </c>
      <c r="EB123" s="13">
        <v>2</v>
      </c>
      <c r="EC123" s="13">
        <v>1</v>
      </c>
      <c r="ED123" s="13">
        <v>1</v>
      </c>
      <c r="EE123" s="13">
        <v>1</v>
      </c>
      <c r="EF123" s="13">
        <v>1</v>
      </c>
      <c r="EG123" s="13"/>
      <c r="EH123" s="13">
        <v>1</v>
      </c>
      <c r="EI123" s="13"/>
      <c r="EJ123" s="13"/>
      <c r="EK123" s="13">
        <v>3</v>
      </c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59">
        <v>238</v>
      </c>
      <c r="FC123" s="13"/>
      <c r="FD123" s="13"/>
      <c r="FE123" s="13"/>
      <c r="FF123" s="13">
        <v>1</v>
      </c>
      <c r="FG123" s="13"/>
      <c r="FH123" s="13">
        <v>1</v>
      </c>
      <c r="FI123" s="13"/>
      <c r="FJ123" s="13">
        <v>1</v>
      </c>
      <c r="FK123" s="13"/>
      <c r="FL123" s="13"/>
      <c r="FM123" s="13"/>
      <c r="FN123" s="13"/>
      <c r="FO123" s="13">
        <v>1</v>
      </c>
      <c r="FP123" s="13"/>
      <c r="FQ123" s="13">
        <v>1</v>
      </c>
      <c r="FR123" s="13"/>
      <c r="FS123" s="13">
        <v>2</v>
      </c>
      <c r="FT123" s="13"/>
      <c r="FU123" s="13">
        <v>3</v>
      </c>
      <c r="FV123" s="13">
        <v>1</v>
      </c>
      <c r="FW123" s="13">
        <v>1</v>
      </c>
      <c r="FX123" s="13">
        <v>3</v>
      </c>
      <c r="FY123" s="13">
        <v>3</v>
      </c>
      <c r="FZ123" s="13">
        <v>2</v>
      </c>
      <c r="GA123" s="13">
        <v>6</v>
      </c>
      <c r="GB123" s="13">
        <v>5</v>
      </c>
      <c r="GC123" s="13">
        <v>2</v>
      </c>
      <c r="GD123" s="13">
        <v>8</v>
      </c>
      <c r="GE123" s="13">
        <v>7</v>
      </c>
      <c r="GF123" s="13">
        <v>4</v>
      </c>
      <c r="GG123" s="13">
        <v>1</v>
      </c>
      <c r="GH123" s="13">
        <v>3</v>
      </c>
      <c r="GI123" s="13">
        <v>1</v>
      </c>
      <c r="GJ123" s="13">
        <v>5</v>
      </c>
      <c r="GK123" s="13">
        <v>3</v>
      </c>
      <c r="GL123" s="13">
        <v>3</v>
      </c>
      <c r="GM123" s="13">
        <v>5</v>
      </c>
      <c r="GN123" s="13">
        <v>3</v>
      </c>
      <c r="GO123" s="13">
        <v>5</v>
      </c>
      <c r="GP123" s="13">
        <v>5</v>
      </c>
      <c r="GQ123" s="13">
        <v>2</v>
      </c>
      <c r="GR123" s="13">
        <v>2</v>
      </c>
      <c r="GS123" s="13">
        <v>4</v>
      </c>
      <c r="GT123" s="13">
        <v>8</v>
      </c>
      <c r="GU123" s="13">
        <v>4</v>
      </c>
      <c r="GV123" s="13">
        <v>5</v>
      </c>
      <c r="GW123" s="13">
        <v>5</v>
      </c>
      <c r="GX123" s="13">
        <v>3</v>
      </c>
      <c r="GY123" s="13">
        <v>2</v>
      </c>
      <c r="GZ123" s="13">
        <v>10</v>
      </c>
      <c r="HA123" s="13">
        <v>5</v>
      </c>
      <c r="HB123" s="13">
        <v>2</v>
      </c>
      <c r="HC123" s="13">
        <v>1</v>
      </c>
      <c r="HD123" s="13">
        <v>3</v>
      </c>
      <c r="HE123" s="13">
        <v>5</v>
      </c>
      <c r="HF123" s="13">
        <v>4</v>
      </c>
      <c r="HG123" s="13"/>
      <c r="HH123" s="13">
        <v>4</v>
      </c>
      <c r="HI123" s="13">
        <v>2</v>
      </c>
      <c r="HJ123" s="13">
        <v>4</v>
      </c>
      <c r="HK123" s="13">
        <v>2</v>
      </c>
      <c r="HL123" s="13">
        <v>7</v>
      </c>
      <c r="HM123" s="13">
        <v>4</v>
      </c>
      <c r="HN123" s="13">
        <v>4</v>
      </c>
      <c r="HO123" s="13">
        <v>2</v>
      </c>
      <c r="HP123" s="13">
        <v>4</v>
      </c>
      <c r="HQ123" s="13">
        <v>2</v>
      </c>
      <c r="HR123" s="13">
        <v>3</v>
      </c>
      <c r="HS123" s="13">
        <v>2</v>
      </c>
      <c r="HT123" s="13">
        <v>2</v>
      </c>
      <c r="HU123" s="13">
        <v>1</v>
      </c>
      <c r="HV123" s="13">
        <v>3</v>
      </c>
      <c r="HW123" s="13">
        <v>2</v>
      </c>
      <c r="HX123" s="13">
        <v>3</v>
      </c>
      <c r="HY123" s="13">
        <v>1</v>
      </c>
      <c r="HZ123" s="13">
        <v>1</v>
      </c>
      <c r="IA123" s="13">
        <v>3</v>
      </c>
      <c r="IB123" s="13"/>
      <c r="IC123" s="13"/>
      <c r="ID123" s="13"/>
      <c r="IE123" s="13">
        <v>2</v>
      </c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>
        <v>1</v>
      </c>
      <c r="IQ123" s="13"/>
      <c r="IR123" s="13"/>
      <c r="IS123" s="13"/>
      <c r="IT123" s="13"/>
      <c r="IU123" s="13">
        <v>1</v>
      </c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59">
        <v>211</v>
      </c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59"/>
      <c r="NG123" s="13">
        <v>449</v>
      </c>
      <c r="NH123" s="351"/>
      <c r="NI123" s="351"/>
      <c r="NJ123" s="351"/>
      <c r="NK123" s="351"/>
      <c r="NL123" s="351"/>
      <c r="NM123" s="351"/>
    </row>
    <row r="124" spans="1:377">
      <c r="A124" s="8" t="s">
        <v>211</v>
      </c>
      <c r="B124" s="250">
        <f t="shared" si="67"/>
        <v>48</v>
      </c>
      <c r="C124" s="250">
        <f t="shared" si="68"/>
        <v>35</v>
      </c>
      <c r="D124" s="250">
        <f t="shared" si="69"/>
        <v>43</v>
      </c>
      <c r="E124" s="250">
        <f t="shared" si="70"/>
        <v>48</v>
      </c>
      <c r="F124" s="250">
        <f t="shared" si="71"/>
        <v>175</v>
      </c>
      <c r="G124" s="250">
        <f t="shared" si="72"/>
        <v>232</v>
      </c>
      <c r="H124" s="250">
        <f t="shared" si="73"/>
        <v>231</v>
      </c>
      <c r="I124" s="250">
        <f t="shared" si="74"/>
        <v>286</v>
      </c>
      <c r="J124" s="250">
        <f t="shared" si="75"/>
        <v>206</v>
      </c>
      <c r="K124" s="250">
        <f t="shared" si="76"/>
        <v>228</v>
      </c>
      <c r="L124" s="250">
        <f t="shared" si="77"/>
        <v>151</v>
      </c>
      <c r="M124" s="250">
        <f t="shared" si="78"/>
        <v>127</v>
      </c>
      <c r="N124" s="250">
        <f t="shared" si="79"/>
        <v>70</v>
      </c>
      <c r="O124" s="250">
        <f t="shared" si="80"/>
        <v>67</v>
      </c>
      <c r="P124" s="250">
        <f t="shared" si="81"/>
        <v>41</v>
      </c>
      <c r="Q124" s="250">
        <f t="shared" si="82"/>
        <v>54</v>
      </c>
      <c r="R124" s="250">
        <f t="shared" si="83"/>
        <v>31</v>
      </c>
      <c r="S124" s="250">
        <f t="shared" si="84"/>
        <v>51</v>
      </c>
      <c r="T124" s="250">
        <f t="shared" si="85"/>
        <v>6</v>
      </c>
      <c r="U124" s="250">
        <f t="shared" si="86"/>
        <v>20</v>
      </c>
      <c r="W124" s="16" t="s">
        <v>211</v>
      </c>
      <c r="X124" s="458">
        <f t="shared" si="87"/>
        <v>48</v>
      </c>
      <c r="Y124" s="458">
        <f t="shared" si="88"/>
        <v>35</v>
      </c>
      <c r="Z124" s="458">
        <f t="shared" si="89"/>
        <v>43</v>
      </c>
      <c r="AA124" s="458">
        <f t="shared" si="90"/>
        <v>48</v>
      </c>
      <c r="AB124" s="458">
        <f t="shared" si="91"/>
        <v>175</v>
      </c>
      <c r="AC124" s="458">
        <f t="shared" si="92"/>
        <v>232</v>
      </c>
      <c r="AD124" s="458">
        <f t="shared" si="93"/>
        <v>231</v>
      </c>
      <c r="AE124" s="458">
        <f t="shared" si="94"/>
        <v>286</v>
      </c>
      <c r="AF124" s="458">
        <f t="shared" si="95"/>
        <v>206</v>
      </c>
      <c r="AG124" s="458">
        <f t="shared" si="96"/>
        <v>228</v>
      </c>
      <c r="AH124" s="458">
        <f t="shared" si="97"/>
        <v>151</v>
      </c>
      <c r="AI124" s="458">
        <f t="shared" si="98"/>
        <v>127</v>
      </c>
      <c r="AJ124" s="458">
        <f t="shared" si="99"/>
        <v>70</v>
      </c>
      <c r="AK124" s="458">
        <f t="shared" si="100"/>
        <v>67</v>
      </c>
      <c r="AL124" s="458">
        <f t="shared" si="101"/>
        <v>41</v>
      </c>
      <c r="AM124" s="458">
        <f t="shared" si="102"/>
        <v>54</v>
      </c>
      <c r="AN124" s="458">
        <f t="shared" si="103"/>
        <v>31</v>
      </c>
      <c r="AO124" s="458">
        <f t="shared" si="104"/>
        <v>51</v>
      </c>
      <c r="AP124" s="458">
        <f t="shared" si="105"/>
        <v>6</v>
      </c>
      <c r="AQ124" s="458">
        <f t="shared" si="106"/>
        <v>20</v>
      </c>
      <c r="AR124" s="458">
        <f t="shared" si="107"/>
        <v>5</v>
      </c>
      <c r="AT124" s="16" t="s">
        <v>211</v>
      </c>
      <c r="AU124" s="13">
        <v>5</v>
      </c>
      <c r="AV124" s="13">
        <v>8</v>
      </c>
      <c r="AW124" s="13">
        <v>2</v>
      </c>
      <c r="AX124" s="13">
        <v>5</v>
      </c>
      <c r="AY124" s="13">
        <v>5</v>
      </c>
      <c r="AZ124" s="13">
        <v>4</v>
      </c>
      <c r="BA124" s="13"/>
      <c r="BB124" s="13">
        <v>3</v>
      </c>
      <c r="BC124" s="13">
        <v>1</v>
      </c>
      <c r="BD124" s="13">
        <v>2</v>
      </c>
      <c r="BE124" s="13">
        <v>2</v>
      </c>
      <c r="BF124" s="13">
        <v>4</v>
      </c>
      <c r="BG124" s="13">
        <v>1</v>
      </c>
      <c r="BH124" s="13">
        <v>2</v>
      </c>
      <c r="BI124" s="13"/>
      <c r="BJ124" s="13">
        <v>3</v>
      </c>
      <c r="BK124" s="13">
        <v>6</v>
      </c>
      <c r="BL124" s="13">
        <v>10</v>
      </c>
      <c r="BM124" s="13">
        <v>9</v>
      </c>
      <c r="BN124" s="13">
        <v>11</v>
      </c>
      <c r="BO124" s="13">
        <v>11</v>
      </c>
      <c r="BP124" s="13">
        <v>25</v>
      </c>
      <c r="BQ124" s="13">
        <v>14</v>
      </c>
      <c r="BR124" s="13">
        <v>18</v>
      </c>
      <c r="BS124" s="13">
        <v>18</v>
      </c>
      <c r="BT124" s="13">
        <v>23</v>
      </c>
      <c r="BU124" s="13">
        <v>33</v>
      </c>
      <c r="BV124" s="13">
        <v>31</v>
      </c>
      <c r="BW124" s="13">
        <v>36</v>
      </c>
      <c r="BX124" s="13">
        <v>23</v>
      </c>
      <c r="BY124" s="13">
        <v>31</v>
      </c>
      <c r="BZ124" s="13">
        <v>28</v>
      </c>
      <c r="CA124" s="13">
        <v>22</v>
      </c>
      <c r="CB124" s="13">
        <v>32</v>
      </c>
      <c r="CC124" s="13">
        <v>39</v>
      </c>
      <c r="CD124" s="13">
        <v>26</v>
      </c>
      <c r="CE124" s="13">
        <v>28</v>
      </c>
      <c r="CF124" s="13">
        <v>21</v>
      </c>
      <c r="CG124" s="13">
        <v>36</v>
      </c>
      <c r="CH124" s="13">
        <v>23</v>
      </c>
      <c r="CI124" s="13">
        <v>33</v>
      </c>
      <c r="CJ124" s="13">
        <v>19</v>
      </c>
      <c r="CK124" s="13">
        <v>19</v>
      </c>
      <c r="CL124" s="13">
        <v>27</v>
      </c>
      <c r="CM124" s="13">
        <v>28</v>
      </c>
      <c r="CN124" s="13">
        <v>22</v>
      </c>
      <c r="CO124" s="13">
        <v>19</v>
      </c>
      <c r="CP124" s="13">
        <v>11</v>
      </c>
      <c r="CQ124" s="13">
        <v>31</v>
      </c>
      <c r="CR124" s="13">
        <v>19</v>
      </c>
      <c r="CS124" s="13">
        <v>11</v>
      </c>
      <c r="CT124" s="13">
        <v>15</v>
      </c>
      <c r="CU124" s="13">
        <v>16</v>
      </c>
      <c r="CV124" s="13">
        <v>14</v>
      </c>
      <c r="CW124" s="13">
        <v>15</v>
      </c>
      <c r="CX124" s="13">
        <v>18</v>
      </c>
      <c r="CY124" s="13">
        <v>16</v>
      </c>
      <c r="CZ124" s="13">
        <v>8</v>
      </c>
      <c r="DA124" s="13">
        <v>4</v>
      </c>
      <c r="DB124" s="13">
        <v>10</v>
      </c>
      <c r="DC124" s="13">
        <v>11</v>
      </c>
      <c r="DD124" s="13">
        <v>4</v>
      </c>
      <c r="DE124" s="13">
        <v>13</v>
      </c>
      <c r="DF124" s="13">
        <v>2</v>
      </c>
      <c r="DG124" s="13">
        <v>9</v>
      </c>
      <c r="DH124" s="13">
        <v>1</v>
      </c>
      <c r="DI124" s="13">
        <v>8</v>
      </c>
      <c r="DJ124" s="13">
        <v>3</v>
      </c>
      <c r="DK124" s="13">
        <v>11</v>
      </c>
      <c r="DL124" s="13">
        <v>5</v>
      </c>
      <c r="DM124" s="13">
        <v>5</v>
      </c>
      <c r="DN124" s="13">
        <v>6</v>
      </c>
      <c r="DO124" s="13">
        <v>5</v>
      </c>
      <c r="DP124" s="13">
        <v>9</v>
      </c>
      <c r="DQ124" s="13">
        <v>7</v>
      </c>
      <c r="DR124" s="13">
        <v>2</v>
      </c>
      <c r="DS124" s="13">
        <v>7</v>
      </c>
      <c r="DT124" s="13">
        <v>4</v>
      </c>
      <c r="DU124" s="13">
        <v>3</v>
      </c>
      <c r="DV124" s="13">
        <v>6</v>
      </c>
      <c r="DW124" s="13">
        <v>5</v>
      </c>
      <c r="DX124" s="13">
        <v>5</v>
      </c>
      <c r="DY124" s="13">
        <v>4</v>
      </c>
      <c r="DZ124" s="13">
        <v>6</v>
      </c>
      <c r="EA124" s="13">
        <v>10</v>
      </c>
      <c r="EB124" s="13">
        <v>5</v>
      </c>
      <c r="EC124" s="13">
        <v>3</v>
      </c>
      <c r="ED124" s="13">
        <v>5</v>
      </c>
      <c r="EE124" s="13">
        <v>5</v>
      </c>
      <c r="EF124" s="13">
        <v>3</v>
      </c>
      <c r="EG124" s="13">
        <v>2</v>
      </c>
      <c r="EH124" s="13">
        <v>3</v>
      </c>
      <c r="EI124" s="13">
        <v>3</v>
      </c>
      <c r="EJ124" s="13">
        <v>2</v>
      </c>
      <c r="EK124" s="13">
        <v>2</v>
      </c>
      <c r="EL124" s="13">
        <v>2</v>
      </c>
      <c r="EM124" s="13">
        <v>2</v>
      </c>
      <c r="EN124" s="13">
        <v>1</v>
      </c>
      <c r="EO124" s="13"/>
      <c r="EP124" s="13">
        <v>1</v>
      </c>
      <c r="EQ124" s="13">
        <v>1</v>
      </c>
      <c r="ER124" s="13"/>
      <c r="ES124" s="13">
        <v>1</v>
      </c>
      <c r="ET124" s="13"/>
      <c r="EU124" s="13"/>
      <c r="EV124" s="13"/>
      <c r="EW124" s="13"/>
      <c r="EX124" s="13"/>
      <c r="EY124" s="13"/>
      <c r="EZ124" s="13"/>
      <c r="FA124" s="13">
        <v>1</v>
      </c>
      <c r="FB124" s="59">
        <v>1149</v>
      </c>
      <c r="FC124" s="13">
        <v>10</v>
      </c>
      <c r="FD124" s="13">
        <v>7</v>
      </c>
      <c r="FE124" s="13">
        <v>7</v>
      </c>
      <c r="FF124" s="13">
        <v>2</v>
      </c>
      <c r="FG124" s="13">
        <v>7</v>
      </c>
      <c r="FH124" s="13">
        <v>5</v>
      </c>
      <c r="FI124" s="13"/>
      <c r="FJ124" s="13">
        <v>2</v>
      </c>
      <c r="FK124" s="13">
        <v>5</v>
      </c>
      <c r="FL124" s="13">
        <v>3</v>
      </c>
      <c r="FM124" s="13">
        <v>2</v>
      </c>
      <c r="FN124" s="13">
        <v>3</v>
      </c>
      <c r="FO124" s="13">
        <v>2</v>
      </c>
      <c r="FP124" s="13">
        <v>2</v>
      </c>
      <c r="FQ124" s="13">
        <v>2</v>
      </c>
      <c r="FR124" s="13"/>
      <c r="FS124" s="13">
        <v>6</v>
      </c>
      <c r="FT124" s="13">
        <v>6</v>
      </c>
      <c r="FU124" s="13">
        <v>9</v>
      </c>
      <c r="FV124" s="13">
        <v>11</v>
      </c>
      <c r="FW124" s="13">
        <v>12</v>
      </c>
      <c r="FX124" s="13">
        <v>15</v>
      </c>
      <c r="FY124" s="13">
        <v>13</v>
      </c>
      <c r="FZ124" s="13">
        <v>13</v>
      </c>
      <c r="GA124" s="13">
        <v>20</v>
      </c>
      <c r="GB124" s="13">
        <v>14</v>
      </c>
      <c r="GC124" s="13">
        <v>21</v>
      </c>
      <c r="GD124" s="13">
        <v>26</v>
      </c>
      <c r="GE124" s="13">
        <v>22</v>
      </c>
      <c r="GF124" s="13">
        <v>19</v>
      </c>
      <c r="GG124" s="13">
        <v>24</v>
      </c>
      <c r="GH124" s="13">
        <v>20</v>
      </c>
      <c r="GI124" s="13">
        <v>19</v>
      </c>
      <c r="GJ124" s="13">
        <v>20</v>
      </c>
      <c r="GK124" s="13">
        <v>24</v>
      </c>
      <c r="GL124" s="13">
        <v>25</v>
      </c>
      <c r="GM124" s="13">
        <v>22</v>
      </c>
      <c r="GN124" s="13">
        <v>29</v>
      </c>
      <c r="GO124" s="13">
        <v>26</v>
      </c>
      <c r="GP124" s="13">
        <v>22</v>
      </c>
      <c r="GQ124" s="13">
        <v>33</v>
      </c>
      <c r="GR124" s="13">
        <v>19</v>
      </c>
      <c r="GS124" s="13">
        <v>20</v>
      </c>
      <c r="GT124" s="13">
        <v>25</v>
      </c>
      <c r="GU124" s="13">
        <v>21</v>
      </c>
      <c r="GV124" s="13">
        <v>17</v>
      </c>
      <c r="GW124" s="13">
        <v>18</v>
      </c>
      <c r="GX124" s="13">
        <v>12</v>
      </c>
      <c r="GY124" s="13">
        <v>18</v>
      </c>
      <c r="GZ124" s="13">
        <v>23</v>
      </c>
      <c r="HA124" s="13">
        <v>21</v>
      </c>
      <c r="HB124" s="13">
        <v>17</v>
      </c>
      <c r="HC124" s="13">
        <v>14</v>
      </c>
      <c r="HD124" s="13">
        <v>13</v>
      </c>
      <c r="HE124" s="13">
        <v>15</v>
      </c>
      <c r="HF124" s="13">
        <v>18</v>
      </c>
      <c r="HG124" s="13">
        <v>16</v>
      </c>
      <c r="HH124" s="13">
        <v>12</v>
      </c>
      <c r="HI124" s="13">
        <v>19</v>
      </c>
      <c r="HJ124" s="13">
        <v>6</v>
      </c>
      <c r="HK124" s="13">
        <v>6</v>
      </c>
      <c r="HL124" s="13">
        <v>10</v>
      </c>
      <c r="HM124" s="13">
        <v>5</v>
      </c>
      <c r="HN124" s="13">
        <v>9</v>
      </c>
      <c r="HO124" s="13">
        <v>8</v>
      </c>
      <c r="HP124" s="13">
        <v>8</v>
      </c>
      <c r="HQ124" s="13">
        <v>9</v>
      </c>
      <c r="HR124" s="13">
        <v>3</v>
      </c>
      <c r="HS124" s="13">
        <v>9</v>
      </c>
      <c r="HT124" s="13">
        <v>3</v>
      </c>
      <c r="HU124" s="13">
        <v>4</v>
      </c>
      <c r="HV124" s="13">
        <v>3</v>
      </c>
      <c r="HW124" s="13">
        <v>8</v>
      </c>
      <c r="HX124" s="13">
        <v>6</v>
      </c>
      <c r="HY124" s="13">
        <v>3</v>
      </c>
      <c r="HZ124" s="13">
        <v>3</v>
      </c>
      <c r="IA124" s="13">
        <v>5</v>
      </c>
      <c r="IB124" s="13">
        <v>3</v>
      </c>
      <c r="IC124" s="13">
        <v>2</v>
      </c>
      <c r="ID124" s="13">
        <v>4</v>
      </c>
      <c r="IE124" s="13">
        <v>2</v>
      </c>
      <c r="IF124" s="13">
        <v>4</v>
      </c>
      <c r="IG124" s="13">
        <v>5</v>
      </c>
      <c r="IH124" s="13">
        <v>6</v>
      </c>
      <c r="II124" s="13">
        <v>2</v>
      </c>
      <c r="IJ124" s="13">
        <v>3</v>
      </c>
      <c r="IK124" s="13">
        <v>3</v>
      </c>
      <c r="IL124" s="13">
        <v>2</v>
      </c>
      <c r="IM124" s="13">
        <v>3</v>
      </c>
      <c r="IN124" s="13">
        <v>1</v>
      </c>
      <c r="IO124" s="13">
        <v>2</v>
      </c>
      <c r="IP124" s="13"/>
      <c r="IQ124" s="13">
        <v>1</v>
      </c>
      <c r="IR124" s="13">
        <v>2</v>
      </c>
      <c r="IS124" s="13"/>
      <c r="IT124" s="13"/>
      <c r="IU124" s="13"/>
      <c r="IV124" s="13"/>
      <c r="IW124" s="13"/>
      <c r="IX124" s="13">
        <v>1</v>
      </c>
      <c r="IY124" s="13"/>
      <c r="IZ124" s="13"/>
      <c r="JA124" s="13"/>
      <c r="JB124" s="13"/>
      <c r="JC124" s="13"/>
      <c r="JD124" s="13"/>
      <c r="JE124" s="13">
        <v>1</v>
      </c>
      <c r="JF124" s="59">
        <v>1003</v>
      </c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>
        <v>1</v>
      </c>
      <c r="MH124" s="13"/>
      <c r="MI124" s="13">
        <v>1</v>
      </c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>
        <v>1</v>
      </c>
      <c r="NF124" s="59">
        <v>3</v>
      </c>
      <c r="NG124" s="13">
        <v>2155</v>
      </c>
      <c r="NH124" s="351"/>
      <c r="NI124" s="351"/>
      <c r="NJ124" s="351"/>
      <c r="NK124" s="351"/>
      <c r="NL124" s="351"/>
      <c r="NM124" s="351"/>
    </row>
    <row r="125" spans="1:377">
      <c r="A125" s="8" t="s">
        <v>136</v>
      </c>
      <c r="B125" s="250">
        <f t="shared" si="67"/>
        <v>4</v>
      </c>
      <c r="C125" s="250">
        <f t="shared" si="68"/>
        <v>8</v>
      </c>
      <c r="D125" s="250">
        <f t="shared" si="69"/>
        <v>21</v>
      </c>
      <c r="E125" s="250">
        <f t="shared" si="70"/>
        <v>10</v>
      </c>
      <c r="F125" s="250">
        <f t="shared" si="71"/>
        <v>46</v>
      </c>
      <c r="G125" s="250">
        <f t="shared" si="72"/>
        <v>37</v>
      </c>
      <c r="H125" s="250">
        <f t="shared" si="73"/>
        <v>50</v>
      </c>
      <c r="I125" s="250">
        <f t="shared" si="74"/>
        <v>59</v>
      </c>
      <c r="J125" s="250">
        <f t="shared" si="75"/>
        <v>39</v>
      </c>
      <c r="K125" s="250">
        <f t="shared" si="76"/>
        <v>50</v>
      </c>
      <c r="L125" s="250">
        <f t="shared" si="77"/>
        <v>23</v>
      </c>
      <c r="M125" s="250">
        <f t="shared" si="78"/>
        <v>35</v>
      </c>
      <c r="N125" s="250">
        <f t="shared" si="79"/>
        <v>13</v>
      </c>
      <c r="O125" s="250">
        <f t="shared" si="80"/>
        <v>16</v>
      </c>
      <c r="P125" s="250">
        <f t="shared" si="81"/>
        <v>12</v>
      </c>
      <c r="Q125" s="250">
        <f t="shared" si="82"/>
        <v>7</v>
      </c>
      <c r="R125" s="250">
        <f t="shared" si="83"/>
        <v>8</v>
      </c>
      <c r="S125" s="250">
        <f t="shared" si="84"/>
        <v>4</v>
      </c>
      <c r="T125" s="250">
        <f t="shared" si="85"/>
        <v>2</v>
      </c>
      <c r="U125" s="250">
        <f t="shared" si="86"/>
        <v>3</v>
      </c>
      <c r="W125" s="16" t="s">
        <v>136</v>
      </c>
      <c r="X125" s="458">
        <f t="shared" si="87"/>
        <v>4</v>
      </c>
      <c r="Y125" s="458">
        <f t="shared" si="88"/>
        <v>8</v>
      </c>
      <c r="Z125" s="458">
        <f t="shared" si="89"/>
        <v>21</v>
      </c>
      <c r="AA125" s="458">
        <f t="shared" si="90"/>
        <v>10</v>
      </c>
      <c r="AB125" s="458">
        <f t="shared" si="91"/>
        <v>46</v>
      </c>
      <c r="AC125" s="458">
        <f t="shared" si="92"/>
        <v>37</v>
      </c>
      <c r="AD125" s="458">
        <f t="shared" si="93"/>
        <v>50</v>
      </c>
      <c r="AE125" s="458">
        <f t="shared" si="94"/>
        <v>59</v>
      </c>
      <c r="AF125" s="458">
        <f t="shared" si="95"/>
        <v>39</v>
      </c>
      <c r="AG125" s="458">
        <f t="shared" si="96"/>
        <v>50</v>
      </c>
      <c r="AH125" s="458">
        <f t="shared" si="97"/>
        <v>23</v>
      </c>
      <c r="AI125" s="458">
        <f t="shared" si="98"/>
        <v>35</v>
      </c>
      <c r="AJ125" s="458">
        <f t="shared" si="99"/>
        <v>13</v>
      </c>
      <c r="AK125" s="458">
        <f t="shared" si="100"/>
        <v>16</v>
      </c>
      <c r="AL125" s="458">
        <f t="shared" si="101"/>
        <v>12</v>
      </c>
      <c r="AM125" s="458">
        <f t="shared" si="102"/>
        <v>7</v>
      </c>
      <c r="AN125" s="458">
        <f t="shared" si="103"/>
        <v>8</v>
      </c>
      <c r="AO125" s="458">
        <f t="shared" si="104"/>
        <v>4</v>
      </c>
      <c r="AP125" s="458">
        <f t="shared" si="105"/>
        <v>2</v>
      </c>
      <c r="AQ125" s="458">
        <f t="shared" si="106"/>
        <v>3</v>
      </c>
      <c r="AR125" s="458">
        <f t="shared" si="107"/>
        <v>1</v>
      </c>
      <c r="AT125" s="16" t="s">
        <v>136</v>
      </c>
      <c r="AU125" s="13">
        <v>1</v>
      </c>
      <c r="AV125" s="13"/>
      <c r="AW125" s="13">
        <v>1</v>
      </c>
      <c r="AX125" s="13">
        <v>1</v>
      </c>
      <c r="AY125" s="13"/>
      <c r="AZ125" s="13">
        <v>1</v>
      </c>
      <c r="BA125" s="13">
        <v>1</v>
      </c>
      <c r="BB125" s="13">
        <v>1</v>
      </c>
      <c r="BC125" s="13"/>
      <c r="BD125" s="13">
        <v>2</v>
      </c>
      <c r="BE125" s="13"/>
      <c r="BF125" s="13">
        <v>1</v>
      </c>
      <c r="BG125" s="13"/>
      <c r="BH125" s="13">
        <v>1</v>
      </c>
      <c r="BI125" s="13">
        <v>1</v>
      </c>
      <c r="BJ125" s="13">
        <v>1</v>
      </c>
      <c r="BK125" s="13"/>
      <c r="BL125" s="13">
        <v>4</v>
      </c>
      <c r="BM125" s="13"/>
      <c r="BN125" s="13">
        <v>2</v>
      </c>
      <c r="BO125" s="13">
        <v>2</v>
      </c>
      <c r="BP125" s="13">
        <v>1</v>
      </c>
      <c r="BQ125" s="13">
        <v>3</v>
      </c>
      <c r="BR125" s="13">
        <v>2</v>
      </c>
      <c r="BS125" s="13">
        <v>2</v>
      </c>
      <c r="BT125" s="13">
        <v>4</v>
      </c>
      <c r="BU125" s="13">
        <v>5</v>
      </c>
      <c r="BV125" s="13">
        <v>8</v>
      </c>
      <c r="BW125" s="13">
        <v>5</v>
      </c>
      <c r="BX125" s="13">
        <v>5</v>
      </c>
      <c r="BY125" s="13">
        <v>6</v>
      </c>
      <c r="BZ125" s="13">
        <v>6</v>
      </c>
      <c r="CA125" s="13">
        <v>5</v>
      </c>
      <c r="CB125" s="13">
        <v>7</v>
      </c>
      <c r="CC125" s="13">
        <v>4</v>
      </c>
      <c r="CD125" s="13">
        <v>8</v>
      </c>
      <c r="CE125" s="13">
        <v>8</v>
      </c>
      <c r="CF125" s="13">
        <v>2</v>
      </c>
      <c r="CG125" s="13">
        <v>7</v>
      </c>
      <c r="CH125" s="13">
        <v>6</v>
      </c>
      <c r="CI125" s="13">
        <v>6</v>
      </c>
      <c r="CJ125" s="13">
        <v>3</v>
      </c>
      <c r="CK125" s="13">
        <v>8</v>
      </c>
      <c r="CL125" s="13">
        <v>3</v>
      </c>
      <c r="CM125" s="13">
        <v>4</v>
      </c>
      <c r="CN125" s="13">
        <v>9</v>
      </c>
      <c r="CO125" s="13">
        <v>3</v>
      </c>
      <c r="CP125" s="13">
        <v>4</v>
      </c>
      <c r="CQ125" s="13">
        <v>3</v>
      </c>
      <c r="CR125" s="13">
        <v>7</v>
      </c>
      <c r="CS125" s="13">
        <v>3</v>
      </c>
      <c r="CT125" s="13">
        <v>1</v>
      </c>
      <c r="CU125" s="13">
        <v>6</v>
      </c>
      <c r="CV125" s="13">
        <v>6</v>
      </c>
      <c r="CW125" s="13">
        <v>3</v>
      </c>
      <c r="CX125" s="13">
        <v>1</v>
      </c>
      <c r="CY125" s="13">
        <v>2</v>
      </c>
      <c r="CZ125" s="13">
        <v>7</v>
      </c>
      <c r="DA125" s="13">
        <v>4</v>
      </c>
      <c r="DB125" s="13">
        <v>2</v>
      </c>
      <c r="DC125" s="13">
        <v>1</v>
      </c>
      <c r="DD125" s="13">
        <v>1</v>
      </c>
      <c r="DE125" s="13">
        <v>1</v>
      </c>
      <c r="DF125" s="13">
        <v>5</v>
      </c>
      <c r="DG125" s="13">
        <v>1</v>
      </c>
      <c r="DH125" s="13">
        <v>1</v>
      </c>
      <c r="DI125" s="13"/>
      <c r="DJ125" s="13">
        <v>3</v>
      </c>
      <c r="DK125" s="13">
        <v>2</v>
      </c>
      <c r="DL125" s="13">
        <v>1</v>
      </c>
      <c r="DM125" s="13"/>
      <c r="DN125" s="13"/>
      <c r="DO125" s="13"/>
      <c r="DP125" s="13">
        <v>1</v>
      </c>
      <c r="DQ125" s="13">
        <v>1</v>
      </c>
      <c r="DR125" s="13">
        <v>2</v>
      </c>
      <c r="DS125" s="13">
        <v>1</v>
      </c>
      <c r="DT125" s="13"/>
      <c r="DU125" s="13">
        <v>1</v>
      </c>
      <c r="DV125" s="13">
        <v>1</v>
      </c>
      <c r="DW125" s="13">
        <v>1</v>
      </c>
      <c r="DX125" s="13"/>
      <c r="DY125" s="13">
        <v>1</v>
      </c>
      <c r="DZ125" s="13"/>
      <c r="EA125" s="13">
        <v>1</v>
      </c>
      <c r="EB125" s="13">
        <v>1</v>
      </c>
      <c r="EC125" s="13"/>
      <c r="ED125" s="13"/>
      <c r="EE125" s="13"/>
      <c r="EF125" s="13"/>
      <c r="EG125" s="13">
        <v>1</v>
      </c>
      <c r="EH125" s="13">
        <v>1</v>
      </c>
      <c r="EI125" s="13"/>
      <c r="EJ125" s="13">
        <v>1</v>
      </c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59">
        <v>229</v>
      </c>
      <c r="FC125" s="13">
        <v>1</v>
      </c>
      <c r="FD125" s="13">
        <v>1</v>
      </c>
      <c r="FE125" s="13"/>
      <c r="FF125" s="13">
        <v>1</v>
      </c>
      <c r="FG125" s="13"/>
      <c r="FH125" s="13"/>
      <c r="FI125" s="13"/>
      <c r="FJ125" s="13"/>
      <c r="FK125" s="13"/>
      <c r="FL125" s="13">
        <v>1</v>
      </c>
      <c r="FM125" s="13"/>
      <c r="FN125" s="13">
        <v>3</v>
      </c>
      <c r="FO125" s="13">
        <v>2</v>
      </c>
      <c r="FP125" s="13">
        <v>2</v>
      </c>
      <c r="FQ125" s="13">
        <v>1</v>
      </c>
      <c r="FR125" s="13">
        <v>2</v>
      </c>
      <c r="FS125" s="13">
        <v>1</v>
      </c>
      <c r="FT125" s="13">
        <v>5</v>
      </c>
      <c r="FU125" s="13">
        <v>3</v>
      </c>
      <c r="FV125" s="13">
        <v>2</v>
      </c>
      <c r="FW125" s="13">
        <v>3</v>
      </c>
      <c r="FX125" s="13">
        <v>6</v>
      </c>
      <c r="FY125" s="13">
        <v>3</v>
      </c>
      <c r="FZ125" s="13">
        <v>4</v>
      </c>
      <c r="GA125" s="13">
        <v>4</v>
      </c>
      <c r="GB125" s="13">
        <v>5</v>
      </c>
      <c r="GC125" s="13">
        <v>3</v>
      </c>
      <c r="GD125" s="13">
        <v>3</v>
      </c>
      <c r="GE125" s="13">
        <v>5</v>
      </c>
      <c r="GF125" s="13">
        <v>10</v>
      </c>
      <c r="GG125" s="13">
        <v>9</v>
      </c>
      <c r="GH125" s="13">
        <v>7</v>
      </c>
      <c r="GI125" s="13">
        <v>6</v>
      </c>
      <c r="GJ125" s="13">
        <v>5</v>
      </c>
      <c r="GK125" s="13">
        <v>3</v>
      </c>
      <c r="GL125" s="13">
        <v>2</v>
      </c>
      <c r="GM125" s="13">
        <v>5</v>
      </c>
      <c r="GN125" s="13">
        <v>7</v>
      </c>
      <c r="GO125" s="13">
        <v>2</v>
      </c>
      <c r="GP125" s="13">
        <v>4</v>
      </c>
      <c r="GQ125" s="13">
        <v>6</v>
      </c>
      <c r="GR125" s="13">
        <v>4</v>
      </c>
      <c r="GS125" s="13">
        <v>7</v>
      </c>
      <c r="GT125" s="13">
        <v>4</v>
      </c>
      <c r="GU125" s="13">
        <v>4</v>
      </c>
      <c r="GV125" s="13">
        <v>2</v>
      </c>
      <c r="GW125" s="13">
        <v>2</v>
      </c>
      <c r="GX125" s="13">
        <v>1</v>
      </c>
      <c r="GY125" s="13">
        <v>5</v>
      </c>
      <c r="GZ125" s="13">
        <v>4</v>
      </c>
      <c r="HA125" s="13">
        <v>5</v>
      </c>
      <c r="HB125" s="13">
        <v>2</v>
      </c>
      <c r="HC125" s="13">
        <v>1</v>
      </c>
      <c r="HD125" s="13">
        <v>4</v>
      </c>
      <c r="HE125" s="13">
        <v>1</v>
      </c>
      <c r="HF125" s="13">
        <v>2</v>
      </c>
      <c r="HG125" s="13">
        <v>1</v>
      </c>
      <c r="HH125" s="13">
        <v>5</v>
      </c>
      <c r="HI125" s="13">
        <v>2</v>
      </c>
      <c r="HJ125" s="13"/>
      <c r="HK125" s="13"/>
      <c r="HL125" s="13">
        <v>2</v>
      </c>
      <c r="HM125" s="13">
        <v>1</v>
      </c>
      <c r="HN125" s="13"/>
      <c r="HO125" s="13">
        <v>1</v>
      </c>
      <c r="HP125" s="13">
        <v>1</v>
      </c>
      <c r="HQ125" s="13">
        <v>2</v>
      </c>
      <c r="HR125" s="13">
        <v>4</v>
      </c>
      <c r="HS125" s="13">
        <v>1</v>
      </c>
      <c r="HT125" s="13">
        <v>1</v>
      </c>
      <c r="HU125" s="13"/>
      <c r="HV125" s="13"/>
      <c r="HW125" s="13">
        <v>5</v>
      </c>
      <c r="HX125" s="13">
        <v>2</v>
      </c>
      <c r="HY125" s="13">
        <v>1</v>
      </c>
      <c r="HZ125" s="13">
        <v>2</v>
      </c>
      <c r="IA125" s="13">
        <v>1</v>
      </c>
      <c r="IB125" s="13">
        <v>1</v>
      </c>
      <c r="IC125" s="13"/>
      <c r="ID125" s="13"/>
      <c r="IE125" s="13">
        <v>1</v>
      </c>
      <c r="IF125" s="13"/>
      <c r="IG125" s="13">
        <v>1</v>
      </c>
      <c r="IH125" s="13">
        <v>2</v>
      </c>
      <c r="II125" s="13">
        <v>1</v>
      </c>
      <c r="IJ125" s="13"/>
      <c r="IK125" s="13">
        <v>2</v>
      </c>
      <c r="IL125" s="13">
        <v>1</v>
      </c>
      <c r="IM125" s="13"/>
      <c r="IN125" s="13"/>
      <c r="IO125" s="13">
        <v>1</v>
      </c>
      <c r="IP125" s="13"/>
      <c r="IQ125" s="13">
        <v>1</v>
      </c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59">
        <v>218</v>
      </c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>
        <v>1</v>
      </c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59">
        <v>1</v>
      </c>
      <c r="NG125" s="13">
        <v>448</v>
      </c>
      <c r="NH125" s="351"/>
      <c r="NI125" s="351"/>
      <c r="NJ125" s="351"/>
      <c r="NK125" s="351"/>
      <c r="NL125" s="351"/>
      <c r="NM125" s="351"/>
    </row>
    <row r="126" spans="1:377">
      <c r="A126" s="8" t="s">
        <v>212</v>
      </c>
      <c r="B126" s="250">
        <f t="shared" si="67"/>
        <v>19</v>
      </c>
      <c r="C126" s="250">
        <f t="shared" si="68"/>
        <v>18</v>
      </c>
      <c r="D126" s="250">
        <f t="shared" si="69"/>
        <v>23</v>
      </c>
      <c r="E126" s="250">
        <f t="shared" si="70"/>
        <v>23</v>
      </c>
      <c r="F126" s="250">
        <f t="shared" si="71"/>
        <v>29</v>
      </c>
      <c r="G126" s="250">
        <f t="shared" si="72"/>
        <v>51</v>
      </c>
      <c r="H126" s="250">
        <f t="shared" si="73"/>
        <v>53</v>
      </c>
      <c r="I126" s="250">
        <f t="shared" si="74"/>
        <v>63</v>
      </c>
      <c r="J126" s="250">
        <f t="shared" si="75"/>
        <v>31</v>
      </c>
      <c r="K126" s="250">
        <f t="shared" si="76"/>
        <v>41</v>
      </c>
      <c r="L126" s="250">
        <f t="shared" si="77"/>
        <v>30</v>
      </c>
      <c r="M126" s="250">
        <f t="shared" si="78"/>
        <v>24</v>
      </c>
      <c r="N126" s="250">
        <f t="shared" si="79"/>
        <v>22</v>
      </c>
      <c r="O126" s="250">
        <f t="shared" si="80"/>
        <v>14</v>
      </c>
      <c r="P126" s="250">
        <f t="shared" si="81"/>
        <v>13</v>
      </c>
      <c r="Q126" s="250">
        <f t="shared" si="82"/>
        <v>13</v>
      </c>
      <c r="R126" s="250">
        <f t="shared" si="83"/>
        <v>6</v>
      </c>
      <c r="S126" s="250">
        <f t="shared" si="84"/>
        <v>7</v>
      </c>
      <c r="T126" s="250">
        <f t="shared" si="85"/>
        <v>0</v>
      </c>
      <c r="U126" s="250">
        <f t="shared" si="86"/>
        <v>3</v>
      </c>
      <c r="W126" s="16" t="s">
        <v>212</v>
      </c>
      <c r="X126" s="458">
        <f t="shared" si="87"/>
        <v>19</v>
      </c>
      <c r="Y126" s="458">
        <f t="shared" si="88"/>
        <v>18</v>
      </c>
      <c r="Z126" s="458">
        <f t="shared" si="89"/>
        <v>23</v>
      </c>
      <c r="AA126" s="458">
        <f t="shared" si="90"/>
        <v>23</v>
      </c>
      <c r="AB126" s="458">
        <f t="shared" si="91"/>
        <v>29</v>
      </c>
      <c r="AC126" s="458">
        <f t="shared" si="92"/>
        <v>51</v>
      </c>
      <c r="AD126" s="458">
        <f t="shared" si="93"/>
        <v>53</v>
      </c>
      <c r="AE126" s="458">
        <f t="shared" si="94"/>
        <v>63</v>
      </c>
      <c r="AF126" s="458">
        <f t="shared" si="95"/>
        <v>31</v>
      </c>
      <c r="AG126" s="458">
        <f t="shared" si="96"/>
        <v>41</v>
      </c>
      <c r="AH126" s="458">
        <f t="shared" si="97"/>
        <v>30</v>
      </c>
      <c r="AI126" s="458">
        <f t="shared" si="98"/>
        <v>24</v>
      </c>
      <c r="AJ126" s="458">
        <f t="shared" si="99"/>
        <v>22</v>
      </c>
      <c r="AK126" s="458">
        <f t="shared" si="100"/>
        <v>14</v>
      </c>
      <c r="AL126" s="458">
        <f t="shared" si="101"/>
        <v>13</v>
      </c>
      <c r="AM126" s="458">
        <f t="shared" si="102"/>
        <v>13</v>
      </c>
      <c r="AN126" s="458">
        <f t="shared" si="103"/>
        <v>6</v>
      </c>
      <c r="AO126" s="458">
        <f t="shared" si="104"/>
        <v>7</v>
      </c>
      <c r="AP126" s="458">
        <f t="shared" si="105"/>
        <v>0</v>
      </c>
      <c r="AQ126" s="458">
        <f t="shared" si="106"/>
        <v>3</v>
      </c>
      <c r="AR126" s="458">
        <f t="shared" si="107"/>
        <v>0</v>
      </c>
      <c r="AT126" s="16" t="s">
        <v>212</v>
      </c>
      <c r="AU126" s="13"/>
      <c r="AV126" s="13">
        <v>1</v>
      </c>
      <c r="AW126" s="13">
        <v>2</v>
      </c>
      <c r="AX126" s="13">
        <v>2</v>
      </c>
      <c r="AY126" s="13">
        <v>3</v>
      </c>
      <c r="AZ126" s="13">
        <v>1</v>
      </c>
      <c r="BA126" s="13">
        <v>2</v>
      </c>
      <c r="BB126" s="13">
        <v>1</v>
      </c>
      <c r="BC126" s="13">
        <v>4</v>
      </c>
      <c r="BD126" s="13">
        <v>2</v>
      </c>
      <c r="BE126" s="13">
        <v>2</v>
      </c>
      <c r="BF126" s="13">
        <v>1</v>
      </c>
      <c r="BG126" s="13"/>
      <c r="BH126" s="13">
        <v>5</v>
      </c>
      <c r="BI126" s="13">
        <v>3</v>
      </c>
      <c r="BJ126" s="13">
        <v>3</v>
      </c>
      <c r="BK126" s="13">
        <v>1</v>
      </c>
      <c r="BL126" s="13">
        <v>4</v>
      </c>
      <c r="BM126" s="13">
        <v>1</v>
      </c>
      <c r="BN126" s="13">
        <v>3</v>
      </c>
      <c r="BO126" s="13">
        <v>6</v>
      </c>
      <c r="BP126" s="13">
        <v>6</v>
      </c>
      <c r="BQ126" s="13">
        <v>3</v>
      </c>
      <c r="BR126" s="13">
        <v>7</v>
      </c>
      <c r="BS126" s="13">
        <v>3</v>
      </c>
      <c r="BT126" s="13">
        <v>7</v>
      </c>
      <c r="BU126" s="13">
        <v>3</v>
      </c>
      <c r="BV126" s="13">
        <v>6</v>
      </c>
      <c r="BW126" s="13">
        <v>6</v>
      </c>
      <c r="BX126" s="13">
        <v>4</v>
      </c>
      <c r="BY126" s="13">
        <v>3</v>
      </c>
      <c r="BZ126" s="13">
        <v>10</v>
      </c>
      <c r="CA126" s="13">
        <v>5</v>
      </c>
      <c r="CB126" s="13">
        <v>10</v>
      </c>
      <c r="CC126" s="13">
        <v>7</v>
      </c>
      <c r="CD126" s="13">
        <v>3</v>
      </c>
      <c r="CE126" s="13">
        <v>6</v>
      </c>
      <c r="CF126" s="13">
        <v>7</v>
      </c>
      <c r="CG126" s="13">
        <v>5</v>
      </c>
      <c r="CH126" s="13">
        <v>7</v>
      </c>
      <c r="CI126" s="13">
        <v>6</v>
      </c>
      <c r="CJ126" s="13">
        <v>1</v>
      </c>
      <c r="CK126" s="13">
        <v>6</v>
      </c>
      <c r="CL126" s="13">
        <v>4</v>
      </c>
      <c r="CM126" s="13">
        <v>7</v>
      </c>
      <c r="CN126" s="13">
        <v>4</v>
      </c>
      <c r="CO126" s="13">
        <v>3</v>
      </c>
      <c r="CP126" s="13">
        <v>2</v>
      </c>
      <c r="CQ126" s="13">
        <v>4</v>
      </c>
      <c r="CR126" s="13">
        <v>4</v>
      </c>
      <c r="CS126" s="13">
        <v>2</v>
      </c>
      <c r="CT126" s="13">
        <v>2</v>
      </c>
      <c r="CU126" s="13">
        <v>1</v>
      </c>
      <c r="CV126" s="13">
        <v>3</v>
      </c>
      <c r="CW126" s="13">
        <v>3</v>
      </c>
      <c r="CX126" s="13">
        <v>1</v>
      </c>
      <c r="CY126" s="13">
        <v>3</v>
      </c>
      <c r="CZ126" s="13">
        <v>3</v>
      </c>
      <c r="DA126" s="13">
        <v>3</v>
      </c>
      <c r="DB126" s="13">
        <v>3</v>
      </c>
      <c r="DC126" s="13">
        <v>5</v>
      </c>
      <c r="DD126" s="13">
        <v>1</v>
      </c>
      <c r="DE126" s="13"/>
      <c r="DF126" s="13">
        <v>1</v>
      </c>
      <c r="DG126" s="13"/>
      <c r="DH126" s="13"/>
      <c r="DI126" s="13">
        <v>2</v>
      </c>
      <c r="DJ126" s="13">
        <v>1</v>
      </c>
      <c r="DK126" s="13"/>
      <c r="DL126" s="13">
        <v>4</v>
      </c>
      <c r="DM126" s="13">
        <v>1</v>
      </c>
      <c r="DN126" s="13">
        <v>2</v>
      </c>
      <c r="DO126" s="13">
        <v>1</v>
      </c>
      <c r="DP126" s="13">
        <v>1</v>
      </c>
      <c r="DQ126" s="13">
        <v>1</v>
      </c>
      <c r="DR126" s="13"/>
      <c r="DS126" s="13">
        <v>1</v>
      </c>
      <c r="DT126" s="13">
        <v>1</v>
      </c>
      <c r="DU126" s="13">
        <v>3</v>
      </c>
      <c r="DV126" s="13">
        <v>2</v>
      </c>
      <c r="DW126" s="13"/>
      <c r="DX126" s="13">
        <v>3</v>
      </c>
      <c r="DY126" s="13">
        <v>1</v>
      </c>
      <c r="DZ126" s="13">
        <v>1</v>
      </c>
      <c r="EA126" s="13">
        <v>1</v>
      </c>
      <c r="EB126" s="13"/>
      <c r="EC126" s="13"/>
      <c r="ED126" s="13">
        <v>1</v>
      </c>
      <c r="EE126" s="13"/>
      <c r="EF126" s="13"/>
      <c r="EG126" s="13"/>
      <c r="EH126" s="13"/>
      <c r="EI126" s="13">
        <v>1</v>
      </c>
      <c r="EJ126" s="13"/>
      <c r="EK126" s="13"/>
      <c r="EL126" s="13">
        <v>1</v>
      </c>
      <c r="EM126" s="13"/>
      <c r="EN126" s="13">
        <v>1</v>
      </c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59">
        <v>257</v>
      </c>
      <c r="FC126" s="13">
        <v>1</v>
      </c>
      <c r="FD126" s="13">
        <v>4</v>
      </c>
      <c r="FE126" s="13">
        <v>6</v>
      </c>
      <c r="FF126" s="13">
        <v>1</v>
      </c>
      <c r="FG126" s="13">
        <v>1</v>
      </c>
      <c r="FH126" s="13"/>
      <c r="FI126" s="13">
        <v>2</v>
      </c>
      <c r="FJ126" s="13">
        <v>2</v>
      </c>
      <c r="FK126" s="13">
        <v>1</v>
      </c>
      <c r="FL126" s="13">
        <v>1</v>
      </c>
      <c r="FM126" s="13">
        <v>2</v>
      </c>
      <c r="FN126" s="13">
        <v>2</v>
      </c>
      <c r="FO126" s="13">
        <v>1</v>
      </c>
      <c r="FP126" s="13">
        <v>1</v>
      </c>
      <c r="FQ126" s="13">
        <v>1</v>
      </c>
      <c r="FR126" s="13">
        <v>4</v>
      </c>
      <c r="FS126" s="13">
        <v>3</v>
      </c>
      <c r="FT126" s="13">
        <v>1</v>
      </c>
      <c r="FU126" s="13">
        <v>2</v>
      </c>
      <c r="FV126" s="13">
        <v>6</v>
      </c>
      <c r="FW126" s="13">
        <v>4</v>
      </c>
      <c r="FX126" s="13">
        <v>2</v>
      </c>
      <c r="FY126" s="13">
        <v>2</v>
      </c>
      <c r="FZ126" s="13">
        <v>1</v>
      </c>
      <c r="GA126" s="13">
        <v>6</v>
      </c>
      <c r="GB126" s="13">
        <v>1</v>
      </c>
      <c r="GC126" s="13">
        <v>3</v>
      </c>
      <c r="GD126" s="13">
        <v>5</v>
      </c>
      <c r="GE126" s="13">
        <v>4</v>
      </c>
      <c r="GF126" s="13">
        <v>1</v>
      </c>
      <c r="GG126" s="13">
        <v>3</v>
      </c>
      <c r="GH126" s="13">
        <v>2</v>
      </c>
      <c r="GI126" s="13">
        <v>9</v>
      </c>
      <c r="GJ126" s="13">
        <v>8</v>
      </c>
      <c r="GK126" s="13">
        <v>6</v>
      </c>
      <c r="GL126" s="13">
        <v>1</v>
      </c>
      <c r="GM126" s="13">
        <v>8</v>
      </c>
      <c r="GN126" s="13">
        <v>3</v>
      </c>
      <c r="GO126" s="13">
        <v>6</v>
      </c>
      <c r="GP126" s="13">
        <v>7</v>
      </c>
      <c r="GQ126" s="13">
        <v>2</v>
      </c>
      <c r="GR126" s="13">
        <v>3</v>
      </c>
      <c r="GS126" s="13">
        <v>2</v>
      </c>
      <c r="GT126" s="13">
        <v>4</v>
      </c>
      <c r="GU126" s="13">
        <v>2</v>
      </c>
      <c r="GV126" s="13">
        <v>2</v>
      </c>
      <c r="GW126" s="13">
        <v>3</v>
      </c>
      <c r="GX126" s="13">
        <v>3</v>
      </c>
      <c r="GY126" s="13">
        <v>7</v>
      </c>
      <c r="GZ126" s="13">
        <v>3</v>
      </c>
      <c r="HA126" s="13">
        <v>3</v>
      </c>
      <c r="HB126" s="13">
        <v>3</v>
      </c>
      <c r="HC126" s="13">
        <v>6</v>
      </c>
      <c r="HD126" s="13">
        <v>2</v>
      </c>
      <c r="HE126" s="13">
        <v>4</v>
      </c>
      <c r="HF126" s="13">
        <v>3</v>
      </c>
      <c r="HG126" s="13">
        <v>1</v>
      </c>
      <c r="HH126" s="13">
        <v>1</v>
      </c>
      <c r="HI126" s="13">
        <v>5</v>
      </c>
      <c r="HJ126" s="13">
        <v>2</v>
      </c>
      <c r="HK126" s="13">
        <v>2</v>
      </c>
      <c r="HL126" s="13">
        <v>3</v>
      </c>
      <c r="HM126" s="13">
        <v>5</v>
      </c>
      <c r="HN126" s="13">
        <v>4</v>
      </c>
      <c r="HO126" s="13">
        <v>1</v>
      </c>
      <c r="HP126" s="13">
        <v>1</v>
      </c>
      <c r="HQ126" s="13">
        <v>1</v>
      </c>
      <c r="HR126" s="13">
        <v>1</v>
      </c>
      <c r="HS126" s="13"/>
      <c r="HT126" s="13">
        <v>4</v>
      </c>
      <c r="HU126" s="13">
        <v>3</v>
      </c>
      <c r="HV126" s="13">
        <v>2</v>
      </c>
      <c r="HW126" s="13"/>
      <c r="HX126" s="13">
        <v>3</v>
      </c>
      <c r="HY126" s="13">
        <v>2</v>
      </c>
      <c r="HZ126" s="13">
        <v>1</v>
      </c>
      <c r="IA126" s="13">
        <v>1</v>
      </c>
      <c r="IB126" s="13"/>
      <c r="IC126" s="13"/>
      <c r="ID126" s="13">
        <v>1</v>
      </c>
      <c r="IE126" s="13">
        <v>1</v>
      </c>
      <c r="IF126" s="13">
        <v>1</v>
      </c>
      <c r="IG126" s="13">
        <v>1</v>
      </c>
      <c r="IH126" s="13">
        <v>1</v>
      </c>
      <c r="II126" s="13">
        <v>1</v>
      </c>
      <c r="IJ126" s="13"/>
      <c r="IK126" s="13"/>
      <c r="IL126" s="13"/>
      <c r="IM126" s="13"/>
      <c r="IN126" s="13">
        <v>1</v>
      </c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59">
        <v>226</v>
      </c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59"/>
      <c r="NG126" s="13">
        <v>483</v>
      </c>
      <c r="NH126" s="351"/>
      <c r="NI126" s="351"/>
      <c r="NJ126" s="351"/>
      <c r="NK126" s="351"/>
      <c r="NL126" s="351"/>
      <c r="NM126" s="351"/>
    </row>
    <row r="127" spans="1:377">
      <c r="A127" s="8" t="s">
        <v>138</v>
      </c>
      <c r="B127" s="250">
        <f t="shared" si="67"/>
        <v>3</v>
      </c>
      <c r="C127" s="250">
        <f t="shared" si="68"/>
        <v>1</v>
      </c>
      <c r="D127" s="250">
        <f t="shared" si="69"/>
        <v>4</v>
      </c>
      <c r="E127" s="250">
        <f t="shared" si="70"/>
        <v>2</v>
      </c>
      <c r="F127" s="250">
        <f t="shared" si="71"/>
        <v>4</v>
      </c>
      <c r="G127" s="250">
        <f t="shared" si="72"/>
        <v>10</v>
      </c>
      <c r="H127" s="250">
        <f t="shared" si="73"/>
        <v>6</v>
      </c>
      <c r="I127" s="250">
        <f t="shared" si="74"/>
        <v>11</v>
      </c>
      <c r="J127" s="250">
        <f t="shared" si="75"/>
        <v>9</v>
      </c>
      <c r="K127" s="250">
        <f t="shared" si="76"/>
        <v>14</v>
      </c>
      <c r="L127" s="250">
        <f t="shared" si="77"/>
        <v>4</v>
      </c>
      <c r="M127" s="250">
        <f t="shared" si="78"/>
        <v>9</v>
      </c>
      <c r="N127" s="250">
        <f t="shared" si="79"/>
        <v>3</v>
      </c>
      <c r="O127" s="250">
        <f t="shared" si="80"/>
        <v>3</v>
      </c>
      <c r="P127" s="250">
        <f t="shared" si="81"/>
        <v>2</v>
      </c>
      <c r="Q127" s="250">
        <f t="shared" si="82"/>
        <v>5</v>
      </c>
      <c r="R127" s="250">
        <f t="shared" si="83"/>
        <v>3</v>
      </c>
      <c r="S127" s="250">
        <f t="shared" si="84"/>
        <v>5</v>
      </c>
      <c r="T127" s="250">
        <f t="shared" si="85"/>
        <v>0</v>
      </c>
      <c r="U127" s="250">
        <f t="shared" si="86"/>
        <v>0</v>
      </c>
      <c r="W127" s="16" t="s">
        <v>138</v>
      </c>
      <c r="X127" s="458">
        <f t="shared" si="87"/>
        <v>3</v>
      </c>
      <c r="Y127" s="458">
        <f t="shared" si="88"/>
        <v>1</v>
      </c>
      <c r="Z127" s="458">
        <f t="shared" si="89"/>
        <v>4</v>
      </c>
      <c r="AA127" s="458">
        <f t="shared" si="90"/>
        <v>2</v>
      </c>
      <c r="AB127" s="458">
        <f t="shared" si="91"/>
        <v>4</v>
      </c>
      <c r="AC127" s="458">
        <f t="shared" si="92"/>
        <v>10</v>
      </c>
      <c r="AD127" s="458">
        <f t="shared" si="93"/>
        <v>6</v>
      </c>
      <c r="AE127" s="458">
        <f t="shared" si="94"/>
        <v>11</v>
      </c>
      <c r="AF127" s="458">
        <f t="shared" si="95"/>
        <v>9</v>
      </c>
      <c r="AG127" s="458">
        <f t="shared" si="96"/>
        <v>14</v>
      </c>
      <c r="AH127" s="458">
        <f t="shared" si="97"/>
        <v>4</v>
      </c>
      <c r="AI127" s="458">
        <f t="shared" si="98"/>
        <v>9</v>
      </c>
      <c r="AJ127" s="458">
        <f t="shared" si="99"/>
        <v>3</v>
      </c>
      <c r="AK127" s="458">
        <f t="shared" si="100"/>
        <v>3</v>
      </c>
      <c r="AL127" s="458">
        <f t="shared" si="101"/>
        <v>2</v>
      </c>
      <c r="AM127" s="458">
        <f t="shared" si="102"/>
        <v>5</v>
      </c>
      <c r="AN127" s="458">
        <f t="shared" si="103"/>
        <v>3</v>
      </c>
      <c r="AO127" s="458">
        <f t="shared" si="104"/>
        <v>5</v>
      </c>
      <c r="AP127" s="458">
        <f t="shared" si="105"/>
        <v>0</v>
      </c>
      <c r="AQ127" s="458">
        <f t="shared" si="106"/>
        <v>0</v>
      </c>
      <c r="AR127" s="458">
        <f t="shared" si="107"/>
        <v>1</v>
      </c>
      <c r="AT127" s="16" t="s">
        <v>138</v>
      </c>
      <c r="AU127" s="13"/>
      <c r="AV127" s="13"/>
      <c r="AW127" s="13">
        <v>1</v>
      </c>
      <c r="AX127" s="13"/>
      <c r="AY127" s="13"/>
      <c r="AZ127" s="13"/>
      <c r="BA127" s="13"/>
      <c r="BB127" s="13"/>
      <c r="BC127" s="13"/>
      <c r="BD127" s="13"/>
      <c r="BE127" s="13"/>
      <c r="BF127" s="13"/>
      <c r="BG127" s="13">
        <v>1</v>
      </c>
      <c r="BH127" s="13"/>
      <c r="BI127" s="13"/>
      <c r="BJ127" s="13"/>
      <c r="BK127" s="13"/>
      <c r="BL127" s="13">
        <v>1</v>
      </c>
      <c r="BM127" s="13"/>
      <c r="BN127" s="13"/>
      <c r="BO127" s="13">
        <v>2</v>
      </c>
      <c r="BP127" s="13"/>
      <c r="BQ127" s="13">
        <v>1</v>
      </c>
      <c r="BR127" s="13"/>
      <c r="BS127" s="13"/>
      <c r="BT127" s="13">
        <v>3</v>
      </c>
      <c r="BU127" s="13">
        <v>2</v>
      </c>
      <c r="BV127" s="13"/>
      <c r="BW127" s="13">
        <v>1</v>
      </c>
      <c r="BX127" s="13">
        <v>1</v>
      </c>
      <c r="BY127" s="13">
        <v>1</v>
      </c>
      <c r="BZ127" s="13">
        <v>1</v>
      </c>
      <c r="CA127" s="13">
        <v>2</v>
      </c>
      <c r="CB127" s="13">
        <v>1</v>
      </c>
      <c r="CC127" s="13"/>
      <c r="CD127" s="13">
        <v>2</v>
      </c>
      <c r="CE127" s="13">
        <v>1</v>
      </c>
      <c r="CF127" s="13">
        <v>1</v>
      </c>
      <c r="CG127" s="13">
        <v>2</v>
      </c>
      <c r="CH127" s="13"/>
      <c r="CI127" s="13">
        <v>2</v>
      </c>
      <c r="CJ127" s="13">
        <v>3</v>
      </c>
      <c r="CK127" s="13">
        <v>1</v>
      </c>
      <c r="CL127" s="13">
        <v>1</v>
      </c>
      <c r="CM127" s="13">
        <v>1</v>
      </c>
      <c r="CN127" s="13">
        <v>1</v>
      </c>
      <c r="CO127" s="13"/>
      <c r="CP127" s="13">
        <v>1</v>
      </c>
      <c r="CQ127" s="13">
        <v>2</v>
      </c>
      <c r="CR127" s="13">
        <v>2</v>
      </c>
      <c r="CS127" s="13">
        <v>1</v>
      </c>
      <c r="CT127" s="13"/>
      <c r="CU127" s="13">
        <v>1</v>
      </c>
      <c r="CV127" s="13">
        <v>2</v>
      </c>
      <c r="CW127" s="13">
        <v>2</v>
      </c>
      <c r="CX127" s="13"/>
      <c r="CY127" s="13">
        <v>2</v>
      </c>
      <c r="CZ127" s="13"/>
      <c r="DA127" s="13">
        <v>1</v>
      </c>
      <c r="DB127" s="13"/>
      <c r="DC127" s="13"/>
      <c r="DD127" s="13"/>
      <c r="DE127" s="13"/>
      <c r="DF127" s="13"/>
      <c r="DG127" s="13">
        <v>1</v>
      </c>
      <c r="DH127" s="13">
        <v>2</v>
      </c>
      <c r="DI127" s="13"/>
      <c r="DJ127" s="13"/>
      <c r="DK127" s="13"/>
      <c r="DL127" s="13"/>
      <c r="DM127" s="13"/>
      <c r="DN127" s="13">
        <v>1</v>
      </c>
      <c r="DO127" s="13">
        <v>1</v>
      </c>
      <c r="DP127" s="13"/>
      <c r="DQ127" s="13"/>
      <c r="DR127" s="13"/>
      <c r="DS127" s="13"/>
      <c r="DT127" s="13">
        <v>2</v>
      </c>
      <c r="DU127" s="13">
        <v>1</v>
      </c>
      <c r="DV127" s="13"/>
      <c r="DW127" s="13"/>
      <c r="DX127" s="13"/>
      <c r="DY127" s="13">
        <v>1</v>
      </c>
      <c r="DZ127" s="13"/>
      <c r="EA127" s="13"/>
      <c r="EB127" s="13">
        <v>1</v>
      </c>
      <c r="EC127" s="13">
        <v>2</v>
      </c>
      <c r="ED127" s="13"/>
      <c r="EE127" s="13"/>
      <c r="EF127" s="13">
        <v>1</v>
      </c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59">
        <v>60</v>
      </c>
      <c r="FC127" s="13"/>
      <c r="FD127" s="13">
        <v>1</v>
      </c>
      <c r="FE127" s="13"/>
      <c r="FF127" s="13">
        <v>2</v>
      </c>
      <c r="FG127" s="13"/>
      <c r="FH127" s="13"/>
      <c r="FI127" s="13"/>
      <c r="FJ127" s="13"/>
      <c r="FK127" s="13"/>
      <c r="FL127" s="13"/>
      <c r="FM127" s="13"/>
      <c r="FN127" s="13"/>
      <c r="FO127" s="13">
        <v>2</v>
      </c>
      <c r="FP127" s="13"/>
      <c r="FQ127" s="13"/>
      <c r="FR127" s="13"/>
      <c r="FS127" s="13"/>
      <c r="FT127" s="13"/>
      <c r="FU127" s="13"/>
      <c r="FV127" s="13">
        <v>2</v>
      </c>
      <c r="FW127" s="13"/>
      <c r="FX127" s="13"/>
      <c r="FY127" s="13"/>
      <c r="FZ127" s="13"/>
      <c r="GA127" s="13">
        <v>1</v>
      </c>
      <c r="GB127" s="13"/>
      <c r="GC127" s="13"/>
      <c r="GD127" s="13"/>
      <c r="GE127" s="13">
        <v>1</v>
      </c>
      <c r="GF127" s="13">
        <v>2</v>
      </c>
      <c r="GG127" s="13"/>
      <c r="GH127" s="13"/>
      <c r="GI127" s="13">
        <v>1</v>
      </c>
      <c r="GJ127" s="13">
        <v>1</v>
      </c>
      <c r="GK127" s="13"/>
      <c r="GL127" s="13">
        <v>1</v>
      </c>
      <c r="GM127" s="13">
        <v>1</v>
      </c>
      <c r="GN127" s="13"/>
      <c r="GO127" s="13">
        <v>1</v>
      </c>
      <c r="GP127" s="13">
        <v>1</v>
      </c>
      <c r="GQ127" s="13">
        <v>4</v>
      </c>
      <c r="GR127" s="13"/>
      <c r="GS127" s="13">
        <v>1</v>
      </c>
      <c r="GT127" s="13"/>
      <c r="GU127" s="13"/>
      <c r="GV127" s="13"/>
      <c r="GW127" s="13"/>
      <c r="GX127" s="13">
        <v>2</v>
      </c>
      <c r="GY127" s="13">
        <v>2</v>
      </c>
      <c r="GZ127" s="13"/>
      <c r="HA127" s="13">
        <v>1</v>
      </c>
      <c r="HB127" s="13"/>
      <c r="HC127" s="13"/>
      <c r="HD127" s="13">
        <v>1</v>
      </c>
      <c r="HE127" s="13"/>
      <c r="HF127" s="13">
        <v>1</v>
      </c>
      <c r="HG127" s="13"/>
      <c r="HH127" s="13"/>
      <c r="HI127" s="13">
        <v>1</v>
      </c>
      <c r="HJ127" s="13"/>
      <c r="HK127" s="13"/>
      <c r="HL127" s="13">
        <v>1</v>
      </c>
      <c r="HM127" s="13">
        <v>1</v>
      </c>
      <c r="HN127" s="13"/>
      <c r="HO127" s="13"/>
      <c r="HP127" s="13"/>
      <c r="HQ127" s="13">
        <v>1</v>
      </c>
      <c r="HR127" s="13"/>
      <c r="HS127" s="13"/>
      <c r="HT127" s="13"/>
      <c r="HU127" s="13"/>
      <c r="HV127" s="13"/>
      <c r="HW127" s="13"/>
      <c r="HX127" s="13"/>
      <c r="HY127" s="13"/>
      <c r="HZ127" s="13">
        <v>1</v>
      </c>
      <c r="IA127" s="13"/>
      <c r="IB127" s="13"/>
      <c r="IC127" s="13"/>
      <c r="ID127" s="13">
        <v>1</v>
      </c>
      <c r="IE127" s="13"/>
      <c r="IF127" s="13"/>
      <c r="IG127" s="13">
        <v>1</v>
      </c>
      <c r="IH127" s="13"/>
      <c r="II127" s="13"/>
      <c r="IJ127" s="13">
        <v>1</v>
      </c>
      <c r="IK127" s="13"/>
      <c r="IL127" s="13">
        <v>1</v>
      </c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59">
        <v>38</v>
      </c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>
        <v>1</v>
      </c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59">
        <v>1</v>
      </c>
      <c r="NG127" s="13">
        <v>99</v>
      </c>
      <c r="NH127" s="351"/>
      <c r="NI127" s="351"/>
      <c r="NJ127" s="351"/>
      <c r="NK127" s="351"/>
      <c r="NL127" s="351"/>
      <c r="NM127" s="351"/>
    </row>
    <row r="128" spans="1:377">
      <c r="A128" s="8" t="s">
        <v>139</v>
      </c>
      <c r="B128" s="250">
        <f t="shared" si="67"/>
        <v>12</v>
      </c>
      <c r="C128" s="250">
        <f t="shared" si="68"/>
        <v>16</v>
      </c>
      <c r="D128" s="250">
        <f t="shared" si="69"/>
        <v>52</v>
      </c>
      <c r="E128" s="250">
        <f t="shared" si="70"/>
        <v>70</v>
      </c>
      <c r="F128" s="250">
        <f t="shared" si="71"/>
        <v>154</v>
      </c>
      <c r="G128" s="250">
        <f t="shared" si="72"/>
        <v>188</v>
      </c>
      <c r="H128" s="250">
        <f t="shared" si="73"/>
        <v>163</v>
      </c>
      <c r="I128" s="250">
        <f t="shared" si="74"/>
        <v>233</v>
      </c>
      <c r="J128" s="250">
        <f t="shared" si="75"/>
        <v>163</v>
      </c>
      <c r="K128" s="250">
        <f t="shared" si="76"/>
        <v>203</v>
      </c>
      <c r="L128" s="250">
        <f t="shared" si="77"/>
        <v>133</v>
      </c>
      <c r="M128" s="250">
        <f t="shared" si="78"/>
        <v>153</v>
      </c>
      <c r="N128" s="250">
        <f t="shared" si="79"/>
        <v>89</v>
      </c>
      <c r="O128" s="250">
        <f t="shared" si="80"/>
        <v>89</v>
      </c>
      <c r="P128" s="250">
        <f t="shared" si="81"/>
        <v>56</v>
      </c>
      <c r="Q128" s="250">
        <f t="shared" si="82"/>
        <v>48</v>
      </c>
      <c r="R128" s="250">
        <f t="shared" si="83"/>
        <v>12</v>
      </c>
      <c r="S128" s="250">
        <f t="shared" si="84"/>
        <v>22</v>
      </c>
      <c r="T128" s="250">
        <f t="shared" si="85"/>
        <v>4</v>
      </c>
      <c r="U128" s="250">
        <f t="shared" si="86"/>
        <v>3</v>
      </c>
      <c r="W128" s="16" t="s">
        <v>139</v>
      </c>
      <c r="X128" s="458">
        <f t="shared" si="87"/>
        <v>12</v>
      </c>
      <c r="Y128" s="458">
        <f t="shared" si="88"/>
        <v>16</v>
      </c>
      <c r="Z128" s="458">
        <f t="shared" si="89"/>
        <v>52</v>
      </c>
      <c r="AA128" s="458">
        <f t="shared" si="90"/>
        <v>70</v>
      </c>
      <c r="AB128" s="458">
        <f t="shared" si="91"/>
        <v>154</v>
      </c>
      <c r="AC128" s="458">
        <f t="shared" si="92"/>
        <v>188</v>
      </c>
      <c r="AD128" s="458">
        <f t="shared" si="93"/>
        <v>163</v>
      </c>
      <c r="AE128" s="458">
        <f t="shared" si="94"/>
        <v>233</v>
      </c>
      <c r="AF128" s="458">
        <f t="shared" si="95"/>
        <v>163</v>
      </c>
      <c r="AG128" s="458">
        <f t="shared" si="96"/>
        <v>203</v>
      </c>
      <c r="AH128" s="458">
        <f t="shared" si="97"/>
        <v>133</v>
      </c>
      <c r="AI128" s="458">
        <f t="shared" si="98"/>
        <v>153</v>
      </c>
      <c r="AJ128" s="458">
        <f t="shared" si="99"/>
        <v>89</v>
      </c>
      <c r="AK128" s="458">
        <f t="shared" si="100"/>
        <v>89</v>
      </c>
      <c r="AL128" s="458">
        <f t="shared" si="101"/>
        <v>56</v>
      </c>
      <c r="AM128" s="458">
        <f t="shared" si="102"/>
        <v>48</v>
      </c>
      <c r="AN128" s="458">
        <f t="shared" si="103"/>
        <v>12</v>
      </c>
      <c r="AO128" s="458">
        <f t="shared" si="104"/>
        <v>22</v>
      </c>
      <c r="AP128" s="458">
        <f t="shared" si="105"/>
        <v>4</v>
      </c>
      <c r="AQ128" s="458">
        <f t="shared" si="106"/>
        <v>3</v>
      </c>
      <c r="AR128" s="458">
        <f t="shared" si="107"/>
        <v>1</v>
      </c>
      <c r="AT128" s="16" t="s">
        <v>139</v>
      </c>
      <c r="AU128" s="13">
        <v>2</v>
      </c>
      <c r="AV128" s="13">
        <v>1</v>
      </c>
      <c r="AW128" s="13">
        <v>3</v>
      </c>
      <c r="AX128" s="13">
        <v>1</v>
      </c>
      <c r="AY128" s="13">
        <v>1</v>
      </c>
      <c r="AZ128" s="13">
        <v>1</v>
      </c>
      <c r="BA128" s="13">
        <v>4</v>
      </c>
      <c r="BB128" s="13">
        <v>1</v>
      </c>
      <c r="BC128" s="13">
        <v>1</v>
      </c>
      <c r="BD128" s="13">
        <v>1</v>
      </c>
      <c r="BE128" s="13"/>
      <c r="BF128" s="13">
        <v>2</v>
      </c>
      <c r="BG128" s="13">
        <v>1</v>
      </c>
      <c r="BH128" s="13">
        <v>4</v>
      </c>
      <c r="BI128" s="13">
        <v>4</v>
      </c>
      <c r="BJ128" s="13">
        <v>11</v>
      </c>
      <c r="BK128" s="13">
        <v>7</v>
      </c>
      <c r="BL128" s="13">
        <v>14</v>
      </c>
      <c r="BM128" s="13">
        <v>10</v>
      </c>
      <c r="BN128" s="13">
        <v>17</v>
      </c>
      <c r="BO128" s="13">
        <v>14</v>
      </c>
      <c r="BP128" s="13">
        <v>18</v>
      </c>
      <c r="BQ128" s="13">
        <v>13</v>
      </c>
      <c r="BR128" s="13">
        <v>18</v>
      </c>
      <c r="BS128" s="13">
        <v>19</v>
      </c>
      <c r="BT128" s="13">
        <v>24</v>
      </c>
      <c r="BU128" s="13">
        <v>22</v>
      </c>
      <c r="BV128" s="13">
        <v>14</v>
      </c>
      <c r="BW128" s="13">
        <v>21</v>
      </c>
      <c r="BX128" s="13">
        <v>25</v>
      </c>
      <c r="BY128" s="13">
        <v>28</v>
      </c>
      <c r="BZ128" s="13">
        <v>16</v>
      </c>
      <c r="CA128" s="13">
        <v>24</v>
      </c>
      <c r="CB128" s="13">
        <v>21</v>
      </c>
      <c r="CC128" s="13">
        <v>27</v>
      </c>
      <c r="CD128" s="13">
        <v>25</v>
      </c>
      <c r="CE128" s="13">
        <v>25</v>
      </c>
      <c r="CF128" s="13">
        <v>24</v>
      </c>
      <c r="CG128" s="13">
        <v>22</v>
      </c>
      <c r="CH128" s="13">
        <v>21</v>
      </c>
      <c r="CI128" s="13">
        <v>26</v>
      </c>
      <c r="CJ128" s="13">
        <v>17</v>
      </c>
      <c r="CK128" s="13">
        <v>25</v>
      </c>
      <c r="CL128" s="13">
        <v>23</v>
      </c>
      <c r="CM128" s="13">
        <v>21</v>
      </c>
      <c r="CN128" s="13">
        <v>22</v>
      </c>
      <c r="CO128" s="13">
        <v>21</v>
      </c>
      <c r="CP128" s="13">
        <v>13</v>
      </c>
      <c r="CQ128" s="13">
        <v>19</v>
      </c>
      <c r="CR128" s="13">
        <v>16</v>
      </c>
      <c r="CS128" s="13">
        <v>13</v>
      </c>
      <c r="CT128" s="13">
        <v>11</v>
      </c>
      <c r="CU128" s="13">
        <v>14</v>
      </c>
      <c r="CV128" s="13">
        <v>23</v>
      </c>
      <c r="CW128" s="13">
        <v>23</v>
      </c>
      <c r="CX128" s="13">
        <v>14</v>
      </c>
      <c r="CY128" s="13">
        <v>14</v>
      </c>
      <c r="CZ128" s="13">
        <v>16</v>
      </c>
      <c r="DA128" s="13">
        <v>10</v>
      </c>
      <c r="DB128" s="13">
        <v>15</v>
      </c>
      <c r="DC128" s="13">
        <v>5</v>
      </c>
      <c r="DD128" s="13">
        <v>11</v>
      </c>
      <c r="DE128" s="13">
        <v>9</v>
      </c>
      <c r="DF128" s="13">
        <v>14</v>
      </c>
      <c r="DG128" s="13">
        <v>8</v>
      </c>
      <c r="DH128" s="13">
        <v>8</v>
      </c>
      <c r="DI128" s="13">
        <v>13</v>
      </c>
      <c r="DJ128" s="13">
        <v>9</v>
      </c>
      <c r="DK128" s="13">
        <v>3</v>
      </c>
      <c r="DL128" s="13">
        <v>9</v>
      </c>
      <c r="DM128" s="13">
        <v>7</v>
      </c>
      <c r="DN128" s="13">
        <v>5</v>
      </c>
      <c r="DO128" s="13">
        <v>4</v>
      </c>
      <c r="DP128" s="13">
        <v>8</v>
      </c>
      <c r="DQ128" s="13">
        <v>4</v>
      </c>
      <c r="DR128" s="13">
        <v>4</v>
      </c>
      <c r="DS128" s="13">
        <v>4</v>
      </c>
      <c r="DT128" s="13">
        <v>3</v>
      </c>
      <c r="DU128" s="13">
        <v>7</v>
      </c>
      <c r="DV128" s="13">
        <v>2</v>
      </c>
      <c r="DW128" s="13">
        <v>2</v>
      </c>
      <c r="DX128" s="13">
        <v>3</v>
      </c>
      <c r="DY128" s="13">
        <v>6</v>
      </c>
      <c r="DZ128" s="13">
        <v>1</v>
      </c>
      <c r="EA128" s="13">
        <v>3</v>
      </c>
      <c r="EB128" s="13"/>
      <c r="EC128" s="13">
        <v>1</v>
      </c>
      <c r="ED128" s="13">
        <v>4</v>
      </c>
      <c r="EE128" s="13">
        <v>2</v>
      </c>
      <c r="EF128" s="13"/>
      <c r="EG128" s="13">
        <v>1</v>
      </c>
      <c r="EH128" s="13"/>
      <c r="EI128" s="13"/>
      <c r="EJ128" s="13">
        <v>1</v>
      </c>
      <c r="EK128" s="13"/>
      <c r="EL128" s="13"/>
      <c r="EM128" s="13"/>
      <c r="EN128" s="13"/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59">
        <v>1025</v>
      </c>
      <c r="FC128" s="13">
        <v>2</v>
      </c>
      <c r="FD128" s="13">
        <v>2</v>
      </c>
      <c r="FE128" s="13">
        <v>2</v>
      </c>
      <c r="FF128" s="13">
        <v>1</v>
      </c>
      <c r="FG128" s="13">
        <v>1</v>
      </c>
      <c r="FH128" s="13"/>
      <c r="FI128" s="13">
        <v>2</v>
      </c>
      <c r="FJ128" s="13">
        <v>1</v>
      </c>
      <c r="FK128" s="13"/>
      <c r="FL128" s="13">
        <v>1</v>
      </c>
      <c r="FM128" s="13">
        <v>3</v>
      </c>
      <c r="FN128" s="13">
        <v>1</v>
      </c>
      <c r="FO128" s="13">
        <v>6</v>
      </c>
      <c r="FP128" s="13">
        <v>4</v>
      </c>
      <c r="FQ128" s="13">
        <v>3</v>
      </c>
      <c r="FR128" s="13">
        <v>5</v>
      </c>
      <c r="FS128" s="13">
        <v>4</v>
      </c>
      <c r="FT128" s="13">
        <v>11</v>
      </c>
      <c r="FU128" s="13">
        <v>6</v>
      </c>
      <c r="FV128" s="13">
        <v>9</v>
      </c>
      <c r="FW128" s="13">
        <v>12</v>
      </c>
      <c r="FX128" s="13">
        <v>13</v>
      </c>
      <c r="FY128" s="13">
        <v>9</v>
      </c>
      <c r="FZ128" s="13">
        <v>14</v>
      </c>
      <c r="GA128" s="13">
        <v>10</v>
      </c>
      <c r="GB128" s="13">
        <v>15</v>
      </c>
      <c r="GC128" s="13">
        <v>18</v>
      </c>
      <c r="GD128" s="13">
        <v>18</v>
      </c>
      <c r="GE128" s="13">
        <v>17</v>
      </c>
      <c r="GF128" s="13">
        <v>28</v>
      </c>
      <c r="GG128" s="13">
        <v>17</v>
      </c>
      <c r="GH128" s="13">
        <v>9</v>
      </c>
      <c r="GI128" s="13">
        <v>19</v>
      </c>
      <c r="GJ128" s="13">
        <v>18</v>
      </c>
      <c r="GK128" s="13">
        <v>14</v>
      </c>
      <c r="GL128" s="13">
        <v>20</v>
      </c>
      <c r="GM128" s="13">
        <v>21</v>
      </c>
      <c r="GN128" s="13">
        <v>12</v>
      </c>
      <c r="GO128" s="13">
        <v>17</v>
      </c>
      <c r="GP128" s="13">
        <v>16</v>
      </c>
      <c r="GQ128" s="13">
        <v>26</v>
      </c>
      <c r="GR128" s="13">
        <v>19</v>
      </c>
      <c r="GS128" s="13">
        <v>17</v>
      </c>
      <c r="GT128" s="13">
        <v>18</v>
      </c>
      <c r="GU128" s="13">
        <v>21</v>
      </c>
      <c r="GV128" s="13">
        <v>14</v>
      </c>
      <c r="GW128" s="13">
        <v>12</v>
      </c>
      <c r="GX128" s="13">
        <v>14</v>
      </c>
      <c r="GY128" s="13">
        <v>13</v>
      </c>
      <c r="GZ128" s="13">
        <v>9</v>
      </c>
      <c r="HA128" s="13">
        <v>21</v>
      </c>
      <c r="HB128" s="13">
        <v>17</v>
      </c>
      <c r="HC128" s="13">
        <v>13</v>
      </c>
      <c r="HD128" s="13">
        <v>14</v>
      </c>
      <c r="HE128" s="13">
        <v>12</v>
      </c>
      <c r="HF128" s="13">
        <v>6</v>
      </c>
      <c r="HG128" s="13">
        <v>17</v>
      </c>
      <c r="HH128" s="13">
        <v>16</v>
      </c>
      <c r="HI128" s="13">
        <v>5</v>
      </c>
      <c r="HJ128" s="13">
        <v>12</v>
      </c>
      <c r="HK128" s="13">
        <v>15</v>
      </c>
      <c r="HL128" s="13">
        <v>8</v>
      </c>
      <c r="HM128" s="13">
        <v>7</v>
      </c>
      <c r="HN128" s="13">
        <v>11</v>
      </c>
      <c r="HO128" s="13">
        <v>8</v>
      </c>
      <c r="HP128" s="13">
        <v>6</v>
      </c>
      <c r="HQ128" s="13">
        <v>13</v>
      </c>
      <c r="HR128" s="13">
        <v>6</v>
      </c>
      <c r="HS128" s="13">
        <v>8</v>
      </c>
      <c r="HT128" s="13">
        <v>7</v>
      </c>
      <c r="HU128" s="13">
        <v>13</v>
      </c>
      <c r="HV128" s="13">
        <v>6</v>
      </c>
      <c r="HW128" s="13">
        <v>2</v>
      </c>
      <c r="HX128" s="13">
        <v>5</v>
      </c>
      <c r="HY128" s="13">
        <v>4</v>
      </c>
      <c r="HZ128" s="13">
        <v>9</v>
      </c>
      <c r="IA128" s="13">
        <v>7</v>
      </c>
      <c r="IB128" s="13">
        <v>3</v>
      </c>
      <c r="IC128" s="13">
        <v>4</v>
      </c>
      <c r="ID128" s="13">
        <v>3</v>
      </c>
      <c r="IE128" s="13">
        <v>2</v>
      </c>
      <c r="IF128" s="13"/>
      <c r="IG128" s="13">
        <v>3</v>
      </c>
      <c r="IH128" s="13">
        <v>3</v>
      </c>
      <c r="II128" s="13"/>
      <c r="IJ128" s="13">
        <v>1</v>
      </c>
      <c r="IK128" s="13">
        <v>3</v>
      </c>
      <c r="IL128" s="13"/>
      <c r="IM128" s="13"/>
      <c r="IN128" s="13"/>
      <c r="IO128" s="13">
        <v>1</v>
      </c>
      <c r="IP128" s="13">
        <v>1</v>
      </c>
      <c r="IQ128" s="13"/>
      <c r="IR128" s="13">
        <v>1</v>
      </c>
      <c r="IS128" s="13"/>
      <c r="IT128" s="13"/>
      <c r="IU128" s="13"/>
      <c r="IV128" s="13"/>
      <c r="IW128" s="13"/>
      <c r="IX128" s="13">
        <v>1</v>
      </c>
      <c r="IY128" s="13"/>
      <c r="IZ128" s="13"/>
      <c r="JA128" s="13"/>
      <c r="JB128" s="13"/>
      <c r="JC128" s="13"/>
      <c r="JD128" s="13"/>
      <c r="JE128" s="13"/>
      <c r="JF128" s="59">
        <v>838</v>
      </c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>
        <v>1</v>
      </c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59">
        <v>1</v>
      </c>
      <c r="NG128" s="13">
        <v>1864</v>
      </c>
      <c r="NH128" s="351"/>
      <c r="NI128" s="351"/>
      <c r="NJ128" s="351"/>
      <c r="NK128" s="351"/>
      <c r="NL128" s="351"/>
      <c r="NM128" s="351"/>
    </row>
    <row r="129" spans="1:377">
      <c r="A129" s="8" t="s">
        <v>140</v>
      </c>
      <c r="B129" s="250">
        <f t="shared" si="67"/>
        <v>1</v>
      </c>
      <c r="C129" s="250">
        <f t="shared" si="68"/>
        <v>0</v>
      </c>
      <c r="D129" s="250">
        <f t="shared" si="69"/>
        <v>1</v>
      </c>
      <c r="E129" s="250">
        <f t="shared" si="70"/>
        <v>1</v>
      </c>
      <c r="F129" s="250">
        <f t="shared" si="71"/>
        <v>10</v>
      </c>
      <c r="G129" s="250">
        <f t="shared" si="72"/>
        <v>7</v>
      </c>
      <c r="H129" s="250">
        <f t="shared" si="73"/>
        <v>10</v>
      </c>
      <c r="I129" s="250">
        <f t="shared" si="74"/>
        <v>9</v>
      </c>
      <c r="J129" s="250">
        <f t="shared" si="75"/>
        <v>13</v>
      </c>
      <c r="K129" s="250">
        <f t="shared" si="76"/>
        <v>10</v>
      </c>
      <c r="L129" s="250">
        <f t="shared" si="77"/>
        <v>7</v>
      </c>
      <c r="M129" s="250">
        <f t="shared" si="78"/>
        <v>1</v>
      </c>
      <c r="N129" s="250">
        <f t="shared" si="79"/>
        <v>8</v>
      </c>
      <c r="O129" s="250">
        <f t="shared" si="80"/>
        <v>3</v>
      </c>
      <c r="P129" s="250">
        <f t="shared" si="81"/>
        <v>2</v>
      </c>
      <c r="Q129" s="250">
        <f t="shared" si="82"/>
        <v>2</v>
      </c>
      <c r="R129" s="250">
        <f t="shared" si="83"/>
        <v>1</v>
      </c>
      <c r="S129" s="250">
        <f t="shared" si="84"/>
        <v>5</v>
      </c>
      <c r="T129" s="250">
        <f t="shared" si="85"/>
        <v>1</v>
      </c>
      <c r="U129" s="250">
        <f t="shared" si="86"/>
        <v>0</v>
      </c>
      <c r="W129" s="16" t="s">
        <v>140</v>
      </c>
      <c r="X129" s="458">
        <f t="shared" si="87"/>
        <v>1</v>
      </c>
      <c r="Y129" s="458">
        <f t="shared" si="88"/>
        <v>0</v>
      </c>
      <c r="Z129" s="458">
        <f t="shared" si="89"/>
        <v>1</v>
      </c>
      <c r="AA129" s="458">
        <f t="shared" si="90"/>
        <v>1</v>
      </c>
      <c r="AB129" s="458">
        <f t="shared" si="91"/>
        <v>10</v>
      </c>
      <c r="AC129" s="458">
        <f t="shared" si="92"/>
        <v>7</v>
      </c>
      <c r="AD129" s="458">
        <f t="shared" si="93"/>
        <v>10</v>
      </c>
      <c r="AE129" s="458">
        <f t="shared" si="94"/>
        <v>9</v>
      </c>
      <c r="AF129" s="458">
        <f t="shared" si="95"/>
        <v>13</v>
      </c>
      <c r="AG129" s="458">
        <f t="shared" si="96"/>
        <v>10</v>
      </c>
      <c r="AH129" s="458">
        <f t="shared" si="97"/>
        <v>7</v>
      </c>
      <c r="AI129" s="458">
        <f t="shared" si="98"/>
        <v>1</v>
      </c>
      <c r="AJ129" s="458">
        <f t="shared" si="99"/>
        <v>8</v>
      </c>
      <c r="AK129" s="458">
        <f t="shared" si="100"/>
        <v>3</v>
      </c>
      <c r="AL129" s="458">
        <f t="shared" si="101"/>
        <v>2</v>
      </c>
      <c r="AM129" s="458">
        <f t="shared" si="102"/>
        <v>2</v>
      </c>
      <c r="AN129" s="458">
        <f t="shared" si="103"/>
        <v>1</v>
      </c>
      <c r="AO129" s="458">
        <f t="shared" si="104"/>
        <v>5</v>
      </c>
      <c r="AP129" s="458">
        <f t="shared" si="105"/>
        <v>1</v>
      </c>
      <c r="AQ129" s="458">
        <f t="shared" si="106"/>
        <v>0</v>
      </c>
      <c r="AR129" s="458">
        <f t="shared" si="107"/>
        <v>1</v>
      </c>
      <c r="AT129" s="16" t="s">
        <v>140</v>
      </c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>
        <v>1</v>
      </c>
      <c r="BO129" s="13"/>
      <c r="BP129" s="13"/>
      <c r="BQ129" s="13">
        <v>2</v>
      </c>
      <c r="BR129" s="13"/>
      <c r="BS129" s="13">
        <v>1</v>
      </c>
      <c r="BT129" s="13">
        <v>1</v>
      </c>
      <c r="BU129" s="13">
        <v>2</v>
      </c>
      <c r="BV129" s="13"/>
      <c r="BW129" s="13">
        <v>1</v>
      </c>
      <c r="BX129" s="13"/>
      <c r="BY129" s="13">
        <v>1</v>
      </c>
      <c r="BZ129" s="13"/>
      <c r="CA129" s="13"/>
      <c r="CB129" s="13">
        <v>2</v>
      </c>
      <c r="CC129" s="13">
        <v>2</v>
      </c>
      <c r="CD129" s="13">
        <v>1</v>
      </c>
      <c r="CE129" s="13">
        <v>1</v>
      </c>
      <c r="CF129" s="13"/>
      <c r="CG129" s="13">
        <v>2</v>
      </c>
      <c r="CH129" s="13"/>
      <c r="CI129" s="13">
        <v>1</v>
      </c>
      <c r="CJ129" s="13">
        <v>1</v>
      </c>
      <c r="CK129" s="13"/>
      <c r="CL129" s="13">
        <v>1</v>
      </c>
      <c r="CM129" s="13">
        <v>3</v>
      </c>
      <c r="CN129" s="13">
        <v>1</v>
      </c>
      <c r="CO129" s="13">
        <v>1</v>
      </c>
      <c r="CP129" s="13"/>
      <c r="CQ129" s="13">
        <v>1</v>
      </c>
      <c r="CR129" s="13">
        <v>1</v>
      </c>
      <c r="CS129" s="13"/>
      <c r="CT129" s="13"/>
      <c r="CU129" s="13"/>
      <c r="CV129" s="13"/>
      <c r="CW129" s="13">
        <v>1</v>
      </c>
      <c r="CX129" s="13"/>
      <c r="CY129" s="13"/>
      <c r="CZ129" s="13"/>
      <c r="DA129" s="13"/>
      <c r="DB129" s="13"/>
      <c r="DC129" s="13"/>
      <c r="DD129" s="13">
        <v>1</v>
      </c>
      <c r="DE129" s="13"/>
      <c r="DF129" s="13"/>
      <c r="DG129" s="13"/>
      <c r="DH129" s="13"/>
      <c r="DI129" s="13">
        <v>1</v>
      </c>
      <c r="DJ129" s="13"/>
      <c r="DK129" s="13">
        <v>1</v>
      </c>
      <c r="DL129" s="13"/>
      <c r="DM129" s="13"/>
      <c r="DN129" s="13">
        <v>1</v>
      </c>
      <c r="DO129" s="13"/>
      <c r="DP129" s="13"/>
      <c r="DQ129" s="13">
        <v>1</v>
      </c>
      <c r="DR129" s="13"/>
      <c r="DS129" s="13"/>
      <c r="DT129" s="13"/>
      <c r="DU129" s="13"/>
      <c r="DV129" s="13"/>
      <c r="DW129" s="13">
        <v>2</v>
      </c>
      <c r="DX129" s="13"/>
      <c r="DY129" s="13"/>
      <c r="DZ129" s="13"/>
      <c r="EA129" s="13"/>
      <c r="EB129" s="13"/>
      <c r="EC129" s="13">
        <v>2</v>
      </c>
      <c r="ED129" s="13"/>
      <c r="EE129" s="13"/>
      <c r="EF129" s="13">
        <v>1</v>
      </c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59">
        <v>38</v>
      </c>
      <c r="FC129" s="13"/>
      <c r="FD129" s="13"/>
      <c r="FE129" s="13">
        <v>1</v>
      </c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>
        <v>1</v>
      </c>
      <c r="FV129" s="13"/>
      <c r="FW129" s="13">
        <v>1</v>
      </c>
      <c r="FX129" s="13"/>
      <c r="FY129" s="13"/>
      <c r="FZ129" s="13">
        <v>2</v>
      </c>
      <c r="GA129" s="13"/>
      <c r="GB129" s="13">
        <v>1</v>
      </c>
      <c r="GC129" s="13">
        <v>2</v>
      </c>
      <c r="GD129" s="13"/>
      <c r="GE129" s="13">
        <v>2</v>
      </c>
      <c r="GF129" s="13">
        <v>2</v>
      </c>
      <c r="GG129" s="13"/>
      <c r="GH129" s="13"/>
      <c r="GI129" s="13">
        <v>1</v>
      </c>
      <c r="GJ129" s="13">
        <v>1</v>
      </c>
      <c r="GK129" s="13">
        <v>1</v>
      </c>
      <c r="GL129" s="13">
        <v>1</v>
      </c>
      <c r="GM129" s="13">
        <v>2</v>
      </c>
      <c r="GN129" s="13">
        <v>1</v>
      </c>
      <c r="GO129" s="13">
        <v>3</v>
      </c>
      <c r="GP129" s="13"/>
      <c r="GQ129" s="13">
        <v>1</v>
      </c>
      <c r="GR129" s="13"/>
      <c r="GS129" s="13"/>
      <c r="GT129" s="13">
        <v>1</v>
      </c>
      <c r="GU129" s="13">
        <v>1</v>
      </c>
      <c r="GV129" s="13">
        <v>3</v>
      </c>
      <c r="GW129" s="13"/>
      <c r="GX129" s="13">
        <v>5</v>
      </c>
      <c r="GY129" s="13">
        <v>1</v>
      </c>
      <c r="GZ129" s="13">
        <v>1</v>
      </c>
      <c r="HA129" s="13"/>
      <c r="HB129" s="13">
        <v>1</v>
      </c>
      <c r="HC129" s="13">
        <v>1</v>
      </c>
      <c r="HD129" s="13">
        <v>1</v>
      </c>
      <c r="HE129" s="13">
        <v>1</v>
      </c>
      <c r="HF129" s="13"/>
      <c r="HG129" s="13"/>
      <c r="HH129" s="13"/>
      <c r="HI129" s="13"/>
      <c r="HJ129" s="13">
        <v>3</v>
      </c>
      <c r="HK129" s="13">
        <v>2</v>
      </c>
      <c r="HL129" s="13">
        <v>2</v>
      </c>
      <c r="HM129" s="13"/>
      <c r="HN129" s="13"/>
      <c r="HO129" s="13">
        <v>1</v>
      </c>
      <c r="HP129" s="13">
        <v>1</v>
      </c>
      <c r="HQ129" s="13">
        <v>1</v>
      </c>
      <c r="HR129" s="13"/>
      <c r="HS129" s="13">
        <v>1</v>
      </c>
      <c r="HT129" s="13"/>
      <c r="HU129" s="13"/>
      <c r="HV129" s="13">
        <v>1</v>
      </c>
      <c r="HW129" s="13"/>
      <c r="HX129" s="13">
        <v>1</v>
      </c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>
        <v>1</v>
      </c>
      <c r="IL129" s="13"/>
      <c r="IM129" s="13"/>
      <c r="IN129" s="13"/>
      <c r="IO129" s="13">
        <v>1</v>
      </c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59">
        <v>54</v>
      </c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>
        <v>1</v>
      </c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59">
        <v>1</v>
      </c>
      <c r="NG129" s="13">
        <v>93</v>
      </c>
      <c r="NH129" s="351"/>
      <c r="NI129" s="351"/>
      <c r="NJ129" s="351"/>
      <c r="NK129" s="351"/>
      <c r="NL129" s="351"/>
      <c r="NM129" s="351"/>
    </row>
    <row r="130" spans="1:377">
      <c r="A130" s="9" t="s">
        <v>141</v>
      </c>
      <c r="B130" s="250">
        <f t="shared" si="67"/>
        <v>147</v>
      </c>
      <c r="C130" s="250">
        <f t="shared" si="68"/>
        <v>132</v>
      </c>
      <c r="D130" s="250">
        <f t="shared" si="69"/>
        <v>336</v>
      </c>
      <c r="E130" s="250">
        <f t="shared" si="70"/>
        <v>388</v>
      </c>
      <c r="F130" s="250">
        <f t="shared" si="71"/>
        <v>1342</v>
      </c>
      <c r="G130" s="250">
        <f t="shared" si="72"/>
        <v>1278</v>
      </c>
      <c r="H130" s="250">
        <f t="shared" si="73"/>
        <v>1419</v>
      </c>
      <c r="I130" s="250">
        <f t="shared" si="74"/>
        <v>1205</v>
      </c>
      <c r="J130" s="250">
        <f t="shared" si="75"/>
        <v>1139</v>
      </c>
      <c r="K130" s="250">
        <f t="shared" si="76"/>
        <v>984</v>
      </c>
      <c r="L130" s="250">
        <f t="shared" si="77"/>
        <v>699</v>
      </c>
      <c r="M130" s="250">
        <f t="shared" si="78"/>
        <v>649</v>
      </c>
      <c r="N130" s="250">
        <f t="shared" si="79"/>
        <v>320</v>
      </c>
      <c r="O130" s="250">
        <f t="shared" si="80"/>
        <v>313</v>
      </c>
      <c r="P130" s="250">
        <f t="shared" si="81"/>
        <v>133</v>
      </c>
      <c r="Q130" s="250">
        <f t="shared" si="82"/>
        <v>145</v>
      </c>
      <c r="R130" s="250">
        <f t="shared" si="83"/>
        <v>44</v>
      </c>
      <c r="S130" s="250">
        <f t="shared" si="84"/>
        <v>63</v>
      </c>
      <c r="T130" s="250">
        <f t="shared" si="85"/>
        <v>10</v>
      </c>
      <c r="U130" s="250">
        <f t="shared" si="86"/>
        <v>26</v>
      </c>
      <c r="W130" s="16" t="s">
        <v>141</v>
      </c>
      <c r="X130" s="458">
        <f t="shared" si="87"/>
        <v>147</v>
      </c>
      <c r="Y130" s="458">
        <f t="shared" si="88"/>
        <v>132</v>
      </c>
      <c r="Z130" s="458">
        <f t="shared" si="89"/>
        <v>336</v>
      </c>
      <c r="AA130" s="458">
        <f t="shared" si="90"/>
        <v>388</v>
      </c>
      <c r="AB130" s="458">
        <f t="shared" si="91"/>
        <v>1342</v>
      </c>
      <c r="AC130" s="458">
        <f t="shared" si="92"/>
        <v>1278</v>
      </c>
      <c r="AD130" s="458">
        <f t="shared" si="93"/>
        <v>1419</v>
      </c>
      <c r="AE130" s="458">
        <f t="shared" si="94"/>
        <v>1205</v>
      </c>
      <c r="AF130" s="458">
        <f t="shared" si="95"/>
        <v>1139</v>
      </c>
      <c r="AG130" s="458">
        <f t="shared" si="96"/>
        <v>984</v>
      </c>
      <c r="AH130" s="458">
        <f t="shared" si="97"/>
        <v>699</v>
      </c>
      <c r="AI130" s="458">
        <f t="shared" si="98"/>
        <v>649</v>
      </c>
      <c r="AJ130" s="458">
        <f t="shared" si="99"/>
        <v>320</v>
      </c>
      <c r="AK130" s="458">
        <f t="shared" si="100"/>
        <v>313</v>
      </c>
      <c r="AL130" s="458">
        <f t="shared" si="101"/>
        <v>133</v>
      </c>
      <c r="AM130" s="458">
        <f t="shared" si="102"/>
        <v>145</v>
      </c>
      <c r="AN130" s="458">
        <f t="shared" si="103"/>
        <v>44</v>
      </c>
      <c r="AO130" s="458">
        <f t="shared" si="104"/>
        <v>63</v>
      </c>
      <c r="AP130" s="458">
        <f t="shared" si="105"/>
        <v>10</v>
      </c>
      <c r="AQ130" s="458">
        <f t="shared" si="106"/>
        <v>26</v>
      </c>
      <c r="AR130" s="458">
        <f t="shared" si="107"/>
        <v>59</v>
      </c>
      <c r="AT130" s="16" t="s">
        <v>141</v>
      </c>
      <c r="AU130" s="13">
        <v>14</v>
      </c>
      <c r="AV130" s="13">
        <v>25</v>
      </c>
      <c r="AW130" s="13">
        <v>12</v>
      </c>
      <c r="AX130" s="13">
        <v>5</v>
      </c>
      <c r="AY130" s="13">
        <v>13</v>
      </c>
      <c r="AZ130" s="13">
        <v>8</v>
      </c>
      <c r="BA130" s="13">
        <v>18</v>
      </c>
      <c r="BB130" s="13">
        <v>11</v>
      </c>
      <c r="BC130" s="13">
        <v>13</v>
      </c>
      <c r="BD130" s="13">
        <v>13</v>
      </c>
      <c r="BE130" s="13">
        <v>14</v>
      </c>
      <c r="BF130" s="13">
        <v>17</v>
      </c>
      <c r="BG130" s="13">
        <v>24</v>
      </c>
      <c r="BH130" s="13">
        <v>26</v>
      </c>
      <c r="BI130" s="13">
        <v>26</v>
      </c>
      <c r="BJ130" s="13">
        <v>29</v>
      </c>
      <c r="BK130" s="13">
        <v>42</v>
      </c>
      <c r="BL130" s="13">
        <v>53</v>
      </c>
      <c r="BM130" s="13">
        <v>81</v>
      </c>
      <c r="BN130" s="13">
        <v>76</v>
      </c>
      <c r="BO130" s="13">
        <v>95</v>
      </c>
      <c r="BP130" s="13">
        <v>112</v>
      </c>
      <c r="BQ130" s="13">
        <v>129</v>
      </c>
      <c r="BR130" s="13">
        <v>120</v>
      </c>
      <c r="BS130" s="13">
        <v>143</v>
      </c>
      <c r="BT130" s="13">
        <v>138</v>
      </c>
      <c r="BU130" s="13">
        <v>139</v>
      </c>
      <c r="BV130" s="13">
        <v>130</v>
      </c>
      <c r="BW130" s="13">
        <v>127</v>
      </c>
      <c r="BX130" s="13">
        <v>145</v>
      </c>
      <c r="BY130" s="13">
        <v>113</v>
      </c>
      <c r="BZ130" s="13">
        <v>138</v>
      </c>
      <c r="CA130" s="13">
        <v>148</v>
      </c>
      <c r="CB130" s="13">
        <v>103</v>
      </c>
      <c r="CC130" s="13">
        <v>130</v>
      </c>
      <c r="CD130" s="13">
        <v>104</v>
      </c>
      <c r="CE130" s="13">
        <v>126</v>
      </c>
      <c r="CF130" s="13">
        <v>99</v>
      </c>
      <c r="CG130" s="13">
        <v>126</v>
      </c>
      <c r="CH130" s="13">
        <v>118</v>
      </c>
      <c r="CI130" s="13">
        <v>111</v>
      </c>
      <c r="CJ130" s="13">
        <v>117</v>
      </c>
      <c r="CK130" s="13">
        <v>91</v>
      </c>
      <c r="CL130" s="13">
        <v>108</v>
      </c>
      <c r="CM130" s="13">
        <v>103</v>
      </c>
      <c r="CN130" s="13">
        <v>103</v>
      </c>
      <c r="CO130" s="13">
        <v>90</v>
      </c>
      <c r="CP130" s="13">
        <v>85</v>
      </c>
      <c r="CQ130" s="13">
        <v>95</v>
      </c>
      <c r="CR130" s="13">
        <v>81</v>
      </c>
      <c r="CS130" s="13">
        <v>93</v>
      </c>
      <c r="CT130" s="13">
        <v>79</v>
      </c>
      <c r="CU130" s="13">
        <v>90</v>
      </c>
      <c r="CV130" s="13">
        <v>66</v>
      </c>
      <c r="CW130" s="13">
        <v>62</v>
      </c>
      <c r="CX130" s="13">
        <v>58</v>
      </c>
      <c r="CY130" s="13">
        <v>49</v>
      </c>
      <c r="CZ130" s="13">
        <v>53</v>
      </c>
      <c r="DA130" s="13">
        <v>42</v>
      </c>
      <c r="DB130" s="13">
        <v>57</v>
      </c>
      <c r="DC130" s="13">
        <v>46</v>
      </c>
      <c r="DD130" s="13">
        <v>30</v>
      </c>
      <c r="DE130" s="13">
        <v>36</v>
      </c>
      <c r="DF130" s="13">
        <v>36</v>
      </c>
      <c r="DG130" s="13">
        <v>33</v>
      </c>
      <c r="DH130" s="13">
        <v>29</v>
      </c>
      <c r="DI130" s="13">
        <v>31</v>
      </c>
      <c r="DJ130" s="13">
        <v>25</v>
      </c>
      <c r="DK130" s="13">
        <v>28</v>
      </c>
      <c r="DL130" s="13">
        <v>19</v>
      </c>
      <c r="DM130" s="13">
        <v>31</v>
      </c>
      <c r="DN130" s="13">
        <v>14</v>
      </c>
      <c r="DO130" s="13">
        <v>13</v>
      </c>
      <c r="DP130" s="13">
        <v>22</v>
      </c>
      <c r="DQ130" s="13">
        <v>10</v>
      </c>
      <c r="DR130" s="13">
        <v>13</v>
      </c>
      <c r="DS130" s="13">
        <v>8</v>
      </c>
      <c r="DT130" s="13">
        <v>14</v>
      </c>
      <c r="DU130" s="13">
        <v>13</v>
      </c>
      <c r="DV130" s="13">
        <v>7</v>
      </c>
      <c r="DW130" s="13">
        <v>8</v>
      </c>
      <c r="DX130" s="13">
        <v>10</v>
      </c>
      <c r="DY130" s="13">
        <v>5</v>
      </c>
      <c r="DZ130" s="13">
        <v>7</v>
      </c>
      <c r="EA130" s="13">
        <v>5</v>
      </c>
      <c r="EB130" s="13">
        <v>8</v>
      </c>
      <c r="EC130" s="13">
        <v>6</v>
      </c>
      <c r="ED130" s="13">
        <v>6</v>
      </c>
      <c r="EE130" s="13">
        <v>3</v>
      </c>
      <c r="EF130" s="13">
        <v>5</v>
      </c>
      <c r="EG130" s="13">
        <v>6</v>
      </c>
      <c r="EH130" s="13">
        <v>5</v>
      </c>
      <c r="EI130" s="13">
        <v>4</v>
      </c>
      <c r="EJ130" s="13">
        <v>1</v>
      </c>
      <c r="EK130" s="13">
        <v>2</v>
      </c>
      <c r="EL130" s="13">
        <v>2</v>
      </c>
      <c r="EM130" s="13">
        <v>1</v>
      </c>
      <c r="EN130" s="13">
        <v>1</v>
      </c>
      <c r="EO130" s="13"/>
      <c r="EP130" s="13">
        <v>2</v>
      </c>
      <c r="EQ130" s="13"/>
      <c r="ER130" s="13">
        <v>2</v>
      </c>
      <c r="ES130" s="13"/>
      <c r="ET130" s="13"/>
      <c r="EU130" s="13"/>
      <c r="EV130" s="13"/>
      <c r="EW130" s="13"/>
      <c r="EX130" s="13"/>
      <c r="EY130" s="13"/>
      <c r="EZ130" s="13"/>
      <c r="FA130" s="13"/>
      <c r="FB130" s="59">
        <v>5183</v>
      </c>
      <c r="FC130" s="13">
        <v>22</v>
      </c>
      <c r="FD130" s="13">
        <v>19</v>
      </c>
      <c r="FE130" s="13">
        <v>20</v>
      </c>
      <c r="FF130" s="13">
        <v>16</v>
      </c>
      <c r="FG130" s="13">
        <v>9</v>
      </c>
      <c r="FH130" s="13">
        <v>10</v>
      </c>
      <c r="FI130" s="13">
        <v>21</v>
      </c>
      <c r="FJ130" s="13">
        <v>11</v>
      </c>
      <c r="FK130" s="13">
        <v>11</v>
      </c>
      <c r="FL130" s="13">
        <v>8</v>
      </c>
      <c r="FM130" s="13">
        <v>11</v>
      </c>
      <c r="FN130" s="13">
        <v>13</v>
      </c>
      <c r="FO130" s="13">
        <v>22</v>
      </c>
      <c r="FP130" s="13">
        <v>22</v>
      </c>
      <c r="FQ130" s="13">
        <v>20</v>
      </c>
      <c r="FR130" s="13">
        <v>27</v>
      </c>
      <c r="FS130" s="13">
        <v>27</v>
      </c>
      <c r="FT130" s="13">
        <v>50</v>
      </c>
      <c r="FU130" s="13">
        <v>69</v>
      </c>
      <c r="FV130" s="13">
        <v>75</v>
      </c>
      <c r="FW130" s="13">
        <v>87</v>
      </c>
      <c r="FX130" s="13">
        <v>101</v>
      </c>
      <c r="FY130" s="13">
        <v>128</v>
      </c>
      <c r="FZ130" s="13">
        <v>109</v>
      </c>
      <c r="GA130" s="13">
        <v>139</v>
      </c>
      <c r="GB130" s="13">
        <v>144</v>
      </c>
      <c r="GC130" s="13">
        <v>146</v>
      </c>
      <c r="GD130" s="13">
        <v>173</v>
      </c>
      <c r="GE130" s="13">
        <v>150</v>
      </c>
      <c r="GF130" s="13">
        <v>165</v>
      </c>
      <c r="GG130" s="13">
        <v>165</v>
      </c>
      <c r="GH130" s="13">
        <v>157</v>
      </c>
      <c r="GI130" s="13">
        <v>136</v>
      </c>
      <c r="GJ130" s="13">
        <v>133</v>
      </c>
      <c r="GK130" s="13">
        <v>166</v>
      </c>
      <c r="GL130" s="13">
        <v>131</v>
      </c>
      <c r="GM130" s="13">
        <v>148</v>
      </c>
      <c r="GN130" s="13">
        <v>130</v>
      </c>
      <c r="GO130" s="13">
        <v>129</v>
      </c>
      <c r="GP130" s="13">
        <v>124</v>
      </c>
      <c r="GQ130" s="13">
        <v>129</v>
      </c>
      <c r="GR130" s="13">
        <v>129</v>
      </c>
      <c r="GS130" s="13">
        <v>110</v>
      </c>
      <c r="GT130" s="13">
        <v>125</v>
      </c>
      <c r="GU130" s="13">
        <v>149</v>
      </c>
      <c r="GV130" s="13">
        <v>106</v>
      </c>
      <c r="GW130" s="13">
        <v>98</v>
      </c>
      <c r="GX130" s="13">
        <v>107</v>
      </c>
      <c r="GY130" s="13">
        <v>89</v>
      </c>
      <c r="GZ130" s="13">
        <v>97</v>
      </c>
      <c r="HA130" s="13">
        <v>96</v>
      </c>
      <c r="HB130" s="13">
        <v>98</v>
      </c>
      <c r="HC130" s="13">
        <v>68</v>
      </c>
      <c r="HD130" s="13">
        <v>69</v>
      </c>
      <c r="HE130" s="13">
        <v>86</v>
      </c>
      <c r="HF130" s="13">
        <v>72</v>
      </c>
      <c r="HG130" s="13">
        <v>55</v>
      </c>
      <c r="HH130" s="13">
        <v>62</v>
      </c>
      <c r="HI130" s="13">
        <v>45</v>
      </c>
      <c r="HJ130" s="13">
        <v>48</v>
      </c>
      <c r="HK130" s="13">
        <v>43</v>
      </c>
      <c r="HL130" s="13">
        <v>38</v>
      </c>
      <c r="HM130" s="13">
        <v>50</v>
      </c>
      <c r="HN130" s="13">
        <v>22</v>
      </c>
      <c r="HO130" s="13">
        <v>31</v>
      </c>
      <c r="HP130" s="13">
        <v>33</v>
      </c>
      <c r="HQ130" s="13">
        <v>22</v>
      </c>
      <c r="HR130" s="13">
        <v>32</v>
      </c>
      <c r="HS130" s="13">
        <v>24</v>
      </c>
      <c r="HT130" s="13">
        <v>25</v>
      </c>
      <c r="HU130" s="13">
        <v>21</v>
      </c>
      <c r="HV130" s="13">
        <v>24</v>
      </c>
      <c r="HW130" s="13">
        <v>10</v>
      </c>
      <c r="HX130" s="13">
        <v>9</v>
      </c>
      <c r="HY130" s="13">
        <v>18</v>
      </c>
      <c r="HZ130" s="13">
        <v>12</v>
      </c>
      <c r="IA130" s="13">
        <v>13</v>
      </c>
      <c r="IB130" s="13">
        <v>5</v>
      </c>
      <c r="IC130" s="13">
        <v>14</v>
      </c>
      <c r="ID130" s="13">
        <v>7</v>
      </c>
      <c r="IE130" s="13">
        <v>9</v>
      </c>
      <c r="IF130" s="13">
        <v>2</v>
      </c>
      <c r="IG130" s="13">
        <v>5</v>
      </c>
      <c r="IH130" s="13">
        <v>6</v>
      </c>
      <c r="II130" s="13">
        <v>7</v>
      </c>
      <c r="IJ130" s="13">
        <v>3</v>
      </c>
      <c r="IK130" s="13">
        <v>4</v>
      </c>
      <c r="IL130" s="13">
        <v>3</v>
      </c>
      <c r="IM130" s="13">
        <v>2</v>
      </c>
      <c r="IN130" s="13">
        <v>3</v>
      </c>
      <c r="IO130" s="13">
        <v>6</v>
      </c>
      <c r="IP130" s="13">
        <v>1</v>
      </c>
      <c r="IQ130" s="13">
        <v>1</v>
      </c>
      <c r="IR130" s="13"/>
      <c r="IS130" s="13">
        <v>2</v>
      </c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59">
        <v>5589</v>
      </c>
      <c r="JG130" s="13">
        <v>3</v>
      </c>
      <c r="JH130" s="13"/>
      <c r="JI130" s="13"/>
      <c r="JJ130" s="13"/>
      <c r="JK130" s="13"/>
      <c r="JL130" s="13"/>
      <c r="JM130" s="13"/>
      <c r="JN130" s="13">
        <v>1</v>
      </c>
      <c r="JO130" s="13"/>
      <c r="JP130" s="13"/>
      <c r="JQ130" s="13"/>
      <c r="JR130" s="13"/>
      <c r="JS130" s="13"/>
      <c r="JT130" s="13"/>
      <c r="JU130" s="13"/>
      <c r="JV130" s="13">
        <v>1</v>
      </c>
      <c r="JW130" s="13">
        <v>1</v>
      </c>
      <c r="JX130" s="13"/>
      <c r="JY130" s="13"/>
      <c r="JZ130" s="13">
        <v>1</v>
      </c>
      <c r="KA130" s="13">
        <v>1</v>
      </c>
      <c r="KB130" s="13"/>
      <c r="KC130" s="13"/>
      <c r="KD130" s="13">
        <v>4</v>
      </c>
      <c r="KE130" s="13"/>
      <c r="KF130" s="13">
        <v>1</v>
      </c>
      <c r="KG130" s="13">
        <v>1</v>
      </c>
      <c r="KH130" s="13">
        <v>2</v>
      </c>
      <c r="KI130" s="13"/>
      <c r="KJ130" s="13">
        <v>1</v>
      </c>
      <c r="KK130" s="13">
        <v>1</v>
      </c>
      <c r="KL130" s="13">
        <v>3</v>
      </c>
      <c r="KM130" s="13"/>
      <c r="KN130" s="13">
        <v>1</v>
      </c>
      <c r="KO130" s="13">
        <v>4</v>
      </c>
      <c r="KP130" s="13"/>
      <c r="KQ130" s="13">
        <v>2</v>
      </c>
      <c r="KR130" s="13">
        <v>1</v>
      </c>
      <c r="KS130" s="13">
        <v>2</v>
      </c>
      <c r="KT130" s="13">
        <v>2</v>
      </c>
      <c r="KU130" s="13"/>
      <c r="KV130" s="13"/>
      <c r="KW130" s="13">
        <v>3</v>
      </c>
      <c r="KX130" s="13">
        <v>1</v>
      </c>
      <c r="KY130" s="13">
        <v>1</v>
      </c>
      <c r="KZ130" s="13"/>
      <c r="LA130" s="13">
        <v>2</v>
      </c>
      <c r="LB130" s="13"/>
      <c r="LC130" s="13"/>
      <c r="LD130" s="13">
        <v>2</v>
      </c>
      <c r="LE130" s="13">
        <v>2</v>
      </c>
      <c r="LF130" s="13">
        <v>1</v>
      </c>
      <c r="LG130" s="13"/>
      <c r="LH130" s="13">
        <v>5</v>
      </c>
      <c r="LI130" s="13"/>
      <c r="LJ130" s="13"/>
      <c r="LK130" s="13"/>
      <c r="LL130" s="13"/>
      <c r="LM130" s="13"/>
      <c r="LN130" s="13"/>
      <c r="LO130" s="13">
        <v>1</v>
      </c>
      <c r="LP130" s="13"/>
      <c r="LQ130" s="13"/>
      <c r="LR130" s="13"/>
      <c r="LS130" s="13"/>
      <c r="LT130" s="13">
        <v>1</v>
      </c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>
        <v>1</v>
      </c>
      <c r="MF130" s="13">
        <v>1</v>
      </c>
      <c r="MG130" s="13">
        <v>1</v>
      </c>
      <c r="MH130" s="13"/>
      <c r="MI130" s="13"/>
      <c r="MJ130" s="13">
        <v>1</v>
      </c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>
        <v>3</v>
      </c>
      <c r="NF130" s="59">
        <v>59</v>
      </c>
      <c r="NG130" s="13">
        <v>10831</v>
      </c>
      <c r="NH130" s="351"/>
      <c r="NI130" s="351"/>
      <c r="NJ130" s="351"/>
      <c r="NK130" s="351"/>
      <c r="NL130" s="351"/>
      <c r="NM130" s="351"/>
    </row>
    <row r="131" spans="1:377">
      <c r="A131" s="8" t="s">
        <v>142</v>
      </c>
      <c r="B131" s="250">
        <f t="shared" si="67"/>
        <v>21</v>
      </c>
      <c r="C131" s="250">
        <f t="shared" si="68"/>
        <v>13</v>
      </c>
      <c r="D131" s="250">
        <f t="shared" si="69"/>
        <v>49</v>
      </c>
      <c r="E131" s="250">
        <f t="shared" si="70"/>
        <v>51</v>
      </c>
      <c r="F131" s="250">
        <f t="shared" si="71"/>
        <v>116</v>
      </c>
      <c r="G131" s="250">
        <f t="shared" si="72"/>
        <v>105</v>
      </c>
      <c r="H131" s="250">
        <f t="shared" si="73"/>
        <v>121</v>
      </c>
      <c r="I131" s="250">
        <f t="shared" si="74"/>
        <v>131</v>
      </c>
      <c r="J131" s="250">
        <f t="shared" si="75"/>
        <v>108</v>
      </c>
      <c r="K131" s="250">
        <f t="shared" si="76"/>
        <v>122</v>
      </c>
      <c r="L131" s="250">
        <f t="shared" si="77"/>
        <v>87</v>
      </c>
      <c r="M131" s="250">
        <f t="shared" si="78"/>
        <v>85</v>
      </c>
      <c r="N131" s="250">
        <f t="shared" si="79"/>
        <v>48</v>
      </c>
      <c r="O131" s="250">
        <f t="shared" si="80"/>
        <v>42</v>
      </c>
      <c r="P131" s="250">
        <f t="shared" si="81"/>
        <v>21</v>
      </c>
      <c r="Q131" s="250">
        <f t="shared" si="82"/>
        <v>20</v>
      </c>
      <c r="R131" s="250">
        <f t="shared" si="83"/>
        <v>9</v>
      </c>
      <c r="S131" s="250">
        <f t="shared" si="84"/>
        <v>16</v>
      </c>
      <c r="T131" s="250">
        <f t="shared" si="85"/>
        <v>1</v>
      </c>
      <c r="U131" s="250">
        <f t="shared" si="86"/>
        <v>13</v>
      </c>
      <c r="W131" s="16" t="s">
        <v>142</v>
      </c>
      <c r="X131" s="458">
        <f t="shared" si="87"/>
        <v>21</v>
      </c>
      <c r="Y131" s="458">
        <f t="shared" si="88"/>
        <v>13</v>
      </c>
      <c r="Z131" s="458">
        <f t="shared" si="89"/>
        <v>49</v>
      </c>
      <c r="AA131" s="458">
        <f t="shared" si="90"/>
        <v>51</v>
      </c>
      <c r="AB131" s="458">
        <f t="shared" si="91"/>
        <v>116</v>
      </c>
      <c r="AC131" s="458">
        <f t="shared" si="92"/>
        <v>105</v>
      </c>
      <c r="AD131" s="458">
        <f t="shared" si="93"/>
        <v>121</v>
      </c>
      <c r="AE131" s="458">
        <f t="shared" si="94"/>
        <v>131</v>
      </c>
      <c r="AF131" s="458">
        <f t="shared" si="95"/>
        <v>108</v>
      </c>
      <c r="AG131" s="458">
        <f t="shared" si="96"/>
        <v>122</v>
      </c>
      <c r="AH131" s="458">
        <f t="shared" si="97"/>
        <v>87</v>
      </c>
      <c r="AI131" s="458">
        <f t="shared" si="98"/>
        <v>85</v>
      </c>
      <c r="AJ131" s="458">
        <f t="shared" si="99"/>
        <v>48</v>
      </c>
      <c r="AK131" s="458">
        <f t="shared" si="100"/>
        <v>42</v>
      </c>
      <c r="AL131" s="458">
        <f t="shared" si="101"/>
        <v>21</v>
      </c>
      <c r="AM131" s="458">
        <f t="shared" si="102"/>
        <v>20</v>
      </c>
      <c r="AN131" s="458">
        <f t="shared" si="103"/>
        <v>9</v>
      </c>
      <c r="AO131" s="458">
        <f t="shared" si="104"/>
        <v>16</v>
      </c>
      <c r="AP131" s="458">
        <f t="shared" si="105"/>
        <v>1</v>
      </c>
      <c r="AQ131" s="458">
        <f t="shared" si="106"/>
        <v>13</v>
      </c>
      <c r="AR131" s="458">
        <f t="shared" si="107"/>
        <v>2</v>
      </c>
      <c r="AT131" s="16" t="s">
        <v>142</v>
      </c>
      <c r="AU131" s="13"/>
      <c r="AV131" s="13">
        <v>4</v>
      </c>
      <c r="AW131" s="13">
        <v>2</v>
      </c>
      <c r="AX131" s="13"/>
      <c r="AY131" s="13"/>
      <c r="AZ131" s="13">
        <v>2</v>
      </c>
      <c r="BA131" s="13"/>
      <c r="BB131" s="13">
        <v>2</v>
      </c>
      <c r="BC131" s="13">
        <v>2</v>
      </c>
      <c r="BD131" s="13">
        <v>1</v>
      </c>
      <c r="BE131" s="13">
        <v>5</v>
      </c>
      <c r="BF131" s="13">
        <v>4</v>
      </c>
      <c r="BG131" s="13">
        <v>1</v>
      </c>
      <c r="BH131" s="13"/>
      <c r="BI131" s="13">
        <v>7</v>
      </c>
      <c r="BJ131" s="13">
        <v>5</v>
      </c>
      <c r="BK131" s="13">
        <v>4</v>
      </c>
      <c r="BL131" s="13">
        <v>6</v>
      </c>
      <c r="BM131" s="13">
        <v>8</v>
      </c>
      <c r="BN131" s="13">
        <v>11</v>
      </c>
      <c r="BO131" s="13">
        <v>7</v>
      </c>
      <c r="BP131" s="13">
        <v>14</v>
      </c>
      <c r="BQ131" s="13">
        <v>6</v>
      </c>
      <c r="BR131" s="13">
        <v>7</v>
      </c>
      <c r="BS131" s="13">
        <v>9</v>
      </c>
      <c r="BT131" s="13">
        <v>9</v>
      </c>
      <c r="BU131" s="13">
        <v>13</v>
      </c>
      <c r="BV131" s="13">
        <v>15</v>
      </c>
      <c r="BW131" s="13">
        <v>10</v>
      </c>
      <c r="BX131" s="13">
        <v>15</v>
      </c>
      <c r="BY131" s="13">
        <v>12</v>
      </c>
      <c r="BZ131" s="13">
        <v>11</v>
      </c>
      <c r="CA131" s="13">
        <v>16</v>
      </c>
      <c r="CB131" s="13">
        <v>20</v>
      </c>
      <c r="CC131" s="13">
        <v>18</v>
      </c>
      <c r="CD131" s="13">
        <v>8</v>
      </c>
      <c r="CE131" s="13">
        <v>5</v>
      </c>
      <c r="CF131" s="13">
        <v>9</v>
      </c>
      <c r="CG131" s="13">
        <v>16</v>
      </c>
      <c r="CH131" s="13">
        <v>16</v>
      </c>
      <c r="CI131" s="13">
        <v>6</v>
      </c>
      <c r="CJ131" s="13">
        <v>17</v>
      </c>
      <c r="CK131" s="13">
        <v>20</v>
      </c>
      <c r="CL131" s="13">
        <v>7</v>
      </c>
      <c r="CM131" s="13">
        <v>15</v>
      </c>
      <c r="CN131" s="13">
        <v>15</v>
      </c>
      <c r="CO131" s="13">
        <v>10</v>
      </c>
      <c r="CP131" s="13">
        <v>10</v>
      </c>
      <c r="CQ131" s="13">
        <v>13</v>
      </c>
      <c r="CR131" s="13">
        <v>9</v>
      </c>
      <c r="CS131" s="13">
        <v>8</v>
      </c>
      <c r="CT131" s="13">
        <v>12</v>
      </c>
      <c r="CU131" s="13">
        <v>9</v>
      </c>
      <c r="CV131" s="13">
        <v>11</v>
      </c>
      <c r="CW131" s="13">
        <v>13</v>
      </c>
      <c r="CX131" s="13">
        <v>9</v>
      </c>
      <c r="CY131" s="13">
        <v>7</v>
      </c>
      <c r="CZ131" s="13">
        <v>3</v>
      </c>
      <c r="DA131" s="13">
        <v>7</v>
      </c>
      <c r="DB131" s="13">
        <v>6</v>
      </c>
      <c r="DC131" s="13">
        <v>9</v>
      </c>
      <c r="DD131" s="13">
        <v>6</v>
      </c>
      <c r="DE131" s="13">
        <v>3</v>
      </c>
      <c r="DF131" s="13">
        <v>4</v>
      </c>
      <c r="DG131" s="13">
        <v>2</v>
      </c>
      <c r="DH131" s="13">
        <v>6</v>
      </c>
      <c r="DI131" s="13">
        <v>5</v>
      </c>
      <c r="DJ131" s="13">
        <v>4</v>
      </c>
      <c r="DK131" s="13">
        <v>1</v>
      </c>
      <c r="DL131" s="13">
        <v>2</v>
      </c>
      <c r="DM131" s="13"/>
      <c r="DN131" s="13">
        <v>1</v>
      </c>
      <c r="DO131" s="13">
        <v>3</v>
      </c>
      <c r="DP131" s="13">
        <v>1</v>
      </c>
      <c r="DQ131" s="13">
        <v>2</v>
      </c>
      <c r="DR131" s="13">
        <v>4</v>
      </c>
      <c r="DS131" s="13">
        <v>2</v>
      </c>
      <c r="DT131" s="13">
        <v>4</v>
      </c>
      <c r="DU131" s="13">
        <v>3</v>
      </c>
      <c r="DV131" s="13"/>
      <c r="DW131" s="13">
        <v>2</v>
      </c>
      <c r="DX131" s="13">
        <v>1</v>
      </c>
      <c r="DY131" s="13">
        <v>1</v>
      </c>
      <c r="DZ131" s="13">
        <v>3</v>
      </c>
      <c r="EA131" s="13"/>
      <c r="EB131" s="13">
        <v>3</v>
      </c>
      <c r="EC131" s="13">
        <v>1</v>
      </c>
      <c r="ED131" s="13">
        <v>2</v>
      </c>
      <c r="EE131" s="13">
        <v>3</v>
      </c>
      <c r="EF131" s="13"/>
      <c r="EG131" s="13">
        <v>2</v>
      </c>
      <c r="EH131" s="13">
        <v>3</v>
      </c>
      <c r="EI131" s="13"/>
      <c r="EJ131" s="13">
        <v>3</v>
      </c>
      <c r="EK131" s="13">
        <v>1</v>
      </c>
      <c r="EL131" s="13">
        <v>3</v>
      </c>
      <c r="EM131" s="13">
        <v>1</v>
      </c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>
        <v>1</v>
      </c>
      <c r="FB131" s="59">
        <v>599</v>
      </c>
      <c r="FC131" s="13">
        <v>2</v>
      </c>
      <c r="FD131" s="13">
        <v>2</v>
      </c>
      <c r="FE131" s="13">
        <v>2</v>
      </c>
      <c r="FF131" s="13">
        <v>5</v>
      </c>
      <c r="FG131" s="13">
        <v>2</v>
      </c>
      <c r="FH131" s="13">
        <v>1</v>
      </c>
      <c r="FI131" s="13">
        <v>2</v>
      </c>
      <c r="FJ131" s="13">
        <v>2</v>
      </c>
      <c r="FK131" s="13">
        <v>1</v>
      </c>
      <c r="FL131" s="13">
        <v>2</v>
      </c>
      <c r="FM131" s="13">
        <v>1</v>
      </c>
      <c r="FN131" s="13">
        <v>4</v>
      </c>
      <c r="FO131" s="13">
        <v>6</v>
      </c>
      <c r="FP131" s="13">
        <v>6</v>
      </c>
      <c r="FQ131" s="13">
        <v>2</v>
      </c>
      <c r="FR131" s="13">
        <v>4</v>
      </c>
      <c r="FS131" s="13">
        <v>4</v>
      </c>
      <c r="FT131" s="13">
        <v>10</v>
      </c>
      <c r="FU131" s="13">
        <v>3</v>
      </c>
      <c r="FV131" s="13">
        <v>9</v>
      </c>
      <c r="FW131" s="13">
        <v>7</v>
      </c>
      <c r="FX131" s="13">
        <v>5</v>
      </c>
      <c r="FY131" s="13">
        <v>9</v>
      </c>
      <c r="FZ131" s="13">
        <v>11</v>
      </c>
      <c r="GA131" s="13">
        <v>13</v>
      </c>
      <c r="GB131" s="13">
        <v>12</v>
      </c>
      <c r="GC131" s="13">
        <v>9</v>
      </c>
      <c r="GD131" s="13">
        <v>15</v>
      </c>
      <c r="GE131" s="13">
        <v>19</v>
      </c>
      <c r="GF131" s="13">
        <v>16</v>
      </c>
      <c r="GG131" s="13">
        <v>11</v>
      </c>
      <c r="GH131" s="13">
        <v>12</v>
      </c>
      <c r="GI131" s="13">
        <v>11</v>
      </c>
      <c r="GJ131" s="13">
        <v>9</v>
      </c>
      <c r="GK131" s="13">
        <v>14</v>
      </c>
      <c r="GL131" s="13">
        <v>8</v>
      </c>
      <c r="GM131" s="13">
        <v>15</v>
      </c>
      <c r="GN131" s="13">
        <v>14</v>
      </c>
      <c r="GO131" s="13">
        <v>12</v>
      </c>
      <c r="GP131" s="13">
        <v>15</v>
      </c>
      <c r="GQ131" s="13">
        <v>14</v>
      </c>
      <c r="GR131" s="13">
        <v>9</v>
      </c>
      <c r="GS131" s="13">
        <v>13</v>
      </c>
      <c r="GT131" s="13">
        <v>9</v>
      </c>
      <c r="GU131" s="13">
        <v>13</v>
      </c>
      <c r="GV131" s="13">
        <v>11</v>
      </c>
      <c r="GW131" s="13">
        <v>5</v>
      </c>
      <c r="GX131" s="13">
        <v>7</v>
      </c>
      <c r="GY131" s="13">
        <v>14</v>
      </c>
      <c r="GZ131" s="13">
        <v>13</v>
      </c>
      <c r="HA131" s="13">
        <v>8</v>
      </c>
      <c r="HB131" s="13">
        <v>10</v>
      </c>
      <c r="HC131" s="13">
        <v>8</v>
      </c>
      <c r="HD131" s="13">
        <v>13</v>
      </c>
      <c r="HE131" s="13">
        <v>9</v>
      </c>
      <c r="HF131" s="13">
        <v>5</v>
      </c>
      <c r="HG131" s="13">
        <v>14</v>
      </c>
      <c r="HH131" s="13">
        <v>8</v>
      </c>
      <c r="HI131" s="13">
        <v>7</v>
      </c>
      <c r="HJ131" s="13">
        <v>5</v>
      </c>
      <c r="HK131" s="13">
        <v>5</v>
      </c>
      <c r="HL131" s="13">
        <v>5</v>
      </c>
      <c r="HM131" s="13">
        <v>2</v>
      </c>
      <c r="HN131" s="13">
        <v>7</v>
      </c>
      <c r="HO131" s="13">
        <v>5</v>
      </c>
      <c r="HP131" s="13">
        <v>3</v>
      </c>
      <c r="HQ131" s="13">
        <v>5</v>
      </c>
      <c r="HR131" s="13">
        <v>10</v>
      </c>
      <c r="HS131" s="13">
        <v>4</v>
      </c>
      <c r="HT131" s="13">
        <v>2</v>
      </c>
      <c r="HU131" s="13">
        <v>4</v>
      </c>
      <c r="HV131" s="13">
        <v>3</v>
      </c>
      <c r="HW131" s="13">
        <v>2</v>
      </c>
      <c r="HX131" s="13"/>
      <c r="HY131" s="13">
        <v>2</v>
      </c>
      <c r="HZ131" s="13">
        <v>3</v>
      </c>
      <c r="IA131" s="13">
        <v>1</v>
      </c>
      <c r="IB131" s="13">
        <v>4</v>
      </c>
      <c r="IC131" s="13">
        <v>1</v>
      </c>
      <c r="ID131" s="13">
        <v>1</v>
      </c>
      <c r="IE131" s="13">
        <v>3</v>
      </c>
      <c r="IF131" s="13">
        <v>1</v>
      </c>
      <c r="IG131" s="13"/>
      <c r="IH131" s="13">
        <v>1</v>
      </c>
      <c r="II131" s="13">
        <v>1</v>
      </c>
      <c r="IJ131" s="13"/>
      <c r="IK131" s="13">
        <v>1</v>
      </c>
      <c r="IL131" s="13"/>
      <c r="IM131" s="13"/>
      <c r="IN131" s="13">
        <v>2</v>
      </c>
      <c r="IO131" s="13">
        <v>1</v>
      </c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59">
        <v>581</v>
      </c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>
        <v>1</v>
      </c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59">
        <v>1</v>
      </c>
      <c r="NG131" s="13">
        <v>1181</v>
      </c>
      <c r="NH131" s="351"/>
      <c r="NI131" s="351"/>
      <c r="NJ131" s="351"/>
      <c r="NK131" s="351"/>
      <c r="NL131" s="351"/>
      <c r="NM131" s="351"/>
    </row>
    <row r="132" spans="1:377">
      <c r="A132" s="9" t="s">
        <v>213</v>
      </c>
      <c r="B132" s="250">
        <f t="shared" si="67"/>
        <v>38</v>
      </c>
      <c r="C132" s="250">
        <f t="shared" si="68"/>
        <v>32</v>
      </c>
      <c r="D132" s="250">
        <f t="shared" si="69"/>
        <v>59</v>
      </c>
      <c r="E132" s="250">
        <f t="shared" si="70"/>
        <v>69</v>
      </c>
      <c r="F132" s="250">
        <f t="shared" si="71"/>
        <v>324</v>
      </c>
      <c r="G132" s="250">
        <f t="shared" si="72"/>
        <v>318</v>
      </c>
      <c r="H132" s="250">
        <f t="shared" si="73"/>
        <v>390</v>
      </c>
      <c r="I132" s="250">
        <f t="shared" si="74"/>
        <v>367</v>
      </c>
      <c r="J132" s="250">
        <f t="shared" si="75"/>
        <v>253</v>
      </c>
      <c r="K132" s="250">
        <f t="shared" si="76"/>
        <v>263</v>
      </c>
      <c r="L132" s="250">
        <f t="shared" si="77"/>
        <v>161</v>
      </c>
      <c r="M132" s="250">
        <f t="shared" si="78"/>
        <v>130</v>
      </c>
      <c r="N132" s="250">
        <f t="shared" si="79"/>
        <v>83</v>
      </c>
      <c r="O132" s="250">
        <f t="shared" si="80"/>
        <v>77</v>
      </c>
      <c r="P132" s="250">
        <f t="shared" si="81"/>
        <v>25</v>
      </c>
      <c r="Q132" s="250">
        <f t="shared" si="82"/>
        <v>27</v>
      </c>
      <c r="R132" s="250">
        <f t="shared" si="83"/>
        <v>12</v>
      </c>
      <c r="S132" s="250">
        <f t="shared" si="84"/>
        <v>8</v>
      </c>
      <c r="T132" s="250">
        <f t="shared" si="85"/>
        <v>2</v>
      </c>
      <c r="U132" s="250">
        <f t="shared" si="86"/>
        <v>2</v>
      </c>
      <c r="W132" s="16" t="s">
        <v>213</v>
      </c>
      <c r="X132" s="458">
        <f t="shared" si="87"/>
        <v>38</v>
      </c>
      <c r="Y132" s="458">
        <f t="shared" si="88"/>
        <v>32</v>
      </c>
      <c r="Z132" s="458">
        <f t="shared" si="89"/>
        <v>59</v>
      </c>
      <c r="AA132" s="458">
        <f t="shared" si="90"/>
        <v>69</v>
      </c>
      <c r="AB132" s="458">
        <f t="shared" si="91"/>
        <v>324</v>
      </c>
      <c r="AC132" s="458">
        <f t="shared" si="92"/>
        <v>318</v>
      </c>
      <c r="AD132" s="458">
        <f t="shared" si="93"/>
        <v>390</v>
      </c>
      <c r="AE132" s="458">
        <f t="shared" si="94"/>
        <v>367</v>
      </c>
      <c r="AF132" s="458">
        <f t="shared" si="95"/>
        <v>253</v>
      </c>
      <c r="AG132" s="458">
        <f t="shared" si="96"/>
        <v>263</v>
      </c>
      <c r="AH132" s="458">
        <f t="shared" si="97"/>
        <v>161</v>
      </c>
      <c r="AI132" s="458">
        <f t="shared" si="98"/>
        <v>130</v>
      </c>
      <c r="AJ132" s="458">
        <f t="shared" si="99"/>
        <v>83</v>
      </c>
      <c r="AK132" s="458">
        <f t="shared" si="100"/>
        <v>77</v>
      </c>
      <c r="AL132" s="458">
        <f t="shared" si="101"/>
        <v>25</v>
      </c>
      <c r="AM132" s="458">
        <f t="shared" si="102"/>
        <v>27</v>
      </c>
      <c r="AN132" s="458">
        <f t="shared" si="103"/>
        <v>12</v>
      </c>
      <c r="AO132" s="458">
        <f t="shared" si="104"/>
        <v>8</v>
      </c>
      <c r="AP132" s="458">
        <f t="shared" si="105"/>
        <v>2</v>
      </c>
      <c r="AQ132" s="458">
        <f t="shared" si="106"/>
        <v>2</v>
      </c>
      <c r="AR132" s="458">
        <f t="shared" si="107"/>
        <v>5</v>
      </c>
      <c r="AT132" s="16" t="s">
        <v>213</v>
      </c>
      <c r="AU132" s="13">
        <v>4</v>
      </c>
      <c r="AV132" s="13">
        <v>10</v>
      </c>
      <c r="AW132" s="13">
        <v>2</v>
      </c>
      <c r="AX132" s="13"/>
      <c r="AY132" s="13">
        <v>2</v>
      </c>
      <c r="AZ132" s="13">
        <v>5</v>
      </c>
      <c r="BA132" s="13">
        <v>3</v>
      </c>
      <c r="BB132" s="13">
        <v>1</v>
      </c>
      <c r="BC132" s="13">
        <v>3</v>
      </c>
      <c r="BD132" s="13">
        <v>2</v>
      </c>
      <c r="BE132" s="13">
        <v>2</v>
      </c>
      <c r="BF132" s="13">
        <v>5</v>
      </c>
      <c r="BG132" s="13">
        <v>3</v>
      </c>
      <c r="BH132" s="13">
        <v>2</v>
      </c>
      <c r="BI132" s="13">
        <v>8</v>
      </c>
      <c r="BJ132" s="13">
        <v>11</v>
      </c>
      <c r="BK132" s="13">
        <v>7</v>
      </c>
      <c r="BL132" s="13">
        <v>9</v>
      </c>
      <c r="BM132" s="13">
        <v>8</v>
      </c>
      <c r="BN132" s="13">
        <v>14</v>
      </c>
      <c r="BO132" s="13">
        <v>25</v>
      </c>
      <c r="BP132" s="13">
        <v>24</v>
      </c>
      <c r="BQ132" s="13">
        <v>37</v>
      </c>
      <c r="BR132" s="13">
        <v>36</v>
      </c>
      <c r="BS132" s="13">
        <v>24</v>
      </c>
      <c r="BT132" s="13">
        <v>35</v>
      </c>
      <c r="BU132" s="13">
        <v>28</v>
      </c>
      <c r="BV132" s="13">
        <v>38</v>
      </c>
      <c r="BW132" s="13">
        <v>33</v>
      </c>
      <c r="BX132" s="13">
        <v>38</v>
      </c>
      <c r="BY132" s="13">
        <v>43</v>
      </c>
      <c r="BZ132" s="13">
        <v>36</v>
      </c>
      <c r="CA132" s="13">
        <v>41</v>
      </c>
      <c r="CB132" s="13">
        <v>31</v>
      </c>
      <c r="CC132" s="13">
        <v>49</v>
      </c>
      <c r="CD132" s="13">
        <v>31</v>
      </c>
      <c r="CE132" s="13">
        <v>31</v>
      </c>
      <c r="CF132" s="13">
        <v>35</v>
      </c>
      <c r="CG132" s="13">
        <v>40</v>
      </c>
      <c r="CH132" s="13">
        <v>30</v>
      </c>
      <c r="CI132" s="13">
        <v>24</v>
      </c>
      <c r="CJ132" s="13">
        <v>36</v>
      </c>
      <c r="CK132" s="13">
        <v>43</v>
      </c>
      <c r="CL132" s="13">
        <v>29</v>
      </c>
      <c r="CM132" s="13">
        <v>27</v>
      </c>
      <c r="CN132" s="13">
        <v>23</v>
      </c>
      <c r="CO132" s="13">
        <v>14</v>
      </c>
      <c r="CP132" s="13">
        <v>35</v>
      </c>
      <c r="CQ132" s="13">
        <v>15</v>
      </c>
      <c r="CR132" s="13">
        <v>17</v>
      </c>
      <c r="CS132" s="13">
        <v>21</v>
      </c>
      <c r="CT132" s="13">
        <v>11</v>
      </c>
      <c r="CU132" s="13">
        <v>12</v>
      </c>
      <c r="CV132" s="13">
        <v>16</v>
      </c>
      <c r="CW132" s="13">
        <v>11</v>
      </c>
      <c r="CX132" s="13">
        <v>12</v>
      </c>
      <c r="CY132" s="13">
        <v>10</v>
      </c>
      <c r="CZ132" s="13">
        <v>11</v>
      </c>
      <c r="DA132" s="13">
        <v>13</v>
      </c>
      <c r="DB132" s="13">
        <v>13</v>
      </c>
      <c r="DC132" s="13">
        <v>16</v>
      </c>
      <c r="DD132" s="13">
        <v>10</v>
      </c>
      <c r="DE132" s="13">
        <v>6</v>
      </c>
      <c r="DF132" s="13">
        <v>7</v>
      </c>
      <c r="DG132" s="13">
        <v>7</v>
      </c>
      <c r="DH132" s="13">
        <v>7</v>
      </c>
      <c r="DI132" s="13">
        <v>8</v>
      </c>
      <c r="DJ132" s="13">
        <v>6</v>
      </c>
      <c r="DK132" s="13">
        <v>3</v>
      </c>
      <c r="DL132" s="13">
        <v>7</v>
      </c>
      <c r="DM132" s="13">
        <v>7</v>
      </c>
      <c r="DN132" s="13">
        <v>6</v>
      </c>
      <c r="DO132" s="13">
        <v>3</v>
      </c>
      <c r="DP132" s="13">
        <v>3</v>
      </c>
      <c r="DQ132" s="13">
        <v>1</v>
      </c>
      <c r="DR132" s="13">
        <v>2</v>
      </c>
      <c r="DS132" s="13"/>
      <c r="DT132" s="13">
        <v>1</v>
      </c>
      <c r="DU132" s="13">
        <v>2</v>
      </c>
      <c r="DV132" s="13">
        <v>2</v>
      </c>
      <c r="DW132" s="13">
        <v>1</v>
      </c>
      <c r="DX132" s="13">
        <v>1</v>
      </c>
      <c r="DY132" s="13"/>
      <c r="DZ132" s="13"/>
      <c r="EA132" s="13">
        <v>2</v>
      </c>
      <c r="EB132" s="13"/>
      <c r="EC132" s="13">
        <v>2</v>
      </c>
      <c r="ED132" s="13"/>
      <c r="EE132" s="13"/>
      <c r="EF132" s="13">
        <v>2</v>
      </c>
      <c r="EG132" s="13">
        <v>1</v>
      </c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>
        <v>1</v>
      </c>
      <c r="FA132" s="13"/>
      <c r="FB132" s="59">
        <v>1293</v>
      </c>
      <c r="FC132" s="13">
        <v>5</v>
      </c>
      <c r="FD132" s="13">
        <v>4</v>
      </c>
      <c r="FE132" s="13">
        <v>5</v>
      </c>
      <c r="FF132" s="13">
        <v>6</v>
      </c>
      <c r="FG132" s="13">
        <v>3</v>
      </c>
      <c r="FH132" s="13">
        <v>3</v>
      </c>
      <c r="FI132" s="13">
        <v>4</v>
      </c>
      <c r="FJ132" s="13">
        <v>4</v>
      </c>
      <c r="FK132" s="13">
        <v>1</v>
      </c>
      <c r="FL132" s="13">
        <v>3</v>
      </c>
      <c r="FM132" s="13">
        <v>5</v>
      </c>
      <c r="FN132" s="13">
        <v>1</v>
      </c>
      <c r="FO132" s="13">
        <v>5</v>
      </c>
      <c r="FP132" s="13">
        <v>5</v>
      </c>
      <c r="FQ132" s="13">
        <v>6</v>
      </c>
      <c r="FR132" s="13">
        <v>13</v>
      </c>
      <c r="FS132" s="13">
        <v>4</v>
      </c>
      <c r="FT132" s="13">
        <v>6</v>
      </c>
      <c r="FU132" s="13">
        <v>7</v>
      </c>
      <c r="FV132" s="13">
        <v>7</v>
      </c>
      <c r="FW132" s="13">
        <v>15</v>
      </c>
      <c r="FX132" s="13">
        <v>19</v>
      </c>
      <c r="FY132" s="13">
        <v>27</v>
      </c>
      <c r="FZ132" s="13">
        <v>26</v>
      </c>
      <c r="GA132" s="13">
        <v>38</v>
      </c>
      <c r="GB132" s="13">
        <v>39</v>
      </c>
      <c r="GC132" s="13">
        <v>31</v>
      </c>
      <c r="GD132" s="13">
        <v>38</v>
      </c>
      <c r="GE132" s="13">
        <v>45</v>
      </c>
      <c r="GF132" s="13">
        <v>46</v>
      </c>
      <c r="GG132" s="13">
        <v>41</v>
      </c>
      <c r="GH132" s="13">
        <v>37</v>
      </c>
      <c r="GI132" s="13">
        <v>37</v>
      </c>
      <c r="GJ132" s="13">
        <v>46</v>
      </c>
      <c r="GK132" s="13">
        <v>30</v>
      </c>
      <c r="GL132" s="13">
        <v>44</v>
      </c>
      <c r="GM132" s="13">
        <v>41</v>
      </c>
      <c r="GN132" s="13">
        <v>35</v>
      </c>
      <c r="GO132" s="13">
        <v>46</v>
      </c>
      <c r="GP132" s="13">
        <v>33</v>
      </c>
      <c r="GQ132" s="13">
        <v>32</v>
      </c>
      <c r="GR132" s="13">
        <v>25</v>
      </c>
      <c r="GS132" s="13">
        <v>30</v>
      </c>
      <c r="GT132" s="13">
        <v>26</v>
      </c>
      <c r="GU132" s="13">
        <v>27</v>
      </c>
      <c r="GV132" s="13">
        <v>31</v>
      </c>
      <c r="GW132" s="13">
        <v>22</v>
      </c>
      <c r="GX132" s="13">
        <v>18</v>
      </c>
      <c r="GY132" s="13">
        <v>24</v>
      </c>
      <c r="GZ132" s="13">
        <v>18</v>
      </c>
      <c r="HA132" s="13">
        <v>16</v>
      </c>
      <c r="HB132" s="13">
        <v>13</v>
      </c>
      <c r="HC132" s="13">
        <v>28</v>
      </c>
      <c r="HD132" s="13">
        <v>16</v>
      </c>
      <c r="HE132" s="13">
        <v>9</v>
      </c>
      <c r="HF132" s="13">
        <v>11</v>
      </c>
      <c r="HG132" s="13">
        <v>18</v>
      </c>
      <c r="HH132" s="13">
        <v>9</v>
      </c>
      <c r="HI132" s="13">
        <v>20</v>
      </c>
      <c r="HJ132" s="13">
        <v>21</v>
      </c>
      <c r="HK132" s="13">
        <v>13</v>
      </c>
      <c r="HL132" s="13">
        <v>17</v>
      </c>
      <c r="HM132" s="13">
        <v>9</v>
      </c>
      <c r="HN132" s="13">
        <v>9</v>
      </c>
      <c r="HO132" s="13">
        <v>10</v>
      </c>
      <c r="HP132" s="13">
        <v>1</v>
      </c>
      <c r="HQ132" s="13">
        <v>4</v>
      </c>
      <c r="HR132" s="13">
        <v>9</v>
      </c>
      <c r="HS132" s="13">
        <v>6</v>
      </c>
      <c r="HT132" s="13">
        <v>5</v>
      </c>
      <c r="HU132" s="13">
        <v>2</v>
      </c>
      <c r="HV132" s="13">
        <v>3</v>
      </c>
      <c r="HW132" s="13">
        <v>4</v>
      </c>
      <c r="HX132" s="13">
        <v>5</v>
      </c>
      <c r="HY132" s="13">
        <v>1</v>
      </c>
      <c r="HZ132" s="13">
        <v>2</v>
      </c>
      <c r="IA132" s="13">
        <v>3</v>
      </c>
      <c r="IB132" s="13">
        <v>2</v>
      </c>
      <c r="IC132" s="13">
        <v>1</v>
      </c>
      <c r="ID132" s="13">
        <v>2</v>
      </c>
      <c r="IE132" s="13">
        <v>3</v>
      </c>
      <c r="IF132" s="13">
        <v>1</v>
      </c>
      <c r="IG132" s="13">
        <v>1</v>
      </c>
      <c r="IH132" s="13"/>
      <c r="II132" s="13">
        <v>1</v>
      </c>
      <c r="IJ132" s="13">
        <v>1</v>
      </c>
      <c r="IK132" s="13">
        <v>4</v>
      </c>
      <c r="IL132" s="13">
        <v>1</v>
      </c>
      <c r="IM132" s="13"/>
      <c r="IN132" s="13"/>
      <c r="IO132" s="13"/>
      <c r="IP132" s="13">
        <v>1</v>
      </c>
      <c r="IQ132" s="13">
        <v>1</v>
      </c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>
        <v>1</v>
      </c>
      <c r="JF132" s="59">
        <v>1348</v>
      </c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>
        <v>1</v>
      </c>
      <c r="KD132" s="13"/>
      <c r="KE132" s="13"/>
      <c r="KF132" s="13"/>
      <c r="KG132" s="13"/>
      <c r="KH132" s="13">
        <v>1</v>
      </c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>
        <v>1</v>
      </c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>
        <v>1</v>
      </c>
      <c r="NF132" s="59">
        <v>4</v>
      </c>
      <c r="NG132" s="13">
        <v>2645</v>
      </c>
      <c r="NH132" s="351"/>
      <c r="NI132" s="351"/>
      <c r="NJ132" s="351"/>
      <c r="NK132" s="351"/>
      <c r="NL132" s="351"/>
      <c r="NM132" s="351"/>
    </row>
    <row r="133" spans="1:377">
      <c r="A133" s="8" t="s">
        <v>214</v>
      </c>
      <c r="B133" s="250">
        <f t="shared" si="67"/>
        <v>1</v>
      </c>
      <c r="C133" s="250">
        <f t="shared" si="68"/>
        <v>0</v>
      </c>
      <c r="D133" s="250">
        <f t="shared" si="69"/>
        <v>2</v>
      </c>
      <c r="E133" s="250">
        <f t="shared" si="70"/>
        <v>0</v>
      </c>
      <c r="F133" s="250">
        <f t="shared" si="71"/>
        <v>7</v>
      </c>
      <c r="G133" s="250">
        <f t="shared" si="72"/>
        <v>2</v>
      </c>
      <c r="H133" s="250">
        <f t="shared" si="73"/>
        <v>8</v>
      </c>
      <c r="I133" s="250">
        <f t="shared" si="74"/>
        <v>5</v>
      </c>
      <c r="J133" s="250">
        <f t="shared" si="75"/>
        <v>4</v>
      </c>
      <c r="K133" s="250">
        <f t="shared" si="76"/>
        <v>6</v>
      </c>
      <c r="L133" s="250">
        <f t="shared" si="77"/>
        <v>5</v>
      </c>
      <c r="M133" s="250">
        <f t="shared" si="78"/>
        <v>3</v>
      </c>
      <c r="N133" s="250">
        <f t="shared" si="79"/>
        <v>5</v>
      </c>
      <c r="O133" s="250">
        <f t="shared" si="80"/>
        <v>0</v>
      </c>
      <c r="P133" s="250">
        <f t="shared" si="81"/>
        <v>1</v>
      </c>
      <c r="Q133" s="250">
        <f t="shared" si="82"/>
        <v>1</v>
      </c>
      <c r="R133" s="250">
        <f t="shared" si="83"/>
        <v>0</v>
      </c>
      <c r="S133" s="250">
        <f t="shared" si="84"/>
        <v>0</v>
      </c>
      <c r="T133" s="250">
        <f t="shared" si="85"/>
        <v>0</v>
      </c>
      <c r="U133" s="250">
        <f t="shared" si="86"/>
        <v>0</v>
      </c>
      <c r="W133" s="16" t="s">
        <v>214</v>
      </c>
      <c r="X133" s="458">
        <f t="shared" si="87"/>
        <v>1</v>
      </c>
      <c r="Y133" s="458">
        <f t="shared" si="88"/>
        <v>0</v>
      </c>
      <c r="Z133" s="458">
        <f t="shared" si="89"/>
        <v>2</v>
      </c>
      <c r="AA133" s="458">
        <f t="shared" si="90"/>
        <v>0</v>
      </c>
      <c r="AB133" s="458">
        <f t="shared" si="91"/>
        <v>7</v>
      </c>
      <c r="AC133" s="458">
        <f t="shared" si="92"/>
        <v>2</v>
      </c>
      <c r="AD133" s="458">
        <f t="shared" si="93"/>
        <v>8</v>
      </c>
      <c r="AE133" s="458">
        <f t="shared" si="94"/>
        <v>5</v>
      </c>
      <c r="AF133" s="458">
        <f t="shared" si="95"/>
        <v>4</v>
      </c>
      <c r="AG133" s="458">
        <f t="shared" si="96"/>
        <v>6</v>
      </c>
      <c r="AH133" s="458">
        <f t="shared" si="97"/>
        <v>5</v>
      </c>
      <c r="AI133" s="458">
        <f t="shared" si="98"/>
        <v>3</v>
      </c>
      <c r="AJ133" s="458">
        <f t="shared" si="99"/>
        <v>5</v>
      </c>
      <c r="AK133" s="458">
        <f t="shared" si="100"/>
        <v>0</v>
      </c>
      <c r="AL133" s="458">
        <f t="shared" si="101"/>
        <v>1</v>
      </c>
      <c r="AM133" s="458">
        <f t="shared" si="102"/>
        <v>1</v>
      </c>
      <c r="AN133" s="458">
        <f t="shared" si="103"/>
        <v>0</v>
      </c>
      <c r="AO133" s="458">
        <f t="shared" si="104"/>
        <v>0</v>
      </c>
      <c r="AP133" s="458">
        <f t="shared" si="105"/>
        <v>0</v>
      </c>
      <c r="AQ133" s="458">
        <f t="shared" si="106"/>
        <v>0</v>
      </c>
      <c r="AR133" s="458">
        <f t="shared" si="107"/>
        <v>0</v>
      </c>
      <c r="AT133" s="16" t="s">
        <v>214</v>
      </c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>
        <v>1</v>
      </c>
      <c r="BV133" s="13">
        <v>1</v>
      </c>
      <c r="BW133" s="13"/>
      <c r="BX133" s="13"/>
      <c r="BY133" s="13">
        <v>2</v>
      </c>
      <c r="BZ133" s="13">
        <v>1</v>
      </c>
      <c r="CA133" s="13"/>
      <c r="CB133" s="13">
        <v>1</v>
      </c>
      <c r="CC133" s="13">
        <v>1</v>
      </c>
      <c r="CD133" s="13"/>
      <c r="CE133" s="13"/>
      <c r="CF133" s="13"/>
      <c r="CG133" s="13"/>
      <c r="CH133" s="13"/>
      <c r="CI133" s="13"/>
      <c r="CJ133" s="13"/>
      <c r="CK133" s="13">
        <v>1</v>
      </c>
      <c r="CL133" s="13">
        <v>1</v>
      </c>
      <c r="CM133" s="13"/>
      <c r="CN133" s="13">
        <v>1</v>
      </c>
      <c r="CO133" s="13">
        <v>1</v>
      </c>
      <c r="CP133" s="13">
        <v>1</v>
      </c>
      <c r="CQ133" s="13"/>
      <c r="CR133" s="13">
        <v>1</v>
      </c>
      <c r="CS133" s="13">
        <v>1</v>
      </c>
      <c r="CT133" s="13">
        <v>1</v>
      </c>
      <c r="CU133" s="13"/>
      <c r="CV133" s="13"/>
      <c r="CW133" s="13"/>
      <c r="CX133" s="13"/>
      <c r="CY133" s="13"/>
      <c r="CZ133" s="13"/>
      <c r="DA133" s="13"/>
      <c r="DB133" s="13">
        <v>1</v>
      </c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>
        <v>1</v>
      </c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59">
        <v>17</v>
      </c>
      <c r="FC133" s="13"/>
      <c r="FD133" s="13"/>
      <c r="FE133" s="13"/>
      <c r="FF133" s="13"/>
      <c r="FG133" s="13">
        <v>1</v>
      </c>
      <c r="FH133" s="13"/>
      <c r="FI133" s="13"/>
      <c r="FJ133" s="13"/>
      <c r="FK133" s="13"/>
      <c r="FL133" s="13"/>
      <c r="FM133" s="13"/>
      <c r="FN133" s="13"/>
      <c r="FO133" s="13"/>
      <c r="FP133" s="13"/>
      <c r="FQ133" s="13">
        <v>1</v>
      </c>
      <c r="FR133" s="13"/>
      <c r="FS133" s="13">
        <v>1</v>
      </c>
      <c r="FT133" s="13"/>
      <c r="FU133" s="13"/>
      <c r="FV133" s="13"/>
      <c r="FW133" s="13">
        <v>2</v>
      </c>
      <c r="FX133" s="13"/>
      <c r="FY133" s="13">
        <v>2</v>
      </c>
      <c r="FZ133" s="13"/>
      <c r="GA133" s="13">
        <v>1</v>
      </c>
      <c r="GB133" s="13"/>
      <c r="GC133" s="13"/>
      <c r="GD133" s="13">
        <v>1</v>
      </c>
      <c r="GE133" s="13"/>
      <c r="GF133" s="13">
        <v>1</v>
      </c>
      <c r="GG133" s="13"/>
      <c r="GH133" s="13">
        <v>1</v>
      </c>
      <c r="GI133" s="13">
        <v>2</v>
      </c>
      <c r="GJ133" s="13">
        <v>1</v>
      </c>
      <c r="GK133" s="13">
        <v>1</v>
      </c>
      <c r="GL133" s="13">
        <v>1</v>
      </c>
      <c r="GM133" s="13">
        <v>1</v>
      </c>
      <c r="GN133" s="13">
        <v>1</v>
      </c>
      <c r="GO133" s="13"/>
      <c r="GP133" s="13"/>
      <c r="GQ133" s="13">
        <v>1</v>
      </c>
      <c r="GR133" s="13"/>
      <c r="GS133" s="13">
        <v>1</v>
      </c>
      <c r="GT133" s="13"/>
      <c r="GU133" s="13"/>
      <c r="GV133" s="13">
        <v>1</v>
      </c>
      <c r="GW133" s="13"/>
      <c r="GX133" s="13"/>
      <c r="GY133" s="13"/>
      <c r="GZ133" s="13">
        <v>1</v>
      </c>
      <c r="HA133" s="13">
        <v>1</v>
      </c>
      <c r="HB133" s="13"/>
      <c r="HC133" s="13">
        <v>1</v>
      </c>
      <c r="HD133" s="13">
        <v>1</v>
      </c>
      <c r="HE133" s="13">
        <v>1</v>
      </c>
      <c r="HF133" s="13"/>
      <c r="HG133" s="13"/>
      <c r="HH133" s="13"/>
      <c r="HI133" s="13"/>
      <c r="HJ133" s="13">
        <v>1</v>
      </c>
      <c r="HK133" s="13"/>
      <c r="HL133" s="13">
        <v>2</v>
      </c>
      <c r="HM133" s="13"/>
      <c r="HN133" s="13"/>
      <c r="HO133" s="13">
        <v>1</v>
      </c>
      <c r="HP133" s="13"/>
      <c r="HQ133" s="13">
        <v>1</v>
      </c>
      <c r="HR133" s="13">
        <v>1</v>
      </c>
      <c r="HS133" s="13"/>
      <c r="HT133" s="13"/>
      <c r="HU133" s="13"/>
      <c r="HV133" s="13">
        <v>1</v>
      </c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59">
        <v>33</v>
      </c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59"/>
      <c r="NG133" s="13">
        <v>50</v>
      </c>
      <c r="NH133" s="351"/>
      <c r="NI133" s="351"/>
      <c r="NJ133" s="351"/>
      <c r="NK133" s="351"/>
      <c r="NL133" s="351"/>
      <c r="NM133" s="351"/>
    </row>
    <row r="134" spans="1:377">
      <c r="A134" s="8" t="s">
        <v>145</v>
      </c>
      <c r="B134" s="250">
        <f t="shared" si="67"/>
        <v>0</v>
      </c>
      <c r="C134" s="250">
        <f t="shared" si="68"/>
        <v>0</v>
      </c>
      <c r="D134" s="250">
        <f t="shared" si="69"/>
        <v>1</v>
      </c>
      <c r="E134" s="250">
        <f t="shared" si="70"/>
        <v>1</v>
      </c>
      <c r="F134" s="250">
        <f t="shared" si="71"/>
        <v>2</v>
      </c>
      <c r="G134" s="250">
        <f t="shared" si="72"/>
        <v>7</v>
      </c>
      <c r="H134" s="250">
        <f t="shared" si="73"/>
        <v>11</v>
      </c>
      <c r="I134" s="250">
        <f t="shared" si="74"/>
        <v>5</v>
      </c>
      <c r="J134" s="250">
        <f t="shared" si="75"/>
        <v>0</v>
      </c>
      <c r="K134" s="250">
        <f t="shared" si="76"/>
        <v>4</v>
      </c>
      <c r="L134" s="250">
        <f t="shared" si="77"/>
        <v>7</v>
      </c>
      <c r="M134" s="250">
        <f t="shared" si="78"/>
        <v>2</v>
      </c>
      <c r="N134" s="250">
        <f t="shared" si="79"/>
        <v>3</v>
      </c>
      <c r="O134" s="250">
        <f t="shared" si="80"/>
        <v>2</v>
      </c>
      <c r="P134" s="250">
        <f t="shared" si="81"/>
        <v>0</v>
      </c>
      <c r="Q134" s="250">
        <f t="shared" si="82"/>
        <v>2</v>
      </c>
      <c r="R134" s="250">
        <f t="shared" si="83"/>
        <v>0</v>
      </c>
      <c r="S134" s="250">
        <f t="shared" si="84"/>
        <v>1</v>
      </c>
      <c r="T134" s="250">
        <f t="shared" si="85"/>
        <v>0</v>
      </c>
      <c r="U134" s="250">
        <f t="shared" si="86"/>
        <v>0</v>
      </c>
      <c r="W134" s="16" t="s">
        <v>145</v>
      </c>
      <c r="X134" s="458">
        <f t="shared" si="87"/>
        <v>0</v>
      </c>
      <c r="Y134" s="458">
        <f t="shared" si="88"/>
        <v>0</v>
      </c>
      <c r="Z134" s="458">
        <f t="shared" si="89"/>
        <v>1</v>
      </c>
      <c r="AA134" s="458">
        <f t="shared" si="90"/>
        <v>1</v>
      </c>
      <c r="AB134" s="458">
        <f t="shared" si="91"/>
        <v>2</v>
      </c>
      <c r="AC134" s="458">
        <f t="shared" si="92"/>
        <v>7</v>
      </c>
      <c r="AD134" s="458">
        <f t="shared" si="93"/>
        <v>11</v>
      </c>
      <c r="AE134" s="458">
        <f t="shared" si="94"/>
        <v>5</v>
      </c>
      <c r="AF134" s="458">
        <f t="shared" si="95"/>
        <v>0</v>
      </c>
      <c r="AG134" s="458">
        <f t="shared" si="96"/>
        <v>4</v>
      </c>
      <c r="AH134" s="458">
        <f t="shared" si="97"/>
        <v>7</v>
      </c>
      <c r="AI134" s="458">
        <f t="shared" si="98"/>
        <v>2</v>
      </c>
      <c r="AJ134" s="458">
        <f t="shared" si="99"/>
        <v>3</v>
      </c>
      <c r="AK134" s="458">
        <f t="shared" si="100"/>
        <v>2</v>
      </c>
      <c r="AL134" s="458">
        <f t="shared" si="101"/>
        <v>0</v>
      </c>
      <c r="AM134" s="458">
        <f t="shared" si="102"/>
        <v>2</v>
      </c>
      <c r="AN134" s="458">
        <f t="shared" si="103"/>
        <v>0</v>
      </c>
      <c r="AO134" s="458">
        <f t="shared" si="104"/>
        <v>1</v>
      </c>
      <c r="AP134" s="458">
        <f t="shared" si="105"/>
        <v>0</v>
      </c>
      <c r="AQ134" s="458">
        <f t="shared" si="106"/>
        <v>0</v>
      </c>
      <c r="AR134" s="458">
        <f t="shared" si="107"/>
        <v>0</v>
      </c>
      <c r="AT134" s="16" t="s">
        <v>145</v>
      </c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>
        <v>1</v>
      </c>
      <c r="BL134" s="13"/>
      <c r="BM134" s="13"/>
      <c r="BN134" s="13"/>
      <c r="BO134" s="13"/>
      <c r="BP134" s="13">
        <v>3</v>
      </c>
      <c r="BQ134" s="13">
        <v>2</v>
      </c>
      <c r="BR134" s="13"/>
      <c r="BS134" s="13">
        <v>1</v>
      </c>
      <c r="BT134" s="13"/>
      <c r="BU134" s="13">
        <v>1</v>
      </c>
      <c r="BV134" s="13"/>
      <c r="BW134" s="13"/>
      <c r="BX134" s="13"/>
      <c r="BY134" s="13"/>
      <c r="BZ134" s="13">
        <v>2</v>
      </c>
      <c r="CA134" s="13"/>
      <c r="CB134" s="13">
        <v>1</v>
      </c>
      <c r="CC134" s="13"/>
      <c r="CD134" s="13"/>
      <c r="CE134" s="13">
        <v>1</v>
      </c>
      <c r="CF134" s="13"/>
      <c r="CG134" s="13"/>
      <c r="CH134" s="13">
        <v>1</v>
      </c>
      <c r="CI134" s="13"/>
      <c r="CJ134" s="13"/>
      <c r="CK134" s="13"/>
      <c r="CL134" s="13">
        <v>1</v>
      </c>
      <c r="CM134" s="13"/>
      <c r="CN134" s="13">
        <v>1</v>
      </c>
      <c r="CO134" s="13"/>
      <c r="CP134" s="13"/>
      <c r="CQ134" s="13"/>
      <c r="CR134" s="13">
        <v>2</v>
      </c>
      <c r="CS134" s="13">
        <v>1</v>
      </c>
      <c r="CT134" s="13"/>
      <c r="CU134" s="13"/>
      <c r="CV134" s="13"/>
      <c r="CW134" s="13">
        <v>1</v>
      </c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>
        <v>1</v>
      </c>
      <c r="DJ134" s="13"/>
      <c r="DK134" s="13"/>
      <c r="DL134" s="13">
        <v>1</v>
      </c>
      <c r="DM134" s="13"/>
      <c r="DN134" s="13"/>
      <c r="DO134" s="13"/>
      <c r="DP134" s="13">
        <v>1</v>
      </c>
      <c r="DQ134" s="13"/>
      <c r="DR134" s="13"/>
      <c r="DS134" s="13">
        <v>1</v>
      </c>
      <c r="DT134" s="13"/>
      <c r="DU134" s="13"/>
      <c r="DV134" s="13"/>
      <c r="DW134" s="13"/>
      <c r="DX134" s="13">
        <v>1</v>
      </c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59">
        <v>24</v>
      </c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>
        <v>1</v>
      </c>
      <c r="FO134" s="13"/>
      <c r="FP134" s="13"/>
      <c r="FQ134" s="13"/>
      <c r="FR134" s="13"/>
      <c r="FS134" s="13"/>
      <c r="FT134" s="13"/>
      <c r="FU134" s="13"/>
      <c r="FV134" s="13"/>
      <c r="FW134" s="13">
        <v>1</v>
      </c>
      <c r="FX134" s="13"/>
      <c r="FY134" s="13"/>
      <c r="FZ134" s="13"/>
      <c r="GA134" s="13"/>
      <c r="GB134" s="13"/>
      <c r="GC134" s="13">
        <v>1</v>
      </c>
      <c r="GD134" s="13"/>
      <c r="GE134" s="13"/>
      <c r="GF134" s="13"/>
      <c r="GG134" s="13">
        <v>1</v>
      </c>
      <c r="GH134" s="13">
        <v>1</v>
      </c>
      <c r="GI134" s="13"/>
      <c r="GJ134" s="13"/>
      <c r="GK134" s="13">
        <v>1</v>
      </c>
      <c r="GL134" s="13">
        <v>4</v>
      </c>
      <c r="GM134" s="13">
        <v>1</v>
      </c>
      <c r="GN134" s="13"/>
      <c r="GO134" s="13">
        <v>1</v>
      </c>
      <c r="GP134" s="13">
        <v>2</v>
      </c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>
        <v>1</v>
      </c>
      <c r="HC134" s="13">
        <v>2</v>
      </c>
      <c r="HD134" s="13">
        <v>1</v>
      </c>
      <c r="HE134" s="13"/>
      <c r="HF134" s="13">
        <v>2</v>
      </c>
      <c r="HG134" s="13"/>
      <c r="HH134" s="13"/>
      <c r="HI134" s="13"/>
      <c r="HJ134" s="13">
        <v>1</v>
      </c>
      <c r="HK134" s="13"/>
      <c r="HL134" s="13"/>
      <c r="HM134" s="13"/>
      <c r="HN134" s="13">
        <v>1</v>
      </c>
      <c r="HO134" s="13">
        <v>1</v>
      </c>
      <c r="HP134" s="13"/>
      <c r="HQ134" s="13"/>
      <c r="HR134" s="13"/>
      <c r="HS134" s="13"/>
      <c r="HT134" s="13">
        <v>1</v>
      </c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59">
        <v>24</v>
      </c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59"/>
      <c r="NG134" s="13">
        <v>48</v>
      </c>
      <c r="NH134" s="351"/>
      <c r="NI134" s="351"/>
      <c r="NJ134" s="351"/>
      <c r="NK134" s="351"/>
      <c r="NL134" s="351"/>
      <c r="NM134" s="351"/>
    </row>
    <row r="135" spans="1:377">
      <c r="A135" s="9" t="s">
        <v>146</v>
      </c>
      <c r="B135" s="250">
        <f t="shared" si="67"/>
        <v>489</v>
      </c>
      <c r="C135" s="250">
        <f t="shared" si="68"/>
        <v>502</v>
      </c>
      <c r="D135" s="250">
        <f t="shared" si="69"/>
        <v>901</v>
      </c>
      <c r="E135" s="250">
        <f t="shared" si="70"/>
        <v>1027</v>
      </c>
      <c r="F135" s="250">
        <f t="shared" si="71"/>
        <v>3153</v>
      </c>
      <c r="G135" s="250">
        <f t="shared" si="72"/>
        <v>3249</v>
      </c>
      <c r="H135" s="250">
        <f t="shared" si="73"/>
        <v>3580</v>
      </c>
      <c r="I135" s="250">
        <f t="shared" si="74"/>
        <v>3433</v>
      </c>
      <c r="J135" s="250">
        <f t="shared" si="75"/>
        <v>2785</v>
      </c>
      <c r="K135" s="250">
        <f t="shared" si="76"/>
        <v>2753</v>
      </c>
      <c r="L135" s="250">
        <f t="shared" si="77"/>
        <v>1856</v>
      </c>
      <c r="M135" s="250">
        <f t="shared" si="78"/>
        <v>1831</v>
      </c>
      <c r="N135" s="250">
        <f t="shared" si="79"/>
        <v>1028</v>
      </c>
      <c r="O135" s="250">
        <f t="shared" si="80"/>
        <v>969</v>
      </c>
      <c r="P135" s="250">
        <f t="shared" si="81"/>
        <v>472</v>
      </c>
      <c r="Q135" s="250">
        <f t="shared" si="82"/>
        <v>458</v>
      </c>
      <c r="R135" s="250">
        <f t="shared" si="83"/>
        <v>201</v>
      </c>
      <c r="S135" s="250">
        <f t="shared" si="84"/>
        <v>306</v>
      </c>
      <c r="T135" s="250">
        <f t="shared" si="85"/>
        <v>43</v>
      </c>
      <c r="U135" s="250">
        <f t="shared" si="86"/>
        <v>126</v>
      </c>
      <c r="W135" s="16" t="s">
        <v>146</v>
      </c>
      <c r="X135" s="458">
        <f t="shared" si="87"/>
        <v>489</v>
      </c>
      <c r="Y135" s="458">
        <f t="shared" si="88"/>
        <v>502</v>
      </c>
      <c r="Z135" s="458">
        <f t="shared" si="89"/>
        <v>901</v>
      </c>
      <c r="AA135" s="458">
        <f t="shared" si="90"/>
        <v>1027</v>
      </c>
      <c r="AB135" s="458">
        <f t="shared" si="91"/>
        <v>3153</v>
      </c>
      <c r="AC135" s="458">
        <f t="shared" si="92"/>
        <v>3249</v>
      </c>
      <c r="AD135" s="458">
        <f t="shared" si="93"/>
        <v>3580</v>
      </c>
      <c r="AE135" s="458">
        <f t="shared" si="94"/>
        <v>3433</v>
      </c>
      <c r="AF135" s="458">
        <f t="shared" si="95"/>
        <v>2785</v>
      </c>
      <c r="AG135" s="458">
        <f t="shared" si="96"/>
        <v>2753</v>
      </c>
      <c r="AH135" s="458">
        <f t="shared" si="97"/>
        <v>1856</v>
      </c>
      <c r="AI135" s="458">
        <f t="shared" si="98"/>
        <v>1831</v>
      </c>
      <c r="AJ135" s="458">
        <f t="shared" si="99"/>
        <v>1028</v>
      </c>
      <c r="AK135" s="458">
        <f t="shared" si="100"/>
        <v>969</v>
      </c>
      <c r="AL135" s="458">
        <f t="shared" si="101"/>
        <v>472</v>
      </c>
      <c r="AM135" s="458">
        <f t="shared" si="102"/>
        <v>458</v>
      </c>
      <c r="AN135" s="458">
        <f t="shared" si="103"/>
        <v>201</v>
      </c>
      <c r="AO135" s="458">
        <f t="shared" si="104"/>
        <v>306</v>
      </c>
      <c r="AP135" s="458">
        <f t="shared" si="105"/>
        <v>43</v>
      </c>
      <c r="AQ135" s="458">
        <f t="shared" si="106"/>
        <v>126</v>
      </c>
      <c r="AR135" s="458">
        <f t="shared" si="107"/>
        <v>88</v>
      </c>
      <c r="AT135" s="16" t="s">
        <v>146</v>
      </c>
      <c r="AU135" s="13">
        <v>60</v>
      </c>
      <c r="AV135" s="13">
        <v>78</v>
      </c>
      <c r="AW135" s="13">
        <v>55</v>
      </c>
      <c r="AX135" s="13">
        <v>55</v>
      </c>
      <c r="AY135" s="13">
        <v>39</v>
      </c>
      <c r="AZ135" s="13">
        <v>33</v>
      </c>
      <c r="BA135" s="13">
        <v>47</v>
      </c>
      <c r="BB135" s="13">
        <v>46</v>
      </c>
      <c r="BC135" s="13">
        <v>35</v>
      </c>
      <c r="BD135" s="13">
        <v>54</v>
      </c>
      <c r="BE135" s="13">
        <v>53</v>
      </c>
      <c r="BF135" s="13">
        <v>53</v>
      </c>
      <c r="BG135" s="13">
        <v>63</v>
      </c>
      <c r="BH135" s="13">
        <v>87</v>
      </c>
      <c r="BI135" s="13">
        <v>82</v>
      </c>
      <c r="BJ135" s="13">
        <v>94</v>
      </c>
      <c r="BK135" s="13">
        <v>104</v>
      </c>
      <c r="BL135" s="13">
        <v>133</v>
      </c>
      <c r="BM135" s="13">
        <v>167</v>
      </c>
      <c r="BN135" s="13">
        <v>191</v>
      </c>
      <c r="BO135" s="13">
        <v>227</v>
      </c>
      <c r="BP135" s="13">
        <v>253</v>
      </c>
      <c r="BQ135" s="13">
        <v>287</v>
      </c>
      <c r="BR135" s="13">
        <v>317</v>
      </c>
      <c r="BS135" s="13">
        <v>365</v>
      </c>
      <c r="BT135" s="13">
        <v>350</v>
      </c>
      <c r="BU135" s="13">
        <v>343</v>
      </c>
      <c r="BV135" s="13">
        <v>358</v>
      </c>
      <c r="BW135" s="13">
        <v>375</v>
      </c>
      <c r="BX135" s="13">
        <v>374</v>
      </c>
      <c r="BY135" s="13">
        <v>362</v>
      </c>
      <c r="BZ135" s="13">
        <v>401</v>
      </c>
      <c r="CA135" s="13">
        <v>332</v>
      </c>
      <c r="CB135" s="13">
        <v>347</v>
      </c>
      <c r="CC135" s="13">
        <v>357</v>
      </c>
      <c r="CD135" s="13">
        <v>331</v>
      </c>
      <c r="CE135" s="13">
        <v>336</v>
      </c>
      <c r="CF135" s="13">
        <v>318</v>
      </c>
      <c r="CG135" s="13">
        <v>312</v>
      </c>
      <c r="CH135" s="13">
        <v>337</v>
      </c>
      <c r="CI135" s="13">
        <v>318</v>
      </c>
      <c r="CJ135" s="13">
        <v>331</v>
      </c>
      <c r="CK135" s="13">
        <v>263</v>
      </c>
      <c r="CL135" s="13">
        <v>290</v>
      </c>
      <c r="CM135" s="13">
        <v>281</v>
      </c>
      <c r="CN135" s="13">
        <v>264</v>
      </c>
      <c r="CO135" s="13">
        <v>233</v>
      </c>
      <c r="CP135" s="13">
        <v>256</v>
      </c>
      <c r="CQ135" s="13">
        <v>237</v>
      </c>
      <c r="CR135" s="13">
        <v>280</v>
      </c>
      <c r="CS135" s="13">
        <v>239</v>
      </c>
      <c r="CT135" s="13">
        <v>203</v>
      </c>
      <c r="CU135" s="13">
        <v>206</v>
      </c>
      <c r="CV135" s="13">
        <v>184</v>
      </c>
      <c r="CW135" s="13">
        <v>174</v>
      </c>
      <c r="CX135" s="13">
        <v>173</v>
      </c>
      <c r="CY135" s="13">
        <v>185</v>
      </c>
      <c r="CZ135" s="13">
        <v>184</v>
      </c>
      <c r="DA135" s="13">
        <v>153</v>
      </c>
      <c r="DB135" s="13">
        <v>130</v>
      </c>
      <c r="DC135" s="13">
        <v>153</v>
      </c>
      <c r="DD135" s="13">
        <v>146</v>
      </c>
      <c r="DE135" s="13">
        <v>105</v>
      </c>
      <c r="DF135" s="13">
        <v>88</v>
      </c>
      <c r="DG135" s="13">
        <v>83</v>
      </c>
      <c r="DH135" s="13">
        <v>96</v>
      </c>
      <c r="DI135" s="13">
        <v>82</v>
      </c>
      <c r="DJ135" s="13">
        <v>84</v>
      </c>
      <c r="DK135" s="13">
        <v>77</v>
      </c>
      <c r="DL135" s="13">
        <v>55</v>
      </c>
      <c r="DM135" s="13">
        <v>67</v>
      </c>
      <c r="DN135" s="13">
        <v>57</v>
      </c>
      <c r="DO135" s="13">
        <v>44</v>
      </c>
      <c r="DP135" s="13">
        <v>52</v>
      </c>
      <c r="DQ135" s="13">
        <v>55</v>
      </c>
      <c r="DR135" s="13">
        <v>42</v>
      </c>
      <c r="DS135" s="13">
        <v>30</v>
      </c>
      <c r="DT135" s="13">
        <v>37</v>
      </c>
      <c r="DU135" s="13">
        <v>33</v>
      </c>
      <c r="DV135" s="13">
        <v>41</v>
      </c>
      <c r="DW135" s="13">
        <v>30</v>
      </c>
      <c r="DX135" s="13">
        <v>50</v>
      </c>
      <c r="DY135" s="13">
        <v>23</v>
      </c>
      <c r="DZ135" s="13">
        <v>27</v>
      </c>
      <c r="EA135" s="13">
        <v>30</v>
      </c>
      <c r="EB135" s="13">
        <v>24</v>
      </c>
      <c r="EC135" s="13">
        <v>36</v>
      </c>
      <c r="ED135" s="13">
        <v>24</v>
      </c>
      <c r="EE135" s="13">
        <v>31</v>
      </c>
      <c r="EF135" s="13">
        <v>31</v>
      </c>
      <c r="EG135" s="13">
        <v>25</v>
      </c>
      <c r="EH135" s="13">
        <v>15</v>
      </c>
      <c r="EI135" s="13">
        <v>24</v>
      </c>
      <c r="EJ135" s="13">
        <v>19</v>
      </c>
      <c r="EK135" s="13">
        <v>10</v>
      </c>
      <c r="EL135" s="13">
        <v>12</v>
      </c>
      <c r="EM135" s="13">
        <v>6</v>
      </c>
      <c r="EN135" s="13">
        <v>7</v>
      </c>
      <c r="EO135" s="13">
        <v>2</v>
      </c>
      <c r="EP135" s="13">
        <v>2</v>
      </c>
      <c r="EQ135" s="13">
        <v>1</v>
      </c>
      <c r="ER135" s="13">
        <v>1</v>
      </c>
      <c r="ES135" s="13">
        <v>1</v>
      </c>
      <c r="ET135" s="13"/>
      <c r="EU135" s="13"/>
      <c r="EV135" s="13">
        <v>1</v>
      </c>
      <c r="EW135" s="13"/>
      <c r="EX135" s="13"/>
      <c r="EY135" s="13"/>
      <c r="EZ135" s="13"/>
      <c r="FA135" s="13">
        <v>3</v>
      </c>
      <c r="FB135" s="59">
        <v>14657</v>
      </c>
      <c r="FC135" s="13">
        <v>86</v>
      </c>
      <c r="FD135" s="13">
        <v>70</v>
      </c>
      <c r="FE135" s="13">
        <v>45</v>
      </c>
      <c r="FF135" s="13">
        <v>44</v>
      </c>
      <c r="FG135" s="13">
        <v>36</v>
      </c>
      <c r="FH135" s="13">
        <v>51</v>
      </c>
      <c r="FI135" s="13">
        <v>45</v>
      </c>
      <c r="FJ135" s="13">
        <v>37</v>
      </c>
      <c r="FK135" s="13">
        <v>30</v>
      </c>
      <c r="FL135" s="13">
        <v>45</v>
      </c>
      <c r="FM135" s="13">
        <v>48</v>
      </c>
      <c r="FN135" s="13">
        <v>55</v>
      </c>
      <c r="FO135" s="13">
        <v>47</v>
      </c>
      <c r="FP135" s="13">
        <v>49</v>
      </c>
      <c r="FQ135" s="13">
        <v>63</v>
      </c>
      <c r="FR135" s="13">
        <v>70</v>
      </c>
      <c r="FS135" s="13">
        <v>108</v>
      </c>
      <c r="FT135" s="13">
        <v>116</v>
      </c>
      <c r="FU135" s="13">
        <v>141</v>
      </c>
      <c r="FV135" s="13">
        <v>204</v>
      </c>
      <c r="FW135" s="13">
        <v>212</v>
      </c>
      <c r="FX135" s="13">
        <v>220</v>
      </c>
      <c r="FY135" s="13">
        <v>267</v>
      </c>
      <c r="FZ135" s="13">
        <v>305</v>
      </c>
      <c r="GA135" s="13">
        <v>356</v>
      </c>
      <c r="GB135" s="13">
        <v>326</v>
      </c>
      <c r="GC135" s="13">
        <v>347</v>
      </c>
      <c r="GD135" s="13">
        <v>357</v>
      </c>
      <c r="GE135" s="13">
        <v>369</v>
      </c>
      <c r="GF135" s="13">
        <v>394</v>
      </c>
      <c r="GG135" s="13">
        <v>382</v>
      </c>
      <c r="GH135" s="13">
        <v>378</v>
      </c>
      <c r="GI135" s="13">
        <v>377</v>
      </c>
      <c r="GJ135" s="13">
        <v>360</v>
      </c>
      <c r="GK135" s="13">
        <v>390</v>
      </c>
      <c r="GL135" s="13">
        <v>337</v>
      </c>
      <c r="GM135" s="13">
        <v>314</v>
      </c>
      <c r="GN135" s="13">
        <v>342</v>
      </c>
      <c r="GO135" s="13">
        <v>325</v>
      </c>
      <c r="GP135" s="13">
        <v>375</v>
      </c>
      <c r="GQ135" s="13">
        <v>343</v>
      </c>
      <c r="GR135" s="13">
        <v>294</v>
      </c>
      <c r="GS135" s="13">
        <v>298</v>
      </c>
      <c r="GT135" s="13">
        <v>298</v>
      </c>
      <c r="GU135" s="13">
        <v>291</v>
      </c>
      <c r="GV135" s="13">
        <v>255</v>
      </c>
      <c r="GW135" s="13">
        <v>252</v>
      </c>
      <c r="GX135" s="13">
        <v>251</v>
      </c>
      <c r="GY135" s="13">
        <v>260</v>
      </c>
      <c r="GZ135" s="13">
        <v>243</v>
      </c>
      <c r="HA135" s="13">
        <v>285</v>
      </c>
      <c r="HB135" s="13">
        <v>196</v>
      </c>
      <c r="HC135" s="13">
        <v>193</v>
      </c>
      <c r="HD135" s="13">
        <v>197</v>
      </c>
      <c r="HE135" s="13">
        <v>191</v>
      </c>
      <c r="HF135" s="13">
        <v>190</v>
      </c>
      <c r="HG135" s="13">
        <v>164</v>
      </c>
      <c r="HH135" s="13">
        <v>166</v>
      </c>
      <c r="HI135" s="13">
        <v>157</v>
      </c>
      <c r="HJ135" s="13">
        <v>117</v>
      </c>
      <c r="HK135" s="13">
        <v>132</v>
      </c>
      <c r="HL135" s="13">
        <v>129</v>
      </c>
      <c r="HM135" s="13">
        <v>134</v>
      </c>
      <c r="HN135" s="13">
        <v>135</v>
      </c>
      <c r="HO135" s="13">
        <v>108</v>
      </c>
      <c r="HP135" s="13">
        <v>81</v>
      </c>
      <c r="HQ135" s="13">
        <v>88</v>
      </c>
      <c r="HR135" s="13">
        <v>85</v>
      </c>
      <c r="HS135" s="13">
        <v>59</v>
      </c>
      <c r="HT135" s="13">
        <v>77</v>
      </c>
      <c r="HU135" s="13">
        <v>64</v>
      </c>
      <c r="HV135" s="13">
        <v>52</v>
      </c>
      <c r="HW135" s="13">
        <v>61</v>
      </c>
      <c r="HX135" s="13">
        <v>54</v>
      </c>
      <c r="HY135" s="13">
        <v>53</v>
      </c>
      <c r="HZ135" s="13">
        <v>35</v>
      </c>
      <c r="IA135" s="13">
        <v>45</v>
      </c>
      <c r="IB135" s="13">
        <v>30</v>
      </c>
      <c r="IC135" s="13">
        <v>38</v>
      </c>
      <c r="ID135" s="13">
        <v>40</v>
      </c>
      <c r="IE135" s="13">
        <v>28</v>
      </c>
      <c r="IF135" s="13">
        <v>33</v>
      </c>
      <c r="IG135" s="13">
        <v>19</v>
      </c>
      <c r="IH135" s="13">
        <v>26</v>
      </c>
      <c r="II135" s="13">
        <v>23</v>
      </c>
      <c r="IJ135" s="13">
        <v>17</v>
      </c>
      <c r="IK135" s="13">
        <v>15</v>
      </c>
      <c r="IL135" s="13">
        <v>19</v>
      </c>
      <c r="IM135" s="13">
        <v>9</v>
      </c>
      <c r="IN135" s="13">
        <v>12</v>
      </c>
      <c r="IO135" s="13">
        <v>8</v>
      </c>
      <c r="IP135" s="13">
        <v>7</v>
      </c>
      <c r="IQ135" s="13">
        <v>6</v>
      </c>
      <c r="IR135" s="13">
        <v>11</v>
      </c>
      <c r="IS135" s="13">
        <v>4</v>
      </c>
      <c r="IT135" s="13">
        <v>2</v>
      </c>
      <c r="IU135" s="13"/>
      <c r="IV135" s="13">
        <v>2</v>
      </c>
      <c r="IW135" s="13"/>
      <c r="IX135" s="13">
        <v>1</v>
      </c>
      <c r="IY135" s="13"/>
      <c r="IZ135" s="13"/>
      <c r="JA135" s="13"/>
      <c r="JB135" s="13"/>
      <c r="JC135" s="13"/>
      <c r="JD135" s="13">
        <v>2</v>
      </c>
      <c r="JE135" s="13">
        <v>2</v>
      </c>
      <c r="JF135" s="59">
        <v>14510</v>
      </c>
      <c r="JG135" s="13">
        <v>1</v>
      </c>
      <c r="JH135" s="13"/>
      <c r="JI135" s="13"/>
      <c r="JJ135" s="13"/>
      <c r="JK135" s="13"/>
      <c r="JL135" s="13"/>
      <c r="JM135" s="13"/>
      <c r="JN135" s="13"/>
      <c r="JO135" s="13">
        <v>1</v>
      </c>
      <c r="JP135" s="13"/>
      <c r="JQ135" s="13"/>
      <c r="JR135" s="13"/>
      <c r="JS135" s="13"/>
      <c r="JT135" s="13">
        <v>1</v>
      </c>
      <c r="JU135" s="13"/>
      <c r="JV135" s="13">
        <v>1</v>
      </c>
      <c r="JW135" s="13">
        <v>1</v>
      </c>
      <c r="JX135" s="13"/>
      <c r="JY135" s="13">
        <v>1</v>
      </c>
      <c r="JZ135" s="13">
        <v>2</v>
      </c>
      <c r="KA135" s="13"/>
      <c r="KB135" s="13"/>
      <c r="KC135" s="13">
        <v>1</v>
      </c>
      <c r="KD135" s="13">
        <v>3</v>
      </c>
      <c r="KE135" s="13">
        <v>2</v>
      </c>
      <c r="KF135" s="13">
        <v>3</v>
      </c>
      <c r="KG135" s="13"/>
      <c r="KH135" s="13">
        <v>3</v>
      </c>
      <c r="KI135" s="13">
        <v>1</v>
      </c>
      <c r="KJ135" s="13">
        <v>2</v>
      </c>
      <c r="KK135" s="13">
        <v>2</v>
      </c>
      <c r="KL135" s="13">
        <v>1</v>
      </c>
      <c r="KM135" s="13">
        <v>2</v>
      </c>
      <c r="KN135" s="13">
        <v>1</v>
      </c>
      <c r="KO135" s="13">
        <v>1</v>
      </c>
      <c r="KP135" s="13">
        <v>2</v>
      </c>
      <c r="KQ135" s="13"/>
      <c r="KR135" s="13">
        <v>1</v>
      </c>
      <c r="KS135" s="13">
        <v>1</v>
      </c>
      <c r="KT135" s="13"/>
      <c r="KU135" s="13">
        <v>2</v>
      </c>
      <c r="KV135" s="13"/>
      <c r="KW135" s="13">
        <v>2</v>
      </c>
      <c r="KX135" s="13"/>
      <c r="KY135" s="13">
        <v>3</v>
      </c>
      <c r="KZ135" s="13"/>
      <c r="LA135" s="13">
        <v>2</v>
      </c>
      <c r="LB135" s="13">
        <v>1</v>
      </c>
      <c r="LC135" s="13">
        <v>2</v>
      </c>
      <c r="LD135" s="13">
        <v>1</v>
      </c>
      <c r="LE135" s="13"/>
      <c r="LF135" s="13">
        <v>1</v>
      </c>
      <c r="LG135" s="13"/>
      <c r="LH135" s="13">
        <v>1</v>
      </c>
      <c r="LI135" s="13">
        <v>1</v>
      </c>
      <c r="LJ135" s="13">
        <v>1</v>
      </c>
      <c r="LK135" s="13">
        <v>1</v>
      </c>
      <c r="LL135" s="13">
        <v>1</v>
      </c>
      <c r="LM135" s="13"/>
      <c r="LN135" s="13"/>
      <c r="LO135" s="13">
        <v>1</v>
      </c>
      <c r="LP135" s="13">
        <v>2</v>
      </c>
      <c r="LQ135" s="13">
        <v>1</v>
      </c>
      <c r="LR135" s="13">
        <v>1</v>
      </c>
      <c r="LS135" s="13"/>
      <c r="LT135" s="13"/>
      <c r="LU135" s="13">
        <v>1</v>
      </c>
      <c r="LV135" s="13">
        <v>1</v>
      </c>
      <c r="LW135" s="13">
        <v>1</v>
      </c>
      <c r="LX135" s="13"/>
      <c r="LY135" s="13"/>
      <c r="LZ135" s="13"/>
      <c r="MA135" s="13">
        <v>1</v>
      </c>
      <c r="MB135" s="13">
        <v>1</v>
      </c>
      <c r="MC135" s="13">
        <v>1</v>
      </c>
      <c r="MD135" s="13"/>
      <c r="ME135" s="13"/>
      <c r="MF135" s="13">
        <v>2</v>
      </c>
      <c r="MG135" s="13">
        <v>1</v>
      </c>
      <c r="MH135" s="13">
        <v>1</v>
      </c>
      <c r="MI135" s="13">
        <v>1</v>
      </c>
      <c r="MJ135" s="13"/>
      <c r="MK135" s="13">
        <v>1</v>
      </c>
      <c r="ML135" s="13">
        <v>1</v>
      </c>
      <c r="MM135" s="13">
        <v>2</v>
      </c>
      <c r="MN135" s="13">
        <v>1</v>
      </c>
      <c r="MO135" s="13"/>
      <c r="MP135" s="13">
        <v>1</v>
      </c>
      <c r="MQ135" s="13">
        <v>1</v>
      </c>
      <c r="MR135" s="13"/>
      <c r="MS135" s="13"/>
      <c r="MT135" s="13"/>
      <c r="MU135" s="13"/>
      <c r="MV135" s="13"/>
      <c r="MW135" s="13"/>
      <c r="MX135" s="13">
        <v>1</v>
      </c>
      <c r="MY135" s="13"/>
      <c r="MZ135" s="13"/>
      <c r="NA135" s="13"/>
      <c r="NB135" s="13"/>
      <c r="NC135" s="13"/>
      <c r="ND135" s="13">
        <v>2</v>
      </c>
      <c r="NE135" s="13">
        <v>4</v>
      </c>
      <c r="NF135" s="59">
        <v>83</v>
      </c>
      <c r="NG135" s="13">
        <v>29250</v>
      </c>
      <c r="NH135" s="351"/>
      <c r="NI135" s="351"/>
      <c r="NJ135" s="351"/>
      <c r="NK135" s="351"/>
      <c r="NL135" s="351"/>
      <c r="NM135" s="351"/>
    </row>
    <row r="136" spans="1:377">
      <c r="A136" s="8" t="s">
        <v>147</v>
      </c>
      <c r="B136" s="250">
        <f t="shared" si="67"/>
        <v>2</v>
      </c>
      <c r="C136" s="250">
        <f t="shared" si="68"/>
        <v>1</v>
      </c>
      <c r="D136" s="250">
        <f t="shared" si="69"/>
        <v>4</v>
      </c>
      <c r="E136" s="250">
        <f t="shared" si="70"/>
        <v>2</v>
      </c>
      <c r="F136" s="250">
        <f t="shared" si="71"/>
        <v>47</v>
      </c>
      <c r="G136" s="250">
        <f t="shared" si="72"/>
        <v>27</v>
      </c>
      <c r="H136" s="250">
        <f t="shared" si="73"/>
        <v>65</v>
      </c>
      <c r="I136" s="250">
        <f t="shared" si="74"/>
        <v>53</v>
      </c>
      <c r="J136" s="250">
        <f t="shared" si="75"/>
        <v>54</v>
      </c>
      <c r="K136" s="250">
        <f t="shared" si="76"/>
        <v>39</v>
      </c>
      <c r="L136" s="250">
        <f t="shared" si="77"/>
        <v>29</v>
      </c>
      <c r="M136" s="250">
        <f t="shared" si="78"/>
        <v>15</v>
      </c>
      <c r="N136" s="250">
        <f t="shared" si="79"/>
        <v>14</v>
      </c>
      <c r="O136" s="250">
        <f t="shared" si="80"/>
        <v>12</v>
      </c>
      <c r="P136" s="250">
        <f t="shared" si="81"/>
        <v>6</v>
      </c>
      <c r="Q136" s="250">
        <f t="shared" si="82"/>
        <v>6</v>
      </c>
      <c r="R136" s="250">
        <f t="shared" si="83"/>
        <v>3</v>
      </c>
      <c r="S136" s="250">
        <f t="shared" si="84"/>
        <v>1</v>
      </c>
      <c r="T136" s="250">
        <f t="shared" si="85"/>
        <v>0</v>
      </c>
      <c r="U136" s="250">
        <f t="shared" si="86"/>
        <v>0</v>
      </c>
      <c r="W136" s="16" t="s">
        <v>147</v>
      </c>
      <c r="X136" s="458">
        <f t="shared" si="87"/>
        <v>2</v>
      </c>
      <c r="Y136" s="458">
        <f t="shared" si="88"/>
        <v>1</v>
      </c>
      <c r="Z136" s="458">
        <f t="shared" si="89"/>
        <v>4</v>
      </c>
      <c r="AA136" s="458">
        <f t="shared" si="90"/>
        <v>2</v>
      </c>
      <c r="AB136" s="458">
        <f t="shared" si="91"/>
        <v>47</v>
      </c>
      <c r="AC136" s="458">
        <f t="shared" si="92"/>
        <v>27</v>
      </c>
      <c r="AD136" s="458">
        <f t="shared" si="93"/>
        <v>65</v>
      </c>
      <c r="AE136" s="458">
        <f t="shared" si="94"/>
        <v>53</v>
      </c>
      <c r="AF136" s="458">
        <f t="shared" si="95"/>
        <v>54</v>
      </c>
      <c r="AG136" s="458">
        <f t="shared" si="96"/>
        <v>39</v>
      </c>
      <c r="AH136" s="458">
        <f t="shared" si="97"/>
        <v>29</v>
      </c>
      <c r="AI136" s="458">
        <f t="shared" si="98"/>
        <v>15</v>
      </c>
      <c r="AJ136" s="458">
        <f t="shared" si="99"/>
        <v>14</v>
      </c>
      <c r="AK136" s="458">
        <f t="shared" si="100"/>
        <v>12</v>
      </c>
      <c r="AL136" s="458">
        <f t="shared" si="101"/>
        <v>6</v>
      </c>
      <c r="AM136" s="458">
        <f t="shared" si="102"/>
        <v>6</v>
      </c>
      <c r="AN136" s="458">
        <f t="shared" si="103"/>
        <v>3</v>
      </c>
      <c r="AO136" s="458">
        <f t="shared" si="104"/>
        <v>1</v>
      </c>
      <c r="AP136" s="458">
        <f t="shared" si="105"/>
        <v>0</v>
      </c>
      <c r="AQ136" s="458">
        <f t="shared" si="106"/>
        <v>0</v>
      </c>
      <c r="AR136" s="458">
        <f t="shared" si="107"/>
        <v>0</v>
      </c>
      <c r="AT136" s="16" t="s">
        <v>147</v>
      </c>
      <c r="AU136" s="13"/>
      <c r="AV136" s="13"/>
      <c r="AW136" s="13">
        <v>1</v>
      </c>
      <c r="AX136" s="13"/>
      <c r="AY136" s="13"/>
      <c r="AZ136" s="13"/>
      <c r="BA136" s="13"/>
      <c r="BB136" s="13"/>
      <c r="BC136" s="13"/>
      <c r="BD136" s="13"/>
      <c r="BE136" s="13">
        <v>1</v>
      </c>
      <c r="BF136" s="13"/>
      <c r="BG136" s="13"/>
      <c r="BH136" s="13"/>
      <c r="BI136" s="13"/>
      <c r="BJ136" s="13">
        <v>1</v>
      </c>
      <c r="BK136" s="13"/>
      <c r="BL136" s="13"/>
      <c r="BM136" s="13"/>
      <c r="BN136" s="13"/>
      <c r="BO136" s="13">
        <v>2</v>
      </c>
      <c r="BP136" s="13">
        <v>4</v>
      </c>
      <c r="BQ136" s="13">
        <v>2</v>
      </c>
      <c r="BR136" s="13">
        <v>2</v>
      </c>
      <c r="BS136" s="13">
        <v>2</v>
      </c>
      <c r="BT136" s="13">
        <v>1</v>
      </c>
      <c r="BU136" s="13">
        <v>3</v>
      </c>
      <c r="BV136" s="13">
        <v>3</v>
      </c>
      <c r="BW136" s="13">
        <v>3</v>
      </c>
      <c r="BX136" s="13">
        <v>5</v>
      </c>
      <c r="BY136" s="13">
        <v>12</v>
      </c>
      <c r="BZ136" s="13">
        <v>5</v>
      </c>
      <c r="CA136" s="13">
        <v>8</v>
      </c>
      <c r="CB136" s="13">
        <v>4</v>
      </c>
      <c r="CC136" s="13">
        <v>1</v>
      </c>
      <c r="CD136" s="13">
        <v>4</v>
      </c>
      <c r="CE136" s="13">
        <v>5</v>
      </c>
      <c r="CF136" s="13">
        <v>5</v>
      </c>
      <c r="CG136" s="13">
        <v>4</v>
      </c>
      <c r="CH136" s="13">
        <v>5</v>
      </c>
      <c r="CI136" s="13">
        <v>6</v>
      </c>
      <c r="CJ136" s="13">
        <v>7</v>
      </c>
      <c r="CK136" s="13">
        <v>3</v>
      </c>
      <c r="CL136" s="13">
        <v>4</v>
      </c>
      <c r="CM136" s="13">
        <v>9</v>
      </c>
      <c r="CN136" s="13">
        <v>4</v>
      </c>
      <c r="CO136" s="13">
        <v>1</v>
      </c>
      <c r="CP136" s="13"/>
      <c r="CQ136" s="13">
        <v>2</v>
      </c>
      <c r="CR136" s="13">
        <v>3</v>
      </c>
      <c r="CS136" s="13">
        <v>2</v>
      </c>
      <c r="CT136" s="13">
        <v>1</v>
      </c>
      <c r="CU136" s="13">
        <v>3</v>
      </c>
      <c r="CV136" s="13">
        <v>1</v>
      </c>
      <c r="CW136" s="13">
        <v>2</v>
      </c>
      <c r="CX136" s="13"/>
      <c r="CY136" s="13">
        <v>2</v>
      </c>
      <c r="CZ136" s="13">
        <v>1</v>
      </c>
      <c r="DA136" s="13"/>
      <c r="DB136" s="13">
        <v>3</v>
      </c>
      <c r="DC136" s="13"/>
      <c r="DD136" s="13">
        <v>2</v>
      </c>
      <c r="DE136" s="13">
        <v>1</v>
      </c>
      <c r="DF136" s="13">
        <v>1</v>
      </c>
      <c r="DG136" s="13">
        <v>1</v>
      </c>
      <c r="DH136" s="13">
        <v>2</v>
      </c>
      <c r="DI136" s="13">
        <v>2</v>
      </c>
      <c r="DJ136" s="13"/>
      <c r="DK136" s="13">
        <v>1</v>
      </c>
      <c r="DL136" s="13">
        <v>2</v>
      </c>
      <c r="DM136" s="13">
        <v>2</v>
      </c>
      <c r="DN136" s="13">
        <v>1</v>
      </c>
      <c r="DO136" s="13"/>
      <c r="DP136" s="13"/>
      <c r="DQ136" s="13">
        <v>1</v>
      </c>
      <c r="DR136" s="13"/>
      <c r="DS136" s="13">
        <v>1</v>
      </c>
      <c r="DT136" s="13"/>
      <c r="DU136" s="13">
        <v>1</v>
      </c>
      <c r="DV136" s="13"/>
      <c r="DW136" s="13"/>
      <c r="DX136" s="13"/>
      <c r="DY136" s="13"/>
      <c r="DZ136" s="13">
        <v>1</v>
      </c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59">
        <v>156</v>
      </c>
      <c r="FC136" s="13"/>
      <c r="FD136" s="13">
        <v>2</v>
      </c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>
        <v>1</v>
      </c>
      <c r="FP136" s="13"/>
      <c r="FQ136" s="13"/>
      <c r="FR136" s="13">
        <v>1</v>
      </c>
      <c r="FS136" s="13">
        <v>1</v>
      </c>
      <c r="FT136" s="13"/>
      <c r="FU136" s="13"/>
      <c r="FV136" s="13">
        <v>1</v>
      </c>
      <c r="FW136" s="13">
        <v>1</v>
      </c>
      <c r="FX136" s="13">
        <v>4</v>
      </c>
      <c r="FY136" s="13">
        <v>2</v>
      </c>
      <c r="FZ136" s="13"/>
      <c r="GA136" s="13">
        <v>3</v>
      </c>
      <c r="GB136" s="13">
        <v>6</v>
      </c>
      <c r="GC136" s="13">
        <v>9</v>
      </c>
      <c r="GD136" s="13">
        <v>4</v>
      </c>
      <c r="GE136" s="13">
        <v>8</v>
      </c>
      <c r="GF136" s="13">
        <v>10</v>
      </c>
      <c r="GG136" s="13">
        <v>1</v>
      </c>
      <c r="GH136" s="13">
        <v>3</v>
      </c>
      <c r="GI136" s="13">
        <v>7</v>
      </c>
      <c r="GJ136" s="13">
        <v>8</v>
      </c>
      <c r="GK136" s="13">
        <v>5</v>
      </c>
      <c r="GL136" s="13">
        <v>10</v>
      </c>
      <c r="GM136" s="13">
        <v>7</v>
      </c>
      <c r="GN136" s="13">
        <v>11</v>
      </c>
      <c r="GO136" s="13">
        <v>6</v>
      </c>
      <c r="GP136" s="13">
        <v>7</v>
      </c>
      <c r="GQ136" s="13">
        <v>7</v>
      </c>
      <c r="GR136" s="13">
        <v>7</v>
      </c>
      <c r="GS136" s="13">
        <v>5</v>
      </c>
      <c r="GT136" s="13">
        <v>6</v>
      </c>
      <c r="GU136" s="13">
        <v>8</v>
      </c>
      <c r="GV136" s="13">
        <v>6</v>
      </c>
      <c r="GW136" s="13">
        <v>4</v>
      </c>
      <c r="GX136" s="13">
        <v>6</v>
      </c>
      <c r="GY136" s="13">
        <v>2</v>
      </c>
      <c r="GZ136" s="13">
        <v>3</v>
      </c>
      <c r="HA136" s="13">
        <v>1</v>
      </c>
      <c r="HB136" s="13">
        <v>3</v>
      </c>
      <c r="HC136" s="13">
        <v>3</v>
      </c>
      <c r="HD136" s="13">
        <v>1</v>
      </c>
      <c r="HE136" s="13">
        <v>6</v>
      </c>
      <c r="HF136" s="13">
        <v>1</v>
      </c>
      <c r="HG136" s="13">
        <v>6</v>
      </c>
      <c r="HH136" s="13">
        <v>2</v>
      </c>
      <c r="HI136" s="13">
        <v>5</v>
      </c>
      <c r="HJ136" s="13">
        <v>1</v>
      </c>
      <c r="HK136" s="13">
        <v>1</v>
      </c>
      <c r="HL136" s="13">
        <v>2</v>
      </c>
      <c r="HM136" s="13">
        <v>2</v>
      </c>
      <c r="HN136" s="13">
        <v>2</v>
      </c>
      <c r="HO136" s="13"/>
      <c r="HP136" s="13">
        <v>1</v>
      </c>
      <c r="HQ136" s="13">
        <v>1</v>
      </c>
      <c r="HR136" s="13">
        <v>1</v>
      </c>
      <c r="HS136" s="13">
        <v>1</v>
      </c>
      <c r="HT136" s="13">
        <v>3</v>
      </c>
      <c r="HU136" s="13">
        <v>1</v>
      </c>
      <c r="HV136" s="13">
        <v>1</v>
      </c>
      <c r="HW136" s="13">
        <v>2</v>
      </c>
      <c r="HX136" s="13"/>
      <c r="HY136" s="13"/>
      <c r="HZ136" s="13"/>
      <c r="IA136" s="13"/>
      <c r="IB136" s="13">
        <v>1</v>
      </c>
      <c r="IC136" s="13">
        <v>1</v>
      </c>
      <c r="ID136" s="13"/>
      <c r="IE136" s="13">
        <v>1</v>
      </c>
      <c r="IF136" s="13"/>
      <c r="IG136" s="13">
        <v>1</v>
      </c>
      <c r="IH136" s="13"/>
      <c r="II136" s="13"/>
      <c r="IJ136" s="13">
        <v>1</v>
      </c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59">
        <v>224</v>
      </c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59"/>
      <c r="NG136" s="13">
        <v>380</v>
      </c>
      <c r="NH136" s="351"/>
      <c r="NI136" s="351"/>
      <c r="NJ136" s="351"/>
      <c r="NK136" s="351"/>
      <c r="NL136" s="351"/>
      <c r="NM136" s="351"/>
    </row>
    <row r="137" spans="1:377">
      <c r="A137" s="8" t="s">
        <v>148</v>
      </c>
      <c r="B137" s="250">
        <f t="shared" si="67"/>
        <v>0</v>
      </c>
      <c r="C137" s="250">
        <f t="shared" si="68"/>
        <v>0</v>
      </c>
      <c r="D137" s="250">
        <f t="shared" si="69"/>
        <v>0</v>
      </c>
      <c r="E137" s="250">
        <f t="shared" si="70"/>
        <v>0</v>
      </c>
      <c r="F137" s="250">
        <f t="shared" si="71"/>
        <v>4</v>
      </c>
      <c r="G137" s="250">
        <f t="shared" si="72"/>
        <v>7</v>
      </c>
      <c r="H137" s="250">
        <f t="shared" si="73"/>
        <v>2</v>
      </c>
      <c r="I137" s="250">
        <f t="shared" si="74"/>
        <v>4</v>
      </c>
      <c r="J137" s="250">
        <f t="shared" si="75"/>
        <v>3</v>
      </c>
      <c r="K137" s="250">
        <f t="shared" si="76"/>
        <v>0</v>
      </c>
      <c r="L137" s="250">
        <f t="shared" si="77"/>
        <v>2</v>
      </c>
      <c r="M137" s="250">
        <f t="shared" si="78"/>
        <v>4</v>
      </c>
      <c r="N137" s="250">
        <f t="shared" si="79"/>
        <v>2</v>
      </c>
      <c r="O137" s="250">
        <f t="shared" si="80"/>
        <v>0</v>
      </c>
      <c r="P137" s="250">
        <f t="shared" si="81"/>
        <v>0</v>
      </c>
      <c r="Q137" s="250">
        <f t="shared" si="82"/>
        <v>1</v>
      </c>
      <c r="R137" s="250">
        <f t="shared" si="83"/>
        <v>1</v>
      </c>
      <c r="S137" s="250">
        <f t="shared" si="84"/>
        <v>0</v>
      </c>
      <c r="T137" s="250">
        <f t="shared" si="85"/>
        <v>0</v>
      </c>
      <c r="U137" s="250">
        <f t="shared" si="86"/>
        <v>0</v>
      </c>
      <c r="W137" s="16" t="s">
        <v>148</v>
      </c>
      <c r="X137" s="458">
        <f t="shared" si="87"/>
        <v>0</v>
      </c>
      <c r="Y137" s="458">
        <f t="shared" si="88"/>
        <v>0</v>
      </c>
      <c r="Z137" s="458">
        <f t="shared" si="89"/>
        <v>0</v>
      </c>
      <c r="AA137" s="458">
        <f t="shared" si="90"/>
        <v>0</v>
      </c>
      <c r="AB137" s="458">
        <f t="shared" si="91"/>
        <v>4</v>
      </c>
      <c r="AC137" s="458">
        <f t="shared" si="92"/>
        <v>7</v>
      </c>
      <c r="AD137" s="458">
        <f t="shared" si="93"/>
        <v>2</v>
      </c>
      <c r="AE137" s="458">
        <f t="shared" si="94"/>
        <v>4</v>
      </c>
      <c r="AF137" s="458">
        <f t="shared" si="95"/>
        <v>3</v>
      </c>
      <c r="AG137" s="458">
        <f t="shared" si="96"/>
        <v>0</v>
      </c>
      <c r="AH137" s="458">
        <f t="shared" si="97"/>
        <v>2</v>
      </c>
      <c r="AI137" s="458">
        <f t="shared" si="98"/>
        <v>4</v>
      </c>
      <c r="AJ137" s="458">
        <f t="shared" si="99"/>
        <v>2</v>
      </c>
      <c r="AK137" s="458">
        <f t="shared" si="100"/>
        <v>0</v>
      </c>
      <c r="AL137" s="458">
        <f t="shared" si="101"/>
        <v>0</v>
      </c>
      <c r="AM137" s="458">
        <f t="shared" si="102"/>
        <v>1</v>
      </c>
      <c r="AN137" s="458">
        <f t="shared" si="103"/>
        <v>1</v>
      </c>
      <c r="AO137" s="458">
        <f t="shared" si="104"/>
        <v>0</v>
      </c>
      <c r="AP137" s="458">
        <f t="shared" si="105"/>
        <v>0</v>
      </c>
      <c r="AQ137" s="458">
        <f t="shared" si="106"/>
        <v>0</v>
      </c>
      <c r="AR137" s="458">
        <f t="shared" si="107"/>
        <v>0</v>
      </c>
      <c r="AT137" s="16" t="s">
        <v>148</v>
      </c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>
        <v>4</v>
      </c>
      <c r="BQ137" s="13">
        <v>2</v>
      </c>
      <c r="BR137" s="13">
        <v>1</v>
      </c>
      <c r="BS137" s="13"/>
      <c r="BT137" s="13"/>
      <c r="BU137" s="13"/>
      <c r="BV137" s="13"/>
      <c r="BW137" s="13"/>
      <c r="BX137" s="13"/>
      <c r="BY137" s="13"/>
      <c r="BZ137" s="13">
        <v>1</v>
      </c>
      <c r="CA137" s="13"/>
      <c r="CB137" s="13"/>
      <c r="CC137" s="13">
        <v>1</v>
      </c>
      <c r="CD137" s="13"/>
      <c r="CE137" s="13">
        <v>1</v>
      </c>
      <c r="CF137" s="13"/>
      <c r="CG137" s="13"/>
      <c r="CH137" s="13">
        <v>1</v>
      </c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>
        <v>1</v>
      </c>
      <c r="CT137" s="13"/>
      <c r="CU137" s="13">
        <v>1</v>
      </c>
      <c r="CV137" s="13">
        <v>1</v>
      </c>
      <c r="CW137" s="13"/>
      <c r="CX137" s="13"/>
      <c r="CY137" s="13"/>
      <c r="CZ137" s="13">
        <v>1</v>
      </c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>
        <v>1</v>
      </c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59">
        <v>16</v>
      </c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>
        <v>1</v>
      </c>
      <c r="FX137" s="13"/>
      <c r="FY137" s="13"/>
      <c r="FZ137" s="13"/>
      <c r="GA137" s="13">
        <v>1</v>
      </c>
      <c r="GB137" s="13"/>
      <c r="GC137" s="13"/>
      <c r="GD137" s="13"/>
      <c r="GE137" s="13">
        <v>1</v>
      </c>
      <c r="GF137" s="13">
        <v>1</v>
      </c>
      <c r="GG137" s="13"/>
      <c r="GH137" s="13"/>
      <c r="GI137" s="13"/>
      <c r="GJ137" s="13">
        <v>1</v>
      </c>
      <c r="GK137" s="13"/>
      <c r="GL137" s="13">
        <v>1</v>
      </c>
      <c r="GM137" s="13"/>
      <c r="GN137" s="13"/>
      <c r="GO137" s="13"/>
      <c r="GP137" s="13"/>
      <c r="GQ137" s="13">
        <v>1</v>
      </c>
      <c r="GR137" s="13"/>
      <c r="GS137" s="13"/>
      <c r="GT137" s="13"/>
      <c r="GU137" s="13"/>
      <c r="GV137" s="13">
        <v>2</v>
      </c>
      <c r="GW137" s="13"/>
      <c r="GX137" s="13"/>
      <c r="GY137" s="13"/>
      <c r="GZ137" s="13"/>
      <c r="HA137" s="13">
        <v>1</v>
      </c>
      <c r="HB137" s="13"/>
      <c r="HC137" s="13"/>
      <c r="HD137" s="13">
        <v>1</v>
      </c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>
        <v>1</v>
      </c>
      <c r="HP137" s="13"/>
      <c r="HQ137" s="13">
        <v>1</v>
      </c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>
        <v>1</v>
      </c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59">
        <v>14</v>
      </c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59"/>
      <c r="NG137" s="13">
        <v>30</v>
      </c>
      <c r="NH137" s="351"/>
      <c r="NI137" s="351"/>
      <c r="NJ137" s="351"/>
      <c r="NK137" s="351"/>
      <c r="NL137" s="351"/>
      <c r="NM137" s="351"/>
    </row>
    <row r="138" spans="1:377">
      <c r="A138" s="8" t="s">
        <v>149</v>
      </c>
      <c r="B138" s="250">
        <f t="shared" si="67"/>
        <v>0</v>
      </c>
      <c r="C138" s="250">
        <f t="shared" si="68"/>
        <v>0</v>
      </c>
      <c r="D138" s="250">
        <f t="shared" si="69"/>
        <v>0</v>
      </c>
      <c r="E138" s="250">
        <f t="shared" si="70"/>
        <v>0</v>
      </c>
      <c r="F138" s="250">
        <f t="shared" si="71"/>
        <v>6</v>
      </c>
      <c r="G138" s="250">
        <f t="shared" si="72"/>
        <v>11</v>
      </c>
      <c r="H138" s="250">
        <f t="shared" si="73"/>
        <v>1</v>
      </c>
      <c r="I138" s="250">
        <f t="shared" si="74"/>
        <v>15</v>
      </c>
      <c r="J138" s="250">
        <f t="shared" si="75"/>
        <v>6</v>
      </c>
      <c r="K138" s="250">
        <f t="shared" si="76"/>
        <v>8</v>
      </c>
      <c r="L138" s="250">
        <f t="shared" si="77"/>
        <v>3</v>
      </c>
      <c r="M138" s="250">
        <f t="shared" si="78"/>
        <v>5</v>
      </c>
      <c r="N138" s="250">
        <f t="shared" si="79"/>
        <v>2</v>
      </c>
      <c r="O138" s="250">
        <f t="shared" si="80"/>
        <v>3</v>
      </c>
      <c r="P138" s="250">
        <f t="shared" si="81"/>
        <v>3</v>
      </c>
      <c r="Q138" s="250">
        <f t="shared" si="82"/>
        <v>1</v>
      </c>
      <c r="R138" s="250">
        <f t="shared" si="83"/>
        <v>1</v>
      </c>
      <c r="S138" s="250">
        <f t="shared" si="84"/>
        <v>1</v>
      </c>
      <c r="T138" s="250">
        <f t="shared" si="85"/>
        <v>0</v>
      </c>
      <c r="U138" s="250">
        <f t="shared" si="86"/>
        <v>0</v>
      </c>
      <c r="W138" s="16" t="s">
        <v>149</v>
      </c>
      <c r="X138" s="458">
        <f t="shared" si="87"/>
        <v>0</v>
      </c>
      <c r="Y138" s="458">
        <f t="shared" si="88"/>
        <v>0</v>
      </c>
      <c r="Z138" s="458">
        <f t="shared" si="89"/>
        <v>0</v>
      </c>
      <c r="AA138" s="458">
        <f t="shared" si="90"/>
        <v>0</v>
      </c>
      <c r="AB138" s="458">
        <f t="shared" si="91"/>
        <v>6</v>
      </c>
      <c r="AC138" s="458">
        <f t="shared" si="92"/>
        <v>11</v>
      </c>
      <c r="AD138" s="458">
        <f t="shared" si="93"/>
        <v>1</v>
      </c>
      <c r="AE138" s="458">
        <f t="shared" si="94"/>
        <v>15</v>
      </c>
      <c r="AF138" s="458">
        <f t="shared" si="95"/>
        <v>6</v>
      </c>
      <c r="AG138" s="458">
        <f t="shared" si="96"/>
        <v>8</v>
      </c>
      <c r="AH138" s="458">
        <f t="shared" si="97"/>
        <v>3</v>
      </c>
      <c r="AI138" s="458">
        <f t="shared" si="98"/>
        <v>5</v>
      </c>
      <c r="AJ138" s="458">
        <f t="shared" si="99"/>
        <v>2</v>
      </c>
      <c r="AK138" s="458">
        <f t="shared" si="100"/>
        <v>3</v>
      </c>
      <c r="AL138" s="458">
        <f t="shared" si="101"/>
        <v>3</v>
      </c>
      <c r="AM138" s="458">
        <f t="shared" si="102"/>
        <v>1</v>
      </c>
      <c r="AN138" s="458">
        <f t="shared" si="103"/>
        <v>1</v>
      </c>
      <c r="AO138" s="458">
        <f t="shared" si="104"/>
        <v>1</v>
      </c>
      <c r="AP138" s="458">
        <f t="shared" si="105"/>
        <v>0</v>
      </c>
      <c r="AQ138" s="458">
        <f t="shared" si="106"/>
        <v>0</v>
      </c>
      <c r="AR138" s="458">
        <f t="shared" si="107"/>
        <v>0</v>
      </c>
      <c r="AT138" s="16" t="s">
        <v>149</v>
      </c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>
        <v>1</v>
      </c>
      <c r="BP138" s="13"/>
      <c r="BQ138" s="13">
        <v>3</v>
      </c>
      <c r="BR138" s="13">
        <v>2</v>
      </c>
      <c r="BS138" s="13"/>
      <c r="BT138" s="13"/>
      <c r="BU138" s="13"/>
      <c r="BV138" s="13">
        <v>3</v>
      </c>
      <c r="BW138" s="13">
        <v>1</v>
      </c>
      <c r="BX138" s="13">
        <v>1</v>
      </c>
      <c r="BY138" s="13">
        <v>1</v>
      </c>
      <c r="BZ138" s="13">
        <v>1</v>
      </c>
      <c r="CA138" s="13">
        <v>1</v>
      </c>
      <c r="CB138" s="13">
        <v>3</v>
      </c>
      <c r="CC138" s="13">
        <v>5</v>
      </c>
      <c r="CD138" s="13"/>
      <c r="CE138" s="13">
        <v>2</v>
      </c>
      <c r="CF138" s="13">
        <v>1</v>
      </c>
      <c r="CG138" s="13"/>
      <c r="CH138" s="13">
        <v>1</v>
      </c>
      <c r="CI138" s="13">
        <v>1</v>
      </c>
      <c r="CJ138" s="13">
        <v>1</v>
      </c>
      <c r="CK138" s="13">
        <v>1</v>
      </c>
      <c r="CL138" s="13"/>
      <c r="CM138" s="13"/>
      <c r="CN138" s="13">
        <v>1</v>
      </c>
      <c r="CO138" s="13"/>
      <c r="CP138" s="13"/>
      <c r="CQ138" s="13">
        <v>2</v>
      </c>
      <c r="CR138" s="13">
        <v>2</v>
      </c>
      <c r="CS138" s="13">
        <v>1</v>
      </c>
      <c r="CT138" s="13"/>
      <c r="CU138" s="13"/>
      <c r="CV138" s="13"/>
      <c r="CW138" s="13">
        <v>1</v>
      </c>
      <c r="CX138" s="13"/>
      <c r="CY138" s="13"/>
      <c r="CZ138" s="13"/>
      <c r="DA138" s="13"/>
      <c r="DB138" s="13">
        <v>3</v>
      </c>
      <c r="DC138" s="13"/>
      <c r="DD138" s="13">
        <v>1</v>
      </c>
      <c r="DE138" s="13"/>
      <c r="DF138" s="13"/>
      <c r="DG138" s="13"/>
      <c r="DH138" s="13">
        <v>1</v>
      </c>
      <c r="DI138" s="13"/>
      <c r="DJ138" s="13"/>
      <c r="DK138" s="13"/>
      <c r="DL138" s="13">
        <v>1</v>
      </c>
      <c r="DM138" s="13"/>
      <c r="DN138" s="13"/>
      <c r="DO138" s="13"/>
      <c r="DP138" s="13"/>
      <c r="DQ138" s="13"/>
      <c r="DR138" s="13"/>
      <c r="DS138" s="13"/>
      <c r="DT138" s="13"/>
      <c r="DU138" s="13">
        <v>1</v>
      </c>
      <c r="DV138" s="13"/>
      <c r="DW138" s="13">
        <v>1</v>
      </c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59">
        <v>44</v>
      </c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>
        <v>1</v>
      </c>
      <c r="GA138" s="13">
        <v>1</v>
      </c>
      <c r="GB138" s="13"/>
      <c r="GC138" s="13">
        <v>3</v>
      </c>
      <c r="GD138" s="13">
        <v>1</v>
      </c>
      <c r="GE138" s="13"/>
      <c r="GF138" s="13"/>
      <c r="GG138" s="13"/>
      <c r="GH138" s="13"/>
      <c r="GI138" s="13"/>
      <c r="GJ138" s="13"/>
      <c r="GK138" s="13">
        <v>1</v>
      </c>
      <c r="GL138" s="13"/>
      <c r="GM138" s="13"/>
      <c r="GN138" s="13"/>
      <c r="GO138" s="13"/>
      <c r="GP138" s="13"/>
      <c r="GQ138" s="13">
        <v>1</v>
      </c>
      <c r="GR138" s="13">
        <v>1</v>
      </c>
      <c r="GS138" s="13">
        <v>1</v>
      </c>
      <c r="GT138" s="13">
        <v>1</v>
      </c>
      <c r="GU138" s="13"/>
      <c r="GV138" s="13"/>
      <c r="GW138" s="13">
        <v>1</v>
      </c>
      <c r="GX138" s="13"/>
      <c r="GY138" s="13">
        <v>1</v>
      </c>
      <c r="GZ138" s="13"/>
      <c r="HA138" s="13"/>
      <c r="HB138" s="13"/>
      <c r="HC138" s="13">
        <v>1</v>
      </c>
      <c r="HD138" s="13">
        <v>1</v>
      </c>
      <c r="HE138" s="13">
        <v>1</v>
      </c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>
        <v>1</v>
      </c>
      <c r="HS138" s="13"/>
      <c r="HT138" s="13">
        <v>1</v>
      </c>
      <c r="HU138" s="13"/>
      <c r="HV138" s="13">
        <v>1</v>
      </c>
      <c r="HW138" s="13">
        <v>1</v>
      </c>
      <c r="HX138" s="13"/>
      <c r="HY138" s="13"/>
      <c r="HZ138" s="13"/>
      <c r="IA138" s="13"/>
      <c r="IB138" s="13"/>
      <c r="IC138" s="13">
        <v>1</v>
      </c>
      <c r="ID138" s="13"/>
      <c r="IE138" s="13"/>
      <c r="IF138" s="13">
        <v>1</v>
      </c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59">
        <v>22</v>
      </c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59"/>
      <c r="NG138" s="13">
        <v>66</v>
      </c>
      <c r="NH138" s="351"/>
      <c r="NI138" s="351"/>
      <c r="NJ138" s="351"/>
      <c r="NK138" s="351"/>
      <c r="NL138" s="351"/>
      <c r="NM138" s="351"/>
    </row>
    <row r="139" spans="1:377">
      <c r="A139" s="8" t="s">
        <v>150</v>
      </c>
      <c r="B139" s="250">
        <f t="shared" si="67"/>
        <v>7</v>
      </c>
      <c r="C139" s="250">
        <f t="shared" si="68"/>
        <v>4</v>
      </c>
      <c r="D139" s="250">
        <f t="shared" si="69"/>
        <v>8</v>
      </c>
      <c r="E139" s="250">
        <f t="shared" si="70"/>
        <v>7</v>
      </c>
      <c r="F139" s="250">
        <f t="shared" si="71"/>
        <v>31</v>
      </c>
      <c r="G139" s="250">
        <f t="shared" si="72"/>
        <v>24</v>
      </c>
      <c r="H139" s="250">
        <f t="shared" si="73"/>
        <v>29</v>
      </c>
      <c r="I139" s="250">
        <f t="shared" si="74"/>
        <v>40</v>
      </c>
      <c r="J139" s="250">
        <f t="shared" si="75"/>
        <v>22</v>
      </c>
      <c r="K139" s="250">
        <f t="shared" si="76"/>
        <v>28</v>
      </c>
      <c r="L139" s="250">
        <f t="shared" si="77"/>
        <v>15</v>
      </c>
      <c r="M139" s="250">
        <f t="shared" si="78"/>
        <v>24</v>
      </c>
      <c r="N139" s="250">
        <f t="shared" si="79"/>
        <v>9</v>
      </c>
      <c r="O139" s="250">
        <f t="shared" si="80"/>
        <v>13</v>
      </c>
      <c r="P139" s="250">
        <f t="shared" si="81"/>
        <v>6</v>
      </c>
      <c r="Q139" s="250">
        <f t="shared" si="82"/>
        <v>11</v>
      </c>
      <c r="R139" s="250">
        <f t="shared" si="83"/>
        <v>4</v>
      </c>
      <c r="S139" s="250">
        <f t="shared" si="84"/>
        <v>4</v>
      </c>
      <c r="T139" s="250">
        <f t="shared" si="85"/>
        <v>1</v>
      </c>
      <c r="U139" s="250">
        <f t="shared" si="86"/>
        <v>0</v>
      </c>
      <c r="W139" s="16" t="s">
        <v>150</v>
      </c>
      <c r="X139" s="458">
        <f t="shared" si="87"/>
        <v>7</v>
      </c>
      <c r="Y139" s="458">
        <f t="shared" si="88"/>
        <v>4</v>
      </c>
      <c r="Z139" s="458">
        <f t="shared" si="89"/>
        <v>8</v>
      </c>
      <c r="AA139" s="458">
        <f t="shared" si="90"/>
        <v>7</v>
      </c>
      <c r="AB139" s="458">
        <f t="shared" si="91"/>
        <v>31</v>
      </c>
      <c r="AC139" s="458">
        <f t="shared" si="92"/>
        <v>24</v>
      </c>
      <c r="AD139" s="458">
        <f t="shared" si="93"/>
        <v>29</v>
      </c>
      <c r="AE139" s="458">
        <f t="shared" si="94"/>
        <v>40</v>
      </c>
      <c r="AF139" s="458">
        <f t="shared" si="95"/>
        <v>22</v>
      </c>
      <c r="AG139" s="458">
        <f t="shared" si="96"/>
        <v>28</v>
      </c>
      <c r="AH139" s="458">
        <f t="shared" si="97"/>
        <v>15</v>
      </c>
      <c r="AI139" s="458">
        <f t="shared" si="98"/>
        <v>24</v>
      </c>
      <c r="AJ139" s="458">
        <f t="shared" si="99"/>
        <v>9</v>
      </c>
      <c r="AK139" s="458">
        <f t="shared" si="100"/>
        <v>13</v>
      </c>
      <c r="AL139" s="458">
        <f t="shared" si="101"/>
        <v>6</v>
      </c>
      <c r="AM139" s="458">
        <f t="shared" si="102"/>
        <v>11</v>
      </c>
      <c r="AN139" s="458">
        <f t="shared" si="103"/>
        <v>4</v>
      </c>
      <c r="AO139" s="458">
        <f t="shared" si="104"/>
        <v>4</v>
      </c>
      <c r="AP139" s="458">
        <f t="shared" si="105"/>
        <v>1</v>
      </c>
      <c r="AQ139" s="458">
        <f t="shared" si="106"/>
        <v>0</v>
      </c>
      <c r="AR139" s="458">
        <f t="shared" si="107"/>
        <v>0</v>
      </c>
      <c r="AT139" s="16" t="s">
        <v>150</v>
      </c>
      <c r="AU139" s="13"/>
      <c r="AV139" s="13"/>
      <c r="AW139" s="13"/>
      <c r="AX139" s="13"/>
      <c r="AY139" s="13">
        <v>1</v>
      </c>
      <c r="AZ139" s="13">
        <v>1</v>
      </c>
      <c r="BA139" s="13"/>
      <c r="BB139" s="13"/>
      <c r="BC139" s="13">
        <v>2</v>
      </c>
      <c r="BD139" s="13"/>
      <c r="BE139" s="13"/>
      <c r="BF139" s="13"/>
      <c r="BG139" s="13">
        <v>1</v>
      </c>
      <c r="BH139" s="13"/>
      <c r="BI139" s="13"/>
      <c r="BJ139" s="13">
        <v>2</v>
      </c>
      <c r="BK139" s="13"/>
      <c r="BL139" s="13"/>
      <c r="BM139" s="13">
        <v>1</v>
      </c>
      <c r="BN139" s="13">
        <v>3</v>
      </c>
      <c r="BO139" s="13"/>
      <c r="BP139" s="13">
        <v>3</v>
      </c>
      <c r="BQ139" s="13">
        <v>2</v>
      </c>
      <c r="BR139" s="13">
        <v>3</v>
      </c>
      <c r="BS139" s="13"/>
      <c r="BT139" s="13">
        <v>1</v>
      </c>
      <c r="BU139" s="13">
        <v>6</v>
      </c>
      <c r="BV139" s="13">
        <v>1</v>
      </c>
      <c r="BW139" s="13">
        <v>5</v>
      </c>
      <c r="BX139" s="13">
        <v>3</v>
      </c>
      <c r="BY139" s="13">
        <v>2</v>
      </c>
      <c r="BZ139" s="13">
        <v>6</v>
      </c>
      <c r="CA139" s="13">
        <v>4</v>
      </c>
      <c r="CB139" s="13">
        <v>6</v>
      </c>
      <c r="CC139" s="13">
        <v>3</v>
      </c>
      <c r="CD139" s="13">
        <v>3</v>
      </c>
      <c r="CE139" s="13">
        <v>4</v>
      </c>
      <c r="CF139" s="13">
        <v>4</v>
      </c>
      <c r="CG139" s="13">
        <v>7</v>
      </c>
      <c r="CH139" s="13">
        <v>1</v>
      </c>
      <c r="CI139" s="13">
        <v>5</v>
      </c>
      <c r="CJ139" s="13">
        <v>1</v>
      </c>
      <c r="CK139" s="13">
        <v>3</v>
      </c>
      <c r="CL139" s="13">
        <v>2</v>
      </c>
      <c r="CM139" s="13">
        <v>1</v>
      </c>
      <c r="CN139" s="13">
        <v>5</v>
      </c>
      <c r="CO139" s="13">
        <v>1</v>
      </c>
      <c r="CP139" s="13">
        <v>3</v>
      </c>
      <c r="CQ139" s="13">
        <v>5</v>
      </c>
      <c r="CR139" s="13">
        <v>2</v>
      </c>
      <c r="CS139" s="13">
        <v>2</v>
      </c>
      <c r="CT139" s="13">
        <v>2</v>
      </c>
      <c r="CU139" s="13">
        <v>3</v>
      </c>
      <c r="CV139" s="13">
        <v>1</v>
      </c>
      <c r="CW139" s="13">
        <v>4</v>
      </c>
      <c r="CX139" s="13">
        <v>3</v>
      </c>
      <c r="CY139" s="13">
        <v>4</v>
      </c>
      <c r="CZ139" s="13">
        <v>1</v>
      </c>
      <c r="DA139" s="13">
        <v>4</v>
      </c>
      <c r="DB139" s="13"/>
      <c r="DC139" s="13"/>
      <c r="DD139" s="13"/>
      <c r="DE139" s="13">
        <v>5</v>
      </c>
      <c r="DF139" s="13">
        <v>2</v>
      </c>
      <c r="DG139" s="13">
        <v>1</v>
      </c>
      <c r="DH139" s="13">
        <v>1</v>
      </c>
      <c r="DI139" s="13">
        <v>1</v>
      </c>
      <c r="DJ139" s="13"/>
      <c r="DK139" s="13"/>
      <c r="DL139" s="13">
        <v>3</v>
      </c>
      <c r="DM139" s="13">
        <v>1</v>
      </c>
      <c r="DN139" s="13">
        <v>1</v>
      </c>
      <c r="DO139" s="13">
        <v>3</v>
      </c>
      <c r="DP139" s="13"/>
      <c r="DQ139" s="13">
        <v>2</v>
      </c>
      <c r="DR139" s="13"/>
      <c r="DS139" s="13">
        <v>2</v>
      </c>
      <c r="DT139" s="13">
        <v>1</v>
      </c>
      <c r="DU139" s="13"/>
      <c r="DV139" s="13">
        <v>1</v>
      </c>
      <c r="DW139" s="13">
        <v>1</v>
      </c>
      <c r="DX139" s="13">
        <v>1</v>
      </c>
      <c r="DY139" s="13"/>
      <c r="DZ139" s="13">
        <v>1</v>
      </c>
      <c r="EA139" s="13"/>
      <c r="EB139" s="13"/>
      <c r="EC139" s="13"/>
      <c r="ED139" s="13"/>
      <c r="EE139" s="13">
        <v>1</v>
      </c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59">
        <v>155</v>
      </c>
      <c r="FC139" s="13"/>
      <c r="FD139" s="13">
        <v>1</v>
      </c>
      <c r="FE139" s="13">
        <v>2</v>
      </c>
      <c r="FF139" s="13">
        <v>1</v>
      </c>
      <c r="FG139" s="13"/>
      <c r="FH139" s="13">
        <v>1</v>
      </c>
      <c r="FI139" s="13"/>
      <c r="FJ139" s="13"/>
      <c r="FK139" s="13">
        <v>1</v>
      </c>
      <c r="FL139" s="13">
        <v>1</v>
      </c>
      <c r="FM139" s="13"/>
      <c r="FN139" s="13">
        <v>2</v>
      </c>
      <c r="FO139" s="13"/>
      <c r="FP139" s="13">
        <v>1</v>
      </c>
      <c r="FQ139" s="13">
        <v>1</v>
      </c>
      <c r="FR139" s="13"/>
      <c r="FS139" s="13">
        <v>1</v>
      </c>
      <c r="FT139" s="13">
        <v>1</v>
      </c>
      <c r="FU139" s="13">
        <v>2</v>
      </c>
      <c r="FV139" s="13"/>
      <c r="FW139" s="13">
        <v>1</v>
      </c>
      <c r="FX139" s="13">
        <v>2</v>
      </c>
      <c r="FY139" s="13"/>
      <c r="FZ139" s="13">
        <v>6</v>
      </c>
      <c r="GA139" s="13">
        <v>2</v>
      </c>
      <c r="GB139" s="13">
        <v>1</v>
      </c>
      <c r="GC139" s="13">
        <v>2</v>
      </c>
      <c r="GD139" s="13">
        <v>9</v>
      </c>
      <c r="GE139" s="13">
        <v>4</v>
      </c>
      <c r="GF139" s="13">
        <v>4</v>
      </c>
      <c r="GG139" s="13">
        <v>2</v>
      </c>
      <c r="GH139" s="13">
        <v>5</v>
      </c>
      <c r="GI139" s="13">
        <v>1</v>
      </c>
      <c r="GJ139" s="13">
        <v>3</v>
      </c>
      <c r="GK139" s="13">
        <v>1</v>
      </c>
      <c r="GL139" s="13">
        <v>3</v>
      </c>
      <c r="GM139" s="13">
        <v>2</v>
      </c>
      <c r="GN139" s="13">
        <v>5</v>
      </c>
      <c r="GO139" s="13">
        <v>3</v>
      </c>
      <c r="GP139" s="13">
        <v>4</v>
      </c>
      <c r="GQ139" s="13">
        <v>4</v>
      </c>
      <c r="GR139" s="13">
        <v>5</v>
      </c>
      <c r="GS139" s="13">
        <v>3</v>
      </c>
      <c r="GT139" s="13">
        <v>2</v>
      </c>
      <c r="GU139" s="13"/>
      <c r="GV139" s="13">
        <v>1</v>
      </c>
      <c r="GW139" s="13">
        <v>2</v>
      </c>
      <c r="GX139" s="13">
        <v>4</v>
      </c>
      <c r="GY139" s="13">
        <v>1</v>
      </c>
      <c r="GZ139" s="13"/>
      <c r="HA139" s="13">
        <v>1</v>
      </c>
      <c r="HB139" s="13">
        <v>1</v>
      </c>
      <c r="HC139" s="13">
        <v>5</v>
      </c>
      <c r="HD139" s="13">
        <v>2</v>
      </c>
      <c r="HE139" s="13">
        <v>1</v>
      </c>
      <c r="HF139" s="13"/>
      <c r="HG139" s="13"/>
      <c r="HH139" s="13">
        <v>3</v>
      </c>
      <c r="HI139" s="13"/>
      <c r="HJ139" s="13">
        <v>2</v>
      </c>
      <c r="HK139" s="13">
        <v>1</v>
      </c>
      <c r="HL139" s="13">
        <v>1</v>
      </c>
      <c r="HM139" s="13">
        <v>1</v>
      </c>
      <c r="HN139" s="13">
        <v>2</v>
      </c>
      <c r="HO139" s="13">
        <v>1</v>
      </c>
      <c r="HP139" s="13"/>
      <c r="HQ139" s="13"/>
      <c r="HR139" s="13">
        <v>1</v>
      </c>
      <c r="HS139" s="13">
        <v>2</v>
      </c>
      <c r="HT139" s="13"/>
      <c r="HU139" s="13"/>
      <c r="HV139" s="13">
        <v>1</v>
      </c>
      <c r="HW139" s="13"/>
      <c r="HX139" s="13">
        <v>3</v>
      </c>
      <c r="HY139" s="13">
        <v>2</v>
      </c>
      <c r="HZ139" s="13"/>
      <c r="IA139" s="13"/>
      <c r="IB139" s="13"/>
      <c r="IC139" s="13"/>
      <c r="ID139" s="13"/>
      <c r="IE139" s="13"/>
      <c r="IF139" s="13">
        <v>1</v>
      </c>
      <c r="IG139" s="13">
        <v>3</v>
      </c>
      <c r="IH139" s="13"/>
      <c r="II139" s="13"/>
      <c r="IJ139" s="13"/>
      <c r="IK139" s="13"/>
      <c r="IL139" s="13"/>
      <c r="IM139" s="13"/>
      <c r="IN139" s="13"/>
      <c r="IO139" s="13"/>
      <c r="IP139" s="13">
        <v>1</v>
      </c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59">
        <v>132</v>
      </c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59"/>
      <c r="NG139" s="13">
        <v>287</v>
      </c>
      <c r="NH139" s="351"/>
      <c r="NI139" s="351"/>
      <c r="NJ139" s="351"/>
      <c r="NK139" s="351"/>
      <c r="NL139" s="351"/>
      <c r="NM139" s="351"/>
    </row>
    <row r="140" spans="1:377">
      <c r="A140" s="8" t="s">
        <v>215</v>
      </c>
      <c r="B140" s="250">
        <f t="shared" ref="B140:B169" si="108">VLOOKUP($A140,$W:$AQ,2,FALSE)</f>
        <v>6</v>
      </c>
      <c r="C140" s="250">
        <f t="shared" ref="C140:C169" si="109">VLOOKUP($A140,$W:$AQ,3,FALSE)</f>
        <v>2</v>
      </c>
      <c r="D140" s="250">
        <f t="shared" ref="D140:D169" si="110">VLOOKUP($A140,$W:$AQ,4,FALSE)</f>
        <v>10</v>
      </c>
      <c r="E140" s="250">
        <f t="shared" ref="E140:E169" si="111">VLOOKUP($A140,$W:$AQ,5,FALSE)</f>
        <v>14</v>
      </c>
      <c r="F140" s="250">
        <f t="shared" ref="F140:F169" si="112">VLOOKUP($A140,$W:$AQ,6,FALSE)</f>
        <v>33</v>
      </c>
      <c r="G140" s="250">
        <f t="shared" ref="G140:G169" si="113">VLOOKUP($A140,$W:$AQ,7,FALSE)</f>
        <v>37</v>
      </c>
      <c r="H140" s="250">
        <f t="shared" ref="H140:H169" si="114">VLOOKUP($A140,$W:$AQ,8,FALSE)</f>
        <v>41</v>
      </c>
      <c r="I140" s="250">
        <f t="shared" ref="I140:I169" si="115">VLOOKUP($A140,$W:$AQ,9,FALSE)</f>
        <v>44</v>
      </c>
      <c r="J140" s="250">
        <f t="shared" ref="J140:J169" si="116">VLOOKUP($A140,$W:$AQ,10,FALSE)</f>
        <v>25</v>
      </c>
      <c r="K140" s="250">
        <f t="shared" ref="K140:K169" si="117">VLOOKUP($A140,$W:$AQ,11,FALSE)</f>
        <v>28</v>
      </c>
      <c r="L140" s="250">
        <f t="shared" ref="L140:L169" si="118">VLOOKUP($A140,$W:$AQ,12,FALSE)</f>
        <v>14</v>
      </c>
      <c r="M140" s="250">
        <f t="shared" ref="M140:M169" si="119">VLOOKUP($A140,$W:$AQ,13,FALSE)</f>
        <v>14</v>
      </c>
      <c r="N140" s="250">
        <f t="shared" ref="N140:N169" si="120">VLOOKUP($A140,$W:$AQ,14,FALSE)</f>
        <v>14</v>
      </c>
      <c r="O140" s="250">
        <f t="shared" ref="O140:O169" si="121">VLOOKUP($A140,$W:$AQ,15,FALSE)</f>
        <v>17</v>
      </c>
      <c r="P140" s="250">
        <f t="shared" ref="P140:P169" si="122">VLOOKUP($A140,$W:$AQ,16,FALSE)</f>
        <v>10</v>
      </c>
      <c r="Q140" s="250">
        <f t="shared" ref="Q140:Q169" si="123">VLOOKUP($A140,$W:$AQ,17,FALSE)</f>
        <v>3</v>
      </c>
      <c r="R140" s="250">
        <f t="shared" ref="R140:R169" si="124">VLOOKUP($A140,$W:$AQ,18,FALSE)</f>
        <v>6</v>
      </c>
      <c r="S140" s="250">
        <f t="shared" ref="S140:S169" si="125">VLOOKUP($A140,$W:$AQ,19,FALSE)</f>
        <v>9</v>
      </c>
      <c r="T140" s="250">
        <f t="shared" ref="T140:T169" si="126">VLOOKUP($A140,$W:$AQ,20,FALSE)</f>
        <v>1</v>
      </c>
      <c r="U140" s="250">
        <f t="shared" ref="U140:U169" si="127">VLOOKUP($A140,$W:$AQ,21,FALSE)</f>
        <v>6</v>
      </c>
      <c r="W140" s="16" t="s">
        <v>215</v>
      </c>
      <c r="X140" s="458">
        <f t="shared" si="87"/>
        <v>6</v>
      </c>
      <c r="Y140" s="458">
        <f t="shared" si="88"/>
        <v>2</v>
      </c>
      <c r="Z140" s="458">
        <f t="shared" si="89"/>
        <v>10</v>
      </c>
      <c r="AA140" s="458">
        <f t="shared" si="90"/>
        <v>14</v>
      </c>
      <c r="AB140" s="458">
        <f t="shared" si="91"/>
        <v>33</v>
      </c>
      <c r="AC140" s="458">
        <f t="shared" si="92"/>
        <v>37</v>
      </c>
      <c r="AD140" s="458">
        <f t="shared" si="93"/>
        <v>41</v>
      </c>
      <c r="AE140" s="458">
        <f t="shared" si="94"/>
        <v>44</v>
      </c>
      <c r="AF140" s="458">
        <f t="shared" si="95"/>
        <v>25</v>
      </c>
      <c r="AG140" s="458">
        <f t="shared" si="96"/>
        <v>28</v>
      </c>
      <c r="AH140" s="458">
        <f t="shared" si="97"/>
        <v>14</v>
      </c>
      <c r="AI140" s="458">
        <f t="shared" si="98"/>
        <v>14</v>
      </c>
      <c r="AJ140" s="458">
        <f t="shared" si="99"/>
        <v>14</v>
      </c>
      <c r="AK140" s="458">
        <f t="shared" si="100"/>
        <v>17</v>
      </c>
      <c r="AL140" s="458">
        <f t="shared" si="101"/>
        <v>10</v>
      </c>
      <c r="AM140" s="458">
        <f t="shared" si="102"/>
        <v>3</v>
      </c>
      <c r="AN140" s="458">
        <f t="shared" si="103"/>
        <v>6</v>
      </c>
      <c r="AO140" s="458">
        <f t="shared" si="104"/>
        <v>9</v>
      </c>
      <c r="AP140" s="458">
        <f t="shared" si="105"/>
        <v>1</v>
      </c>
      <c r="AQ140" s="458">
        <f t="shared" si="106"/>
        <v>6</v>
      </c>
      <c r="AR140" s="458">
        <f t="shared" si="107"/>
        <v>0</v>
      </c>
      <c r="AT140" s="16" t="s">
        <v>215</v>
      </c>
      <c r="AU140" s="13">
        <v>1</v>
      </c>
      <c r="AV140" s="13"/>
      <c r="AW140" s="13"/>
      <c r="AX140" s="13"/>
      <c r="AY140" s="13"/>
      <c r="AZ140" s="13"/>
      <c r="BA140" s="13"/>
      <c r="BB140" s="13"/>
      <c r="BC140" s="13">
        <v>1</v>
      </c>
      <c r="BD140" s="13"/>
      <c r="BE140" s="13"/>
      <c r="BF140" s="13">
        <v>2</v>
      </c>
      <c r="BG140" s="13">
        <v>1</v>
      </c>
      <c r="BH140" s="13">
        <v>1</v>
      </c>
      <c r="BI140" s="13">
        <v>1</v>
      </c>
      <c r="BJ140" s="13"/>
      <c r="BK140" s="13">
        <v>6</v>
      </c>
      <c r="BL140" s="13"/>
      <c r="BM140" s="13">
        <v>1</v>
      </c>
      <c r="BN140" s="13">
        <v>2</v>
      </c>
      <c r="BO140" s="13">
        <v>1</v>
      </c>
      <c r="BP140" s="13">
        <v>3</v>
      </c>
      <c r="BQ140" s="13">
        <v>4</v>
      </c>
      <c r="BR140" s="13">
        <v>3</v>
      </c>
      <c r="BS140" s="13">
        <v>3</v>
      </c>
      <c r="BT140" s="13">
        <v>6</v>
      </c>
      <c r="BU140" s="13">
        <v>5</v>
      </c>
      <c r="BV140" s="13">
        <v>5</v>
      </c>
      <c r="BW140" s="13">
        <v>3</v>
      </c>
      <c r="BX140" s="13">
        <v>4</v>
      </c>
      <c r="BY140" s="13">
        <v>5</v>
      </c>
      <c r="BZ140" s="13">
        <v>5</v>
      </c>
      <c r="CA140" s="13">
        <v>7</v>
      </c>
      <c r="CB140" s="13">
        <v>3</v>
      </c>
      <c r="CC140" s="13">
        <v>6</v>
      </c>
      <c r="CD140" s="13">
        <v>3</v>
      </c>
      <c r="CE140" s="13">
        <v>3</v>
      </c>
      <c r="CF140" s="13">
        <v>3</v>
      </c>
      <c r="CG140" s="13">
        <v>6</v>
      </c>
      <c r="CH140" s="13">
        <v>3</v>
      </c>
      <c r="CI140" s="13">
        <v>3</v>
      </c>
      <c r="CJ140" s="13">
        <v>4</v>
      </c>
      <c r="CK140" s="13">
        <v>2</v>
      </c>
      <c r="CL140" s="13">
        <v>3</v>
      </c>
      <c r="CM140" s="13">
        <v>3</v>
      </c>
      <c r="CN140" s="13">
        <v>1</v>
      </c>
      <c r="CO140" s="13">
        <v>3</v>
      </c>
      <c r="CP140" s="13">
        <v>1</v>
      </c>
      <c r="CQ140" s="13">
        <v>4</v>
      </c>
      <c r="CR140" s="13">
        <v>4</v>
      </c>
      <c r="CS140" s="13">
        <v>1</v>
      </c>
      <c r="CT140" s="13">
        <v>2</v>
      </c>
      <c r="CU140" s="13">
        <v>3</v>
      </c>
      <c r="CV140" s="13">
        <v>1</v>
      </c>
      <c r="CW140" s="13">
        <v>2</v>
      </c>
      <c r="CX140" s="13">
        <v>1</v>
      </c>
      <c r="CY140" s="13">
        <v>1</v>
      </c>
      <c r="CZ140" s="13">
        <v>2</v>
      </c>
      <c r="DA140" s="13">
        <v>1</v>
      </c>
      <c r="DB140" s="13"/>
      <c r="DC140" s="13">
        <v>2</v>
      </c>
      <c r="DD140" s="13">
        <v>3</v>
      </c>
      <c r="DE140" s="13">
        <v>3</v>
      </c>
      <c r="DF140" s="13"/>
      <c r="DG140" s="13"/>
      <c r="DH140" s="13">
        <v>6</v>
      </c>
      <c r="DI140" s="13">
        <v>3</v>
      </c>
      <c r="DJ140" s="13"/>
      <c r="DK140" s="13"/>
      <c r="DL140" s="13"/>
      <c r="DM140" s="13"/>
      <c r="DN140" s="13">
        <v>1</v>
      </c>
      <c r="DO140" s="13"/>
      <c r="DP140" s="13"/>
      <c r="DQ140" s="13">
        <v>1</v>
      </c>
      <c r="DR140" s="13"/>
      <c r="DS140" s="13"/>
      <c r="DT140" s="13"/>
      <c r="DU140" s="13">
        <v>1</v>
      </c>
      <c r="DV140" s="13"/>
      <c r="DW140" s="13"/>
      <c r="DX140" s="13">
        <v>2</v>
      </c>
      <c r="DY140" s="13">
        <v>1</v>
      </c>
      <c r="DZ140" s="13"/>
      <c r="EA140" s="13">
        <v>1</v>
      </c>
      <c r="EB140" s="13">
        <v>1</v>
      </c>
      <c r="EC140" s="13">
        <v>3</v>
      </c>
      <c r="ED140" s="13"/>
      <c r="EE140" s="13">
        <v>1</v>
      </c>
      <c r="EF140" s="13"/>
      <c r="EG140" s="13">
        <v>2</v>
      </c>
      <c r="EH140" s="13"/>
      <c r="EI140" s="13">
        <v>2</v>
      </c>
      <c r="EJ140" s="13">
        <v>1</v>
      </c>
      <c r="EK140" s="13"/>
      <c r="EL140" s="13"/>
      <c r="EM140" s="13">
        <v>1</v>
      </c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59">
        <v>174</v>
      </c>
      <c r="FC140" s="13"/>
      <c r="FD140" s="13"/>
      <c r="FE140" s="13"/>
      <c r="FF140" s="13"/>
      <c r="FG140" s="13">
        <v>1</v>
      </c>
      <c r="FH140" s="13"/>
      <c r="FI140" s="13">
        <v>1</v>
      </c>
      <c r="FJ140" s="13"/>
      <c r="FK140" s="13">
        <v>1</v>
      </c>
      <c r="FL140" s="13">
        <v>3</v>
      </c>
      <c r="FM140" s="13">
        <v>2</v>
      </c>
      <c r="FN140" s="13">
        <v>1</v>
      </c>
      <c r="FO140" s="13">
        <v>2</v>
      </c>
      <c r="FP140" s="13"/>
      <c r="FQ140" s="13"/>
      <c r="FR140" s="13">
        <v>1</v>
      </c>
      <c r="FS140" s="13"/>
      <c r="FT140" s="13">
        <v>3</v>
      </c>
      <c r="FU140" s="13">
        <v>1</v>
      </c>
      <c r="FV140" s="13"/>
      <c r="FW140" s="13">
        <v>5</v>
      </c>
      <c r="FX140" s="13">
        <v>1</v>
      </c>
      <c r="FY140" s="13">
        <v>5</v>
      </c>
      <c r="FZ140" s="13">
        <v>3</v>
      </c>
      <c r="GA140" s="13">
        <v>3</v>
      </c>
      <c r="GB140" s="13">
        <v>2</v>
      </c>
      <c r="GC140" s="13">
        <v>3</v>
      </c>
      <c r="GD140" s="13">
        <v>3</v>
      </c>
      <c r="GE140" s="13">
        <v>4</v>
      </c>
      <c r="GF140" s="13">
        <v>4</v>
      </c>
      <c r="GG140" s="13">
        <v>3</v>
      </c>
      <c r="GH140" s="13">
        <v>2</v>
      </c>
      <c r="GI140" s="13">
        <v>4</v>
      </c>
      <c r="GJ140" s="13">
        <v>6</v>
      </c>
      <c r="GK140" s="13">
        <v>8</v>
      </c>
      <c r="GL140" s="13">
        <v>3</v>
      </c>
      <c r="GM140" s="13">
        <v>4</v>
      </c>
      <c r="GN140" s="13">
        <v>1</v>
      </c>
      <c r="GO140" s="13">
        <v>4</v>
      </c>
      <c r="GP140" s="13">
        <v>6</v>
      </c>
      <c r="GQ140" s="13">
        <v>1</v>
      </c>
      <c r="GR140" s="13">
        <v>1</v>
      </c>
      <c r="GS140" s="13">
        <v>1</v>
      </c>
      <c r="GT140" s="13">
        <v>5</v>
      </c>
      <c r="GU140" s="13">
        <v>6</v>
      </c>
      <c r="GV140" s="13">
        <v>2</v>
      </c>
      <c r="GW140" s="13">
        <v>3</v>
      </c>
      <c r="GX140" s="13">
        <v>2</v>
      </c>
      <c r="GY140" s="13">
        <v>3</v>
      </c>
      <c r="GZ140" s="13">
        <v>1</v>
      </c>
      <c r="HA140" s="13"/>
      <c r="HB140" s="13">
        <v>3</v>
      </c>
      <c r="HC140" s="13">
        <v>2</v>
      </c>
      <c r="HD140" s="13">
        <v>3</v>
      </c>
      <c r="HE140" s="13">
        <v>1</v>
      </c>
      <c r="HF140" s="13"/>
      <c r="HG140" s="13">
        <v>1</v>
      </c>
      <c r="HH140" s="13"/>
      <c r="HI140" s="13">
        <v>2</v>
      </c>
      <c r="HJ140" s="13">
        <v>2</v>
      </c>
      <c r="HK140" s="13">
        <v>2</v>
      </c>
      <c r="HL140" s="13">
        <v>3</v>
      </c>
      <c r="HM140" s="13"/>
      <c r="HN140" s="13"/>
      <c r="HO140" s="13"/>
      <c r="HP140" s="13">
        <v>3</v>
      </c>
      <c r="HQ140" s="13">
        <v>1</v>
      </c>
      <c r="HR140" s="13">
        <v>3</v>
      </c>
      <c r="HS140" s="13">
        <v>2</v>
      </c>
      <c r="HT140" s="13"/>
      <c r="HU140" s="13"/>
      <c r="HV140" s="13">
        <v>2</v>
      </c>
      <c r="HW140" s="13"/>
      <c r="HX140" s="13"/>
      <c r="HY140" s="13">
        <v>3</v>
      </c>
      <c r="HZ140" s="13">
        <v>1</v>
      </c>
      <c r="IA140" s="13">
        <v>1</v>
      </c>
      <c r="IB140" s="13">
        <v>1</v>
      </c>
      <c r="IC140" s="13"/>
      <c r="ID140" s="13">
        <v>2</v>
      </c>
      <c r="IE140" s="13"/>
      <c r="IF140" s="13">
        <v>1</v>
      </c>
      <c r="IG140" s="13">
        <v>1</v>
      </c>
      <c r="IH140" s="13">
        <v>1</v>
      </c>
      <c r="II140" s="13"/>
      <c r="IJ140" s="13">
        <v>1</v>
      </c>
      <c r="IK140" s="13">
        <v>2</v>
      </c>
      <c r="IL140" s="13"/>
      <c r="IM140" s="13"/>
      <c r="IN140" s="13"/>
      <c r="IO140" s="13">
        <v>1</v>
      </c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59">
        <v>160</v>
      </c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59"/>
      <c r="NG140" s="13">
        <v>334</v>
      </c>
      <c r="NH140" s="351"/>
      <c r="NI140" s="351"/>
      <c r="NJ140" s="351"/>
      <c r="NK140" s="351"/>
      <c r="NL140" s="351"/>
      <c r="NM140" s="351"/>
    </row>
    <row r="141" spans="1:377">
      <c r="A141" s="8" t="s">
        <v>152</v>
      </c>
      <c r="B141" s="250">
        <f t="shared" si="108"/>
        <v>2</v>
      </c>
      <c r="C141" s="250">
        <f t="shared" si="109"/>
        <v>2</v>
      </c>
      <c r="D141" s="250">
        <f t="shared" si="110"/>
        <v>2</v>
      </c>
      <c r="E141" s="250">
        <f t="shared" si="111"/>
        <v>4</v>
      </c>
      <c r="F141" s="250">
        <f t="shared" si="112"/>
        <v>14</v>
      </c>
      <c r="G141" s="250">
        <f t="shared" si="113"/>
        <v>10</v>
      </c>
      <c r="H141" s="250">
        <f t="shared" si="114"/>
        <v>9</v>
      </c>
      <c r="I141" s="250">
        <f t="shared" si="115"/>
        <v>17</v>
      </c>
      <c r="J141" s="250">
        <f t="shared" si="116"/>
        <v>14</v>
      </c>
      <c r="K141" s="250">
        <f t="shared" si="117"/>
        <v>11</v>
      </c>
      <c r="L141" s="250">
        <f t="shared" si="118"/>
        <v>6</v>
      </c>
      <c r="M141" s="250">
        <f t="shared" si="119"/>
        <v>7</v>
      </c>
      <c r="N141" s="250">
        <f t="shared" si="120"/>
        <v>3</v>
      </c>
      <c r="O141" s="250">
        <f t="shared" si="121"/>
        <v>4</v>
      </c>
      <c r="P141" s="250">
        <f t="shared" si="122"/>
        <v>3</v>
      </c>
      <c r="Q141" s="250">
        <f t="shared" si="123"/>
        <v>1</v>
      </c>
      <c r="R141" s="250">
        <f t="shared" si="124"/>
        <v>3</v>
      </c>
      <c r="S141" s="250">
        <f t="shared" si="125"/>
        <v>3</v>
      </c>
      <c r="T141" s="250">
        <f t="shared" si="126"/>
        <v>0</v>
      </c>
      <c r="U141" s="250">
        <f t="shared" si="127"/>
        <v>2</v>
      </c>
      <c r="W141" s="16" t="s">
        <v>152</v>
      </c>
      <c r="X141" s="458">
        <f t="shared" si="87"/>
        <v>2</v>
      </c>
      <c r="Y141" s="458">
        <f t="shared" si="88"/>
        <v>2</v>
      </c>
      <c r="Z141" s="458">
        <f t="shared" si="89"/>
        <v>2</v>
      </c>
      <c r="AA141" s="458">
        <f t="shared" si="90"/>
        <v>4</v>
      </c>
      <c r="AB141" s="458">
        <f t="shared" si="91"/>
        <v>14</v>
      </c>
      <c r="AC141" s="458">
        <f t="shared" si="92"/>
        <v>10</v>
      </c>
      <c r="AD141" s="458">
        <f t="shared" si="93"/>
        <v>9</v>
      </c>
      <c r="AE141" s="458">
        <f t="shared" si="94"/>
        <v>17</v>
      </c>
      <c r="AF141" s="458">
        <f t="shared" si="95"/>
        <v>14</v>
      </c>
      <c r="AG141" s="458">
        <f t="shared" si="96"/>
        <v>11</v>
      </c>
      <c r="AH141" s="458">
        <f t="shared" si="97"/>
        <v>6</v>
      </c>
      <c r="AI141" s="458">
        <f t="shared" si="98"/>
        <v>7</v>
      </c>
      <c r="AJ141" s="458">
        <f t="shared" si="99"/>
        <v>3</v>
      </c>
      <c r="AK141" s="458">
        <f t="shared" si="100"/>
        <v>4</v>
      </c>
      <c r="AL141" s="458">
        <f t="shared" si="101"/>
        <v>3</v>
      </c>
      <c r="AM141" s="458">
        <f t="shared" si="102"/>
        <v>1</v>
      </c>
      <c r="AN141" s="458">
        <f t="shared" si="103"/>
        <v>3</v>
      </c>
      <c r="AO141" s="458">
        <f t="shared" si="104"/>
        <v>3</v>
      </c>
      <c r="AP141" s="458">
        <f t="shared" si="105"/>
        <v>0</v>
      </c>
      <c r="AQ141" s="458">
        <f t="shared" si="106"/>
        <v>2</v>
      </c>
      <c r="AR141" s="458">
        <f t="shared" si="107"/>
        <v>0</v>
      </c>
      <c r="AT141" s="16" t="s">
        <v>152</v>
      </c>
      <c r="AU141" s="13"/>
      <c r="AV141" s="13"/>
      <c r="AW141" s="13"/>
      <c r="AX141" s="13">
        <v>2</v>
      </c>
      <c r="AY141" s="13"/>
      <c r="AZ141" s="13"/>
      <c r="BA141" s="13"/>
      <c r="BB141" s="13"/>
      <c r="BC141" s="13"/>
      <c r="BD141" s="13"/>
      <c r="BE141" s="13"/>
      <c r="BF141" s="13"/>
      <c r="BG141" s="13"/>
      <c r="BH141" s="13">
        <v>1</v>
      </c>
      <c r="BI141" s="13"/>
      <c r="BJ141" s="13"/>
      <c r="BK141" s="13">
        <v>2</v>
      </c>
      <c r="BL141" s="13"/>
      <c r="BM141" s="13">
        <v>1</v>
      </c>
      <c r="BN141" s="13"/>
      <c r="BO141" s="13">
        <v>1</v>
      </c>
      <c r="BP141" s="13">
        <v>2</v>
      </c>
      <c r="BQ141" s="13">
        <v>1</v>
      </c>
      <c r="BR141" s="13"/>
      <c r="BS141" s="13"/>
      <c r="BT141" s="13">
        <v>2</v>
      </c>
      <c r="BU141" s="13"/>
      <c r="BV141" s="13">
        <v>2</v>
      </c>
      <c r="BW141" s="13"/>
      <c r="BX141" s="13">
        <v>2</v>
      </c>
      <c r="BY141" s="13">
        <v>1</v>
      </c>
      <c r="BZ141" s="13"/>
      <c r="CA141" s="13">
        <v>3</v>
      </c>
      <c r="CB141" s="13">
        <v>2</v>
      </c>
      <c r="CC141" s="13">
        <v>2</v>
      </c>
      <c r="CD141" s="13">
        <v>4</v>
      </c>
      <c r="CE141" s="13"/>
      <c r="CF141" s="13">
        <v>2</v>
      </c>
      <c r="CG141" s="13"/>
      <c r="CH141" s="13">
        <v>3</v>
      </c>
      <c r="CI141" s="13">
        <v>3</v>
      </c>
      <c r="CJ141" s="13">
        <v>1</v>
      </c>
      <c r="CK141" s="13">
        <v>1</v>
      </c>
      <c r="CL141" s="13">
        <v>3</v>
      </c>
      <c r="CM141" s="13">
        <v>1</v>
      </c>
      <c r="CN141" s="13">
        <v>1</v>
      </c>
      <c r="CO141" s="13"/>
      <c r="CP141" s="13">
        <v>1</v>
      </c>
      <c r="CQ141" s="13"/>
      <c r="CR141" s="13"/>
      <c r="CS141" s="13"/>
      <c r="CT141" s="13"/>
      <c r="CU141" s="13">
        <v>2</v>
      </c>
      <c r="CV141" s="13">
        <v>1</v>
      </c>
      <c r="CW141" s="13"/>
      <c r="CX141" s="13"/>
      <c r="CY141" s="13">
        <v>1</v>
      </c>
      <c r="CZ141" s="13"/>
      <c r="DA141" s="13"/>
      <c r="DB141" s="13">
        <v>3</v>
      </c>
      <c r="DC141" s="13"/>
      <c r="DD141" s="13"/>
      <c r="DE141" s="13"/>
      <c r="DF141" s="13"/>
      <c r="DG141" s="13">
        <v>2</v>
      </c>
      <c r="DH141" s="13"/>
      <c r="DI141" s="13">
        <v>1</v>
      </c>
      <c r="DJ141" s="13"/>
      <c r="DK141" s="13">
        <v>1</v>
      </c>
      <c r="DL141" s="13"/>
      <c r="DM141" s="13"/>
      <c r="DN141" s="13"/>
      <c r="DO141" s="13"/>
      <c r="DP141" s="13">
        <v>1</v>
      </c>
      <c r="DQ141" s="13"/>
      <c r="DR141" s="13"/>
      <c r="DS141" s="13"/>
      <c r="DT141" s="13"/>
      <c r="DU141" s="13"/>
      <c r="DV141" s="13"/>
      <c r="DW141" s="13">
        <v>1</v>
      </c>
      <c r="DX141" s="13"/>
      <c r="DY141" s="13"/>
      <c r="DZ141" s="13"/>
      <c r="EA141" s="13">
        <v>1</v>
      </c>
      <c r="EB141" s="13"/>
      <c r="EC141" s="13">
        <v>1</v>
      </c>
      <c r="ED141" s="13"/>
      <c r="EE141" s="13"/>
      <c r="EF141" s="13"/>
      <c r="EG141" s="13">
        <v>1</v>
      </c>
      <c r="EH141" s="13"/>
      <c r="EI141" s="13"/>
      <c r="EJ141" s="13"/>
      <c r="EK141" s="13"/>
      <c r="EL141" s="13"/>
      <c r="EM141" s="13"/>
      <c r="EN141" s="13">
        <v>1</v>
      </c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59">
        <v>61</v>
      </c>
      <c r="FC141" s="13"/>
      <c r="FD141" s="13">
        <v>1</v>
      </c>
      <c r="FE141" s="13"/>
      <c r="FF141" s="13"/>
      <c r="FG141" s="13"/>
      <c r="FH141" s="13"/>
      <c r="FI141" s="13">
        <v>1</v>
      </c>
      <c r="FJ141" s="13"/>
      <c r="FK141" s="13"/>
      <c r="FL141" s="13"/>
      <c r="FM141" s="13"/>
      <c r="FN141" s="13"/>
      <c r="FO141" s="13"/>
      <c r="FP141" s="13">
        <v>1</v>
      </c>
      <c r="FQ141" s="13"/>
      <c r="FR141" s="13"/>
      <c r="FS141" s="13"/>
      <c r="FT141" s="13">
        <v>1</v>
      </c>
      <c r="FU141" s="13"/>
      <c r="FV141" s="13"/>
      <c r="FW141" s="13"/>
      <c r="FX141" s="13">
        <v>1</v>
      </c>
      <c r="FY141" s="13">
        <v>2</v>
      </c>
      <c r="FZ141" s="13">
        <v>1</v>
      </c>
      <c r="GA141" s="13">
        <v>3</v>
      </c>
      <c r="GB141" s="13">
        <v>2</v>
      </c>
      <c r="GC141" s="13"/>
      <c r="GD141" s="13"/>
      <c r="GE141" s="13">
        <v>1</v>
      </c>
      <c r="GF141" s="13">
        <v>4</v>
      </c>
      <c r="GG141" s="13">
        <v>1</v>
      </c>
      <c r="GH141" s="13">
        <v>1</v>
      </c>
      <c r="GI141" s="13"/>
      <c r="GJ141" s="13">
        <v>1</v>
      </c>
      <c r="GK141" s="13">
        <v>1</v>
      </c>
      <c r="GL141" s="13">
        <v>1</v>
      </c>
      <c r="GM141" s="13">
        <v>1</v>
      </c>
      <c r="GN141" s="13">
        <v>1</v>
      </c>
      <c r="GO141" s="13">
        <v>1</v>
      </c>
      <c r="GP141" s="13">
        <v>1</v>
      </c>
      <c r="GQ141" s="13"/>
      <c r="GR141" s="13">
        <v>1</v>
      </c>
      <c r="GS141" s="13">
        <v>5</v>
      </c>
      <c r="GT141" s="13"/>
      <c r="GU141" s="13">
        <v>1</v>
      </c>
      <c r="GV141" s="13"/>
      <c r="GW141" s="13">
        <v>2</v>
      </c>
      <c r="GX141" s="13">
        <v>1</v>
      </c>
      <c r="GY141" s="13"/>
      <c r="GZ141" s="13">
        <v>4</v>
      </c>
      <c r="HA141" s="13">
        <v>2</v>
      </c>
      <c r="HB141" s="13">
        <v>1</v>
      </c>
      <c r="HC141" s="13"/>
      <c r="HD141" s="13">
        <v>1</v>
      </c>
      <c r="HE141" s="13">
        <v>1</v>
      </c>
      <c r="HF141" s="13"/>
      <c r="HG141" s="13"/>
      <c r="HH141" s="13">
        <v>1</v>
      </c>
      <c r="HI141" s="13"/>
      <c r="HJ141" s="13"/>
      <c r="HK141" s="13">
        <v>1</v>
      </c>
      <c r="HL141" s="13">
        <v>1</v>
      </c>
      <c r="HM141" s="13"/>
      <c r="HN141" s="13"/>
      <c r="HO141" s="13">
        <v>1</v>
      </c>
      <c r="HP141" s="13"/>
      <c r="HQ141" s="13"/>
      <c r="HR141" s="13"/>
      <c r="HS141" s="13"/>
      <c r="HT141" s="13"/>
      <c r="HU141" s="13">
        <v>2</v>
      </c>
      <c r="HV141" s="13"/>
      <c r="HW141" s="13">
        <v>1</v>
      </c>
      <c r="HX141" s="13"/>
      <c r="HY141" s="13"/>
      <c r="HZ141" s="13"/>
      <c r="IA141" s="13"/>
      <c r="IB141" s="13"/>
      <c r="IC141" s="13"/>
      <c r="ID141" s="13"/>
      <c r="IE141" s="13"/>
      <c r="IF141" s="13">
        <v>2</v>
      </c>
      <c r="IG141" s="13"/>
      <c r="IH141" s="13"/>
      <c r="II141" s="13"/>
      <c r="IJ141" s="13"/>
      <c r="IK141" s="13">
        <v>1</v>
      </c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59">
        <v>56</v>
      </c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59"/>
      <c r="NG141" s="13">
        <v>117</v>
      </c>
      <c r="NH141" s="351"/>
      <c r="NI141" s="351"/>
      <c r="NJ141" s="351"/>
      <c r="NK141" s="351"/>
      <c r="NL141" s="351"/>
      <c r="NM141" s="351"/>
    </row>
    <row r="142" spans="1:377">
      <c r="A142" s="8" t="s">
        <v>153</v>
      </c>
      <c r="B142" s="250">
        <f t="shared" si="108"/>
        <v>15</v>
      </c>
      <c r="C142" s="250">
        <f t="shared" si="109"/>
        <v>17</v>
      </c>
      <c r="D142" s="250">
        <f t="shared" si="110"/>
        <v>33</v>
      </c>
      <c r="E142" s="250">
        <f t="shared" si="111"/>
        <v>46</v>
      </c>
      <c r="F142" s="250">
        <f t="shared" si="112"/>
        <v>133</v>
      </c>
      <c r="G142" s="250">
        <f t="shared" si="113"/>
        <v>141</v>
      </c>
      <c r="H142" s="250">
        <f t="shared" si="114"/>
        <v>142</v>
      </c>
      <c r="I142" s="250">
        <f t="shared" si="115"/>
        <v>171</v>
      </c>
      <c r="J142" s="250">
        <f t="shared" si="116"/>
        <v>113</v>
      </c>
      <c r="K142" s="250">
        <f t="shared" si="117"/>
        <v>132</v>
      </c>
      <c r="L142" s="250">
        <f t="shared" si="118"/>
        <v>75</v>
      </c>
      <c r="M142" s="250">
        <f t="shared" si="119"/>
        <v>89</v>
      </c>
      <c r="N142" s="250">
        <f t="shared" si="120"/>
        <v>67</v>
      </c>
      <c r="O142" s="250">
        <f t="shared" si="121"/>
        <v>42</v>
      </c>
      <c r="P142" s="250">
        <f t="shared" si="122"/>
        <v>39</v>
      </c>
      <c r="Q142" s="250">
        <f t="shared" si="123"/>
        <v>37</v>
      </c>
      <c r="R142" s="250">
        <f t="shared" si="124"/>
        <v>32</v>
      </c>
      <c r="S142" s="250">
        <f t="shared" si="125"/>
        <v>30</v>
      </c>
      <c r="T142" s="250">
        <f t="shared" si="126"/>
        <v>3</v>
      </c>
      <c r="U142" s="250">
        <f t="shared" si="127"/>
        <v>14</v>
      </c>
      <c r="W142" s="16" t="s">
        <v>153</v>
      </c>
      <c r="X142" s="458">
        <f t="shared" si="87"/>
        <v>15</v>
      </c>
      <c r="Y142" s="458">
        <f t="shared" si="88"/>
        <v>17</v>
      </c>
      <c r="Z142" s="458">
        <f t="shared" si="89"/>
        <v>33</v>
      </c>
      <c r="AA142" s="458">
        <f t="shared" si="90"/>
        <v>46</v>
      </c>
      <c r="AB142" s="458">
        <f t="shared" si="91"/>
        <v>133</v>
      </c>
      <c r="AC142" s="458">
        <f t="shared" si="92"/>
        <v>141</v>
      </c>
      <c r="AD142" s="458">
        <f t="shared" si="93"/>
        <v>142</v>
      </c>
      <c r="AE142" s="458">
        <f t="shared" si="94"/>
        <v>171</v>
      </c>
      <c r="AF142" s="458">
        <f t="shared" si="95"/>
        <v>113</v>
      </c>
      <c r="AG142" s="458">
        <f t="shared" si="96"/>
        <v>132</v>
      </c>
      <c r="AH142" s="458">
        <f t="shared" si="97"/>
        <v>75</v>
      </c>
      <c r="AI142" s="458">
        <f t="shared" si="98"/>
        <v>89</v>
      </c>
      <c r="AJ142" s="458">
        <f t="shared" si="99"/>
        <v>67</v>
      </c>
      <c r="AK142" s="458">
        <f t="shared" si="100"/>
        <v>42</v>
      </c>
      <c r="AL142" s="458">
        <f t="shared" si="101"/>
        <v>39</v>
      </c>
      <c r="AM142" s="458">
        <f t="shared" si="102"/>
        <v>37</v>
      </c>
      <c r="AN142" s="458">
        <f t="shared" si="103"/>
        <v>32</v>
      </c>
      <c r="AO142" s="458">
        <f t="shared" si="104"/>
        <v>30</v>
      </c>
      <c r="AP142" s="458">
        <f t="shared" si="105"/>
        <v>3</v>
      </c>
      <c r="AQ142" s="458">
        <f t="shared" si="106"/>
        <v>14</v>
      </c>
      <c r="AR142" s="458">
        <f t="shared" si="107"/>
        <v>0</v>
      </c>
      <c r="AT142" s="16" t="s">
        <v>153</v>
      </c>
      <c r="AU142" s="13"/>
      <c r="AV142" s="13">
        <v>2</v>
      </c>
      <c r="AW142" s="13">
        <v>3</v>
      </c>
      <c r="AX142" s="13">
        <v>2</v>
      </c>
      <c r="AY142" s="13"/>
      <c r="AZ142" s="13"/>
      <c r="BA142" s="13">
        <v>2</v>
      </c>
      <c r="BB142" s="13">
        <v>5</v>
      </c>
      <c r="BC142" s="13"/>
      <c r="BD142" s="13">
        <v>3</v>
      </c>
      <c r="BE142" s="13">
        <v>2</v>
      </c>
      <c r="BF142" s="13"/>
      <c r="BG142" s="13">
        <v>2</v>
      </c>
      <c r="BH142" s="13">
        <v>5</v>
      </c>
      <c r="BI142" s="13">
        <v>2</v>
      </c>
      <c r="BJ142" s="13">
        <v>6</v>
      </c>
      <c r="BK142" s="13">
        <v>5</v>
      </c>
      <c r="BL142" s="13">
        <v>6</v>
      </c>
      <c r="BM142" s="13">
        <v>4</v>
      </c>
      <c r="BN142" s="13">
        <v>14</v>
      </c>
      <c r="BO142" s="13">
        <v>11</v>
      </c>
      <c r="BP142" s="13">
        <v>11</v>
      </c>
      <c r="BQ142" s="13">
        <v>7</v>
      </c>
      <c r="BR142" s="13">
        <v>17</v>
      </c>
      <c r="BS142" s="13">
        <v>11</v>
      </c>
      <c r="BT142" s="13">
        <v>14</v>
      </c>
      <c r="BU142" s="13">
        <v>15</v>
      </c>
      <c r="BV142" s="13">
        <v>13</v>
      </c>
      <c r="BW142" s="13">
        <v>27</v>
      </c>
      <c r="BX142" s="13">
        <v>15</v>
      </c>
      <c r="BY142" s="13">
        <v>21</v>
      </c>
      <c r="BZ142" s="13">
        <v>12</v>
      </c>
      <c r="CA142" s="13">
        <v>20</v>
      </c>
      <c r="CB142" s="13">
        <v>20</v>
      </c>
      <c r="CC142" s="13">
        <v>19</v>
      </c>
      <c r="CD142" s="13">
        <v>13</v>
      </c>
      <c r="CE142" s="13">
        <v>15</v>
      </c>
      <c r="CF142" s="13">
        <v>19</v>
      </c>
      <c r="CG142" s="13">
        <v>12</v>
      </c>
      <c r="CH142" s="13">
        <v>20</v>
      </c>
      <c r="CI142" s="13">
        <v>16</v>
      </c>
      <c r="CJ142" s="13">
        <v>10</v>
      </c>
      <c r="CK142" s="13">
        <v>14</v>
      </c>
      <c r="CL142" s="13">
        <v>15</v>
      </c>
      <c r="CM142" s="13">
        <v>16</v>
      </c>
      <c r="CN142" s="13">
        <v>13</v>
      </c>
      <c r="CO142" s="13">
        <v>14</v>
      </c>
      <c r="CP142" s="13">
        <v>12</v>
      </c>
      <c r="CQ142" s="13">
        <v>9</v>
      </c>
      <c r="CR142" s="13">
        <v>13</v>
      </c>
      <c r="CS142" s="13">
        <v>10</v>
      </c>
      <c r="CT142" s="13">
        <v>8</v>
      </c>
      <c r="CU142" s="13">
        <v>4</v>
      </c>
      <c r="CV142" s="13">
        <v>6</v>
      </c>
      <c r="CW142" s="13">
        <v>10</v>
      </c>
      <c r="CX142" s="13">
        <v>10</v>
      </c>
      <c r="CY142" s="13">
        <v>12</v>
      </c>
      <c r="CZ142" s="13">
        <v>11</v>
      </c>
      <c r="DA142" s="13">
        <v>8</v>
      </c>
      <c r="DB142" s="13">
        <v>10</v>
      </c>
      <c r="DC142" s="13">
        <v>3</v>
      </c>
      <c r="DD142" s="13">
        <v>4</v>
      </c>
      <c r="DE142" s="13">
        <v>1</v>
      </c>
      <c r="DF142" s="13">
        <v>6</v>
      </c>
      <c r="DG142" s="13">
        <v>4</v>
      </c>
      <c r="DH142" s="13">
        <v>9</v>
      </c>
      <c r="DI142" s="13">
        <v>4</v>
      </c>
      <c r="DJ142" s="13">
        <v>2</v>
      </c>
      <c r="DK142" s="13">
        <v>4</v>
      </c>
      <c r="DL142" s="13">
        <v>5</v>
      </c>
      <c r="DM142" s="13">
        <v>8</v>
      </c>
      <c r="DN142" s="13">
        <v>3</v>
      </c>
      <c r="DO142" s="13">
        <v>2</v>
      </c>
      <c r="DP142" s="13">
        <v>4</v>
      </c>
      <c r="DQ142" s="13">
        <v>1</v>
      </c>
      <c r="DR142" s="13">
        <v>4</v>
      </c>
      <c r="DS142" s="13">
        <v>4</v>
      </c>
      <c r="DT142" s="13">
        <v>3</v>
      </c>
      <c r="DU142" s="13">
        <v>5</v>
      </c>
      <c r="DV142" s="13">
        <v>3</v>
      </c>
      <c r="DW142" s="13">
        <v>1</v>
      </c>
      <c r="DX142" s="13">
        <v>4</v>
      </c>
      <c r="DY142" s="13">
        <v>5</v>
      </c>
      <c r="DZ142" s="13">
        <v>1</v>
      </c>
      <c r="EA142" s="13">
        <v>3</v>
      </c>
      <c r="EB142" s="13">
        <v>2</v>
      </c>
      <c r="EC142" s="13">
        <v>3</v>
      </c>
      <c r="ED142" s="13">
        <v>3</v>
      </c>
      <c r="EE142" s="13">
        <v>3</v>
      </c>
      <c r="EF142" s="13">
        <v>5</v>
      </c>
      <c r="EG142" s="13">
        <v>2</v>
      </c>
      <c r="EH142" s="13">
        <v>3</v>
      </c>
      <c r="EI142" s="13">
        <v>4</v>
      </c>
      <c r="EJ142" s="13">
        <v>2</v>
      </c>
      <c r="EK142" s="13"/>
      <c r="EL142" s="13">
        <v>2</v>
      </c>
      <c r="EM142" s="13">
        <v>1</v>
      </c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59">
        <v>719</v>
      </c>
      <c r="FC142" s="13">
        <v>1</v>
      </c>
      <c r="FD142" s="13">
        <v>3</v>
      </c>
      <c r="FE142" s="13"/>
      <c r="FF142" s="13"/>
      <c r="FG142" s="13">
        <v>2</v>
      </c>
      <c r="FH142" s="13">
        <v>3</v>
      </c>
      <c r="FI142" s="13">
        <v>2</v>
      </c>
      <c r="FJ142" s="13">
        <v>1</v>
      </c>
      <c r="FK142" s="13">
        <v>1</v>
      </c>
      <c r="FL142" s="13">
        <v>2</v>
      </c>
      <c r="FM142" s="13">
        <v>2</v>
      </c>
      <c r="FN142" s="13">
        <v>5</v>
      </c>
      <c r="FO142" s="13">
        <v>4</v>
      </c>
      <c r="FP142" s="13">
        <v>1</v>
      </c>
      <c r="FQ142" s="13">
        <v>3</v>
      </c>
      <c r="FR142" s="13">
        <v>3</v>
      </c>
      <c r="FS142" s="13">
        <v>3</v>
      </c>
      <c r="FT142" s="13">
        <v>4</v>
      </c>
      <c r="FU142" s="13">
        <v>6</v>
      </c>
      <c r="FV142" s="13">
        <v>2</v>
      </c>
      <c r="FW142" s="13">
        <v>5</v>
      </c>
      <c r="FX142" s="13">
        <v>12</v>
      </c>
      <c r="FY142" s="13">
        <v>12</v>
      </c>
      <c r="FZ142" s="13">
        <v>11</v>
      </c>
      <c r="GA142" s="13">
        <v>19</v>
      </c>
      <c r="GB142" s="13">
        <v>13</v>
      </c>
      <c r="GC142" s="13">
        <v>14</v>
      </c>
      <c r="GD142" s="13">
        <v>19</v>
      </c>
      <c r="GE142" s="13">
        <v>18</v>
      </c>
      <c r="GF142" s="13">
        <v>10</v>
      </c>
      <c r="GG142" s="13">
        <v>11</v>
      </c>
      <c r="GH142" s="13">
        <v>13</v>
      </c>
      <c r="GI142" s="13">
        <v>18</v>
      </c>
      <c r="GJ142" s="13">
        <v>15</v>
      </c>
      <c r="GK142" s="13">
        <v>11</v>
      </c>
      <c r="GL142" s="13">
        <v>11</v>
      </c>
      <c r="GM142" s="13">
        <v>13</v>
      </c>
      <c r="GN142" s="13">
        <v>14</v>
      </c>
      <c r="GO142" s="13">
        <v>18</v>
      </c>
      <c r="GP142" s="13">
        <v>18</v>
      </c>
      <c r="GQ142" s="13">
        <v>17</v>
      </c>
      <c r="GR142" s="13">
        <v>15</v>
      </c>
      <c r="GS142" s="13">
        <v>9</v>
      </c>
      <c r="GT142" s="13">
        <v>7</v>
      </c>
      <c r="GU142" s="13">
        <v>10</v>
      </c>
      <c r="GV142" s="13">
        <v>8</v>
      </c>
      <c r="GW142" s="13">
        <v>10</v>
      </c>
      <c r="GX142" s="13">
        <v>10</v>
      </c>
      <c r="GY142" s="13">
        <v>15</v>
      </c>
      <c r="GZ142" s="13">
        <v>12</v>
      </c>
      <c r="HA142" s="13">
        <v>10</v>
      </c>
      <c r="HB142" s="13">
        <v>9</v>
      </c>
      <c r="HC142" s="13">
        <v>9</v>
      </c>
      <c r="HD142" s="13">
        <v>3</v>
      </c>
      <c r="HE142" s="13">
        <v>6</v>
      </c>
      <c r="HF142" s="13">
        <v>7</v>
      </c>
      <c r="HG142" s="13">
        <v>10</v>
      </c>
      <c r="HH142" s="13">
        <v>4</v>
      </c>
      <c r="HI142" s="13">
        <v>10</v>
      </c>
      <c r="HJ142" s="13">
        <v>7</v>
      </c>
      <c r="HK142" s="13">
        <v>10</v>
      </c>
      <c r="HL142" s="13">
        <v>5</v>
      </c>
      <c r="HM142" s="13">
        <v>4</v>
      </c>
      <c r="HN142" s="13">
        <v>11</v>
      </c>
      <c r="HO142" s="13">
        <v>7</v>
      </c>
      <c r="HP142" s="13">
        <v>7</v>
      </c>
      <c r="HQ142" s="13">
        <v>7</v>
      </c>
      <c r="HR142" s="13">
        <v>7</v>
      </c>
      <c r="HS142" s="13">
        <v>5</v>
      </c>
      <c r="HT142" s="13">
        <v>4</v>
      </c>
      <c r="HU142" s="13">
        <v>7</v>
      </c>
      <c r="HV142" s="13">
        <v>6</v>
      </c>
      <c r="HW142" s="13">
        <v>1</v>
      </c>
      <c r="HX142" s="13">
        <v>3</v>
      </c>
      <c r="HY142" s="13">
        <v>3</v>
      </c>
      <c r="HZ142" s="13">
        <v>6</v>
      </c>
      <c r="IA142" s="13">
        <v>1</v>
      </c>
      <c r="IB142" s="13">
        <v>3</v>
      </c>
      <c r="IC142" s="13">
        <v>4</v>
      </c>
      <c r="ID142" s="13">
        <v>5</v>
      </c>
      <c r="IE142" s="13">
        <v>7</v>
      </c>
      <c r="IF142" s="13">
        <v>6</v>
      </c>
      <c r="IG142" s="13">
        <v>4</v>
      </c>
      <c r="IH142" s="13">
        <v>4</v>
      </c>
      <c r="II142" s="13">
        <v>3</v>
      </c>
      <c r="IJ142" s="13">
        <v>1</v>
      </c>
      <c r="IK142" s="13">
        <v>2</v>
      </c>
      <c r="IL142" s="13">
        <v>1</v>
      </c>
      <c r="IM142" s="13">
        <v>2</v>
      </c>
      <c r="IN142" s="13">
        <v>2</v>
      </c>
      <c r="IO142" s="13">
        <v>1</v>
      </c>
      <c r="IP142" s="13">
        <v>1</v>
      </c>
      <c r="IQ142" s="13"/>
      <c r="IR142" s="13">
        <v>1</v>
      </c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59">
        <v>652</v>
      </c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59"/>
      <c r="NG142" s="13">
        <v>1371</v>
      </c>
      <c r="NH142" s="351"/>
      <c r="NI142" s="351"/>
      <c r="NJ142" s="351"/>
      <c r="NK142" s="351"/>
      <c r="NL142" s="351"/>
      <c r="NM142" s="351"/>
    </row>
    <row r="143" spans="1:377">
      <c r="A143" s="8" t="s">
        <v>216</v>
      </c>
      <c r="B143" s="250">
        <f t="shared" si="108"/>
        <v>0</v>
      </c>
      <c r="C143" s="250">
        <f t="shared" si="109"/>
        <v>0</v>
      </c>
      <c r="D143" s="250">
        <f t="shared" si="110"/>
        <v>0</v>
      </c>
      <c r="E143" s="250">
        <f t="shared" si="111"/>
        <v>0</v>
      </c>
      <c r="F143" s="250">
        <f t="shared" si="112"/>
        <v>2</v>
      </c>
      <c r="G143" s="250">
        <f t="shared" si="113"/>
        <v>0</v>
      </c>
      <c r="H143" s="250">
        <f t="shared" si="114"/>
        <v>0</v>
      </c>
      <c r="I143" s="250">
        <f t="shared" si="115"/>
        <v>0</v>
      </c>
      <c r="J143" s="250">
        <f t="shared" si="116"/>
        <v>3</v>
      </c>
      <c r="K143" s="250">
        <f t="shared" si="117"/>
        <v>3</v>
      </c>
      <c r="L143" s="250">
        <f t="shared" si="118"/>
        <v>0</v>
      </c>
      <c r="M143" s="250">
        <f t="shared" si="119"/>
        <v>0</v>
      </c>
      <c r="N143" s="250">
        <f t="shared" si="120"/>
        <v>2</v>
      </c>
      <c r="O143" s="250">
        <f t="shared" si="121"/>
        <v>3</v>
      </c>
      <c r="P143" s="250">
        <f t="shared" si="122"/>
        <v>2</v>
      </c>
      <c r="Q143" s="250">
        <f t="shared" si="123"/>
        <v>1</v>
      </c>
      <c r="R143" s="250">
        <f t="shared" si="124"/>
        <v>0</v>
      </c>
      <c r="S143" s="250">
        <f t="shared" si="125"/>
        <v>1</v>
      </c>
      <c r="T143" s="250">
        <f t="shared" si="126"/>
        <v>0</v>
      </c>
      <c r="U143" s="250">
        <f t="shared" si="127"/>
        <v>0</v>
      </c>
      <c r="W143" s="16" t="s">
        <v>216</v>
      </c>
      <c r="X143" s="458">
        <f t="shared" si="87"/>
        <v>0</v>
      </c>
      <c r="Y143" s="458">
        <f t="shared" si="88"/>
        <v>0</v>
      </c>
      <c r="Z143" s="458">
        <f t="shared" si="89"/>
        <v>0</v>
      </c>
      <c r="AA143" s="458">
        <f t="shared" si="90"/>
        <v>0</v>
      </c>
      <c r="AB143" s="458">
        <f t="shared" si="91"/>
        <v>2</v>
      </c>
      <c r="AC143" s="458">
        <f t="shared" si="92"/>
        <v>0</v>
      </c>
      <c r="AD143" s="458">
        <f t="shared" si="93"/>
        <v>0</v>
      </c>
      <c r="AE143" s="458">
        <f t="shared" si="94"/>
        <v>0</v>
      </c>
      <c r="AF143" s="458">
        <f t="shared" si="95"/>
        <v>3</v>
      </c>
      <c r="AG143" s="458">
        <f t="shared" si="96"/>
        <v>3</v>
      </c>
      <c r="AH143" s="458">
        <f t="shared" si="97"/>
        <v>0</v>
      </c>
      <c r="AI143" s="458">
        <f t="shared" si="98"/>
        <v>0</v>
      </c>
      <c r="AJ143" s="458">
        <f t="shared" si="99"/>
        <v>2</v>
      </c>
      <c r="AK143" s="458">
        <f t="shared" si="100"/>
        <v>3</v>
      </c>
      <c r="AL143" s="458">
        <f t="shared" si="101"/>
        <v>2</v>
      </c>
      <c r="AM143" s="458">
        <f t="shared" si="102"/>
        <v>1</v>
      </c>
      <c r="AN143" s="458">
        <f t="shared" si="103"/>
        <v>0</v>
      </c>
      <c r="AO143" s="458">
        <f t="shared" si="104"/>
        <v>1</v>
      </c>
      <c r="AP143" s="458">
        <f t="shared" si="105"/>
        <v>0</v>
      </c>
      <c r="AQ143" s="458">
        <f t="shared" si="106"/>
        <v>0</v>
      </c>
      <c r="AR143" s="458">
        <f t="shared" si="107"/>
        <v>0</v>
      </c>
      <c r="AT143" s="16" t="s">
        <v>216</v>
      </c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>
        <v>1</v>
      </c>
      <c r="CM143" s="13"/>
      <c r="CN143" s="13"/>
      <c r="CO143" s="13">
        <v>2</v>
      </c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>
        <v>1</v>
      </c>
      <c r="DD143" s="13"/>
      <c r="DE143" s="13"/>
      <c r="DF143" s="13"/>
      <c r="DG143" s="13"/>
      <c r="DH143" s="13">
        <v>1</v>
      </c>
      <c r="DI143" s="13"/>
      <c r="DJ143" s="13">
        <v>1</v>
      </c>
      <c r="DK143" s="13"/>
      <c r="DL143" s="13"/>
      <c r="DM143" s="13"/>
      <c r="DN143" s="13">
        <v>1</v>
      </c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>
        <v>1</v>
      </c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59">
        <v>8</v>
      </c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>
        <v>1</v>
      </c>
      <c r="GB143" s="13"/>
      <c r="GC143" s="13"/>
      <c r="GD143" s="13"/>
      <c r="GE143" s="13"/>
      <c r="GF143" s="13">
        <v>1</v>
      </c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>
        <v>1</v>
      </c>
      <c r="GX143" s="13">
        <v>1</v>
      </c>
      <c r="GY143" s="13">
        <v>1</v>
      </c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>
        <v>1</v>
      </c>
      <c r="HL143" s="13"/>
      <c r="HM143" s="13"/>
      <c r="HN143" s="13"/>
      <c r="HO143" s="13"/>
      <c r="HP143" s="13"/>
      <c r="HQ143" s="13"/>
      <c r="HR143" s="13"/>
      <c r="HS143" s="13"/>
      <c r="HT143" s="13">
        <v>1</v>
      </c>
      <c r="HU143" s="13"/>
      <c r="HV143" s="13"/>
      <c r="HW143" s="13"/>
      <c r="HX143" s="13"/>
      <c r="HY143" s="13"/>
      <c r="HZ143" s="13"/>
      <c r="IA143" s="13">
        <v>2</v>
      </c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59">
        <v>9</v>
      </c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59"/>
      <c r="NG143" s="13">
        <v>17</v>
      </c>
      <c r="NH143" s="351"/>
      <c r="NI143" s="351"/>
      <c r="NJ143" s="351"/>
      <c r="NK143" s="351"/>
      <c r="NL143" s="351"/>
      <c r="NM143" s="351"/>
    </row>
    <row r="144" spans="1:377">
      <c r="A144" s="8" t="s">
        <v>155</v>
      </c>
      <c r="B144" s="250">
        <f t="shared" si="108"/>
        <v>6</v>
      </c>
      <c r="C144" s="250">
        <f t="shared" si="109"/>
        <v>10</v>
      </c>
      <c r="D144" s="250">
        <f t="shared" si="110"/>
        <v>12</v>
      </c>
      <c r="E144" s="250">
        <f t="shared" si="111"/>
        <v>14</v>
      </c>
      <c r="F144" s="250">
        <f t="shared" si="112"/>
        <v>91</v>
      </c>
      <c r="G144" s="250">
        <f t="shared" si="113"/>
        <v>72</v>
      </c>
      <c r="H144" s="250">
        <f t="shared" si="114"/>
        <v>124</v>
      </c>
      <c r="I144" s="250">
        <f t="shared" si="115"/>
        <v>83</v>
      </c>
      <c r="J144" s="250">
        <f t="shared" si="116"/>
        <v>84</v>
      </c>
      <c r="K144" s="250">
        <f t="shared" si="117"/>
        <v>65</v>
      </c>
      <c r="L144" s="250">
        <f t="shared" si="118"/>
        <v>59</v>
      </c>
      <c r="M144" s="250">
        <f t="shared" si="119"/>
        <v>42</v>
      </c>
      <c r="N144" s="250">
        <f t="shared" si="120"/>
        <v>38</v>
      </c>
      <c r="O144" s="250">
        <f t="shared" si="121"/>
        <v>35</v>
      </c>
      <c r="P144" s="250">
        <f t="shared" si="122"/>
        <v>19</v>
      </c>
      <c r="Q144" s="250">
        <f t="shared" si="123"/>
        <v>13</v>
      </c>
      <c r="R144" s="250">
        <f t="shared" si="124"/>
        <v>7</v>
      </c>
      <c r="S144" s="250">
        <f t="shared" si="125"/>
        <v>14</v>
      </c>
      <c r="T144" s="250">
        <f t="shared" si="126"/>
        <v>2</v>
      </c>
      <c r="U144" s="250">
        <f t="shared" si="127"/>
        <v>5</v>
      </c>
      <c r="W144" s="16" t="s">
        <v>155</v>
      </c>
      <c r="X144" s="458">
        <f t="shared" si="87"/>
        <v>6</v>
      </c>
      <c r="Y144" s="458">
        <f t="shared" si="88"/>
        <v>10</v>
      </c>
      <c r="Z144" s="458">
        <f t="shared" si="89"/>
        <v>12</v>
      </c>
      <c r="AA144" s="458">
        <f t="shared" si="90"/>
        <v>14</v>
      </c>
      <c r="AB144" s="458">
        <f t="shared" si="91"/>
        <v>91</v>
      </c>
      <c r="AC144" s="458">
        <f t="shared" si="92"/>
        <v>72</v>
      </c>
      <c r="AD144" s="458">
        <f t="shared" si="93"/>
        <v>124</v>
      </c>
      <c r="AE144" s="458">
        <f t="shared" si="94"/>
        <v>83</v>
      </c>
      <c r="AF144" s="458">
        <f t="shared" si="95"/>
        <v>84</v>
      </c>
      <c r="AG144" s="458">
        <f t="shared" si="96"/>
        <v>65</v>
      </c>
      <c r="AH144" s="458">
        <f t="shared" si="97"/>
        <v>59</v>
      </c>
      <c r="AI144" s="458">
        <f t="shared" si="98"/>
        <v>42</v>
      </c>
      <c r="AJ144" s="458">
        <f t="shared" si="99"/>
        <v>38</v>
      </c>
      <c r="AK144" s="458">
        <f t="shared" si="100"/>
        <v>35</v>
      </c>
      <c r="AL144" s="458">
        <f t="shared" si="101"/>
        <v>19</v>
      </c>
      <c r="AM144" s="458">
        <f t="shared" si="102"/>
        <v>13</v>
      </c>
      <c r="AN144" s="458">
        <f t="shared" si="103"/>
        <v>7</v>
      </c>
      <c r="AO144" s="458">
        <f t="shared" si="104"/>
        <v>14</v>
      </c>
      <c r="AP144" s="458">
        <f t="shared" si="105"/>
        <v>2</v>
      </c>
      <c r="AQ144" s="458">
        <f t="shared" si="106"/>
        <v>5</v>
      </c>
      <c r="AR144" s="458">
        <f t="shared" si="107"/>
        <v>2</v>
      </c>
      <c r="AT144" s="16" t="s">
        <v>155</v>
      </c>
      <c r="AU144" s="13"/>
      <c r="AV144" s="13"/>
      <c r="AW144" s="13">
        <v>4</v>
      </c>
      <c r="AX144" s="13">
        <v>3</v>
      </c>
      <c r="AY144" s="13"/>
      <c r="AZ144" s="13">
        <v>1</v>
      </c>
      <c r="BA144" s="13"/>
      <c r="BB144" s="13"/>
      <c r="BC144" s="13">
        <v>1</v>
      </c>
      <c r="BD144" s="13">
        <v>1</v>
      </c>
      <c r="BE144" s="13"/>
      <c r="BF144" s="13">
        <v>1</v>
      </c>
      <c r="BG144" s="13"/>
      <c r="BH144" s="13"/>
      <c r="BI144" s="13">
        <v>1</v>
      </c>
      <c r="BJ144" s="13"/>
      <c r="BK144" s="13">
        <v>2</v>
      </c>
      <c r="BL144" s="13">
        <v>2</v>
      </c>
      <c r="BM144" s="13">
        <v>1</v>
      </c>
      <c r="BN144" s="13">
        <v>7</v>
      </c>
      <c r="BO144" s="13">
        <v>6</v>
      </c>
      <c r="BP144" s="13">
        <v>6</v>
      </c>
      <c r="BQ144" s="13">
        <v>5</v>
      </c>
      <c r="BR144" s="13">
        <v>7</v>
      </c>
      <c r="BS144" s="13">
        <v>4</v>
      </c>
      <c r="BT144" s="13">
        <v>6</v>
      </c>
      <c r="BU144" s="13">
        <v>4</v>
      </c>
      <c r="BV144" s="13">
        <v>9</v>
      </c>
      <c r="BW144" s="13">
        <v>8</v>
      </c>
      <c r="BX144" s="13">
        <v>17</v>
      </c>
      <c r="BY144" s="13">
        <v>7</v>
      </c>
      <c r="BZ144" s="13">
        <v>6</v>
      </c>
      <c r="CA144" s="13">
        <v>11</v>
      </c>
      <c r="CB144" s="13">
        <v>7</v>
      </c>
      <c r="CC144" s="13">
        <v>8</v>
      </c>
      <c r="CD144" s="13">
        <v>11</v>
      </c>
      <c r="CE144" s="13">
        <v>7</v>
      </c>
      <c r="CF144" s="13">
        <v>12</v>
      </c>
      <c r="CG144" s="13">
        <v>10</v>
      </c>
      <c r="CH144" s="13">
        <v>4</v>
      </c>
      <c r="CI144" s="13">
        <v>9</v>
      </c>
      <c r="CJ144" s="13">
        <v>6</v>
      </c>
      <c r="CK144" s="13">
        <v>9</v>
      </c>
      <c r="CL144" s="13">
        <v>2</v>
      </c>
      <c r="CM144" s="13">
        <v>5</v>
      </c>
      <c r="CN144" s="13">
        <v>8</v>
      </c>
      <c r="CO144" s="13">
        <v>7</v>
      </c>
      <c r="CP144" s="13">
        <v>3</v>
      </c>
      <c r="CQ144" s="13">
        <v>10</v>
      </c>
      <c r="CR144" s="13">
        <v>6</v>
      </c>
      <c r="CS144" s="13">
        <v>6</v>
      </c>
      <c r="CT144" s="13">
        <v>3</v>
      </c>
      <c r="CU144" s="13">
        <v>5</v>
      </c>
      <c r="CV144" s="13">
        <v>2</v>
      </c>
      <c r="CW144" s="13">
        <v>3</v>
      </c>
      <c r="CX144" s="13">
        <v>8</v>
      </c>
      <c r="CY144" s="13">
        <v>4</v>
      </c>
      <c r="CZ144" s="13">
        <v>4</v>
      </c>
      <c r="DA144" s="13">
        <v>4</v>
      </c>
      <c r="DB144" s="13">
        <v>3</v>
      </c>
      <c r="DC144" s="13">
        <v>6</v>
      </c>
      <c r="DD144" s="13">
        <v>4</v>
      </c>
      <c r="DE144" s="13">
        <v>4</v>
      </c>
      <c r="DF144" s="13">
        <v>2</v>
      </c>
      <c r="DG144" s="13">
        <v>2</v>
      </c>
      <c r="DH144" s="13">
        <v>5</v>
      </c>
      <c r="DI144" s="13">
        <v>4</v>
      </c>
      <c r="DJ144" s="13">
        <v>4</v>
      </c>
      <c r="DK144" s="13">
        <v>1</v>
      </c>
      <c r="DL144" s="13">
        <v>3</v>
      </c>
      <c r="DM144" s="13">
        <v>5</v>
      </c>
      <c r="DN144" s="13">
        <v>1</v>
      </c>
      <c r="DO144" s="13"/>
      <c r="DP144" s="13"/>
      <c r="DQ144" s="13">
        <v>1</v>
      </c>
      <c r="DR144" s="13">
        <v>1</v>
      </c>
      <c r="DS144" s="13">
        <v>1</v>
      </c>
      <c r="DT144" s="13">
        <v>2</v>
      </c>
      <c r="DU144" s="13">
        <v>1</v>
      </c>
      <c r="DV144" s="13">
        <v>1</v>
      </c>
      <c r="DW144" s="13">
        <v>1</v>
      </c>
      <c r="DX144" s="13"/>
      <c r="DY144" s="13"/>
      <c r="DZ144" s="13">
        <v>3</v>
      </c>
      <c r="EA144" s="13">
        <v>3</v>
      </c>
      <c r="EB144" s="13">
        <v>1</v>
      </c>
      <c r="EC144" s="13">
        <v>1</v>
      </c>
      <c r="ED144" s="13">
        <v>1</v>
      </c>
      <c r="EE144" s="13"/>
      <c r="EF144" s="13">
        <v>4</v>
      </c>
      <c r="EG144" s="13">
        <v>2</v>
      </c>
      <c r="EH144" s="13">
        <v>1</v>
      </c>
      <c r="EI144" s="13"/>
      <c r="EJ144" s="13"/>
      <c r="EK144" s="13"/>
      <c r="EL144" s="13">
        <v>1</v>
      </c>
      <c r="EM144" s="13"/>
      <c r="EN144" s="13"/>
      <c r="EO144" s="13"/>
      <c r="EP144" s="13">
        <v>1</v>
      </c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59">
        <v>353</v>
      </c>
      <c r="FC144" s="13"/>
      <c r="FD144" s="13"/>
      <c r="FE144" s="13">
        <v>2</v>
      </c>
      <c r="FF144" s="13"/>
      <c r="FG144" s="13">
        <v>2</v>
      </c>
      <c r="FH144" s="13"/>
      <c r="FI144" s="13"/>
      <c r="FJ144" s="13"/>
      <c r="FK144" s="13"/>
      <c r="FL144" s="13">
        <v>2</v>
      </c>
      <c r="FM144" s="13"/>
      <c r="FN144" s="13"/>
      <c r="FO144" s="13">
        <v>1</v>
      </c>
      <c r="FP144" s="13"/>
      <c r="FQ144" s="13">
        <v>1</v>
      </c>
      <c r="FR144" s="13">
        <v>1</v>
      </c>
      <c r="FS144" s="13"/>
      <c r="FT144" s="13">
        <v>2</v>
      </c>
      <c r="FU144" s="13">
        <v>1</v>
      </c>
      <c r="FV144" s="13">
        <v>6</v>
      </c>
      <c r="FW144" s="13">
        <v>5</v>
      </c>
      <c r="FX144" s="13">
        <v>7</v>
      </c>
      <c r="FY144" s="13">
        <v>5</v>
      </c>
      <c r="FZ144" s="13">
        <v>10</v>
      </c>
      <c r="GA144" s="13">
        <v>7</v>
      </c>
      <c r="GB144" s="13">
        <v>11</v>
      </c>
      <c r="GC144" s="13">
        <v>8</v>
      </c>
      <c r="GD144" s="13">
        <v>12</v>
      </c>
      <c r="GE144" s="13">
        <v>14</v>
      </c>
      <c r="GF144" s="13">
        <v>12</v>
      </c>
      <c r="GG144" s="13">
        <v>12</v>
      </c>
      <c r="GH144" s="13">
        <v>14</v>
      </c>
      <c r="GI144" s="13">
        <v>11</v>
      </c>
      <c r="GJ144" s="13">
        <v>13</v>
      </c>
      <c r="GK144" s="13">
        <v>13</v>
      </c>
      <c r="GL144" s="13">
        <v>16</v>
      </c>
      <c r="GM144" s="13">
        <v>13</v>
      </c>
      <c r="GN144" s="13">
        <v>12</v>
      </c>
      <c r="GO144" s="13">
        <v>11</v>
      </c>
      <c r="GP144" s="13">
        <v>9</v>
      </c>
      <c r="GQ144" s="13">
        <v>12</v>
      </c>
      <c r="GR144" s="13">
        <v>7</v>
      </c>
      <c r="GS144" s="13">
        <v>12</v>
      </c>
      <c r="GT144" s="13">
        <v>7</v>
      </c>
      <c r="GU144" s="13">
        <v>4</v>
      </c>
      <c r="GV144" s="13">
        <v>8</v>
      </c>
      <c r="GW144" s="13">
        <v>10</v>
      </c>
      <c r="GX144" s="13">
        <v>9</v>
      </c>
      <c r="GY144" s="13">
        <v>7</v>
      </c>
      <c r="GZ144" s="13">
        <v>8</v>
      </c>
      <c r="HA144" s="13">
        <v>2</v>
      </c>
      <c r="HB144" s="13">
        <v>6</v>
      </c>
      <c r="HC144" s="13">
        <v>6</v>
      </c>
      <c r="HD144" s="13">
        <v>15</v>
      </c>
      <c r="HE144" s="13">
        <v>4</v>
      </c>
      <c r="HF144" s="13">
        <v>8</v>
      </c>
      <c r="HG144" s="13">
        <v>6</v>
      </c>
      <c r="HH144" s="13">
        <v>4</v>
      </c>
      <c r="HI144" s="13">
        <v>4</v>
      </c>
      <c r="HJ144" s="13">
        <v>4</v>
      </c>
      <c r="HK144" s="13">
        <v>2</v>
      </c>
      <c r="HL144" s="13">
        <v>8</v>
      </c>
      <c r="HM144" s="13">
        <v>4</v>
      </c>
      <c r="HN144" s="13">
        <v>6</v>
      </c>
      <c r="HO144" s="13">
        <v>6</v>
      </c>
      <c r="HP144" s="13">
        <v>3</v>
      </c>
      <c r="HQ144" s="13">
        <v>4</v>
      </c>
      <c r="HR144" s="13">
        <v>2</v>
      </c>
      <c r="HS144" s="13">
        <v>3</v>
      </c>
      <c r="HT144" s="13"/>
      <c r="HU144" s="13">
        <v>4</v>
      </c>
      <c r="HV144" s="13">
        <v>3</v>
      </c>
      <c r="HW144" s="13">
        <v>1</v>
      </c>
      <c r="HX144" s="13">
        <v>3</v>
      </c>
      <c r="HY144" s="13">
        <v>3</v>
      </c>
      <c r="HZ144" s="13">
        <v>3</v>
      </c>
      <c r="IA144" s="13"/>
      <c r="IB144" s="13">
        <v>1</v>
      </c>
      <c r="IC144" s="13">
        <v>1</v>
      </c>
      <c r="ID144" s="13"/>
      <c r="IE144" s="13">
        <v>1</v>
      </c>
      <c r="IF144" s="13"/>
      <c r="IG144" s="13"/>
      <c r="IH144" s="13">
        <v>2</v>
      </c>
      <c r="II144" s="13">
        <v>1</v>
      </c>
      <c r="IJ144" s="13">
        <v>1</v>
      </c>
      <c r="IK144" s="13"/>
      <c r="IL144" s="13"/>
      <c r="IM144" s="13">
        <v>2</v>
      </c>
      <c r="IN144" s="13"/>
      <c r="IO144" s="13"/>
      <c r="IP144" s="13">
        <v>2</v>
      </c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>
        <v>1</v>
      </c>
      <c r="JF144" s="59">
        <v>443</v>
      </c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>
        <v>1</v>
      </c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59">
        <v>1</v>
      </c>
      <c r="NG144" s="13">
        <v>797</v>
      </c>
      <c r="NH144" s="351"/>
      <c r="NI144" s="351"/>
      <c r="NJ144" s="351"/>
      <c r="NK144" s="351"/>
      <c r="NL144" s="351"/>
      <c r="NM144" s="351"/>
    </row>
    <row r="145" spans="1:377">
      <c r="A145" s="8" t="s">
        <v>217</v>
      </c>
      <c r="B145" s="250">
        <f t="shared" si="108"/>
        <v>3</v>
      </c>
      <c r="C145" s="250">
        <f t="shared" si="109"/>
        <v>3</v>
      </c>
      <c r="D145" s="250">
        <f t="shared" si="110"/>
        <v>5</v>
      </c>
      <c r="E145" s="250">
        <f t="shared" si="111"/>
        <v>8</v>
      </c>
      <c r="F145" s="250">
        <f t="shared" si="112"/>
        <v>15</v>
      </c>
      <c r="G145" s="250">
        <f t="shared" si="113"/>
        <v>27</v>
      </c>
      <c r="H145" s="250">
        <f t="shared" si="114"/>
        <v>22</v>
      </c>
      <c r="I145" s="250">
        <f t="shared" si="115"/>
        <v>27</v>
      </c>
      <c r="J145" s="250">
        <f t="shared" si="116"/>
        <v>18</v>
      </c>
      <c r="K145" s="250">
        <f t="shared" si="117"/>
        <v>21</v>
      </c>
      <c r="L145" s="250">
        <f t="shared" si="118"/>
        <v>18</v>
      </c>
      <c r="M145" s="250">
        <f t="shared" si="119"/>
        <v>9</v>
      </c>
      <c r="N145" s="250">
        <f t="shared" si="120"/>
        <v>9</v>
      </c>
      <c r="O145" s="250">
        <f t="shared" si="121"/>
        <v>11</v>
      </c>
      <c r="P145" s="250">
        <f t="shared" si="122"/>
        <v>3</v>
      </c>
      <c r="Q145" s="250">
        <f t="shared" si="123"/>
        <v>2</v>
      </c>
      <c r="R145" s="250">
        <f t="shared" si="124"/>
        <v>1</v>
      </c>
      <c r="S145" s="250">
        <f t="shared" si="125"/>
        <v>3</v>
      </c>
      <c r="T145" s="250">
        <f t="shared" si="126"/>
        <v>0</v>
      </c>
      <c r="U145" s="250">
        <f t="shared" si="127"/>
        <v>0</v>
      </c>
      <c r="W145" s="16" t="s">
        <v>217</v>
      </c>
      <c r="X145" s="458">
        <f t="shared" si="87"/>
        <v>3</v>
      </c>
      <c r="Y145" s="458">
        <f t="shared" si="88"/>
        <v>3</v>
      </c>
      <c r="Z145" s="458">
        <f t="shared" si="89"/>
        <v>5</v>
      </c>
      <c r="AA145" s="458">
        <f t="shared" si="90"/>
        <v>8</v>
      </c>
      <c r="AB145" s="458">
        <f t="shared" si="91"/>
        <v>15</v>
      </c>
      <c r="AC145" s="458">
        <f t="shared" si="92"/>
        <v>27</v>
      </c>
      <c r="AD145" s="458">
        <f t="shared" si="93"/>
        <v>22</v>
      </c>
      <c r="AE145" s="458">
        <f t="shared" si="94"/>
        <v>27</v>
      </c>
      <c r="AF145" s="458">
        <f t="shared" si="95"/>
        <v>18</v>
      </c>
      <c r="AG145" s="458">
        <f t="shared" si="96"/>
        <v>21</v>
      </c>
      <c r="AH145" s="458">
        <f t="shared" si="97"/>
        <v>18</v>
      </c>
      <c r="AI145" s="458">
        <f t="shared" si="98"/>
        <v>9</v>
      </c>
      <c r="AJ145" s="458">
        <f t="shared" si="99"/>
        <v>9</v>
      </c>
      <c r="AK145" s="458">
        <f t="shared" si="100"/>
        <v>11</v>
      </c>
      <c r="AL145" s="458">
        <f t="shared" si="101"/>
        <v>3</v>
      </c>
      <c r="AM145" s="458">
        <f t="shared" si="102"/>
        <v>2</v>
      </c>
      <c r="AN145" s="458">
        <f t="shared" si="103"/>
        <v>1</v>
      </c>
      <c r="AO145" s="458">
        <f t="shared" si="104"/>
        <v>3</v>
      </c>
      <c r="AP145" s="458">
        <f t="shared" si="105"/>
        <v>0</v>
      </c>
      <c r="AQ145" s="458">
        <f t="shared" si="106"/>
        <v>0</v>
      </c>
      <c r="AR145" s="458">
        <f t="shared" si="107"/>
        <v>0</v>
      </c>
      <c r="AT145" s="16" t="s">
        <v>217</v>
      </c>
      <c r="AU145" s="13"/>
      <c r="AV145" s="13"/>
      <c r="AW145" s="13"/>
      <c r="AX145" s="13">
        <v>1</v>
      </c>
      <c r="AY145" s="13"/>
      <c r="AZ145" s="13"/>
      <c r="BA145" s="13">
        <v>1</v>
      </c>
      <c r="BB145" s="13"/>
      <c r="BC145" s="13">
        <v>1</v>
      </c>
      <c r="BD145" s="13"/>
      <c r="BE145" s="13">
        <v>1</v>
      </c>
      <c r="BF145" s="13">
        <v>1</v>
      </c>
      <c r="BG145" s="13">
        <v>1</v>
      </c>
      <c r="BH145" s="13">
        <v>1</v>
      </c>
      <c r="BI145" s="13"/>
      <c r="BJ145" s="13"/>
      <c r="BK145" s="13"/>
      <c r="BL145" s="13"/>
      <c r="BM145" s="13">
        <v>3</v>
      </c>
      <c r="BN145" s="13">
        <v>1</v>
      </c>
      <c r="BO145" s="13">
        <v>1</v>
      </c>
      <c r="BP145" s="13">
        <v>3</v>
      </c>
      <c r="BQ145" s="13">
        <v>2</v>
      </c>
      <c r="BR145" s="13">
        <v>3</v>
      </c>
      <c r="BS145" s="13">
        <v>3</v>
      </c>
      <c r="BT145" s="13">
        <v>1</v>
      </c>
      <c r="BU145" s="13">
        <v>5</v>
      </c>
      <c r="BV145" s="13">
        <v>3</v>
      </c>
      <c r="BW145" s="13">
        <v>2</v>
      </c>
      <c r="BX145" s="13">
        <v>4</v>
      </c>
      <c r="BY145" s="13">
        <v>2</v>
      </c>
      <c r="BZ145" s="13">
        <v>6</v>
      </c>
      <c r="CA145" s="13">
        <v>2</v>
      </c>
      <c r="CB145" s="13">
        <v>4</v>
      </c>
      <c r="CC145" s="13">
        <v>4</v>
      </c>
      <c r="CD145" s="13">
        <v>1</v>
      </c>
      <c r="CE145" s="13">
        <v>4</v>
      </c>
      <c r="CF145" s="13">
        <v>2</v>
      </c>
      <c r="CG145" s="13">
        <v>1</v>
      </c>
      <c r="CH145" s="13">
        <v>1</v>
      </c>
      <c r="CI145" s="13">
        <v>4</v>
      </c>
      <c r="CJ145" s="13">
        <v>3</v>
      </c>
      <c r="CK145" s="13"/>
      <c r="CL145" s="13">
        <v>2</v>
      </c>
      <c r="CM145" s="13">
        <v>2</v>
      </c>
      <c r="CN145" s="13">
        <v>3</v>
      </c>
      <c r="CO145" s="13">
        <v>2</v>
      </c>
      <c r="CP145" s="13">
        <v>3</v>
      </c>
      <c r="CQ145" s="13">
        <v>1</v>
      </c>
      <c r="CR145" s="13">
        <v>1</v>
      </c>
      <c r="CS145" s="13">
        <v>1</v>
      </c>
      <c r="CT145" s="13">
        <v>1</v>
      </c>
      <c r="CU145" s="13">
        <v>1</v>
      </c>
      <c r="CV145" s="13">
        <v>1</v>
      </c>
      <c r="CW145" s="13">
        <v>3</v>
      </c>
      <c r="CX145" s="13">
        <v>1</v>
      </c>
      <c r="CY145" s="13">
        <v>1</v>
      </c>
      <c r="CZ145" s="13"/>
      <c r="DA145" s="13"/>
      <c r="DB145" s="13"/>
      <c r="DC145" s="13"/>
      <c r="DD145" s="13">
        <v>1</v>
      </c>
      <c r="DE145" s="13"/>
      <c r="DF145" s="13">
        <v>1</v>
      </c>
      <c r="DG145" s="13">
        <v>3</v>
      </c>
      <c r="DH145" s="13"/>
      <c r="DI145" s="13">
        <v>2</v>
      </c>
      <c r="DJ145" s="13">
        <v>1</v>
      </c>
      <c r="DK145" s="13">
        <v>3</v>
      </c>
      <c r="DL145" s="13"/>
      <c r="DM145" s="13"/>
      <c r="DN145" s="13"/>
      <c r="DO145" s="13"/>
      <c r="DP145" s="13"/>
      <c r="DQ145" s="13"/>
      <c r="DR145" s="13"/>
      <c r="DS145" s="13"/>
      <c r="DT145" s="13">
        <v>1</v>
      </c>
      <c r="DU145" s="13"/>
      <c r="DV145" s="13">
        <v>1</v>
      </c>
      <c r="DW145" s="13"/>
      <c r="DX145" s="13">
        <v>2</v>
      </c>
      <c r="DY145" s="13"/>
      <c r="DZ145" s="13"/>
      <c r="EA145" s="13"/>
      <c r="EB145" s="13"/>
      <c r="EC145" s="13"/>
      <c r="ED145" s="13"/>
      <c r="EE145" s="13"/>
      <c r="EF145" s="13">
        <v>1</v>
      </c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59">
        <v>111</v>
      </c>
      <c r="FC145" s="13"/>
      <c r="FD145" s="13">
        <v>1</v>
      </c>
      <c r="FE145" s="13">
        <v>1</v>
      </c>
      <c r="FF145" s="13"/>
      <c r="FG145" s="13"/>
      <c r="FH145" s="13"/>
      <c r="FI145" s="13"/>
      <c r="FJ145" s="13"/>
      <c r="FK145" s="13"/>
      <c r="FL145" s="13">
        <v>1</v>
      </c>
      <c r="FM145" s="13"/>
      <c r="FN145" s="13"/>
      <c r="FO145" s="13">
        <v>1</v>
      </c>
      <c r="FP145" s="13"/>
      <c r="FQ145" s="13">
        <v>1</v>
      </c>
      <c r="FR145" s="13">
        <v>2</v>
      </c>
      <c r="FS145" s="13"/>
      <c r="FT145" s="13"/>
      <c r="FU145" s="13">
        <v>1</v>
      </c>
      <c r="FV145" s="13"/>
      <c r="FW145" s="13"/>
      <c r="FX145" s="13">
        <v>3</v>
      </c>
      <c r="FY145" s="13"/>
      <c r="FZ145" s="13">
        <v>1</v>
      </c>
      <c r="GA145" s="13">
        <v>1</v>
      </c>
      <c r="GB145" s="13">
        <v>4</v>
      </c>
      <c r="GC145" s="13"/>
      <c r="GD145" s="13">
        <v>1</v>
      </c>
      <c r="GE145" s="13">
        <v>2</v>
      </c>
      <c r="GF145" s="13">
        <v>3</v>
      </c>
      <c r="GG145" s="13">
        <v>1</v>
      </c>
      <c r="GH145" s="13">
        <v>3</v>
      </c>
      <c r="GI145" s="13">
        <v>2</v>
      </c>
      <c r="GJ145" s="13">
        <v>2</v>
      </c>
      <c r="GK145" s="13">
        <v>1</v>
      </c>
      <c r="GL145" s="13">
        <v>5</v>
      </c>
      <c r="GM145" s="13">
        <v>2</v>
      </c>
      <c r="GN145" s="13">
        <v>1</v>
      </c>
      <c r="GO145" s="13">
        <v>3</v>
      </c>
      <c r="GP145" s="13">
        <v>2</v>
      </c>
      <c r="GQ145" s="13">
        <v>3</v>
      </c>
      <c r="GR145" s="13">
        <v>4</v>
      </c>
      <c r="GS145" s="13">
        <v>2</v>
      </c>
      <c r="GT145" s="13">
        <v>2</v>
      </c>
      <c r="GU145" s="13">
        <v>2</v>
      </c>
      <c r="GV145" s="13">
        <v>2</v>
      </c>
      <c r="GW145" s="13"/>
      <c r="GX145" s="13">
        <v>2</v>
      </c>
      <c r="GY145" s="13"/>
      <c r="GZ145" s="13">
        <v>1</v>
      </c>
      <c r="HA145" s="13">
        <v>1</v>
      </c>
      <c r="HB145" s="13">
        <v>4</v>
      </c>
      <c r="HC145" s="13">
        <v>3</v>
      </c>
      <c r="HD145" s="13"/>
      <c r="HE145" s="13">
        <v>1</v>
      </c>
      <c r="HF145" s="13">
        <v>4</v>
      </c>
      <c r="HG145" s="13"/>
      <c r="HH145" s="13">
        <v>1</v>
      </c>
      <c r="HI145" s="13">
        <v>2</v>
      </c>
      <c r="HJ145" s="13">
        <v>2</v>
      </c>
      <c r="HK145" s="13">
        <v>1</v>
      </c>
      <c r="HL145" s="13"/>
      <c r="HM145" s="13">
        <v>1</v>
      </c>
      <c r="HN145" s="13">
        <v>2</v>
      </c>
      <c r="HO145" s="13"/>
      <c r="HP145" s="13">
        <v>1</v>
      </c>
      <c r="HQ145" s="13">
        <v>1</v>
      </c>
      <c r="HR145" s="13"/>
      <c r="HS145" s="13">
        <v>1</v>
      </c>
      <c r="HT145" s="13">
        <v>2</v>
      </c>
      <c r="HU145" s="13"/>
      <c r="HV145" s="13"/>
      <c r="HW145" s="13"/>
      <c r="HX145" s="13"/>
      <c r="HY145" s="13"/>
      <c r="HZ145" s="13">
        <v>1</v>
      </c>
      <c r="IA145" s="13">
        <v>1</v>
      </c>
      <c r="IB145" s="13">
        <v>1</v>
      </c>
      <c r="IC145" s="13"/>
      <c r="ID145" s="13"/>
      <c r="IE145" s="13">
        <v>1</v>
      </c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59">
        <v>94</v>
      </c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59"/>
      <c r="NG145" s="13">
        <v>205</v>
      </c>
      <c r="NH145" s="351"/>
      <c r="NI145" s="351"/>
      <c r="NJ145" s="351"/>
      <c r="NK145" s="351"/>
      <c r="NL145" s="351"/>
      <c r="NM145" s="351"/>
    </row>
    <row r="146" spans="1:377">
      <c r="A146" s="8" t="s">
        <v>157</v>
      </c>
      <c r="B146" s="250">
        <f t="shared" si="108"/>
        <v>4</v>
      </c>
      <c r="C146" s="250">
        <f t="shared" si="109"/>
        <v>3</v>
      </c>
      <c r="D146" s="250">
        <f t="shared" si="110"/>
        <v>9</v>
      </c>
      <c r="E146" s="250">
        <f t="shared" si="111"/>
        <v>13</v>
      </c>
      <c r="F146" s="250">
        <f t="shared" si="112"/>
        <v>37</v>
      </c>
      <c r="G146" s="250">
        <f t="shared" si="113"/>
        <v>40</v>
      </c>
      <c r="H146" s="250">
        <f t="shared" si="114"/>
        <v>44</v>
      </c>
      <c r="I146" s="250">
        <f t="shared" si="115"/>
        <v>31</v>
      </c>
      <c r="J146" s="250">
        <f t="shared" si="116"/>
        <v>33</v>
      </c>
      <c r="K146" s="250">
        <f t="shared" si="117"/>
        <v>24</v>
      </c>
      <c r="L146" s="250">
        <f t="shared" si="118"/>
        <v>22</v>
      </c>
      <c r="M146" s="250">
        <f t="shared" si="119"/>
        <v>27</v>
      </c>
      <c r="N146" s="250">
        <f t="shared" si="120"/>
        <v>12</v>
      </c>
      <c r="O146" s="250">
        <f t="shared" si="121"/>
        <v>9</v>
      </c>
      <c r="P146" s="250">
        <f t="shared" si="122"/>
        <v>14</v>
      </c>
      <c r="Q146" s="250">
        <f t="shared" si="123"/>
        <v>6</v>
      </c>
      <c r="R146" s="250">
        <f t="shared" si="124"/>
        <v>2</v>
      </c>
      <c r="S146" s="250">
        <f t="shared" si="125"/>
        <v>8</v>
      </c>
      <c r="T146" s="250">
        <f t="shared" si="126"/>
        <v>1</v>
      </c>
      <c r="U146" s="250">
        <f t="shared" si="127"/>
        <v>1</v>
      </c>
      <c r="W146" s="16" t="s">
        <v>157</v>
      </c>
      <c r="X146" s="458">
        <f t="shared" si="87"/>
        <v>4</v>
      </c>
      <c r="Y146" s="458">
        <f t="shared" si="88"/>
        <v>3</v>
      </c>
      <c r="Z146" s="458">
        <f t="shared" si="89"/>
        <v>9</v>
      </c>
      <c r="AA146" s="458">
        <f t="shared" si="90"/>
        <v>13</v>
      </c>
      <c r="AB146" s="458">
        <f t="shared" si="91"/>
        <v>37</v>
      </c>
      <c r="AC146" s="458">
        <f t="shared" si="92"/>
        <v>40</v>
      </c>
      <c r="AD146" s="458">
        <f t="shared" si="93"/>
        <v>44</v>
      </c>
      <c r="AE146" s="458">
        <f t="shared" si="94"/>
        <v>31</v>
      </c>
      <c r="AF146" s="458">
        <f t="shared" si="95"/>
        <v>33</v>
      </c>
      <c r="AG146" s="458">
        <f t="shared" si="96"/>
        <v>24</v>
      </c>
      <c r="AH146" s="458">
        <f t="shared" si="97"/>
        <v>22</v>
      </c>
      <c r="AI146" s="458">
        <f t="shared" si="98"/>
        <v>27</v>
      </c>
      <c r="AJ146" s="458">
        <f t="shared" si="99"/>
        <v>12</v>
      </c>
      <c r="AK146" s="458">
        <f t="shared" si="100"/>
        <v>9</v>
      </c>
      <c r="AL146" s="458">
        <f t="shared" si="101"/>
        <v>14</v>
      </c>
      <c r="AM146" s="458">
        <f t="shared" si="102"/>
        <v>6</v>
      </c>
      <c r="AN146" s="458">
        <f t="shared" si="103"/>
        <v>2</v>
      </c>
      <c r="AO146" s="458">
        <f t="shared" si="104"/>
        <v>8</v>
      </c>
      <c r="AP146" s="458">
        <f t="shared" si="105"/>
        <v>1</v>
      </c>
      <c r="AQ146" s="458">
        <f t="shared" si="106"/>
        <v>1</v>
      </c>
      <c r="AR146" s="458">
        <f t="shared" si="107"/>
        <v>0</v>
      </c>
      <c r="AT146" s="16" t="s">
        <v>157</v>
      </c>
      <c r="AU146" s="13"/>
      <c r="AV146" s="13"/>
      <c r="AW146" s="13">
        <v>1</v>
      </c>
      <c r="AX146" s="13"/>
      <c r="AY146" s="13"/>
      <c r="AZ146" s="13">
        <v>1</v>
      </c>
      <c r="BA146" s="13"/>
      <c r="BB146" s="13"/>
      <c r="BC146" s="13"/>
      <c r="BD146" s="13">
        <v>1</v>
      </c>
      <c r="BE146" s="13"/>
      <c r="BF146" s="13"/>
      <c r="BG146" s="13">
        <v>2</v>
      </c>
      <c r="BH146" s="13"/>
      <c r="BI146" s="13">
        <v>2</v>
      </c>
      <c r="BJ146" s="13">
        <v>2</v>
      </c>
      <c r="BK146" s="13"/>
      <c r="BL146" s="13">
        <v>2</v>
      </c>
      <c r="BM146" s="13">
        <v>2</v>
      </c>
      <c r="BN146" s="13">
        <v>3</v>
      </c>
      <c r="BO146" s="13">
        <v>2</v>
      </c>
      <c r="BP146" s="13">
        <v>1</v>
      </c>
      <c r="BQ146" s="13">
        <v>2</v>
      </c>
      <c r="BR146" s="13">
        <v>3</v>
      </c>
      <c r="BS146" s="13">
        <v>2</v>
      </c>
      <c r="BT146" s="13">
        <v>8</v>
      </c>
      <c r="BU146" s="13">
        <v>3</v>
      </c>
      <c r="BV146" s="13">
        <v>7</v>
      </c>
      <c r="BW146" s="13">
        <v>7</v>
      </c>
      <c r="BX146" s="13">
        <v>5</v>
      </c>
      <c r="BY146" s="13">
        <v>4</v>
      </c>
      <c r="BZ146" s="13">
        <v>6</v>
      </c>
      <c r="CA146" s="13">
        <v>1</v>
      </c>
      <c r="CB146" s="13">
        <v>3</v>
      </c>
      <c r="CC146" s="13">
        <v>3</v>
      </c>
      <c r="CD146" s="13">
        <v>4</v>
      </c>
      <c r="CE146" s="13">
        <v>5</v>
      </c>
      <c r="CF146" s="13">
        <v>2</v>
      </c>
      <c r="CG146" s="13">
        <v>1</v>
      </c>
      <c r="CH146" s="13">
        <v>2</v>
      </c>
      <c r="CI146" s="13">
        <v>3</v>
      </c>
      <c r="CJ146" s="13">
        <v>2</v>
      </c>
      <c r="CK146" s="13">
        <v>2</v>
      </c>
      <c r="CL146" s="13">
        <v>7</v>
      </c>
      <c r="CM146" s="13"/>
      <c r="CN146" s="13">
        <v>4</v>
      </c>
      <c r="CO146" s="13">
        <v>2</v>
      </c>
      <c r="CP146" s="13">
        <v>1</v>
      </c>
      <c r="CQ146" s="13">
        <v>2</v>
      </c>
      <c r="CR146" s="13">
        <v>1</v>
      </c>
      <c r="CS146" s="13">
        <v>4</v>
      </c>
      <c r="CT146" s="13">
        <v>3</v>
      </c>
      <c r="CU146" s="13">
        <v>5</v>
      </c>
      <c r="CV146" s="13">
        <v>2</v>
      </c>
      <c r="CW146" s="13">
        <v>1</v>
      </c>
      <c r="CX146" s="13">
        <v>3</v>
      </c>
      <c r="CY146" s="13">
        <v>3</v>
      </c>
      <c r="CZ146" s="13"/>
      <c r="DA146" s="13">
        <v>3</v>
      </c>
      <c r="DB146" s="13">
        <v>3</v>
      </c>
      <c r="DC146" s="13">
        <v>1</v>
      </c>
      <c r="DD146" s="13"/>
      <c r="DE146" s="13">
        <v>1</v>
      </c>
      <c r="DF146" s="13">
        <v>2</v>
      </c>
      <c r="DG146" s="13">
        <v>1</v>
      </c>
      <c r="DH146" s="13">
        <v>3</v>
      </c>
      <c r="DI146" s="13"/>
      <c r="DJ146" s="13">
        <v>1</v>
      </c>
      <c r="DK146" s="13"/>
      <c r="DL146" s="13"/>
      <c r="DM146" s="13">
        <v>1</v>
      </c>
      <c r="DN146" s="13"/>
      <c r="DO146" s="13">
        <v>1</v>
      </c>
      <c r="DP146" s="13">
        <v>2</v>
      </c>
      <c r="DQ146" s="13"/>
      <c r="DR146" s="13">
        <v>2</v>
      </c>
      <c r="DS146" s="13"/>
      <c r="DT146" s="13"/>
      <c r="DU146" s="13"/>
      <c r="DV146" s="13"/>
      <c r="DW146" s="13"/>
      <c r="DX146" s="13">
        <v>2</v>
      </c>
      <c r="DY146" s="13"/>
      <c r="DZ146" s="13">
        <v>1</v>
      </c>
      <c r="EA146" s="13"/>
      <c r="EB146" s="13">
        <v>2</v>
      </c>
      <c r="EC146" s="13">
        <v>1</v>
      </c>
      <c r="ED146" s="13">
        <v>2</v>
      </c>
      <c r="EE146" s="13"/>
      <c r="EF146" s="13"/>
      <c r="EG146" s="13"/>
      <c r="EH146" s="13"/>
      <c r="EI146" s="13"/>
      <c r="EJ146" s="13"/>
      <c r="EK146" s="13">
        <v>1</v>
      </c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59">
        <v>162</v>
      </c>
      <c r="FC146" s="13"/>
      <c r="FD146" s="13"/>
      <c r="FE146" s="13">
        <v>1</v>
      </c>
      <c r="FF146" s="13"/>
      <c r="FG146" s="13"/>
      <c r="FH146" s="13"/>
      <c r="FI146" s="13">
        <v>2</v>
      </c>
      <c r="FJ146" s="13"/>
      <c r="FK146" s="13"/>
      <c r="FL146" s="13">
        <v>1</v>
      </c>
      <c r="FM146" s="13"/>
      <c r="FN146" s="13">
        <v>1</v>
      </c>
      <c r="FO146" s="13"/>
      <c r="FP146" s="13"/>
      <c r="FQ146" s="13"/>
      <c r="FR146" s="13">
        <v>2</v>
      </c>
      <c r="FS146" s="13"/>
      <c r="FT146" s="13"/>
      <c r="FU146" s="13">
        <v>3</v>
      </c>
      <c r="FV146" s="13">
        <v>3</v>
      </c>
      <c r="FW146" s="13">
        <v>3</v>
      </c>
      <c r="FX146" s="13">
        <v>4</v>
      </c>
      <c r="FY146" s="13">
        <v>3</v>
      </c>
      <c r="FZ146" s="13">
        <v>2</v>
      </c>
      <c r="GA146" s="13">
        <v>3</v>
      </c>
      <c r="GB146" s="13">
        <v>3</v>
      </c>
      <c r="GC146" s="13">
        <v>5</v>
      </c>
      <c r="GD146" s="13">
        <v>4</v>
      </c>
      <c r="GE146" s="13">
        <v>5</v>
      </c>
      <c r="GF146" s="13">
        <v>5</v>
      </c>
      <c r="GG146" s="13">
        <v>5</v>
      </c>
      <c r="GH146" s="13">
        <v>7</v>
      </c>
      <c r="GI146" s="13">
        <v>3</v>
      </c>
      <c r="GJ146" s="13">
        <v>6</v>
      </c>
      <c r="GK146" s="13">
        <v>4</v>
      </c>
      <c r="GL146" s="13">
        <v>1</v>
      </c>
      <c r="GM146" s="13">
        <v>5</v>
      </c>
      <c r="GN146" s="13">
        <v>4</v>
      </c>
      <c r="GO146" s="13">
        <v>5</v>
      </c>
      <c r="GP146" s="13">
        <v>4</v>
      </c>
      <c r="GQ146" s="13">
        <v>4</v>
      </c>
      <c r="GR146" s="13">
        <v>3</v>
      </c>
      <c r="GS146" s="13">
        <v>5</v>
      </c>
      <c r="GT146" s="13">
        <v>3</v>
      </c>
      <c r="GU146" s="13">
        <v>4</v>
      </c>
      <c r="GV146" s="13">
        <v>5</v>
      </c>
      <c r="GW146" s="13">
        <v>2</v>
      </c>
      <c r="GX146" s="13">
        <v>4</v>
      </c>
      <c r="GY146" s="13">
        <v>1</v>
      </c>
      <c r="GZ146" s="13">
        <v>2</v>
      </c>
      <c r="HA146" s="13">
        <v>4</v>
      </c>
      <c r="HB146" s="13">
        <v>1</v>
      </c>
      <c r="HC146" s="13"/>
      <c r="HD146" s="13">
        <v>4</v>
      </c>
      <c r="HE146" s="13">
        <v>2</v>
      </c>
      <c r="HF146" s="13">
        <v>3</v>
      </c>
      <c r="HG146" s="13">
        <v>2</v>
      </c>
      <c r="HH146" s="13">
        <v>4</v>
      </c>
      <c r="HI146" s="13"/>
      <c r="HJ146" s="13">
        <v>2</v>
      </c>
      <c r="HK146" s="13"/>
      <c r="HL146" s="13">
        <v>2</v>
      </c>
      <c r="HM146" s="13">
        <v>2</v>
      </c>
      <c r="HN146" s="13">
        <v>4</v>
      </c>
      <c r="HO146" s="13"/>
      <c r="HP146" s="13">
        <v>1</v>
      </c>
      <c r="HQ146" s="13">
        <v>1</v>
      </c>
      <c r="HR146" s="13">
        <v>1</v>
      </c>
      <c r="HS146" s="13"/>
      <c r="HT146" s="13">
        <v>1</v>
      </c>
      <c r="HU146" s="13">
        <v>1</v>
      </c>
      <c r="HV146" s="13">
        <v>3</v>
      </c>
      <c r="HW146" s="13">
        <v>2</v>
      </c>
      <c r="HX146" s="13">
        <v>1</v>
      </c>
      <c r="HY146" s="13"/>
      <c r="HZ146" s="13"/>
      <c r="IA146" s="13">
        <v>3</v>
      </c>
      <c r="IB146" s="13">
        <v>1</v>
      </c>
      <c r="IC146" s="13">
        <v>2</v>
      </c>
      <c r="ID146" s="13">
        <v>1</v>
      </c>
      <c r="IE146" s="13"/>
      <c r="IF146" s="13"/>
      <c r="IG146" s="13"/>
      <c r="IH146" s="13"/>
      <c r="II146" s="13"/>
      <c r="IJ146" s="13">
        <v>1</v>
      </c>
      <c r="IK146" s="13"/>
      <c r="IL146" s="13">
        <v>1</v>
      </c>
      <c r="IM146" s="13"/>
      <c r="IN146" s="13"/>
      <c r="IO146" s="13"/>
      <c r="IP146" s="13"/>
      <c r="IQ146" s="13">
        <v>1</v>
      </c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59">
        <v>178</v>
      </c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59"/>
      <c r="NG146" s="13">
        <v>340</v>
      </c>
      <c r="NH146" s="351"/>
      <c r="NI146" s="351"/>
      <c r="NJ146" s="351"/>
      <c r="NK146" s="351"/>
      <c r="NL146" s="351"/>
      <c r="NM146" s="351"/>
    </row>
    <row r="147" spans="1:377">
      <c r="A147" s="8" t="s">
        <v>158</v>
      </c>
      <c r="B147" s="250">
        <f t="shared" si="108"/>
        <v>2</v>
      </c>
      <c r="C147" s="250">
        <f t="shared" si="109"/>
        <v>0</v>
      </c>
      <c r="D147" s="250">
        <f t="shared" si="110"/>
        <v>0</v>
      </c>
      <c r="E147" s="250">
        <f t="shared" si="111"/>
        <v>5</v>
      </c>
      <c r="F147" s="250">
        <f t="shared" si="112"/>
        <v>12</v>
      </c>
      <c r="G147" s="250">
        <f t="shared" si="113"/>
        <v>11</v>
      </c>
      <c r="H147" s="250">
        <f t="shared" si="114"/>
        <v>7</v>
      </c>
      <c r="I147" s="250">
        <f t="shared" si="115"/>
        <v>15</v>
      </c>
      <c r="J147" s="250">
        <f t="shared" si="116"/>
        <v>1</v>
      </c>
      <c r="K147" s="250">
        <f t="shared" si="117"/>
        <v>9</v>
      </c>
      <c r="L147" s="250">
        <f t="shared" si="118"/>
        <v>7</v>
      </c>
      <c r="M147" s="250">
        <f t="shared" si="119"/>
        <v>3</v>
      </c>
      <c r="N147" s="250">
        <f t="shared" si="120"/>
        <v>4</v>
      </c>
      <c r="O147" s="250">
        <f t="shared" si="121"/>
        <v>4</v>
      </c>
      <c r="P147" s="250">
        <f t="shared" si="122"/>
        <v>5</v>
      </c>
      <c r="Q147" s="250">
        <f t="shared" si="123"/>
        <v>5</v>
      </c>
      <c r="R147" s="250">
        <f t="shared" si="124"/>
        <v>4</v>
      </c>
      <c r="S147" s="250">
        <f t="shared" si="125"/>
        <v>5</v>
      </c>
      <c r="T147" s="250">
        <f t="shared" si="126"/>
        <v>2</v>
      </c>
      <c r="U147" s="250">
        <f t="shared" si="127"/>
        <v>5</v>
      </c>
      <c r="W147" s="16" t="s">
        <v>158</v>
      </c>
      <c r="X147" s="458">
        <f t="shared" si="87"/>
        <v>2</v>
      </c>
      <c r="Y147" s="458">
        <f t="shared" si="88"/>
        <v>0</v>
      </c>
      <c r="Z147" s="458">
        <f t="shared" si="89"/>
        <v>0</v>
      </c>
      <c r="AA147" s="458">
        <f t="shared" si="90"/>
        <v>5</v>
      </c>
      <c r="AB147" s="458">
        <f t="shared" si="91"/>
        <v>12</v>
      </c>
      <c r="AC147" s="458">
        <f t="shared" si="92"/>
        <v>11</v>
      </c>
      <c r="AD147" s="458">
        <f t="shared" si="93"/>
        <v>7</v>
      </c>
      <c r="AE147" s="458">
        <f t="shared" si="94"/>
        <v>15</v>
      </c>
      <c r="AF147" s="458">
        <f t="shared" si="95"/>
        <v>1</v>
      </c>
      <c r="AG147" s="458">
        <f t="shared" si="96"/>
        <v>9</v>
      </c>
      <c r="AH147" s="458">
        <f t="shared" si="97"/>
        <v>7</v>
      </c>
      <c r="AI147" s="458">
        <f t="shared" si="98"/>
        <v>3</v>
      </c>
      <c r="AJ147" s="458">
        <f t="shared" si="99"/>
        <v>4</v>
      </c>
      <c r="AK147" s="458">
        <f t="shared" si="100"/>
        <v>4</v>
      </c>
      <c r="AL147" s="458">
        <f t="shared" si="101"/>
        <v>5</v>
      </c>
      <c r="AM147" s="458">
        <f t="shared" si="102"/>
        <v>5</v>
      </c>
      <c r="AN147" s="458">
        <f t="shared" si="103"/>
        <v>4</v>
      </c>
      <c r="AO147" s="458">
        <f t="shared" si="104"/>
        <v>5</v>
      </c>
      <c r="AP147" s="458">
        <f t="shared" si="105"/>
        <v>2</v>
      </c>
      <c r="AQ147" s="458">
        <f t="shared" si="106"/>
        <v>5</v>
      </c>
      <c r="AR147" s="458">
        <f t="shared" si="107"/>
        <v>0</v>
      </c>
      <c r="AT147" s="16" t="s">
        <v>158</v>
      </c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>
        <v>3</v>
      </c>
      <c r="BL147" s="13"/>
      <c r="BM147" s="13"/>
      <c r="BN147" s="13">
        <v>2</v>
      </c>
      <c r="BO147" s="13">
        <v>1</v>
      </c>
      <c r="BP147" s="13">
        <v>2</v>
      </c>
      <c r="BQ147" s="13">
        <v>3</v>
      </c>
      <c r="BR147" s="13">
        <v>2</v>
      </c>
      <c r="BS147" s="13">
        <v>1</v>
      </c>
      <c r="BT147" s="13">
        <v>1</v>
      </c>
      <c r="BU147" s="13"/>
      <c r="BV147" s="13">
        <v>1</v>
      </c>
      <c r="BW147" s="13"/>
      <c r="BX147" s="13"/>
      <c r="BY147" s="13">
        <v>1</v>
      </c>
      <c r="BZ147" s="13">
        <v>2</v>
      </c>
      <c r="CA147" s="13"/>
      <c r="CB147" s="13">
        <v>1</v>
      </c>
      <c r="CC147" s="13"/>
      <c r="CD147" s="13">
        <v>2</v>
      </c>
      <c r="CE147" s="13">
        <v>2</v>
      </c>
      <c r="CF147" s="13">
        <v>2</v>
      </c>
      <c r="CG147" s="13">
        <v>3</v>
      </c>
      <c r="CH147" s="13">
        <v>2</v>
      </c>
      <c r="CI147" s="13"/>
      <c r="CJ147" s="13">
        <v>3</v>
      </c>
      <c r="CK147" s="13">
        <v>1</v>
      </c>
      <c r="CL147" s="13"/>
      <c r="CM147" s="13">
        <v>1</v>
      </c>
      <c r="CN147" s="13"/>
      <c r="CO147" s="13"/>
      <c r="CP147" s="13">
        <v>1</v>
      </c>
      <c r="CQ147" s="13">
        <v>2</v>
      </c>
      <c r="CR147" s="13">
        <v>1</v>
      </c>
      <c r="CS147" s="13"/>
      <c r="CT147" s="13"/>
      <c r="CU147" s="13"/>
      <c r="CV147" s="13">
        <v>1</v>
      </c>
      <c r="CW147" s="13"/>
      <c r="CX147" s="13">
        <v>1</v>
      </c>
      <c r="CY147" s="13"/>
      <c r="CZ147" s="13"/>
      <c r="DA147" s="13"/>
      <c r="DB147" s="13">
        <v>1</v>
      </c>
      <c r="DC147" s="13">
        <v>1</v>
      </c>
      <c r="DD147" s="13"/>
      <c r="DE147" s="13"/>
      <c r="DF147" s="13"/>
      <c r="DG147" s="13"/>
      <c r="DH147" s="13">
        <v>3</v>
      </c>
      <c r="DI147" s="13"/>
      <c r="DJ147" s="13"/>
      <c r="DK147" s="13"/>
      <c r="DL147" s="13"/>
      <c r="DM147" s="13"/>
      <c r="DN147" s="13">
        <v>1</v>
      </c>
      <c r="DO147" s="13">
        <v>1</v>
      </c>
      <c r="DP147" s="13">
        <v>2</v>
      </c>
      <c r="DQ147" s="13"/>
      <c r="DR147" s="13"/>
      <c r="DS147" s="13">
        <v>1</v>
      </c>
      <c r="DT147" s="13"/>
      <c r="DU147" s="13"/>
      <c r="DV147" s="13"/>
      <c r="DW147" s="13"/>
      <c r="DX147" s="13"/>
      <c r="DY147" s="13">
        <v>1</v>
      </c>
      <c r="DZ147" s="13"/>
      <c r="EA147" s="13"/>
      <c r="EB147" s="13"/>
      <c r="EC147" s="13">
        <v>1</v>
      </c>
      <c r="ED147" s="13">
        <v>2</v>
      </c>
      <c r="EE147" s="13">
        <v>1</v>
      </c>
      <c r="EF147" s="13"/>
      <c r="EG147" s="13">
        <v>1</v>
      </c>
      <c r="EH147" s="13">
        <v>1</v>
      </c>
      <c r="EI147" s="13"/>
      <c r="EJ147" s="13">
        <v>2</v>
      </c>
      <c r="EK147" s="13">
        <v>1</v>
      </c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59">
        <v>62</v>
      </c>
      <c r="FC147" s="13">
        <v>1</v>
      </c>
      <c r="FD147" s="13">
        <v>1</v>
      </c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>
        <v>1</v>
      </c>
      <c r="GA147" s="13">
        <v>1</v>
      </c>
      <c r="GB147" s="13">
        <v>3</v>
      </c>
      <c r="GC147" s="13">
        <v>2</v>
      </c>
      <c r="GD147" s="13">
        <v>1</v>
      </c>
      <c r="GE147" s="13">
        <v>2</v>
      </c>
      <c r="GF147" s="13">
        <v>2</v>
      </c>
      <c r="GG147" s="13">
        <v>2</v>
      </c>
      <c r="GH147" s="13">
        <v>1</v>
      </c>
      <c r="GI147" s="13">
        <v>1</v>
      </c>
      <c r="GJ147" s="13"/>
      <c r="GK147" s="13">
        <v>2</v>
      </c>
      <c r="GL147" s="13">
        <v>1</v>
      </c>
      <c r="GM147" s="13"/>
      <c r="GN147" s="13"/>
      <c r="GO147" s="13"/>
      <c r="GP147" s="13"/>
      <c r="GQ147" s="13"/>
      <c r="GR147" s="13"/>
      <c r="GS147" s="13">
        <v>1</v>
      </c>
      <c r="GT147" s="13"/>
      <c r="GU147" s="13"/>
      <c r="GV147" s="13"/>
      <c r="GW147" s="13"/>
      <c r="GX147" s="13"/>
      <c r="GY147" s="13"/>
      <c r="GZ147" s="13"/>
      <c r="HA147" s="13">
        <v>1</v>
      </c>
      <c r="HB147" s="13"/>
      <c r="HC147" s="13">
        <v>2</v>
      </c>
      <c r="HD147" s="13">
        <v>1</v>
      </c>
      <c r="HE147" s="13"/>
      <c r="HF147" s="13"/>
      <c r="HG147" s="13"/>
      <c r="HH147" s="13"/>
      <c r="HI147" s="13">
        <v>2</v>
      </c>
      <c r="HJ147" s="13">
        <v>1</v>
      </c>
      <c r="HK147" s="13">
        <v>1</v>
      </c>
      <c r="HL147" s="13">
        <v>1</v>
      </c>
      <c r="HM147" s="13"/>
      <c r="HN147" s="13">
        <v>1</v>
      </c>
      <c r="HO147" s="13"/>
      <c r="HP147" s="13"/>
      <c r="HQ147" s="13"/>
      <c r="HR147" s="13"/>
      <c r="HS147" s="13">
        <v>1</v>
      </c>
      <c r="HT147" s="13"/>
      <c r="HU147" s="13">
        <v>2</v>
      </c>
      <c r="HV147" s="13"/>
      <c r="HW147" s="13">
        <v>1</v>
      </c>
      <c r="HX147" s="13"/>
      <c r="HY147" s="13"/>
      <c r="HZ147" s="13"/>
      <c r="IA147" s="13"/>
      <c r="IB147" s="13">
        <v>1</v>
      </c>
      <c r="IC147" s="13">
        <v>1</v>
      </c>
      <c r="ID147" s="13"/>
      <c r="IE147" s="13"/>
      <c r="IF147" s="13">
        <v>2</v>
      </c>
      <c r="IG147" s="13"/>
      <c r="IH147" s="13"/>
      <c r="II147" s="13">
        <v>1</v>
      </c>
      <c r="IJ147" s="13"/>
      <c r="IK147" s="13">
        <v>1</v>
      </c>
      <c r="IL147" s="13"/>
      <c r="IM147" s="13"/>
      <c r="IN147" s="13"/>
      <c r="IO147" s="13">
        <v>1</v>
      </c>
      <c r="IP147" s="13">
        <v>1</v>
      </c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59">
        <v>44</v>
      </c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59"/>
      <c r="NG147" s="13">
        <v>106</v>
      </c>
      <c r="NH147" s="351"/>
      <c r="NI147" s="351"/>
      <c r="NJ147" s="351"/>
      <c r="NK147" s="351"/>
      <c r="NL147" s="351"/>
      <c r="NM147" s="351"/>
    </row>
    <row r="148" spans="1:377">
      <c r="A148" s="9" t="s">
        <v>159</v>
      </c>
      <c r="B148" s="250">
        <f t="shared" si="108"/>
        <v>109</v>
      </c>
      <c r="C148" s="250">
        <f t="shared" si="109"/>
        <v>90</v>
      </c>
      <c r="D148" s="250">
        <f t="shared" si="110"/>
        <v>146</v>
      </c>
      <c r="E148" s="250">
        <f t="shared" si="111"/>
        <v>180</v>
      </c>
      <c r="F148" s="250">
        <f t="shared" si="112"/>
        <v>786</v>
      </c>
      <c r="G148" s="250">
        <f t="shared" si="113"/>
        <v>766</v>
      </c>
      <c r="H148" s="250">
        <f t="shared" si="114"/>
        <v>774</v>
      </c>
      <c r="I148" s="250">
        <f t="shared" si="115"/>
        <v>695</v>
      </c>
      <c r="J148" s="250">
        <f t="shared" si="116"/>
        <v>654</v>
      </c>
      <c r="K148" s="250">
        <f t="shared" si="117"/>
        <v>580</v>
      </c>
      <c r="L148" s="250">
        <f t="shared" si="118"/>
        <v>487</v>
      </c>
      <c r="M148" s="250">
        <f t="shared" si="119"/>
        <v>447</v>
      </c>
      <c r="N148" s="250">
        <f t="shared" si="120"/>
        <v>263</v>
      </c>
      <c r="O148" s="250">
        <f t="shared" si="121"/>
        <v>240</v>
      </c>
      <c r="P148" s="250">
        <f t="shared" si="122"/>
        <v>127</v>
      </c>
      <c r="Q148" s="250">
        <f t="shared" si="123"/>
        <v>132</v>
      </c>
      <c r="R148" s="250">
        <f t="shared" si="124"/>
        <v>53</v>
      </c>
      <c r="S148" s="250">
        <f t="shared" si="125"/>
        <v>104</v>
      </c>
      <c r="T148" s="250">
        <f t="shared" si="126"/>
        <v>22</v>
      </c>
      <c r="U148" s="250">
        <f t="shared" si="127"/>
        <v>42</v>
      </c>
      <c r="W148" s="16" t="s">
        <v>159</v>
      </c>
      <c r="X148" s="458">
        <f t="shared" si="87"/>
        <v>109</v>
      </c>
      <c r="Y148" s="458">
        <f t="shared" si="88"/>
        <v>90</v>
      </c>
      <c r="Z148" s="458">
        <f t="shared" si="89"/>
        <v>146</v>
      </c>
      <c r="AA148" s="458">
        <f t="shared" si="90"/>
        <v>180</v>
      </c>
      <c r="AB148" s="458">
        <f t="shared" si="91"/>
        <v>786</v>
      </c>
      <c r="AC148" s="458">
        <f t="shared" si="92"/>
        <v>766</v>
      </c>
      <c r="AD148" s="458">
        <f t="shared" si="93"/>
        <v>774</v>
      </c>
      <c r="AE148" s="458">
        <f t="shared" si="94"/>
        <v>695</v>
      </c>
      <c r="AF148" s="458">
        <f t="shared" si="95"/>
        <v>654</v>
      </c>
      <c r="AG148" s="458">
        <f t="shared" si="96"/>
        <v>580</v>
      </c>
      <c r="AH148" s="458">
        <f t="shared" si="97"/>
        <v>487</v>
      </c>
      <c r="AI148" s="458">
        <f t="shared" si="98"/>
        <v>447</v>
      </c>
      <c r="AJ148" s="458">
        <f t="shared" si="99"/>
        <v>263</v>
      </c>
      <c r="AK148" s="458">
        <f t="shared" si="100"/>
        <v>240</v>
      </c>
      <c r="AL148" s="458">
        <f t="shared" si="101"/>
        <v>127</v>
      </c>
      <c r="AM148" s="458">
        <f t="shared" si="102"/>
        <v>132</v>
      </c>
      <c r="AN148" s="458">
        <f t="shared" si="103"/>
        <v>53</v>
      </c>
      <c r="AO148" s="458">
        <f t="shared" si="104"/>
        <v>104</v>
      </c>
      <c r="AP148" s="458">
        <f t="shared" si="105"/>
        <v>22</v>
      </c>
      <c r="AQ148" s="458">
        <f t="shared" si="106"/>
        <v>42</v>
      </c>
      <c r="AR148" s="458">
        <f t="shared" si="107"/>
        <v>12</v>
      </c>
      <c r="AT148" s="16" t="s">
        <v>159</v>
      </c>
      <c r="AU148" s="13">
        <v>12</v>
      </c>
      <c r="AV148" s="13">
        <v>13</v>
      </c>
      <c r="AW148" s="13">
        <v>7</v>
      </c>
      <c r="AX148" s="13">
        <v>9</v>
      </c>
      <c r="AY148" s="13">
        <v>5</v>
      </c>
      <c r="AZ148" s="13">
        <v>8</v>
      </c>
      <c r="BA148" s="13">
        <v>9</v>
      </c>
      <c r="BB148" s="13">
        <v>8</v>
      </c>
      <c r="BC148" s="13">
        <v>8</v>
      </c>
      <c r="BD148" s="13">
        <v>11</v>
      </c>
      <c r="BE148" s="13">
        <v>4</v>
      </c>
      <c r="BF148" s="13">
        <v>8</v>
      </c>
      <c r="BG148" s="13">
        <v>10</v>
      </c>
      <c r="BH148" s="13">
        <v>13</v>
      </c>
      <c r="BI148" s="13">
        <v>9</v>
      </c>
      <c r="BJ148" s="13">
        <v>12</v>
      </c>
      <c r="BK148" s="13">
        <v>23</v>
      </c>
      <c r="BL148" s="13">
        <v>30</v>
      </c>
      <c r="BM148" s="13">
        <v>31</v>
      </c>
      <c r="BN148" s="13">
        <v>40</v>
      </c>
      <c r="BO148" s="13">
        <v>55</v>
      </c>
      <c r="BP148" s="13">
        <v>59</v>
      </c>
      <c r="BQ148" s="13">
        <v>63</v>
      </c>
      <c r="BR148" s="13">
        <v>68</v>
      </c>
      <c r="BS148" s="13">
        <v>82</v>
      </c>
      <c r="BT148" s="13">
        <v>88</v>
      </c>
      <c r="BU148" s="13">
        <v>76</v>
      </c>
      <c r="BV148" s="13">
        <v>91</v>
      </c>
      <c r="BW148" s="13">
        <v>90</v>
      </c>
      <c r="BX148" s="13">
        <v>94</v>
      </c>
      <c r="BY148" s="13">
        <v>73</v>
      </c>
      <c r="BZ148" s="13">
        <v>75</v>
      </c>
      <c r="CA148" s="13">
        <v>86</v>
      </c>
      <c r="CB148" s="13">
        <v>67</v>
      </c>
      <c r="CC148" s="13">
        <v>64</v>
      </c>
      <c r="CD148" s="13">
        <v>68</v>
      </c>
      <c r="CE148" s="13">
        <v>66</v>
      </c>
      <c r="CF148" s="13">
        <v>54</v>
      </c>
      <c r="CG148" s="13">
        <v>64</v>
      </c>
      <c r="CH148" s="13">
        <v>78</v>
      </c>
      <c r="CI148" s="13">
        <v>55</v>
      </c>
      <c r="CJ148" s="13">
        <v>67</v>
      </c>
      <c r="CK148" s="13">
        <v>69</v>
      </c>
      <c r="CL148" s="13">
        <v>53</v>
      </c>
      <c r="CM148" s="13">
        <v>63</v>
      </c>
      <c r="CN148" s="13">
        <v>56</v>
      </c>
      <c r="CO148" s="13">
        <v>59</v>
      </c>
      <c r="CP148" s="13">
        <v>47</v>
      </c>
      <c r="CQ148" s="13">
        <v>60</v>
      </c>
      <c r="CR148" s="13">
        <v>51</v>
      </c>
      <c r="CS148" s="13">
        <v>56</v>
      </c>
      <c r="CT148" s="13">
        <v>52</v>
      </c>
      <c r="CU148" s="13">
        <v>46</v>
      </c>
      <c r="CV148" s="13">
        <v>58</v>
      </c>
      <c r="CW148" s="13">
        <v>35</v>
      </c>
      <c r="CX148" s="13">
        <v>48</v>
      </c>
      <c r="CY148" s="13">
        <v>39</v>
      </c>
      <c r="CZ148" s="13">
        <v>32</v>
      </c>
      <c r="DA148" s="13">
        <v>49</v>
      </c>
      <c r="DB148" s="13">
        <v>32</v>
      </c>
      <c r="DC148" s="13">
        <v>35</v>
      </c>
      <c r="DD148" s="13">
        <v>32</v>
      </c>
      <c r="DE148" s="13">
        <v>29</v>
      </c>
      <c r="DF148" s="13">
        <v>35</v>
      </c>
      <c r="DG148" s="13">
        <v>22</v>
      </c>
      <c r="DH148" s="13">
        <v>26</v>
      </c>
      <c r="DI148" s="13">
        <v>14</v>
      </c>
      <c r="DJ148" s="13">
        <v>15</v>
      </c>
      <c r="DK148" s="13">
        <v>16</v>
      </c>
      <c r="DL148" s="13">
        <v>16</v>
      </c>
      <c r="DM148" s="13">
        <v>17</v>
      </c>
      <c r="DN148" s="13">
        <v>15</v>
      </c>
      <c r="DO148" s="13">
        <v>15</v>
      </c>
      <c r="DP148" s="13">
        <v>9</v>
      </c>
      <c r="DQ148" s="13">
        <v>12</v>
      </c>
      <c r="DR148" s="13">
        <v>10</v>
      </c>
      <c r="DS148" s="13">
        <v>9</v>
      </c>
      <c r="DT148" s="13">
        <v>17</v>
      </c>
      <c r="DU148" s="13">
        <v>11</v>
      </c>
      <c r="DV148" s="13">
        <v>17</v>
      </c>
      <c r="DW148" s="13">
        <v>15</v>
      </c>
      <c r="DX148" s="13">
        <v>12</v>
      </c>
      <c r="DY148" s="13">
        <v>15</v>
      </c>
      <c r="DZ148" s="13">
        <v>11</v>
      </c>
      <c r="EA148" s="13">
        <v>6</v>
      </c>
      <c r="EB148" s="13">
        <v>13</v>
      </c>
      <c r="EC148" s="13">
        <v>7</v>
      </c>
      <c r="ED148" s="13">
        <v>12</v>
      </c>
      <c r="EE148" s="13">
        <v>7</v>
      </c>
      <c r="EF148" s="13">
        <v>6</v>
      </c>
      <c r="EG148" s="13">
        <v>10</v>
      </c>
      <c r="EH148" s="13">
        <v>4</v>
      </c>
      <c r="EI148" s="13">
        <v>7</v>
      </c>
      <c r="EJ148" s="13">
        <v>9</v>
      </c>
      <c r="EK148" s="13">
        <v>1</v>
      </c>
      <c r="EL148" s="13">
        <v>1</v>
      </c>
      <c r="EM148" s="13">
        <v>4</v>
      </c>
      <c r="EN148" s="13">
        <v>3</v>
      </c>
      <c r="EO148" s="13">
        <v>2</v>
      </c>
      <c r="EP148" s="13">
        <v>1</v>
      </c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>
        <v>1</v>
      </c>
      <c r="FB148" s="59">
        <v>3277</v>
      </c>
      <c r="FC148" s="13">
        <v>13</v>
      </c>
      <c r="FD148" s="13">
        <v>18</v>
      </c>
      <c r="FE148" s="13">
        <v>12</v>
      </c>
      <c r="FF148" s="13">
        <v>5</v>
      </c>
      <c r="FG148" s="13">
        <v>11</v>
      </c>
      <c r="FH148" s="13">
        <v>10</v>
      </c>
      <c r="FI148" s="13">
        <v>11</v>
      </c>
      <c r="FJ148" s="13">
        <v>10</v>
      </c>
      <c r="FK148" s="13">
        <v>6</v>
      </c>
      <c r="FL148" s="13">
        <v>13</v>
      </c>
      <c r="FM148" s="13">
        <v>8</v>
      </c>
      <c r="FN148" s="13">
        <v>4</v>
      </c>
      <c r="FO148" s="13">
        <v>10</v>
      </c>
      <c r="FP148" s="13">
        <v>7</v>
      </c>
      <c r="FQ148" s="13">
        <v>14</v>
      </c>
      <c r="FR148" s="13">
        <v>17</v>
      </c>
      <c r="FS148" s="13">
        <v>17</v>
      </c>
      <c r="FT148" s="13">
        <v>18</v>
      </c>
      <c r="FU148" s="13">
        <v>24</v>
      </c>
      <c r="FV148" s="13">
        <v>27</v>
      </c>
      <c r="FW148" s="13">
        <v>36</v>
      </c>
      <c r="FX148" s="13">
        <v>61</v>
      </c>
      <c r="FY148" s="13">
        <v>64</v>
      </c>
      <c r="FZ148" s="13">
        <v>68</v>
      </c>
      <c r="GA148" s="13">
        <v>90</v>
      </c>
      <c r="GB148" s="13">
        <v>91</v>
      </c>
      <c r="GC148" s="13">
        <v>91</v>
      </c>
      <c r="GD148" s="13">
        <v>100</v>
      </c>
      <c r="GE148" s="13">
        <v>86</v>
      </c>
      <c r="GF148" s="13">
        <v>99</v>
      </c>
      <c r="GG148" s="13">
        <v>92</v>
      </c>
      <c r="GH148" s="13">
        <v>88</v>
      </c>
      <c r="GI148" s="13">
        <v>81</v>
      </c>
      <c r="GJ148" s="13">
        <v>80</v>
      </c>
      <c r="GK148" s="13">
        <v>77</v>
      </c>
      <c r="GL148" s="13">
        <v>61</v>
      </c>
      <c r="GM148" s="13">
        <v>73</v>
      </c>
      <c r="GN148" s="13">
        <v>69</v>
      </c>
      <c r="GO148" s="13">
        <v>89</v>
      </c>
      <c r="GP148" s="13">
        <v>64</v>
      </c>
      <c r="GQ148" s="13">
        <v>57</v>
      </c>
      <c r="GR148" s="13">
        <v>93</v>
      </c>
      <c r="GS148" s="13">
        <v>64</v>
      </c>
      <c r="GT148" s="13">
        <v>75</v>
      </c>
      <c r="GU148" s="13">
        <v>69</v>
      </c>
      <c r="GV148" s="13">
        <v>74</v>
      </c>
      <c r="GW148" s="13">
        <v>46</v>
      </c>
      <c r="GX148" s="13">
        <v>58</v>
      </c>
      <c r="GY148" s="13">
        <v>51</v>
      </c>
      <c r="GZ148" s="13">
        <v>67</v>
      </c>
      <c r="HA148" s="13">
        <v>60</v>
      </c>
      <c r="HB148" s="13">
        <v>48</v>
      </c>
      <c r="HC148" s="13">
        <v>49</v>
      </c>
      <c r="HD148" s="13">
        <v>54</v>
      </c>
      <c r="HE148" s="13">
        <v>55</v>
      </c>
      <c r="HF148" s="13">
        <v>45</v>
      </c>
      <c r="HG148" s="13">
        <v>55</v>
      </c>
      <c r="HH148" s="13">
        <v>46</v>
      </c>
      <c r="HI148" s="13">
        <v>37</v>
      </c>
      <c r="HJ148" s="13">
        <v>38</v>
      </c>
      <c r="HK148" s="13">
        <v>35</v>
      </c>
      <c r="HL148" s="13">
        <v>29</v>
      </c>
      <c r="HM148" s="13">
        <v>35</v>
      </c>
      <c r="HN148" s="13">
        <v>28</v>
      </c>
      <c r="HO148" s="13">
        <v>32</v>
      </c>
      <c r="HP148" s="13">
        <v>23</v>
      </c>
      <c r="HQ148" s="13">
        <v>22</v>
      </c>
      <c r="HR148" s="13">
        <v>31</v>
      </c>
      <c r="HS148" s="13">
        <v>10</v>
      </c>
      <c r="HT148" s="13">
        <v>18</v>
      </c>
      <c r="HU148" s="13">
        <v>16</v>
      </c>
      <c r="HV148" s="13">
        <v>13</v>
      </c>
      <c r="HW148" s="13">
        <v>9</v>
      </c>
      <c r="HX148" s="13">
        <v>17</v>
      </c>
      <c r="HY148" s="13">
        <v>18</v>
      </c>
      <c r="HZ148" s="13">
        <v>9</v>
      </c>
      <c r="IA148" s="13">
        <v>13</v>
      </c>
      <c r="IB148" s="13">
        <v>16</v>
      </c>
      <c r="IC148" s="13">
        <v>10</v>
      </c>
      <c r="ID148" s="13">
        <v>6</v>
      </c>
      <c r="IE148" s="13">
        <v>10</v>
      </c>
      <c r="IF148" s="13">
        <v>8</v>
      </c>
      <c r="IG148" s="13">
        <v>3</v>
      </c>
      <c r="IH148" s="13">
        <v>6</v>
      </c>
      <c r="II148" s="13">
        <v>1</v>
      </c>
      <c r="IJ148" s="13">
        <v>6</v>
      </c>
      <c r="IK148" s="13">
        <v>6</v>
      </c>
      <c r="IL148" s="13">
        <v>3</v>
      </c>
      <c r="IM148" s="13">
        <v>4</v>
      </c>
      <c r="IN148" s="13">
        <v>6</v>
      </c>
      <c r="IO148" s="13">
        <v>4</v>
      </c>
      <c r="IP148" s="13">
        <v>7</v>
      </c>
      <c r="IQ148" s="13">
        <v>1</v>
      </c>
      <c r="IR148" s="13"/>
      <c r="IS148" s="13">
        <v>3</v>
      </c>
      <c r="IT148" s="13">
        <v>2</v>
      </c>
      <c r="IU148" s="13">
        <v>1</v>
      </c>
      <c r="IV148" s="13">
        <v>1</v>
      </c>
      <c r="IW148" s="13">
        <v>1</v>
      </c>
      <c r="IX148" s="13"/>
      <c r="IY148" s="13">
        <v>1</v>
      </c>
      <c r="IZ148" s="13">
        <v>1</v>
      </c>
      <c r="JA148" s="13"/>
      <c r="JB148" s="13"/>
      <c r="JC148" s="13"/>
      <c r="JD148" s="13"/>
      <c r="JE148" s="13">
        <v>3</v>
      </c>
      <c r="JF148" s="59">
        <v>3424</v>
      </c>
      <c r="JG148" s="13">
        <v>1</v>
      </c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>
        <v>1</v>
      </c>
      <c r="KQ148" s="13"/>
      <c r="KR148" s="13">
        <v>1</v>
      </c>
      <c r="KS148" s="13"/>
      <c r="KT148" s="13"/>
      <c r="KU148" s="13">
        <v>1</v>
      </c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>
        <v>1</v>
      </c>
      <c r="MT148" s="13"/>
      <c r="MU148" s="13"/>
      <c r="MV148" s="13">
        <v>1</v>
      </c>
      <c r="MW148" s="13"/>
      <c r="MX148" s="13"/>
      <c r="MY148" s="13"/>
      <c r="MZ148" s="13"/>
      <c r="NA148" s="13"/>
      <c r="NB148" s="13"/>
      <c r="NC148" s="13"/>
      <c r="ND148" s="13"/>
      <c r="NE148" s="13">
        <v>2</v>
      </c>
      <c r="NF148" s="59">
        <v>8</v>
      </c>
      <c r="NG148" s="13">
        <v>6709</v>
      </c>
      <c r="NH148" s="351"/>
      <c r="NI148" s="351"/>
      <c r="NJ148" s="351"/>
      <c r="NK148" s="351"/>
      <c r="NL148" s="351"/>
      <c r="NM148" s="351"/>
    </row>
    <row r="149" spans="1:377">
      <c r="A149" s="9" t="s">
        <v>160</v>
      </c>
      <c r="B149" s="250">
        <f t="shared" si="108"/>
        <v>132</v>
      </c>
      <c r="C149" s="250">
        <f t="shared" si="109"/>
        <v>170</v>
      </c>
      <c r="D149" s="250">
        <f t="shared" si="110"/>
        <v>320</v>
      </c>
      <c r="E149" s="250">
        <f t="shared" si="111"/>
        <v>342</v>
      </c>
      <c r="F149" s="250">
        <f t="shared" si="112"/>
        <v>1123</v>
      </c>
      <c r="G149" s="250">
        <f t="shared" si="113"/>
        <v>1094</v>
      </c>
      <c r="H149" s="250">
        <f t="shared" si="114"/>
        <v>1116</v>
      </c>
      <c r="I149" s="250">
        <f t="shared" si="115"/>
        <v>1172</v>
      </c>
      <c r="J149" s="250">
        <f t="shared" si="116"/>
        <v>1074</v>
      </c>
      <c r="K149" s="250">
        <f t="shared" si="117"/>
        <v>1060</v>
      </c>
      <c r="L149" s="250">
        <f t="shared" si="118"/>
        <v>807</v>
      </c>
      <c r="M149" s="250">
        <f t="shared" si="119"/>
        <v>796</v>
      </c>
      <c r="N149" s="250">
        <f t="shared" si="120"/>
        <v>540</v>
      </c>
      <c r="O149" s="250">
        <f t="shared" si="121"/>
        <v>481</v>
      </c>
      <c r="P149" s="250">
        <f t="shared" si="122"/>
        <v>276</v>
      </c>
      <c r="Q149" s="250">
        <f t="shared" si="123"/>
        <v>263</v>
      </c>
      <c r="R149" s="250">
        <f t="shared" si="124"/>
        <v>146</v>
      </c>
      <c r="S149" s="250">
        <f t="shared" si="125"/>
        <v>207</v>
      </c>
      <c r="T149" s="250">
        <f t="shared" si="126"/>
        <v>43</v>
      </c>
      <c r="U149" s="250">
        <f t="shared" si="127"/>
        <v>110</v>
      </c>
      <c r="W149" s="16" t="s">
        <v>160</v>
      </c>
      <c r="X149" s="458">
        <f t="shared" si="87"/>
        <v>132</v>
      </c>
      <c r="Y149" s="458">
        <f t="shared" si="88"/>
        <v>170</v>
      </c>
      <c r="Z149" s="458">
        <f t="shared" si="89"/>
        <v>320</v>
      </c>
      <c r="AA149" s="458">
        <f t="shared" si="90"/>
        <v>342</v>
      </c>
      <c r="AB149" s="458">
        <f t="shared" si="91"/>
        <v>1123</v>
      </c>
      <c r="AC149" s="458">
        <f t="shared" si="92"/>
        <v>1094</v>
      </c>
      <c r="AD149" s="458">
        <f t="shared" si="93"/>
        <v>1116</v>
      </c>
      <c r="AE149" s="458">
        <f t="shared" si="94"/>
        <v>1172</v>
      </c>
      <c r="AF149" s="458">
        <f t="shared" si="95"/>
        <v>1074</v>
      </c>
      <c r="AG149" s="458">
        <f t="shared" si="96"/>
        <v>1060</v>
      </c>
      <c r="AH149" s="458">
        <f t="shared" si="97"/>
        <v>807</v>
      </c>
      <c r="AI149" s="458">
        <f t="shared" si="98"/>
        <v>796</v>
      </c>
      <c r="AJ149" s="458">
        <f t="shared" si="99"/>
        <v>540</v>
      </c>
      <c r="AK149" s="458">
        <f t="shared" si="100"/>
        <v>481</v>
      </c>
      <c r="AL149" s="458">
        <f t="shared" si="101"/>
        <v>276</v>
      </c>
      <c r="AM149" s="458">
        <f t="shared" si="102"/>
        <v>263</v>
      </c>
      <c r="AN149" s="458">
        <f t="shared" si="103"/>
        <v>146</v>
      </c>
      <c r="AO149" s="458">
        <f t="shared" si="104"/>
        <v>207</v>
      </c>
      <c r="AP149" s="458">
        <f t="shared" si="105"/>
        <v>43</v>
      </c>
      <c r="AQ149" s="458">
        <f t="shared" si="106"/>
        <v>110</v>
      </c>
      <c r="AR149" s="458">
        <f t="shared" si="107"/>
        <v>56</v>
      </c>
      <c r="AT149" s="16" t="s">
        <v>160</v>
      </c>
      <c r="AU149" s="13">
        <v>29</v>
      </c>
      <c r="AV149" s="13">
        <v>22</v>
      </c>
      <c r="AW149" s="13">
        <v>17</v>
      </c>
      <c r="AX149" s="13">
        <v>16</v>
      </c>
      <c r="AY149" s="13">
        <v>10</v>
      </c>
      <c r="AZ149" s="13">
        <v>3</v>
      </c>
      <c r="BA149" s="13">
        <v>12</v>
      </c>
      <c r="BB149" s="13">
        <v>19</v>
      </c>
      <c r="BC149" s="13">
        <v>22</v>
      </c>
      <c r="BD149" s="13">
        <v>20</v>
      </c>
      <c r="BE149" s="13">
        <v>17</v>
      </c>
      <c r="BF149" s="13">
        <v>22</v>
      </c>
      <c r="BG149" s="13">
        <v>22</v>
      </c>
      <c r="BH149" s="13">
        <v>23</v>
      </c>
      <c r="BI149" s="13">
        <v>22</v>
      </c>
      <c r="BJ149" s="13">
        <v>33</v>
      </c>
      <c r="BK149" s="13">
        <v>48</v>
      </c>
      <c r="BL149" s="13">
        <v>44</v>
      </c>
      <c r="BM149" s="13">
        <v>47</v>
      </c>
      <c r="BN149" s="13">
        <v>64</v>
      </c>
      <c r="BO149" s="13">
        <v>97</v>
      </c>
      <c r="BP149" s="13">
        <v>93</v>
      </c>
      <c r="BQ149" s="13">
        <v>111</v>
      </c>
      <c r="BR149" s="13">
        <v>107</v>
      </c>
      <c r="BS149" s="13">
        <v>125</v>
      </c>
      <c r="BT149" s="13">
        <v>107</v>
      </c>
      <c r="BU149" s="13">
        <v>116</v>
      </c>
      <c r="BV149" s="13">
        <v>118</v>
      </c>
      <c r="BW149" s="13">
        <v>94</v>
      </c>
      <c r="BX149" s="13">
        <v>126</v>
      </c>
      <c r="BY149" s="13">
        <v>105</v>
      </c>
      <c r="BZ149" s="13">
        <v>116</v>
      </c>
      <c r="CA149" s="13">
        <v>125</v>
      </c>
      <c r="CB149" s="13">
        <v>133</v>
      </c>
      <c r="CC149" s="13">
        <v>129</v>
      </c>
      <c r="CD149" s="13">
        <v>105</v>
      </c>
      <c r="CE149" s="13">
        <v>118</v>
      </c>
      <c r="CF149" s="13">
        <v>120</v>
      </c>
      <c r="CG149" s="13">
        <v>112</v>
      </c>
      <c r="CH149" s="13">
        <v>109</v>
      </c>
      <c r="CI149" s="13">
        <v>100</v>
      </c>
      <c r="CJ149" s="13">
        <v>106</v>
      </c>
      <c r="CK149" s="13">
        <v>122</v>
      </c>
      <c r="CL149" s="13">
        <v>99</v>
      </c>
      <c r="CM149" s="13">
        <v>106</v>
      </c>
      <c r="CN149" s="13">
        <v>111</v>
      </c>
      <c r="CO149" s="13">
        <v>109</v>
      </c>
      <c r="CP149" s="13">
        <v>125</v>
      </c>
      <c r="CQ149" s="13">
        <v>87</v>
      </c>
      <c r="CR149" s="13">
        <v>95</v>
      </c>
      <c r="CS149" s="13">
        <v>83</v>
      </c>
      <c r="CT149" s="13">
        <v>95</v>
      </c>
      <c r="CU149" s="13">
        <v>80</v>
      </c>
      <c r="CV149" s="13">
        <v>92</v>
      </c>
      <c r="CW149" s="13">
        <v>91</v>
      </c>
      <c r="CX149" s="13">
        <v>69</v>
      </c>
      <c r="CY149" s="13">
        <v>82</v>
      </c>
      <c r="CZ149" s="13">
        <v>72</v>
      </c>
      <c r="DA149" s="13">
        <v>66</v>
      </c>
      <c r="DB149" s="13">
        <v>66</v>
      </c>
      <c r="DC149" s="13">
        <v>71</v>
      </c>
      <c r="DD149" s="13">
        <v>63</v>
      </c>
      <c r="DE149" s="13">
        <v>57</v>
      </c>
      <c r="DF149" s="13">
        <v>60</v>
      </c>
      <c r="DG149" s="13">
        <v>42</v>
      </c>
      <c r="DH149" s="13">
        <v>52</v>
      </c>
      <c r="DI149" s="13">
        <v>36</v>
      </c>
      <c r="DJ149" s="13">
        <v>41</v>
      </c>
      <c r="DK149" s="13">
        <v>28</v>
      </c>
      <c r="DL149" s="13">
        <v>31</v>
      </c>
      <c r="DM149" s="13">
        <v>21</v>
      </c>
      <c r="DN149" s="13">
        <v>32</v>
      </c>
      <c r="DO149" s="13">
        <v>28</v>
      </c>
      <c r="DP149" s="13">
        <v>35</v>
      </c>
      <c r="DQ149" s="13">
        <v>36</v>
      </c>
      <c r="DR149" s="13">
        <v>30</v>
      </c>
      <c r="DS149" s="13">
        <v>23</v>
      </c>
      <c r="DT149" s="13">
        <v>22</v>
      </c>
      <c r="DU149" s="13">
        <v>16</v>
      </c>
      <c r="DV149" s="13">
        <v>20</v>
      </c>
      <c r="DW149" s="13">
        <v>21</v>
      </c>
      <c r="DX149" s="13">
        <v>17</v>
      </c>
      <c r="DY149" s="13">
        <v>21</v>
      </c>
      <c r="DZ149" s="13">
        <v>17</v>
      </c>
      <c r="EA149" s="13">
        <v>20</v>
      </c>
      <c r="EB149" s="13">
        <v>26</v>
      </c>
      <c r="EC149" s="13">
        <v>14</v>
      </c>
      <c r="ED149" s="13">
        <v>24</v>
      </c>
      <c r="EE149" s="13">
        <v>22</v>
      </c>
      <c r="EF149" s="13">
        <v>25</v>
      </c>
      <c r="EG149" s="13">
        <v>21</v>
      </c>
      <c r="EH149" s="13">
        <v>11</v>
      </c>
      <c r="EI149" s="13">
        <v>10</v>
      </c>
      <c r="EJ149" s="13">
        <v>13</v>
      </c>
      <c r="EK149" s="13">
        <v>20</v>
      </c>
      <c r="EL149" s="13">
        <v>14</v>
      </c>
      <c r="EM149" s="13">
        <v>6</v>
      </c>
      <c r="EN149" s="13">
        <v>5</v>
      </c>
      <c r="EO149" s="13">
        <v>7</v>
      </c>
      <c r="EP149" s="13"/>
      <c r="EQ149" s="13">
        <v>1</v>
      </c>
      <c r="ER149" s="13"/>
      <c r="ES149" s="13">
        <v>1</v>
      </c>
      <c r="ET149" s="13"/>
      <c r="EU149" s="13">
        <v>1</v>
      </c>
      <c r="EV149" s="13"/>
      <c r="EW149" s="13"/>
      <c r="EX149" s="13"/>
      <c r="EY149" s="13"/>
      <c r="EZ149" s="13"/>
      <c r="FA149" s="13"/>
      <c r="FB149" s="59">
        <v>5695</v>
      </c>
      <c r="FC149" s="13">
        <v>16</v>
      </c>
      <c r="FD149" s="13">
        <v>19</v>
      </c>
      <c r="FE149" s="13">
        <v>16</v>
      </c>
      <c r="FF149" s="13">
        <v>15</v>
      </c>
      <c r="FG149" s="13">
        <v>10</v>
      </c>
      <c r="FH149" s="13">
        <v>10</v>
      </c>
      <c r="FI149" s="13">
        <v>9</v>
      </c>
      <c r="FJ149" s="13">
        <v>12</v>
      </c>
      <c r="FK149" s="13">
        <v>14</v>
      </c>
      <c r="FL149" s="13">
        <v>11</v>
      </c>
      <c r="FM149" s="13">
        <v>19</v>
      </c>
      <c r="FN149" s="13">
        <v>13</v>
      </c>
      <c r="FO149" s="13">
        <v>10</v>
      </c>
      <c r="FP149" s="13">
        <v>24</v>
      </c>
      <c r="FQ149" s="13">
        <v>25</v>
      </c>
      <c r="FR149" s="13">
        <v>31</v>
      </c>
      <c r="FS149" s="13">
        <v>30</v>
      </c>
      <c r="FT149" s="13">
        <v>40</v>
      </c>
      <c r="FU149" s="13">
        <v>51</v>
      </c>
      <c r="FV149" s="13">
        <v>77</v>
      </c>
      <c r="FW149" s="13">
        <v>92</v>
      </c>
      <c r="FX149" s="13">
        <v>96</v>
      </c>
      <c r="FY149" s="13">
        <v>109</v>
      </c>
      <c r="FZ149" s="13">
        <v>149</v>
      </c>
      <c r="GA149" s="13">
        <v>98</v>
      </c>
      <c r="GB149" s="13">
        <v>96</v>
      </c>
      <c r="GC149" s="13">
        <v>132</v>
      </c>
      <c r="GD149" s="13">
        <v>105</v>
      </c>
      <c r="GE149" s="13">
        <v>121</v>
      </c>
      <c r="GF149" s="13">
        <v>125</v>
      </c>
      <c r="GG149" s="13">
        <v>119</v>
      </c>
      <c r="GH149" s="13">
        <v>101</v>
      </c>
      <c r="GI149" s="13">
        <v>114</v>
      </c>
      <c r="GJ149" s="13">
        <v>125</v>
      </c>
      <c r="GK149" s="13">
        <v>116</v>
      </c>
      <c r="GL149" s="13">
        <v>119</v>
      </c>
      <c r="GM149" s="13">
        <v>81</v>
      </c>
      <c r="GN149" s="13">
        <v>113</v>
      </c>
      <c r="GO149" s="13">
        <v>116</v>
      </c>
      <c r="GP149" s="13">
        <v>112</v>
      </c>
      <c r="GQ149" s="13">
        <v>113</v>
      </c>
      <c r="GR149" s="13">
        <v>124</v>
      </c>
      <c r="GS149" s="13">
        <v>116</v>
      </c>
      <c r="GT149" s="13">
        <v>112</v>
      </c>
      <c r="GU149" s="13">
        <v>109</v>
      </c>
      <c r="GV149" s="13">
        <v>93</v>
      </c>
      <c r="GW149" s="13">
        <v>106</v>
      </c>
      <c r="GX149" s="13">
        <v>112</v>
      </c>
      <c r="GY149" s="13">
        <v>90</v>
      </c>
      <c r="GZ149" s="13">
        <v>99</v>
      </c>
      <c r="HA149" s="13">
        <v>114</v>
      </c>
      <c r="HB149" s="13">
        <v>96</v>
      </c>
      <c r="HC149" s="13">
        <v>93</v>
      </c>
      <c r="HD149" s="13">
        <v>75</v>
      </c>
      <c r="HE149" s="13">
        <v>67</v>
      </c>
      <c r="HF149" s="13">
        <v>82</v>
      </c>
      <c r="HG149" s="13">
        <v>68</v>
      </c>
      <c r="HH149" s="13">
        <v>73</v>
      </c>
      <c r="HI149" s="13">
        <v>67</v>
      </c>
      <c r="HJ149" s="13">
        <v>72</v>
      </c>
      <c r="HK149" s="13">
        <v>62</v>
      </c>
      <c r="HL149" s="13">
        <v>58</v>
      </c>
      <c r="HM149" s="13">
        <v>62</v>
      </c>
      <c r="HN149" s="13">
        <v>58</v>
      </c>
      <c r="HO149" s="13">
        <v>62</v>
      </c>
      <c r="HP149" s="13">
        <v>60</v>
      </c>
      <c r="HQ149" s="13">
        <v>43</v>
      </c>
      <c r="HR149" s="13">
        <v>45</v>
      </c>
      <c r="HS149" s="13">
        <v>46</v>
      </c>
      <c r="HT149" s="13">
        <v>44</v>
      </c>
      <c r="HU149" s="13">
        <v>29</v>
      </c>
      <c r="HV149" s="13">
        <v>28</v>
      </c>
      <c r="HW149" s="13">
        <v>31</v>
      </c>
      <c r="HX149" s="13">
        <v>35</v>
      </c>
      <c r="HY149" s="13">
        <v>27</v>
      </c>
      <c r="HZ149" s="13">
        <v>29</v>
      </c>
      <c r="IA149" s="13">
        <v>23</v>
      </c>
      <c r="IB149" s="13">
        <v>30</v>
      </c>
      <c r="IC149" s="13">
        <v>20</v>
      </c>
      <c r="ID149" s="13">
        <v>24</v>
      </c>
      <c r="IE149" s="13">
        <v>17</v>
      </c>
      <c r="IF149" s="13">
        <v>22</v>
      </c>
      <c r="IG149" s="13">
        <v>14</v>
      </c>
      <c r="IH149" s="13">
        <v>20</v>
      </c>
      <c r="II149" s="13">
        <v>17</v>
      </c>
      <c r="IJ149" s="13">
        <v>9</v>
      </c>
      <c r="IK149" s="13">
        <v>14</v>
      </c>
      <c r="IL149" s="13">
        <v>9</v>
      </c>
      <c r="IM149" s="13">
        <v>11</v>
      </c>
      <c r="IN149" s="13">
        <v>13</v>
      </c>
      <c r="IO149" s="13">
        <v>10</v>
      </c>
      <c r="IP149" s="13">
        <v>11</v>
      </c>
      <c r="IQ149" s="13">
        <v>6</v>
      </c>
      <c r="IR149" s="13">
        <v>4</v>
      </c>
      <c r="IS149" s="13">
        <v>4</v>
      </c>
      <c r="IT149" s="13">
        <v>4</v>
      </c>
      <c r="IU149" s="13">
        <v>2</v>
      </c>
      <c r="IV149" s="13">
        <v>1</v>
      </c>
      <c r="IW149" s="13">
        <v>1</v>
      </c>
      <c r="IX149" s="13"/>
      <c r="IY149" s="13"/>
      <c r="IZ149" s="13"/>
      <c r="JA149" s="13"/>
      <c r="JB149" s="13"/>
      <c r="JC149" s="13"/>
      <c r="JD149" s="13"/>
      <c r="JE149" s="13">
        <v>2</v>
      </c>
      <c r="JF149" s="59">
        <v>5579</v>
      </c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>
        <v>1</v>
      </c>
      <c r="JW149" s="13"/>
      <c r="JX149" s="13"/>
      <c r="JY149" s="13"/>
      <c r="JZ149" s="13">
        <v>2</v>
      </c>
      <c r="KA149" s="13"/>
      <c r="KB149" s="13"/>
      <c r="KC149" s="13">
        <v>1</v>
      </c>
      <c r="KD149" s="13"/>
      <c r="KE149" s="13">
        <v>1</v>
      </c>
      <c r="KF149" s="13"/>
      <c r="KG149" s="13">
        <v>5</v>
      </c>
      <c r="KH149" s="13">
        <v>2</v>
      </c>
      <c r="KI149" s="13">
        <v>1</v>
      </c>
      <c r="KJ149" s="13">
        <v>1</v>
      </c>
      <c r="KK149" s="13"/>
      <c r="KL149" s="13">
        <v>1</v>
      </c>
      <c r="KM149" s="13">
        <v>1</v>
      </c>
      <c r="KN149" s="13"/>
      <c r="KO149" s="13">
        <v>1</v>
      </c>
      <c r="KP149" s="13">
        <v>1</v>
      </c>
      <c r="KQ149" s="13"/>
      <c r="KR149" s="13">
        <v>1</v>
      </c>
      <c r="KS149" s="13">
        <v>3</v>
      </c>
      <c r="KT149" s="13"/>
      <c r="KU149" s="13"/>
      <c r="KV149" s="13">
        <v>1</v>
      </c>
      <c r="KW149" s="13"/>
      <c r="KX149" s="13"/>
      <c r="KY149" s="13"/>
      <c r="KZ149" s="13">
        <v>1</v>
      </c>
      <c r="LA149" s="13"/>
      <c r="LB149" s="13">
        <v>1</v>
      </c>
      <c r="LC149" s="13"/>
      <c r="LD149" s="13"/>
      <c r="LE149" s="13"/>
      <c r="LF149" s="13">
        <v>1</v>
      </c>
      <c r="LG149" s="13"/>
      <c r="LH149" s="13"/>
      <c r="LI149" s="13">
        <v>1</v>
      </c>
      <c r="LJ149" s="13"/>
      <c r="LK149" s="13">
        <v>1</v>
      </c>
      <c r="LL149" s="13"/>
      <c r="LM149" s="13"/>
      <c r="LN149" s="13"/>
      <c r="LO149" s="13"/>
      <c r="LP149" s="13"/>
      <c r="LQ149" s="13">
        <v>1</v>
      </c>
      <c r="LR149" s="13">
        <v>1</v>
      </c>
      <c r="LS149" s="13"/>
      <c r="LT149" s="13"/>
      <c r="LU149" s="13">
        <v>2</v>
      </c>
      <c r="LV149" s="13"/>
      <c r="LW149" s="13"/>
      <c r="LX149" s="13"/>
      <c r="LY149" s="13"/>
      <c r="LZ149" s="13">
        <v>1</v>
      </c>
      <c r="MA149" s="13">
        <v>2</v>
      </c>
      <c r="MB149" s="13">
        <v>1</v>
      </c>
      <c r="MC149" s="13"/>
      <c r="MD149" s="13">
        <v>3</v>
      </c>
      <c r="ME149" s="13">
        <v>1</v>
      </c>
      <c r="MF149" s="13"/>
      <c r="MG149" s="13"/>
      <c r="MH149" s="13"/>
      <c r="MI149" s="13">
        <v>2</v>
      </c>
      <c r="MJ149" s="13">
        <v>1</v>
      </c>
      <c r="MK149" s="13">
        <v>2</v>
      </c>
      <c r="ML149" s="13">
        <v>1</v>
      </c>
      <c r="MM149" s="13"/>
      <c r="MN149" s="13"/>
      <c r="MO149" s="13">
        <v>1</v>
      </c>
      <c r="MP149" s="13"/>
      <c r="MQ149" s="13">
        <v>2</v>
      </c>
      <c r="MR149" s="13">
        <v>1</v>
      </c>
      <c r="MS149" s="13">
        <v>2</v>
      </c>
      <c r="MT149" s="13"/>
      <c r="MU149" s="13"/>
      <c r="MV149" s="13"/>
      <c r="MW149" s="13">
        <v>1</v>
      </c>
      <c r="MX149" s="13"/>
      <c r="MY149" s="13"/>
      <c r="MZ149" s="13">
        <v>1</v>
      </c>
      <c r="NA149" s="13"/>
      <c r="NB149" s="13"/>
      <c r="NC149" s="13"/>
      <c r="ND149" s="13"/>
      <c r="NE149" s="13"/>
      <c r="NF149" s="59">
        <v>54</v>
      </c>
      <c r="NG149" s="13">
        <v>11328</v>
      </c>
      <c r="NH149" s="351"/>
      <c r="NI149" s="351"/>
      <c r="NJ149" s="351"/>
      <c r="NK149" s="351"/>
      <c r="NL149" s="351"/>
      <c r="NM149" s="351"/>
    </row>
    <row r="150" spans="1:377">
      <c r="A150" s="9" t="s">
        <v>161</v>
      </c>
      <c r="B150" s="250">
        <f t="shared" si="108"/>
        <v>144</v>
      </c>
      <c r="C150" s="250">
        <f t="shared" si="109"/>
        <v>142</v>
      </c>
      <c r="D150" s="250">
        <f t="shared" si="110"/>
        <v>275</v>
      </c>
      <c r="E150" s="250">
        <f t="shared" si="111"/>
        <v>304</v>
      </c>
      <c r="F150" s="250">
        <f t="shared" si="112"/>
        <v>1234</v>
      </c>
      <c r="G150" s="250">
        <f t="shared" si="113"/>
        <v>1261</v>
      </c>
      <c r="H150" s="250">
        <f t="shared" si="114"/>
        <v>1517</v>
      </c>
      <c r="I150" s="250">
        <f t="shared" si="115"/>
        <v>1365</v>
      </c>
      <c r="J150" s="250">
        <f t="shared" si="116"/>
        <v>1123</v>
      </c>
      <c r="K150" s="250">
        <f t="shared" si="117"/>
        <v>917</v>
      </c>
      <c r="L150" s="250">
        <f t="shared" si="118"/>
        <v>754</v>
      </c>
      <c r="M150" s="250">
        <f t="shared" si="119"/>
        <v>731</v>
      </c>
      <c r="N150" s="250">
        <f t="shared" si="120"/>
        <v>400</v>
      </c>
      <c r="O150" s="250">
        <f t="shared" si="121"/>
        <v>361</v>
      </c>
      <c r="P150" s="250">
        <f t="shared" si="122"/>
        <v>191</v>
      </c>
      <c r="Q150" s="250">
        <f t="shared" si="123"/>
        <v>178</v>
      </c>
      <c r="R150" s="250">
        <f t="shared" si="124"/>
        <v>76</v>
      </c>
      <c r="S150" s="250">
        <f t="shared" si="125"/>
        <v>145</v>
      </c>
      <c r="T150" s="250">
        <f t="shared" si="126"/>
        <v>12</v>
      </c>
      <c r="U150" s="250">
        <f t="shared" si="127"/>
        <v>55</v>
      </c>
      <c r="W150" s="16" t="s">
        <v>161</v>
      </c>
      <c r="X150" s="458">
        <f t="shared" si="87"/>
        <v>144</v>
      </c>
      <c r="Y150" s="458">
        <f t="shared" si="88"/>
        <v>142</v>
      </c>
      <c r="Z150" s="458">
        <f t="shared" si="89"/>
        <v>275</v>
      </c>
      <c r="AA150" s="458">
        <f t="shared" si="90"/>
        <v>304</v>
      </c>
      <c r="AB150" s="458">
        <f t="shared" si="91"/>
        <v>1234</v>
      </c>
      <c r="AC150" s="458">
        <f t="shared" si="92"/>
        <v>1261</v>
      </c>
      <c r="AD150" s="458">
        <f t="shared" si="93"/>
        <v>1517</v>
      </c>
      <c r="AE150" s="458">
        <f t="shared" si="94"/>
        <v>1365</v>
      </c>
      <c r="AF150" s="458">
        <f t="shared" si="95"/>
        <v>1123</v>
      </c>
      <c r="AG150" s="458">
        <f t="shared" si="96"/>
        <v>917</v>
      </c>
      <c r="AH150" s="458">
        <f t="shared" si="97"/>
        <v>754</v>
      </c>
      <c r="AI150" s="458">
        <f t="shared" si="98"/>
        <v>731</v>
      </c>
      <c r="AJ150" s="458">
        <f t="shared" si="99"/>
        <v>400</v>
      </c>
      <c r="AK150" s="458">
        <f t="shared" si="100"/>
        <v>361</v>
      </c>
      <c r="AL150" s="458">
        <f t="shared" si="101"/>
        <v>191</v>
      </c>
      <c r="AM150" s="458">
        <f t="shared" si="102"/>
        <v>178</v>
      </c>
      <c r="AN150" s="458">
        <f t="shared" si="103"/>
        <v>76</v>
      </c>
      <c r="AO150" s="458">
        <f t="shared" si="104"/>
        <v>145</v>
      </c>
      <c r="AP150" s="458">
        <f t="shared" si="105"/>
        <v>12</v>
      </c>
      <c r="AQ150" s="458">
        <f t="shared" si="106"/>
        <v>55</v>
      </c>
      <c r="AR150" s="458">
        <f t="shared" si="107"/>
        <v>36</v>
      </c>
      <c r="AT150" s="16" t="s">
        <v>161</v>
      </c>
      <c r="AU150" s="13">
        <v>16</v>
      </c>
      <c r="AV150" s="13">
        <v>24</v>
      </c>
      <c r="AW150" s="13">
        <v>22</v>
      </c>
      <c r="AX150" s="13">
        <v>10</v>
      </c>
      <c r="AY150" s="13">
        <v>12</v>
      </c>
      <c r="AZ150" s="13">
        <v>11</v>
      </c>
      <c r="BA150" s="13">
        <v>15</v>
      </c>
      <c r="BB150" s="13">
        <v>15</v>
      </c>
      <c r="BC150" s="13">
        <v>7</v>
      </c>
      <c r="BD150" s="13">
        <v>10</v>
      </c>
      <c r="BE150" s="13">
        <v>11</v>
      </c>
      <c r="BF150" s="13">
        <v>20</v>
      </c>
      <c r="BG150" s="13">
        <v>15</v>
      </c>
      <c r="BH150" s="13">
        <v>10</v>
      </c>
      <c r="BI150" s="13">
        <v>27</v>
      </c>
      <c r="BJ150" s="13">
        <v>17</v>
      </c>
      <c r="BK150" s="13">
        <v>32</v>
      </c>
      <c r="BL150" s="13">
        <v>52</v>
      </c>
      <c r="BM150" s="13">
        <v>46</v>
      </c>
      <c r="BN150" s="13">
        <v>74</v>
      </c>
      <c r="BO150" s="13">
        <v>73</v>
      </c>
      <c r="BP150" s="13">
        <v>92</v>
      </c>
      <c r="BQ150" s="13">
        <v>87</v>
      </c>
      <c r="BR150" s="13">
        <v>125</v>
      </c>
      <c r="BS150" s="13">
        <v>129</v>
      </c>
      <c r="BT150" s="13">
        <v>129</v>
      </c>
      <c r="BU150" s="13">
        <v>155</v>
      </c>
      <c r="BV150" s="13">
        <v>137</v>
      </c>
      <c r="BW150" s="13">
        <v>176</v>
      </c>
      <c r="BX150" s="13">
        <v>158</v>
      </c>
      <c r="BY150" s="13">
        <v>167</v>
      </c>
      <c r="BZ150" s="13">
        <v>142</v>
      </c>
      <c r="CA150" s="13">
        <v>128</v>
      </c>
      <c r="CB150" s="13">
        <v>161</v>
      </c>
      <c r="CC150" s="13">
        <v>136</v>
      </c>
      <c r="CD150" s="13">
        <v>123</v>
      </c>
      <c r="CE150" s="13">
        <v>128</v>
      </c>
      <c r="CF150" s="13">
        <v>126</v>
      </c>
      <c r="CG150" s="13">
        <v>131</v>
      </c>
      <c r="CH150" s="13">
        <v>123</v>
      </c>
      <c r="CI150" s="13">
        <v>121</v>
      </c>
      <c r="CJ150" s="13">
        <v>108</v>
      </c>
      <c r="CK150" s="13">
        <v>87</v>
      </c>
      <c r="CL150" s="13">
        <v>103</v>
      </c>
      <c r="CM150" s="13">
        <v>90</v>
      </c>
      <c r="CN150" s="13">
        <v>69</v>
      </c>
      <c r="CO150" s="13">
        <v>79</v>
      </c>
      <c r="CP150" s="13">
        <v>80</v>
      </c>
      <c r="CQ150" s="13">
        <v>94</v>
      </c>
      <c r="CR150" s="13">
        <v>86</v>
      </c>
      <c r="CS150" s="13">
        <v>91</v>
      </c>
      <c r="CT150" s="13">
        <v>87</v>
      </c>
      <c r="CU150" s="13">
        <v>68</v>
      </c>
      <c r="CV150" s="13">
        <v>73</v>
      </c>
      <c r="CW150" s="13">
        <v>80</v>
      </c>
      <c r="CX150" s="13">
        <v>87</v>
      </c>
      <c r="CY150" s="13">
        <v>62</v>
      </c>
      <c r="CZ150" s="13">
        <v>72</v>
      </c>
      <c r="DA150" s="13">
        <v>63</v>
      </c>
      <c r="DB150" s="13">
        <v>48</v>
      </c>
      <c r="DC150" s="13">
        <v>48</v>
      </c>
      <c r="DD150" s="13">
        <v>43</v>
      </c>
      <c r="DE150" s="13">
        <v>60</v>
      </c>
      <c r="DF150" s="13">
        <v>40</v>
      </c>
      <c r="DG150" s="13">
        <v>33</v>
      </c>
      <c r="DH150" s="13">
        <v>26</v>
      </c>
      <c r="DI150" s="13">
        <v>36</v>
      </c>
      <c r="DJ150" s="13">
        <v>30</v>
      </c>
      <c r="DK150" s="13">
        <v>18</v>
      </c>
      <c r="DL150" s="13">
        <v>27</v>
      </c>
      <c r="DM150" s="13">
        <v>28</v>
      </c>
      <c r="DN150" s="13">
        <v>19</v>
      </c>
      <c r="DO150" s="13">
        <v>22</v>
      </c>
      <c r="DP150" s="13">
        <v>16</v>
      </c>
      <c r="DQ150" s="13">
        <v>15</v>
      </c>
      <c r="DR150" s="13">
        <v>13</v>
      </c>
      <c r="DS150" s="13">
        <v>23</v>
      </c>
      <c r="DT150" s="13">
        <v>13</v>
      </c>
      <c r="DU150" s="13">
        <v>14</v>
      </c>
      <c r="DV150" s="13">
        <v>15</v>
      </c>
      <c r="DW150" s="13">
        <v>16</v>
      </c>
      <c r="DX150" s="13">
        <v>14</v>
      </c>
      <c r="DY150" s="13">
        <v>19</v>
      </c>
      <c r="DZ150" s="13">
        <v>12</v>
      </c>
      <c r="EA150" s="13">
        <v>17</v>
      </c>
      <c r="EB150" s="13">
        <v>14</v>
      </c>
      <c r="EC150" s="13">
        <v>15</v>
      </c>
      <c r="ED150" s="13">
        <v>14</v>
      </c>
      <c r="EE150" s="13">
        <v>9</v>
      </c>
      <c r="EF150" s="13">
        <v>15</v>
      </c>
      <c r="EG150" s="13">
        <v>10</v>
      </c>
      <c r="EH150" s="13">
        <v>5</v>
      </c>
      <c r="EI150" s="13">
        <v>8</v>
      </c>
      <c r="EJ150" s="13">
        <v>7</v>
      </c>
      <c r="EK150" s="13">
        <v>4</v>
      </c>
      <c r="EL150" s="13">
        <v>6</v>
      </c>
      <c r="EM150" s="13">
        <v>8</v>
      </c>
      <c r="EN150" s="13">
        <v>4</v>
      </c>
      <c r="EO150" s="13">
        <v>2</v>
      </c>
      <c r="EP150" s="13"/>
      <c r="EQ150" s="13"/>
      <c r="ER150" s="13"/>
      <c r="ES150" s="13">
        <v>1</v>
      </c>
      <c r="ET150" s="13"/>
      <c r="EU150" s="13"/>
      <c r="EV150" s="13"/>
      <c r="EW150" s="13"/>
      <c r="EX150" s="13"/>
      <c r="EY150" s="13"/>
      <c r="EZ150" s="13"/>
      <c r="FA150" s="13">
        <v>4</v>
      </c>
      <c r="FB150" s="59">
        <v>5463</v>
      </c>
      <c r="FC150" s="13">
        <v>16</v>
      </c>
      <c r="FD150" s="13">
        <v>20</v>
      </c>
      <c r="FE150" s="13">
        <v>11</v>
      </c>
      <c r="FF150" s="13">
        <v>12</v>
      </c>
      <c r="FG150" s="13">
        <v>15</v>
      </c>
      <c r="FH150" s="13">
        <v>11</v>
      </c>
      <c r="FI150" s="13">
        <v>17</v>
      </c>
      <c r="FJ150" s="13">
        <v>9</v>
      </c>
      <c r="FK150" s="13">
        <v>11</v>
      </c>
      <c r="FL150" s="13">
        <v>22</v>
      </c>
      <c r="FM150" s="13">
        <v>18</v>
      </c>
      <c r="FN150" s="13">
        <v>20</v>
      </c>
      <c r="FO150" s="13">
        <v>15</v>
      </c>
      <c r="FP150" s="13">
        <v>16</v>
      </c>
      <c r="FQ150" s="13">
        <v>6</v>
      </c>
      <c r="FR150" s="13">
        <v>15</v>
      </c>
      <c r="FS150" s="13">
        <v>32</v>
      </c>
      <c r="FT150" s="13">
        <v>34</v>
      </c>
      <c r="FU150" s="13">
        <v>50</v>
      </c>
      <c r="FV150" s="13">
        <v>69</v>
      </c>
      <c r="FW150" s="13">
        <v>68</v>
      </c>
      <c r="FX150" s="13">
        <v>75</v>
      </c>
      <c r="FY150" s="13">
        <v>95</v>
      </c>
      <c r="FZ150" s="13">
        <v>109</v>
      </c>
      <c r="GA150" s="13">
        <v>131</v>
      </c>
      <c r="GB150" s="13">
        <v>150</v>
      </c>
      <c r="GC150" s="13">
        <v>127</v>
      </c>
      <c r="GD150" s="13">
        <v>168</v>
      </c>
      <c r="GE150" s="13">
        <v>156</v>
      </c>
      <c r="GF150" s="13">
        <v>155</v>
      </c>
      <c r="GG150" s="13">
        <v>173</v>
      </c>
      <c r="GH150" s="13">
        <v>164</v>
      </c>
      <c r="GI150" s="13">
        <v>146</v>
      </c>
      <c r="GJ150" s="13">
        <v>187</v>
      </c>
      <c r="GK150" s="13">
        <v>171</v>
      </c>
      <c r="GL150" s="13">
        <v>149</v>
      </c>
      <c r="GM150" s="13">
        <v>155</v>
      </c>
      <c r="GN150" s="13">
        <v>118</v>
      </c>
      <c r="GO150" s="13">
        <v>134</v>
      </c>
      <c r="GP150" s="13">
        <v>120</v>
      </c>
      <c r="GQ150" s="13">
        <v>139</v>
      </c>
      <c r="GR150" s="13">
        <v>144</v>
      </c>
      <c r="GS150" s="13">
        <v>113</v>
      </c>
      <c r="GT150" s="13">
        <v>128</v>
      </c>
      <c r="GU150" s="13">
        <v>109</v>
      </c>
      <c r="GV150" s="13">
        <v>88</v>
      </c>
      <c r="GW150" s="13">
        <v>101</v>
      </c>
      <c r="GX150" s="13">
        <v>125</v>
      </c>
      <c r="GY150" s="13">
        <v>89</v>
      </c>
      <c r="GZ150" s="13">
        <v>87</v>
      </c>
      <c r="HA150" s="13">
        <v>95</v>
      </c>
      <c r="HB150" s="13">
        <v>81</v>
      </c>
      <c r="HC150" s="13">
        <v>82</v>
      </c>
      <c r="HD150" s="13">
        <v>95</v>
      </c>
      <c r="HE150" s="13">
        <v>93</v>
      </c>
      <c r="HF150" s="13">
        <v>67</v>
      </c>
      <c r="HG150" s="13">
        <v>68</v>
      </c>
      <c r="HH150" s="13">
        <v>57</v>
      </c>
      <c r="HI150" s="13">
        <v>69</v>
      </c>
      <c r="HJ150" s="13">
        <v>47</v>
      </c>
      <c r="HK150" s="13">
        <v>57</v>
      </c>
      <c r="HL150" s="13">
        <v>59</v>
      </c>
      <c r="HM150" s="13">
        <v>45</v>
      </c>
      <c r="HN150" s="13">
        <v>35</v>
      </c>
      <c r="HO150" s="13">
        <v>45</v>
      </c>
      <c r="HP150" s="13">
        <v>37</v>
      </c>
      <c r="HQ150" s="13">
        <v>38</v>
      </c>
      <c r="HR150" s="13">
        <v>36</v>
      </c>
      <c r="HS150" s="13">
        <v>20</v>
      </c>
      <c r="HT150" s="13">
        <v>28</v>
      </c>
      <c r="HU150" s="13">
        <v>32</v>
      </c>
      <c r="HV150" s="13">
        <v>27</v>
      </c>
      <c r="HW150" s="13">
        <v>17</v>
      </c>
      <c r="HX150" s="13">
        <v>25</v>
      </c>
      <c r="HY150" s="13">
        <v>18</v>
      </c>
      <c r="HZ150" s="13">
        <v>16</v>
      </c>
      <c r="IA150" s="13">
        <v>17</v>
      </c>
      <c r="IB150" s="13">
        <v>12</v>
      </c>
      <c r="IC150" s="13">
        <v>13</v>
      </c>
      <c r="ID150" s="13">
        <v>14</v>
      </c>
      <c r="IE150" s="13">
        <v>9</v>
      </c>
      <c r="IF150" s="13">
        <v>11</v>
      </c>
      <c r="IG150" s="13">
        <v>8</v>
      </c>
      <c r="IH150" s="13">
        <v>8</v>
      </c>
      <c r="II150" s="13">
        <v>7</v>
      </c>
      <c r="IJ150" s="13">
        <v>6</v>
      </c>
      <c r="IK150" s="13">
        <v>7</v>
      </c>
      <c r="IL150" s="13">
        <v>5</v>
      </c>
      <c r="IM150" s="13">
        <v>8</v>
      </c>
      <c r="IN150" s="13">
        <v>7</v>
      </c>
      <c r="IO150" s="13">
        <v>3</v>
      </c>
      <c r="IP150" s="13">
        <v>2</v>
      </c>
      <c r="IQ150" s="13"/>
      <c r="IR150" s="13">
        <v>2</v>
      </c>
      <c r="IS150" s="13">
        <v>2</v>
      </c>
      <c r="IT150" s="13">
        <v>1</v>
      </c>
      <c r="IU150" s="13"/>
      <c r="IV150" s="13">
        <v>1</v>
      </c>
      <c r="IW150" s="13"/>
      <c r="IX150" s="13"/>
      <c r="IY150" s="13">
        <v>1</v>
      </c>
      <c r="IZ150" s="13"/>
      <c r="JA150" s="13"/>
      <c r="JB150" s="13"/>
      <c r="JC150" s="13"/>
      <c r="JD150" s="13"/>
      <c r="JE150" s="13">
        <v>1</v>
      </c>
      <c r="JF150" s="59">
        <v>5727</v>
      </c>
      <c r="JG150" s="13">
        <v>1</v>
      </c>
      <c r="JH150" s="13"/>
      <c r="JI150" s="13"/>
      <c r="JJ150" s="13"/>
      <c r="JK150" s="13">
        <v>1</v>
      </c>
      <c r="JL150" s="13"/>
      <c r="JM150" s="13"/>
      <c r="JN150" s="13"/>
      <c r="JO150" s="13"/>
      <c r="JP150" s="13">
        <v>1</v>
      </c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>
        <v>1</v>
      </c>
      <c r="KD150" s="13">
        <v>1</v>
      </c>
      <c r="KE150" s="13">
        <v>1</v>
      </c>
      <c r="KF150" s="13"/>
      <c r="KG150" s="13">
        <v>2</v>
      </c>
      <c r="KH150" s="13">
        <v>1</v>
      </c>
      <c r="KI150" s="13"/>
      <c r="KJ150" s="13">
        <v>1</v>
      </c>
      <c r="KK150" s="13"/>
      <c r="KL150" s="13">
        <v>1</v>
      </c>
      <c r="KM150" s="13">
        <v>2</v>
      </c>
      <c r="KN150" s="13">
        <v>2</v>
      </c>
      <c r="KO150" s="13">
        <v>1</v>
      </c>
      <c r="KP150" s="13"/>
      <c r="KQ150" s="13"/>
      <c r="KR150" s="13">
        <v>1</v>
      </c>
      <c r="KS150" s="13">
        <v>1</v>
      </c>
      <c r="KT150" s="13"/>
      <c r="KU150" s="13"/>
      <c r="KV150" s="13">
        <v>1</v>
      </c>
      <c r="KW150" s="13"/>
      <c r="KX150" s="13"/>
      <c r="KY150" s="13">
        <v>1</v>
      </c>
      <c r="KZ150" s="13"/>
      <c r="LA150" s="13">
        <v>1</v>
      </c>
      <c r="LB150" s="13">
        <v>1</v>
      </c>
      <c r="LC150" s="13"/>
      <c r="LD150" s="13"/>
      <c r="LE150" s="13"/>
      <c r="LF150" s="13"/>
      <c r="LG150" s="13"/>
      <c r="LH150" s="13"/>
      <c r="LI150" s="13">
        <v>1</v>
      </c>
      <c r="LJ150" s="13"/>
      <c r="LK150" s="13"/>
      <c r="LL150" s="13">
        <v>1</v>
      </c>
      <c r="LM150" s="13"/>
      <c r="LN150" s="13">
        <v>1</v>
      </c>
      <c r="LO150" s="13"/>
      <c r="LP150" s="13"/>
      <c r="LQ150" s="13"/>
      <c r="LR150" s="13"/>
      <c r="LS150" s="13"/>
      <c r="LT150" s="13">
        <v>1</v>
      </c>
      <c r="LU150" s="13"/>
      <c r="LV150" s="13"/>
      <c r="LW150" s="13">
        <v>1</v>
      </c>
      <c r="LX150" s="13">
        <v>1</v>
      </c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>
        <v>1</v>
      </c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>
        <v>2</v>
      </c>
      <c r="NF150" s="59">
        <v>31</v>
      </c>
      <c r="NG150" s="13">
        <v>11221</v>
      </c>
      <c r="NH150" s="351"/>
      <c r="NI150" s="351"/>
      <c r="NJ150" s="351"/>
      <c r="NK150" s="351"/>
      <c r="NL150" s="351"/>
      <c r="NM150" s="351"/>
    </row>
    <row r="151" spans="1:377">
      <c r="A151" s="8" t="s">
        <v>218</v>
      </c>
      <c r="B151" s="250">
        <f t="shared" si="108"/>
        <v>7</v>
      </c>
      <c r="C151" s="250">
        <f t="shared" si="109"/>
        <v>9</v>
      </c>
      <c r="D151" s="250">
        <f t="shared" si="110"/>
        <v>30</v>
      </c>
      <c r="E151" s="250">
        <f t="shared" si="111"/>
        <v>36</v>
      </c>
      <c r="F151" s="250">
        <f t="shared" si="112"/>
        <v>354</v>
      </c>
      <c r="G151" s="250">
        <f t="shared" si="113"/>
        <v>290</v>
      </c>
      <c r="H151" s="250">
        <f t="shared" si="114"/>
        <v>560</v>
      </c>
      <c r="I151" s="250">
        <f t="shared" si="115"/>
        <v>397</v>
      </c>
      <c r="J151" s="250">
        <f t="shared" si="116"/>
        <v>470</v>
      </c>
      <c r="K151" s="250">
        <f t="shared" si="117"/>
        <v>333</v>
      </c>
      <c r="L151" s="250">
        <f t="shared" si="118"/>
        <v>326</v>
      </c>
      <c r="M151" s="250">
        <f t="shared" si="119"/>
        <v>195</v>
      </c>
      <c r="N151" s="250">
        <f t="shared" si="120"/>
        <v>147</v>
      </c>
      <c r="O151" s="250">
        <f t="shared" si="121"/>
        <v>119</v>
      </c>
      <c r="P151" s="250">
        <f t="shared" si="122"/>
        <v>89</v>
      </c>
      <c r="Q151" s="250">
        <f t="shared" si="123"/>
        <v>69</v>
      </c>
      <c r="R151" s="250">
        <f t="shared" si="124"/>
        <v>22</v>
      </c>
      <c r="S151" s="250">
        <f t="shared" si="125"/>
        <v>31</v>
      </c>
      <c r="T151" s="250">
        <f t="shared" si="126"/>
        <v>6</v>
      </c>
      <c r="U151" s="250">
        <f t="shared" si="127"/>
        <v>7</v>
      </c>
      <c r="W151" s="16" t="s">
        <v>218</v>
      </c>
      <c r="X151" s="458">
        <f t="shared" si="87"/>
        <v>7</v>
      </c>
      <c r="Y151" s="458">
        <f t="shared" si="88"/>
        <v>9</v>
      </c>
      <c r="Z151" s="458">
        <f t="shared" si="89"/>
        <v>30</v>
      </c>
      <c r="AA151" s="458">
        <f t="shared" si="90"/>
        <v>36</v>
      </c>
      <c r="AB151" s="458">
        <f t="shared" si="91"/>
        <v>354</v>
      </c>
      <c r="AC151" s="458">
        <f t="shared" si="92"/>
        <v>290</v>
      </c>
      <c r="AD151" s="458">
        <f t="shared" si="93"/>
        <v>560</v>
      </c>
      <c r="AE151" s="458">
        <f t="shared" si="94"/>
        <v>397</v>
      </c>
      <c r="AF151" s="458">
        <f t="shared" si="95"/>
        <v>470</v>
      </c>
      <c r="AG151" s="458">
        <f t="shared" si="96"/>
        <v>333</v>
      </c>
      <c r="AH151" s="458">
        <f t="shared" si="97"/>
        <v>326</v>
      </c>
      <c r="AI151" s="458">
        <f t="shared" si="98"/>
        <v>195</v>
      </c>
      <c r="AJ151" s="458">
        <f t="shared" si="99"/>
        <v>147</v>
      </c>
      <c r="AK151" s="458">
        <f t="shared" si="100"/>
        <v>119</v>
      </c>
      <c r="AL151" s="458">
        <f t="shared" si="101"/>
        <v>89</v>
      </c>
      <c r="AM151" s="458">
        <f t="shared" si="102"/>
        <v>69</v>
      </c>
      <c r="AN151" s="458">
        <f t="shared" si="103"/>
        <v>22</v>
      </c>
      <c r="AO151" s="458">
        <f t="shared" si="104"/>
        <v>31</v>
      </c>
      <c r="AP151" s="458">
        <f t="shared" si="105"/>
        <v>6</v>
      </c>
      <c r="AQ151" s="458">
        <f t="shared" si="106"/>
        <v>7</v>
      </c>
      <c r="AR151" s="458">
        <f t="shared" si="107"/>
        <v>4</v>
      </c>
      <c r="AT151" s="16" t="s">
        <v>218</v>
      </c>
      <c r="AU151" s="13">
        <v>1</v>
      </c>
      <c r="AV151" s="13"/>
      <c r="AW151" s="13">
        <v>1</v>
      </c>
      <c r="AX151" s="13"/>
      <c r="AY151" s="13">
        <v>1</v>
      </c>
      <c r="AZ151" s="13">
        <v>1</v>
      </c>
      <c r="BA151" s="13"/>
      <c r="BB151" s="13">
        <v>1</v>
      </c>
      <c r="BC151" s="13">
        <v>2</v>
      </c>
      <c r="BD151" s="13">
        <v>2</v>
      </c>
      <c r="BE151" s="13"/>
      <c r="BF151" s="13">
        <v>4</v>
      </c>
      <c r="BG151" s="13">
        <v>3</v>
      </c>
      <c r="BH151" s="13">
        <v>2</v>
      </c>
      <c r="BI151" s="13">
        <v>2</v>
      </c>
      <c r="BJ151" s="13">
        <v>1</v>
      </c>
      <c r="BK151" s="13">
        <v>2</v>
      </c>
      <c r="BL151" s="13">
        <v>6</v>
      </c>
      <c r="BM151" s="13">
        <v>6</v>
      </c>
      <c r="BN151" s="13">
        <v>10</v>
      </c>
      <c r="BO151" s="13">
        <v>15</v>
      </c>
      <c r="BP151" s="13">
        <v>15</v>
      </c>
      <c r="BQ151" s="13">
        <v>18</v>
      </c>
      <c r="BR151" s="13">
        <v>26</v>
      </c>
      <c r="BS151" s="13">
        <v>24</v>
      </c>
      <c r="BT151" s="13">
        <v>29</v>
      </c>
      <c r="BU151" s="13">
        <v>33</v>
      </c>
      <c r="BV151" s="13">
        <v>34</v>
      </c>
      <c r="BW151" s="13">
        <v>43</v>
      </c>
      <c r="BX151" s="13">
        <v>53</v>
      </c>
      <c r="BY151" s="13">
        <v>30</v>
      </c>
      <c r="BZ151" s="13">
        <v>36</v>
      </c>
      <c r="CA151" s="13">
        <v>27</v>
      </c>
      <c r="CB151" s="13">
        <v>41</v>
      </c>
      <c r="CC151" s="13">
        <v>44</v>
      </c>
      <c r="CD151" s="13">
        <v>40</v>
      </c>
      <c r="CE151" s="13">
        <v>51</v>
      </c>
      <c r="CF151" s="13">
        <v>47</v>
      </c>
      <c r="CG151" s="13">
        <v>45</v>
      </c>
      <c r="CH151" s="13">
        <v>36</v>
      </c>
      <c r="CI151" s="13">
        <v>39</v>
      </c>
      <c r="CJ151" s="13">
        <v>42</v>
      </c>
      <c r="CK151" s="13">
        <v>25</v>
      </c>
      <c r="CL151" s="13">
        <v>46</v>
      </c>
      <c r="CM151" s="13">
        <v>27</v>
      </c>
      <c r="CN151" s="13">
        <v>40</v>
      </c>
      <c r="CO151" s="13">
        <v>35</v>
      </c>
      <c r="CP151" s="13">
        <v>27</v>
      </c>
      <c r="CQ151" s="13">
        <v>21</v>
      </c>
      <c r="CR151" s="13">
        <v>31</v>
      </c>
      <c r="CS151" s="13">
        <v>22</v>
      </c>
      <c r="CT151" s="13">
        <v>14</v>
      </c>
      <c r="CU151" s="13">
        <v>14</v>
      </c>
      <c r="CV151" s="13">
        <v>28</v>
      </c>
      <c r="CW151" s="13">
        <v>22</v>
      </c>
      <c r="CX151" s="13">
        <v>23</v>
      </c>
      <c r="CY151" s="13">
        <v>20</v>
      </c>
      <c r="CZ151" s="13">
        <v>17</v>
      </c>
      <c r="DA151" s="13">
        <v>20</v>
      </c>
      <c r="DB151" s="13">
        <v>15</v>
      </c>
      <c r="DC151" s="13">
        <v>11</v>
      </c>
      <c r="DD151" s="13">
        <v>24</v>
      </c>
      <c r="DE151" s="13">
        <v>12</v>
      </c>
      <c r="DF151" s="13">
        <v>9</v>
      </c>
      <c r="DG151" s="13">
        <v>12</v>
      </c>
      <c r="DH151" s="13">
        <v>16</v>
      </c>
      <c r="DI151" s="13">
        <v>13</v>
      </c>
      <c r="DJ151" s="13">
        <v>7</v>
      </c>
      <c r="DK151" s="13">
        <v>6</v>
      </c>
      <c r="DL151" s="13">
        <v>9</v>
      </c>
      <c r="DM151" s="13">
        <v>8</v>
      </c>
      <c r="DN151" s="13">
        <v>9</v>
      </c>
      <c r="DO151" s="13">
        <v>8</v>
      </c>
      <c r="DP151" s="13">
        <v>4</v>
      </c>
      <c r="DQ151" s="13">
        <v>9</v>
      </c>
      <c r="DR151" s="13">
        <v>5</v>
      </c>
      <c r="DS151" s="13">
        <v>10</v>
      </c>
      <c r="DT151" s="13">
        <v>4</v>
      </c>
      <c r="DU151" s="13">
        <v>6</v>
      </c>
      <c r="DV151" s="13">
        <v>6</v>
      </c>
      <c r="DW151" s="13">
        <v>6</v>
      </c>
      <c r="DX151" s="13">
        <v>2</v>
      </c>
      <c r="DY151" s="13">
        <v>3</v>
      </c>
      <c r="DZ151" s="13">
        <v>3</v>
      </c>
      <c r="EA151" s="13">
        <v>2</v>
      </c>
      <c r="EB151" s="13">
        <v>1</v>
      </c>
      <c r="EC151" s="13">
        <v>3</v>
      </c>
      <c r="ED151" s="13">
        <v>5</v>
      </c>
      <c r="EE151" s="13"/>
      <c r="EF151" s="13">
        <v>6</v>
      </c>
      <c r="EG151" s="13"/>
      <c r="EH151" s="13">
        <v>1</v>
      </c>
      <c r="EI151" s="13">
        <v>2</v>
      </c>
      <c r="EJ151" s="13"/>
      <c r="EK151" s="13">
        <v>2</v>
      </c>
      <c r="EL151" s="13"/>
      <c r="EM151" s="13"/>
      <c r="EN151" s="13"/>
      <c r="EO151" s="13">
        <v>1</v>
      </c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>
        <v>1</v>
      </c>
      <c r="FA151" s="13"/>
      <c r="FB151" s="59">
        <v>1486</v>
      </c>
      <c r="FC151" s="13">
        <v>2</v>
      </c>
      <c r="FD151" s="13"/>
      <c r="FE151" s="13"/>
      <c r="FF151" s="13">
        <v>2</v>
      </c>
      <c r="FG151" s="13"/>
      <c r="FH151" s="13"/>
      <c r="FI151" s="13"/>
      <c r="FJ151" s="13">
        <v>1</v>
      </c>
      <c r="FK151" s="13">
        <v>2</v>
      </c>
      <c r="FL151" s="13"/>
      <c r="FM151" s="13">
        <v>1</v>
      </c>
      <c r="FN151" s="13"/>
      <c r="FO151" s="13">
        <v>1</v>
      </c>
      <c r="FP151" s="13">
        <v>2</v>
      </c>
      <c r="FQ151" s="13">
        <v>2</v>
      </c>
      <c r="FR151" s="13">
        <v>5</v>
      </c>
      <c r="FS151" s="13">
        <v>4</v>
      </c>
      <c r="FT151" s="13">
        <v>2</v>
      </c>
      <c r="FU151" s="13">
        <v>2</v>
      </c>
      <c r="FV151" s="13">
        <v>11</v>
      </c>
      <c r="FW151" s="13">
        <v>7</v>
      </c>
      <c r="FX151" s="13">
        <v>15</v>
      </c>
      <c r="FY151" s="13">
        <v>31</v>
      </c>
      <c r="FZ151" s="13">
        <v>30</v>
      </c>
      <c r="GA151" s="13">
        <v>39</v>
      </c>
      <c r="GB151" s="13">
        <v>43</v>
      </c>
      <c r="GC151" s="13">
        <v>36</v>
      </c>
      <c r="GD151" s="13">
        <v>37</v>
      </c>
      <c r="GE151" s="13">
        <v>52</v>
      </c>
      <c r="GF151" s="13">
        <v>64</v>
      </c>
      <c r="GG151" s="13">
        <v>60</v>
      </c>
      <c r="GH151" s="13">
        <v>47</v>
      </c>
      <c r="GI151" s="13">
        <v>57</v>
      </c>
      <c r="GJ151" s="13">
        <v>67</v>
      </c>
      <c r="GK151" s="13">
        <v>55</v>
      </c>
      <c r="GL151" s="13">
        <v>52</v>
      </c>
      <c r="GM151" s="13">
        <v>60</v>
      </c>
      <c r="GN151" s="13">
        <v>41</v>
      </c>
      <c r="GO151" s="13">
        <v>51</v>
      </c>
      <c r="GP151" s="13">
        <v>70</v>
      </c>
      <c r="GQ151" s="13">
        <v>56</v>
      </c>
      <c r="GR151" s="13">
        <v>64</v>
      </c>
      <c r="GS151" s="13">
        <v>64</v>
      </c>
      <c r="GT151" s="13">
        <v>40</v>
      </c>
      <c r="GU151" s="13">
        <v>46</v>
      </c>
      <c r="GV151" s="13">
        <v>46</v>
      </c>
      <c r="GW151" s="13">
        <v>42</v>
      </c>
      <c r="GX151" s="13">
        <v>42</v>
      </c>
      <c r="GY151" s="13">
        <v>39</v>
      </c>
      <c r="GZ151" s="13">
        <v>31</v>
      </c>
      <c r="HA151" s="13">
        <v>35</v>
      </c>
      <c r="HB151" s="13">
        <v>38</v>
      </c>
      <c r="HC151" s="13">
        <v>33</v>
      </c>
      <c r="HD151" s="13">
        <v>42</v>
      </c>
      <c r="HE151" s="13">
        <v>20</v>
      </c>
      <c r="HF151" s="13">
        <v>33</v>
      </c>
      <c r="HG151" s="13">
        <v>24</v>
      </c>
      <c r="HH151" s="13">
        <v>37</v>
      </c>
      <c r="HI151" s="13">
        <v>32</v>
      </c>
      <c r="HJ151" s="13">
        <v>32</v>
      </c>
      <c r="HK151" s="13">
        <v>18</v>
      </c>
      <c r="HL151" s="13">
        <v>17</v>
      </c>
      <c r="HM151" s="13">
        <v>18</v>
      </c>
      <c r="HN151" s="13">
        <v>9</v>
      </c>
      <c r="HO151" s="13">
        <v>25</v>
      </c>
      <c r="HP151" s="13">
        <v>14</v>
      </c>
      <c r="HQ151" s="13">
        <v>10</v>
      </c>
      <c r="HR151" s="13">
        <v>7</v>
      </c>
      <c r="HS151" s="13">
        <v>22</v>
      </c>
      <c r="HT151" s="13">
        <v>7</v>
      </c>
      <c r="HU151" s="13">
        <v>9</v>
      </c>
      <c r="HV151" s="13">
        <v>12</v>
      </c>
      <c r="HW151" s="13">
        <v>8</v>
      </c>
      <c r="HX151" s="13">
        <v>15</v>
      </c>
      <c r="HY151" s="13">
        <v>7</v>
      </c>
      <c r="HZ151" s="13">
        <v>6</v>
      </c>
      <c r="IA151" s="13">
        <v>9</v>
      </c>
      <c r="IB151" s="13">
        <v>7</v>
      </c>
      <c r="IC151" s="13">
        <v>10</v>
      </c>
      <c r="ID151" s="13">
        <v>6</v>
      </c>
      <c r="IE151" s="13">
        <v>2</v>
      </c>
      <c r="IF151" s="13">
        <v>3</v>
      </c>
      <c r="IG151" s="13">
        <v>3</v>
      </c>
      <c r="IH151" s="13">
        <v>5</v>
      </c>
      <c r="II151" s="13">
        <v>3</v>
      </c>
      <c r="IJ151" s="13">
        <v>2</v>
      </c>
      <c r="IK151" s="13">
        <v>1</v>
      </c>
      <c r="IL151" s="13">
        <v>2</v>
      </c>
      <c r="IM151" s="13">
        <v>1</v>
      </c>
      <c r="IN151" s="13"/>
      <c r="IO151" s="13">
        <v>3</v>
      </c>
      <c r="IP151" s="13">
        <v>1</v>
      </c>
      <c r="IQ151" s="13"/>
      <c r="IR151" s="13"/>
      <c r="IS151" s="13"/>
      <c r="IT151" s="13">
        <v>2</v>
      </c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59">
        <v>2011</v>
      </c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>
        <v>1</v>
      </c>
      <c r="KI151" s="13"/>
      <c r="KJ151" s="13"/>
      <c r="KK151" s="13"/>
      <c r="KL151" s="13"/>
      <c r="KM151" s="13">
        <v>1</v>
      </c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>
        <v>1</v>
      </c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>
        <v>1</v>
      </c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59">
        <v>4</v>
      </c>
      <c r="NG151" s="13">
        <v>3501</v>
      </c>
      <c r="NH151" s="351"/>
      <c r="NI151" s="351"/>
      <c r="NJ151" s="351"/>
      <c r="NK151" s="351"/>
      <c r="NL151" s="351"/>
      <c r="NM151" s="351"/>
    </row>
    <row r="152" spans="1:377">
      <c r="A152" s="8" t="s">
        <v>163</v>
      </c>
      <c r="B152" s="250">
        <f t="shared" si="108"/>
        <v>6</v>
      </c>
      <c r="C152" s="250">
        <f t="shared" si="109"/>
        <v>1</v>
      </c>
      <c r="D152" s="250">
        <f t="shared" si="110"/>
        <v>23</v>
      </c>
      <c r="E152" s="250">
        <f t="shared" si="111"/>
        <v>35</v>
      </c>
      <c r="F152" s="250">
        <f t="shared" si="112"/>
        <v>154</v>
      </c>
      <c r="G152" s="250">
        <f t="shared" si="113"/>
        <v>149</v>
      </c>
      <c r="H152" s="250">
        <f t="shared" si="114"/>
        <v>151</v>
      </c>
      <c r="I152" s="250">
        <f t="shared" si="115"/>
        <v>156</v>
      </c>
      <c r="J152" s="250">
        <f t="shared" si="116"/>
        <v>175</v>
      </c>
      <c r="K152" s="250">
        <f t="shared" si="117"/>
        <v>143</v>
      </c>
      <c r="L152" s="250">
        <f t="shared" si="118"/>
        <v>93</v>
      </c>
      <c r="M152" s="250">
        <f t="shared" si="119"/>
        <v>99</v>
      </c>
      <c r="N152" s="250">
        <f t="shared" si="120"/>
        <v>77</v>
      </c>
      <c r="O152" s="250">
        <f t="shared" si="121"/>
        <v>57</v>
      </c>
      <c r="P152" s="250">
        <f t="shared" si="122"/>
        <v>37</v>
      </c>
      <c r="Q152" s="250">
        <f t="shared" si="123"/>
        <v>36</v>
      </c>
      <c r="R152" s="250">
        <f t="shared" si="124"/>
        <v>14</v>
      </c>
      <c r="S152" s="250">
        <f t="shared" si="125"/>
        <v>13</v>
      </c>
      <c r="T152" s="250">
        <f t="shared" si="126"/>
        <v>1</v>
      </c>
      <c r="U152" s="250">
        <f t="shared" si="127"/>
        <v>5</v>
      </c>
      <c r="W152" s="16" t="s">
        <v>163</v>
      </c>
      <c r="X152" s="458">
        <f t="shared" si="87"/>
        <v>6</v>
      </c>
      <c r="Y152" s="458">
        <f t="shared" si="88"/>
        <v>1</v>
      </c>
      <c r="Z152" s="458">
        <f t="shared" si="89"/>
        <v>23</v>
      </c>
      <c r="AA152" s="458">
        <f t="shared" si="90"/>
        <v>35</v>
      </c>
      <c r="AB152" s="458">
        <f t="shared" si="91"/>
        <v>154</v>
      </c>
      <c r="AC152" s="458">
        <f t="shared" si="92"/>
        <v>149</v>
      </c>
      <c r="AD152" s="458">
        <f t="shared" si="93"/>
        <v>151</v>
      </c>
      <c r="AE152" s="458">
        <f t="shared" si="94"/>
        <v>156</v>
      </c>
      <c r="AF152" s="458">
        <f t="shared" si="95"/>
        <v>175</v>
      </c>
      <c r="AG152" s="458">
        <f t="shared" si="96"/>
        <v>143</v>
      </c>
      <c r="AH152" s="458">
        <f t="shared" si="97"/>
        <v>93</v>
      </c>
      <c r="AI152" s="458">
        <f t="shared" si="98"/>
        <v>99</v>
      </c>
      <c r="AJ152" s="458">
        <f t="shared" si="99"/>
        <v>77</v>
      </c>
      <c r="AK152" s="458">
        <f t="shared" si="100"/>
        <v>57</v>
      </c>
      <c r="AL152" s="458">
        <f t="shared" si="101"/>
        <v>37</v>
      </c>
      <c r="AM152" s="458">
        <f t="shared" si="102"/>
        <v>36</v>
      </c>
      <c r="AN152" s="458">
        <f t="shared" si="103"/>
        <v>14</v>
      </c>
      <c r="AO152" s="458">
        <f t="shared" si="104"/>
        <v>13</v>
      </c>
      <c r="AP152" s="458">
        <f t="shared" si="105"/>
        <v>1</v>
      </c>
      <c r="AQ152" s="458">
        <f t="shared" si="106"/>
        <v>5</v>
      </c>
      <c r="AR152" s="458">
        <f t="shared" si="107"/>
        <v>2</v>
      </c>
      <c r="AT152" s="16" t="s">
        <v>163</v>
      </c>
      <c r="AU152" s="13"/>
      <c r="AV152" s="13"/>
      <c r="AW152" s="13"/>
      <c r="AX152" s="13"/>
      <c r="AY152" s="13"/>
      <c r="AZ152" s="13"/>
      <c r="BA152" s="13"/>
      <c r="BB152" s="13"/>
      <c r="BC152" s="13">
        <v>1</v>
      </c>
      <c r="BD152" s="13"/>
      <c r="BE152" s="13"/>
      <c r="BF152" s="13"/>
      <c r="BG152" s="13"/>
      <c r="BH152" s="13">
        <v>1</v>
      </c>
      <c r="BI152" s="13">
        <v>3</v>
      </c>
      <c r="BJ152" s="13">
        <v>4</v>
      </c>
      <c r="BK152" s="13">
        <v>3</v>
      </c>
      <c r="BL152" s="13">
        <v>5</v>
      </c>
      <c r="BM152" s="13">
        <v>8</v>
      </c>
      <c r="BN152" s="13">
        <v>11</v>
      </c>
      <c r="BO152" s="13">
        <v>8</v>
      </c>
      <c r="BP152" s="13">
        <v>13</v>
      </c>
      <c r="BQ152" s="13">
        <v>18</v>
      </c>
      <c r="BR152" s="13">
        <v>13</v>
      </c>
      <c r="BS152" s="13">
        <v>12</v>
      </c>
      <c r="BT152" s="13">
        <v>10</v>
      </c>
      <c r="BU152" s="13">
        <v>17</v>
      </c>
      <c r="BV152" s="13">
        <v>17</v>
      </c>
      <c r="BW152" s="13">
        <v>21</v>
      </c>
      <c r="BX152" s="13">
        <v>20</v>
      </c>
      <c r="BY152" s="13">
        <v>15</v>
      </c>
      <c r="BZ152" s="13">
        <v>17</v>
      </c>
      <c r="CA152" s="13">
        <v>15</v>
      </c>
      <c r="CB152" s="13">
        <v>13</v>
      </c>
      <c r="CC152" s="13">
        <v>16</v>
      </c>
      <c r="CD152" s="13">
        <v>16</v>
      </c>
      <c r="CE152" s="13">
        <v>14</v>
      </c>
      <c r="CF152" s="13">
        <v>23</v>
      </c>
      <c r="CG152" s="13">
        <v>15</v>
      </c>
      <c r="CH152" s="13">
        <v>12</v>
      </c>
      <c r="CI152" s="13">
        <v>13</v>
      </c>
      <c r="CJ152" s="13">
        <v>19</v>
      </c>
      <c r="CK152" s="13">
        <v>15</v>
      </c>
      <c r="CL152" s="13">
        <v>15</v>
      </c>
      <c r="CM152" s="13">
        <v>11</v>
      </c>
      <c r="CN152" s="13">
        <v>13</v>
      </c>
      <c r="CO152" s="13">
        <v>12</v>
      </c>
      <c r="CP152" s="13">
        <v>14</v>
      </c>
      <c r="CQ152" s="13">
        <v>19</v>
      </c>
      <c r="CR152" s="13">
        <v>12</v>
      </c>
      <c r="CS152" s="13">
        <v>12</v>
      </c>
      <c r="CT152" s="13">
        <v>8</v>
      </c>
      <c r="CU152" s="13">
        <v>9</v>
      </c>
      <c r="CV152" s="13">
        <v>15</v>
      </c>
      <c r="CW152" s="13">
        <v>13</v>
      </c>
      <c r="CX152" s="13">
        <v>12</v>
      </c>
      <c r="CY152" s="13">
        <v>11</v>
      </c>
      <c r="CZ152" s="13">
        <v>8</v>
      </c>
      <c r="DA152" s="13">
        <v>8</v>
      </c>
      <c r="DB152" s="13">
        <v>3</v>
      </c>
      <c r="DC152" s="13">
        <v>8</v>
      </c>
      <c r="DD152" s="13">
        <v>4</v>
      </c>
      <c r="DE152" s="13">
        <v>7</v>
      </c>
      <c r="DF152" s="13">
        <v>6</v>
      </c>
      <c r="DG152" s="13">
        <v>10</v>
      </c>
      <c r="DH152" s="13">
        <v>4</v>
      </c>
      <c r="DI152" s="13">
        <v>4</v>
      </c>
      <c r="DJ152" s="13">
        <v>3</v>
      </c>
      <c r="DK152" s="13">
        <v>4</v>
      </c>
      <c r="DL152" s="13">
        <v>7</v>
      </c>
      <c r="DM152" s="13">
        <v>7</v>
      </c>
      <c r="DN152" s="13">
        <v>3</v>
      </c>
      <c r="DO152" s="13">
        <v>2</v>
      </c>
      <c r="DP152" s="13">
        <v>3</v>
      </c>
      <c r="DQ152" s="13">
        <v>4</v>
      </c>
      <c r="DR152" s="13">
        <v>6</v>
      </c>
      <c r="DS152" s="13">
        <v>3</v>
      </c>
      <c r="DT152" s="13">
        <v>3</v>
      </c>
      <c r="DU152" s="13">
        <v>3</v>
      </c>
      <c r="DV152" s="13">
        <v>2</v>
      </c>
      <c r="DW152" s="13">
        <v>1</v>
      </c>
      <c r="DX152" s="13">
        <v>3</v>
      </c>
      <c r="DY152" s="13">
        <v>2</v>
      </c>
      <c r="DZ152" s="13"/>
      <c r="EA152" s="13">
        <v>1</v>
      </c>
      <c r="EB152" s="13">
        <v>1</v>
      </c>
      <c r="EC152" s="13">
        <v>2</v>
      </c>
      <c r="ED152" s="13">
        <v>2</v>
      </c>
      <c r="EE152" s="13"/>
      <c r="EF152" s="13">
        <v>1</v>
      </c>
      <c r="EG152" s="13"/>
      <c r="EH152" s="13"/>
      <c r="EI152" s="13">
        <v>1</v>
      </c>
      <c r="EJ152" s="13"/>
      <c r="EK152" s="13">
        <v>2</v>
      </c>
      <c r="EL152" s="13"/>
      <c r="EM152" s="13">
        <v>2</v>
      </c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>
        <v>1</v>
      </c>
      <c r="FB152" s="59">
        <v>695</v>
      </c>
      <c r="FC152" s="13">
        <v>1</v>
      </c>
      <c r="FD152" s="13">
        <v>1</v>
      </c>
      <c r="FE152" s="13"/>
      <c r="FF152" s="13">
        <v>1</v>
      </c>
      <c r="FG152" s="13"/>
      <c r="FH152" s="13">
        <v>1</v>
      </c>
      <c r="FI152" s="13">
        <v>1</v>
      </c>
      <c r="FJ152" s="13"/>
      <c r="FK152" s="13"/>
      <c r="FL152" s="13">
        <v>1</v>
      </c>
      <c r="FM152" s="13"/>
      <c r="FN152" s="13"/>
      <c r="FO152" s="13">
        <v>1</v>
      </c>
      <c r="FP152" s="13">
        <v>1</v>
      </c>
      <c r="FQ152" s="13">
        <v>3</v>
      </c>
      <c r="FR152" s="13">
        <v>2</v>
      </c>
      <c r="FS152" s="13">
        <v>1</v>
      </c>
      <c r="FT152" s="13">
        <v>4</v>
      </c>
      <c r="FU152" s="13">
        <v>6</v>
      </c>
      <c r="FV152" s="13">
        <v>5</v>
      </c>
      <c r="FW152" s="13">
        <v>8</v>
      </c>
      <c r="FX152" s="13">
        <v>4</v>
      </c>
      <c r="FY152" s="13">
        <v>13</v>
      </c>
      <c r="FZ152" s="13">
        <v>14</v>
      </c>
      <c r="GA152" s="13">
        <v>23</v>
      </c>
      <c r="GB152" s="13">
        <v>16</v>
      </c>
      <c r="GC152" s="13">
        <v>17</v>
      </c>
      <c r="GD152" s="13">
        <v>13</v>
      </c>
      <c r="GE152" s="13">
        <v>23</v>
      </c>
      <c r="GF152" s="13">
        <v>23</v>
      </c>
      <c r="GG152" s="13">
        <v>15</v>
      </c>
      <c r="GH152" s="13">
        <v>13</v>
      </c>
      <c r="GI152" s="13">
        <v>14</v>
      </c>
      <c r="GJ152" s="13">
        <v>14</v>
      </c>
      <c r="GK152" s="13">
        <v>13</v>
      </c>
      <c r="GL152" s="13">
        <v>17</v>
      </c>
      <c r="GM152" s="13">
        <v>8</v>
      </c>
      <c r="GN152" s="13">
        <v>19</v>
      </c>
      <c r="GO152" s="13">
        <v>17</v>
      </c>
      <c r="GP152" s="13">
        <v>21</v>
      </c>
      <c r="GQ152" s="13">
        <v>16</v>
      </c>
      <c r="GR152" s="13">
        <v>16</v>
      </c>
      <c r="GS152" s="13">
        <v>20</v>
      </c>
      <c r="GT152" s="13">
        <v>18</v>
      </c>
      <c r="GU152" s="13">
        <v>18</v>
      </c>
      <c r="GV152" s="13">
        <v>10</v>
      </c>
      <c r="GW152" s="13">
        <v>10</v>
      </c>
      <c r="GX152" s="13">
        <v>17</v>
      </c>
      <c r="GY152" s="13">
        <v>21</v>
      </c>
      <c r="GZ152" s="13">
        <v>29</v>
      </c>
      <c r="HA152" s="13">
        <v>12</v>
      </c>
      <c r="HB152" s="13">
        <v>8</v>
      </c>
      <c r="HC152" s="13">
        <v>8</v>
      </c>
      <c r="HD152" s="13">
        <v>11</v>
      </c>
      <c r="HE152" s="13">
        <v>10</v>
      </c>
      <c r="HF152" s="13">
        <v>8</v>
      </c>
      <c r="HG152" s="13">
        <v>12</v>
      </c>
      <c r="HH152" s="13">
        <v>11</v>
      </c>
      <c r="HI152" s="13">
        <v>8</v>
      </c>
      <c r="HJ152" s="13">
        <v>5</v>
      </c>
      <c r="HK152" s="13">
        <v>6</v>
      </c>
      <c r="HL152" s="13">
        <v>10</v>
      </c>
      <c r="HM152" s="13">
        <v>12</v>
      </c>
      <c r="HN152" s="13">
        <v>2</v>
      </c>
      <c r="HO152" s="13">
        <v>12</v>
      </c>
      <c r="HP152" s="13">
        <v>10</v>
      </c>
      <c r="HQ152" s="13">
        <v>11</v>
      </c>
      <c r="HR152" s="13">
        <v>3</v>
      </c>
      <c r="HS152" s="13">
        <v>6</v>
      </c>
      <c r="HT152" s="13">
        <v>5</v>
      </c>
      <c r="HU152" s="13">
        <v>4</v>
      </c>
      <c r="HV152" s="13">
        <v>7</v>
      </c>
      <c r="HW152" s="13">
        <v>6</v>
      </c>
      <c r="HX152" s="13">
        <v>2</v>
      </c>
      <c r="HY152" s="13">
        <v>3</v>
      </c>
      <c r="HZ152" s="13">
        <v>4</v>
      </c>
      <c r="IA152" s="13">
        <v>4</v>
      </c>
      <c r="IB152" s="13">
        <v>3</v>
      </c>
      <c r="IC152" s="13">
        <v>1</v>
      </c>
      <c r="ID152" s="13">
        <v>3</v>
      </c>
      <c r="IE152" s="13">
        <v>2</v>
      </c>
      <c r="IF152" s="13">
        <v>1</v>
      </c>
      <c r="IG152" s="13">
        <v>2</v>
      </c>
      <c r="IH152" s="13">
        <v>2</v>
      </c>
      <c r="II152" s="13">
        <v>2</v>
      </c>
      <c r="IJ152" s="13">
        <v>2</v>
      </c>
      <c r="IK152" s="13">
        <v>1</v>
      </c>
      <c r="IL152" s="13"/>
      <c r="IM152" s="13">
        <v>2</v>
      </c>
      <c r="IN152" s="13"/>
      <c r="IO152" s="13"/>
      <c r="IP152" s="13"/>
      <c r="IQ152" s="13"/>
      <c r="IR152" s="13"/>
      <c r="IS152" s="13">
        <v>1</v>
      </c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>
        <v>1</v>
      </c>
      <c r="JF152" s="59">
        <v>732</v>
      </c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59"/>
      <c r="NG152" s="13">
        <v>1427</v>
      </c>
      <c r="NH152" s="351"/>
      <c r="NI152" s="351"/>
      <c r="NJ152" s="351"/>
      <c r="NK152" s="351"/>
      <c r="NL152" s="351"/>
      <c r="NM152" s="351"/>
    </row>
    <row r="153" spans="1:377">
      <c r="A153" s="9" t="s">
        <v>164</v>
      </c>
      <c r="B153" s="250">
        <f t="shared" si="108"/>
        <v>30</v>
      </c>
      <c r="C153" s="250">
        <f t="shared" si="109"/>
        <v>23</v>
      </c>
      <c r="D153" s="250">
        <f t="shared" si="110"/>
        <v>46</v>
      </c>
      <c r="E153" s="250">
        <f t="shared" si="111"/>
        <v>59</v>
      </c>
      <c r="F153" s="250">
        <f t="shared" si="112"/>
        <v>257</v>
      </c>
      <c r="G153" s="250">
        <f t="shared" si="113"/>
        <v>215</v>
      </c>
      <c r="H153" s="250">
        <f t="shared" si="114"/>
        <v>306</v>
      </c>
      <c r="I153" s="250">
        <f t="shared" si="115"/>
        <v>262</v>
      </c>
      <c r="J153" s="250">
        <f t="shared" si="116"/>
        <v>209</v>
      </c>
      <c r="K153" s="250">
        <f t="shared" si="117"/>
        <v>220</v>
      </c>
      <c r="L153" s="250">
        <f t="shared" si="118"/>
        <v>136</v>
      </c>
      <c r="M153" s="250">
        <f t="shared" si="119"/>
        <v>109</v>
      </c>
      <c r="N153" s="250">
        <f t="shared" si="120"/>
        <v>75</v>
      </c>
      <c r="O153" s="250">
        <f t="shared" si="121"/>
        <v>61</v>
      </c>
      <c r="P153" s="250">
        <f t="shared" si="122"/>
        <v>36</v>
      </c>
      <c r="Q153" s="250">
        <f t="shared" si="123"/>
        <v>24</v>
      </c>
      <c r="R153" s="250">
        <f t="shared" si="124"/>
        <v>15</v>
      </c>
      <c r="S153" s="250">
        <f t="shared" si="125"/>
        <v>13</v>
      </c>
      <c r="T153" s="250">
        <f t="shared" si="126"/>
        <v>3</v>
      </c>
      <c r="U153" s="250">
        <f t="shared" si="127"/>
        <v>3</v>
      </c>
      <c r="W153" s="16" t="s">
        <v>164</v>
      </c>
      <c r="X153" s="458">
        <f t="shared" si="87"/>
        <v>30</v>
      </c>
      <c r="Y153" s="458">
        <f t="shared" si="88"/>
        <v>23</v>
      </c>
      <c r="Z153" s="458">
        <f t="shared" si="89"/>
        <v>46</v>
      </c>
      <c r="AA153" s="458">
        <f t="shared" si="90"/>
        <v>59</v>
      </c>
      <c r="AB153" s="458">
        <f t="shared" si="91"/>
        <v>257</v>
      </c>
      <c r="AC153" s="458">
        <f t="shared" si="92"/>
        <v>215</v>
      </c>
      <c r="AD153" s="458">
        <f t="shared" si="93"/>
        <v>306</v>
      </c>
      <c r="AE153" s="458">
        <f t="shared" si="94"/>
        <v>262</v>
      </c>
      <c r="AF153" s="458">
        <f t="shared" si="95"/>
        <v>209</v>
      </c>
      <c r="AG153" s="458">
        <f t="shared" si="96"/>
        <v>220</v>
      </c>
      <c r="AH153" s="458">
        <f t="shared" si="97"/>
        <v>136</v>
      </c>
      <c r="AI153" s="458">
        <f t="shared" si="98"/>
        <v>109</v>
      </c>
      <c r="AJ153" s="458">
        <f t="shared" si="99"/>
        <v>75</v>
      </c>
      <c r="AK153" s="458">
        <f t="shared" si="100"/>
        <v>61</v>
      </c>
      <c r="AL153" s="458">
        <f t="shared" si="101"/>
        <v>36</v>
      </c>
      <c r="AM153" s="458">
        <f t="shared" si="102"/>
        <v>24</v>
      </c>
      <c r="AN153" s="458">
        <f t="shared" si="103"/>
        <v>15</v>
      </c>
      <c r="AO153" s="458">
        <f t="shared" si="104"/>
        <v>13</v>
      </c>
      <c r="AP153" s="458">
        <f t="shared" si="105"/>
        <v>3</v>
      </c>
      <c r="AQ153" s="458">
        <f t="shared" si="106"/>
        <v>3</v>
      </c>
      <c r="AR153" s="458">
        <f t="shared" si="107"/>
        <v>2</v>
      </c>
      <c r="AT153" s="16" t="s">
        <v>164</v>
      </c>
      <c r="AU153" s="13">
        <v>2</v>
      </c>
      <c r="AV153" s="13">
        <v>3</v>
      </c>
      <c r="AW153" s="13">
        <v>3</v>
      </c>
      <c r="AX153" s="13">
        <v>2</v>
      </c>
      <c r="AY153" s="13">
        <v>3</v>
      </c>
      <c r="AZ153" s="13">
        <v>2</v>
      </c>
      <c r="BA153" s="13">
        <v>3</v>
      </c>
      <c r="BB153" s="13">
        <v>2</v>
      </c>
      <c r="BC153" s="13">
        <v>2</v>
      </c>
      <c r="BD153" s="13">
        <v>1</v>
      </c>
      <c r="BE153" s="13">
        <v>3</v>
      </c>
      <c r="BF153" s="13">
        <v>1</v>
      </c>
      <c r="BG153" s="13">
        <v>2</v>
      </c>
      <c r="BH153" s="13">
        <v>7</v>
      </c>
      <c r="BI153" s="13">
        <v>5</v>
      </c>
      <c r="BJ153" s="13">
        <v>3</v>
      </c>
      <c r="BK153" s="13">
        <v>8</v>
      </c>
      <c r="BL153" s="13">
        <v>8</v>
      </c>
      <c r="BM153" s="13">
        <v>11</v>
      </c>
      <c r="BN153" s="13">
        <v>11</v>
      </c>
      <c r="BO153" s="13">
        <v>16</v>
      </c>
      <c r="BP153" s="13">
        <v>10</v>
      </c>
      <c r="BQ153" s="13">
        <v>15</v>
      </c>
      <c r="BR153" s="13">
        <v>22</v>
      </c>
      <c r="BS153" s="13">
        <v>29</v>
      </c>
      <c r="BT153" s="13">
        <v>32</v>
      </c>
      <c r="BU153" s="13">
        <v>22</v>
      </c>
      <c r="BV153" s="13">
        <v>20</v>
      </c>
      <c r="BW153" s="13">
        <v>27</v>
      </c>
      <c r="BX153" s="13">
        <v>22</v>
      </c>
      <c r="BY153" s="13">
        <v>36</v>
      </c>
      <c r="BZ153" s="13">
        <v>16</v>
      </c>
      <c r="CA153" s="13">
        <v>26</v>
      </c>
      <c r="CB153" s="13">
        <v>28</v>
      </c>
      <c r="CC153" s="13">
        <v>31</v>
      </c>
      <c r="CD153" s="13">
        <v>28</v>
      </c>
      <c r="CE153" s="13">
        <v>23</v>
      </c>
      <c r="CF153" s="13">
        <v>20</v>
      </c>
      <c r="CG153" s="13">
        <v>30</v>
      </c>
      <c r="CH153" s="13">
        <v>24</v>
      </c>
      <c r="CI153" s="13">
        <v>23</v>
      </c>
      <c r="CJ153" s="13">
        <v>24</v>
      </c>
      <c r="CK153" s="13">
        <v>17</v>
      </c>
      <c r="CL153" s="13">
        <v>27</v>
      </c>
      <c r="CM153" s="13">
        <v>25</v>
      </c>
      <c r="CN153" s="13">
        <v>22</v>
      </c>
      <c r="CO153" s="13">
        <v>26</v>
      </c>
      <c r="CP153" s="13">
        <v>16</v>
      </c>
      <c r="CQ153" s="13">
        <v>24</v>
      </c>
      <c r="CR153" s="13">
        <v>16</v>
      </c>
      <c r="CS153" s="13">
        <v>19</v>
      </c>
      <c r="CT153" s="13">
        <v>13</v>
      </c>
      <c r="CU153" s="13">
        <v>13</v>
      </c>
      <c r="CV153" s="13">
        <v>18</v>
      </c>
      <c r="CW153" s="13">
        <v>6</v>
      </c>
      <c r="CX153" s="13">
        <v>13</v>
      </c>
      <c r="CY153" s="13">
        <v>5</v>
      </c>
      <c r="CZ153" s="13">
        <v>7</v>
      </c>
      <c r="DA153" s="13">
        <v>9</v>
      </c>
      <c r="DB153" s="13">
        <v>6</v>
      </c>
      <c r="DC153" s="13">
        <v>6</v>
      </c>
      <c r="DD153" s="13">
        <v>8</v>
      </c>
      <c r="DE153" s="13">
        <v>4</v>
      </c>
      <c r="DF153" s="13">
        <v>5</v>
      </c>
      <c r="DG153" s="13">
        <v>6</v>
      </c>
      <c r="DH153" s="13">
        <v>8</v>
      </c>
      <c r="DI153" s="13">
        <v>5</v>
      </c>
      <c r="DJ153" s="13">
        <v>3</v>
      </c>
      <c r="DK153" s="13">
        <v>4</v>
      </c>
      <c r="DL153" s="13">
        <v>12</v>
      </c>
      <c r="DM153" s="13">
        <v>2</v>
      </c>
      <c r="DN153" s="13">
        <v>3</v>
      </c>
      <c r="DO153" s="13">
        <v>2</v>
      </c>
      <c r="DP153" s="13">
        <v>1</v>
      </c>
      <c r="DQ153" s="13">
        <v>5</v>
      </c>
      <c r="DR153" s="13">
        <v>3</v>
      </c>
      <c r="DS153" s="13">
        <v>2</v>
      </c>
      <c r="DT153" s="13">
        <v>3</v>
      </c>
      <c r="DU153" s="13">
        <v>2</v>
      </c>
      <c r="DV153" s="13">
        <v>1</v>
      </c>
      <c r="DW153" s="13">
        <v>1</v>
      </c>
      <c r="DX153" s="13">
        <v>3</v>
      </c>
      <c r="DY153" s="13">
        <v>3</v>
      </c>
      <c r="DZ153" s="13"/>
      <c r="EA153" s="13">
        <v>1</v>
      </c>
      <c r="EB153" s="13">
        <v>2</v>
      </c>
      <c r="EC153" s="13">
        <v>1</v>
      </c>
      <c r="ED153" s="13">
        <v>1</v>
      </c>
      <c r="EE153" s="13"/>
      <c r="EF153" s="13">
        <v>1</v>
      </c>
      <c r="EG153" s="13"/>
      <c r="EH153" s="13"/>
      <c r="EI153" s="13"/>
      <c r="EJ153" s="13">
        <v>1</v>
      </c>
      <c r="EK153" s="13"/>
      <c r="EL153" s="13"/>
      <c r="EM153" s="13"/>
      <c r="EN153" s="13">
        <v>1</v>
      </c>
      <c r="EO153" s="13"/>
      <c r="EP153" s="13"/>
      <c r="EQ153" s="13"/>
      <c r="ER153" s="13">
        <v>1</v>
      </c>
      <c r="ES153" s="13"/>
      <c r="ET153" s="13"/>
      <c r="EU153" s="13"/>
      <c r="EV153" s="13"/>
      <c r="EW153" s="13"/>
      <c r="EX153" s="13"/>
      <c r="EY153" s="13"/>
      <c r="EZ153" s="13"/>
      <c r="FA153" s="13"/>
      <c r="FB153" s="59">
        <v>989</v>
      </c>
      <c r="FC153" s="13">
        <v>5</v>
      </c>
      <c r="FD153" s="13">
        <v>3</v>
      </c>
      <c r="FE153" s="13">
        <v>2</v>
      </c>
      <c r="FF153" s="13">
        <v>3</v>
      </c>
      <c r="FG153" s="13">
        <v>1</v>
      </c>
      <c r="FH153" s="13">
        <v>5</v>
      </c>
      <c r="FI153" s="13">
        <v>3</v>
      </c>
      <c r="FJ153" s="13">
        <v>1</v>
      </c>
      <c r="FK153" s="13">
        <v>3</v>
      </c>
      <c r="FL153" s="13">
        <v>4</v>
      </c>
      <c r="FM153" s="13">
        <v>3</v>
      </c>
      <c r="FN153" s="13">
        <v>2</v>
      </c>
      <c r="FO153" s="13">
        <v>2</v>
      </c>
      <c r="FP153" s="13">
        <v>2</v>
      </c>
      <c r="FQ153" s="13">
        <v>2</v>
      </c>
      <c r="FR153" s="13">
        <v>3</v>
      </c>
      <c r="FS153" s="13">
        <v>6</v>
      </c>
      <c r="FT153" s="13">
        <v>7</v>
      </c>
      <c r="FU153" s="13">
        <v>11</v>
      </c>
      <c r="FV153" s="13">
        <v>8</v>
      </c>
      <c r="FW153" s="13">
        <v>20</v>
      </c>
      <c r="FX153" s="13">
        <v>19</v>
      </c>
      <c r="FY153" s="13">
        <v>14</v>
      </c>
      <c r="FZ153" s="13">
        <v>29</v>
      </c>
      <c r="GA153" s="13">
        <v>24</v>
      </c>
      <c r="GB153" s="13">
        <v>30</v>
      </c>
      <c r="GC153" s="13">
        <v>31</v>
      </c>
      <c r="GD153" s="13">
        <v>26</v>
      </c>
      <c r="GE153" s="13">
        <v>33</v>
      </c>
      <c r="GF153" s="13">
        <v>31</v>
      </c>
      <c r="GG153" s="13">
        <v>35</v>
      </c>
      <c r="GH153" s="13">
        <v>26</v>
      </c>
      <c r="GI153" s="13">
        <v>33</v>
      </c>
      <c r="GJ153" s="13">
        <v>34</v>
      </c>
      <c r="GK153" s="13">
        <v>25</v>
      </c>
      <c r="GL153" s="13">
        <v>24</v>
      </c>
      <c r="GM153" s="13">
        <v>28</v>
      </c>
      <c r="GN153" s="13">
        <v>31</v>
      </c>
      <c r="GO153" s="13">
        <v>36</v>
      </c>
      <c r="GP153" s="13">
        <v>34</v>
      </c>
      <c r="GQ153" s="13">
        <v>23</v>
      </c>
      <c r="GR153" s="13">
        <v>25</v>
      </c>
      <c r="GS153" s="13">
        <v>24</v>
      </c>
      <c r="GT153" s="13">
        <v>19</v>
      </c>
      <c r="GU153" s="13">
        <v>16</v>
      </c>
      <c r="GV153" s="13">
        <v>26</v>
      </c>
      <c r="GW153" s="13">
        <v>19</v>
      </c>
      <c r="GX153" s="13">
        <v>20</v>
      </c>
      <c r="GY153" s="13">
        <v>23</v>
      </c>
      <c r="GZ153" s="13">
        <v>14</v>
      </c>
      <c r="HA153" s="13">
        <v>20</v>
      </c>
      <c r="HB153" s="13">
        <v>17</v>
      </c>
      <c r="HC153" s="13">
        <v>12</v>
      </c>
      <c r="HD153" s="13">
        <v>16</v>
      </c>
      <c r="HE153" s="13">
        <v>18</v>
      </c>
      <c r="HF153" s="13">
        <v>16</v>
      </c>
      <c r="HG153" s="13">
        <v>7</v>
      </c>
      <c r="HH153" s="13">
        <v>15</v>
      </c>
      <c r="HI153" s="13">
        <v>11</v>
      </c>
      <c r="HJ153" s="13">
        <v>4</v>
      </c>
      <c r="HK153" s="13">
        <v>13</v>
      </c>
      <c r="HL153" s="13">
        <v>3</v>
      </c>
      <c r="HM153" s="13">
        <v>9</v>
      </c>
      <c r="HN153" s="13">
        <v>7</v>
      </c>
      <c r="HO153" s="13">
        <v>7</v>
      </c>
      <c r="HP153" s="13">
        <v>7</v>
      </c>
      <c r="HQ153" s="13">
        <v>10</v>
      </c>
      <c r="HR153" s="13">
        <v>8</v>
      </c>
      <c r="HS153" s="13">
        <v>7</v>
      </c>
      <c r="HT153" s="13">
        <v>4</v>
      </c>
      <c r="HU153" s="13">
        <v>8</v>
      </c>
      <c r="HV153" s="13">
        <v>3</v>
      </c>
      <c r="HW153" s="13">
        <v>3</v>
      </c>
      <c r="HX153" s="13">
        <v>5</v>
      </c>
      <c r="HY153" s="13">
        <v>5</v>
      </c>
      <c r="HZ153" s="13">
        <v>4</v>
      </c>
      <c r="IA153" s="13">
        <v>3</v>
      </c>
      <c r="IB153" s="13">
        <v>2</v>
      </c>
      <c r="IC153" s="13"/>
      <c r="ID153" s="13">
        <v>3</v>
      </c>
      <c r="IE153" s="13">
        <v>3</v>
      </c>
      <c r="IF153" s="13">
        <v>1</v>
      </c>
      <c r="IG153" s="13"/>
      <c r="IH153" s="13">
        <v>4</v>
      </c>
      <c r="II153" s="13">
        <v>2</v>
      </c>
      <c r="IJ153" s="13">
        <v>1</v>
      </c>
      <c r="IK153" s="13">
        <v>1</v>
      </c>
      <c r="IL153" s="13">
        <v>1</v>
      </c>
      <c r="IM153" s="13">
        <v>1</v>
      </c>
      <c r="IN153" s="13">
        <v>1</v>
      </c>
      <c r="IO153" s="13">
        <v>2</v>
      </c>
      <c r="IP153" s="13">
        <v>1</v>
      </c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59">
        <v>1113</v>
      </c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>
        <v>1</v>
      </c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>
        <v>1</v>
      </c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59">
        <v>2</v>
      </c>
      <c r="NG153" s="13">
        <v>2104</v>
      </c>
      <c r="NH153" s="351"/>
      <c r="NI153" s="351"/>
      <c r="NJ153" s="351"/>
      <c r="NK153" s="351"/>
      <c r="NL153" s="351"/>
      <c r="NM153" s="351"/>
    </row>
    <row r="154" spans="1:377">
      <c r="A154" s="17" t="s">
        <v>271</v>
      </c>
      <c r="B154" s="250">
        <f t="shared" si="108"/>
        <v>43</v>
      </c>
      <c r="C154" s="250">
        <f t="shared" si="109"/>
        <v>57</v>
      </c>
      <c r="D154" s="250">
        <f t="shared" si="110"/>
        <v>53</v>
      </c>
      <c r="E154" s="250">
        <f t="shared" si="111"/>
        <v>59</v>
      </c>
      <c r="F154" s="250">
        <f t="shared" si="112"/>
        <v>241</v>
      </c>
      <c r="G154" s="250">
        <f t="shared" si="113"/>
        <v>311</v>
      </c>
      <c r="H154" s="250">
        <f t="shared" si="114"/>
        <v>322</v>
      </c>
      <c r="I154" s="250">
        <f t="shared" si="115"/>
        <v>362</v>
      </c>
      <c r="J154" s="250">
        <f t="shared" si="116"/>
        <v>204</v>
      </c>
      <c r="K154" s="250">
        <f t="shared" si="117"/>
        <v>207</v>
      </c>
      <c r="L154" s="250">
        <f t="shared" si="118"/>
        <v>132</v>
      </c>
      <c r="M154" s="250">
        <f t="shared" si="119"/>
        <v>109</v>
      </c>
      <c r="N154" s="250">
        <f t="shared" si="120"/>
        <v>94</v>
      </c>
      <c r="O154" s="250">
        <f t="shared" si="121"/>
        <v>46</v>
      </c>
      <c r="P154" s="250">
        <f t="shared" si="122"/>
        <v>42</v>
      </c>
      <c r="Q154" s="250">
        <f t="shared" si="123"/>
        <v>24</v>
      </c>
      <c r="R154" s="250">
        <f t="shared" si="124"/>
        <v>13</v>
      </c>
      <c r="S154" s="250">
        <f t="shared" si="125"/>
        <v>14</v>
      </c>
      <c r="T154" s="250">
        <f t="shared" si="126"/>
        <v>4</v>
      </c>
      <c r="U154" s="250">
        <f t="shared" si="127"/>
        <v>3</v>
      </c>
      <c r="W154" s="16" t="s">
        <v>271</v>
      </c>
      <c r="X154" s="458">
        <f t="shared" si="87"/>
        <v>43</v>
      </c>
      <c r="Y154" s="458">
        <f t="shared" si="88"/>
        <v>57</v>
      </c>
      <c r="Z154" s="458">
        <f t="shared" si="89"/>
        <v>53</v>
      </c>
      <c r="AA154" s="458">
        <f t="shared" si="90"/>
        <v>59</v>
      </c>
      <c r="AB154" s="458">
        <f t="shared" si="91"/>
        <v>241</v>
      </c>
      <c r="AC154" s="458">
        <f t="shared" si="92"/>
        <v>311</v>
      </c>
      <c r="AD154" s="458">
        <f t="shared" si="93"/>
        <v>322</v>
      </c>
      <c r="AE154" s="458">
        <f t="shared" si="94"/>
        <v>362</v>
      </c>
      <c r="AF154" s="458">
        <f t="shared" si="95"/>
        <v>204</v>
      </c>
      <c r="AG154" s="458">
        <f t="shared" si="96"/>
        <v>207</v>
      </c>
      <c r="AH154" s="458">
        <f t="shared" si="97"/>
        <v>132</v>
      </c>
      <c r="AI154" s="458">
        <f t="shared" si="98"/>
        <v>109</v>
      </c>
      <c r="AJ154" s="458">
        <f t="shared" si="99"/>
        <v>94</v>
      </c>
      <c r="AK154" s="458">
        <f t="shared" si="100"/>
        <v>46</v>
      </c>
      <c r="AL154" s="458">
        <f t="shared" si="101"/>
        <v>42</v>
      </c>
      <c r="AM154" s="458">
        <f t="shared" si="102"/>
        <v>24</v>
      </c>
      <c r="AN154" s="458">
        <f t="shared" si="103"/>
        <v>13</v>
      </c>
      <c r="AO154" s="458">
        <f t="shared" si="104"/>
        <v>14</v>
      </c>
      <c r="AP154" s="458">
        <f t="shared" si="105"/>
        <v>4</v>
      </c>
      <c r="AQ154" s="458">
        <f t="shared" si="106"/>
        <v>3</v>
      </c>
      <c r="AR154" s="458">
        <f t="shared" si="107"/>
        <v>18</v>
      </c>
      <c r="AT154" s="16" t="s">
        <v>284</v>
      </c>
      <c r="AU154" s="13">
        <v>11</v>
      </c>
      <c r="AV154" s="13">
        <v>12</v>
      </c>
      <c r="AW154" s="13">
        <v>8</v>
      </c>
      <c r="AX154" s="13">
        <v>2</v>
      </c>
      <c r="AY154" s="13">
        <v>6</v>
      </c>
      <c r="AZ154" s="13">
        <v>7</v>
      </c>
      <c r="BA154" s="13">
        <v>4</v>
      </c>
      <c r="BB154" s="13">
        <v>3</v>
      </c>
      <c r="BC154" s="13">
        <v>3</v>
      </c>
      <c r="BD154" s="13">
        <v>1</v>
      </c>
      <c r="BE154" s="13">
        <v>1</v>
      </c>
      <c r="BF154" s="13">
        <v>1</v>
      </c>
      <c r="BG154" s="13">
        <v>1</v>
      </c>
      <c r="BH154" s="13">
        <v>2</v>
      </c>
      <c r="BI154" s="13">
        <v>7</v>
      </c>
      <c r="BJ154" s="13">
        <v>6</v>
      </c>
      <c r="BK154" s="13">
        <v>14</v>
      </c>
      <c r="BL154" s="13">
        <v>6</v>
      </c>
      <c r="BM154" s="13">
        <v>6</v>
      </c>
      <c r="BN154" s="13">
        <v>15</v>
      </c>
      <c r="BO154" s="13">
        <v>16</v>
      </c>
      <c r="BP154" s="13">
        <v>15</v>
      </c>
      <c r="BQ154" s="13">
        <v>16</v>
      </c>
      <c r="BR154" s="13">
        <v>17</v>
      </c>
      <c r="BS154" s="13">
        <v>32</v>
      </c>
      <c r="BT154" s="13">
        <v>29</v>
      </c>
      <c r="BU154" s="13">
        <v>35</v>
      </c>
      <c r="BV154" s="13">
        <v>41</v>
      </c>
      <c r="BW154" s="13">
        <v>55</v>
      </c>
      <c r="BX154" s="13">
        <v>55</v>
      </c>
      <c r="BY154" s="13">
        <v>32</v>
      </c>
      <c r="BZ154" s="13">
        <v>41</v>
      </c>
      <c r="CA154" s="13">
        <v>40</v>
      </c>
      <c r="CB154" s="13">
        <v>43</v>
      </c>
      <c r="CC154" s="13">
        <v>45</v>
      </c>
      <c r="CD154" s="13">
        <v>28</v>
      </c>
      <c r="CE154" s="13">
        <v>24</v>
      </c>
      <c r="CF154" s="13">
        <v>37</v>
      </c>
      <c r="CG154" s="13">
        <v>28</v>
      </c>
      <c r="CH154" s="13">
        <v>44</v>
      </c>
      <c r="CI154" s="13">
        <v>28</v>
      </c>
      <c r="CJ154" s="13">
        <v>20</v>
      </c>
      <c r="CK154" s="13">
        <v>21</v>
      </c>
      <c r="CL154" s="13">
        <v>19</v>
      </c>
      <c r="CM154" s="13">
        <v>28</v>
      </c>
      <c r="CN154" s="13">
        <v>17</v>
      </c>
      <c r="CO154" s="13">
        <v>25</v>
      </c>
      <c r="CP154" s="13">
        <v>17</v>
      </c>
      <c r="CQ154" s="13">
        <v>15</v>
      </c>
      <c r="CR154" s="13">
        <v>17</v>
      </c>
      <c r="CS154" s="13">
        <v>13</v>
      </c>
      <c r="CT154" s="13">
        <v>15</v>
      </c>
      <c r="CU154" s="13">
        <v>14</v>
      </c>
      <c r="CV154" s="13">
        <v>8</v>
      </c>
      <c r="CW154" s="13">
        <v>15</v>
      </c>
      <c r="CX154" s="13">
        <v>11</v>
      </c>
      <c r="CY154" s="13">
        <v>6</v>
      </c>
      <c r="CZ154" s="13">
        <v>7</v>
      </c>
      <c r="DA154" s="13">
        <v>9</v>
      </c>
      <c r="DB154" s="13">
        <v>11</v>
      </c>
      <c r="DC154" s="13">
        <v>3</v>
      </c>
      <c r="DD154" s="13">
        <v>7</v>
      </c>
      <c r="DE154" s="13">
        <v>14</v>
      </c>
      <c r="DF154" s="13">
        <v>3</v>
      </c>
      <c r="DG154" s="13">
        <v>4</v>
      </c>
      <c r="DH154" s="13">
        <v>4</v>
      </c>
      <c r="DI154" s="13">
        <v>3</v>
      </c>
      <c r="DJ154" s="13">
        <v>2</v>
      </c>
      <c r="DK154" s="13">
        <v>2</v>
      </c>
      <c r="DL154" s="13">
        <v>4</v>
      </c>
      <c r="DM154" s="13">
        <v>2</v>
      </c>
      <c r="DN154" s="13">
        <v>3</v>
      </c>
      <c r="DO154" s="13">
        <v>1</v>
      </c>
      <c r="DP154" s="13">
        <v>3</v>
      </c>
      <c r="DQ154" s="13">
        <v>2</v>
      </c>
      <c r="DR154" s="13"/>
      <c r="DS154" s="13">
        <v>2</v>
      </c>
      <c r="DT154" s="13">
        <v>4</v>
      </c>
      <c r="DU154" s="13">
        <v>5</v>
      </c>
      <c r="DV154" s="13">
        <v>2</v>
      </c>
      <c r="DW154" s="13">
        <v>3</v>
      </c>
      <c r="DX154" s="13">
        <v>1</v>
      </c>
      <c r="DY154" s="13"/>
      <c r="DZ154" s="13">
        <v>2</v>
      </c>
      <c r="EA154" s="13">
        <v>1</v>
      </c>
      <c r="EB154" s="13">
        <v>2</v>
      </c>
      <c r="EC154" s="13"/>
      <c r="ED154" s="13">
        <v>1</v>
      </c>
      <c r="EE154" s="13">
        <v>1</v>
      </c>
      <c r="EF154" s="13">
        <v>3</v>
      </c>
      <c r="EG154" s="13"/>
      <c r="EH154" s="13"/>
      <c r="EI154" s="13"/>
      <c r="EJ154" s="13"/>
      <c r="EK154" s="13"/>
      <c r="EL154" s="13">
        <v>1</v>
      </c>
      <c r="EM154" s="13">
        <v>1</v>
      </c>
      <c r="EN154" s="13"/>
      <c r="EO154" s="13">
        <v>1</v>
      </c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59">
        <v>1192</v>
      </c>
      <c r="FC154" s="13">
        <v>5</v>
      </c>
      <c r="FD154" s="13">
        <v>4</v>
      </c>
      <c r="FE154" s="13">
        <v>9</v>
      </c>
      <c r="FF154" s="13">
        <v>7</v>
      </c>
      <c r="FG154" s="13">
        <v>2</v>
      </c>
      <c r="FH154" s="13">
        <v>5</v>
      </c>
      <c r="FI154" s="13">
        <v>6</v>
      </c>
      <c r="FJ154" s="13">
        <v>5</v>
      </c>
      <c r="FK154" s="13"/>
      <c r="FL154" s="13"/>
      <c r="FM154" s="13">
        <v>2</v>
      </c>
      <c r="FN154" s="13">
        <v>3</v>
      </c>
      <c r="FO154" s="13">
        <v>4</v>
      </c>
      <c r="FP154" s="13">
        <v>1</v>
      </c>
      <c r="FQ154" s="13">
        <v>6</v>
      </c>
      <c r="FR154" s="13">
        <v>10</v>
      </c>
      <c r="FS154" s="13">
        <v>2</v>
      </c>
      <c r="FT154" s="13">
        <v>10</v>
      </c>
      <c r="FU154" s="13">
        <v>9</v>
      </c>
      <c r="FV154" s="13">
        <v>6</v>
      </c>
      <c r="FW154" s="13">
        <v>15</v>
      </c>
      <c r="FX154" s="13">
        <v>17</v>
      </c>
      <c r="FY154" s="13">
        <v>23</v>
      </c>
      <c r="FZ154" s="13">
        <v>22</v>
      </c>
      <c r="GA154" s="13">
        <v>25</v>
      </c>
      <c r="GB154" s="13">
        <v>23</v>
      </c>
      <c r="GC154" s="13">
        <v>29</v>
      </c>
      <c r="GD154" s="13">
        <v>26</v>
      </c>
      <c r="GE154" s="13">
        <v>30</v>
      </c>
      <c r="GF154" s="13">
        <v>31</v>
      </c>
      <c r="GG154" s="13">
        <v>32</v>
      </c>
      <c r="GH154" s="13">
        <v>47</v>
      </c>
      <c r="GI154" s="13">
        <v>33</v>
      </c>
      <c r="GJ154" s="13">
        <v>23</v>
      </c>
      <c r="GK154" s="13">
        <v>40</v>
      </c>
      <c r="GL154" s="13">
        <v>28</v>
      </c>
      <c r="GM154" s="13">
        <v>27</v>
      </c>
      <c r="GN154" s="13">
        <v>39</v>
      </c>
      <c r="GO154" s="13">
        <v>26</v>
      </c>
      <c r="GP154" s="13">
        <v>27</v>
      </c>
      <c r="GQ154" s="13">
        <v>19</v>
      </c>
      <c r="GR154" s="13">
        <v>22</v>
      </c>
      <c r="GS154" s="13">
        <v>18</v>
      </c>
      <c r="GT154" s="13">
        <v>20</v>
      </c>
      <c r="GU154" s="13">
        <v>25</v>
      </c>
      <c r="GV154" s="13">
        <v>24</v>
      </c>
      <c r="GW154" s="13">
        <v>23</v>
      </c>
      <c r="GX154" s="13">
        <v>22</v>
      </c>
      <c r="GY154" s="13">
        <v>12</v>
      </c>
      <c r="GZ154" s="13">
        <v>19</v>
      </c>
      <c r="HA154" s="13">
        <v>8</v>
      </c>
      <c r="HB154" s="13">
        <v>16</v>
      </c>
      <c r="HC154" s="13">
        <v>16</v>
      </c>
      <c r="HD154" s="13">
        <v>13</v>
      </c>
      <c r="HE154" s="13">
        <v>13</v>
      </c>
      <c r="HF154" s="13">
        <v>16</v>
      </c>
      <c r="HG154" s="13">
        <v>12</v>
      </c>
      <c r="HH154" s="13">
        <v>21</v>
      </c>
      <c r="HI154" s="13">
        <v>9</v>
      </c>
      <c r="HJ154" s="13">
        <v>8</v>
      </c>
      <c r="HK154" s="13">
        <v>7</v>
      </c>
      <c r="HL154" s="13">
        <v>10</v>
      </c>
      <c r="HM154" s="13">
        <v>12</v>
      </c>
      <c r="HN154" s="13">
        <v>14</v>
      </c>
      <c r="HO154" s="13">
        <v>13</v>
      </c>
      <c r="HP154" s="13">
        <v>10</v>
      </c>
      <c r="HQ154" s="13">
        <v>4</v>
      </c>
      <c r="HR154" s="13">
        <v>8</v>
      </c>
      <c r="HS154" s="13">
        <v>10</v>
      </c>
      <c r="HT154" s="13">
        <v>6</v>
      </c>
      <c r="HU154" s="13">
        <v>9</v>
      </c>
      <c r="HV154" s="13">
        <v>7</v>
      </c>
      <c r="HW154" s="13">
        <v>5</v>
      </c>
      <c r="HX154" s="13">
        <v>4</v>
      </c>
      <c r="HY154" s="13">
        <v>3</v>
      </c>
      <c r="HZ154" s="13">
        <v>5</v>
      </c>
      <c r="IA154" s="13">
        <v>3</v>
      </c>
      <c r="IB154" s="13">
        <v>1</v>
      </c>
      <c r="IC154" s="13">
        <v>1</v>
      </c>
      <c r="ID154" s="13">
        <v>4</v>
      </c>
      <c r="IE154" s="13"/>
      <c r="IF154" s="13">
        <v>3</v>
      </c>
      <c r="IG154" s="13">
        <v>2</v>
      </c>
      <c r="IH154" s="13">
        <v>1</v>
      </c>
      <c r="II154" s="13">
        <v>2</v>
      </c>
      <c r="IJ154" s="13">
        <v>1</v>
      </c>
      <c r="IK154" s="13"/>
      <c r="IL154" s="13">
        <v>1</v>
      </c>
      <c r="IM154" s="13">
        <v>3</v>
      </c>
      <c r="IN154" s="13"/>
      <c r="IO154" s="13"/>
      <c r="IP154" s="13">
        <v>1</v>
      </c>
      <c r="IQ154" s="13"/>
      <c r="IR154" s="13">
        <v>1</v>
      </c>
      <c r="IS154" s="13">
        <v>1</v>
      </c>
      <c r="IT154" s="13"/>
      <c r="IU154" s="13"/>
      <c r="IV154" s="13"/>
      <c r="IW154" s="13"/>
      <c r="IX154" s="13">
        <v>1</v>
      </c>
      <c r="IY154" s="13"/>
      <c r="IZ154" s="13"/>
      <c r="JA154" s="13"/>
      <c r="JB154" s="13"/>
      <c r="JC154" s="13"/>
      <c r="JD154" s="13"/>
      <c r="JE154" s="13">
        <v>1</v>
      </c>
      <c r="JF154" s="59">
        <v>1149</v>
      </c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>
        <v>1</v>
      </c>
      <c r="KC154" s="13"/>
      <c r="KD154" s="13"/>
      <c r="KE154" s="13"/>
      <c r="KF154" s="13"/>
      <c r="KG154" s="13">
        <v>3</v>
      </c>
      <c r="KH154" s="13"/>
      <c r="KI154" s="13"/>
      <c r="KJ154" s="13">
        <v>1</v>
      </c>
      <c r="KK154" s="13"/>
      <c r="KL154" s="13"/>
      <c r="KM154" s="13"/>
      <c r="KN154" s="13"/>
      <c r="KO154" s="13"/>
      <c r="KP154" s="13"/>
      <c r="KQ154" s="13">
        <v>1</v>
      </c>
      <c r="KR154" s="13"/>
      <c r="KS154" s="13"/>
      <c r="KT154" s="13">
        <v>1</v>
      </c>
      <c r="KU154" s="13"/>
      <c r="KV154" s="13"/>
      <c r="KW154" s="13"/>
      <c r="KX154" s="13">
        <v>2</v>
      </c>
      <c r="KY154" s="13"/>
      <c r="KZ154" s="13"/>
      <c r="LA154" s="13">
        <v>1</v>
      </c>
      <c r="LB154" s="13"/>
      <c r="LC154" s="13"/>
      <c r="LD154" s="13"/>
      <c r="LE154" s="13">
        <v>1</v>
      </c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>
        <v>1</v>
      </c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>
        <v>1</v>
      </c>
      <c r="MC154" s="13"/>
      <c r="MD154" s="13"/>
      <c r="ME154" s="13"/>
      <c r="MF154" s="13"/>
      <c r="MG154" s="13"/>
      <c r="MH154" s="13">
        <v>1</v>
      </c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>
        <v>3</v>
      </c>
      <c r="NF154" s="59">
        <v>17</v>
      </c>
      <c r="NG154" s="13">
        <v>2358</v>
      </c>
      <c r="NH154" s="351"/>
      <c r="NI154" s="351"/>
      <c r="NJ154" s="351"/>
      <c r="NK154" s="351"/>
      <c r="NL154" s="351"/>
      <c r="NM154" s="351"/>
    </row>
    <row r="155" spans="1:377">
      <c r="A155" s="8" t="s">
        <v>165</v>
      </c>
      <c r="B155" s="250">
        <f t="shared" si="108"/>
        <v>2</v>
      </c>
      <c r="C155" s="250">
        <f t="shared" si="109"/>
        <v>1</v>
      </c>
      <c r="D155" s="250">
        <f t="shared" si="110"/>
        <v>7</v>
      </c>
      <c r="E155" s="250">
        <f t="shared" si="111"/>
        <v>9</v>
      </c>
      <c r="F155" s="250">
        <f t="shared" si="112"/>
        <v>15</v>
      </c>
      <c r="G155" s="250">
        <f t="shared" si="113"/>
        <v>28</v>
      </c>
      <c r="H155" s="250">
        <f t="shared" si="114"/>
        <v>18</v>
      </c>
      <c r="I155" s="250">
        <f t="shared" si="115"/>
        <v>18</v>
      </c>
      <c r="J155" s="250">
        <f t="shared" si="116"/>
        <v>23</v>
      </c>
      <c r="K155" s="250">
        <f t="shared" si="117"/>
        <v>22</v>
      </c>
      <c r="L155" s="250">
        <f t="shared" si="118"/>
        <v>6</v>
      </c>
      <c r="M155" s="250">
        <f t="shared" si="119"/>
        <v>8</v>
      </c>
      <c r="N155" s="250">
        <f t="shared" si="120"/>
        <v>6</v>
      </c>
      <c r="O155" s="250">
        <f t="shared" si="121"/>
        <v>6</v>
      </c>
      <c r="P155" s="250">
        <f t="shared" si="122"/>
        <v>1</v>
      </c>
      <c r="Q155" s="250">
        <f t="shared" si="123"/>
        <v>3</v>
      </c>
      <c r="R155" s="250">
        <f t="shared" si="124"/>
        <v>3</v>
      </c>
      <c r="S155" s="250">
        <f t="shared" si="125"/>
        <v>3</v>
      </c>
      <c r="T155" s="250">
        <f t="shared" si="126"/>
        <v>1</v>
      </c>
      <c r="U155" s="250">
        <f t="shared" si="127"/>
        <v>0</v>
      </c>
      <c r="W155" s="16" t="s">
        <v>165</v>
      </c>
      <c r="X155" s="458">
        <f t="shared" si="87"/>
        <v>2</v>
      </c>
      <c r="Y155" s="458">
        <f t="shared" si="88"/>
        <v>1</v>
      </c>
      <c r="Z155" s="458">
        <f t="shared" si="89"/>
        <v>7</v>
      </c>
      <c r="AA155" s="458">
        <f t="shared" si="90"/>
        <v>9</v>
      </c>
      <c r="AB155" s="458">
        <f t="shared" si="91"/>
        <v>15</v>
      </c>
      <c r="AC155" s="458">
        <f t="shared" si="92"/>
        <v>28</v>
      </c>
      <c r="AD155" s="458">
        <f t="shared" si="93"/>
        <v>18</v>
      </c>
      <c r="AE155" s="458">
        <f t="shared" si="94"/>
        <v>18</v>
      </c>
      <c r="AF155" s="458">
        <f t="shared" si="95"/>
        <v>23</v>
      </c>
      <c r="AG155" s="458">
        <f t="shared" si="96"/>
        <v>22</v>
      </c>
      <c r="AH155" s="458">
        <f t="shared" si="97"/>
        <v>6</v>
      </c>
      <c r="AI155" s="458">
        <f t="shared" si="98"/>
        <v>8</v>
      </c>
      <c r="AJ155" s="458">
        <f t="shared" si="99"/>
        <v>6</v>
      </c>
      <c r="AK155" s="458">
        <f t="shared" si="100"/>
        <v>6</v>
      </c>
      <c r="AL155" s="458">
        <f t="shared" si="101"/>
        <v>1</v>
      </c>
      <c r="AM155" s="458">
        <f t="shared" si="102"/>
        <v>3</v>
      </c>
      <c r="AN155" s="458">
        <f t="shared" si="103"/>
        <v>3</v>
      </c>
      <c r="AO155" s="458">
        <f t="shared" si="104"/>
        <v>3</v>
      </c>
      <c r="AP155" s="458">
        <f t="shared" si="105"/>
        <v>1</v>
      </c>
      <c r="AQ155" s="458">
        <f t="shared" si="106"/>
        <v>0</v>
      </c>
      <c r="AR155" s="458">
        <f t="shared" si="107"/>
        <v>1</v>
      </c>
      <c r="AT155" s="16" t="s">
        <v>165</v>
      </c>
      <c r="AU155" s="13"/>
      <c r="AV155" s="13"/>
      <c r="AW155" s="13"/>
      <c r="AX155" s="13"/>
      <c r="AY155" s="13">
        <v>1</v>
      </c>
      <c r="AZ155" s="13"/>
      <c r="BA155" s="13"/>
      <c r="BB155" s="13"/>
      <c r="BC155" s="13"/>
      <c r="BD155" s="13"/>
      <c r="BE155" s="13"/>
      <c r="BF155" s="13"/>
      <c r="BG155" s="13">
        <v>1</v>
      </c>
      <c r="BH155" s="13"/>
      <c r="BI155" s="13">
        <v>1</v>
      </c>
      <c r="BJ155" s="13">
        <v>2</v>
      </c>
      <c r="BK155" s="13">
        <v>2</v>
      </c>
      <c r="BL155" s="13">
        <v>2</v>
      </c>
      <c r="BM155" s="13"/>
      <c r="BN155" s="13">
        <v>1</v>
      </c>
      <c r="BO155" s="13"/>
      <c r="BP155" s="13">
        <v>1</v>
      </c>
      <c r="BQ155" s="13">
        <v>2</v>
      </c>
      <c r="BR155" s="13">
        <v>2</v>
      </c>
      <c r="BS155" s="13">
        <v>2</v>
      </c>
      <c r="BT155" s="13">
        <v>3</v>
      </c>
      <c r="BU155" s="13">
        <v>4</v>
      </c>
      <c r="BV155" s="13">
        <v>5</v>
      </c>
      <c r="BW155" s="13">
        <v>3</v>
      </c>
      <c r="BX155" s="13">
        <v>6</v>
      </c>
      <c r="BY155" s="13">
        <v>1</v>
      </c>
      <c r="BZ155" s="13"/>
      <c r="CA155" s="13">
        <v>1</v>
      </c>
      <c r="CB155" s="13">
        <v>2</v>
      </c>
      <c r="CC155" s="13"/>
      <c r="CD155" s="13">
        <v>2</v>
      </c>
      <c r="CE155" s="13">
        <v>5</v>
      </c>
      <c r="CF155" s="13">
        <v>3</v>
      </c>
      <c r="CG155" s="13">
        <v>3</v>
      </c>
      <c r="CH155" s="13">
        <v>1</v>
      </c>
      <c r="CI155" s="13">
        <v>3</v>
      </c>
      <c r="CJ155" s="13">
        <v>3</v>
      </c>
      <c r="CK155" s="13">
        <v>4</v>
      </c>
      <c r="CL155" s="13">
        <v>3</v>
      </c>
      <c r="CM155" s="13"/>
      <c r="CN155" s="13">
        <v>4</v>
      </c>
      <c r="CO155" s="13"/>
      <c r="CP155" s="13">
        <v>2</v>
      </c>
      <c r="CQ155" s="13">
        <v>2</v>
      </c>
      <c r="CR155" s="13">
        <v>1</v>
      </c>
      <c r="CS155" s="13">
        <v>1</v>
      </c>
      <c r="CT155" s="13">
        <v>1</v>
      </c>
      <c r="CU155" s="13">
        <v>3</v>
      </c>
      <c r="CV155" s="13"/>
      <c r="CW155" s="13"/>
      <c r="CX155" s="13">
        <v>2</v>
      </c>
      <c r="CY155" s="13"/>
      <c r="CZ155" s="13"/>
      <c r="DA155" s="13"/>
      <c r="DB155" s="13">
        <v>1</v>
      </c>
      <c r="DC155" s="13"/>
      <c r="DD155" s="13">
        <v>2</v>
      </c>
      <c r="DE155" s="13"/>
      <c r="DF155" s="13">
        <v>1</v>
      </c>
      <c r="DG155" s="13"/>
      <c r="DH155" s="13"/>
      <c r="DI155" s="13">
        <v>1</v>
      </c>
      <c r="DJ155" s="13">
        <v>1</v>
      </c>
      <c r="DK155" s="13"/>
      <c r="DL155" s="13">
        <v>1</v>
      </c>
      <c r="DM155" s="13"/>
      <c r="DN155" s="13">
        <v>1</v>
      </c>
      <c r="DO155" s="13"/>
      <c r="DP155" s="13"/>
      <c r="DQ155" s="13"/>
      <c r="DR155" s="13"/>
      <c r="DS155" s="13">
        <v>1</v>
      </c>
      <c r="DT155" s="13">
        <v>1</v>
      </c>
      <c r="DU155" s="13"/>
      <c r="DV155" s="13"/>
      <c r="DW155" s="13">
        <v>1</v>
      </c>
      <c r="DX155" s="13">
        <v>1</v>
      </c>
      <c r="DY155" s="13"/>
      <c r="DZ155" s="13"/>
      <c r="EA155" s="13">
        <v>1</v>
      </c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59">
        <v>98</v>
      </c>
      <c r="FC155" s="13"/>
      <c r="FD155" s="13">
        <v>1</v>
      </c>
      <c r="FE155" s="13"/>
      <c r="FF155" s="13"/>
      <c r="FG155" s="13">
        <v>1</v>
      </c>
      <c r="FH155" s="13"/>
      <c r="FI155" s="13"/>
      <c r="FJ155" s="13"/>
      <c r="FK155" s="13"/>
      <c r="FL155" s="13"/>
      <c r="FM155" s="13">
        <v>1</v>
      </c>
      <c r="FN155" s="13"/>
      <c r="FO155" s="13"/>
      <c r="FP155" s="13"/>
      <c r="FQ155" s="13">
        <v>1</v>
      </c>
      <c r="FR155" s="13"/>
      <c r="FS155" s="13">
        <v>1</v>
      </c>
      <c r="FT155" s="13">
        <v>1</v>
      </c>
      <c r="FU155" s="13">
        <v>3</v>
      </c>
      <c r="FV155" s="13"/>
      <c r="FW155" s="13">
        <v>1</v>
      </c>
      <c r="FX155" s="13"/>
      <c r="FY155" s="13">
        <v>1</v>
      </c>
      <c r="FZ155" s="13">
        <v>2</v>
      </c>
      <c r="GA155" s="13">
        <v>2</v>
      </c>
      <c r="GB155" s="13">
        <v>3</v>
      </c>
      <c r="GC155" s="13">
        <v>2</v>
      </c>
      <c r="GD155" s="13">
        <v>1</v>
      </c>
      <c r="GE155" s="13">
        <v>2</v>
      </c>
      <c r="GF155" s="13">
        <v>1</v>
      </c>
      <c r="GG155" s="13">
        <v>3</v>
      </c>
      <c r="GH155" s="13">
        <v>2</v>
      </c>
      <c r="GI155" s="13">
        <v>2</v>
      </c>
      <c r="GJ155" s="13">
        <v>1</v>
      </c>
      <c r="GK155" s="13">
        <v>2</v>
      </c>
      <c r="GL155" s="13"/>
      <c r="GM155" s="13">
        <v>2</v>
      </c>
      <c r="GN155" s="13">
        <v>2</v>
      </c>
      <c r="GO155" s="13">
        <v>3</v>
      </c>
      <c r="GP155" s="13">
        <v>1</v>
      </c>
      <c r="GQ155" s="13">
        <v>2</v>
      </c>
      <c r="GR155" s="13">
        <v>3</v>
      </c>
      <c r="GS155" s="13">
        <v>2</v>
      </c>
      <c r="GT155" s="13">
        <v>4</v>
      </c>
      <c r="GU155" s="13">
        <v>3</v>
      </c>
      <c r="GV155" s="13">
        <v>1</v>
      </c>
      <c r="GW155" s="13">
        <v>2</v>
      </c>
      <c r="GX155" s="13">
        <v>1</v>
      </c>
      <c r="GY155" s="13">
        <v>1</v>
      </c>
      <c r="GZ155" s="13">
        <v>4</v>
      </c>
      <c r="HA155" s="13">
        <v>2</v>
      </c>
      <c r="HB155" s="13">
        <v>2</v>
      </c>
      <c r="HC155" s="13"/>
      <c r="HD155" s="13">
        <v>1</v>
      </c>
      <c r="HE155" s="13"/>
      <c r="HF155" s="13"/>
      <c r="HG155" s="13"/>
      <c r="HH155" s="13"/>
      <c r="HI155" s="13"/>
      <c r="HJ155" s="13">
        <v>1</v>
      </c>
      <c r="HK155" s="13">
        <v>3</v>
      </c>
      <c r="HL155" s="13"/>
      <c r="HM155" s="13">
        <v>1</v>
      </c>
      <c r="HN155" s="13"/>
      <c r="HO155" s="13">
        <v>1</v>
      </c>
      <c r="HP155" s="13"/>
      <c r="HQ155" s="13"/>
      <c r="HR155" s="13"/>
      <c r="HS155" s="13"/>
      <c r="HT155" s="13">
        <v>1</v>
      </c>
      <c r="HU155" s="13"/>
      <c r="HV155" s="13"/>
      <c r="HW155" s="13"/>
      <c r="HX155" s="13"/>
      <c r="HY155" s="13">
        <v>1</v>
      </c>
      <c r="HZ155" s="13"/>
      <c r="IA155" s="13"/>
      <c r="IB155" s="13"/>
      <c r="IC155" s="13"/>
      <c r="ID155" s="13"/>
      <c r="IE155" s="13"/>
      <c r="IF155" s="13"/>
      <c r="IG155" s="13"/>
      <c r="IH155" s="13"/>
      <c r="II155" s="13">
        <v>1</v>
      </c>
      <c r="IJ155" s="13">
        <v>1</v>
      </c>
      <c r="IK155" s="13">
        <v>1</v>
      </c>
      <c r="IL155" s="13"/>
      <c r="IM155" s="13"/>
      <c r="IN155" s="13"/>
      <c r="IO155" s="13"/>
      <c r="IP155" s="13"/>
      <c r="IQ155" s="13"/>
      <c r="IR155" s="13">
        <v>1</v>
      </c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59">
        <v>82</v>
      </c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>
        <v>1</v>
      </c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59">
        <v>1</v>
      </c>
      <c r="NG155" s="13">
        <v>181</v>
      </c>
      <c r="NH155" s="351"/>
      <c r="NI155" s="351"/>
      <c r="NJ155" s="351"/>
      <c r="NK155" s="351"/>
      <c r="NL155" s="351"/>
      <c r="NM155" s="351"/>
    </row>
    <row r="156" spans="1:377">
      <c r="A156" s="8" t="s">
        <v>166</v>
      </c>
      <c r="B156" s="250">
        <f t="shared" si="108"/>
        <v>72</v>
      </c>
      <c r="C156" s="250">
        <f t="shared" si="109"/>
        <v>64</v>
      </c>
      <c r="D156" s="250">
        <f t="shared" si="110"/>
        <v>66</v>
      </c>
      <c r="E156" s="250">
        <f t="shared" si="111"/>
        <v>80</v>
      </c>
      <c r="F156" s="250">
        <f t="shared" si="112"/>
        <v>210</v>
      </c>
      <c r="G156" s="250">
        <f t="shared" si="113"/>
        <v>245</v>
      </c>
      <c r="H156" s="250">
        <f t="shared" si="114"/>
        <v>214</v>
      </c>
      <c r="I156" s="250">
        <f t="shared" si="115"/>
        <v>299</v>
      </c>
      <c r="J156" s="250">
        <f t="shared" si="116"/>
        <v>229</v>
      </c>
      <c r="K156" s="250">
        <f t="shared" si="117"/>
        <v>253</v>
      </c>
      <c r="L156" s="250">
        <f t="shared" si="118"/>
        <v>144</v>
      </c>
      <c r="M156" s="250">
        <f t="shared" si="119"/>
        <v>155</v>
      </c>
      <c r="N156" s="250">
        <f t="shared" si="120"/>
        <v>102</v>
      </c>
      <c r="O156" s="250">
        <f t="shared" si="121"/>
        <v>90</v>
      </c>
      <c r="P156" s="250">
        <f t="shared" si="122"/>
        <v>57</v>
      </c>
      <c r="Q156" s="250">
        <f t="shared" si="123"/>
        <v>49</v>
      </c>
      <c r="R156" s="250">
        <f t="shared" si="124"/>
        <v>21</v>
      </c>
      <c r="S156" s="250">
        <f t="shared" si="125"/>
        <v>35</v>
      </c>
      <c r="T156" s="250">
        <f t="shared" si="126"/>
        <v>6</v>
      </c>
      <c r="U156" s="250">
        <f t="shared" si="127"/>
        <v>24</v>
      </c>
      <c r="W156" s="16" t="s">
        <v>166</v>
      </c>
      <c r="X156" s="458">
        <f t="shared" si="87"/>
        <v>72</v>
      </c>
      <c r="Y156" s="458">
        <f t="shared" si="88"/>
        <v>64</v>
      </c>
      <c r="Z156" s="458">
        <f t="shared" si="89"/>
        <v>66</v>
      </c>
      <c r="AA156" s="458">
        <f t="shared" si="90"/>
        <v>80</v>
      </c>
      <c r="AB156" s="458">
        <f t="shared" si="91"/>
        <v>210</v>
      </c>
      <c r="AC156" s="458">
        <f t="shared" si="92"/>
        <v>245</v>
      </c>
      <c r="AD156" s="458">
        <f t="shared" si="93"/>
        <v>214</v>
      </c>
      <c r="AE156" s="458">
        <f t="shared" si="94"/>
        <v>299</v>
      </c>
      <c r="AF156" s="458">
        <f t="shared" si="95"/>
        <v>229</v>
      </c>
      <c r="AG156" s="458">
        <f t="shared" si="96"/>
        <v>253</v>
      </c>
      <c r="AH156" s="458">
        <f t="shared" si="97"/>
        <v>144</v>
      </c>
      <c r="AI156" s="458">
        <f t="shared" si="98"/>
        <v>155</v>
      </c>
      <c r="AJ156" s="458">
        <f t="shared" si="99"/>
        <v>102</v>
      </c>
      <c r="AK156" s="458">
        <f t="shared" si="100"/>
        <v>90</v>
      </c>
      <c r="AL156" s="458">
        <f t="shared" si="101"/>
        <v>57</v>
      </c>
      <c r="AM156" s="458">
        <f t="shared" si="102"/>
        <v>49</v>
      </c>
      <c r="AN156" s="458">
        <f t="shared" si="103"/>
        <v>21</v>
      </c>
      <c r="AO156" s="458">
        <f t="shared" si="104"/>
        <v>35</v>
      </c>
      <c r="AP156" s="458">
        <f t="shared" si="105"/>
        <v>6</v>
      </c>
      <c r="AQ156" s="458">
        <f t="shared" si="106"/>
        <v>24</v>
      </c>
      <c r="AR156" s="458">
        <f t="shared" si="107"/>
        <v>1</v>
      </c>
      <c r="AT156" s="16" t="s">
        <v>166</v>
      </c>
      <c r="AU156" s="13">
        <v>7</v>
      </c>
      <c r="AV156" s="13">
        <v>14</v>
      </c>
      <c r="AW156" s="13">
        <v>5</v>
      </c>
      <c r="AX156" s="13">
        <v>6</v>
      </c>
      <c r="AY156" s="13">
        <v>9</v>
      </c>
      <c r="AZ156" s="13">
        <v>5</v>
      </c>
      <c r="BA156" s="13">
        <v>6</v>
      </c>
      <c r="BB156" s="13">
        <v>5</v>
      </c>
      <c r="BC156" s="13">
        <v>5</v>
      </c>
      <c r="BD156" s="13">
        <v>2</v>
      </c>
      <c r="BE156" s="13">
        <v>5</v>
      </c>
      <c r="BF156" s="13">
        <v>6</v>
      </c>
      <c r="BG156" s="13">
        <v>7</v>
      </c>
      <c r="BH156" s="13">
        <v>4</v>
      </c>
      <c r="BI156" s="13">
        <v>9</v>
      </c>
      <c r="BJ156" s="13">
        <v>3</v>
      </c>
      <c r="BK156" s="13">
        <v>9</v>
      </c>
      <c r="BL156" s="13">
        <v>11</v>
      </c>
      <c r="BM156" s="13">
        <v>7</v>
      </c>
      <c r="BN156" s="13">
        <v>19</v>
      </c>
      <c r="BO156" s="13">
        <v>15</v>
      </c>
      <c r="BP156" s="13">
        <v>26</v>
      </c>
      <c r="BQ156" s="13">
        <v>19</v>
      </c>
      <c r="BR156" s="13">
        <v>18</v>
      </c>
      <c r="BS156" s="13">
        <v>27</v>
      </c>
      <c r="BT156" s="13">
        <v>18</v>
      </c>
      <c r="BU156" s="13">
        <v>32</v>
      </c>
      <c r="BV156" s="13">
        <v>27</v>
      </c>
      <c r="BW156" s="13">
        <v>31</v>
      </c>
      <c r="BX156" s="13">
        <v>32</v>
      </c>
      <c r="BY156" s="13">
        <v>31</v>
      </c>
      <c r="BZ156" s="13">
        <v>42</v>
      </c>
      <c r="CA156" s="13">
        <v>28</v>
      </c>
      <c r="CB156" s="13">
        <v>33</v>
      </c>
      <c r="CC156" s="13">
        <v>35</v>
      </c>
      <c r="CD156" s="13">
        <v>30</v>
      </c>
      <c r="CE156" s="13">
        <v>26</v>
      </c>
      <c r="CF156" s="13">
        <v>27</v>
      </c>
      <c r="CG156" s="13">
        <v>18</v>
      </c>
      <c r="CH156" s="13">
        <v>29</v>
      </c>
      <c r="CI156" s="13">
        <v>32</v>
      </c>
      <c r="CJ156" s="13">
        <v>29</v>
      </c>
      <c r="CK156" s="13">
        <v>27</v>
      </c>
      <c r="CL156" s="13">
        <v>23</v>
      </c>
      <c r="CM156" s="13">
        <v>30</v>
      </c>
      <c r="CN156" s="13">
        <v>13</v>
      </c>
      <c r="CO156" s="13">
        <v>27</v>
      </c>
      <c r="CP156" s="13">
        <v>22</v>
      </c>
      <c r="CQ156" s="13">
        <v>18</v>
      </c>
      <c r="CR156" s="13">
        <v>32</v>
      </c>
      <c r="CS156" s="13">
        <v>19</v>
      </c>
      <c r="CT156" s="13">
        <v>19</v>
      </c>
      <c r="CU156" s="13">
        <v>17</v>
      </c>
      <c r="CV156" s="13">
        <v>14</v>
      </c>
      <c r="CW156" s="13">
        <v>20</v>
      </c>
      <c r="CX156" s="13">
        <v>10</v>
      </c>
      <c r="CY156" s="13">
        <v>22</v>
      </c>
      <c r="CZ156" s="13">
        <v>14</v>
      </c>
      <c r="DA156" s="13">
        <v>11</v>
      </c>
      <c r="DB156" s="13">
        <v>9</v>
      </c>
      <c r="DC156" s="13">
        <v>15</v>
      </c>
      <c r="DD156" s="13">
        <v>12</v>
      </c>
      <c r="DE156" s="13">
        <v>8</v>
      </c>
      <c r="DF156" s="13">
        <v>4</v>
      </c>
      <c r="DG156" s="13">
        <v>13</v>
      </c>
      <c r="DH156" s="13">
        <v>7</v>
      </c>
      <c r="DI156" s="13">
        <v>11</v>
      </c>
      <c r="DJ156" s="13">
        <v>8</v>
      </c>
      <c r="DK156" s="13">
        <v>7</v>
      </c>
      <c r="DL156" s="13">
        <v>5</v>
      </c>
      <c r="DM156" s="13">
        <v>5</v>
      </c>
      <c r="DN156" s="13">
        <v>6</v>
      </c>
      <c r="DO156" s="13">
        <v>2</v>
      </c>
      <c r="DP156" s="13">
        <v>6</v>
      </c>
      <c r="DQ156" s="13">
        <v>6</v>
      </c>
      <c r="DR156" s="13">
        <v>7</v>
      </c>
      <c r="DS156" s="13">
        <v>9</v>
      </c>
      <c r="DT156" s="13">
        <v>2</v>
      </c>
      <c r="DU156" s="13">
        <v>2</v>
      </c>
      <c r="DV156" s="13">
        <v>4</v>
      </c>
      <c r="DW156" s="13">
        <v>2</v>
      </c>
      <c r="DX156" s="13">
        <v>5</v>
      </c>
      <c r="DY156" s="13">
        <v>2</v>
      </c>
      <c r="DZ156" s="13">
        <v>5</v>
      </c>
      <c r="EA156" s="13">
        <v>7</v>
      </c>
      <c r="EB156" s="13">
        <v>5</v>
      </c>
      <c r="EC156" s="13">
        <v>1</v>
      </c>
      <c r="ED156" s="13">
        <v>6</v>
      </c>
      <c r="EE156" s="13"/>
      <c r="EF156" s="13">
        <v>2</v>
      </c>
      <c r="EG156" s="13">
        <v>1</v>
      </c>
      <c r="EH156" s="13">
        <v>5</v>
      </c>
      <c r="EI156" s="13">
        <v>4</v>
      </c>
      <c r="EJ156" s="13">
        <v>3</v>
      </c>
      <c r="EK156" s="13">
        <v>2</v>
      </c>
      <c r="EL156" s="13">
        <v>2</v>
      </c>
      <c r="EM156" s="13">
        <v>4</v>
      </c>
      <c r="EN156" s="13"/>
      <c r="EO156" s="13">
        <v>1</v>
      </c>
      <c r="EP156" s="13"/>
      <c r="EQ156" s="13">
        <v>2</v>
      </c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59">
        <v>1294</v>
      </c>
      <c r="FC156" s="13">
        <v>11</v>
      </c>
      <c r="FD156" s="13">
        <v>14</v>
      </c>
      <c r="FE156" s="13">
        <v>7</v>
      </c>
      <c r="FF156" s="13">
        <v>4</v>
      </c>
      <c r="FG156" s="13">
        <v>5</v>
      </c>
      <c r="FH156" s="13">
        <v>3</v>
      </c>
      <c r="FI156" s="13">
        <v>11</v>
      </c>
      <c r="FJ156" s="13">
        <v>6</v>
      </c>
      <c r="FK156" s="13">
        <v>7</v>
      </c>
      <c r="FL156" s="13">
        <v>4</v>
      </c>
      <c r="FM156" s="13">
        <v>6</v>
      </c>
      <c r="FN156" s="13">
        <v>4</v>
      </c>
      <c r="FO156" s="13">
        <v>6</v>
      </c>
      <c r="FP156" s="13">
        <v>6</v>
      </c>
      <c r="FQ156" s="13">
        <v>4</v>
      </c>
      <c r="FR156" s="13">
        <v>6</v>
      </c>
      <c r="FS156" s="13">
        <v>5</v>
      </c>
      <c r="FT156" s="13">
        <v>8</v>
      </c>
      <c r="FU156" s="13">
        <v>10</v>
      </c>
      <c r="FV156" s="13">
        <v>11</v>
      </c>
      <c r="FW156" s="13">
        <v>13</v>
      </c>
      <c r="FX156" s="13">
        <v>19</v>
      </c>
      <c r="FY156" s="13">
        <v>17</v>
      </c>
      <c r="FZ156" s="13">
        <v>20</v>
      </c>
      <c r="GA156" s="13">
        <v>22</v>
      </c>
      <c r="GB156" s="13">
        <v>25</v>
      </c>
      <c r="GC156" s="13">
        <v>22</v>
      </c>
      <c r="GD156" s="13">
        <v>20</v>
      </c>
      <c r="GE156" s="13">
        <v>23</v>
      </c>
      <c r="GF156" s="13">
        <v>29</v>
      </c>
      <c r="GG156" s="13">
        <v>17</v>
      </c>
      <c r="GH156" s="13">
        <v>20</v>
      </c>
      <c r="GI156" s="13">
        <v>19</v>
      </c>
      <c r="GJ156" s="13">
        <v>27</v>
      </c>
      <c r="GK156" s="13">
        <v>21</v>
      </c>
      <c r="GL156" s="13">
        <v>26</v>
      </c>
      <c r="GM156" s="13">
        <v>22</v>
      </c>
      <c r="GN156" s="13">
        <v>24</v>
      </c>
      <c r="GO156" s="13">
        <v>17</v>
      </c>
      <c r="GP156" s="13">
        <v>21</v>
      </c>
      <c r="GQ156" s="13">
        <v>28</v>
      </c>
      <c r="GR156" s="13">
        <v>27</v>
      </c>
      <c r="GS156" s="13">
        <v>18</v>
      </c>
      <c r="GT156" s="13">
        <v>19</v>
      </c>
      <c r="GU156" s="13">
        <v>20</v>
      </c>
      <c r="GV156" s="13">
        <v>23</v>
      </c>
      <c r="GW156" s="13">
        <v>26</v>
      </c>
      <c r="GX156" s="13">
        <v>19</v>
      </c>
      <c r="GY156" s="13">
        <v>21</v>
      </c>
      <c r="GZ156" s="13">
        <v>28</v>
      </c>
      <c r="HA156" s="13">
        <v>17</v>
      </c>
      <c r="HB156" s="13">
        <v>19</v>
      </c>
      <c r="HC156" s="13">
        <v>19</v>
      </c>
      <c r="HD156" s="13">
        <v>14</v>
      </c>
      <c r="HE156" s="13">
        <v>18</v>
      </c>
      <c r="HF156" s="13">
        <v>10</v>
      </c>
      <c r="HG156" s="13">
        <v>11</v>
      </c>
      <c r="HH156" s="13">
        <v>9</v>
      </c>
      <c r="HI156" s="13">
        <v>12</v>
      </c>
      <c r="HJ156" s="13">
        <v>15</v>
      </c>
      <c r="HK156" s="13">
        <v>14</v>
      </c>
      <c r="HL156" s="13">
        <v>17</v>
      </c>
      <c r="HM156" s="13">
        <v>8</v>
      </c>
      <c r="HN156" s="13">
        <v>12</v>
      </c>
      <c r="HO156" s="13">
        <v>9</v>
      </c>
      <c r="HP156" s="13">
        <v>9</v>
      </c>
      <c r="HQ156" s="13">
        <v>6</v>
      </c>
      <c r="HR156" s="13">
        <v>16</v>
      </c>
      <c r="HS156" s="13">
        <v>6</v>
      </c>
      <c r="HT156" s="13">
        <v>5</v>
      </c>
      <c r="HU156" s="13">
        <v>4</v>
      </c>
      <c r="HV156" s="13">
        <v>10</v>
      </c>
      <c r="HW156" s="13">
        <v>8</v>
      </c>
      <c r="HX156" s="13">
        <v>7</v>
      </c>
      <c r="HY156" s="13">
        <v>5</v>
      </c>
      <c r="HZ156" s="13">
        <v>8</v>
      </c>
      <c r="IA156" s="13">
        <v>5</v>
      </c>
      <c r="IB156" s="13">
        <v>4</v>
      </c>
      <c r="IC156" s="13">
        <v>2</v>
      </c>
      <c r="ID156" s="13">
        <v>4</v>
      </c>
      <c r="IE156" s="13">
        <v>4</v>
      </c>
      <c r="IF156" s="13">
        <v>3</v>
      </c>
      <c r="IG156" s="13">
        <v>2</v>
      </c>
      <c r="IH156" s="13">
        <v>1</v>
      </c>
      <c r="II156" s="13">
        <v>2</v>
      </c>
      <c r="IJ156" s="13">
        <v>1</v>
      </c>
      <c r="IK156" s="13">
        <v>2</v>
      </c>
      <c r="IL156" s="13">
        <v>3</v>
      </c>
      <c r="IM156" s="13"/>
      <c r="IN156" s="13">
        <v>3</v>
      </c>
      <c r="IO156" s="13">
        <v>1</v>
      </c>
      <c r="IP156" s="13">
        <v>1</v>
      </c>
      <c r="IQ156" s="13">
        <v>1</v>
      </c>
      <c r="IR156" s="13"/>
      <c r="IS156" s="13">
        <v>1</v>
      </c>
      <c r="IT156" s="13"/>
      <c r="IU156" s="13"/>
      <c r="IV156" s="13">
        <v>2</v>
      </c>
      <c r="IW156" s="13"/>
      <c r="IX156" s="13"/>
      <c r="IY156" s="13"/>
      <c r="IZ156" s="13"/>
      <c r="JA156" s="13"/>
      <c r="JB156" s="13"/>
      <c r="JC156" s="13"/>
      <c r="JD156" s="13"/>
      <c r="JE156" s="13"/>
      <c r="JF156" s="59">
        <v>1121</v>
      </c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>
        <v>1</v>
      </c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59">
        <v>1</v>
      </c>
      <c r="NG156" s="13">
        <v>2416</v>
      </c>
      <c r="NH156" s="351"/>
      <c r="NI156" s="351"/>
      <c r="NJ156" s="351"/>
      <c r="NK156" s="351"/>
      <c r="NL156" s="351"/>
      <c r="NM156" s="351"/>
    </row>
    <row r="157" spans="1:377">
      <c r="A157" s="8" t="s">
        <v>219</v>
      </c>
      <c r="B157" s="250">
        <f t="shared" si="108"/>
        <v>4</v>
      </c>
      <c r="C157" s="250">
        <f t="shared" si="109"/>
        <v>1</v>
      </c>
      <c r="D157" s="250">
        <f t="shared" si="110"/>
        <v>7</v>
      </c>
      <c r="E157" s="250">
        <f t="shared" si="111"/>
        <v>10</v>
      </c>
      <c r="F157" s="250">
        <f t="shared" si="112"/>
        <v>25</v>
      </c>
      <c r="G157" s="250">
        <f t="shared" si="113"/>
        <v>32</v>
      </c>
      <c r="H157" s="250">
        <f t="shared" si="114"/>
        <v>17</v>
      </c>
      <c r="I157" s="250">
        <f t="shared" si="115"/>
        <v>18</v>
      </c>
      <c r="J157" s="250">
        <f t="shared" si="116"/>
        <v>18</v>
      </c>
      <c r="K157" s="250">
        <f t="shared" si="117"/>
        <v>14</v>
      </c>
      <c r="L157" s="250">
        <f t="shared" si="118"/>
        <v>17</v>
      </c>
      <c r="M157" s="250">
        <f t="shared" si="119"/>
        <v>14</v>
      </c>
      <c r="N157" s="250">
        <f t="shared" si="120"/>
        <v>14</v>
      </c>
      <c r="O157" s="250">
        <f t="shared" si="121"/>
        <v>14</v>
      </c>
      <c r="P157" s="250">
        <f t="shared" si="122"/>
        <v>6</v>
      </c>
      <c r="Q157" s="250">
        <f t="shared" si="123"/>
        <v>6</v>
      </c>
      <c r="R157" s="250">
        <f t="shared" si="124"/>
        <v>7</v>
      </c>
      <c r="S157" s="250">
        <f t="shared" si="125"/>
        <v>15</v>
      </c>
      <c r="T157" s="250">
        <f t="shared" si="126"/>
        <v>1</v>
      </c>
      <c r="U157" s="250">
        <f t="shared" si="127"/>
        <v>3</v>
      </c>
      <c r="W157" s="16" t="s">
        <v>219</v>
      </c>
      <c r="X157" s="458">
        <f t="shared" si="87"/>
        <v>4</v>
      </c>
      <c r="Y157" s="458">
        <f t="shared" si="88"/>
        <v>1</v>
      </c>
      <c r="Z157" s="458">
        <f t="shared" si="89"/>
        <v>7</v>
      </c>
      <c r="AA157" s="458">
        <f t="shared" si="90"/>
        <v>10</v>
      </c>
      <c r="AB157" s="458">
        <f t="shared" si="91"/>
        <v>25</v>
      </c>
      <c r="AC157" s="458">
        <f t="shared" si="92"/>
        <v>32</v>
      </c>
      <c r="AD157" s="458">
        <f t="shared" si="93"/>
        <v>17</v>
      </c>
      <c r="AE157" s="458">
        <f t="shared" si="94"/>
        <v>18</v>
      </c>
      <c r="AF157" s="458">
        <f t="shared" si="95"/>
        <v>18</v>
      </c>
      <c r="AG157" s="458">
        <f t="shared" si="96"/>
        <v>14</v>
      </c>
      <c r="AH157" s="458">
        <f t="shared" si="97"/>
        <v>17</v>
      </c>
      <c r="AI157" s="458">
        <f t="shared" si="98"/>
        <v>14</v>
      </c>
      <c r="AJ157" s="458">
        <f t="shared" si="99"/>
        <v>14</v>
      </c>
      <c r="AK157" s="458">
        <f t="shared" si="100"/>
        <v>14</v>
      </c>
      <c r="AL157" s="458">
        <f t="shared" si="101"/>
        <v>6</v>
      </c>
      <c r="AM157" s="458">
        <f t="shared" si="102"/>
        <v>6</v>
      </c>
      <c r="AN157" s="458">
        <f t="shared" si="103"/>
        <v>7</v>
      </c>
      <c r="AO157" s="458">
        <f t="shared" si="104"/>
        <v>15</v>
      </c>
      <c r="AP157" s="458">
        <f t="shared" si="105"/>
        <v>1</v>
      </c>
      <c r="AQ157" s="458">
        <f t="shared" si="106"/>
        <v>3</v>
      </c>
      <c r="AR157" s="458">
        <f t="shared" si="107"/>
        <v>0</v>
      </c>
      <c r="AT157" s="16" t="s">
        <v>219</v>
      </c>
      <c r="AU157" s="13"/>
      <c r="AV157" s="13"/>
      <c r="AW157" s="13"/>
      <c r="AX157" s="13"/>
      <c r="AY157" s="13">
        <v>1</v>
      </c>
      <c r="AZ157" s="13"/>
      <c r="BA157" s="13"/>
      <c r="BB157" s="13"/>
      <c r="BC157" s="13"/>
      <c r="BD157" s="13"/>
      <c r="BE157" s="13"/>
      <c r="BF157" s="13"/>
      <c r="BG157" s="13"/>
      <c r="BH157" s="13"/>
      <c r="BI157" s="13">
        <v>1</v>
      </c>
      <c r="BJ157" s="13"/>
      <c r="BK157" s="13">
        <v>1</v>
      </c>
      <c r="BL157" s="13">
        <v>4</v>
      </c>
      <c r="BM157" s="13">
        <v>2</v>
      </c>
      <c r="BN157" s="13">
        <v>2</v>
      </c>
      <c r="BO157" s="13">
        <v>4</v>
      </c>
      <c r="BP157" s="13"/>
      <c r="BQ157" s="13">
        <v>3</v>
      </c>
      <c r="BR157" s="13">
        <v>6</v>
      </c>
      <c r="BS157" s="13"/>
      <c r="BT157" s="13">
        <v>7</v>
      </c>
      <c r="BU157" s="13">
        <v>2</v>
      </c>
      <c r="BV157" s="13">
        <v>5</v>
      </c>
      <c r="BW157" s="13">
        <v>3</v>
      </c>
      <c r="BX157" s="13">
        <v>2</v>
      </c>
      <c r="BY157" s="13">
        <v>3</v>
      </c>
      <c r="BZ157" s="13">
        <v>1</v>
      </c>
      <c r="CA157" s="13">
        <v>1</v>
      </c>
      <c r="CB157" s="13">
        <v>1</v>
      </c>
      <c r="CC157" s="13">
        <v>3</v>
      </c>
      <c r="CD157" s="13">
        <v>2</v>
      </c>
      <c r="CE157" s="13">
        <v>2</v>
      </c>
      <c r="CF157" s="13">
        <v>3</v>
      </c>
      <c r="CG157" s="13">
        <v>2</v>
      </c>
      <c r="CH157" s="13"/>
      <c r="CI157" s="13">
        <v>1</v>
      </c>
      <c r="CJ157" s="13">
        <v>2</v>
      </c>
      <c r="CK157" s="13"/>
      <c r="CL157" s="13">
        <v>2</v>
      </c>
      <c r="CM157" s="13">
        <v>3</v>
      </c>
      <c r="CN157" s="13">
        <v>1</v>
      </c>
      <c r="CO157" s="13">
        <v>3</v>
      </c>
      <c r="CP157" s="13"/>
      <c r="CQ157" s="13">
        <v>1</v>
      </c>
      <c r="CR157" s="13">
        <v>1</v>
      </c>
      <c r="CS157" s="13">
        <v>1</v>
      </c>
      <c r="CT157" s="13">
        <v>3</v>
      </c>
      <c r="CU157" s="13">
        <v>3</v>
      </c>
      <c r="CV157" s="13">
        <v>1</v>
      </c>
      <c r="CW157" s="13">
        <v>3</v>
      </c>
      <c r="CX157" s="13"/>
      <c r="CY157" s="13"/>
      <c r="CZ157" s="13">
        <v>1</v>
      </c>
      <c r="DA157" s="13">
        <v>2</v>
      </c>
      <c r="DB157" s="13"/>
      <c r="DC157" s="13">
        <v>1</v>
      </c>
      <c r="DD157" s="13">
        <v>2</v>
      </c>
      <c r="DE157" s="13">
        <v>3</v>
      </c>
      <c r="DF157" s="13">
        <v>2</v>
      </c>
      <c r="DG157" s="13">
        <v>1</v>
      </c>
      <c r="DH157" s="13">
        <v>1</v>
      </c>
      <c r="DI157" s="13"/>
      <c r="DJ157" s="13">
        <v>2</v>
      </c>
      <c r="DK157" s="13">
        <v>1</v>
      </c>
      <c r="DL157" s="13">
        <v>1</v>
      </c>
      <c r="DM157" s="13"/>
      <c r="DN157" s="13">
        <v>1</v>
      </c>
      <c r="DO157" s="13"/>
      <c r="DP157" s="13">
        <v>1</v>
      </c>
      <c r="DQ157" s="13">
        <v>1</v>
      </c>
      <c r="DR157" s="13"/>
      <c r="DS157" s="13"/>
      <c r="DT157" s="13">
        <v>2</v>
      </c>
      <c r="DU157" s="13">
        <v>1</v>
      </c>
      <c r="DV157" s="13"/>
      <c r="DW157" s="13">
        <v>1</v>
      </c>
      <c r="DX157" s="13">
        <v>1</v>
      </c>
      <c r="DY157" s="13"/>
      <c r="DZ157" s="13">
        <v>2</v>
      </c>
      <c r="EA157" s="13"/>
      <c r="EB157" s="13">
        <v>1</v>
      </c>
      <c r="EC157" s="13">
        <v>3</v>
      </c>
      <c r="ED157" s="13">
        <v>2</v>
      </c>
      <c r="EE157" s="13">
        <v>4</v>
      </c>
      <c r="EF157" s="13">
        <v>1</v>
      </c>
      <c r="EG157" s="13"/>
      <c r="EH157" s="13">
        <v>1</v>
      </c>
      <c r="EI157" s="13"/>
      <c r="EJ157" s="13"/>
      <c r="EK157" s="13"/>
      <c r="EL157" s="13">
        <v>1</v>
      </c>
      <c r="EM157" s="13"/>
      <c r="EN157" s="13">
        <v>1</v>
      </c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59">
        <v>127</v>
      </c>
      <c r="FC157" s="13"/>
      <c r="FD157" s="13">
        <v>1</v>
      </c>
      <c r="FE157" s="13"/>
      <c r="FF157" s="13"/>
      <c r="FG157" s="13"/>
      <c r="FH157" s="13"/>
      <c r="FI157" s="13"/>
      <c r="FJ157" s="13"/>
      <c r="FK157" s="13">
        <v>2</v>
      </c>
      <c r="FL157" s="13">
        <v>1</v>
      </c>
      <c r="FM157" s="13">
        <v>1</v>
      </c>
      <c r="FN157" s="13"/>
      <c r="FO157" s="13"/>
      <c r="FP157" s="13"/>
      <c r="FQ157" s="13"/>
      <c r="FR157" s="13">
        <v>1</v>
      </c>
      <c r="FS157" s="13"/>
      <c r="FT157" s="13">
        <v>1</v>
      </c>
      <c r="FU157" s="13">
        <v>1</v>
      </c>
      <c r="FV157" s="13">
        <v>3</v>
      </c>
      <c r="FW157" s="13">
        <v>2</v>
      </c>
      <c r="FX157" s="13">
        <v>3</v>
      </c>
      <c r="FY157" s="13"/>
      <c r="FZ157" s="13">
        <v>1</v>
      </c>
      <c r="GA157" s="13">
        <v>7</v>
      </c>
      <c r="GB157" s="13">
        <v>2</v>
      </c>
      <c r="GC157" s="13">
        <v>1</v>
      </c>
      <c r="GD157" s="13">
        <v>4</v>
      </c>
      <c r="GE157" s="13">
        <v>3</v>
      </c>
      <c r="GF157" s="13">
        <v>2</v>
      </c>
      <c r="GG157" s="13">
        <v>5</v>
      </c>
      <c r="GH157" s="13">
        <v>1</v>
      </c>
      <c r="GI157" s="13"/>
      <c r="GJ157" s="13">
        <v>1</v>
      </c>
      <c r="GK157" s="13">
        <v>1</v>
      </c>
      <c r="GL157" s="13">
        <v>1</v>
      </c>
      <c r="GM157" s="13">
        <v>1</v>
      </c>
      <c r="GN157" s="13">
        <v>5</v>
      </c>
      <c r="GO157" s="13"/>
      <c r="GP157" s="13">
        <v>2</v>
      </c>
      <c r="GQ157" s="13">
        <v>1</v>
      </c>
      <c r="GR157" s="13">
        <v>2</v>
      </c>
      <c r="GS157" s="13">
        <v>2</v>
      </c>
      <c r="GT157" s="13">
        <v>2</v>
      </c>
      <c r="GU157" s="13">
        <v>1</v>
      </c>
      <c r="GV157" s="13">
        <v>4</v>
      </c>
      <c r="GW157" s="13">
        <v>1</v>
      </c>
      <c r="GX157" s="13">
        <v>1</v>
      </c>
      <c r="GY157" s="13">
        <v>1</v>
      </c>
      <c r="GZ157" s="13">
        <v>3</v>
      </c>
      <c r="HA157" s="13">
        <v>2</v>
      </c>
      <c r="HB157" s="13">
        <v>1</v>
      </c>
      <c r="HC157" s="13"/>
      <c r="HD157" s="13">
        <v>3</v>
      </c>
      <c r="HE157" s="13">
        <v>3</v>
      </c>
      <c r="HF157" s="13">
        <v>1</v>
      </c>
      <c r="HG157" s="13">
        <v>1</v>
      </c>
      <c r="HH157" s="13">
        <v>1</v>
      </c>
      <c r="HI157" s="13">
        <v>2</v>
      </c>
      <c r="HJ157" s="13">
        <v>3</v>
      </c>
      <c r="HK157" s="13">
        <v>2</v>
      </c>
      <c r="HL157" s="13">
        <v>2</v>
      </c>
      <c r="HM157" s="13">
        <v>2</v>
      </c>
      <c r="HN157" s="13">
        <v>1</v>
      </c>
      <c r="HO157" s="13">
        <v>2</v>
      </c>
      <c r="HP157" s="13"/>
      <c r="HQ157" s="13">
        <v>2</v>
      </c>
      <c r="HR157" s="13">
        <v>2</v>
      </c>
      <c r="HS157" s="13"/>
      <c r="HT157" s="13">
        <v>1</v>
      </c>
      <c r="HU157" s="13">
        <v>2</v>
      </c>
      <c r="HV157" s="13">
        <v>1</v>
      </c>
      <c r="HW157" s="13"/>
      <c r="HX157" s="13">
        <v>1</v>
      </c>
      <c r="HY157" s="13"/>
      <c r="HZ157" s="13">
        <v>1</v>
      </c>
      <c r="IA157" s="13"/>
      <c r="IB157" s="13"/>
      <c r="IC157" s="13">
        <v>1</v>
      </c>
      <c r="ID157" s="13"/>
      <c r="IE157" s="13"/>
      <c r="IF157" s="13">
        <v>1</v>
      </c>
      <c r="IG157" s="13">
        <v>1</v>
      </c>
      <c r="IH157" s="13">
        <v>1</v>
      </c>
      <c r="II157" s="13">
        <v>1</v>
      </c>
      <c r="IJ157" s="13"/>
      <c r="IK157" s="13">
        <v>2</v>
      </c>
      <c r="IL157" s="13"/>
      <c r="IM157" s="13"/>
      <c r="IN157" s="13">
        <v>1</v>
      </c>
      <c r="IO157" s="13"/>
      <c r="IP157" s="13"/>
      <c r="IQ157" s="13"/>
      <c r="IR157" s="13"/>
      <c r="IS157" s="13">
        <v>1</v>
      </c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59">
        <v>116</v>
      </c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59"/>
      <c r="NG157" s="13">
        <v>243</v>
      </c>
      <c r="NH157" s="351"/>
      <c r="NI157" s="351"/>
      <c r="NJ157" s="351"/>
      <c r="NK157" s="351"/>
      <c r="NL157" s="351"/>
      <c r="NM157" s="351"/>
    </row>
    <row r="158" spans="1:377">
      <c r="A158" s="9" t="s">
        <v>168</v>
      </c>
      <c r="B158" s="250">
        <f t="shared" si="108"/>
        <v>164</v>
      </c>
      <c r="C158" s="250">
        <f t="shared" si="109"/>
        <v>155</v>
      </c>
      <c r="D158" s="250">
        <f t="shared" si="110"/>
        <v>387</v>
      </c>
      <c r="E158" s="250">
        <f t="shared" si="111"/>
        <v>439</v>
      </c>
      <c r="F158" s="250">
        <f t="shared" si="112"/>
        <v>1402</v>
      </c>
      <c r="G158" s="250">
        <f t="shared" si="113"/>
        <v>1400</v>
      </c>
      <c r="H158" s="250">
        <f t="shared" si="114"/>
        <v>1574</v>
      </c>
      <c r="I158" s="250">
        <f t="shared" si="115"/>
        <v>1413</v>
      </c>
      <c r="J158" s="250">
        <f t="shared" si="116"/>
        <v>1440</v>
      </c>
      <c r="K158" s="250">
        <f t="shared" si="117"/>
        <v>1347</v>
      </c>
      <c r="L158" s="250">
        <f t="shared" si="118"/>
        <v>1022</v>
      </c>
      <c r="M158" s="250">
        <f t="shared" si="119"/>
        <v>851</v>
      </c>
      <c r="N158" s="250">
        <f t="shared" si="120"/>
        <v>463</v>
      </c>
      <c r="O158" s="250">
        <f t="shared" si="121"/>
        <v>403</v>
      </c>
      <c r="P158" s="250">
        <f t="shared" si="122"/>
        <v>238</v>
      </c>
      <c r="Q158" s="250">
        <f t="shared" si="123"/>
        <v>180</v>
      </c>
      <c r="R158" s="250">
        <f t="shared" si="124"/>
        <v>92</v>
      </c>
      <c r="S158" s="250">
        <f t="shared" si="125"/>
        <v>118</v>
      </c>
      <c r="T158" s="250">
        <f t="shared" si="126"/>
        <v>9</v>
      </c>
      <c r="U158" s="250">
        <f t="shared" si="127"/>
        <v>37</v>
      </c>
      <c r="W158" s="16" t="s">
        <v>168</v>
      </c>
      <c r="X158" s="458">
        <f t="shared" si="87"/>
        <v>164</v>
      </c>
      <c r="Y158" s="458">
        <f t="shared" si="88"/>
        <v>155</v>
      </c>
      <c r="Z158" s="458">
        <f t="shared" si="89"/>
        <v>387</v>
      </c>
      <c r="AA158" s="458">
        <f t="shared" si="90"/>
        <v>439</v>
      </c>
      <c r="AB158" s="458">
        <f t="shared" si="91"/>
        <v>1402</v>
      </c>
      <c r="AC158" s="458">
        <f t="shared" si="92"/>
        <v>1400</v>
      </c>
      <c r="AD158" s="458">
        <f t="shared" si="93"/>
        <v>1574</v>
      </c>
      <c r="AE158" s="458">
        <f t="shared" si="94"/>
        <v>1413</v>
      </c>
      <c r="AF158" s="458">
        <f t="shared" si="95"/>
        <v>1440</v>
      </c>
      <c r="AG158" s="458">
        <f t="shared" si="96"/>
        <v>1347</v>
      </c>
      <c r="AH158" s="458">
        <f t="shared" si="97"/>
        <v>1022</v>
      </c>
      <c r="AI158" s="458">
        <f t="shared" si="98"/>
        <v>851</v>
      </c>
      <c r="AJ158" s="458">
        <f t="shared" si="99"/>
        <v>463</v>
      </c>
      <c r="AK158" s="458">
        <f t="shared" si="100"/>
        <v>403</v>
      </c>
      <c r="AL158" s="458">
        <f t="shared" si="101"/>
        <v>238</v>
      </c>
      <c r="AM158" s="458">
        <f t="shared" si="102"/>
        <v>180</v>
      </c>
      <c r="AN158" s="458">
        <f t="shared" si="103"/>
        <v>92</v>
      </c>
      <c r="AO158" s="458">
        <f t="shared" si="104"/>
        <v>118</v>
      </c>
      <c r="AP158" s="458">
        <f t="shared" si="105"/>
        <v>9</v>
      </c>
      <c r="AQ158" s="458">
        <f t="shared" si="106"/>
        <v>37</v>
      </c>
      <c r="AR158" s="458">
        <f t="shared" si="107"/>
        <v>54</v>
      </c>
      <c r="AT158" s="16" t="s">
        <v>168</v>
      </c>
      <c r="AU158" s="13">
        <v>16</v>
      </c>
      <c r="AV158" s="13">
        <v>19</v>
      </c>
      <c r="AW158" s="13">
        <v>14</v>
      </c>
      <c r="AX158" s="13">
        <v>15</v>
      </c>
      <c r="AY158" s="13">
        <v>14</v>
      </c>
      <c r="AZ158" s="13">
        <v>14</v>
      </c>
      <c r="BA158" s="13">
        <v>17</v>
      </c>
      <c r="BB158" s="13">
        <v>13</v>
      </c>
      <c r="BC158" s="13">
        <v>17</v>
      </c>
      <c r="BD158" s="13">
        <v>16</v>
      </c>
      <c r="BE158" s="13">
        <v>18</v>
      </c>
      <c r="BF158" s="13">
        <v>25</v>
      </c>
      <c r="BG158" s="13">
        <v>30</v>
      </c>
      <c r="BH158" s="13">
        <v>26</v>
      </c>
      <c r="BI158" s="13">
        <v>39</v>
      </c>
      <c r="BJ158" s="13">
        <v>34</v>
      </c>
      <c r="BK158" s="13">
        <v>50</v>
      </c>
      <c r="BL158" s="13">
        <v>65</v>
      </c>
      <c r="BM158" s="13">
        <v>63</v>
      </c>
      <c r="BN158" s="13">
        <v>89</v>
      </c>
      <c r="BO158" s="13">
        <v>103</v>
      </c>
      <c r="BP158" s="13">
        <v>118</v>
      </c>
      <c r="BQ158" s="13">
        <v>121</v>
      </c>
      <c r="BR158" s="13">
        <v>137</v>
      </c>
      <c r="BS158" s="13">
        <v>149</v>
      </c>
      <c r="BT158" s="13">
        <v>150</v>
      </c>
      <c r="BU158" s="13">
        <v>143</v>
      </c>
      <c r="BV158" s="13">
        <v>163</v>
      </c>
      <c r="BW158" s="13">
        <v>161</v>
      </c>
      <c r="BX158" s="13">
        <v>155</v>
      </c>
      <c r="BY158" s="13">
        <v>168</v>
      </c>
      <c r="BZ158" s="13">
        <v>152</v>
      </c>
      <c r="CA158" s="13">
        <v>147</v>
      </c>
      <c r="CB158" s="13">
        <v>127</v>
      </c>
      <c r="CC158" s="13">
        <v>139</v>
      </c>
      <c r="CD158" s="13">
        <v>146</v>
      </c>
      <c r="CE158" s="13">
        <v>130</v>
      </c>
      <c r="CF158" s="13">
        <v>129</v>
      </c>
      <c r="CG158" s="13">
        <v>133</v>
      </c>
      <c r="CH158" s="13">
        <v>142</v>
      </c>
      <c r="CI158" s="13">
        <v>136</v>
      </c>
      <c r="CJ158" s="13">
        <v>134</v>
      </c>
      <c r="CK158" s="13">
        <v>135</v>
      </c>
      <c r="CL158" s="13">
        <v>137</v>
      </c>
      <c r="CM158" s="13">
        <v>133</v>
      </c>
      <c r="CN158" s="13">
        <v>119</v>
      </c>
      <c r="CO158" s="13">
        <v>144</v>
      </c>
      <c r="CP158" s="13">
        <v>136</v>
      </c>
      <c r="CQ158" s="13">
        <v>148</v>
      </c>
      <c r="CR158" s="13">
        <v>125</v>
      </c>
      <c r="CS158" s="13">
        <v>123</v>
      </c>
      <c r="CT158" s="13">
        <v>107</v>
      </c>
      <c r="CU158" s="13">
        <v>84</v>
      </c>
      <c r="CV158" s="13">
        <v>87</v>
      </c>
      <c r="CW158" s="13">
        <v>82</v>
      </c>
      <c r="CX158" s="13">
        <v>95</v>
      </c>
      <c r="CY158" s="13">
        <v>78</v>
      </c>
      <c r="CZ158" s="13">
        <v>72</v>
      </c>
      <c r="DA158" s="13">
        <v>72</v>
      </c>
      <c r="DB158" s="13">
        <v>51</v>
      </c>
      <c r="DC158" s="13">
        <v>52</v>
      </c>
      <c r="DD158" s="13">
        <v>68</v>
      </c>
      <c r="DE158" s="13">
        <v>44</v>
      </c>
      <c r="DF158" s="13">
        <v>44</v>
      </c>
      <c r="DG158" s="13">
        <v>41</v>
      </c>
      <c r="DH158" s="13">
        <v>33</v>
      </c>
      <c r="DI158" s="13">
        <v>36</v>
      </c>
      <c r="DJ158" s="13">
        <v>29</v>
      </c>
      <c r="DK158" s="13">
        <v>28</v>
      </c>
      <c r="DL158" s="13">
        <v>28</v>
      </c>
      <c r="DM158" s="13">
        <v>27</v>
      </c>
      <c r="DN158" s="13">
        <v>10</v>
      </c>
      <c r="DO158" s="13">
        <v>25</v>
      </c>
      <c r="DP158" s="13">
        <v>19</v>
      </c>
      <c r="DQ158" s="13">
        <v>19</v>
      </c>
      <c r="DR158" s="13">
        <v>23</v>
      </c>
      <c r="DS158" s="13">
        <v>14</v>
      </c>
      <c r="DT158" s="13">
        <v>15</v>
      </c>
      <c r="DU158" s="13">
        <v>13</v>
      </c>
      <c r="DV158" s="13">
        <v>15</v>
      </c>
      <c r="DW158" s="13">
        <v>14</v>
      </c>
      <c r="DX158" s="13">
        <v>15</v>
      </c>
      <c r="DY158" s="13">
        <v>12</v>
      </c>
      <c r="DZ158" s="13">
        <v>5</v>
      </c>
      <c r="EA158" s="13">
        <v>14</v>
      </c>
      <c r="EB158" s="13">
        <v>15</v>
      </c>
      <c r="EC158" s="13">
        <v>10</v>
      </c>
      <c r="ED158" s="13">
        <v>14</v>
      </c>
      <c r="EE158" s="13">
        <v>13</v>
      </c>
      <c r="EF158" s="13">
        <v>6</v>
      </c>
      <c r="EG158" s="13">
        <v>9</v>
      </c>
      <c r="EH158" s="13">
        <v>6</v>
      </c>
      <c r="EI158" s="13">
        <v>6</v>
      </c>
      <c r="EJ158" s="13">
        <v>7</v>
      </c>
      <c r="EK158" s="13">
        <v>1</v>
      </c>
      <c r="EL158" s="13"/>
      <c r="EM158" s="13">
        <v>1</v>
      </c>
      <c r="EN158" s="13">
        <v>1</v>
      </c>
      <c r="EO158" s="13">
        <v>2</v>
      </c>
      <c r="EP158" s="13">
        <v>1</v>
      </c>
      <c r="EQ158" s="13"/>
      <c r="ER158" s="13"/>
      <c r="ES158" s="13"/>
      <c r="ET158" s="13"/>
      <c r="EU158" s="13"/>
      <c r="EV158" s="13"/>
      <c r="EW158" s="13"/>
      <c r="EX158" s="13"/>
      <c r="EY158" s="13"/>
      <c r="EZ158" s="13">
        <v>3</v>
      </c>
      <c r="FA158" s="13">
        <v>2</v>
      </c>
      <c r="FB158" s="59">
        <v>6345</v>
      </c>
      <c r="FC158" s="13">
        <v>22</v>
      </c>
      <c r="FD158" s="13">
        <v>16</v>
      </c>
      <c r="FE158" s="13">
        <v>20</v>
      </c>
      <c r="FF158" s="13">
        <v>15</v>
      </c>
      <c r="FG158" s="13">
        <v>12</v>
      </c>
      <c r="FH158" s="13">
        <v>17</v>
      </c>
      <c r="FI158" s="13">
        <v>14</v>
      </c>
      <c r="FJ158" s="13">
        <v>20</v>
      </c>
      <c r="FK158" s="13">
        <v>13</v>
      </c>
      <c r="FL158" s="13">
        <v>15</v>
      </c>
      <c r="FM158" s="13">
        <v>21</v>
      </c>
      <c r="FN158" s="13">
        <v>24</v>
      </c>
      <c r="FO158" s="13">
        <v>22</v>
      </c>
      <c r="FP158" s="13">
        <v>32</v>
      </c>
      <c r="FQ158" s="13">
        <v>26</v>
      </c>
      <c r="FR158" s="13">
        <v>35</v>
      </c>
      <c r="FS158" s="13">
        <v>43</v>
      </c>
      <c r="FT158" s="13">
        <v>51</v>
      </c>
      <c r="FU158" s="13">
        <v>68</v>
      </c>
      <c r="FV158" s="13">
        <v>65</v>
      </c>
      <c r="FW158" s="13">
        <v>95</v>
      </c>
      <c r="FX158" s="13">
        <v>128</v>
      </c>
      <c r="FY158" s="13">
        <v>153</v>
      </c>
      <c r="FZ158" s="13">
        <v>108</v>
      </c>
      <c r="GA158" s="13">
        <v>138</v>
      </c>
      <c r="GB158" s="13">
        <v>145</v>
      </c>
      <c r="GC158" s="13">
        <v>146</v>
      </c>
      <c r="GD158" s="13">
        <v>157</v>
      </c>
      <c r="GE158" s="13">
        <v>174</v>
      </c>
      <c r="GF158" s="13">
        <v>158</v>
      </c>
      <c r="GG158" s="13">
        <v>158</v>
      </c>
      <c r="GH158" s="13">
        <v>161</v>
      </c>
      <c r="GI158" s="13">
        <v>165</v>
      </c>
      <c r="GJ158" s="13">
        <v>164</v>
      </c>
      <c r="GK158" s="13">
        <v>150</v>
      </c>
      <c r="GL158" s="13">
        <v>166</v>
      </c>
      <c r="GM158" s="13">
        <v>148</v>
      </c>
      <c r="GN158" s="13">
        <v>151</v>
      </c>
      <c r="GO158" s="13">
        <v>151</v>
      </c>
      <c r="GP158" s="13">
        <v>160</v>
      </c>
      <c r="GQ158" s="13">
        <v>183</v>
      </c>
      <c r="GR158" s="13">
        <v>147</v>
      </c>
      <c r="GS158" s="13">
        <v>132</v>
      </c>
      <c r="GT158" s="13">
        <v>143</v>
      </c>
      <c r="GU158" s="13">
        <v>140</v>
      </c>
      <c r="GV158" s="13">
        <v>160</v>
      </c>
      <c r="GW158" s="13">
        <v>145</v>
      </c>
      <c r="GX158" s="13">
        <v>144</v>
      </c>
      <c r="GY158" s="13">
        <v>112</v>
      </c>
      <c r="GZ158" s="13">
        <v>134</v>
      </c>
      <c r="HA158" s="13">
        <v>128</v>
      </c>
      <c r="HB158" s="13">
        <v>131</v>
      </c>
      <c r="HC158" s="13">
        <v>109</v>
      </c>
      <c r="HD158" s="13">
        <v>81</v>
      </c>
      <c r="HE158" s="13">
        <v>102</v>
      </c>
      <c r="HF158" s="13">
        <v>114</v>
      </c>
      <c r="HG158" s="13">
        <v>98</v>
      </c>
      <c r="HH158" s="13">
        <v>88</v>
      </c>
      <c r="HI158" s="13">
        <v>89</v>
      </c>
      <c r="HJ158" s="13">
        <v>82</v>
      </c>
      <c r="HK158" s="13">
        <v>75</v>
      </c>
      <c r="HL158" s="13">
        <v>59</v>
      </c>
      <c r="HM158" s="13">
        <v>55</v>
      </c>
      <c r="HN158" s="13">
        <v>47</v>
      </c>
      <c r="HO158" s="13">
        <v>55</v>
      </c>
      <c r="HP158" s="13">
        <v>45</v>
      </c>
      <c r="HQ158" s="13">
        <v>31</v>
      </c>
      <c r="HR158" s="13">
        <v>33</v>
      </c>
      <c r="HS158" s="13">
        <v>34</v>
      </c>
      <c r="HT158" s="13">
        <v>29</v>
      </c>
      <c r="HU158" s="13">
        <v>37</v>
      </c>
      <c r="HV158" s="13">
        <v>39</v>
      </c>
      <c r="HW158" s="13">
        <v>25</v>
      </c>
      <c r="HX158" s="13">
        <v>29</v>
      </c>
      <c r="HY158" s="13">
        <v>26</v>
      </c>
      <c r="HZ158" s="13">
        <v>20</v>
      </c>
      <c r="IA158" s="13">
        <v>18</v>
      </c>
      <c r="IB158" s="13">
        <v>19</v>
      </c>
      <c r="IC158" s="13">
        <v>15</v>
      </c>
      <c r="ID158" s="13">
        <v>10</v>
      </c>
      <c r="IE158" s="13">
        <v>10</v>
      </c>
      <c r="IF158" s="13">
        <v>21</v>
      </c>
      <c r="IG158" s="13">
        <v>9</v>
      </c>
      <c r="IH158" s="13">
        <v>9</v>
      </c>
      <c r="II158" s="13">
        <v>9</v>
      </c>
      <c r="IJ158" s="13">
        <v>5</v>
      </c>
      <c r="IK158" s="13">
        <v>8</v>
      </c>
      <c r="IL158" s="13">
        <v>12</v>
      </c>
      <c r="IM158" s="13">
        <v>4</v>
      </c>
      <c r="IN158" s="13">
        <v>5</v>
      </c>
      <c r="IO158" s="13">
        <v>1</v>
      </c>
      <c r="IP158" s="13">
        <v>2</v>
      </c>
      <c r="IQ158" s="13"/>
      <c r="IR158" s="13">
        <v>1</v>
      </c>
      <c r="IS158" s="13">
        <v>2</v>
      </c>
      <c r="IT158" s="13">
        <v>1</v>
      </c>
      <c r="IU158" s="13"/>
      <c r="IV158" s="13">
        <v>1</v>
      </c>
      <c r="IW158" s="13"/>
      <c r="IX158" s="13">
        <v>1</v>
      </c>
      <c r="IY158" s="13"/>
      <c r="IZ158" s="13"/>
      <c r="JA158" s="13"/>
      <c r="JB158" s="13"/>
      <c r="JC158" s="13"/>
      <c r="JD158" s="13"/>
      <c r="JE158" s="13">
        <v>1</v>
      </c>
      <c r="JF158" s="59">
        <v>6792</v>
      </c>
      <c r="JG158" s="13">
        <v>2</v>
      </c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>
        <v>1</v>
      </c>
      <c r="JT158" s="13"/>
      <c r="JU158" s="13"/>
      <c r="JV158" s="13"/>
      <c r="JW158" s="13">
        <v>1</v>
      </c>
      <c r="JX158" s="13"/>
      <c r="JY158" s="13"/>
      <c r="JZ158" s="13"/>
      <c r="KA158" s="13"/>
      <c r="KB158" s="13">
        <v>3</v>
      </c>
      <c r="KC158" s="13">
        <v>2</v>
      </c>
      <c r="KD158" s="13"/>
      <c r="KE158" s="13"/>
      <c r="KF158" s="13">
        <v>1</v>
      </c>
      <c r="KG158" s="13">
        <v>1</v>
      </c>
      <c r="KH158" s="13">
        <v>3</v>
      </c>
      <c r="KI158" s="13">
        <v>4</v>
      </c>
      <c r="KJ158" s="13">
        <v>1</v>
      </c>
      <c r="KK158" s="13"/>
      <c r="KL158" s="13">
        <v>1</v>
      </c>
      <c r="KM158" s="13">
        <v>1</v>
      </c>
      <c r="KN158" s="13">
        <v>3</v>
      </c>
      <c r="KO158" s="13">
        <v>1</v>
      </c>
      <c r="KP158" s="13">
        <v>1</v>
      </c>
      <c r="KQ158" s="13"/>
      <c r="KR158" s="13">
        <v>2</v>
      </c>
      <c r="KS158" s="13"/>
      <c r="KT158" s="13">
        <v>2</v>
      </c>
      <c r="KU158" s="13">
        <v>1</v>
      </c>
      <c r="KV158" s="13">
        <v>1</v>
      </c>
      <c r="KW158" s="13"/>
      <c r="KX158" s="13">
        <v>1</v>
      </c>
      <c r="KY158" s="13"/>
      <c r="KZ158" s="13">
        <v>1</v>
      </c>
      <c r="LA158" s="13">
        <v>1</v>
      </c>
      <c r="LB158" s="13">
        <v>1</v>
      </c>
      <c r="LC158" s="13"/>
      <c r="LD158" s="13"/>
      <c r="LE158" s="13"/>
      <c r="LF158" s="13">
        <v>1</v>
      </c>
      <c r="LG158" s="13">
        <v>1</v>
      </c>
      <c r="LH158" s="13">
        <v>1</v>
      </c>
      <c r="LI158" s="13">
        <v>1</v>
      </c>
      <c r="LJ158" s="13"/>
      <c r="LK158" s="13">
        <v>1</v>
      </c>
      <c r="LL158" s="13">
        <v>1</v>
      </c>
      <c r="LM158" s="13"/>
      <c r="LN158" s="13"/>
      <c r="LO158" s="13"/>
      <c r="LP158" s="13"/>
      <c r="LQ158" s="13">
        <v>1</v>
      </c>
      <c r="LR158" s="13"/>
      <c r="LS158" s="13"/>
      <c r="LT158" s="13"/>
      <c r="LU158" s="13"/>
      <c r="LV158" s="13"/>
      <c r="LW158" s="13"/>
      <c r="LX158" s="13"/>
      <c r="LY158" s="13">
        <v>2</v>
      </c>
      <c r="LZ158" s="13">
        <v>1</v>
      </c>
      <c r="MA158" s="13"/>
      <c r="MB158" s="13"/>
      <c r="MC158" s="13">
        <v>1</v>
      </c>
      <c r="MD158" s="13"/>
      <c r="ME158" s="13"/>
      <c r="MF158" s="13"/>
      <c r="MG158" s="13"/>
      <c r="MH158" s="13"/>
      <c r="MI158" s="13"/>
      <c r="MJ158" s="13"/>
      <c r="MK158" s="13">
        <v>2</v>
      </c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>
        <v>2</v>
      </c>
      <c r="NF158" s="59">
        <v>51</v>
      </c>
      <c r="NG158" s="13">
        <v>13188</v>
      </c>
      <c r="NH158" s="351"/>
      <c r="NI158" s="351"/>
      <c r="NJ158" s="351"/>
      <c r="NK158" s="351"/>
      <c r="NL158" s="351"/>
      <c r="NM158" s="351"/>
    </row>
    <row r="159" spans="1:377">
      <c r="A159" s="8" t="s">
        <v>169</v>
      </c>
      <c r="B159" s="250">
        <f t="shared" si="108"/>
        <v>1</v>
      </c>
      <c r="C159" s="250">
        <f t="shared" si="109"/>
        <v>0</v>
      </c>
      <c r="D159" s="250">
        <f t="shared" si="110"/>
        <v>3</v>
      </c>
      <c r="E159" s="250">
        <f t="shared" si="111"/>
        <v>2</v>
      </c>
      <c r="F159" s="250">
        <f t="shared" si="112"/>
        <v>2</v>
      </c>
      <c r="G159" s="250">
        <f t="shared" si="113"/>
        <v>6</v>
      </c>
      <c r="H159" s="250">
        <f t="shared" si="114"/>
        <v>7</v>
      </c>
      <c r="I159" s="250">
        <f t="shared" si="115"/>
        <v>8</v>
      </c>
      <c r="J159" s="250">
        <f t="shared" si="116"/>
        <v>5</v>
      </c>
      <c r="K159" s="250">
        <f t="shared" si="117"/>
        <v>6</v>
      </c>
      <c r="L159" s="250">
        <f t="shared" si="118"/>
        <v>2</v>
      </c>
      <c r="M159" s="250">
        <f t="shared" si="119"/>
        <v>4</v>
      </c>
      <c r="N159" s="250">
        <f t="shared" si="120"/>
        <v>0</v>
      </c>
      <c r="O159" s="250">
        <f t="shared" si="121"/>
        <v>1</v>
      </c>
      <c r="P159" s="250">
        <f t="shared" si="122"/>
        <v>1</v>
      </c>
      <c r="Q159" s="250">
        <f t="shared" si="123"/>
        <v>1</v>
      </c>
      <c r="R159" s="250">
        <f t="shared" si="124"/>
        <v>0</v>
      </c>
      <c r="S159" s="250">
        <f t="shared" si="125"/>
        <v>0</v>
      </c>
      <c r="T159" s="250">
        <f t="shared" si="126"/>
        <v>0</v>
      </c>
      <c r="U159" s="250">
        <f t="shared" si="127"/>
        <v>0</v>
      </c>
      <c r="W159" s="16" t="s">
        <v>169</v>
      </c>
      <c r="X159" s="458">
        <f t="shared" si="87"/>
        <v>1</v>
      </c>
      <c r="Y159" s="458">
        <f t="shared" si="88"/>
        <v>0</v>
      </c>
      <c r="Z159" s="458">
        <f t="shared" si="89"/>
        <v>3</v>
      </c>
      <c r="AA159" s="458">
        <f t="shared" si="90"/>
        <v>2</v>
      </c>
      <c r="AB159" s="458">
        <f t="shared" si="91"/>
        <v>2</v>
      </c>
      <c r="AC159" s="458">
        <f t="shared" si="92"/>
        <v>6</v>
      </c>
      <c r="AD159" s="458">
        <f t="shared" si="93"/>
        <v>7</v>
      </c>
      <c r="AE159" s="458">
        <f t="shared" si="94"/>
        <v>8</v>
      </c>
      <c r="AF159" s="458">
        <f t="shared" si="95"/>
        <v>5</v>
      </c>
      <c r="AG159" s="458">
        <f t="shared" si="96"/>
        <v>6</v>
      </c>
      <c r="AH159" s="458">
        <f t="shared" si="97"/>
        <v>2</v>
      </c>
      <c r="AI159" s="458">
        <f t="shared" si="98"/>
        <v>4</v>
      </c>
      <c r="AJ159" s="458">
        <f t="shared" si="99"/>
        <v>0</v>
      </c>
      <c r="AK159" s="458">
        <f t="shared" si="100"/>
        <v>1</v>
      </c>
      <c r="AL159" s="458">
        <f t="shared" si="101"/>
        <v>1</v>
      </c>
      <c r="AM159" s="458">
        <f t="shared" si="102"/>
        <v>1</v>
      </c>
      <c r="AN159" s="458">
        <f t="shared" si="103"/>
        <v>0</v>
      </c>
      <c r="AO159" s="458">
        <f t="shared" si="104"/>
        <v>0</v>
      </c>
      <c r="AP159" s="458">
        <f t="shared" si="105"/>
        <v>0</v>
      </c>
      <c r="AQ159" s="458">
        <f t="shared" si="106"/>
        <v>0</v>
      </c>
      <c r="AR159" s="458">
        <f t="shared" si="107"/>
        <v>0</v>
      </c>
      <c r="AT159" s="16" t="s">
        <v>169</v>
      </c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>
        <v>1</v>
      </c>
      <c r="BN159" s="13">
        <v>1</v>
      </c>
      <c r="BO159" s="13"/>
      <c r="BP159" s="13">
        <v>1</v>
      </c>
      <c r="BQ159" s="13"/>
      <c r="BR159" s="13"/>
      <c r="BS159" s="13"/>
      <c r="BT159" s="13">
        <v>1</v>
      </c>
      <c r="BU159" s="13"/>
      <c r="BV159" s="13">
        <v>2</v>
      </c>
      <c r="BW159" s="13">
        <v>1</v>
      </c>
      <c r="BX159" s="13">
        <v>1</v>
      </c>
      <c r="BY159" s="13"/>
      <c r="BZ159" s="13">
        <v>1</v>
      </c>
      <c r="CA159" s="13">
        <v>1</v>
      </c>
      <c r="CB159" s="13"/>
      <c r="CC159" s="13">
        <v>1</v>
      </c>
      <c r="CD159" s="13"/>
      <c r="CE159" s="13">
        <v>2</v>
      </c>
      <c r="CF159" s="13"/>
      <c r="CG159" s="13">
        <v>1</v>
      </c>
      <c r="CH159" s="13">
        <v>2</v>
      </c>
      <c r="CI159" s="13">
        <v>1</v>
      </c>
      <c r="CJ159" s="13"/>
      <c r="CK159" s="13">
        <v>3</v>
      </c>
      <c r="CL159" s="13"/>
      <c r="CM159" s="13"/>
      <c r="CN159" s="13">
        <v>1</v>
      </c>
      <c r="CO159" s="13">
        <v>1</v>
      </c>
      <c r="CP159" s="13"/>
      <c r="CQ159" s="13"/>
      <c r="CR159" s="13"/>
      <c r="CS159" s="13">
        <v>1</v>
      </c>
      <c r="CT159" s="13">
        <v>2</v>
      </c>
      <c r="CU159" s="13"/>
      <c r="CV159" s="13"/>
      <c r="CW159" s="13">
        <v>1</v>
      </c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>
        <v>1</v>
      </c>
      <c r="DK159" s="13"/>
      <c r="DL159" s="13"/>
      <c r="DM159" s="13"/>
      <c r="DN159" s="13"/>
      <c r="DO159" s="13"/>
      <c r="DP159" s="13"/>
      <c r="DQ159" s="13">
        <v>1</v>
      </c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59">
        <v>28</v>
      </c>
      <c r="FC159" s="13"/>
      <c r="FD159" s="13"/>
      <c r="FE159" s="13"/>
      <c r="FF159" s="13"/>
      <c r="FG159" s="13"/>
      <c r="FH159" s="13"/>
      <c r="FI159" s="13"/>
      <c r="FJ159" s="13"/>
      <c r="FK159" s="13">
        <v>1</v>
      </c>
      <c r="FL159" s="13"/>
      <c r="FM159" s="13">
        <v>1</v>
      </c>
      <c r="FN159" s="13"/>
      <c r="FO159" s="13"/>
      <c r="FP159" s="13"/>
      <c r="FQ159" s="13"/>
      <c r="FR159" s="13"/>
      <c r="FS159" s="13"/>
      <c r="FT159" s="13">
        <v>2</v>
      </c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>
        <v>2</v>
      </c>
      <c r="GG159" s="13">
        <v>1</v>
      </c>
      <c r="GH159" s="13">
        <v>1</v>
      </c>
      <c r="GI159" s="13"/>
      <c r="GJ159" s="13">
        <v>1</v>
      </c>
      <c r="GK159" s="13"/>
      <c r="GL159" s="13"/>
      <c r="GM159" s="13">
        <v>1</v>
      </c>
      <c r="GN159" s="13">
        <v>1</v>
      </c>
      <c r="GO159" s="13">
        <v>1</v>
      </c>
      <c r="GP159" s="13">
        <v>1</v>
      </c>
      <c r="GQ159" s="13"/>
      <c r="GR159" s="13"/>
      <c r="GS159" s="13">
        <v>1</v>
      </c>
      <c r="GT159" s="13">
        <v>1</v>
      </c>
      <c r="GU159" s="13"/>
      <c r="GV159" s="13">
        <v>1</v>
      </c>
      <c r="GW159" s="13"/>
      <c r="GX159" s="13"/>
      <c r="GY159" s="13">
        <v>1</v>
      </c>
      <c r="GZ159" s="13">
        <v>1</v>
      </c>
      <c r="HA159" s="13">
        <v>1</v>
      </c>
      <c r="HB159" s="13"/>
      <c r="HC159" s="13"/>
      <c r="HD159" s="13"/>
      <c r="HE159" s="13"/>
      <c r="HF159" s="13"/>
      <c r="HG159" s="13">
        <v>1</v>
      </c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>
        <v>1</v>
      </c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59">
        <v>21</v>
      </c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59"/>
      <c r="NG159" s="13">
        <v>49</v>
      </c>
      <c r="NH159" s="351"/>
      <c r="NI159" s="351"/>
      <c r="NJ159" s="351"/>
      <c r="NK159" s="351"/>
      <c r="NL159" s="351"/>
      <c r="NM159" s="351"/>
    </row>
    <row r="160" spans="1:377">
      <c r="A160" s="8" t="s">
        <v>170</v>
      </c>
      <c r="B160" s="250">
        <f t="shared" si="108"/>
        <v>4</v>
      </c>
      <c r="C160" s="250">
        <f t="shared" si="109"/>
        <v>7</v>
      </c>
      <c r="D160" s="250">
        <f t="shared" si="110"/>
        <v>8</v>
      </c>
      <c r="E160" s="250">
        <f t="shared" si="111"/>
        <v>13</v>
      </c>
      <c r="F160" s="250">
        <f t="shared" si="112"/>
        <v>11</v>
      </c>
      <c r="G160" s="250">
        <f t="shared" si="113"/>
        <v>24</v>
      </c>
      <c r="H160" s="250">
        <f t="shared" si="114"/>
        <v>20</v>
      </c>
      <c r="I160" s="250">
        <f t="shared" si="115"/>
        <v>26</v>
      </c>
      <c r="J160" s="250">
        <f t="shared" si="116"/>
        <v>19</v>
      </c>
      <c r="K160" s="250">
        <f t="shared" si="117"/>
        <v>16</v>
      </c>
      <c r="L160" s="250">
        <f t="shared" si="118"/>
        <v>13</v>
      </c>
      <c r="M160" s="250">
        <f t="shared" si="119"/>
        <v>12</v>
      </c>
      <c r="N160" s="250">
        <f t="shared" si="120"/>
        <v>8</v>
      </c>
      <c r="O160" s="250">
        <f t="shared" si="121"/>
        <v>6</v>
      </c>
      <c r="P160" s="250">
        <f t="shared" si="122"/>
        <v>5</v>
      </c>
      <c r="Q160" s="250">
        <f t="shared" si="123"/>
        <v>5</v>
      </c>
      <c r="R160" s="250">
        <f t="shared" si="124"/>
        <v>7</v>
      </c>
      <c r="S160" s="250">
        <f t="shared" si="125"/>
        <v>5</v>
      </c>
      <c r="T160" s="250">
        <f t="shared" si="126"/>
        <v>0</v>
      </c>
      <c r="U160" s="250">
        <f t="shared" si="127"/>
        <v>0</v>
      </c>
      <c r="W160" s="16" t="s">
        <v>170</v>
      </c>
      <c r="X160" s="458">
        <f t="shared" si="87"/>
        <v>4</v>
      </c>
      <c r="Y160" s="458">
        <f t="shared" si="88"/>
        <v>7</v>
      </c>
      <c r="Z160" s="458">
        <f t="shared" si="89"/>
        <v>8</v>
      </c>
      <c r="AA160" s="458">
        <f t="shared" si="90"/>
        <v>13</v>
      </c>
      <c r="AB160" s="458">
        <f t="shared" si="91"/>
        <v>11</v>
      </c>
      <c r="AC160" s="458">
        <f t="shared" si="92"/>
        <v>24</v>
      </c>
      <c r="AD160" s="458">
        <f t="shared" si="93"/>
        <v>20</v>
      </c>
      <c r="AE160" s="458">
        <f t="shared" si="94"/>
        <v>26</v>
      </c>
      <c r="AF160" s="458">
        <f t="shared" si="95"/>
        <v>19</v>
      </c>
      <c r="AG160" s="458">
        <f t="shared" si="96"/>
        <v>16</v>
      </c>
      <c r="AH160" s="458">
        <f t="shared" si="97"/>
        <v>13</v>
      </c>
      <c r="AI160" s="458">
        <f t="shared" si="98"/>
        <v>12</v>
      </c>
      <c r="AJ160" s="458">
        <f t="shared" si="99"/>
        <v>8</v>
      </c>
      <c r="AK160" s="458">
        <f t="shared" si="100"/>
        <v>6</v>
      </c>
      <c r="AL160" s="458">
        <f t="shared" si="101"/>
        <v>5</v>
      </c>
      <c r="AM160" s="458">
        <f t="shared" si="102"/>
        <v>5</v>
      </c>
      <c r="AN160" s="458">
        <f t="shared" si="103"/>
        <v>7</v>
      </c>
      <c r="AO160" s="458">
        <f t="shared" si="104"/>
        <v>5</v>
      </c>
      <c r="AP160" s="458">
        <f t="shared" si="105"/>
        <v>0</v>
      </c>
      <c r="AQ160" s="458">
        <f t="shared" si="106"/>
        <v>0</v>
      </c>
      <c r="AR160" s="458">
        <f t="shared" si="107"/>
        <v>0</v>
      </c>
      <c r="AT160" s="16" t="s">
        <v>170</v>
      </c>
      <c r="AU160" s="13">
        <v>1</v>
      </c>
      <c r="AV160" s="13"/>
      <c r="AW160" s="13">
        <v>1</v>
      </c>
      <c r="AX160" s="13">
        <v>1</v>
      </c>
      <c r="AY160" s="13">
        <v>1</v>
      </c>
      <c r="AZ160" s="13"/>
      <c r="BA160" s="13">
        <v>1</v>
      </c>
      <c r="BB160" s="13">
        <v>1</v>
      </c>
      <c r="BC160" s="13"/>
      <c r="BD160" s="13">
        <v>1</v>
      </c>
      <c r="BE160" s="13"/>
      <c r="BF160" s="13">
        <v>1</v>
      </c>
      <c r="BG160" s="13">
        <v>1</v>
      </c>
      <c r="BH160" s="13">
        <v>1</v>
      </c>
      <c r="BI160" s="13">
        <v>2</v>
      </c>
      <c r="BJ160" s="13">
        <v>3</v>
      </c>
      <c r="BK160" s="13">
        <v>3</v>
      </c>
      <c r="BL160" s="13">
        <v>2</v>
      </c>
      <c r="BM160" s="13"/>
      <c r="BN160" s="13"/>
      <c r="BO160" s="13">
        <v>6</v>
      </c>
      <c r="BP160" s="13">
        <v>2</v>
      </c>
      <c r="BQ160" s="13">
        <v>1</v>
      </c>
      <c r="BR160" s="13">
        <v>1</v>
      </c>
      <c r="BS160" s="13">
        <v>2</v>
      </c>
      <c r="BT160" s="13">
        <v>3</v>
      </c>
      <c r="BU160" s="13">
        <v>3</v>
      </c>
      <c r="BV160" s="13">
        <v>2</v>
      </c>
      <c r="BW160" s="13"/>
      <c r="BX160" s="13">
        <v>4</v>
      </c>
      <c r="BY160" s="13">
        <v>2</v>
      </c>
      <c r="BZ160" s="13">
        <v>2</v>
      </c>
      <c r="CA160" s="13">
        <v>2</v>
      </c>
      <c r="CB160" s="13">
        <v>3</v>
      </c>
      <c r="CC160" s="13">
        <v>1</v>
      </c>
      <c r="CD160" s="13">
        <v>2</v>
      </c>
      <c r="CE160" s="13">
        <v>8</v>
      </c>
      <c r="CF160" s="13">
        <v>2</v>
      </c>
      <c r="CG160" s="13">
        <v>2</v>
      </c>
      <c r="CH160" s="13">
        <v>2</v>
      </c>
      <c r="CI160" s="13">
        <v>2</v>
      </c>
      <c r="CJ160" s="13">
        <v>2</v>
      </c>
      <c r="CK160" s="13">
        <v>1</v>
      </c>
      <c r="CL160" s="13">
        <v>2</v>
      </c>
      <c r="CM160" s="13">
        <v>3</v>
      </c>
      <c r="CN160" s="13">
        <v>1</v>
      </c>
      <c r="CO160" s="13"/>
      <c r="CP160" s="13">
        <v>1</v>
      </c>
      <c r="CQ160" s="13">
        <v>3</v>
      </c>
      <c r="CR160" s="13">
        <v>1</v>
      </c>
      <c r="CS160" s="13"/>
      <c r="CT160" s="13"/>
      <c r="CU160" s="13"/>
      <c r="CV160" s="13">
        <v>1</v>
      </c>
      <c r="CW160" s="13">
        <v>2</v>
      </c>
      <c r="CX160" s="13">
        <v>2</v>
      </c>
      <c r="CY160" s="13">
        <v>1</v>
      </c>
      <c r="CZ160" s="13">
        <v>1</v>
      </c>
      <c r="DA160" s="13">
        <v>5</v>
      </c>
      <c r="DB160" s="13"/>
      <c r="DC160" s="13">
        <v>1</v>
      </c>
      <c r="DD160" s="13">
        <v>1</v>
      </c>
      <c r="DE160" s="13">
        <v>1</v>
      </c>
      <c r="DF160" s="13">
        <v>1</v>
      </c>
      <c r="DG160" s="13">
        <v>1</v>
      </c>
      <c r="DH160" s="13"/>
      <c r="DI160" s="13"/>
      <c r="DJ160" s="13">
        <v>1</v>
      </c>
      <c r="DK160" s="13"/>
      <c r="DL160" s="13"/>
      <c r="DM160" s="13">
        <v>1</v>
      </c>
      <c r="DN160" s="13"/>
      <c r="DO160" s="13"/>
      <c r="DP160" s="13"/>
      <c r="DQ160" s="13">
        <v>2</v>
      </c>
      <c r="DR160" s="13">
        <v>1</v>
      </c>
      <c r="DS160" s="13"/>
      <c r="DT160" s="13"/>
      <c r="DU160" s="13">
        <v>1</v>
      </c>
      <c r="DV160" s="13"/>
      <c r="DW160" s="13">
        <v>1</v>
      </c>
      <c r="DX160" s="13"/>
      <c r="DY160" s="13"/>
      <c r="DZ160" s="13">
        <v>2</v>
      </c>
      <c r="EA160" s="13"/>
      <c r="EB160" s="13"/>
      <c r="EC160" s="13"/>
      <c r="ED160" s="13">
        <v>1</v>
      </c>
      <c r="EE160" s="13"/>
      <c r="EF160" s="13">
        <v>1</v>
      </c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59">
        <v>114</v>
      </c>
      <c r="FC160" s="13"/>
      <c r="FD160" s="13"/>
      <c r="FE160" s="13"/>
      <c r="FF160" s="13"/>
      <c r="FG160" s="13"/>
      <c r="FH160" s="13"/>
      <c r="FI160" s="13">
        <v>3</v>
      </c>
      <c r="FJ160" s="13"/>
      <c r="FK160" s="13"/>
      <c r="FL160" s="13">
        <v>1</v>
      </c>
      <c r="FM160" s="13"/>
      <c r="FN160" s="13"/>
      <c r="FO160" s="13">
        <v>1</v>
      </c>
      <c r="FP160" s="13">
        <v>1</v>
      </c>
      <c r="FQ160" s="13">
        <v>1</v>
      </c>
      <c r="FR160" s="13">
        <v>1</v>
      </c>
      <c r="FS160" s="13">
        <v>1</v>
      </c>
      <c r="FT160" s="13"/>
      <c r="FU160" s="13">
        <v>1</v>
      </c>
      <c r="FV160" s="13">
        <v>2</v>
      </c>
      <c r="FW160" s="13">
        <v>2</v>
      </c>
      <c r="FX160" s="13">
        <v>1</v>
      </c>
      <c r="FY160" s="13">
        <v>2</v>
      </c>
      <c r="FZ160" s="13">
        <v>2</v>
      </c>
      <c r="GA160" s="13">
        <v>1</v>
      </c>
      <c r="GB160" s="13"/>
      <c r="GC160" s="13"/>
      <c r="GD160" s="13">
        <v>2</v>
      </c>
      <c r="GE160" s="13"/>
      <c r="GF160" s="13">
        <v>1</v>
      </c>
      <c r="GG160" s="13">
        <v>2</v>
      </c>
      <c r="GH160" s="13"/>
      <c r="GI160" s="13">
        <v>2</v>
      </c>
      <c r="GJ160" s="13">
        <v>2</v>
      </c>
      <c r="GK160" s="13">
        <v>2</v>
      </c>
      <c r="GL160" s="13">
        <v>3</v>
      </c>
      <c r="GM160" s="13">
        <v>3</v>
      </c>
      <c r="GN160" s="13">
        <v>3</v>
      </c>
      <c r="GO160" s="13">
        <v>1</v>
      </c>
      <c r="GP160" s="13">
        <v>2</v>
      </c>
      <c r="GQ160" s="13">
        <v>4</v>
      </c>
      <c r="GR160" s="13">
        <v>2</v>
      </c>
      <c r="GS160" s="13">
        <v>1</v>
      </c>
      <c r="GT160" s="13">
        <v>4</v>
      </c>
      <c r="GU160" s="13"/>
      <c r="GV160" s="13">
        <v>2</v>
      </c>
      <c r="GW160" s="13">
        <v>1</v>
      </c>
      <c r="GX160" s="13">
        <v>1</v>
      </c>
      <c r="GY160" s="13">
        <v>2</v>
      </c>
      <c r="GZ160" s="13">
        <v>2</v>
      </c>
      <c r="HA160" s="13"/>
      <c r="HB160" s="13">
        <v>2</v>
      </c>
      <c r="HC160" s="13">
        <v>2</v>
      </c>
      <c r="HD160" s="13">
        <v>1</v>
      </c>
      <c r="HE160" s="13"/>
      <c r="HF160" s="13">
        <v>1</v>
      </c>
      <c r="HG160" s="13"/>
      <c r="HH160" s="13">
        <v>3</v>
      </c>
      <c r="HI160" s="13">
        <v>2</v>
      </c>
      <c r="HJ160" s="13">
        <v>2</v>
      </c>
      <c r="HK160" s="13">
        <v>1</v>
      </c>
      <c r="HL160" s="13">
        <v>1</v>
      </c>
      <c r="HM160" s="13"/>
      <c r="HN160" s="13">
        <v>1</v>
      </c>
      <c r="HO160" s="13">
        <v>1</v>
      </c>
      <c r="HP160" s="13">
        <v>1</v>
      </c>
      <c r="HQ160" s="13">
        <v>1</v>
      </c>
      <c r="HR160" s="13"/>
      <c r="HS160" s="13">
        <v>1</v>
      </c>
      <c r="HT160" s="13">
        <v>1</v>
      </c>
      <c r="HU160" s="13"/>
      <c r="HV160" s="13"/>
      <c r="HW160" s="13"/>
      <c r="HX160" s="13"/>
      <c r="HY160" s="13">
        <v>2</v>
      </c>
      <c r="HZ160" s="13"/>
      <c r="IA160" s="13"/>
      <c r="IB160" s="13">
        <v>1</v>
      </c>
      <c r="IC160" s="13"/>
      <c r="ID160" s="13">
        <v>2</v>
      </c>
      <c r="IE160" s="13"/>
      <c r="IF160" s="13">
        <v>2</v>
      </c>
      <c r="IG160" s="13">
        <v>1</v>
      </c>
      <c r="IH160" s="13"/>
      <c r="II160" s="13">
        <v>2</v>
      </c>
      <c r="IJ160" s="13">
        <v>1</v>
      </c>
      <c r="IK160" s="13"/>
      <c r="IL160" s="13"/>
      <c r="IM160" s="13">
        <v>1</v>
      </c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59">
        <v>95</v>
      </c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59"/>
      <c r="NG160" s="13">
        <v>209</v>
      </c>
      <c r="NH160" s="351"/>
      <c r="NI160" s="351"/>
      <c r="NJ160" s="351"/>
      <c r="NK160" s="351"/>
      <c r="NL160" s="351"/>
      <c r="NM160" s="351"/>
    </row>
    <row r="161" spans="1:377">
      <c r="A161" s="8" t="s">
        <v>171</v>
      </c>
      <c r="B161" s="250">
        <f t="shared" si="108"/>
        <v>8</v>
      </c>
      <c r="C161" s="250">
        <f t="shared" si="109"/>
        <v>4</v>
      </c>
      <c r="D161" s="250">
        <f t="shared" si="110"/>
        <v>8</v>
      </c>
      <c r="E161" s="250">
        <f t="shared" si="111"/>
        <v>8</v>
      </c>
      <c r="F161" s="250">
        <f t="shared" si="112"/>
        <v>27</v>
      </c>
      <c r="G161" s="250">
        <f t="shared" si="113"/>
        <v>26</v>
      </c>
      <c r="H161" s="250">
        <f t="shared" si="114"/>
        <v>29</v>
      </c>
      <c r="I161" s="250">
        <f t="shared" si="115"/>
        <v>33</v>
      </c>
      <c r="J161" s="250">
        <f t="shared" si="116"/>
        <v>33</v>
      </c>
      <c r="K161" s="250">
        <f t="shared" si="117"/>
        <v>22</v>
      </c>
      <c r="L161" s="250">
        <f t="shared" si="118"/>
        <v>18</v>
      </c>
      <c r="M161" s="250">
        <f t="shared" si="119"/>
        <v>18</v>
      </c>
      <c r="N161" s="250">
        <f t="shared" si="120"/>
        <v>23</v>
      </c>
      <c r="O161" s="250">
        <f t="shared" si="121"/>
        <v>15</v>
      </c>
      <c r="P161" s="250">
        <f t="shared" si="122"/>
        <v>2</v>
      </c>
      <c r="Q161" s="250">
        <f t="shared" si="123"/>
        <v>12</v>
      </c>
      <c r="R161" s="250">
        <f t="shared" si="124"/>
        <v>5</v>
      </c>
      <c r="S161" s="250">
        <f t="shared" si="125"/>
        <v>13</v>
      </c>
      <c r="T161" s="250">
        <f t="shared" si="126"/>
        <v>0</v>
      </c>
      <c r="U161" s="250">
        <f t="shared" si="127"/>
        <v>5</v>
      </c>
      <c r="W161" s="16" t="s">
        <v>171</v>
      </c>
      <c r="X161" s="458">
        <f t="shared" ref="X161:X168" si="128">SUM(FC161:FL161)</f>
        <v>8</v>
      </c>
      <c r="Y161" s="458">
        <f t="shared" ref="Y161:Y168" si="129">SUM(AU161:BD161)</f>
        <v>4</v>
      </c>
      <c r="Z161" s="458">
        <f t="shared" ref="Z161:Z168" si="130">SUM(FM161:FV161)</f>
        <v>8</v>
      </c>
      <c r="AA161" s="458">
        <f t="shared" ref="AA161:AA168" si="131">SUM(BE161:BN161)</f>
        <v>8</v>
      </c>
      <c r="AB161" s="458">
        <f t="shared" ref="AB161:AB168" si="132">SUM(FW161:GF161)</f>
        <v>27</v>
      </c>
      <c r="AC161" s="458">
        <f t="shared" ref="AC161:AC168" si="133">SUM(BO161:BX161)</f>
        <v>26</v>
      </c>
      <c r="AD161" s="458">
        <f t="shared" ref="AD161:AD168" si="134">SUM(GG161:GP161)</f>
        <v>29</v>
      </c>
      <c r="AE161" s="458">
        <f t="shared" ref="AE161:AE168" si="135">SUM(BY161:CH161)</f>
        <v>33</v>
      </c>
      <c r="AF161" s="458">
        <f t="shared" ref="AF161:AF168" si="136">SUM(GQ161:GZ161)</f>
        <v>33</v>
      </c>
      <c r="AG161" s="458">
        <f t="shared" ref="AG161:AG168" si="137">SUM(CI161:CR161)</f>
        <v>22</v>
      </c>
      <c r="AH161" s="458">
        <f t="shared" ref="AH161:AH168" si="138">SUM(HA161:HJ161)</f>
        <v>18</v>
      </c>
      <c r="AI161" s="458">
        <f t="shared" ref="AI161:AI168" si="139">SUM(CS161:DB161)</f>
        <v>18</v>
      </c>
      <c r="AJ161" s="458">
        <f t="shared" ref="AJ161:AJ168" si="140">SUM(HK161:HT161)</f>
        <v>23</v>
      </c>
      <c r="AK161" s="458">
        <f t="shared" ref="AK161:AK168" si="141">SUM(DC161:DL161)</f>
        <v>15</v>
      </c>
      <c r="AL161" s="458">
        <f t="shared" ref="AL161:AL168" si="142">SUM(HU161:ID161)</f>
        <v>2</v>
      </c>
      <c r="AM161" s="458">
        <f t="shared" ref="AM161:AM168" si="143">SUM(DM161:DV161)</f>
        <v>12</v>
      </c>
      <c r="AN161" s="458">
        <f t="shared" ref="AN161:AN168" si="144">SUM(IE161:IN161)</f>
        <v>5</v>
      </c>
      <c r="AO161" s="458">
        <f t="shared" ref="AO161:AO168" si="145">SUM(DW161:EF161)</f>
        <v>13</v>
      </c>
      <c r="AP161" s="458">
        <f t="shared" ref="AP161:AP168" si="146">SUM(IO161:JD161)</f>
        <v>0</v>
      </c>
      <c r="AQ161" s="458">
        <f t="shared" ref="AQ161:AQ168" si="147">SUM(EG161:EZ161)</f>
        <v>5</v>
      </c>
      <c r="AR161" s="458">
        <f t="shared" ref="AR161:AR168" si="148">+FA161+JE161+NF161</f>
        <v>8</v>
      </c>
      <c r="AT161" s="16" t="s">
        <v>171</v>
      </c>
      <c r="AU161" s="13"/>
      <c r="AV161" s="13">
        <v>1</v>
      </c>
      <c r="AW161" s="13"/>
      <c r="AX161" s="13"/>
      <c r="AY161" s="13"/>
      <c r="AZ161" s="13">
        <v>1</v>
      </c>
      <c r="BA161" s="13">
        <v>1</v>
      </c>
      <c r="BB161" s="13">
        <v>1</v>
      </c>
      <c r="BC161" s="13"/>
      <c r="BD161" s="13"/>
      <c r="BE161" s="13"/>
      <c r="BF161" s="13"/>
      <c r="BG161" s="13"/>
      <c r="BH161" s="13"/>
      <c r="BI161" s="13"/>
      <c r="BJ161" s="13">
        <v>1</v>
      </c>
      <c r="BK161" s="13">
        <v>2</v>
      </c>
      <c r="BL161" s="13">
        <v>1</v>
      </c>
      <c r="BM161" s="13">
        <v>1</v>
      </c>
      <c r="BN161" s="13">
        <v>3</v>
      </c>
      <c r="BO161" s="13">
        <v>1</v>
      </c>
      <c r="BP161" s="13">
        <v>1</v>
      </c>
      <c r="BQ161" s="13">
        <v>1</v>
      </c>
      <c r="BR161" s="13">
        <v>4</v>
      </c>
      <c r="BS161" s="13">
        <v>4</v>
      </c>
      <c r="BT161" s="13">
        <v>6</v>
      </c>
      <c r="BU161" s="13">
        <v>3</v>
      </c>
      <c r="BV161" s="13"/>
      <c r="BW161" s="13">
        <v>4</v>
      </c>
      <c r="BX161" s="13">
        <v>2</v>
      </c>
      <c r="BY161" s="13">
        <v>2</v>
      </c>
      <c r="BZ161" s="13">
        <v>3</v>
      </c>
      <c r="CA161" s="13">
        <v>4</v>
      </c>
      <c r="CB161" s="13">
        <v>2</v>
      </c>
      <c r="CC161" s="13">
        <v>5</v>
      </c>
      <c r="CD161" s="13"/>
      <c r="CE161" s="13">
        <v>4</v>
      </c>
      <c r="CF161" s="13">
        <v>6</v>
      </c>
      <c r="CG161" s="13">
        <v>3</v>
      </c>
      <c r="CH161" s="13">
        <v>4</v>
      </c>
      <c r="CI161" s="13">
        <v>5</v>
      </c>
      <c r="CJ161" s="13">
        <v>2</v>
      </c>
      <c r="CK161" s="13">
        <v>7</v>
      </c>
      <c r="CL161" s="13">
        <v>4</v>
      </c>
      <c r="CM161" s="13">
        <v>1</v>
      </c>
      <c r="CN161" s="13"/>
      <c r="CO161" s="13"/>
      <c r="CP161" s="13">
        <v>2</v>
      </c>
      <c r="CQ161" s="13"/>
      <c r="CR161" s="13">
        <v>1</v>
      </c>
      <c r="CS161" s="13">
        <v>2</v>
      </c>
      <c r="CT161" s="13">
        <v>1</v>
      </c>
      <c r="CU161" s="13">
        <v>2</v>
      </c>
      <c r="CV161" s="13"/>
      <c r="CW161" s="13">
        <v>5</v>
      </c>
      <c r="CX161" s="13">
        <v>4</v>
      </c>
      <c r="CY161" s="13">
        <v>1</v>
      </c>
      <c r="CZ161" s="13">
        <v>1</v>
      </c>
      <c r="DA161" s="13">
        <v>1</v>
      </c>
      <c r="DB161" s="13">
        <v>1</v>
      </c>
      <c r="DC161" s="13">
        <v>1</v>
      </c>
      <c r="DD161" s="13">
        <v>2</v>
      </c>
      <c r="DE161" s="13">
        <v>4</v>
      </c>
      <c r="DF161" s="13">
        <v>1</v>
      </c>
      <c r="DG161" s="13"/>
      <c r="DH161" s="13">
        <v>1</v>
      </c>
      <c r="DI161" s="13">
        <v>1</v>
      </c>
      <c r="DJ161" s="13"/>
      <c r="DK161" s="13">
        <v>2</v>
      </c>
      <c r="DL161" s="13">
        <v>3</v>
      </c>
      <c r="DM161" s="13">
        <v>3</v>
      </c>
      <c r="DN161" s="13">
        <v>2</v>
      </c>
      <c r="DO161" s="13">
        <v>1</v>
      </c>
      <c r="DP161" s="13">
        <v>2</v>
      </c>
      <c r="DQ161" s="13">
        <v>2</v>
      </c>
      <c r="DR161" s="13"/>
      <c r="DS161" s="13"/>
      <c r="DT161" s="13"/>
      <c r="DU161" s="13"/>
      <c r="DV161" s="13">
        <v>2</v>
      </c>
      <c r="DW161" s="13">
        <v>1</v>
      </c>
      <c r="DX161" s="13">
        <v>1</v>
      </c>
      <c r="DY161" s="13">
        <v>3</v>
      </c>
      <c r="DZ161" s="13">
        <v>2</v>
      </c>
      <c r="EA161" s="13">
        <v>1</v>
      </c>
      <c r="EB161" s="13">
        <v>2</v>
      </c>
      <c r="EC161" s="13"/>
      <c r="ED161" s="13">
        <v>2</v>
      </c>
      <c r="EE161" s="13"/>
      <c r="EF161" s="13">
        <v>1</v>
      </c>
      <c r="EG161" s="13">
        <v>2</v>
      </c>
      <c r="EH161" s="13">
        <v>1</v>
      </c>
      <c r="EI161" s="13"/>
      <c r="EJ161" s="13">
        <v>1</v>
      </c>
      <c r="EK161" s="13"/>
      <c r="EL161" s="13"/>
      <c r="EM161" s="13"/>
      <c r="EN161" s="13">
        <v>1</v>
      </c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59">
        <v>156</v>
      </c>
      <c r="FC161" s="13"/>
      <c r="FD161" s="13">
        <v>1</v>
      </c>
      <c r="FE161" s="13">
        <v>1</v>
      </c>
      <c r="FF161" s="13"/>
      <c r="FG161" s="13">
        <v>1</v>
      </c>
      <c r="FH161" s="13"/>
      <c r="FI161" s="13">
        <v>1</v>
      </c>
      <c r="FJ161" s="13">
        <v>1</v>
      </c>
      <c r="FK161" s="13"/>
      <c r="FL161" s="13">
        <v>3</v>
      </c>
      <c r="FM161" s="13">
        <v>1</v>
      </c>
      <c r="FN161" s="13">
        <v>1</v>
      </c>
      <c r="FO161" s="13"/>
      <c r="FP161" s="13"/>
      <c r="FQ161" s="13">
        <v>2</v>
      </c>
      <c r="FR161" s="13">
        <v>1</v>
      </c>
      <c r="FS161" s="13"/>
      <c r="FT161" s="13">
        <v>2</v>
      </c>
      <c r="FU161" s="13">
        <v>1</v>
      </c>
      <c r="FV161" s="13"/>
      <c r="FW161" s="13">
        <v>2</v>
      </c>
      <c r="FX161" s="13">
        <v>4</v>
      </c>
      <c r="FY161" s="13">
        <v>1</v>
      </c>
      <c r="FZ161" s="13">
        <v>2</v>
      </c>
      <c r="GA161" s="13">
        <v>4</v>
      </c>
      <c r="GB161" s="13">
        <v>4</v>
      </c>
      <c r="GC161" s="13">
        <v>3</v>
      </c>
      <c r="GD161" s="13">
        <v>3</v>
      </c>
      <c r="GE161" s="13">
        <v>1</v>
      </c>
      <c r="GF161" s="13">
        <v>3</v>
      </c>
      <c r="GG161" s="13">
        <v>5</v>
      </c>
      <c r="GH161" s="13">
        <v>1</v>
      </c>
      <c r="GI161" s="13">
        <v>3</v>
      </c>
      <c r="GJ161" s="13">
        <v>3</v>
      </c>
      <c r="GK161" s="13"/>
      <c r="GL161" s="13">
        <v>5</v>
      </c>
      <c r="GM161" s="13">
        <v>2</v>
      </c>
      <c r="GN161" s="13">
        <v>4</v>
      </c>
      <c r="GO161" s="13">
        <v>2</v>
      </c>
      <c r="GP161" s="13">
        <v>4</v>
      </c>
      <c r="GQ161" s="13">
        <v>7</v>
      </c>
      <c r="GR161" s="13">
        <v>3</v>
      </c>
      <c r="GS161" s="13">
        <v>4</v>
      </c>
      <c r="GT161" s="13">
        <v>1</v>
      </c>
      <c r="GU161" s="13">
        <v>4</v>
      </c>
      <c r="GV161" s="13">
        <v>2</v>
      </c>
      <c r="GW161" s="13">
        <v>2</v>
      </c>
      <c r="GX161" s="13">
        <v>2</v>
      </c>
      <c r="GY161" s="13">
        <v>5</v>
      </c>
      <c r="GZ161" s="13">
        <v>3</v>
      </c>
      <c r="HA161" s="13">
        <v>1</v>
      </c>
      <c r="HB161" s="13">
        <v>2</v>
      </c>
      <c r="HC161" s="13">
        <v>5</v>
      </c>
      <c r="HD161" s="13">
        <v>2</v>
      </c>
      <c r="HE161" s="13">
        <v>2</v>
      </c>
      <c r="HF161" s="13">
        <v>2</v>
      </c>
      <c r="HG161" s="13"/>
      <c r="HH161" s="13">
        <v>1</v>
      </c>
      <c r="HI161" s="13">
        <v>2</v>
      </c>
      <c r="HJ161" s="13">
        <v>1</v>
      </c>
      <c r="HK161" s="13">
        <v>6</v>
      </c>
      <c r="HL161" s="13">
        <v>1</v>
      </c>
      <c r="HM161" s="13">
        <v>1</v>
      </c>
      <c r="HN161" s="13">
        <v>2</v>
      </c>
      <c r="HO161" s="13">
        <v>2</v>
      </c>
      <c r="HP161" s="13">
        <v>2</v>
      </c>
      <c r="HQ161" s="13"/>
      <c r="HR161" s="13">
        <v>4</v>
      </c>
      <c r="HS161" s="13">
        <v>2</v>
      </c>
      <c r="HT161" s="13">
        <v>3</v>
      </c>
      <c r="HU161" s="13"/>
      <c r="HV161" s="13"/>
      <c r="HW161" s="13"/>
      <c r="HX161" s="13"/>
      <c r="HY161" s="13"/>
      <c r="HZ161" s="13"/>
      <c r="IA161" s="13">
        <v>1</v>
      </c>
      <c r="IB161" s="13"/>
      <c r="IC161" s="13"/>
      <c r="ID161" s="13">
        <v>1</v>
      </c>
      <c r="IE161" s="13">
        <v>1</v>
      </c>
      <c r="IF161" s="13"/>
      <c r="IG161" s="13">
        <v>1</v>
      </c>
      <c r="IH161" s="13"/>
      <c r="II161" s="13"/>
      <c r="IJ161" s="13"/>
      <c r="IK161" s="13"/>
      <c r="IL161" s="13">
        <v>1</v>
      </c>
      <c r="IM161" s="13">
        <v>1</v>
      </c>
      <c r="IN161" s="13">
        <v>1</v>
      </c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59">
        <v>153</v>
      </c>
      <c r="JG161" s="13">
        <v>1</v>
      </c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>
        <v>1</v>
      </c>
      <c r="KF161" s="13"/>
      <c r="KG161" s="13"/>
      <c r="KH161" s="13"/>
      <c r="KI161" s="13">
        <v>1</v>
      </c>
      <c r="KJ161" s="13"/>
      <c r="KK161" s="13"/>
      <c r="KL161" s="13">
        <v>1</v>
      </c>
      <c r="KM161" s="13"/>
      <c r="KN161" s="13"/>
      <c r="KO161" s="13"/>
      <c r="KP161" s="13"/>
      <c r="KQ161" s="13"/>
      <c r="KR161" s="13">
        <v>1</v>
      </c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>
        <v>1</v>
      </c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>
        <v>1</v>
      </c>
      <c r="MI161" s="13"/>
      <c r="MJ161" s="13"/>
      <c r="MK161" s="13"/>
      <c r="ML161" s="13"/>
      <c r="MM161" s="13"/>
      <c r="MN161" s="13"/>
      <c r="MO161" s="13"/>
      <c r="MP161" s="13">
        <v>1</v>
      </c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59">
        <v>8</v>
      </c>
      <c r="NG161" s="13">
        <v>317</v>
      </c>
      <c r="NH161" s="351"/>
      <c r="NI161" s="351"/>
      <c r="NJ161" s="351"/>
      <c r="NK161" s="351"/>
      <c r="NL161" s="351"/>
      <c r="NM161" s="351"/>
    </row>
    <row r="162" spans="1:377">
      <c r="A162" s="8" t="s">
        <v>172</v>
      </c>
      <c r="B162" s="250">
        <f t="shared" si="108"/>
        <v>1</v>
      </c>
      <c r="C162" s="250">
        <f t="shared" si="109"/>
        <v>1</v>
      </c>
      <c r="D162" s="250">
        <f t="shared" si="110"/>
        <v>1</v>
      </c>
      <c r="E162" s="250">
        <f t="shared" si="111"/>
        <v>5</v>
      </c>
      <c r="F162" s="250">
        <f t="shared" si="112"/>
        <v>16</v>
      </c>
      <c r="G162" s="250">
        <f t="shared" si="113"/>
        <v>27</v>
      </c>
      <c r="H162" s="250">
        <f t="shared" si="114"/>
        <v>14</v>
      </c>
      <c r="I162" s="250">
        <f t="shared" si="115"/>
        <v>36</v>
      </c>
      <c r="J162" s="250">
        <f t="shared" si="116"/>
        <v>24</v>
      </c>
      <c r="K162" s="250">
        <f t="shared" si="117"/>
        <v>31</v>
      </c>
      <c r="L162" s="250">
        <f t="shared" si="118"/>
        <v>16</v>
      </c>
      <c r="M162" s="250">
        <f t="shared" si="119"/>
        <v>15</v>
      </c>
      <c r="N162" s="250">
        <f t="shared" si="120"/>
        <v>8</v>
      </c>
      <c r="O162" s="250">
        <f t="shared" si="121"/>
        <v>12</v>
      </c>
      <c r="P162" s="250">
        <f t="shared" si="122"/>
        <v>5</v>
      </c>
      <c r="Q162" s="250">
        <f t="shared" si="123"/>
        <v>9</v>
      </c>
      <c r="R162" s="250">
        <f t="shared" si="124"/>
        <v>1</v>
      </c>
      <c r="S162" s="250">
        <f t="shared" si="125"/>
        <v>2</v>
      </c>
      <c r="T162" s="250">
        <f t="shared" si="126"/>
        <v>1</v>
      </c>
      <c r="U162" s="250">
        <f t="shared" si="127"/>
        <v>1</v>
      </c>
      <c r="W162" s="16" t="s">
        <v>172</v>
      </c>
      <c r="X162" s="458">
        <f t="shared" si="128"/>
        <v>1</v>
      </c>
      <c r="Y162" s="458">
        <f t="shared" si="129"/>
        <v>1</v>
      </c>
      <c r="Z162" s="458">
        <f t="shared" si="130"/>
        <v>1</v>
      </c>
      <c r="AA162" s="458">
        <f t="shared" si="131"/>
        <v>5</v>
      </c>
      <c r="AB162" s="458">
        <f t="shared" si="132"/>
        <v>16</v>
      </c>
      <c r="AC162" s="458">
        <f t="shared" si="133"/>
        <v>27</v>
      </c>
      <c r="AD162" s="458">
        <f t="shared" si="134"/>
        <v>14</v>
      </c>
      <c r="AE162" s="458">
        <f t="shared" si="135"/>
        <v>36</v>
      </c>
      <c r="AF162" s="458">
        <f t="shared" si="136"/>
        <v>24</v>
      </c>
      <c r="AG162" s="458">
        <f t="shared" si="137"/>
        <v>31</v>
      </c>
      <c r="AH162" s="458">
        <f t="shared" si="138"/>
        <v>16</v>
      </c>
      <c r="AI162" s="458">
        <f t="shared" si="139"/>
        <v>15</v>
      </c>
      <c r="AJ162" s="458">
        <f t="shared" si="140"/>
        <v>8</v>
      </c>
      <c r="AK162" s="458">
        <f t="shared" si="141"/>
        <v>12</v>
      </c>
      <c r="AL162" s="458">
        <f t="shared" si="142"/>
        <v>5</v>
      </c>
      <c r="AM162" s="458">
        <f t="shared" si="143"/>
        <v>9</v>
      </c>
      <c r="AN162" s="458">
        <f t="shared" si="144"/>
        <v>1</v>
      </c>
      <c r="AO162" s="458">
        <f t="shared" si="145"/>
        <v>2</v>
      </c>
      <c r="AP162" s="458">
        <f t="shared" si="146"/>
        <v>1</v>
      </c>
      <c r="AQ162" s="458">
        <f t="shared" si="147"/>
        <v>1</v>
      </c>
      <c r="AR162" s="458">
        <f t="shared" si="148"/>
        <v>0</v>
      </c>
      <c r="AT162" s="16" t="s">
        <v>172</v>
      </c>
      <c r="AU162" s="13"/>
      <c r="AV162" s="13"/>
      <c r="AW162" s="13"/>
      <c r="AX162" s="13">
        <v>1</v>
      </c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>
        <v>1</v>
      </c>
      <c r="BJ162" s="13"/>
      <c r="BK162" s="13">
        <v>2</v>
      </c>
      <c r="BL162" s="13">
        <v>1</v>
      </c>
      <c r="BM162" s="13">
        <v>1</v>
      </c>
      <c r="BN162" s="13"/>
      <c r="BO162" s="13">
        <v>2</v>
      </c>
      <c r="BP162" s="13">
        <v>1</v>
      </c>
      <c r="BQ162" s="13">
        <v>3</v>
      </c>
      <c r="BR162" s="13">
        <v>1</v>
      </c>
      <c r="BS162" s="13">
        <v>1</v>
      </c>
      <c r="BT162" s="13">
        <v>3</v>
      </c>
      <c r="BU162" s="13">
        <v>5</v>
      </c>
      <c r="BV162" s="13">
        <v>3</v>
      </c>
      <c r="BW162" s="13">
        <v>2</v>
      </c>
      <c r="BX162" s="13">
        <v>6</v>
      </c>
      <c r="BY162" s="13">
        <v>7</v>
      </c>
      <c r="BZ162" s="13">
        <v>4</v>
      </c>
      <c r="CA162" s="13">
        <v>3</v>
      </c>
      <c r="CB162" s="13">
        <v>1</v>
      </c>
      <c r="CC162" s="13">
        <v>6</v>
      </c>
      <c r="CD162" s="13">
        <v>2</v>
      </c>
      <c r="CE162" s="13">
        <v>3</v>
      </c>
      <c r="CF162" s="13">
        <v>3</v>
      </c>
      <c r="CG162" s="13">
        <v>1</v>
      </c>
      <c r="CH162" s="13">
        <v>6</v>
      </c>
      <c r="CI162" s="13">
        <v>3</v>
      </c>
      <c r="CJ162" s="13">
        <v>3</v>
      </c>
      <c r="CK162" s="13">
        <v>7</v>
      </c>
      <c r="CL162" s="13">
        <v>5</v>
      </c>
      <c r="CM162" s="13">
        <v>1</v>
      </c>
      <c r="CN162" s="13">
        <v>3</v>
      </c>
      <c r="CO162" s="13">
        <v>2</v>
      </c>
      <c r="CP162" s="13">
        <v>3</v>
      </c>
      <c r="CQ162" s="13">
        <v>2</v>
      </c>
      <c r="CR162" s="13">
        <v>2</v>
      </c>
      <c r="CS162" s="13">
        <v>1</v>
      </c>
      <c r="CT162" s="13">
        <v>1</v>
      </c>
      <c r="CU162" s="13">
        <v>5</v>
      </c>
      <c r="CV162" s="13">
        <v>1</v>
      </c>
      <c r="CW162" s="13">
        <v>3</v>
      </c>
      <c r="CX162" s="13">
        <v>1</v>
      </c>
      <c r="CY162" s="13"/>
      <c r="CZ162" s="13">
        <v>1</v>
      </c>
      <c r="DA162" s="13"/>
      <c r="DB162" s="13">
        <v>2</v>
      </c>
      <c r="DC162" s="13">
        <v>1</v>
      </c>
      <c r="DD162" s="13">
        <v>2</v>
      </c>
      <c r="DE162" s="13"/>
      <c r="DF162" s="13">
        <v>1</v>
      </c>
      <c r="DG162" s="13">
        <v>4</v>
      </c>
      <c r="DH162" s="13">
        <v>1</v>
      </c>
      <c r="DI162" s="13">
        <v>2</v>
      </c>
      <c r="DJ162" s="13"/>
      <c r="DK162" s="13">
        <v>1</v>
      </c>
      <c r="DL162" s="13"/>
      <c r="DM162" s="13"/>
      <c r="DN162" s="13"/>
      <c r="DO162" s="13">
        <v>2</v>
      </c>
      <c r="DP162" s="13">
        <v>1</v>
      </c>
      <c r="DQ162" s="13">
        <v>1</v>
      </c>
      <c r="DR162" s="13">
        <v>1</v>
      </c>
      <c r="DS162" s="13">
        <v>1</v>
      </c>
      <c r="DT162" s="13">
        <v>1</v>
      </c>
      <c r="DU162" s="13">
        <v>1</v>
      </c>
      <c r="DV162" s="13">
        <v>1</v>
      </c>
      <c r="DW162" s="13"/>
      <c r="DX162" s="13">
        <v>1</v>
      </c>
      <c r="DY162" s="13">
        <v>1</v>
      </c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>
        <v>1</v>
      </c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59">
        <v>139</v>
      </c>
      <c r="FC162" s="13"/>
      <c r="FD162" s="13"/>
      <c r="FE162" s="13"/>
      <c r="FF162" s="13">
        <v>1</v>
      </c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>
        <v>1</v>
      </c>
      <c r="FV162" s="13"/>
      <c r="FW162" s="13"/>
      <c r="FX162" s="13">
        <v>1</v>
      </c>
      <c r="FY162" s="13"/>
      <c r="FZ162" s="13">
        <v>2</v>
      </c>
      <c r="GA162" s="13">
        <v>3</v>
      </c>
      <c r="GB162" s="13">
        <v>1</v>
      </c>
      <c r="GC162" s="13">
        <v>2</v>
      </c>
      <c r="GD162" s="13">
        <v>2</v>
      </c>
      <c r="GE162" s="13">
        <v>3</v>
      </c>
      <c r="GF162" s="13">
        <v>2</v>
      </c>
      <c r="GG162" s="13">
        <v>2</v>
      </c>
      <c r="GH162" s="13">
        <v>2</v>
      </c>
      <c r="GI162" s="13">
        <v>2</v>
      </c>
      <c r="GJ162" s="13">
        <v>1</v>
      </c>
      <c r="GK162" s="13">
        <v>1</v>
      </c>
      <c r="GL162" s="13">
        <v>1</v>
      </c>
      <c r="GM162" s="13"/>
      <c r="GN162" s="13">
        <v>1</v>
      </c>
      <c r="GO162" s="13">
        <v>1</v>
      </c>
      <c r="GP162" s="13">
        <v>3</v>
      </c>
      <c r="GQ162" s="13">
        <v>5</v>
      </c>
      <c r="GR162" s="13">
        <v>3</v>
      </c>
      <c r="GS162" s="13">
        <v>2</v>
      </c>
      <c r="GT162" s="13">
        <v>1</v>
      </c>
      <c r="GU162" s="13">
        <v>3</v>
      </c>
      <c r="GV162" s="13">
        <v>2</v>
      </c>
      <c r="GW162" s="13">
        <v>5</v>
      </c>
      <c r="GX162" s="13">
        <v>2</v>
      </c>
      <c r="GY162" s="13"/>
      <c r="GZ162" s="13">
        <v>1</v>
      </c>
      <c r="HA162" s="13">
        <v>3</v>
      </c>
      <c r="HB162" s="13">
        <v>1</v>
      </c>
      <c r="HC162" s="13">
        <v>3</v>
      </c>
      <c r="HD162" s="13">
        <v>3</v>
      </c>
      <c r="HE162" s="13">
        <v>1</v>
      </c>
      <c r="HF162" s="13">
        <v>2</v>
      </c>
      <c r="HG162" s="13">
        <v>1</v>
      </c>
      <c r="HH162" s="13">
        <v>1</v>
      </c>
      <c r="HI162" s="13"/>
      <c r="HJ162" s="13">
        <v>1</v>
      </c>
      <c r="HK162" s="13">
        <v>4</v>
      </c>
      <c r="HL162" s="13"/>
      <c r="HM162" s="13"/>
      <c r="HN162" s="13"/>
      <c r="HO162" s="13"/>
      <c r="HP162" s="13">
        <v>1</v>
      </c>
      <c r="HQ162" s="13"/>
      <c r="HR162" s="13">
        <v>1</v>
      </c>
      <c r="HS162" s="13">
        <v>2</v>
      </c>
      <c r="HT162" s="13"/>
      <c r="HU162" s="13">
        <v>2</v>
      </c>
      <c r="HV162" s="13">
        <v>1</v>
      </c>
      <c r="HW162" s="13">
        <v>1</v>
      </c>
      <c r="HX162" s="13">
        <v>1</v>
      </c>
      <c r="HY162" s="13"/>
      <c r="HZ162" s="13"/>
      <c r="IA162" s="13"/>
      <c r="IB162" s="13"/>
      <c r="IC162" s="13"/>
      <c r="ID162" s="13"/>
      <c r="IE162" s="13"/>
      <c r="IF162" s="13"/>
      <c r="IG162" s="13">
        <v>1</v>
      </c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>
        <v>1</v>
      </c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59">
        <v>87</v>
      </c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59"/>
      <c r="NG162" s="13">
        <v>226</v>
      </c>
      <c r="NH162" s="351"/>
      <c r="NI162" s="351"/>
      <c r="NJ162" s="351"/>
      <c r="NK162" s="351"/>
      <c r="NL162" s="351"/>
      <c r="NM162" s="351"/>
    </row>
    <row r="163" spans="1:377">
      <c r="A163" s="9" t="s">
        <v>173</v>
      </c>
      <c r="B163" s="250">
        <f t="shared" si="108"/>
        <v>203</v>
      </c>
      <c r="C163" s="250">
        <f t="shared" si="109"/>
        <v>195</v>
      </c>
      <c r="D163" s="250">
        <f t="shared" si="110"/>
        <v>357</v>
      </c>
      <c r="E163" s="250">
        <f t="shared" si="111"/>
        <v>412</v>
      </c>
      <c r="F163" s="250">
        <f t="shared" si="112"/>
        <v>1433</v>
      </c>
      <c r="G163" s="250">
        <f t="shared" si="113"/>
        <v>1384</v>
      </c>
      <c r="H163" s="250">
        <f t="shared" si="114"/>
        <v>1604</v>
      </c>
      <c r="I163" s="250">
        <f t="shared" si="115"/>
        <v>1527</v>
      </c>
      <c r="J163" s="250">
        <f t="shared" si="116"/>
        <v>1455</v>
      </c>
      <c r="K163" s="250">
        <f t="shared" si="117"/>
        <v>1373</v>
      </c>
      <c r="L163" s="250">
        <f t="shared" si="118"/>
        <v>966</v>
      </c>
      <c r="M163" s="250">
        <f t="shared" si="119"/>
        <v>1020</v>
      </c>
      <c r="N163" s="250">
        <f t="shared" si="120"/>
        <v>607</v>
      </c>
      <c r="O163" s="250">
        <f t="shared" si="121"/>
        <v>487</v>
      </c>
      <c r="P163" s="250">
        <f t="shared" si="122"/>
        <v>290</v>
      </c>
      <c r="Q163" s="250">
        <f t="shared" si="123"/>
        <v>288</v>
      </c>
      <c r="R163" s="250">
        <f t="shared" si="124"/>
        <v>124</v>
      </c>
      <c r="S163" s="250">
        <f t="shared" si="125"/>
        <v>216</v>
      </c>
      <c r="T163" s="250">
        <f t="shared" si="126"/>
        <v>31</v>
      </c>
      <c r="U163" s="250">
        <f t="shared" si="127"/>
        <v>116</v>
      </c>
      <c r="W163" s="16" t="s">
        <v>173</v>
      </c>
      <c r="X163" s="458">
        <f t="shared" si="128"/>
        <v>203</v>
      </c>
      <c r="Y163" s="458">
        <f t="shared" si="129"/>
        <v>195</v>
      </c>
      <c r="Z163" s="458">
        <f t="shared" si="130"/>
        <v>357</v>
      </c>
      <c r="AA163" s="458">
        <f t="shared" si="131"/>
        <v>412</v>
      </c>
      <c r="AB163" s="458">
        <f t="shared" si="132"/>
        <v>1433</v>
      </c>
      <c r="AC163" s="458">
        <f t="shared" si="133"/>
        <v>1384</v>
      </c>
      <c r="AD163" s="458">
        <f t="shared" si="134"/>
        <v>1604</v>
      </c>
      <c r="AE163" s="458">
        <f t="shared" si="135"/>
        <v>1527</v>
      </c>
      <c r="AF163" s="458">
        <f t="shared" si="136"/>
        <v>1455</v>
      </c>
      <c r="AG163" s="458">
        <f t="shared" si="137"/>
        <v>1373</v>
      </c>
      <c r="AH163" s="458">
        <f t="shared" si="138"/>
        <v>966</v>
      </c>
      <c r="AI163" s="458">
        <f t="shared" si="139"/>
        <v>1020</v>
      </c>
      <c r="AJ163" s="458">
        <f t="shared" si="140"/>
        <v>607</v>
      </c>
      <c r="AK163" s="458">
        <f t="shared" si="141"/>
        <v>487</v>
      </c>
      <c r="AL163" s="458">
        <f t="shared" si="142"/>
        <v>290</v>
      </c>
      <c r="AM163" s="458">
        <f t="shared" si="143"/>
        <v>288</v>
      </c>
      <c r="AN163" s="458">
        <f t="shared" si="144"/>
        <v>124</v>
      </c>
      <c r="AO163" s="458">
        <f t="shared" si="145"/>
        <v>216</v>
      </c>
      <c r="AP163" s="458">
        <f t="shared" si="146"/>
        <v>31</v>
      </c>
      <c r="AQ163" s="458">
        <f t="shared" si="147"/>
        <v>116</v>
      </c>
      <c r="AR163" s="458">
        <f t="shared" si="148"/>
        <v>42</v>
      </c>
      <c r="AT163" s="16" t="s">
        <v>173</v>
      </c>
      <c r="AU163" s="13">
        <v>17</v>
      </c>
      <c r="AV163" s="13">
        <v>32</v>
      </c>
      <c r="AW163" s="13">
        <v>22</v>
      </c>
      <c r="AX163" s="13">
        <v>12</v>
      </c>
      <c r="AY163" s="13">
        <v>15</v>
      </c>
      <c r="AZ163" s="13">
        <v>20</v>
      </c>
      <c r="BA163" s="13">
        <v>16</v>
      </c>
      <c r="BB163" s="13">
        <v>19</v>
      </c>
      <c r="BC163" s="13">
        <v>13</v>
      </c>
      <c r="BD163" s="13">
        <v>29</v>
      </c>
      <c r="BE163" s="13">
        <v>22</v>
      </c>
      <c r="BF163" s="13">
        <v>18</v>
      </c>
      <c r="BG163" s="13">
        <v>28</v>
      </c>
      <c r="BH163" s="13">
        <v>19</v>
      </c>
      <c r="BI163" s="13">
        <v>32</v>
      </c>
      <c r="BJ163" s="13">
        <v>43</v>
      </c>
      <c r="BK163" s="13">
        <v>48</v>
      </c>
      <c r="BL163" s="13">
        <v>59</v>
      </c>
      <c r="BM163" s="13">
        <v>62</v>
      </c>
      <c r="BN163" s="13">
        <v>81</v>
      </c>
      <c r="BO163" s="13">
        <v>95</v>
      </c>
      <c r="BP163" s="13">
        <v>113</v>
      </c>
      <c r="BQ163" s="13">
        <v>108</v>
      </c>
      <c r="BR163" s="13">
        <v>116</v>
      </c>
      <c r="BS163" s="13">
        <v>137</v>
      </c>
      <c r="BT163" s="13">
        <v>138</v>
      </c>
      <c r="BU163" s="13">
        <v>169</v>
      </c>
      <c r="BV163" s="13">
        <v>165</v>
      </c>
      <c r="BW163" s="13">
        <v>166</v>
      </c>
      <c r="BX163" s="13">
        <v>177</v>
      </c>
      <c r="BY163" s="13">
        <v>164</v>
      </c>
      <c r="BZ163" s="13">
        <v>175</v>
      </c>
      <c r="CA163" s="13">
        <v>124</v>
      </c>
      <c r="CB163" s="13">
        <v>164</v>
      </c>
      <c r="CC163" s="13">
        <v>165</v>
      </c>
      <c r="CD163" s="13">
        <v>149</v>
      </c>
      <c r="CE163" s="13">
        <v>127</v>
      </c>
      <c r="CF163" s="13">
        <v>132</v>
      </c>
      <c r="CG163" s="13">
        <v>159</v>
      </c>
      <c r="CH163" s="13">
        <v>168</v>
      </c>
      <c r="CI163" s="13">
        <v>142</v>
      </c>
      <c r="CJ163" s="13">
        <v>163</v>
      </c>
      <c r="CK163" s="13">
        <v>160</v>
      </c>
      <c r="CL163" s="13">
        <v>124</v>
      </c>
      <c r="CM163" s="13">
        <v>146</v>
      </c>
      <c r="CN163" s="13">
        <v>149</v>
      </c>
      <c r="CO163" s="13">
        <v>107</v>
      </c>
      <c r="CP163" s="13">
        <v>133</v>
      </c>
      <c r="CQ163" s="13">
        <v>119</v>
      </c>
      <c r="CR163" s="13">
        <v>130</v>
      </c>
      <c r="CS163" s="13">
        <v>124</v>
      </c>
      <c r="CT163" s="13">
        <v>126</v>
      </c>
      <c r="CU163" s="13">
        <v>93</v>
      </c>
      <c r="CV163" s="13">
        <v>122</v>
      </c>
      <c r="CW163" s="13">
        <v>93</v>
      </c>
      <c r="CX163" s="13">
        <v>101</v>
      </c>
      <c r="CY163" s="13">
        <v>93</v>
      </c>
      <c r="CZ163" s="13">
        <v>90</v>
      </c>
      <c r="DA163" s="13">
        <v>97</v>
      </c>
      <c r="DB163" s="13">
        <v>81</v>
      </c>
      <c r="DC163" s="13">
        <v>62</v>
      </c>
      <c r="DD163" s="13">
        <v>65</v>
      </c>
      <c r="DE163" s="13">
        <v>48</v>
      </c>
      <c r="DF163" s="13">
        <v>53</v>
      </c>
      <c r="DG163" s="13">
        <v>46</v>
      </c>
      <c r="DH163" s="13">
        <v>57</v>
      </c>
      <c r="DI163" s="13">
        <v>44</v>
      </c>
      <c r="DJ163" s="13">
        <v>40</v>
      </c>
      <c r="DK163" s="13">
        <v>33</v>
      </c>
      <c r="DL163" s="13">
        <v>39</v>
      </c>
      <c r="DM163" s="13">
        <v>39</v>
      </c>
      <c r="DN163" s="13">
        <v>31</v>
      </c>
      <c r="DO163" s="13">
        <v>37</v>
      </c>
      <c r="DP163" s="13">
        <v>33</v>
      </c>
      <c r="DQ163" s="13">
        <v>33</v>
      </c>
      <c r="DR163" s="13">
        <v>15</v>
      </c>
      <c r="DS163" s="13">
        <v>34</v>
      </c>
      <c r="DT163" s="13">
        <v>32</v>
      </c>
      <c r="DU163" s="13">
        <v>16</v>
      </c>
      <c r="DV163" s="13">
        <v>18</v>
      </c>
      <c r="DW163" s="13">
        <v>22</v>
      </c>
      <c r="DX163" s="13">
        <v>27</v>
      </c>
      <c r="DY163" s="13">
        <v>18</v>
      </c>
      <c r="DZ163" s="13">
        <v>21</v>
      </c>
      <c r="EA163" s="13">
        <v>16</v>
      </c>
      <c r="EB163" s="13">
        <v>22</v>
      </c>
      <c r="EC163" s="13">
        <v>20</v>
      </c>
      <c r="ED163" s="13">
        <v>19</v>
      </c>
      <c r="EE163" s="13">
        <v>29</v>
      </c>
      <c r="EF163" s="13">
        <v>22</v>
      </c>
      <c r="EG163" s="13">
        <v>19</v>
      </c>
      <c r="EH163" s="13">
        <v>19</v>
      </c>
      <c r="EI163" s="13">
        <v>19</v>
      </c>
      <c r="EJ163" s="13">
        <v>12</v>
      </c>
      <c r="EK163" s="13">
        <v>13</v>
      </c>
      <c r="EL163" s="13">
        <v>10</v>
      </c>
      <c r="EM163" s="13">
        <v>8</v>
      </c>
      <c r="EN163" s="13">
        <v>5</v>
      </c>
      <c r="EO163" s="13">
        <v>3</v>
      </c>
      <c r="EP163" s="13">
        <v>1</v>
      </c>
      <c r="EQ163" s="13">
        <v>3</v>
      </c>
      <c r="ER163" s="13"/>
      <c r="ES163" s="13">
        <v>2</v>
      </c>
      <c r="ET163" s="13">
        <v>1</v>
      </c>
      <c r="EU163" s="13"/>
      <c r="EV163" s="13"/>
      <c r="EW163" s="13">
        <v>1</v>
      </c>
      <c r="EX163" s="13"/>
      <c r="EY163" s="13"/>
      <c r="EZ163" s="13"/>
      <c r="FA163" s="13">
        <v>1</v>
      </c>
      <c r="FB163" s="59">
        <v>7019</v>
      </c>
      <c r="FC163" s="13">
        <v>36</v>
      </c>
      <c r="FD163" s="13">
        <v>32</v>
      </c>
      <c r="FE163" s="13">
        <v>23</v>
      </c>
      <c r="FF163" s="13">
        <v>13</v>
      </c>
      <c r="FG163" s="13">
        <v>13</v>
      </c>
      <c r="FH163" s="13">
        <v>21</v>
      </c>
      <c r="FI163" s="13">
        <v>19</v>
      </c>
      <c r="FJ163" s="13">
        <v>15</v>
      </c>
      <c r="FK163" s="13">
        <v>13</v>
      </c>
      <c r="FL163" s="13">
        <v>18</v>
      </c>
      <c r="FM163" s="13">
        <v>18</v>
      </c>
      <c r="FN163" s="13">
        <v>19</v>
      </c>
      <c r="FO163" s="13">
        <v>23</v>
      </c>
      <c r="FP163" s="13">
        <v>27</v>
      </c>
      <c r="FQ163" s="13">
        <v>27</v>
      </c>
      <c r="FR163" s="13">
        <v>34</v>
      </c>
      <c r="FS163" s="13">
        <v>40</v>
      </c>
      <c r="FT163" s="13">
        <v>51</v>
      </c>
      <c r="FU163" s="13">
        <v>45</v>
      </c>
      <c r="FV163" s="13">
        <v>73</v>
      </c>
      <c r="FW163" s="13">
        <v>82</v>
      </c>
      <c r="FX163" s="13">
        <v>132</v>
      </c>
      <c r="FY163" s="13">
        <v>123</v>
      </c>
      <c r="FZ163" s="13">
        <v>129</v>
      </c>
      <c r="GA163" s="13">
        <v>145</v>
      </c>
      <c r="GB163" s="13">
        <v>161</v>
      </c>
      <c r="GC163" s="13">
        <v>152</v>
      </c>
      <c r="GD163" s="13">
        <v>172</v>
      </c>
      <c r="GE163" s="13">
        <v>167</v>
      </c>
      <c r="GF163" s="13">
        <v>170</v>
      </c>
      <c r="GG163" s="13">
        <v>188</v>
      </c>
      <c r="GH163" s="13">
        <v>158</v>
      </c>
      <c r="GI163" s="13">
        <v>153</v>
      </c>
      <c r="GJ163" s="13">
        <v>147</v>
      </c>
      <c r="GK163" s="13">
        <v>180</v>
      </c>
      <c r="GL163" s="13">
        <v>165</v>
      </c>
      <c r="GM163" s="13">
        <v>165</v>
      </c>
      <c r="GN163" s="13">
        <v>163</v>
      </c>
      <c r="GO163" s="13">
        <v>152</v>
      </c>
      <c r="GP163" s="13">
        <v>133</v>
      </c>
      <c r="GQ163" s="13">
        <v>172</v>
      </c>
      <c r="GR163" s="13">
        <v>181</v>
      </c>
      <c r="GS163" s="13">
        <v>156</v>
      </c>
      <c r="GT163" s="13">
        <v>152</v>
      </c>
      <c r="GU163" s="13">
        <v>145</v>
      </c>
      <c r="GV163" s="13">
        <v>125</v>
      </c>
      <c r="GW163" s="13">
        <v>128</v>
      </c>
      <c r="GX163" s="13">
        <v>137</v>
      </c>
      <c r="GY163" s="13">
        <v>122</v>
      </c>
      <c r="GZ163" s="13">
        <v>137</v>
      </c>
      <c r="HA163" s="13">
        <v>126</v>
      </c>
      <c r="HB163" s="13">
        <v>104</v>
      </c>
      <c r="HC163" s="13">
        <v>92</v>
      </c>
      <c r="HD163" s="13">
        <v>106</v>
      </c>
      <c r="HE163" s="13">
        <v>92</v>
      </c>
      <c r="HF163" s="13">
        <v>98</v>
      </c>
      <c r="HG163" s="13">
        <v>91</v>
      </c>
      <c r="HH163" s="13">
        <v>93</v>
      </c>
      <c r="HI163" s="13">
        <v>93</v>
      </c>
      <c r="HJ163" s="13">
        <v>71</v>
      </c>
      <c r="HK163" s="13">
        <v>81</v>
      </c>
      <c r="HL163" s="13">
        <v>74</v>
      </c>
      <c r="HM163" s="13">
        <v>63</v>
      </c>
      <c r="HN163" s="13">
        <v>67</v>
      </c>
      <c r="HO163" s="13">
        <v>75</v>
      </c>
      <c r="HP163" s="13">
        <v>67</v>
      </c>
      <c r="HQ163" s="13">
        <v>43</v>
      </c>
      <c r="HR163" s="13">
        <v>53</v>
      </c>
      <c r="HS163" s="13">
        <v>50</v>
      </c>
      <c r="HT163" s="13">
        <v>34</v>
      </c>
      <c r="HU163" s="13">
        <v>29</v>
      </c>
      <c r="HV163" s="13">
        <v>44</v>
      </c>
      <c r="HW163" s="13">
        <v>36</v>
      </c>
      <c r="HX163" s="13">
        <v>31</v>
      </c>
      <c r="HY163" s="13">
        <v>27</v>
      </c>
      <c r="HZ163" s="13">
        <v>26</v>
      </c>
      <c r="IA163" s="13">
        <v>21</v>
      </c>
      <c r="IB163" s="13">
        <v>25</v>
      </c>
      <c r="IC163" s="13">
        <v>28</v>
      </c>
      <c r="ID163" s="13">
        <v>23</v>
      </c>
      <c r="IE163" s="13">
        <v>17</v>
      </c>
      <c r="IF163" s="13">
        <v>15</v>
      </c>
      <c r="IG163" s="13">
        <v>10</v>
      </c>
      <c r="IH163" s="13">
        <v>16</v>
      </c>
      <c r="II163" s="13">
        <v>11</v>
      </c>
      <c r="IJ163" s="13">
        <v>9</v>
      </c>
      <c r="IK163" s="13">
        <v>13</v>
      </c>
      <c r="IL163" s="13">
        <v>16</v>
      </c>
      <c r="IM163" s="13">
        <v>13</v>
      </c>
      <c r="IN163" s="13">
        <v>4</v>
      </c>
      <c r="IO163" s="13">
        <v>5</v>
      </c>
      <c r="IP163" s="13">
        <v>8</v>
      </c>
      <c r="IQ163" s="13">
        <v>9</v>
      </c>
      <c r="IR163" s="13">
        <v>3</v>
      </c>
      <c r="IS163" s="13">
        <v>1</v>
      </c>
      <c r="IT163" s="13">
        <v>1</v>
      </c>
      <c r="IU163" s="13"/>
      <c r="IV163" s="13">
        <v>1</v>
      </c>
      <c r="IW163" s="13">
        <v>1</v>
      </c>
      <c r="IX163" s="13">
        <v>1</v>
      </c>
      <c r="IY163" s="13"/>
      <c r="IZ163" s="13"/>
      <c r="JA163" s="13">
        <v>1</v>
      </c>
      <c r="JB163" s="13"/>
      <c r="JC163" s="13"/>
      <c r="JD163" s="13"/>
      <c r="JE163" s="13"/>
      <c r="JF163" s="59">
        <v>7070</v>
      </c>
      <c r="JG163" s="13">
        <v>2</v>
      </c>
      <c r="JH163" s="13"/>
      <c r="JI163" s="13"/>
      <c r="JJ163" s="13"/>
      <c r="JK163" s="13"/>
      <c r="JL163" s="13"/>
      <c r="JM163" s="13">
        <v>1</v>
      </c>
      <c r="JN163" s="13"/>
      <c r="JO163" s="13"/>
      <c r="JP163" s="13"/>
      <c r="JQ163" s="13"/>
      <c r="JR163" s="13"/>
      <c r="JS163" s="13"/>
      <c r="JT163" s="13"/>
      <c r="JU163" s="13"/>
      <c r="JV163" s="13"/>
      <c r="JW163" s="13">
        <v>1</v>
      </c>
      <c r="JX163" s="13"/>
      <c r="JY163" s="13"/>
      <c r="JZ163" s="13">
        <v>1</v>
      </c>
      <c r="KA163" s="13"/>
      <c r="KB163" s="13">
        <v>1</v>
      </c>
      <c r="KC163" s="13"/>
      <c r="KD163" s="13"/>
      <c r="KE163" s="13"/>
      <c r="KF163" s="13">
        <v>1</v>
      </c>
      <c r="KG163" s="13">
        <v>1</v>
      </c>
      <c r="KH163" s="13">
        <v>2</v>
      </c>
      <c r="KI163" s="13">
        <v>1</v>
      </c>
      <c r="KJ163" s="13">
        <v>1</v>
      </c>
      <c r="KK163" s="13"/>
      <c r="KL163" s="13"/>
      <c r="KM163" s="13">
        <v>1</v>
      </c>
      <c r="KN163" s="13"/>
      <c r="KO163" s="13">
        <v>1</v>
      </c>
      <c r="KP163" s="13">
        <v>1</v>
      </c>
      <c r="KQ163" s="13">
        <v>1</v>
      </c>
      <c r="KR163" s="13"/>
      <c r="KS163" s="13">
        <v>2</v>
      </c>
      <c r="KT163" s="13"/>
      <c r="KU163" s="13"/>
      <c r="KV163" s="13">
        <v>1</v>
      </c>
      <c r="KW163" s="13">
        <v>1</v>
      </c>
      <c r="KX163" s="13"/>
      <c r="KY163" s="13">
        <v>1</v>
      </c>
      <c r="KZ163" s="13"/>
      <c r="LA163" s="13"/>
      <c r="LB163" s="13">
        <v>1</v>
      </c>
      <c r="LC163" s="13"/>
      <c r="LD163" s="13">
        <v>1</v>
      </c>
      <c r="LE163" s="13"/>
      <c r="LF163" s="13">
        <v>1</v>
      </c>
      <c r="LG163" s="13">
        <v>1</v>
      </c>
      <c r="LH163" s="13">
        <v>2</v>
      </c>
      <c r="LI163" s="13"/>
      <c r="LJ163" s="13"/>
      <c r="LK163" s="13"/>
      <c r="LL163" s="13"/>
      <c r="LM163" s="13"/>
      <c r="LN163" s="13"/>
      <c r="LO163" s="13">
        <v>1</v>
      </c>
      <c r="LP163" s="13">
        <v>1</v>
      </c>
      <c r="LQ163" s="13"/>
      <c r="LR163" s="13"/>
      <c r="LS163" s="13"/>
      <c r="LT163" s="13"/>
      <c r="LU163" s="13"/>
      <c r="LV163" s="13"/>
      <c r="LW163" s="13"/>
      <c r="LX163" s="13"/>
      <c r="LY163" s="13"/>
      <c r="LZ163" s="13">
        <v>1</v>
      </c>
      <c r="MA163" s="13">
        <v>1</v>
      </c>
      <c r="MB163" s="13"/>
      <c r="MC163" s="13">
        <v>1</v>
      </c>
      <c r="MD163" s="13"/>
      <c r="ME163" s="13">
        <v>1</v>
      </c>
      <c r="MF163" s="13"/>
      <c r="MG163" s="13">
        <v>1</v>
      </c>
      <c r="MH163" s="13">
        <v>1</v>
      </c>
      <c r="MI163" s="13">
        <v>1</v>
      </c>
      <c r="MJ163" s="13">
        <v>1</v>
      </c>
      <c r="MK163" s="13"/>
      <c r="ML163" s="13">
        <v>1</v>
      </c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>
        <v>3</v>
      </c>
      <c r="NF163" s="59">
        <v>41</v>
      </c>
      <c r="NG163" s="13">
        <v>14130</v>
      </c>
      <c r="NH163" s="351"/>
      <c r="NI163" s="351"/>
      <c r="NJ163" s="351"/>
      <c r="NK163" s="351"/>
      <c r="NL163" s="351"/>
      <c r="NM163" s="351"/>
    </row>
    <row r="164" spans="1:377">
      <c r="A164" s="8" t="s">
        <v>174</v>
      </c>
      <c r="B164" s="250">
        <f t="shared" si="108"/>
        <v>0</v>
      </c>
      <c r="C164" s="250">
        <f t="shared" si="109"/>
        <v>0</v>
      </c>
      <c r="D164" s="250">
        <f t="shared" si="110"/>
        <v>0</v>
      </c>
      <c r="E164" s="250">
        <f t="shared" si="111"/>
        <v>1</v>
      </c>
      <c r="F164" s="250">
        <f t="shared" si="112"/>
        <v>1</v>
      </c>
      <c r="G164" s="250">
        <f t="shared" si="113"/>
        <v>0</v>
      </c>
      <c r="H164" s="250">
        <f t="shared" si="114"/>
        <v>2</v>
      </c>
      <c r="I164" s="250">
        <f t="shared" si="115"/>
        <v>0</v>
      </c>
      <c r="J164" s="250">
        <f t="shared" si="116"/>
        <v>1</v>
      </c>
      <c r="K164" s="250">
        <f t="shared" si="117"/>
        <v>0</v>
      </c>
      <c r="L164" s="250">
        <f t="shared" si="118"/>
        <v>2</v>
      </c>
      <c r="M164" s="250">
        <f t="shared" si="119"/>
        <v>0</v>
      </c>
      <c r="N164" s="250">
        <f t="shared" si="120"/>
        <v>0</v>
      </c>
      <c r="O164" s="250">
        <f t="shared" si="121"/>
        <v>0</v>
      </c>
      <c r="P164" s="250">
        <f t="shared" si="122"/>
        <v>0</v>
      </c>
      <c r="Q164" s="250">
        <f t="shared" si="123"/>
        <v>0</v>
      </c>
      <c r="R164" s="250">
        <f t="shared" si="124"/>
        <v>0</v>
      </c>
      <c r="S164" s="250">
        <f t="shared" si="125"/>
        <v>0</v>
      </c>
      <c r="T164" s="250">
        <f t="shared" si="126"/>
        <v>0</v>
      </c>
      <c r="U164" s="250">
        <f t="shared" si="127"/>
        <v>0</v>
      </c>
      <c r="W164" s="16" t="s">
        <v>174</v>
      </c>
      <c r="X164" s="458">
        <f t="shared" si="128"/>
        <v>0</v>
      </c>
      <c r="Y164" s="458">
        <f t="shared" si="129"/>
        <v>0</v>
      </c>
      <c r="Z164" s="458">
        <f t="shared" si="130"/>
        <v>0</v>
      </c>
      <c r="AA164" s="458">
        <f t="shared" si="131"/>
        <v>1</v>
      </c>
      <c r="AB164" s="458">
        <f t="shared" si="132"/>
        <v>1</v>
      </c>
      <c r="AC164" s="458">
        <f t="shared" si="133"/>
        <v>0</v>
      </c>
      <c r="AD164" s="458">
        <f t="shared" si="134"/>
        <v>2</v>
      </c>
      <c r="AE164" s="458">
        <f t="shared" si="135"/>
        <v>0</v>
      </c>
      <c r="AF164" s="458">
        <f t="shared" si="136"/>
        <v>1</v>
      </c>
      <c r="AG164" s="458">
        <f t="shared" si="137"/>
        <v>0</v>
      </c>
      <c r="AH164" s="458">
        <f t="shared" si="138"/>
        <v>2</v>
      </c>
      <c r="AI164" s="458">
        <f t="shared" si="139"/>
        <v>0</v>
      </c>
      <c r="AJ164" s="458">
        <f t="shared" si="140"/>
        <v>0</v>
      </c>
      <c r="AK164" s="458">
        <f t="shared" si="141"/>
        <v>0</v>
      </c>
      <c r="AL164" s="458">
        <f t="shared" si="142"/>
        <v>0</v>
      </c>
      <c r="AM164" s="458">
        <f t="shared" si="143"/>
        <v>0</v>
      </c>
      <c r="AN164" s="458">
        <f t="shared" si="144"/>
        <v>0</v>
      </c>
      <c r="AO164" s="458">
        <f t="shared" si="145"/>
        <v>0</v>
      </c>
      <c r="AP164" s="458">
        <f t="shared" si="146"/>
        <v>0</v>
      </c>
      <c r="AQ164" s="458">
        <f t="shared" si="147"/>
        <v>0</v>
      </c>
      <c r="AR164" s="458">
        <f t="shared" si="148"/>
        <v>0</v>
      </c>
      <c r="AT164" s="16" t="s">
        <v>174</v>
      </c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>
        <v>1</v>
      </c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59">
        <v>1</v>
      </c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>
        <v>1</v>
      </c>
      <c r="GE164" s="13"/>
      <c r="GF164" s="13"/>
      <c r="GG164" s="13"/>
      <c r="GH164" s="13"/>
      <c r="GI164" s="13"/>
      <c r="GJ164" s="13"/>
      <c r="GK164" s="13"/>
      <c r="GL164" s="13">
        <v>1</v>
      </c>
      <c r="GM164" s="13">
        <v>1</v>
      </c>
      <c r="GN164" s="13"/>
      <c r="GO164" s="13"/>
      <c r="GP164" s="13"/>
      <c r="GQ164" s="13"/>
      <c r="GR164" s="13"/>
      <c r="GS164" s="13"/>
      <c r="GT164" s="13">
        <v>1</v>
      </c>
      <c r="GU164" s="13"/>
      <c r="GV164" s="13"/>
      <c r="GW164" s="13"/>
      <c r="GX164" s="13"/>
      <c r="GY164" s="13"/>
      <c r="GZ164" s="13"/>
      <c r="HA164" s="13"/>
      <c r="HB164" s="13">
        <v>1</v>
      </c>
      <c r="HC164" s="13"/>
      <c r="HD164" s="13"/>
      <c r="HE164" s="13"/>
      <c r="HF164" s="13"/>
      <c r="HG164" s="13"/>
      <c r="HH164" s="13"/>
      <c r="HI164" s="13"/>
      <c r="HJ164" s="13">
        <v>1</v>
      </c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59">
        <v>6</v>
      </c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59"/>
      <c r="NG164" s="13">
        <v>7</v>
      </c>
      <c r="NH164" s="351"/>
      <c r="NI164" s="351"/>
      <c r="NJ164" s="351"/>
      <c r="NK164" s="351"/>
      <c r="NL164" s="351"/>
      <c r="NM164" s="351"/>
    </row>
    <row r="165" spans="1:377">
      <c r="A165" s="9" t="s">
        <v>220</v>
      </c>
      <c r="B165" s="250">
        <f t="shared" si="108"/>
        <v>125</v>
      </c>
      <c r="C165" s="250">
        <f t="shared" si="109"/>
        <v>98</v>
      </c>
      <c r="D165" s="250">
        <f t="shared" si="110"/>
        <v>192</v>
      </c>
      <c r="E165" s="250">
        <f t="shared" si="111"/>
        <v>193</v>
      </c>
      <c r="F165" s="250">
        <f t="shared" si="112"/>
        <v>598</v>
      </c>
      <c r="G165" s="250">
        <f t="shared" si="113"/>
        <v>583</v>
      </c>
      <c r="H165" s="250">
        <f t="shared" si="114"/>
        <v>789</v>
      </c>
      <c r="I165" s="250">
        <f t="shared" si="115"/>
        <v>706</v>
      </c>
      <c r="J165" s="250">
        <f t="shared" si="116"/>
        <v>755</v>
      </c>
      <c r="K165" s="250">
        <f t="shared" si="117"/>
        <v>669</v>
      </c>
      <c r="L165" s="250">
        <f t="shared" si="118"/>
        <v>552</v>
      </c>
      <c r="M165" s="250">
        <f t="shared" si="119"/>
        <v>533</v>
      </c>
      <c r="N165" s="250">
        <f t="shared" si="120"/>
        <v>364</v>
      </c>
      <c r="O165" s="250">
        <f t="shared" si="121"/>
        <v>285</v>
      </c>
      <c r="P165" s="250">
        <f t="shared" si="122"/>
        <v>229</v>
      </c>
      <c r="Q165" s="250">
        <f t="shared" si="123"/>
        <v>197</v>
      </c>
      <c r="R165" s="250">
        <f t="shared" si="124"/>
        <v>155</v>
      </c>
      <c r="S165" s="250">
        <f t="shared" si="125"/>
        <v>253</v>
      </c>
      <c r="T165" s="250">
        <f t="shared" si="126"/>
        <v>40</v>
      </c>
      <c r="U165" s="250">
        <f t="shared" si="127"/>
        <v>151</v>
      </c>
      <c r="W165" s="16" t="s">
        <v>220</v>
      </c>
      <c r="X165" s="458">
        <f t="shared" si="128"/>
        <v>125</v>
      </c>
      <c r="Y165" s="458">
        <f t="shared" si="129"/>
        <v>98</v>
      </c>
      <c r="Z165" s="458">
        <f t="shared" si="130"/>
        <v>192</v>
      </c>
      <c r="AA165" s="458">
        <f t="shared" si="131"/>
        <v>193</v>
      </c>
      <c r="AB165" s="458">
        <f t="shared" si="132"/>
        <v>598</v>
      </c>
      <c r="AC165" s="458">
        <f t="shared" si="133"/>
        <v>583</v>
      </c>
      <c r="AD165" s="458">
        <f t="shared" si="134"/>
        <v>789</v>
      </c>
      <c r="AE165" s="458">
        <f t="shared" si="135"/>
        <v>706</v>
      </c>
      <c r="AF165" s="458">
        <f t="shared" si="136"/>
        <v>755</v>
      </c>
      <c r="AG165" s="458">
        <f t="shared" si="137"/>
        <v>669</v>
      </c>
      <c r="AH165" s="458">
        <f t="shared" si="138"/>
        <v>552</v>
      </c>
      <c r="AI165" s="458">
        <f t="shared" si="139"/>
        <v>533</v>
      </c>
      <c r="AJ165" s="458">
        <f t="shared" si="140"/>
        <v>364</v>
      </c>
      <c r="AK165" s="458">
        <f t="shared" si="141"/>
        <v>285</v>
      </c>
      <c r="AL165" s="458">
        <f t="shared" si="142"/>
        <v>229</v>
      </c>
      <c r="AM165" s="458">
        <f t="shared" si="143"/>
        <v>197</v>
      </c>
      <c r="AN165" s="458">
        <f t="shared" si="144"/>
        <v>155</v>
      </c>
      <c r="AO165" s="458">
        <f t="shared" si="145"/>
        <v>253</v>
      </c>
      <c r="AP165" s="458">
        <f t="shared" si="146"/>
        <v>40</v>
      </c>
      <c r="AQ165" s="458">
        <f t="shared" si="147"/>
        <v>151</v>
      </c>
      <c r="AR165" s="458">
        <f t="shared" si="148"/>
        <v>18</v>
      </c>
      <c r="AT165" s="16" t="s">
        <v>220</v>
      </c>
      <c r="AU165" s="13">
        <v>10</v>
      </c>
      <c r="AV165" s="13">
        <v>16</v>
      </c>
      <c r="AW165" s="13">
        <v>12</v>
      </c>
      <c r="AX165" s="13">
        <v>5</v>
      </c>
      <c r="AY165" s="13">
        <v>11</v>
      </c>
      <c r="AZ165" s="13">
        <v>6</v>
      </c>
      <c r="BA165" s="13">
        <v>6</v>
      </c>
      <c r="BB165" s="13">
        <v>14</v>
      </c>
      <c r="BC165" s="13">
        <v>10</v>
      </c>
      <c r="BD165" s="13">
        <v>8</v>
      </c>
      <c r="BE165" s="13">
        <v>11</v>
      </c>
      <c r="BF165" s="13">
        <v>13</v>
      </c>
      <c r="BG165" s="13">
        <v>13</v>
      </c>
      <c r="BH165" s="13">
        <v>15</v>
      </c>
      <c r="BI165" s="13">
        <v>15</v>
      </c>
      <c r="BJ165" s="13">
        <v>19</v>
      </c>
      <c r="BK165" s="13">
        <v>22</v>
      </c>
      <c r="BL165" s="13">
        <v>24</v>
      </c>
      <c r="BM165" s="13">
        <v>27</v>
      </c>
      <c r="BN165" s="13">
        <v>34</v>
      </c>
      <c r="BO165" s="13">
        <v>33</v>
      </c>
      <c r="BP165" s="13">
        <v>38</v>
      </c>
      <c r="BQ165" s="13">
        <v>41</v>
      </c>
      <c r="BR165" s="13">
        <v>64</v>
      </c>
      <c r="BS165" s="13">
        <v>71</v>
      </c>
      <c r="BT165" s="13">
        <v>54</v>
      </c>
      <c r="BU165" s="13">
        <v>67</v>
      </c>
      <c r="BV165" s="13">
        <v>69</v>
      </c>
      <c r="BW165" s="13">
        <v>69</v>
      </c>
      <c r="BX165" s="13">
        <v>77</v>
      </c>
      <c r="BY165" s="13">
        <v>76</v>
      </c>
      <c r="BZ165" s="13">
        <v>62</v>
      </c>
      <c r="CA165" s="13">
        <v>70</v>
      </c>
      <c r="CB165" s="13">
        <v>69</v>
      </c>
      <c r="CC165" s="13">
        <v>68</v>
      </c>
      <c r="CD165" s="13">
        <v>87</v>
      </c>
      <c r="CE165" s="13">
        <v>67</v>
      </c>
      <c r="CF165" s="13">
        <v>72</v>
      </c>
      <c r="CG165" s="13">
        <v>77</v>
      </c>
      <c r="CH165" s="13">
        <v>58</v>
      </c>
      <c r="CI165" s="13">
        <v>57</v>
      </c>
      <c r="CJ165" s="13">
        <v>83</v>
      </c>
      <c r="CK165" s="13">
        <v>65</v>
      </c>
      <c r="CL165" s="13">
        <v>72</v>
      </c>
      <c r="CM165" s="13">
        <v>68</v>
      </c>
      <c r="CN165" s="13">
        <v>81</v>
      </c>
      <c r="CO165" s="13">
        <v>69</v>
      </c>
      <c r="CP165" s="13">
        <v>51</v>
      </c>
      <c r="CQ165" s="13">
        <v>61</v>
      </c>
      <c r="CR165" s="13">
        <v>62</v>
      </c>
      <c r="CS165" s="13">
        <v>52</v>
      </c>
      <c r="CT165" s="13">
        <v>54</v>
      </c>
      <c r="CU165" s="13">
        <v>68</v>
      </c>
      <c r="CV165" s="13">
        <v>58</v>
      </c>
      <c r="CW165" s="13">
        <v>65</v>
      </c>
      <c r="CX165" s="13">
        <v>41</v>
      </c>
      <c r="CY165" s="13">
        <v>56</v>
      </c>
      <c r="CZ165" s="13">
        <v>42</v>
      </c>
      <c r="DA165" s="13">
        <v>52</v>
      </c>
      <c r="DB165" s="13">
        <v>45</v>
      </c>
      <c r="DC165" s="13">
        <v>45</v>
      </c>
      <c r="DD165" s="13">
        <v>32</v>
      </c>
      <c r="DE165" s="13">
        <v>34</v>
      </c>
      <c r="DF165" s="13">
        <v>32</v>
      </c>
      <c r="DG165" s="13">
        <v>27</v>
      </c>
      <c r="DH165" s="13">
        <v>27</v>
      </c>
      <c r="DI165" s="13">
        <v>21</v>
      </c>
      <c r="DJ165" s="13">
        <v>28</v>
      </c>
      <c r="DK165" s="13">
        <v>18</v>
      </c>
      <c r="DL165" s="13">
        <v>21</v>
      </c>
      <c r="DM165" s="13">
        <v>18</v>
      </c>
      <c r="DN165" s="13">
        <v>24</v>
      </c>
      <c r="DO165" s="13">
        <v>18</v>
      </c>
      <c r="DP165" s="13">
        <v>21</v>
      </c>
      <c r="DQ165" s="13">
        <v>17</v>
      </c>
      <c r="DR165" s="13">
        <v>16</v>
      </c>
      <c r="DS165" s="13">
        <v>19</v>
      </c>
      <c r="DT165" s="13">
        <v>29</v>
      </c>
      <c r="DU165" s="13">
        <v>17</v>
      </c>
      <c r="DV165" s="13">
        <v>18</v>
      </c>
      <c r="DW165" s="13">
        <v>21</v>
      </c>
      <c r="DX165" s="13">
        <v>25</v>
      </c>
      <c r="DY165" s="13">
        <v>28</v>
      </c>
      <c r="DZ165" s="13">
        <v>24</v>
      </c>
      <c r="EA165" s="13">
        <v>21</v>
      </c>
      <c r="EB165" s="13">
        <v>18</v>
      </c>
      <c r="EC165" s="13">
        <v>32</v>
      </c>
      <c r="ED165" s="13">
        <v>26</v>
      </c>
      <c r="EE165" s="13">
        <v>30</v>
      </c>
      <c r="EF165" s="13">
        <v>28</v>
      </c>
      <c r="EG165" s="13">
        <v>22</v>
      </c>
      <c r="EH165" s="13">
        <v>19</v>
      </c>
      <c r="EI165" s="13">
        <v>23</v>
      </c>
      <c r="EJ165" s="13">
        <v>20</v>
      </c>
      <c r="EK165" s="13">
        <v>17</v>
      </c>
      <c r="EL165" s="13">
        <v>14</v>
      </c>
      <c r="EM165" s="13">
        <v>14</v>
      </c>
      <c r="EN165" s="13">
        <v>6</v>
      </c>
      <c r="EO165" s="13">
        <v>6</v>
      </c>
      <c r="EP165" s="13">
        <v>3</v>
      </c>
      <c r="EQ165" s="13">
        <v>4</v>
      </c>
      <c r="ER165" s="13">
        <v>2</v>
      </c>
      <c r="ES165" s="13"/>
      <c r="ET165" s="13"/>
      <c r="EU165" s="13"/>
      <c r="EV165" s="13"/>
      <c r="EW165" s="13"/>
      <c r="EX165" s="13"/>
      <c r="EY165" s="13"/>
      <c r="EZ165" s="13">
        <v>1</v>
      </c>
      <c r="FA165" s="13"/>
      <c r="FB165" s="59">
        <v>3668</v>
      </c>
      <c r="FC165" s="13">
        <v>9</v>
      </c>
      <c r="FD165" s="13">
        <v>16</v>
      </c>
      <c r="FE165" s="13">
        <v>9</v>
      </c>
      <c r="FF165" s="13">
        <v>8</v>
      </c>
      <c r="FG165" s="13">
        <v>15</v>
      </c>
      <c r="FH165" s="13">
        <v>22</v>
      </c>
      <c r="FI165" s="13">
        <v>13</v>
      </c>
      <c r="FJ165" s="13">
        <v>7</v>
      </c>
      <c r="FK165" s="13">
        <v>15</v>
      </c>
      <c r="FL165" s="13">
        <v>11</v>
      </c>
      <c r="FM165" s="13">
        <v>15</v>
      </c>
      <c r="FN165" s="13">
        <v>10</v>
      </c>
      <c r="FO165" s="13">
        <v>16</v>
      </c>
      <c r="FP165" s="13">
        <v>11</v>
      </c>
      <c r="FQ165" s="13">
        <v>12</v>
      </c>
      <c r="FR165" s="13">
        <v>15</v>
      </c>
      <c r="FS165" s="13">
        <v>26</v>
      </c>
      <c r="FT165" s="13">
        <v>30</v>
      </c>
      <c r="FU165" s="13">
        <v>27</v>
      </c>
      <c r="FV165" s="13">
        <v>30</v>
      </c>
      <c r="FW165" s="13">
        <v>46</v>
      </c>
      <c r="FX165" s="13">
        <v>43</v>
      </c>
      <c r="FY165" s="13">
        <v>53</v>
      </c>
      <c r="FZ165" s="13">
        <v>59</v>
      </c>
      <c r="GA165" s="13">
        <v>55</v>
      </c>
      <c r="GB165" s="13">
        <v>60</v>
      </c>
      <c r="GC165" s="13">
        <v>61</v>
      </c>
      <c r="GD165" s="13">
        <v>75</v>
      </c>
      <c r="GE165" s="13">
        <v>70</v>
      </c>
      <c r="GF165" s="13">
        <v>76</v>
      </c>
      <c r="GG165" s="13">
        <v>78</v>
      </c>
      <c r="GH165" s="13">
        <v>69</v>
      </c>
      <c r="GI165" s="13">
        <v>80</v>
      </c>
      <c r="GJ165" s="13">
        <v>86</v>
      </c>
      <c r="GK165" s="13">
        <v>73</v>
      </c>
      <c r="GL165" s="13">
        <v>82</v>
      </c>
      <c r="GM165" s="13">
        <v>79</v>
      </c>
      <c r="GN165" s="13">
        <v>80</v>
      </c>
      <c r="GO165" s="13">
        <v>71</v>
      </c>
      <c r="GP165" s="13">
        <v>91</v>
      </c>
      <c r="GQ165" s="13">
        <v>88</v>
      </c>
      <c r="GR165" s="13">
        <v>81</v>
      </c>
      <c r="GS165" s="13">
        <v>81</v>
      </c>
      <c r="GT165" s="13">
        <v>91</v>
      </c>
      <c r="GU165" s="13">
        <v>64</v>
      </c>
      <c r="GV165" s="13">
        <v>66</v>
      </c>
      <c r="GW165" s="13">
        <v>88</v>
      </c>
      <c r="GX165" s="13">
        <v>72</v>
      </c>
      <c r="GY165" s="13">
        <v>55</v>
      </c>
      <c r="GZ165" s="13">
        <v>69</v>
      </c>
      <c r="HA165" s="13">
        <v>62</v>
      </c>
      <c r="HB165" s="13">
        <v>76</v>
      </c>
      <c r="HC165" s="13">
        <v>55</v>
      </c>
      <c r="HD165" s="13">
        <v>32</v>
      </c>
      <c r="HE165" s="13">
        <v>57</v>
      </c>
      <c r="HF165" s="13">
        <v>67</v>
      </c>
      <c r="HG165" s="13">
        <v>46</v>
      </c>
      <c r="HH165" s="13">
        <v>47</v>
      </c>
      <c r="HI165" s="13">
        <v>64</v>
      </c>
      <c r="HJ165" s="13">
        <v>46</v>
      </c>
      <c r="HK165" s="13">
        <v>45</v>
      </c>
      <c r="HL165" s="13">
        <v>40</v>
      </c>
      <c r="HM165" s="13">
        <v>46</v>
      </c>
      <c r="HN165" s="13">
        <v>33</v>
      </c>
      <c r="HO165" s="13">
        <v>31</v>
      </c>
      <c r="HP165" s="13">
        <v>41</v>
      </c>
      <c r="HQ165" s="13">
        <v>38</v>
      </c>
      <c r="HR165" s="13">
        <v>36</v>
      </c>
      <c r="HS165" s="13">
        <v>28</v>
      </c>
      <c r="HT165" s="13">
        <v>26</v>
      </c>
      <c r="HU165" s="13">
        <v>26</v>
      </c>
      <c r="HV165" s="13">
        <v>27</v>
      </c>
      <c r="HW165" s="13">
        <v>21</v>
      </c>
      <c r="HX165" s="13">
        <v>30</v>
      </c>
      <c r="HY165" s="13">
        <v>20</v>
      </c>
      <c r="HZ165" s="13">
        <v>24</v>
      </c>
      <c r="IA165" s="13">
        <v>21</v>
      </c>
      <c r="IB165" s="13">
        <v>28</v>
      </c>
      <c r="IC165" s="13">
        <v>16</v>
      </c>
      <c r="ID165" s="13">
        <v>16</v>
      </c>
      <c r="IE165" s="13">
        <v>22</v>
      </c>
      <c r="IF165" s="13">
        <v>13</v>
      </c>
      <c r="IG165" s="13">
        <v>21</v>
      </c>
      <c r="IH165" s="13">
        <v>18</v>
      </c>
      <c r="II165" s="13">
        <v>15</v>
      </c>
      <c r="IJ165" s="13">
        <v>20</v>
      </c>
      <c r="IK165" s="13">
        <v>12</v>
      </c>
      <c r="IL165" s="13">
        <v>8</v>
      </c>
      <c r="IM165" s="13">
        <v>13</v>
      </c>
      <c r="IN165" s="13">
        <v>13</v>
      </c>
      <c r="IO165" s="13">
        <v>5</v>
      </c>
      <c r="IP165" s="13">
        <v>12</v>
      </c>
      <c r="IQ165" s="13">
        <v>5</v>
      </c>
      <c r="IR165" s="13">
        <v>3</v>
      </c>
      <c r="IS165" s="13">
        <v>5</v>
      </c>
      <c r="IT165" s="13">
        <v>2</v>
      </c>
      <c r="IU165" s="13">
        <v>2</v>
      </c>
      <c r="IV165" s="13">
        <v>3</v>
      </c>
      <c r="IW165" s="13">
        <v>1</v>
      </c>
      <c r="IX165" s="13">
        <v>1</v>
      </c>
      <c r="IY165" s="13"/>
      <c r="IZ165" s="13">
        <v>1</v>
      </c>
      <c r="JA165" s="13"/>
      <c r="JB165" s="13"/>
      <c r="JC165" s="13"/>
      <c r="JD165" s="13"/>
      <c r="JE165" s="13">
        <v>1</v>
      </c>
      <c r="JF165" s="59">
        <v>3800</v>
      </c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>
        <v>1</v>
      </c>
      <c r="KA165" s="13">
        <v>1</v>
      </c>
      <c r="KB165" s="13">
        <v>1</v>
      </c>
      <c r="KC165" s="13"/>
      <c r="KD165" s="13"/>
      <c r="KE165" s="13"/>
      <c r="KF165" s="13">
        <v>1</v>
      </c>
      <c r="KG165" s="13"/>
      <c r="KH165" s="13"/>
      <c r="KI165" s="13"/>
      <c r="KJ165" s="13"/>
      <c r="KK165" s="13">
        <v>1</v>
      </c>
      <c r="KL165" s="13"/>
      <c r="KM165" s="13"/>
      <c r="KN165" s="13"/>
      <c r="KO165" s="13"/>
      <c r="KP165" s="13"/>
      <c r="KQ165" s="13"/>
      <c r="KR165" s="13"/>
      <c r="KS165" s="13"/>
      <c r="KT165" s="13"/>
      <c r="KU165" s="13">
        <v>1</v>
      </c>
      <c r="KV165" s="13"/>
      <c r="KW165" s="13"/>
      <c r="KX165" s="13"/>
      <c r="KY165" s="13"/>
      <c r="KZ165" s="13"/>
      <c r="LA165" s="13"/>
      <c r="LB165" s="13"/>
      <c r="LC165" s="13"/>
      <c r="LD165" s="13">
        <v>1</v>
      </c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>
        <v>1</v>
      </c>
      <c r="MK165" s="13"/>
      <c r="ML165" s="13"/>
      <c r="MM165" s="13"/>
      <c r="MN165" s="13">
        <v>2</v>
      </c>
      <c r="MO165" s="13">
        <v>1</v>
      </c>
      <c r="MP165" s="13"/>
      <c r="MQ165" s="13">
        <v>2</v>
      </c>
      <c r="MR165" s="13"/>
      <c r="MS165" s="13"/>
      <c r="MT165" s="13">
        <v>1</v>
      </c>
      <c r="MU165" s="13">
        <v>1</v>
      </c>
      <c r="MV165" s="13"/>
      <c r="MW165" s="13"/>
      <c r="MX165" s="13"/>
      <c r="MY165" s="13">
        <v>1</v>
      </c>
      <c r="MZ165" s="13"/>
      <c r="NA165" s="13"/>
      <c r="NB165" s="13"/>
      <c r="NC165" s="13"/>
      <c r="ND165" s="13"/>
      <c r="NE165" s="13">
        <v>1</v>
      </c>
      <c r="NF165" s="59">
        <v>17</v>
      </c>
      <c r="NG165" s="13">
        <v>7485</v>
      </c>
      <c r="NH165" s="351"/>
      <c r="NI165" s="351"/>
      <c r="NJ165" s="351"/>
      <c r="NK165" s="351"/>
      <c r="NL165" s="351"/>
      <c r="NM165" s="351"/>
    </row>
    <row r="166" spans="1:377">
      <c r="A166" s="8" t="s">
        <v>176</v>
      </c>
      <c r="B166" s="250">
        <f t="shared" si="108"/>
        <v>4</v>
      </c>
      <c r="C166" s="250">
        <f t="shared" si="109"/>
        <v>7</v>
      </c>
      <c r="D166" s="250">
        <f t="shared" si="110"/>
        <v>3</v>
      </c>
      <c r="E166" s="250">
        <f t="shared" si="111"/>
        <v>9</v>
      </c>
      <c r="F166" s="250">
        <f t="shared" si="112"/>
        <v>36</v>
      </c>
      <c r="G166" s="250">
        <f t="shared" si="113"/>
        <v>30</v>
      </c>
      <c r="H166" s="250">
        <f t="shared" si="114"/>
        <v>13</v>
      </c>
      <c r="I166" s="250">
        <f t="shared" si="115"/>
        <v>45</v>
      </c>
      <c r="J166" s="250">
        <f t="shared" si="116"/>
        <v>30</v>
      </c>
      <c r="K166" s="250">
        <f t="shared" si="117"/>
        <v>33</v>
      </c>
      <c r="L166" s="250">
        <f t="shared" si="118"/>
        <v>18</v>
      </c>
      <c r="M166" s="250">
        <f t="shared" si="119"/>
        <v>27</v>
      </c>
      <c r="N166" s="250">
        <f t="shared" si="120"/>
        <v>10</v>
      </c>
      <c r="O166" s="250">
        <f t="shared" si="121"/>
        <v>7</v>
      </c>
      <c r="P166" s="250">
        <f t="shared" si="122"/>
        <v>7</v>
      </c>
      <c r="Q166" s="250">
        <f t="shared" si="123"/>
        <v>6</v>
      </c>
      <c r="R166" s="250">
        <f t="shared" si="124"/>
        <v>2</v>
      </c>
      <c r="S166" s="250">
        <f t="shared" si="125"/>
        <v>3</v>
      </c>
      <c r="T166" s="250">
        <f t="shared" si="126"/>
        <v>0</v>
      </c>
      <c r="U166" s="250">
        <f t="shared" si="127"/>
        <v>2</v>
      </c>
      <c r="W166" s="16" t="s">
        <v>176</v>
      </c>
      <c r="X166" s="458">
        <f t="shared" si="128"/>
        <v>4</v>
      </c>
      <c r="Y166" s="458">
        <f t="shared" si="129"/>
        <v>7</v>
      </c>
      <c r="Z166" s="458">
        <f t="shared" si="130"/>
        <v>3</v>
      </c>
      <c r="AA166" s="458">
        <f t="shared" si="131"/>
        <v>9</v>
      </c>
      <c r="AB166" s="458">
        <f t="shared" si="132"/>
        <v>36</v>
      </c>
      <c r="AC166" s="458">
        <f t="shared" si="133"/>
        <v>30</v>
      </c>
      <c r="AD166" s="458">
        <f t="shared" si="134"/>
        <v>13</v>
      </c>
      <c r="AE166" s="458">
        <f t="shared" si="135"/>
        <v>45</v>
      </c>
      <c r="AF166" s="458">
        <f t="shared" si="136"/>
        <v>30</v>
      </c>
      <c r="AG166" s="458">
        <f t="shared" si="137"/>
        <v>33</v>
      </c>
      <c r="AH166" s="458">
        <f t="shared" si="138"/>
        <v>18</v>
      </c>
      <c r="AI166" s="458">
        <f t="shared" si="139"/>
        <v>27</v>
      </c>
      <c r="AJ166" s="458">
        <f t="shared" si="140"/>
        <v>10</v>
      </c>
      <c r="AK166" s="458">
        <f t="shared" si="141"/>
        <v>7</v>
      </c>
      <c r="AL166" s="458">
        <f t="shared" si="142"/>
        <v>7</v>
      </c>
      <c r="AM166" s="458">
        <f t="shared" si="143"/>
        <v>6</v>
      </c>
      <c r="AN166" s="458">
        <f t="shared" si="144"/>
        <v>2</v>
      </c>
      <c r="AO166" s="458">
        <f t="shared" si="145"/>
        <v>3</v>
      </c>
      <c r="AP166" s="458">
        <f t="shared" si="146"/>
        <v>0</v>
      </c>
      <c r="AQ166" s="458">
        <f t="shared" si="147"/>
        <v>2</v>
      </c>
      <c r="AR166" s="458">
        <f t="shared" si="148"/>
        <v>0</v>
      </c>
      <c r="AT166" s="16" t="s">
        <v>176</v>
      </c>
      <c r="AU166" s="13">
        <v>2</v>
      </c>
      <c r="AV166" s="13"/>
      <c r="AW166" s="13">
        <v>1</v>
      </c>
      <c r="AX166" s="13">
        <v>2</v>
      </c>
      <c r="AY166" s="13"/>
      <c r="AZ166" s="13"/>
      <c r="BA166" s="13">
        <v>1</v>
      </c>
      <c r="BB166" s="13"/>
      <c r="BC166" s="13"/>
      <c r="BD166" s="13">
        <v>1</v>
      </c>
      <c r="BE166" s="13"/>
      <c r="BF166" s="13"/>
      <c r="BG166" s="13"/>
      <c r="BH166" s="13">
        <v>1</v>
      </c>
      <c r="BI166" s="13"/>
      <c r="BJ166" s="13">
        <v>1</v>
      </c>
      <c r="BK166" s="13">
        <v>1</v>
      </c>
      <c r="BL166" s="13">
        <v>1</v>
      </c>
      <c r="BM166" s="13">
        <v>1</v>
      </c>
      <c r="BN166" s="13">
        <v>4</v>
      </c>
      <c r="BO166" s="13">
        <v>3</v>
      </c>
      <c r="BP166" s="13">
        <v>1</v>
      </c>
      <c r="BQ166" s="13">
        <v>1</v>
      </c>
      <c r="BR166" s="13">
        <v>1</v>
      </c>
      <c r="BS166" s="13">
        <v>6</v>
      </c>
      <c r="BT166" s="13">
        <v>2</v>
      </c>
      <c r="BU166" s="13">
        <v>2</v>
      </c>
      <c r="BV166" s="13">
        <v>3</v>
      </c>
      <c r="BW166" s="13">
        <v>6</v>
      </c>
      <c r="BX166" s="13">
        <v>5</v>
      </c>
      <c r="BY166" s="13">
        <v>5</v>
      </c>
      <c r="BZ166" s="13">
        <v>4</v>
      </c>
      <c r="CA166" s="13">
        <v>5</v>
      </c>
      <c r="CB166" s="13">
        <v>5</v>
      </c>
      <c r="CC166" s="13">
        <v>5</v>
      </c>
      <c r="CD166" s="13">
        <v>3</v>
      </c>
      <c r="CE166" s="13">
        <v>7</v>
      </c>
      <c r="CF166" s="13">
        <v>2</v>
      </c>
      <c r="CG166" s="13">
        <v>5</v>
      </c>
      <c r="CH166" s="13">
        <v>4</v>
      </c>
      <c r="CI166" s="13">
        <v>3</v>
      </c>
      <c r="CJ166" s="13">
        <v>6</v>
      </c>
      <c r="CK166" s="13">
        <v>4</v>
      </c>
      <c r="CL166" s="13">
        <v>4</v>
      </c>
      <c r="CM166" s="13">
        <v>6</v>
      </c>
      <c r="CN166" s="13">
        <v>2</v>
      </c>
      <c r="CO166" s="13">
        <v>1</v>
      </c>
      <c r="CP166" s="13"/>
      <c r="CQ166" s="13">
        <v>3</v>
      </c>
      <c r="CR166" s="13">
        <v>4</v>
      </c>
      <c r="CS166" s="13">
        <v>6</v>
      </c>
      <c r="CT166" s="13">
        <v>3</v>
      </c>
      <c r="CU166" s="13">
        <v>3</v>
      </c>
      <c r="CV166" s="13">
        <v>4</v>
      </c>
      <c r="CW166" s="13">
        <v>2</v>
      </c>
      <c r="CX166" s="13">
        <v>2</v>
      </c>
      <c r="CY166" s="13"/>
      <c r="CZ166" s="13">
        <v>3</v>
      </c>
      <c r="DA166" s="13">
        <v>4</v>
      </c>
      <c r="DB166" s="13"/>
      <c r="DC166" s="13">
        <v>1</v>
      </c>
      <c r="DD166" s="13"/>
      <c r="DE166" s="13"/>
      <c r="DF166" s="13">
        <v>3</v>
      </c>
      <c r="DG166" s="13"/>
      <c r="DH166" s="13">
        <v>2</v>
      </c>
      <c r="DI166" s="13"/>
      <c r="DJ166" s="13"/>
      <c r="DK166" s="13"/>
      <c r="DL166" s="13">
        <v>1</v>
      </c>
      <c r="DM166" s="13"/>
      <c r="DN166" s="13"/>
      <c r="DO166" s="13"/>
      <c r="DP166" s="13">
        <v>1</v>
      </c>
      <c r="DQ166" s="13">
        <v>1</v>
      </c>
      <c r="DR166" s="13"/>
      <c r="DS166" s="13">
        <v>1</v>
      </c>
      <c r="DT166" s="13">
        <v>1</v>
      </c>
      <c r="DU166" s="13">
        <v>1</v>
      </c>
      <c r="DV166" s="13">
        <v>1</v>
      </c>
      <c r="DW166" s="13">
        <v>1</v>
      </c>
      <c r="DX166" s="13"/>
      <c r="DY166" s="13"/>
      <c r="DZ166" s="13"/>
      <c r="EA166" s="13">
        <v>1</v>
      </c>
      <c r="EB166" s="13"/>
      <c r="EC166" s="13"/>
      <c r="ED166" s="13"/>
      <c r="EE166" s="13">
        <v>1</v>
      </c>
      <c r="EF166" s="13"/>
      <c r="EG166" s="13"/>
      <c r="EH166" s="13"/>
      <c r="EI166" s="13"/>
      <c r="EJ166" s="13">
        <v>1</v>
      </c>
      <c r="EK166" s="13"/>
      <c r="EL166" s="13"/>
      <c r="EM166" s="13">
        <v>1</v>
      </c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59">
        <v>169</v>
      </c>
      <c r="FC166" s="13"/>
      <c r="FD166" s="13">
        <v>1</v>
      </c>
      <c r="FE166" s="13"/>
      <c r="FF166" s="13"/>
      <c r="FG166" s="13">
        <v>1</v>
      </c>
      <c r="FH166" s="13">
        <v>1</v>
      </c>
      <c r="FI166" s="13"/>
      <c r="FJ166" s="13">
        <v>1</v>
      </c>
      <c r="FK166" s="13"/>
      <c r="FL166" s="13"/>
      <c r="FM166" s="13"/>
      <c r="FN166" s="13">
        <v>1</v>
      </c>
      <c r="FO166" s="13"/>
      <c r="FP166" s="13"/>
      <c r="FQ166" s="13"/>
      <c r="FR166" s="13"/>
      <c r="FS166" s="13"/>
      <c r="FT166" s="13"/>
      <c r="FU166" s="13">
        <v>1</v>
      </c>
      <c r="FV166" s="13">
        <v>1</v>
      </c>
      <c r="FW166" s="13">
        <v>4</v>
      </c>
      <c r="FX166" s="13">
        <v>3</v>
      </c>
      <c r="FY166" s="13">
        <v>9</v>
      </c>
      <c r="FZ166" s="13">
        <v>6</v>
      </c>
      <c r="GA166" s="13">
        <v>1</v>
      </c>
      <c r="GB166" s="13">
        <v>4</v>
      </c>
      <c r="GC166" s="13">
        <v>3</v>
      </c>
      <c r="GD166" s="13"/>
      <c r="GE166" s="13">
        <v>2</v>
      </c>
      <c r="GF166" s="13">
        <v>4</v>
      </c>
      <c r="GG166" s="13"/>
      <c r="GH166" s="13"/>
      <c r="GI166" s="13">
        <v>4</v>
      </c>
      <c r="GJ166" s="13">
        <v>1</v>
      </c>
      <c r="GK166" s="13">
        <v>2</v>
      </c>
      <c r="GL166" s="13"/>
      <c r="GM166" s="13"/>
      <c r="GN166" s="13">
        <v>3</v>
      </c>
      <c r="GO166" s="13">
        <v>2</v>
      </c>
      <c r="GP166" s="13">
        <v>1</v>
      </c>
      <c r="GQ166" s="13">
        <v>5</v>
      </c>
      <c r="GR166" s="13">
        <v>3</v>
      </c>
      <c r="GS166" s="13">
        <v>4</v>
      </c>
      <c r="GT166" s="13">
        <v>1</v>
      </c>
      <c r="GU166" s="13">
        <v>4</v>
      </c>
      <c r="GV166" s="13">
        <v>2</v>
      </c>
      <c r="GW166" s="13"/>
      <c r="GX166" s="13">
        <v>3</v>
      </c>
      <c r="GY166" s="13">
        <v>2</v>
      </c>
      <c r="GZ166" s="13">
        <v>6</v>
      </c>
      <c r="HA166" s="13">
        <v>4</v>
      </c>
      <c r="HB166" s="13">
        <v>4</v>
      </c>
      <c r="HC166" s="13">
        <v>2</v>
      </c>
      <c r="HD166" s="13"/>
      <c r="HE166" s="13"/>
      <c r="HF166" s="13">
        <v>1</v>
      </c>
      <c r="HG166" s="13">
        <v>2</v>
      </c>
      <c r="HH166" s="13">
        <v>1</v>
      </c>
      <c r="HI166" s="13">
        <v>4</v>
      </c>
      <c r="HJ166" s="13"/>
      <c r="HK166" s="13">
        <v>1</v>
      </c>
      <c r="HL166" s="13">
        <v>1</v>
      </c>
      <c r="HM166" s="13">
        <v>1</v>
      </c>
      <c r="HN166" s="13">
        <v>1</v>
      </c>
      <c r="HO166" s="13"/>
      <c r="HP166" s="13"/>
      <c r="HQ166" s="13">
        <v>1</v>
      </c>
      <c r="HR166" s="13">
        <v>1</v>
      </c>
      <c r="HS166" s="13">
        <v>3</v>
      </c>
      <c r="HT166" s="13">
        <v>1</v>
      </c>
      <c r="HU166" s="13"/>
      <c r="HV166" s="13"/>
      <c r="HW166" s="13">
        <v>1</v>
      </c>
      <c r="HX166" s="13">
        <v>1</v>
      </c>
      <c r="HY166" s="13"/>
      <c r="HZ166" s="13">
        <v>1</v>
      </c>
      <c r="IA166" s="13">
        <v>1</v>
      </c>
      <c r="IB166" s="13">
        <v>2</v>
      </c>
      <c r="IC166" s="13"/>
      <c r="ID166" s="13">
        <v>1</v>
      </c>
      <c r="IE166" s="13"/>
      <c r="IF166" s="13">
        <v>1</v>
      </c>
      <c r="IG166" s="13"/>
      <c r="IH166" s="13"/>
      <c r="II166" s="13"/>
      <c r="IJ166" s="13">
        <v>1</v>
      </c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59">
        <v>123</v>
      </c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59"/>
      <c r="NG166" s="13">
        <v>292</v>
      </c>
      <c r="NH166" s="351"/>
      <c r="NI166" s="351"/>
      <c r="NJ166" s="351"/>
      <c r="NK166" s="351"/>
      <c r="NL166" s="351"/>
      <c r="NM166" s="351"/>
    </row>
    <row r="167" spans="1:377">
      <c r="A167" s="8" t="s">
        <v>177</v>
      </c>
      <c r="B167" s="250">
        <f t="shared" si="108"/>
        <v>3</v>
      </c>
      <c r="C167" s="250">
        <f t="shared" si="109"/>
        <v>0</v>
      </c>
      <c r="D167" s="250">
        <f t="shared" si="110"/>
        <v>7</v>
      </c>
      <c r="E167" s="250">
        <f t="shared" si="111"/>
        <v>1</v>
      </c>
      <c r="F167" s="250">
        <f t="shared" si="112"/>
        <v>26</v>
      </c>
      <c r="G167" s="250">
        <f t="shared" si="113"/>
        <v>20</v>
      </c>
      <c r="H167" s="250">
        <f t="shared" si="114"/>
        <v>40</v>
      </c>
      <c r="I167" s="250">
        <f t="shared" si="115"/>
        <v>36</v>
      </c>
      <c r="J167" s="250">
        <f t="shared" si="116"/>
        <v>28</v>
      </c>
      <c r="K167" s="250">
        <f t="shared" si="117"/>
        <v>31</v>
      </c>
      <c r="L167" s="250">
        <f t="shared" si="118"/>
        <v>28</v>
      </c>
      <c r="M167" s="250">
        <f t="shared" si="119"/>
        <v>21</v>
      </c>
      <c r="N167" s="250">
        <f t="shared" si="120"/>
        <v>16</v>
      </c>
      <c r="O167" s="250">
        <f t="shared" si="121"/>
        <v>6</v>
      </c>
      <c r="P167" s="250">
        <f t="shared" si="122"/>
        <v>12</v>
      </c>
      <c r="Q167" s="250">
        <f t="shared" si="123"/>
        <v>11</v>
      </c>
      <c r="R167" s="250">
        <f t="shared" si="124"/>
        <v>8</v>
      </c>
      <c r="S167" s="250">
        <f t="shared" si="125"/>
        <v>16</v>
      </c>
      <c r="T167" s="250">
        <f t="shared" si="126"/>
        <v>4</v>
      </c>
      <c r="U167" s="250">
        <f t="shared" si="127"/>
        <v>0</v>
      </c>
      <c r="W167" s="16" t="s">
        <v>177</v>
      </c>
      <c r="X167" s="458">
        <f t="shared" si="128"/>
        <v>3</v>
      </c>
      <c r="Y167" s="458">
        <f t="shared" si="129"/>
        <v>0</v>
      </c>
      <c r="Z167" s="458">
        <f t="shared" si="130"/>
        <v>7</v>
      </c>
      <c r="AA167" s="458">
        <f t="shared" si="131"/>
        <v>1</v>
      </c>
      <c r="AB167" s="458">
        <f t="shared" si="132"/>
        <v>26</v>
      </c>
      <c r="AC167" s="458">
        <f t="shared" si="133"/>
        <v>20</v>
      </c>
      <c r="AD167" s="458">
        <f t="shared" si="134"/>
        <v>40</v>
      </c>
      <c r="AE167" s="458">
        <f t="shared" si="135"/>
        <v>36</v>
      </c>
      <c r="AF167" s="458">
        <f t="shared" si="136"/>
        <v>28</v>
      </c>
      <c r="AG167" s="458">
        <f t="shared" si="137"/>
        <v>31</v>
      </c>
      <c r="AH167" s="458">
        <f t="shared" si="138"/>
        <v>28</v>
      </c>
      <c r="AI167" s="458">
        <f t="shared" si="139"/>
        <v>21</v>
      </c>
      <c r="AJ167" s="458">
        <f t="shared" si="140"/>
        <v>16</v>
      </c>
      <c r="AK167" s="458">
        <f t="shared" si="141"/>
        <v>6</v>
      </c>
      <c r="AL167" s="458">
        <f t="shared" si="142"/>
        <v>12</v>
      </c>
      <c r="AM167" s="458">
        <f t="shared" si="143"/>
        <v>11</v>
      </c>
      <c r="AN167" s="458">
        <f t="shared" si="144"/>
        <v>8</v>
      </c>
      <c r="AO167" s="458">
        <f t="shared" si="145"/>
        <v>16</v>
      </c>
      <c r="AP167" s="458">
        <f t="shared" si="146"/>
        <v>4</v>
      </c>
      <c r="AQ167" s="458">
        <f t="shared" si="147"/>
        <v>0</v>
      </c>
      <c r="AR167" s="458">
        <f t="shared" si="148"/>
        <v>0</v>
      </c>
      <c r="AT167" s="16" t="s">
        <v>177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>
        <v>1</v>
      </c>
      <c r="BN167" s="13"/>
      <c r="BO167" s="13">
        <v>1</v>
      </c>
      <c r="BP167" s="13">
        <v>1</v>
      </c>
      <c r="BQ167" s="13">
        <v>4</v>
      </c>
      <c r="BR167" s="13"/>
      <c r="BS167" s="13"/>
      <c r="BT167" s="13">
        <v>6</v>
      </c>
      <c r="BU167" s="13">
        <v>3</v>
      </c>
      <c r="BV167" s="13">
        <v>2</v>
      </c>
      <c r="BW167" s="13">
        <v>1</v>
      </c>
      <c r="BX167" s="13">
        <v>2</v>
      </c>
      <c r="BY167" s="13">
        <v>3</v>
      </c>
      <c r="BZ167" s="13">
        <v>2</v>
      </c>
      <c r="CA167" s="13">
        <v>1</v>
      </c>
      <c r="CB167" s="13">
        <v>3</v>
      </c>
      <c r="CC167" s="13">
        <v>4</v>
      </c>
      <c r="CD167" s="13">
        <v>2</v>
      </c>
      <c r="CE167" s="13">
        <v>11</v>
      </c>
      <c r="CF167" s="13">
        <v>3</v>
      </c>
      <c r="CG167" s="13">
        <v>1</v>
      </c>
      <c r="CH167" s="13">
        <v>6</v>
      </c>
      <c r="CI167" s="13">
        <v>5</v>
      </c>
      <c r="CJ167" s="13">
        <v>1</v>
      </c>
      <c r="CK167" s="13">
        <v>3</v>
      </c>
      <c r="CL167" s="13">
        <v>6</v>
      </c>
      <c r="CM167" s="13">
        <v>4</v>
      </c>
      <c r="CN167" s="13">
        <v>2</v>
      </c>
      <c r="CO167" s="13">
        <v>2</v>
      </c>
      <c r="CP167" s="13">
        <v>3</v>
      </c>
      <c r="CQ167" s="13">
        <v>3</v>
      </c>
      <c r="CR167" s="13">
        <v>2</v>
      </c>
      <c r="CS167" s="13">
        <v>5</v>
      </c>
      <c r="CT167" s="13"/>
      <c r="CU167" s="13">
        <v>2</v>
      </c>
      <c r="CV167" s="13">
        <v>2</v>
      </c>
      <c r="CW167" s="13">
        <v>2</v>
      </c>
      <c r="CX167" s="13">
        <v>3</v>
      </c>
      <c r="CY167" s="13">
        <v>1</v>
      </c>
      <c r="CZ167" s="13">
        <v>2</v>
      </c>
      <c r="DA167" s="13">
        <v>4</v>
      </c>
      <c r="DB167" s="13"/>
      <c r="DC167" s="13"/>
      <c r="DD167" s="13">
        <v>1</v>
      </c>
      <c r="DE167" s="13">
        <v>1</v>
      </c>
      <c r="DF167" s="13"/>
      <c r="DG167" s="13">
        <v>1</v>
      </c>
      <c r="DH167" s="13"/>
      <c r="DI167" s="13"/>
      <c r="DJ167" s="13">
        <v>1</v>
      </c>
      <c r="DK167" s="13">
        <v>1</v>
      </c>
      <c r="DL167" s="13">
        <v>1</v>
      </c>
      <c r="DM167" s="13">
        <v>1</v>
      </c>
      <c r="DN167" s="13">
        <v>1</v>
      </c>
      <c r="DO167" s="13"/>
      <c r="DP167" s="13">
        <v>2</v>
      </c>
      <c r="DQ167" s="13">
        <v>1</v>
      </c>
      <c r="DR167" s="13"/>
      <c r="DS167" s="13">
        <v>2</v>
      </c>
      <c r="DT167" s="13">
        <v>1</v>
      </c>
      <c r="DU167" s="13">
        <v>1</v>
      </c>
      <c r="DV167" s="13">
        <v>2</v>
      </c>
      <c r="DW167" s="13">
        <v>2</v>
      </c>
      <c r="DX167" s="13"/>
      <c r="DY167" s="13">
        <v>3</v>
      </c>
      <c r="DZ167" s="13">
        <v>2</v>
      </c>
      <c r="EA167" s="13">
        <v>2</v>
      </c>
      <c r="EB167" s="13">
        <v>2</v>
      </c>
      <c r="EC167" s="13">
        <v>1</v>
      </c>
      <c r="ED167" s="13"/>
      <c r="EE167" s="13">
        <v>2</v>
      </c>
      <c r="EF167" s="13">
        <v>2</v>
      </c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59">
        <v>142</v>
      </c>
      <c r="FC167" s="13"/>
      <c r="FD167" s="13"/>
      <c r="FE167" s="13">
        <v>1</v>
      </c>
      <c r="FF167" s="13"/>
      <c r="FG167" s="13"/>
      <c r="FH167" s="13">
        <v>1</v>
      </c>
      <c r="FI167" s="13"/>
      <c r="FJ167" s="13">
        <v>1</v>
      </c>
      <c r="FK167" s="13"/>
      <c r="FL167" s="13"/>
      <c r="FM167" s="13"/>
      <c r="FN167" s="13">
        <v>1</v>
      </c>
      <c r="FO167" s="13"/>
      <c r="FP167" s="13"/>
      <c r="FQ167" s="13"/>
      <c r="FR167" s="13">
        <v>2</v>
      </c>
      <c r="FS167" s="13">
        <v>1</v>
      </c>
      <c r="FT167" s="13">
        <v>1</v>
      </c>
      <c r="FU167" s="13">
        <v>1</v>
      </c>
      <c r="FV167" s="13">
        <v>1</v>
      </c>
      <c r="FW167" s="13">
        <v>1</v>
      </c>
      <c r="FX167" s="13"/>
      <c r="FY167" s="13">
        <v>1</v>
      </c>
      <c r="FZ167" s="13">
        <v>2</v>
      </c>
      <c r="GA167" s="13">
        <v>7</v>
      </c>
      <c r="GB167" s="13">
        <v>2</v>
      </c>
      <c r="GC167" s="13">
        <v>3</v>
      </c>
      <c r="GD167" s="13">
        <v>3</v>
      </c>
      <c r="GE167" s="13">
        <v>1</v>
      </c>
      <c r="GF167" s="13">
        <v>6</v>
      </c>
      <c r="GG167" s="13">
        <v>2</v>
      </c>
      <c r="GH167" s="13">
        <v>7</v>
      </c>
      <c r="GI167" s="13">
        <v>8</v>
      </c>
      <c r="GJ167" s="13">
        <v>1</v>
      </c>
      <c r="GK167" s="13">
        <v>1</v>
      </c>
      <c r="GL167" s="13">
        <v>3</v>
      </c>
      <c r="GM167" s="13">
        <v>6</v>
      </c>
      <c r="GN167" s="13">
        <v>3</v>
      </c>
      <c r="GO167" s="13">
        <v>4</v>
      </c>
      <c r="GP167" s="13">
        <v>5</v>
      </c>
      <c r="GQ167" s="13">
        <v>3</v>
      </c>
      <c r="GR167" s="13">
        <v>5</v>
      </c>
      <c r="GS167" s="13">
        <v>1</v>
      </c>
      <c r="GT167" s="13">
        <v>1</v>
      </c>
      <c r="GU167" s="13">
        <v>3</v>
      </c>
      <c r="GV167" s="13">
        <v>1</v>
      </c>
      <c r="GW167" s="13">
        <v>3</v>
      </c>
      <c r="GX167" s="13">
        <v>1</v>
      </c>
      <c r="GY167" s="13">
        <v>4</v>
      </c>
      <c r="GZ167" s="13">
        <v>6</v>
      </c>
      <c r="HA167" s="13">
        <v>4</v>
      </c>
      <c r="HB167" s="13">
        <v>2</v>
      </c>
      <c r="HC167" s="13">
        <v>1</v>
      </c>
      <c r="HD167" s="13">
        <v>3</v>
      </c>
      <c r="HE167" s="13">
        <v>3</v>
      </c>
      <c r="HF167" s="13">
        <v>6</v>
      </c>
      <c r="HG167" s="13">
        <v>2</v>
      </c>
      <c r="HH167" s="13">
        <v>2</v>
      </c>
      <c r="HI167" s="13">
        <v>2</v>
      </c>
      <c r="HJ167" s="13">
        <v>3</v>
      </c>
      <c r="HK167" s="13">
        <v>4</v>
      </c>
      <c r="HL167" s="13"/>
      <c r="HM167" s="13"/>
      <c r="HN167" s="13">
        <v>1</v>
      </c>
      <c r="HO167" s="13">
        <v>4</v>
      </c>
      <c r="HP167" s="13">
        <v>2</v>
      </c>
      <c r="HQ167" s="13">
        <v>2</v>
      </c>
      <c r="HR167" s="13">
        <v>1</v>
      </c>
      <c r="HS167" s="13">
        <v>1</v>
      </c>
      <c r="HT167" s="13">
        <v>1</v>
      </c>
      <c r="HU167" s="13"/>
      <c r="HV167" s="13">
        <v>1</v>
      </c>
      <c r="HW167" s="13">
        <v>3</v>
      </c>
      <c r="HX167" s="13">
        <v>2</v>
      </c>
      <c r="HY167" s="13"/>
      <c r="HZ167" s="13">
        <v>1</v>
      </c>
      <c r="IA167" s="13">
        <v>2</v>
      </c>
      <c r="IB167" s="13">
        <v>3</v>
      </c>
      <c r="IC167" s="13"/>
      <c r="ID167" s="13"/>
      <c r="IE167" s="13">
        <v>1</v>
      </c>
      <c r="IF167" s="13">
        <v>1</v>
      </c>
      <c r="IG167" s="13">
        <v>2</v>
      </c>
      <c r="IH167" s="13">
        <v>1</v>
      </c>
      <c r="II167" s="13">
        <v>1</v>
      </c>
      <c r="IJ167" s="13">
        <v>1</v>
      </c>
      <c r="IK167" s="13"/>
      <c r="IL167" s="13"/>
      <c r="IM167" s="13"/>
      <c r="IN167" s="13">
        <v>1</v>
      </c>
      <c r="IO167" s="13"/>
      <c r="IP167" s="13">
        <v>1</v>
      </c>
      <c r="IQ167" s="13"/>
      <c r="IR167" s="13">
        <v>2</v>
      </c>
      <c r="IS167" s="13"/>
      <c r="IT167" s="13"/>
      <c r="IU167" s="13">
        <v>1</v>
      </c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59">
        <v>172</v>
      </c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59"/>
      <c r="NG167" s="13">
        <v>314</v>
      </c>
      <c r="NH167" s="351"/>
      <c r="NI167" s="351"/>
      <c r="NJ167" s="351"/>
      <c r="NK167" s="351"/>
      <c r="NL167" s="351"/>
      <c r="NM167" s="351"/>
    </row>
    <row r="168" spans="1:377">
      <c r="A168" s="9" t="s">
        <v>221</v>
      </c>
      <c r="B168" s="250">
        <f t="shared" si="108"/>
        <v>37</v>
      </c>
      <c r="C168" s="250">
        <f t="shared" si="109"/>
        <v>39</v>
      </c>
      <c r="D168" s="250">
        <f t="shared" si="110"/>
        <v>58</v>
      </c>
      <c r="E168" s="250">
        <f t="shared" si="111"/>
        <v>65</v>
      </c>
      <c r="F168" s="250">
        <f t="shared" si="112"/>
        <v>361</v>
      </c>
      <c r="G168" s="250">
        <f t="shared" si="113"/>
        <v>263</v>
      </c>
      <c r="H168" s="250">
        <f t="shared" si="114"/>
        <v>369</v>
      </c>
      <c r="I168" s="250">
        <f t="shared" si="115"/>
        <v>296</v>
      </c>
      <c r="J168" s="250">
        <f t="shared" si="116"/>
        <v>292</v>
      </c>
      <c r="K168" s="250">
        <f t="shared" si="117"/>
        <v>258</v>
      </c>
      <c r="L168" s="250">
        <f t="shared" si="118"/>
        <v>163</v>
      </c>
      <c r="M168" s="250">
        <f t="shared" si="119"/>
        <v>151</v>
      </c>
      <c r="N168" s="250">
        <f t="shared" si="120"/>
        <v>83</v>
      </c>
      <c r="O168" s="250">
        <f t="shared" si="121"/>
        <v>64</v>
      </c>
      <c r="P168" s="250">
        <f t="shared" si="122"/>
        <v>29</v>
      </c>
      <c r="Q168" s="250">
        <f t="shared" si="123"/>
        <v>45</v>
      </c>
      <c r="R168" s="250">
        <f t="shared" si="124"/>
        <v>24</v>
      </c>
      <c r="S168" s="250">
        <f t="shared" si="125"/>
        <v>26</v>
      </c>
      <c r="T168" s="250">
        <f t="shared" si="126"/>
        <v>4</v>
      </c>
      <c r="U168" s="250">
        <f t="shared" si="127"/>
        <v>13</v>
      </c>
      <c r="W168" s="16" t="s">
        <v>221</v>
      </c>
      <c r="X168" s="458">
        <f t="shared" si="128"/>
        <v>37</v>
      </c>
      <c r="Y168" s="458">
        <f t="shared" si="129"/>
        <v>39</v>
      </c>
      <c r="Z168" s="458">
        <f t="shared" si="130"/>
        <v>58</v>
      </c>
      <c r="AA168" s="458">
        <f t="shared" si="131"/>
        <v>65</v>
      </c>
      <c r="AB168" s="458">
        <f t="shared" si="132"/>
        <v>361</v>
      </c>
      <c r="AC168" s="458">
        <f t="shared" si="133"/>
        <v>263</v>
      </c>
      <c r="AD168" s="458">
        <f t="shared" si="134"/>
        <v>369</v>
      </c>
      <c r="AE168" s="458">
        <f t="shared" si="135"/>
        <v>296</v>
      </c>
      <c r="AF168" s="458">
        <f t="shared" si="136"/>
        <v>292</v>
      </c>
      <c r="AG168" s="458">
        <f t="shared" si="137"/>
        <v>258</v>
      </c>
      <c r="AH168" s="458">
        <f t="shared" si="138"/>
        <v>163</v>
      </c>
      <c r="AI168" s="458">
        <f t="shared" si="139"/>
        <v>151</v>
      </c>
      <c r="AJ168" s="458">
        <f t="shared" si="140"/>
        <v>83</v>
      </c>
      <c r="AK168" s="458">
        <f t="shared" si="141"/>
        <v>64</v>
      </c>
      <c r="AL168" s="458">
        <f t="shared" si="142"/>
        <v>29</v>
      </c>
      <c r="AM168" s="458">
        <f t="shared" si="143"/>
        <v>45</v>
      </c>
      <c r="AN168" s="458">
        <f t="shared" si="144"/>
        <v>24</v>
      </c>
      <c r="AO168" s="458">
        <f t="shared" si="145"/>
        <v>26</v>
      </c>
      <c r="AP168" s="458">
        <f t="shared" si="146"/>
        <v>4</v>
      </c>
      <c r="AQ168" s="458">
        <f t="shared" si="147"/>
        <v>13</v>
      </c>
      <c r="AR168" s="458">
        <f t="shared" si="148"/>
        <v>9</v>
      </c>
      <c r="AT168" s="16" t="s">
        <v>221</v>
      </c>
      <c r="AU168" s="13">
        <v>6</v>
      </c>
      <c r="AV168" s="13">
        <v>7</v>
      </c>
      <c r="AW168" s="13">
        <v>4</v>
      </c>
      <c r="AX168" s="13">
        <v>2</v>
      </c>
      <c r="AY168" s="13">
        <v>2</v>
      </c>
      <c r="AZ168" s="13">
        <v>1</v>
      </c>
      <c r="BA168" s="13">
        <v>4</v>
      </c>
      <c r="BB168" s="13">
        <v>4</v>
      </c>
      <c r="BC168" s="13">
        <v>8</v>
      </c>
      <c r="BD168" s="13">
        <v>1</v>
      </c>
      <c r="BE168" s="13">
        <v>4</v>
      </c>
      <c r="BF168" s="13">
        <v>2</v>
      </c>
      <c r="BG168" s="13">
        <v>4</v>
      </c>
      <c r="BH168" s="13">
        <v>4</v>
      </c>
      <c r="BI168" s="13">
        <v>2</v>
      </c>
      <c r="BJ168" s="13">
        <v>5</v>
      </c>
      <c r="BK168" s="13">
        <v>8</v>
      </c>
      <c r="BL168" s="13">
        <v>13</v>
      </c>
      <c r="BM168" s="13">
        <v>11</v>
      </c>
      <c r="BN168" s="13">
        <v>12</v>
      </c>
      <c r="BO168" s="13">
        <v>15</v>
      </c>
      <c r="BP168" s="13">
        <v>28</v>
      </c>
      <c r="BQ168" s="13">
        <v>27</v>
      </c>
      <c r="BR168" s="13">
        <v>18</v>
      </c>
      <c r="BS168" s="13">
        <v>33</v>
      </c>
      <c r="BT168" s="13">
        <v>24</v>
      </c>
      <c r="BU168" s="13">
        <v>40</v>
      </c>
      <c r="BV168" s="13">
        <v>26</v>
      </c>
      <c r="BW168" s="13">
        <v>27</v>
      </c>
      <c r="BX168" s="13">
        <v>25</v>
      </c>
      <c r="BY168" s="13">
        <v>30</v>
      </c>
      <c r="BZ168" s="13">
        <v>22</v>
      </c>
      <c r="CA168" s="13">
        <v>39</v>
      </c>
      <c r="CB168" s="13">
        <v>34</v>
      </c>
      <c r="CC168" s="13">
        <v>30</v>
      </c>
      <c r="CD168" s="13">
        <v>26</v>
      </c>
      <c r="CE168" s="13">
        <v>20</v>
      </c>
      <c r="CF168" s="13">
        <v>26</v>
      </c>
      <c r="CG168" s="13">
        <v>37</v>
      </c>
      <c r="CH168" s="13">
        <v>32</v>
      </c>
      <c r="CI168" s="13">
        <v>33</v>
      </c>
      <c r="CJ168" s="13">
        <v>27</v>
      </c>
      <c r="CK168" s="13">
        <v>32</v>
      </c>
      <c r="CL168" s="13">
        <v>25</v>
      </c>
      <c r="CM168" s="13">
        <v>31</v>
      </c>
      <c r="CN168" s="13">
        <v>29</v>
      </c>
      <c r="CO168" s="13">
        <v>16</v>
      </c>
      <c r="CP168" s="13">
        <v>28</v>
      </c>
      <c r="CQ168" s="13">
        <v>13</v>
      </c>
      <c r="CR168" s="13">
        <v>24</v>
      </c>
      <c r="CS168" s="13">
        <v>18</v>
      </c>
      <c r="CT168" s="13">
        <v>13</v>
      </c>
      <c r="CU168" s="13">
        <v>24</v>
      </c>
      <c r="CV168" s="13">
        <v>14</v>
      </c>
      <c r="CW168" s="13">
        <v>21</v>
      </c>
      <c r="CX168" s="13">
        <v>12</v>
      </c>
      <c r="CY168" s="13">
        <v>12</v>
      </c>
      <c r="CZ168" s="13">
        <v>17</v>
      </c>
      <c r="DA168" s="13">
        <v>7</v>
      </c>
      <c r="DB168" s="13">
        <v>13</v>
      </c>
      <c r="DC168" s="13">
        <v>13</v>
      </c>
      <c r="DD168" s="13">
        <v>7</v>
      </c>
      <c r="DE168" s="13">
        <v>11</v>
      </c>
      <c r="DF168" s="13">
        <v>5</v>
      </c>
      <c r="DG168" s="13">
        <v>6</v>
      </c>
      <c r="DH168" s="13">
        <v>7</v>
      </c>
      <c r="DI168" s="13">
        <v>2</v>
      </c>
      <c r="DJ168" s="13">
        <v>3</v>
      </c>
      <c r="DK168" s="13">
        <v>2</v>
      </c>
      <c r="DL168" s="13">
        <v>8</v>
      </c>
      <c r="DM168" s="13">
        <v>6</v>
      </c>
      <c r="DN168" s="13">
        <v>7</v>
      </c>
      <c r="DO168" s="13">
        <v>5</v>
      </c>
      <c r="DP168" s="13">
        <v>2</v>
      </c>
      <c r="DQ168" s="13">
        <v>7</v>
      </c>
      <c r="DR168" s="13">
        <v>3</v>
      </c>
      <c r="DS168" s="13">
        <v>2</v>
      </c>
      <c r="DT168" s="13">
        <v>6</v>
      </c>
      <c r="DU168" s="13">
        <v>6</v>
      </c>
      <c r="DV168" s="13">
        <v>1</v>
      </c>
      <c r="DW168" s="13">
        <v>6</v>
      </c>
      <c r="DX168" s="13">
        <v>6</v>
      </c>
      <c r="DY168" s="13">
        <v>1</v>
      </c>
      <c r="DZ168" s="13"/>
      <c r="EA168" s="13">
        <v>2</v>
      </c>
      <c r="EB168" s="13">
        <v>2</v>
      </c>
      <c r="EC168" s="13">
        <v>4</v>
      </c>
      <c r="ED168" s="13">
        <v>3</v>
      </c>
      <c r="EE168" s="13">
        <v>1</v>
      </c>
      <c r="EF168" s="13">
        <v>1</v>
      </c>
      <c r="EG168" s="13">
        <v>3</v>
      </c>
      <c r="EH168" s="13">
        <v>3</v>
      </c>
      <c r="EI168" s="13"/>
      <c r="EJ168" s="13">
        <v>1</v>
      </c>
      <c r="EK168" s="13">
        <v>2</v>
      </c>
      <c r="EL168" s="13">
        <v>1</v>
      </c>
      <c r="EM168" s="13">
        <v>2</v>
      </c>
      <c r="EN168" s="13">
        <v>1</v>
      </c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59">
        <v>1220</v>
      </c>
      <c r="FC168" s="13">
        <v>5</v>
      </c>
      <c r="FD168" s="13">
        <v>6</v>
      </c>
      <c r="FE168" s="13">
        <v>6</v>
      </c>
      <c r="FF168" s="13">
        <v>3</v>
      </c>
      <c r="FG168" s="13">
        <v>3</v>
      </c>
      <c r="FH168" s="13">
        <v>2</v>
      </c>
      <c r="FI168" s="13"/>
      <c r="FJ168" s="13">
        <v>5</v>
      </c>
      <c r="FK168" s="13">
        <v>2</v>
      </c>
      <c r="FL168" s="13">
        <v>5</v>
      </c>
      <c r="FM168" s="13">
        <v>4</v>
      </c>
      <c r="FN168" s="13">
        <v>6</v>
      </c>
      <c r="FO168" s="13">
        <v>4</v>
      </c>
      <c r="FP168" s="13">
        <v>5</v>
      </c>
      <c r="FQ168" s="13">
        <v>2</v>
      </c>
      <c r="FR168" s="13">
        <v>6</v>
      </c>
      <c r="FS168" s="13">
        <v>6</v>
      </c>
      <c r="FT168" s="13">
        <v>6</v>
      </c>
      <c r="FU168" s="13">
        <v>9</v>
      </c>
      <c r="FV168" s="13">
        <v>10</v>
      </c>
      <c r="FW168" s="13">
        <v>21</v>
      </c>
      <c r="FX168" s="13">
        <v>33</v>
      </c>
      <c r="FY168" s="13">
        <v>40</v>
      </c>
      <c r="FZ168" s="13">
        <v>35</v>
      </c>
      <c r="GA168" s="13">
        <v>31</v>
      </c>
      <c r="GB168" s="13">
        <v>33</v>
      </c>
      <c r="GC168" s="13">
        <v>47</v>
      </c>
      <c r="GD168" s="13">
        <v>42</v>
      </c>
      <c r="GE168" s="13">
        <v>44</v>
      </c>
      <c r="GF168" s="13">
        <v>35</v>
      </c>
      <c r="GG168" s="13">
        <v>38</v>
      </c>
      <c r="GH168" s="13">
        <v>33</v>
      </c>
      <c r="GI168" s="13">
        <v>36</v>
      </c>
      <c r="GJ168" s="13">
        <v>33</v>
      </c>
      <c r="GK168" s="13">
        <v>36</v>
      </c>
      <c r="GL168" s="13">
        <v>37</v>
      </c>
      <c r="GM168" s="13">
        <v>40</v>
      </c>
      <c r="GN168" s="13">
        <v>42</v>
      </c>
      <c r="GO168" s="13">
        <v>38</v>
      </c>
      <c r="GP168" s="13">
        <v>36</v>
      </c>
      <c r="GQ168" s="13">
        <v>37</v>
      </c>
      <c r="GR168" s="13">
        <v>32</v>
      </c>
      <c r="GS168" s="13">
        <v>23</v>
      </c>
      <c r="GT168" s="13">
        <v>29</v>
      </c>
      <c r="GU168" s="13">
        <v>27</v>
      </c>
      <c r="GV168" s="13">
        <v>27</v>
      </c>
      <c r="GW168" s="13">
        <v>22</v>
      </c>
      <c r="GX168" s="13">
        <v>33</v>
      </c>
      <c r="GY168" s="13">
        <v>27</v>
      </c>
      <c r="GZ168" s="13">
        <v>35</v>
      </c>
      <c r="HA168" s="13">
        <v>28</v>
      </c>
      <c r="HB168" s="13">
        <v>20</v>
      </c>
      <c r="HC168" s="13">
        <v>22</v>
      </c>
      <c r="HD168" s="13">
        <v>14</v>
      </c>
      <c r="HE168" s="13">
        <v>14</v>
      </c>
      <c r="HF168" s="13">
        <v>17</v>
      </c>
      <c r="HG168" s="13">
        <v>13</v>
      </c>
      <c r="HH168" s="13">
        <v>12</v>
      </c>
      <c r="HI168" s="13">
        <v>11</v>
      </c>
      <c r="HJ168" s="13">
        <v>12</v>
      </c>
      <c r="HK168" s="13">
        <v>13</v>
      </c>
      <c r="HL168" s="13">
        <v>14</v>
      </c>
      <c r="HM168" s="13">
        <v>10</v>
      </c>
      <c r="HN168" s="13">
        <v>9</v>
      </c>
      <c r="HO168" s="13">
        <v>6</v>
      </c>
      <c r="HP168" s="13">
        <v>9</v>
      </c>
      <c r="HQ168" s="13">
        <v>8</v>
      </c>
      <c r="HR168" s="13">
        <v>6</v>
      </c>
      <c r="HS168" s="13">
        <v>4</v>
      </c>
      <c r="HT168" s="13">
        <v>4</v>
      </c>
      <c r="HU168" s="13">
        <v>6</v>
      </c>
      <c r="HV168" s="13">
        <v>1</v>
      </c>
      <c r="HW168" s="13">
        <v>2</v>
      </c>
      <c r="HX168" s="13">
        <v>5</v>
      </c>
      <c r="HY168" s="13">
        <v>5</v>
      </c>
      <c r="HZ168" s="13">
        <v>1</v>
      </c>
      <c r="IA168" s="13">
        <v>3</v>
      </c>
      <c r="IB168" s="13">
        <v>1</v>
      </c>
      <c r="IC168" s="13">
        <v>2</v>
      </c>
      <c r="ID168" s="13">
        <v>3</v>
      </c>
      <c r="IE168" s="13">
        <v>6</v>
      </c>
      <c r="IF168" s="13">
        <v>3</v>
      </c>
      <c r="IG168" s="13">
        <v>1</v>
      </c>
      <c r="IH168" s="13"/>
      <c r="II168" s="13">
        <v>3</v>
      </c>
      <c r="IJ168" s="13">
        <v>2</v>
      </c>
      <c r="IK168" s="13">
        <v>4</v>
      </c>
      <c r="IL168" s="13">
        <v>1</v>
      </c>
      <c r="IM168" s="13">
        <v>3</v>
      </c>
      <c r="IN168" s="13">
        <v>1</v>
      </c>
      <c r="IO168" s="13">
        <v>1</v>
      </c>
      <c r="IP168" s="13"/>
      <c r="IQ168" s="13">
        <v>1</v>
      </c>
      <c r="IR168" s="13">
        <v>1</v>
      </c>
      <c r="IS168" s="13"/>
      <c r="IT168" s="13"/>
      <c r="IU168" s="13"/>
      <c r="IV168" s="13"/>
      <c r="IW168" s="13"/>
      <c r="IX168" s="13">
        <v>1</v>
      </c>
      <c r="IY168" s="13"/>
      <c r="IZ168" s="13"/>
      <c r="JA168" s="13"/>
      <c r="JB168" s="13"/>
      <c r="JC168" s="13"/>
      <c r="JD168" s="13"/>
      <c r="JE168" s="13">
        <v>2</v>
      </c>
      <c r="JF168" s="59">
        <v>1422</v>
      </c>
      <c r="JG168" s="13">
        <v>1</v>
      </c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>
        <v>1</v>
      </c>
      <c r="KD168" s="13">
        <v>1</v>
      </c>
      <c r="KE168" s="13">
        <v>1</v>
      </c>
      <c r="KF168" s="13"/>
      <c r="KG168" s="13"/>
      <c r="KH168" s="13">
        <v>1</v>
      </c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>
        <v>1</v>
      </c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>
        <v>1</v>
      </c>
      <c r="NB168" s="13"/>
      <c r="NC168" s="13"/>
      <c r="ND168" s="13"/>
      <c r="NE168" s="13"/>
      <c r="NF168" s="59">
        <v>7</v>
      </c>
      <c r="NG168" s="13">
        <v>2649</v>
      </c>
      <c r="NH168" s="102"/>
      <c r="NI168" s="102"/>
      <c r="NJ168" s="102"/>
      <c r="NK168" s="102"/>
      <c r="NL168" s="102"/>
      <c r="NM168" s="102"/>
    </row>
    <row r="169" spans="1:377" ht="13.8">
      <c r="A169" s="8" t="s">
        <v>283</v>
      </c>
      <c r="B169" s="264">
        <f t="shared" si="108"/>
        <v>2</v>
      </c>
      <c r="C169" s="264">
        <f t="shared" si="109"/>
        <v>3</v>
      </c>
      <c r="D169" s="264">
        <f t="shared" si="110"/>
        <v>2</v>
      </c>
      <c r="E169" s="264">
        <f t="shared" si="111"/>
        <v>4</v>
      </c>
      <c r="F169" s="264">
        <f t="shared" si="112"/>
        <v>7</v>
      </c>
      <c r="G169" s="264">
        <f t="shared" si="113"/>
        <v>18</v>
      </c>
      <c r="H169" s="264">
        <f t="shared" si="114"/>
        <v>20</v>
      </c>
      <c r="I169" s="264">
        <f t="shared" si="115"/>
        <v>19</v>
      </c>
      <c r="J169" s="264">
        <f t="shared" si="116"/>
        <v>9</v>
      </c>
      <c r="K169" s="264">
        <f t="shared" si="117"/>
        <v>20</v>
      </c>
      <c r="L169" s="264">
        <f t="shared" si="118"/>
        <v>5</v>
      </c>
      <c r="M169" s="264">
        <f t="shared" si="119"/>
        <v>6</v>
      </c>
      <c r="N169" s="264">
        <f t="shared" si="120"/>
        <v>9</v>
      </c>
      <c r="O169" s="264">
        <f t="shared" si="121"/>
        <v>1</v>
      </c>
      <c r="P169" s="264">
        <f t="shared" si="122"/>
        <v>3</v>
      </c>
      <c r="Q169" s="264">
        <f t="shared" si="123"/>
        <v>5</v>
      </c>
      <c r="R169" s="264">
        <f t="shared" si="124"/>
        <v>2</v>
      </c>
      <c r="S169" s="264">
        <f t="shared" si="125"/>
        <v>0</v>
      </c>
      <c r="T169" s="264">
        <f t="shared" si="126"/>
        <v>1</v>
      </c>
      <c r="U169" s="264">
        <f t="shared" si="127"/>
        <v>0</v>
      </c>
      <c r="JG169" s="348"/>
      <c r="NH169" s="102"/>
      <c r="NI169" s="102"/>
      <c r="NJ169" s="102"/>
      <c r="NK169" s="102"/>
      <c r="NL169" s="102"/>
      <c r="NM169" s="102"/>
    </row>
    <row r="170" spans="1:377" ht="14.4" thickBot="1">
      <c r="JG170" s="349"/>
    </row>
    <row r="171" spans="1:377" ht="13.8">
      <c r="A171" s="336" t="s">
        <v>297</v>
      </c>
      <c r="B171" s="37">
        <f t="shared" ref="B171:U171" si="149">+X175</f>
        <v>421</v>
      </c>
      <c r="C171" s="37">
        <f t="shared" si="149"/>
        <v>410</v>
      </c>
      <c r="D171" s="37">
        <f t="shared" si="149"/>
        <v>515</v>
      </c>
      <c r="E171" s="37">
        <f t="shared" si="149"/>
        <v>522</v>
      </c>
      <c r="F171" s="37">
        <f t="shared" si="149"/>
        <v>1309</v>
      </c>
      <c r="G171" s="37">
        <f t="shared" si="149"/>
        <v>1341</v>
      </c>
      <c r="H171" s="37">
        <f t="shared" si="149"/>
        <v>1537</v>
      </c>
      <c r="I171" s="37">
        <f t="shared" si="149"/>
        <v>1370</v>
      </c>
      <c r="J171" s="37">
        <f t="shared" si="149"/>
        <v>1137</v>
      </c>
      <c r="K171" s="37">
        <f t="shared" si="149"/>
        <v>1046</v>
      </c>
      <c r="L171" s="37">
        <f t="shared" si="149"/>
        <v>812</v>
      </c>
      <c r="M171" s="37">
        <f t="shared" si="149"/>
        <v>730</v>
      </c>
      <c r="N171" s="37">
        <f t="shared" si="149"/>
        <v>563</v>
      </c>
      <c r="O171" s="37">
        <f t="shared" si="149"/>
        <v>394</v>
      </c>
      <c r="P171" s="37">
        <f t="shared" si="149"/>
        <v>278</v>
      </c>
      <c r="Q171" s="37">
        <f t="shared" si="149"/>
        <v>267</v>
      </c>
      <c r="R171" s="37">
        <f t="shared" si="149"/>
        <v>166</v>
      </c>
      <c r="S171" s="37">
        <f t="shared" si="149"/>
        <v>222</v>
      </c>
      <c r="T171" s="37">
        <f t="shared" si="149"/>
        <v>39</v>
      </c>
      <c r="U171" s="37">
        <f t="shared" si="149"/>
        <v>126</v>
      </c>
      <c r="W171" s="56"/>
      <c r="X171" s="43" t="s">
        <v>16</v>
      </c>
      <c r="Y171" s="40" t="s">
        <v>16</v>
      </c>
      <c r="Z171" s="41" t="s">
        <v>7</v>
      </c>
      <c r="AA171" s="41" t="s">
        <v>7</v>
      </c>
      <c r="AB171" s="40" t="s">
        <v>8</v>
      </c>
      <c r="AC171" s="40" t="s">
        <v>8</v>
      </c>
      <c r="AD171" s="40" t="s">
        <v>9</v>
      </c>
      <c r="AE171" s="40" t="s">
        <v>9</v>
      </c>
      <c r="AF171" s="40" t="s">
        <v>10</v>
      </c>
      <c r="AG171" s="40" t="s">
        <v>10</v>
      </c>
      <c r="AH171" s="40" t="s">
        <v>11</v>
      </c>
      <c r="AI171" s="40" t="s">
        <v>11</v>
      </c>
      <c r="AJ171" s="40" t="s">
        <v>12</v>
      </c>
      <c r="AK171" s="40" t="s">
        <v>12</v>
      </c>
      <c r="AL171" s="40" t="s">
        <v>13</v>
      </c>
      <c r="AM171" s="40" t="s">
        <v>13</v>
      </c>
      <c r="AN171" s="40" t="s">
        <v>14</v>
      </c>
      <c r="AO171" s="40" t="s">
        <v>14</v>
      </c>
      <c r="AP171" s="40" t="s">
        <v>15</v>
      </c>
      <c r="AQ171" s="44" t="s">
        <v>15</v>
      </c>
      <c r="AR171" s="36"/>
      <c r="AT171" s="56"/>
      <c r="AU171" s="56" t="s">
        <v>287</v>
      </c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7" t="s">
        <v>288</v>
      </c>
      <c r="FB171" s="56" t="s">
        <v>289</v>
      </c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  <c r="JD171" s="57" t="s">
        <v>290</v>
      </c>
      <c r="JE171" s="56" t="s">
        <v>274</v>
      </c>
      <c r="JF171" s="348"/>
      <c r="JG171" s="350"/>
    </row>
    <row r="172" spans="1:377" ht="14.4" thickBot="1">
      <c r="A172" s="337" t="s">
        <v>298</v>
      </c>
      <c r="B172" s="37">
        <f t="shared" ref="B172:K179" si="150">+X182</f>
        <v>92</v>
      </c>
      <c r="C172" s="37">
        <f t="shared" si="150"/>
        <v>74</v>
      </c>
      <c r="D172" s="37">
        <f t="shared" si="150"/>
        <v>138</v>
      </c>
      <c r="E172" s="37">
        <f t="shared" si="150"/>
        <v>141</v>
      </c>
      <c r="F172" s="37">
        <f t="shared" si="150"/>
        <v>541</v>
      </c>
      <c r="G172" s="37">
        <f t="shared" si="150"/>
        <v>616</v>
      </c>
      <c r="H172" s="37">
        <f t="shared" si="150"/>
        <v>639</v>
      </c>
      <c r="I172" s="37">
        <f t="shared" si="150"/>
        <v>696</v>
      </c>
      <c r="J172" s="37">
        <f t="shared" si="150"/>
        <v>453</v>
      </c>
      <c r="K172" s="37">
        <f t="shared" si="150"/>
        <v>463</v>
      </c>
      <c r="L172" s="37">
        <f t="shared" ref="L172:U179" si="151">+AH182</f>
        <v>372</v>
      </c>
      <c r="M172" s="37">
        <f t="shared" si="151"/>
        <v>355</v>
      </c>
      <c r="N172" s="37">
        <f t="shared" si="151"/>
        <v>276</v>
      </c>
      <c r="O172" s="37">
        <f t="shared" si="151"/>
        <v>282</v>
      </c>
      <c r="P172" s="37">
        <f t="shared" si="151"/>
        <v>206</v>
      </c>
      <c r="Q172" s="37">
        <f t="shared" si="151"/>
        <v>198</v>
      </c>
      <c r="R172" s="37">
        <f t="shared" si="151"/>
        <v>135</v>
      </c>
      <c r="S172" s="37">
        <f t="shared" si="151"/>
        <v>230</v>
      </c>
      <c r="T172" s="37">
        <f t="shared" si="151"/>
        <v>44</v>
      </c>
      <c r="U172" s="37">
        <f t="shared" si="151"/>
        <v>157</v>
      </c>
      <c r="W172" s="18" t="s">
        <v>184</v>
      </c>
      <c r="X172" s="79" t="s">
        <v>265</v>
      </c>
      <c r="Y172" s="50" t="s">
        <v>266</v>
      </c>
      <c r="Z172" s="50" t="s">
        <v>265</v>
      </c>
      <c r="AA172" s="50" t="s">
        <v>266</v>
      </c>
      <c r="AB172" s="50" t="s">
        <v>265</v>
      </c>
      <c r="AC172" s="50" t="s">
        <v>266</v>
      </c>
      <c r="AD172" s="50" t="s">
        <v>265</v>
      </c>
      <c r="AE172" s="50" t="s">
        <v>266</v>
      </c>
      <c r="AF172" s="50" t="s">
        <v>265</v>
      </c>
      <c r="AG172" s="50" t="s">
        <v>266</v>
      </c>
      <c r="AH172" s="50" t="s">
        <v>265</v>
      </c>
      <c r="AI172" s="50" t="s">
        <v>266</v>
      </c>
      <c r="AJ172" s="50" t="s">
        <v>265</v>
      </c>
      <c r="AK172" s="50" t="s">
        <v>266</v>
      </c>
      <c r="AL172" s="50" t="s">
        <v>265</v>
      </c>
      <c r="AM172" s="50" t="s">
        <v>266</v>
      </c>
      <c r="AN172" s="50" t="s">
        <v>265</v>
      </c>
      <c r="AO172" s="50" t="s">
        <v>266</v>
      </c>
      <c r="AP172" s="50" t="s">
        <v>265</v>
      </c>
      <c r="AQ172" s="51" t="s">
        <v>266</v>
      </c>
      <c r="AR172" s="36" t="s">
        <v>269</v>
      </c>
      <c r="AT172" s="18" t="s">
        <v>184</v>
      </c>
      <c r="AU172" s="18">
        <v>0</v>
      </c>
      <c r="AV172" s="18">
        <v>1</v>
      </c>
      <c r="AW172" s="18">
        <v>2</v>
      </c>
      <c r="AX172" s="18">
        <v>3</v>
      </c>
      <c r="AY172" s="18">
        <v>4</v>
      </c>
      <c r="AZ172" s="18">
        <v>5</v>
      </c>
      <c r="BA172" s="18">
        <v>6</v>
      </c>
      <c r="BB172" s="18">
        <v>7</v>
      </c>
      <c r="BC172" s="18">
        <v>8</v>
      </c>
      <c r="BD172" s="18">
        <v>9</v>
      </c>
      <c r="BE172" s="18">
        <v>10</v>
      </c>
      <c r="BF172" s="18">
        <v>11</v>
      </c>
      <c r="BG172" s="18">
        <v>12</v>
      </c>
      <c r="BH172" s="18">
        <v>13</v>
      </c>
      <c r="BI172" s="18">
        <v>14</v>
      </c>
      <c r="BJ172" s="18">
        <v>15</v>
      </c>
      <c r="BK172" s="18">
        <v>16</v>
      </c>
      <c r="BL172" s="18">
        <v>17</v>
      </c>
      <c r="BM172" s="18">
        <v>18</v>
      </c>
      <c r="BN172" s="18">
        <v>19</v>
      </c>
      <c r="BO172" s="18">
        <v>20</v>
      </c>
      <c r="BP172" s="18">
        <v>21</v>
      </c>
      <c r="BQ172" s="18">
        <v>22</v>
      </c>
      <c r="BR172" s="18">
        <v>23</v>
      </c>
      <c r="BS172" s="18">
        <v>24</v>
      </c>
      <c r="BT172" s="18">
        <v>25</v>
      </c>
      <c r="BU172" s="18">
        <v>26</v>
      </c>
      <c r="BV172" s="18">
        <v>27</v>
      </c>
      <c r="BW172" s="18">
        <v>28</v>
      </c>
      <c r="BX172" s="18">
        <v>29</v>
      </c>
      <c r="BY172" s="18">
        <v>30</v>
      </c>
      <c r="BZ172" s="18">
        <v>31</v>
      </c>
      <c r="CA172" s="18">
        <v>32</v>
      </c>
      <c r="CB172" s="18">
        <v>33</v>
      </c>
      <c r="CC172" s="18">
        <v>34</v>
      </c>
      <c r="CD172" s="18">
        <v>35</v>
      </c>
      <c r="CE172" s="18">
        <v>36</v>
      </c>
      <c r="CF172" s="18">
        <v>37</v>
      </c>
      <c r="CG172" s="18">
        <v>38</v>
      </c>
      <c r="CH172" s="18">
        <v>39</v>
      </c>
      <c r="CI172" s="18">
        <v>40</v>
      </c>
      <c r="CJ172" s="18">
        <v>41</v>
      </c>
      <c r="CK172" s="18">
        <v>42</v>
      </c>
      <c r="CL172" s="18">
        <v>43</v>
      </c>
      <c r="CM172" s="18">
        <v>44</v>
      </c>
      <c r="CN172" s="18">
        <v>45</v>
      </c>
      <c r="CO172" s="18">
        <v>46</v>
      </c>
      <c r="CP172" s="18">
        <v>47</v>
      </c>
      <c r="CQ172" s="18">
        <v>48</v>
      </c>
      <c r="CR172" s="18">
        <v>49</v>
      </c>
      <c r="CS172" s="18">
        <v>50</v>
      </c>
      <c r="CT172" s="18">
        <v>51</v>
      </c>
      <c r="CU172" s="18">
        <v>52</v>
      </c>
      <c r="CV172" s="18">
        <v>53</v>
      </c>
      <c r="CW172" s="18">
        <v>54</v>
      </c>
      <c r="CX172" s="18">
        <v>55</v>
      </c>
      <c r="CY172" s="18">
        <v>56</v>
      </c>
      <c r="CZ172" s="18">
        <v>57</v>
      </c>
      <c r="DA172" s="18">
        <v>58</v>
      </c>
      <c r="DB172" s="18">
        <v>59</v>
      </c>
      <c r="DC172" s="18">
        <v>60</v>
      </c>
      <c r="DD172" s="18">
        <v>61</v>
      </c>
      <c r="DE172" s="18">
        <v>62</v>
      </c>
      <c r="DF172" s="18">
        <v>63</v>
      </c>
      <c r="DG172" s="18">
        <v>64</v>
      </c>
      <c r="DH172" s="18">
        <v>65</v>
      </c>
      <c r="DI172" s="18">
        <v>66</v>
      </c>
      <c r="DJ172" s="18">
        <v>67</v>
      </c>
      <c r="DK172" s="18">
        <v>68</v>
      </c>
      <c r="DL172" s="18">
        <v>69</v>
      </c>
      <c r="DM172" s="18">
        <v>70</v>
      </c>
      <c r="DN172" s="18">
        <v>71</v>
      </c>
      <c r="DO172" s="18">
        <v>72</v>
      </c>
      <c r="DP172" s="18">
        <v>73</v>
      </c>
      <c r="DQ172" s="18">
        <v>74</v>
      </c>
      <c r="DR172" s="18">
        <v>75</v>
      </c>
      <c r="DS172" s="18">
        <v>76</v>
      </c>
      <c r="DT172" s="18">
        <v>77</v>
      </c>
      <c r="DU172" s="18">
        <v>78</v>
      </c>
      <c r="DV172" s="18">
        <v>79</v>
      </c>
      <c r="DW172" s="18">
        <v>80</v>
      </c>
      <c r="DX172" s="18">
        <v>81</v>
      </c>
      <c r="DY172" s="18">
        <v>82</v>
      </c>
      <c r="DZ172" s="18">
        <v>83</v>
      </c>
      <c r="EA172" s="18">
        <v>84</v>
      </c>
      <c r="EB172" s="18">
        <v>85</v>
      </c>
      <c r="EC172" s="18">
        <v>86</v>
      </c>
      <c r="ED172" s="18">
        <v>87</v>
      </c>
      <c r="EE172" s="18">
        <v>88</v>
      </c>
      <c r="EF172" s="18">
        <v>89</v>
      </c>
      <c r="EG172" s="18">
        <v>90</v>
      </c>
      <c r="EH172" s="18">
        <v>91</v>
      </c>
      <c r="EI172" s="18">
        <v>92</v>
      </c>
      <c r="EJ172" s="18">
        <v>93</v>
      </c>
      <c r="EK172" s="18">
        <v>94</v>
      </c>
      <c r="EL172" s="18">
        <v>95</v>
      </c>
      <c r="EM172" s="18">
        <v>96</v>
      </c>
      <c r="EN172" s="18">
        <v>97</v>
      </c>
      <c r="EO172" s="18">
        <v>98</v>
      </c>
      <c r="EP172" s="18">
        <v>99</v>
      </c>
      <c r="EQ172" s="18">
        <v>100</v>
      </c>
      <c r="ER172" s="18">
        <v>101</v>
      </c>
      <c r="ES172" s="18">
        <v>102</v>
      </c>
      <c r="ET172" s="18">
        <v>103</v>
      </c>
      <c r="EU172" s="18">
        <v>104</v>
      </c>
      <c r="EV172" s="18">
        <v>105</v>
      </c>
      <c r="EW172" s="18">
        <v>106</v>
      </c>
      <c r="EX172" s="18">
        <v>107</v>
      </c>
      <c r="EY172" s="18">
        <v>108</v>
      </c>
      <c r="EZ172" s="18" t="s">
        <v>291</v>
      </c>
      <c r="FA172" s="58"/>
      <c r="FB172" s="18">
        <v>0</v>
      </c>
      <c r="FC172" s="18">
        <v>1</v>
      </c>
      <c r="FD172" s="18">
        <v>2</v>
      </c>
      <c r="FE172" s="18">
        <v>3</v>
      </c>
      <c r="FF172" s="18">
        <v>4</v>
      </c>
      <c r="FG172" s="18">
        <v>5</v>
      </c>
      <c r="FH172" s="18">
        <v>6</v>
      </c>
      <c r="FI172" s="18">
        <v>7</v>
      </c>
      <c r="FJ172" s="18">
        <v>8</v>
      </c>
      <c r="FK172" s="18">
        <v>9</v>
      </c>
      <c r="FL172" s="18">
        <v>10</v>
      </c>
      <c r="FM172" s="18">
        <v>11</v>
      </c>
      <c r="FN172" s="18">
        <v>12</v>
      </c>
      <c r="FO172" s="18">
        <v>13</v>
      </c>
      <c r="FP172" s="18">
        <v>14</v>
      </c>
      <c r="FQ172" s="18">
        <v>15</v>
      </c>
      <c r="FR172" s="18">
        <v>16</v>
      </c>
      <c r="FS172" s="18">
        <v>17</v>
      </c>
      <c r="FT172" s="18">
        <v>18</v>
      </c>
      <c r="FU172" s="18">
        <v>19</v>
      </c>
      <c r="FV172" s="18">
        <v>20</v>
      </c>
      <c r="FW172" s="18">
        <v>21</v>
      </c>
      <c r="FX172" s="18">
        <v>22</v>
      </c>
      <c r="FY172" s="18">
        <v>23</v>
      </c>
      <c r="FZ172" s="18">
        <v>24</v>
      </c>
      <c r="GA172" s="18">
        <v>25</v>
      </c>
      <c r="GB172" s="18">
        <v>26</v>
      </c>
      <c r="GC172" s="18">
        <v>27</v>
      </c>
      <c r="GD172" s="18">
        <v>28</v>
      </c>
      <c r="GE172" s="18">
        <v>29</v>
      </c>
      <c r="GF172" s="18">
        <v>30</v>
      </c>
      <c r="GG172" s="18">
        <v>31</v>
      </c>
      <c r="GH172" s="18">
        <v>32</v>
      </c>
      <c r="GI172" s="18">
        <v>33</v>
      </c>
      <c r="GJ172" s="18">
        <v>34</v>
      </c>
      <c r="GK172" s="18">
        <v>35</v>
      </c>
      <c r="GL172" s="18">
        <v>36</v>
      </c>
      <c r="GM172" s="18">
        <v>37</v>
      </c>
      <c r="GN172" s="18">
        <v>38</v>
      </c>
      <c r="GO172" s="18">
        <v>39</v>
      </c>
      <c r="GP172" s="18">
        <v>40</v>
      </c>
      <c r="GQ172" s="18">
        <v>41</v>
      </c>
      <c r="GR172" s="18">
        <v>42</v>
      </c>
      <c r="GS172" s="18">
        <v>43</v>
      </c>
      <c r="GT172" s="18">
        <v>44</v>
      </c>
      <c r="GU172" s="18">
        <v>45</v>
      </c>
      <c r="GV172" s="18">
        <v>46</v>
      </c>
      <c r="GW172" s="18">
        <v>47</v>
      </c>
      <c r="GX172" s="18">
        <v>48</v>
      </c>
      <c r="GY172" s="18">
        <v>49</v>
      </c>
      <c r="GZ172" s="18">
        <v>50</v>
      </c>
      <c r="HA172" s="18">
        <v>51</v>
      </c>
      <c r="HB172" s="18">
        <v>52</v>
      </c>
      <c r="HC172" s="18">
        <v>53</v>
      </c>
      <c r="HD172" s="18">
        <v>54</v>
      </c>
      <c r="HE172" s="18">
        <v>55</v>
      </c>
      <c r="HF172" s="18">
        <v>56</v>
      </c>
      <c r="HG172" s="18">
        <v>57</v>
      </c>
      <c r="HH172" s="18">
        <v>58</v>
      </c>
      <c r="HI172" s="18">
        <v>59</v>
      </c>
      <c r="HJ172" s="18">
        <v>60</v>
      </c>
      <c r="HK172" s="18">
        <v>61</v>
      </c>
      <c r="HL172" s="18">
        <v>62</v>
      </c>
      <c r="HM172" s="18">
        <v>63</v>
      </c>
      <c r="HN172" s="18">
        <v>64</v>
      </c>
      <c r="HO172" s="18">
        <v>65</v>
      </c>
      <c r="HP172" s="18">
        <v>66</v>
      </c>
      <c r="HQ172" s="18">
        <v>67</v>
      </c>
      <c r="HR172" s="18">
        <v>68</v>
      </c>
      <c r="HS172" s="18">
        <v>69</v>
      </c>
      <c r="HT172" s="18">
        <v>70</v>
      </c>
      <c r="HU172" s="18">
        <v>71</v>
      </c>
      <c r="HV172" s="18">
        <v>72</v>
      </c>
      <c r="HW172" s="18">
        <v>73</v>
      </c>
      <c r="HX172" s="18">
        <v>74</v>
      </c>
      <c r="HY172" s="18">
        <v>75</v>
      </c>
      <c r="HZ172" s="18">
        <v>76</v>
      </c>
      <c r="IA172" s="18">
        <v>77</v>
      </c>
      <c r="IB172" s="18">
        <v>78</v>
      </c>
      <c r="IC172" s="18">
        <v>79</v>
      </c>
      <c r="ID172" s="18">
        <v>80</v>
      </c>
      <c r="IE172" s="18">
        <v>81</v>
      </c>
      <c r="IF172" s="18">
        <v>82</v>
      </c>
      <c r="IG172" s="18">
        <v>83</v>
      </c>
      <c r="IH172" s="18">
        <v>84</v>
      </c>
      <c r="II172" s="18">
        <v>85</v>
      </c>
      <c r="IJ172" s="18">
        <v>86</v>
      </c>
      <c r="IK172" s="18">
        <v>87</v>
      </c>
      <c r="IL172" s="18">
        <v>88</v>
      </c>
      <c r="IM172" s="18">
        <v>89</v>
      </c>
      <c r="IN172" s="18">
        <v>90</v>
      </c>
      <c r="IO172" s="18">
        <v>91</v>
      </c>
      <c r="IP172" s="18">
        <v>92</v>
      </c>
      <c r="IQ172" s="18">
        <v>93</v>
      </c>
      <c r="IR172" s="18">
        <v>94</v>
      </c>
      <c r="IS172" s="18">
        <v>95</v>
      </c>
      <c r="IT172" s="18">
        <v>96</v>
      </c>
      <c r="IU172" s="18">
        <v>97</v>
      </c>
      <c r="IV172" s="18">
        <v>98</v>
      </c>
      <c r="IW172" s="18">
        <v>99</v>
      </c>
      <c r="IX172" s="18">
        <v>100</v>
      </c>
      <c r="IY172" s="18">
        <v>101</v>
      </c>
      <c r="IZ172" s="18">
        <v>102</v>
      </c>
      <c r="JA172" s="18">
        <v>103</v>
      </c>
      <c r="JB172" s="18">
        <v>120</v>
      </c>
      <c r="JC172" s="18" t="s">
        <v>291</v>
      </c>
      <c r="JD172" s="58"/>
      <c r="JE172" s="18"/>
      <c r="JF172" s="349"/>
      <c r="JG172" s="351"/>
    </row>
    <row r="173" spans="1:377" ht="13.8">
      <c r="A173" s="337" t="s">
        <v>299</v>
      </c>
      <c r="B173" s="37">
        <f t="shared" si="150"/>
        <v>286</v>
      </c>
      <c r="C173" s="37">
        <f t="shared" si="150"/>
        <v>266</v>
      </c>
      <c r="D173" s="37">
        <f t="shared" si="150"/>
        <v>395</v>
      </c>
      <c r="E173" s="37">
        <f t="shared" si="150"/>
        <v>391</v>
      </c>
      <c r="F173" s="37">
        <f t="shared" si="150"/>
        <v>1093</v>
      </c>
      <c r="G173" s="37">
        <f t="shared" si="150"/>
        <v>1110</v>
      </c>
      <c r="H173" s="37">
        <f t="shared" si="150"/>
        <v>1268</v>
      </c>
      <c r="I173" s="37">
        <f t="shared" si="150"/>
        <v>1270</v>
      </c>
      <c r="J173" s="37">
        <f t="shared" si="150"/>
        <v>1017</v>
      </c>
      <c r="K173" s="37">
        <f t="shared" si="150"/>
        <v>1009</v>
      </c>
      <c r="L173" s="37">
        <f t="shared" si="151"/>
        <v>796</v>
      </c>
      <c r="M173" s="37">
        <f t="shared" si="151"/>
        <v>737</v>
      </c>
      <c r="N173" s="37">
        <f t="shared" si="151"/>
        <v>482</v>
      </c>
      <c r="O173" s="37">
        <f t="shared" si="151"/>
        <v>438</v>
      </c>
      <c r="P173" s="37">
        <f t="shared" si="151"/>
        <v>293</v>
      </c>
      <c r="Q173" s="37">
        <f t="shared" si="151"/>
        <v>266</v>
      </c>
      <c r="R173" s="37">
        <f t="shared" si="151"/>
        <v>147</v>
      </c>
      <c r="S173" s="37">
        <f t="shared" si="151"/>
        <v>275</v>
      </c>
      <c r="T173" s="37">
        <f t="shared" si="151"/>
        <v>40</v>
      </c>
      <c r="U173" s="37">
        <f t="shared" si="151"/>
        <v>153</v>
      </c>
      <c r="W173" s="340" t="s">
        <v>19</v>
      </c>
      <c r="X173" s="346">
        <f>SUM(FB173:FK173)</f>
        <v>3660</v>
      </c>
      <c r="Y173" s="346">
        <f>SUM(AU173:BD173)</f>
        <v>3502</v>
      </c>
      <c r="Z173" s="346">
        <f>SUM(FL173:FU173)</f>
        <v>4896</v>
      </c>
      <c r="AA173" s="346">
        <f>SUM(BE173:BN173)</f>
        <v>5053</v>
      </c>
      <c r="AB173" s="346">
        <f>SUM(FV173:GE173)</f>
        <v>12520</v>
      </c>
      <c r="AC173" s="346">
        <f>SUM(BO173:BX173)</f>
        <v>13196</v>
      </c>
      <c r="AD173" s="346">
        <f>SUM(GF173:GO173)</f>
        <v>15128</v>
      </c>
      <c r="AE173" s="346">
        <f>SUM(BY173:CH173)</f>
        <v>14747</v>
      </c>
      <c r="AF173" s="346">
        <f>SUM(GP173:GY173)</f>
        <v>12028</v>
      </c>
      <c r="AG173" s="346">
        <f>SUM(CI173:CR173)</f>
        <v>11717</v>
      </c>
      <c r="AH173" s="346">
        <f>SUM(GZ173:HI173)</f>
        <v>9177</v>
      </c>
      <c r="AI173" s="346">
        <f>SUM(CS173:DB173)</f>
        <v>8457</v>
      </c>
      <c r="AJ173" s="346">
        <f>SUM(HJ173:HS173)</f>
        <v>5891</v>
      </c>
      <c r="AK173" s="346">
        <f>SUM(DC173:DL173)</f>
        <v>4914</v>
      </c>
      <c r="AL173" s="346">
        <f>SUM(HT173:IC173)</f>
        <v>3289</v>
      </c>
      <c r="AM173" s="346">
        <f>SUM(DM173:DV173)</f>
        <v>3462</v>
      </c>
      <c r="AN173" s="346">
        <f>SUM(ID173:IM173)</f>
        <v>2020</v>
      </c>
      <c r="AO173" s="346">
        <f>SUM(DW173:EF173)</f>
        <v>3811</v>
      </c>
      <c r="AP173" s="346">
        <f>SUM(IN173:JB173)</f>
        <v>579</v>
      </c>
      <c r="AQ173" s="346">
        <f>SUM(EG173:EY173)</f>
        <v>2405</v>
      </c>
      <c r="AR173" s="346">
        <f>+EZ173+JC173</f>
        <v>44</v>
      </c>
      <c r="AT173" s="340" t="s">
        <v>19</v>
      </c>
      <c r="AU173" s="341">
        <v>330</v>
      </c>
      <c r="AV173" s="341">
        <v>440</v>
      </c>
      <c r="AW173" s="341">
        <v>326</v>
      </c>
      <c r="AX173" s="341">
        <v>282</v>
      </c>
      <c r="AY173" s="341">
        <v>304</v>
      </c>
      <c r="AZ173" s="341">
        <v>332</v>
      </c>
      <c r="BA173" s="341">
        <v>353</v>
      </c>
      <c r="BB173" s="341">
        <v>368</v>
      </c>
      <c r="BC173" s="341">
        <v>377</v>
      </c>
      <c r="BD173" s="341">
        <v>390</v>
      </c>
      <c r="BE173" s="341">
        <v>371</v>
      </c>
      <c r="BF173" s="341">
        <v>364</v>
      </c>
      <c r="BG173" s="341">
        <v>388</v>
      </c>
      <c r="BH173" s="341">
        <v>382</v>
      </c>
      <c r="BI173" s="341">
        <v>445</v>
      </c>
      <c r="BJ173" s="341">
        <v>521</v>
      </c>
      <c r="BK173" s="341">
        <v>486</v>
      </c>
      <c r="BL173" s="341">
        <v>594</v>
      </c>
      <c r="BM173" s="341">
        <v>691</v>
      </c>
      <c r="BN173" s="341">
        <v>811</v>
      </c>
      <c r="BO173" s="341">
        <v>944</v>
      </c>
      <c r="BP173" s="341">
        <v>955</v>
      </c>
      <c r="BQ173" s="341">
        <v>1090</v>
      </c>
      <c r="BR173" s="341">
        <v>1182</v>
      </c>
      <c r="BS173" s="341">
        <v>1321</v>
      </c>
      <c r="BT173" s="341">
        <v>1417</v>
      </c>
      <c r="BU173" s="341">
        <v>1459</v>
      </c>
      <c r="BV173" s="341">
        <v>1497</v>
      </c>
      <c r="BW173" s="341">
        <v>1638</v>
      </c>
      <c r="BX173" s="341">
        <v>1693</v>
      </c>
      <c r="BY173" s="341">
        <v>1679</v>
      </c>
      <c r="BZ173" s="341">
        <v>1651</v>
      </c>
      <c r="CA173" s="341">
        <v>1613</v>
      </c>
      <c r="CB173" s="341">
        <v>1613</v>
      </c>
      <c r="CC173" s="341">
        <v>1478</v>
      </c>
      <c r="CD173" s="341">
        <v>1409</v>
      </c>
      <c r="CE173" s="341">
        <v>1336</v>
      </c>
      <c r="CF173" s="341">
        <v>1317</v>
      </c>
      <c r="CG173" s="341">
        <v>1322</v>
      </c>
      <c r="CH173" s="341">
        <v>1329</v>
      </c>
      <c r="CI173" s="341">
        <v>1314</v>
      </c>
      <c r="CJ173" s="341">
        <v>1258</v>
      </c>
      <c r="CK173" s="341">
        <v>1210</v>
      </c>
      <c r="CL173" s="341">
        <v>1198</v>
      </c>
      <c r="CM173" s="341">
        <v>1134</v>
      </c>
      <c r="CN173" s="341">
        <v>1159</v>
      </c>
      <c r="CO173" s="341">
        <v>1192</v>
      </c>
      <c r="CP173" s="341">
        <v>1111</v>
      </c>
      <c r="CQ173" s="341">
        <v>1040</v>
      </c>
      <c r="CR173" s="341">
        <v>1101</v>
      </c>
      <c r="CS173" s="341">
        <v>964</v>
      </c>
      <c r="CT173" s="341">
        <v>952</v>
      </c>
      <c r="CU173" s="341">
        <v>964</v>
      </c>
      <c r="CV173" s="341">
        <v>888</v>
      </c>
      <c r="CW173" s="341">
        <v>856</v>
      </c>
      <c r="CX173" s="341">
        <v>846</v>
      </c>
      <c r="CY173" s="341">
        <v>815</v>
      </c>
      <c r="CZ173" s="341">
        <v>755</v>
      </c>
      <c r="DA173" s="341">
        <v>720</v>
      </c>
      <c r="DB173" s="341">
        <v>697</v>
      </c>
      <c r="DC173" s="341">
        <v>669</v>
      </c>
      <c r="DD173" s="341">
        <v>582</v>
      </c>
      <c r="DE173" s="341">
        <v>542</v>
      </c>
      <c r="DF173" s="341">
        <v>553</v>
      </c>
      <c r="DG173" s="341">
        <v>470</v>
      </c>
      <c r="DH173" s="341">
        <v>446</v>
      </c>
      <c r="DI173" s="341">
        <v>456</v>
      </c>
      <c r="DJ173" s="341">
        <v>417</v>
      </c>
      <c r="DK173" s="341">
        <v>394</v>
      </c>
      <c r="DL173" s="341">
        <v>385</v>
      </c>
      <c r="DM173" s="341">
        <v>405</v>
      </c>
      <c r="DN173" s="341">
        <v>332</v>
      </c>
      <c r="DO173" s="341">
        <v>378</v>
      </c>
      <c r="DP173" s="341">
        <v>301</v>
      </c>
      <c r="DQ173" s="341">
        <v>328</v>
      </c>
      <c r="DR173" s="341">
        <v>375</v>
      </c>
      <c r="DS173" s="341">
        <v>337</v>
      </c>
      <c r="DT173" s="341">
        <v>350</v>
      </c>
      <c r="DU173" s="341">
        <v>330</v>
      </c>
      <c r="DV173" s="341">
        <v>326</v>
      </c>
      <c r="DW173" s="341">
        <v>368</v>
      </c>
      <c r="DX173" s="341">
        <v>333</v>
      </c>
      <c r="DY173" s="341">
        <v>361</v>
      </c>
      <c r="DZ173" s="341">
        <v>374</v>
      </c>
      <c r="EA173" s="341">
        <v>373</v>
      </c>
      <c r="EB173" s="341">
        <v>403</v>
      </c>
      <c r="EC173" s="341">
        <v>370</v>
      </c>
      <c r="ED173" s="341">
        <v>391</v>
      </c>
      <c r="EE173" s="341">
        <v>370</v>
      </c>
      <c r="EF173" s="341">
        <v>468</v>
      </c>
      <c r="EG173" s="341">
        <v>392</v>
      </c>
      <c r="EH173" s="341">
        <v>350</v>
      </c>
      <c r="EI173" s="341">
        <v>356</v>
      </c>
      <c r="EJ173" s="341">
        <v>289</v>
      </c>
      <c r="EK173" s="341">
        <v>246</v>
      </c>
      <c r="EL173" s="341">
        <v>193</v>
      </c>
      <c r="EM173" s="341">
        <v>172</v>
      </c>
      <c r="EN173" s="341">
        <v>124</v>
      </c>
      <c r="EO173" s="341">
        <v>109</v>
      </c>
      <c r="EP173" s="341">
        <v>58</v>
      </c>
      <c r="EQ173" s="341">
        <v>50</v>
      </c>
      <c r="ER173" s="341">
        <v>24</v>
      </c>
      <c r="ES173" s="341">
        <v>19</v>
      </c>
      <c r="ET173" s="341">
        <v>8</v>
      </c>
      <c r="EU173" s="341">
        <v>6</v>
      </c>
      <c r="EV173" s="341">
        <v>4</v>
      </c>
      <c r="EW173" s="341">
        <v>1</v>
      </c>
      <c r="EX173" s="341">
        <v>2</v>
      </c>
      <c r="EY173" s="341">
        <v>2</v>
      </c>
      <c r="EZ173" s="341">
        <v>18</v>
      </c>
      <c r="FA173" s="342">
        <v>71282</v>
      </c>
      <c r="FB173" s="341">
        <v>344</v>
      </c>
      <c r="FC173" s="341">
        <v>451</v>
      </c>
      <c r="FD173" s="341">
        <v>358</v>
      </c>
      <c r="FE173" s="341">
        <v>337</v>
      </c>
      <c r="FF173" s="341">
        <v>328</v>
      </c>
      <c r="FG173" s="341">
        <v>355</v>
      </c>
      <c r="FH173" s="341">
        <v>400</v>
      </c>
      <c r="FI173" s="341">
        <v>361</v>
      </c>
      <c r="FJ173" s="341">
        <v>358</v>
      </c>
      <c r="FK173" s="341">
        <v>368</v>
      </c>
      <c r="FL173" s="341">
        <v>375</v>
      </c>
      <c r="FM173" s="341">
        <v>426</v>
      </c>
      <c r="FN173" s="341">
        <v>402</v>
      </c>
      <c r="FO173" s="341">
        <v>381</v>
      </c>
      <c r="FP173" s="341">
        <v>416</v>
      </c>
      <c r="FQ173" s="341">
        <v>520</v>
      </c>
      <c r="FR173" s="341">
        <v>467</v>
      </c>
      <c r="FS173" s="341">
        <v>518</v>
      </c>
      <c r="FT173" s="341">
        <v>624</v>
      </c>
      <c r="FU173" s="341">
        <v>767</v>
      </c>
      <c r="FV173" s="341">
        <v>867</v>
      </c>
      <c r="FW173" s="341">
        <v>972</v>
      </c>
      <c r="FX173" s="341">
        <v>1039</v>
      </c>
      <c r="FY173" s="341">
        <v>1180</v>
      </c>
      <c r="FZ173" s="341">
        <v>1252</v>
      </c>
      <c r="GA173" s="341">
        <v>1320</v>
      </c>
      <c r="GB173" s="341">
        <v>1359</v>
      </c>
      <c r="GC173" s="341">
        <v>1455</v>
      </c>
      <c r="GD173" s="341">
        <v>1487</v>
      </c>
      <c r="GE173" s="341">
        <v>1589</v>
      </c>
      <c r="GF173" s="341">
        <v>1618</v>
      </c>
      <c r="GG173" s="341">
        <v>1610</v>
      </c>
      <c r="GH173" s="341">
        <v>1554</v>
      </c>
      <c r="GI173" s="341">
        <v>1608</v>
      </c>
      <c r="GJ173" s="341">
        <v>1579</v>
      </c>
      <c r="GK173" s="341">
        <v>1584</v>
      </c>
      <c r="GL173" s="341">
        <v>1474</v>
      </c>
      <c r="GM173" s="341">
        <v>1401</v>
      </c>
      <c r="GN173" s="341">
        <v>1393</v>
      </c>
      <c r="GO173" s="341">
        <v>1307</v>
      </c>
      <c r="GP173" s="341">
        <v>1317</v>
      </c>
      <c r="GQ173" s="341">
        <v>1311</v>
      </c>
      <c r="GR173" s="341">
        <v>1250</v>
      </c>
      <c r="GS173" s="341">
        <v>1252</v>
      </c>
      <c r="GT173" s="341">
        <v>1194</v>
      </c>
      <c r="GU173" s="341">
        <v>1205</v>
      </c>
      <c r="GV173" s="341">
        <v>1156</v>
      </c>
      <c r="GW173" s="341">
        <v>1121</v>
      </c>
      <c r="GX173" s="341">
        <v>1131</v>
      </c>
      <c r="GY173" s="341">
        <v>1091</v>
      </c>
      <c r="GZ173" s="341">
        <v>1057</v>
      </c>
      <c r="HA173" s="341">
        <v>1072</v>
      </c>
      <c r="HB173" s="341">
        <v>1021</v>
      </c>
      <c r="HC173" s="341">
        <v>957</v>
      </c>
      <c r="HD173" s="341">
        <v>905</v>
      </c>
      <c r="HE173" s="341">
        <v>916</v>
      </c>
      <c r="HF173" s="341">
        <v>807</v>
      </c>
      <c r="HG173" s="341">
        <v>842</v>
      </c>
      <c r="HH173" s="341">
        <v>795</v>
      </c>
      <c r="HI173" s="341">
        <v>805</v>
      </c>
      <c r="HJ173" s="341">
        <v>764</v>
      </c>
      <c r="HK173" s="341">
        <v>732</v>
      </c>
      <c r="HL173" s="341">
        <v>688</v>
      </c>
      <c r="HM173" s="341">
        <v>648</v>
      </c>
      <c r="HN173" s="341">
        <v>573</v>
      </c>
      <c r="HO173" s="341">
        <v>566</v>
      </c>
      <c r="HP173" s="341">
        <v>539</v>
      </c>
      <c r="HQ173" s="341">
        <v>483</v>
      </c>
      <c r="HR173" s="341">
        <v>451</v>
      </c>
      <c r="HS173" s="341">
        <v>447</v>
      </c>
      <c r="HT173" s="341">
        <v>366</v>
      </c>
      <c r="HU173" s="341">
        <v>393</v>
      </c>
      <c r="HV173" s="341">
        <v>370</v>
      </c>
      <c r="HW173" s="341">
        <v>372</v>
      </c>
      <c r="HX173" s="341">
        <v>335</v>
      </c>
      <c r="HY173" s="341">
        <v>339</v>
      </c>
      <c r="HZ173" s="341">
        <v>296</v>
      </c>
      <c r="IA173" s="341">
        <v>300</v>
      </c>
      <c r="IB173" s="341">
        <v>272</v>
      </c>
      <c r="IC173" s="341">
        <v>246</v>
      </c>
      <c r="ID173" s="341">
        <v>276</v>
      </c>
      <c r="IE173" s="341">
        <v>230</v>
      </c>
      <c r="IF173" s="341">
        <v>195</v>
      </c>
      <c r="IG173" s="341">
        <v>240</v>
      </c>
      <c r="IH173" s="341">
        <v>195</v>
      </c>
      <c r="II173" s="341">
        <v>200</v>
      </c>
      <c r="IJ173" s="341">
        <v>178</v>
      </c>
      <c r="IK173" s="341">
        <v>161</v>
      </c>
      <c r="IL173" s="341">
        <v>183</v>
      </c>
      <c r="IM173" s="341">
        <v>162</v>
      </c>
      <c r="IN173" s="341">
        <v>121</v>
      </c>
      <c r="IO173" s="341">
        <v>103</v>
      </c>
      <c r="IP173" s="341">
        <v>99</v>
      </c>
      <c r="IQ173" s="341">
        <v>73</v>
      </c>
      <c r="IR173" s="341">
        <v>53</v>
      </c>
      <c r="IS173" s="341">
        <v>32</v>
      </c>
      <c r="IT173" s="341">
        <v>33</v>
      </c>
      <c r="IU173" s="341">
        <v>25</v>
      </c>
      <c r="IV173" s="341">
        <v>9</v>
      </c>
      <c r="IW173" s="341">
        <v>14</v>
      </c>
      <c r="IX173" s="341">
        <v>6</v>
      </c>
      <c r="IY173" s="341">
        <v>2</v>
      </c>
      <c r="IZ173" s="341">
        <v>5</v>
      </c>
      <c r="JA173" s="341">
        <v>1</v>
      </c>
      <c r="JB173" s="341">
        <v>3</v>
      </c>
      <c r="JC173" s="341">
        <v>26</v>
      </c>
      <c r="JD173" s="342">
        <v>69214</v>
      </c>
      <c r="JE173" s="341">
        <v>140496</v>
      </c>
      <c r="JF173" s="350"/>
      <c r="JG173" s="351"/>
    </row>
    <row r="174" spans="1:377">
      <c r="A174" s="337" t="s">
        <v>300</v>
      </c>
      <c r="B174" s="37">
        <f t="shared" si="150"/>
        <v>665</v>
      </c>
      <c r="C174" s="37">
        <f t="shared" si="150"/>
        <v>614</v>
      </c>
      <c r="D174" s="37">
        <f t="shared" si="150"/>
        <v>778</v>
      </c>
      <c r="E174" s="37">
        <f t="shared" si="150"/>
        <v>819</v>
      </c>
      <c r="F174" s="37">
        <f t="shared" si="150"/>
        <v>1607</v>
      </c>
      <c r="G174" s="37">
        <f t="shared" si="150"/>
        <v>1681</v>
      </c>
      <c r="H174" s="37">
        <f t="shared" si="150"/>
        <v>1570</v>
      </c>
      <c r="I174" s="37">
        <f t="shared" si="150"/>
        <v>1568</v>
      </c>
      <c r="J174" s="37">
        <f t="shared" si="150"/>
        <v>1262</v>
      </c>
      <c r="K174" s="37">
        <f t="shared" si="150"/>
        <v>1239</v>
      </c>
      <c r="L174" s="37">
        <f t="shared" si="151"/>
        <v>1009</v>
      </c>
      <c r="M174" s="37">
        <f t="shared" si="151"/>
        <v>931</v>
      </c>
      <c r="N174" s="37">
        <f t="shared" si="151"/>
        <v>597</v>
      </c>
      <c r="O174" s="37">
        <f t="shared" si="151"/>
        <v>493</v>
      </c>
      <c r="P174" s="37">
        <f t="shared" si="151"/>
        <v>240</v>
      </c>
      <c r="Q174" s="37">
        <f t="shared" si="151"/>
        <v>265</v>
      </c>
      <c r="R174" s="37">
        <f t="shared" si="151"/>
        <v>149</v>
      </c>
      <c r="S174" s="37">
        <f t="shared" si="151"/>
        <v>198</v>
      </c>
      <c r="T174" s="37">
        <f t="shared" si="151"/>
        <v>30</v>
      </c>
      <c r="U174" s="37">
        <f t="shared" si="151"/>
        <v>79</v>
      </c>
      <c r="W174" s="16"/>
      <c r="X174" s="458">
        <f t="shared" ref="X174:X189" si="152">SUM(FB174:FK174)</f>
        <v>55</v>
      </c>
      <c r="Y174" s="458">
        <f t="shared" ref="Y174:Y189" si="153">SUM(AU174:BD174)</f>
        <v>51</v>
      </c>
      <c r="Z174" s="458">
        <f t="shared" ref="Z174:Z189" si="154">SUM(FL174:FU174)</f>
        <v>81</v>
      </c>
      <c r="AA174" s="458">
        <f t="shared" ref="AA174:AA189" si="155">SUM(BE174:BN174)</f>
        <v>72</v>
      </c>
      <c r="AB174" s="458">
        <f t="shared" ref="AB174:AB189" si="156">SUM(FV174:GE174)</f>
        <v>384</v>
      </c>
      <c r="AC174" s="458">
        <f t="shared" ref="AC174:AC189" si="157">SUM(BO174:BX174)</f>
        <v>313</v>
      </c>
      <c r="AD174" s="458">
        <f t="shared" ref="AD174:AD189" si="158">SUM(GF174:GO174)</f>
        <v>473</v>
      </c>
      <c r="AE174" s="458">
        <f t="shared" ref="AE174:AE189" si="159">SUM(BY174:CH174)</f>
        <v>331</v>
      </c>
      <c r="AF174" s="458">
        <f t="shared" ref="AF174:AF189" si="160">SUM(GP174:GY174)</f>
        <v>312</v>
      </c>
      <c r="AG174" s="458">
        <f t="shared" ref="AG174:AG189" si="161">SUM(CI174:CR174)</f>
        <v>242</v>
      </c>
      <c r="AH174" s="458">
        <f t="shared" ref="AH174:AH189" si="162">SUM(GZ174:HI174)</f>
        <v>190</v>
      </c>
      <c r="AI174" s="458">
        <f t="shared" ref="AI174:AI189" si="163">SUM(CS174:DB174)</f>
        <v>147</v>
      </c>
      <c r="AJ174" s="458">
        <f t="shared" ref="AJ174:AJ189" si="164">SUM(HJ174:HS174)</f>
        <v>138</v>
      </c>
      <c r="AK174" s="458">
        <f t="shared" ref="AK174:AK189" si="165">SUM(DC174:DL174)</f>
        <v>103</v>
      </c>
      <c r="AL174" s="458">
        <f t="shared" ref="AL174:AL189" si="166">SUM(HT174:IC174)</f>
        <v>116</v>
      </c>
      <c r="AM174" s="458">
        <f t="shared" ref="AM174:AM189" si="167">SUM(DM174:DV174)</f>
        <v>105</v>
      </c>
      <c r="AN174" s="458">
        <f t="shared" ref="AN174:AN189" si="168">SUM(ID174:IM174)</f>
        <v>75</v>
      </c>
      <c r="AO174" s="458">
        <f t="shared" ref="AO174:AO189" si="169">SUM(DW174:EF174)</f>
        <v>138</v>
      </c>
      <c r="AP174" s="458">
        <f t="shared" ref="AP174:AP189" si="170">SUM(IN174:JB174)</f>
        <v>24</v>
      </c>
      <c r="AQ174" s="458">
        <f t="shared" ref="AQ174:AQ189" si="171">SUM(EG174:EY174)</f>
        <v>150</v>
      </c>
      <c r="AR174" s="458">
        <f t="shared" ref="AR174:AR189" si="172">+EZ174+JC174</f>
        <v>9</v>
      </c>
      <c r="AT174" s="16"/>
      <c r="AU174" s="13">
        <v>12</v>
      </c>
      <c r="AV174" s="13">
        <v>1</v>
      </c>
      <c r="AW174" s="13">
        <v>4</v>
      </c>
      <c r="AX174" s="13">
        <v>5</v>
      </c>
      <c r="AY174" s="13">
        <v>9</v>
      </c>
      <c r="AZ174" s="13">
        <v>7</v>
      </c>
      <c r="BA174" s="13">
        <v>2</v>
      </c>
      <c r="BB174" s="13">
        <v>2</v>
      </c>
      <c r="BC174" s="13">
        <v>4</v>
      </c>
      <c r="BD174" s="13">
        <v>5</v>
      </c>
      <c r="BE174" s="13">
        <v>1</v>
      </c>
      <c r="BF174" s="13">
        <v>6</v>
      </c>
      <c r="BG174" s="13">
        <v>8</v>
      </c>
      <c r="BH174" s="13">
        <v>4</v>
      </c>
      <c r="BI174" s="13">
        <v>4</v>
      </c>
      <c r="BJ174" s="13">
        <v>10</v>
      </c>
      <c r="BK174" s="13">
        <v>5</v>
      </c>
      <c r="BL174" s="13">
        <v>8</v>
      </c>
      <c r="BM174" s="13">
        <v>8</v>
      </c>
      <c r="BN174" s="13">
        <v>18</v>
      </c>
      <c r="BO174" s="13">
        <v>14</v>
      </c>
      <c r="BP174" s="13">
        <v>19</v>
      </c>
      <c r="BQ174" s="13">
        <v>21</v>
      </c>
      <c r="BR174" s="13">
        <v>32</v>
      </c>
      <c r="BS174" s="13">
        <v>32</v>
      </c>
      <c r="BT174" s="13">
        <v>34</v>
      </c>
      <c r="BU174" s="13">
        <v>41</v>
      </c>
      <c r="BV174" s="13">
        <v>41</v>
      </c>
      <c r="BW174" s="13">
        <v>31</v>
      </c>
      <c r="BX174" s="13">
        <v>48</v>
      </c>
      <c r="BY174" s="13">
        <v>46</v>
      </c>
      <c r="BZ174" s="13">
        <v>45</v>
      </c>
      <c r="CA174" s="13">
        <v>44</v>
      </c>
      <c r="CB174" s="13">
        <v>39</v>
      </c>
      <c r="CC174" s="13">
        <v>24</v>
      </c>
      <c r="CD174" s="13">
        <v>29</v>
      </c>
      <c r="CE174" s="13">
        <v>26</v>
      </c>
      <c r="CF174" s="13">
        <v>23</v>
      </c>
      <c r="CG174" s="13">
        <v>23</v>
      </c>
      <c r="CH174" s="13">
        <v>32</v>
      </c>
      <c r="CI174" s="13">
        <v>29</v>
      </c>
      <c r="CJ174" s="13">
        <v>27</v>
      </c>
      <c r="CK174" s="13">
        <v>23</v>
      </c>
      <c r="CL174" s="13">
        <v>14</v>
      </c>
      <c r="CM174" s="13">
        <v>26</v>
      </c>
      <c r="CN174" s="13">
        <v>26</v>
      </c>
      <c r="CO174" s="13">
        <v>26</v>
      </c>
      <c r="CP174" s="13">
        <v>31</v>
      </c>
      <c r="CQ174" s="13">
        <v>21</v>
      </c>
      <c r="CR174" s="13">
        <v>19</v>
      </c>
      <c r="CS174" s="13">
        <v>14</v>
      </c>
      <c r="CT174" s="13">
        <v>17</v>
      </c>
      <c r="CU174" s="13">
        <v>17</v>
      </c>
      <c r="CV174" s="13">
        <v>15</v>
      </c>
      <c r="CW174" s="13">
        <v>19</v>
      </c>
      <c r="CX174" s="13">
        <v>18</v>
      </c>
      <c r="CY174" s="13">
        <v>17</v>
      </c>
      <c r="CZ174" s="13">
        <v>9</v>
      </c>
      <c r="DA174" s="13">
        <v>10</v>
      </c>
      <c r="DB174" s="13">
        <v>11</v>
      </c>
      <c r="DC174" s="13">
        <v>14</v>
      </c>
      <c r="DD174" s="13">
        <v>9</v>
      </c>
      <c r="DE174" s="13">
        <v>13</v>
      </c>
      <c r="DF174" s="13">
        <v>14</v>
      </c>
      <c r="DG174" s="13">
        <v>17</v>
      </c>
      <c r="DH174" s="13">
        <v>2</v>
      </c>
      <c r="DI174" s="13">
        <v>5</v>
      </c>
      <c r="DJ174" s="13">
        <v>8</v>
      </c>
      <c r="DK174" s="13">
        <v>14</v>
      </c>
      <c r="DL174" s="13">
        <v>7</v>
      </c>
      <c r="DM174" s="13">
        <v>12</v>
      </c>
      <c r="DN174" s="13">
        <v>10</v>
      </c>
      <c r="DO174" s="13">
        <v>8</v>
      </c>
      <c r="DP174" s="13">
        <v>12</v>
      </c>
      <c r="DQ174" s="13">
        <v>4</v>
      </c>
      <c r="DR174" s="13">
        <v>10</v>
      </c>
      <c r="DS174" s="13">
        <v>14</v>
      </c>
      <c r="DT174" s="13">
        <v>15</v>
      </c>
      <c r="DU174" s="13">
        <v>9</v>
      </c>
      <c r="DV174" s="13">
        <v>11</v>
      </c>
      <c r="DW174" s="13">
        <v>5</v>
      </c>
      <c r="DX174" s="13">
        <v>8</v>
      </c>
      <c r="DY174" s="13">
        <v>17</v>
      </c>
      <c r="DZ174" s="13">
        <v>11</v>
      </c>
      <c r="EA174" s="13">
        <v>16</v>
      </c>
      <c r="EB174" s="13">
        <v>15</v>
      </c>
      <c r="EC174" s="13">
        <v>13</v>
      </c>
      <c r="ED174" s="13">
        <v>15</v>
      </c>
      <c r="EE174" s="13">
        <v>16</v>
      </c>
      <c r="EF174" s="13">
        <v>22</v>
      </c>
      <c r="EG174" s="13">
        <v>16</v>
      </c>
      <c r="EH174" s="13">
        <v>23</v>
      </c>
      <c r="EI174" s="13">
        <v>16</v>
      </c>
      <c r="EJ174" s="13">
        <v>14</v>
      </c>
      <c r="EK174" s="13">
        <v>18</v>
      </c>
      <c r="EL174" s="13">
        <v>17</v>
      </c>
      <c r="EM174" s="13">
        <v>13</v>
      </c>
      <c r="EN174" s="13">
        <v>10</v>
      </c>
      <c r="EO174" s="13">
        <v>7</v>
      </c>
      <c r="EP174" s="13">
        <v>4</v>
      </c>
      <c r="EQ174" s="13">
        <v>6</v>
      </c>
      <c r="ER174" s="13">
        <v>2</v>
      </c>
      <c r="ES174" s="13"/>
      <c r="ET174" s="13"/>
      <c r="EU174" s="13">
        <v>1</v>
      </c>
      <c r="EV174" s="13">
        <v>1</v>
      </c>
      <c r="EW174" s="13"/>
      <c r="EX174" s="13">
        <v>2</v>
      </c>
      <c r="EY174" s="13"/>
      <c r="EZ174" s="13">
        <v>4</v>
      </c>
      <c r="FA174" s="59">
        <v>1656</v>
      </c>
      <c r="FB174" s="13">
        <v>11</v>
      </c>
      <c r="FC174" s="13">
        <v>5</v>
      </c>
      <c r="FD174" s="13">
        <v>3</v>
      </c>
      <c r="FE174" s="13">
        <v>3</v>
      </c>
      <c r="FF174" s="13">
        <v>5</v>
      </c>
      <c r="FG174" s="13">
        <v>6</v>
      </c>
      <c r="FH174" s="13">
        <v>3</v>
      </c>
      <c r="FI174" s="13">
        <v>6</v>
      </c>
      <c r="FJ174" s="13">
        <v>6</v>
      </c>
      <c r="FK174" s="13">
        <v>7</v>
      </c>
      <c r="FL174" s="13">
        <v>6</v>
      </c>
      <c r="FM174" s="13">
        <v>9</v>
      </c>
      <c r="FN174" s="13">
        <v>1</v>
      </c>
      <c r="FO174" s="13">
        <v>3</v>
      </c>
      <c r="FP174" s="13">
        <v>11</v>
      </c>
      <c r="FQ174" s="13">
        <v>9</v>
      </c>
      <c r="FR174" s="13">
        <v>9</v>
      </c>
      <c r="FS174" s="13">
        <v>7</v>
      </c>
      <c r="FT174" s="13">
        <v>8</v>
      </c>
      <c r="FU174" s="13">
        <v>18</v>
      </c>
      <c r="FV174" s="13">
        <v>19</v>
      </c>
      <c r="FW174" s="13">
        <v>26</v>
      </c>
      <c r="FX174" s="13">
        <v>29</v>
      </c>
      <c r="FY174" s="13">
        <v>27</v>
      </c>
      <c r="FZ174" s="13">
        <v>44</v>
      </c>
      <c r="GA174" s="13">
        <v>42</v>
      </c>
      <c r="GB174" s="13">
        <v>36</v>
      </c>
      <c r="GC174" s="13">
        <v>67</v>
      </c>
      <c r="GD174" s="13">
        <v>37</v>
      </c>
      <c r="GE174" s="13">
        <v>57</v>
      </c>
      <c r="GF174" s="13">
        <v>62</v>
      </c>
      <c r="GG174" s="13">
        <v>56</v>
      </c>
      <c r="GH174" s="13">
        <v>45</v>
      </c>
      <c r="GI174" s="13">
        <v>47</v>
      </c>
      <c r="GJ174" s="13">
        <v>53</v>
      </c>
      <c r="GK174" s="13">
        <v>48</v>
      </c>
      <c r="GL174" s="13">
        <v>53</v>
      </c>
      <c r="GM174" s="13">
        <v>44</v>
      </c>
      <c r="GN174" s="13">
        <v>26</v>
      </c>
      <c r="GO174" s="13">
        <v>39</v>
      </c>
      <c r="GP174" s="13">
        <v>38</v>
      </c>
      <c r="GQ174" s="13">
        <v>31</v>
      </c>
      <c r="GR174" s="13">
        <v>37</v>
      </c>
      <c r="GS174" s="13">
        <v>24</v>
      </c>
      <c r="GT174" s="13">
        <v>36</v>
      </c>
      <c r="GU174" s="13">
        <v>30</v>
      </c>
      <c r="GV174" s="13">
        <v>26</v>
      </c>
      <c r="GW174" s="13">
        <v>27</v>
      </c>
      <c r="GX174" s="13">
        <v>33</v>
      </c>
      <c r="GY174" s="13">
        <v>30</v>
      </c>
      <c r="GZ174" s="13">
        <v>27</v>
      </c>
      <c r="HA174" s="13">
        <v>24</v>
      </c>
      <c r="HB174" s="13">
        <v>18</v>
      </c>
      <c r="HC174" s="13">
        <v>18</v>
      </c>
      <c r="HD174" s="13">
        <v>22</v>
      </c>
      <c r="HE174" s="13">
        <v>16</v>
      </c>
      <c r="HF174" s="13">
        <v>19</v>
      </c>
      <c r="HG174" s="13">
        <v>16</v>
      </c>
      <c r="HH174" s="13">
        <v>11</v>
      </c>
      <c r="HI174" s="13">
        <v>19</v>
      </c>
      <c r="HJ174" s="13">
        <v>16</v>
      </c>
      <c r="HK174" s="13">
        <v>13</v>
      </c>
      <c r="HL174" s="13">
        <v>14</v>
      </c>
      <c r="HM174" s="13">
        <v>18</v>
      </c>
      <c r="HN174" s="13">
        <v>8</v>
      </c>
      <c r="HO174" s="13">
        <v>21</v>
      </c>
      <c r="HP174" s="13">
        <v>13</v>
      </c>
      <c r="HQ174" s="13">
        <v>13</v>
      </c>
      <c r="HR174" s="13">
        <v>11</v>
      </c>
      <c r="HS174" s="13">
        <v>11</v>
      </c>
      <c r="HT174" s="13">
        <v>5</v>
      </c>
      <c r="HU174" s="13">
        <v>15</v>
      </c>
      <c r="HV174" s="13">
        <v>14</v>
      </c>
      <c r="HW174" s="13">
        <v>13</v>
      </c>
      <c r="HX174" s="13">
        <v>14</v>
      </c>
      <c r="HY174" s="13">
        <v>10</v>
      </c>
      <c r="HZ174" s="13">
        <v>13</v>
      </c>
      <c r="IA174" s="13">
        <v>15</v>
      </c>
      <c r="IB174" s="13">
        <v>10</v>
      </c>
      <c r="IC174" s="13">
        <v>7</v>
      </c>
      <c r="ID174" s="13">
        <v>9</v>
      </c>
      <c r="IE174" s="13">
        <v>7</v>
      </c>
      <c r="IF174" s="13">
        <v>10</v>
      </c>
      <c r="IG174" s="13">
        <v>10</v>
      </c>
      <c r="IH174" s="13">
        <v>6</v>
      </c>
      <c r="II174" s="13">
        <v>8</v>
      </c>
      <c r="IJ174" s="13">
        <v>5</v>
      </c>
      <c r="IK174" s="13">
        <v>5</v>
      </c>
      <c r="IL174" s="13">
        <v>10</v>
      </c>
      <c r="IM174" s="13">
        <v>5</v>
      </c>
      <c r="IN174" s="13">
        <v>8</v>
      </c>
      <c r="IO174" s="13">
        <v>1</v>
      </c>
      <c r="IP174" s="13">
        <v>2</v>
      </c>
      <c r="IQ174" s="13">
        <v>2</v>
      </c>
      <c r="IR174" s="13">
        <v>1</v>
      </c>
      <c r="IS174" s="13">
        <v>1</v>
      </c>
      <c r="IT174" s="13">
        <v>2</v>
      </c>
      <c r="IU174" s="13">
        <v>3</v>
      </c>
      <c r="IV174" s="13"/>
      <c r="IW174" s="13">
        <v>2</v>
      </c>
      <c r="IX174" s="13"/>
      <c r="IY174" s="13">
        <v>1</v>
      </c>
      <c r="IZ174" s="13">
        <v>1</v>
      </c>
      <c r="JA174" s="13"/>
      <c r="JB174" s="13"/>
      <c r="JC174" s="13">
        <v>5</v>
      </c>
      <c r="JD174" s="59">
        <v>1853</v>
      </c>
      <c r="JE174" s="13">
        <v>3509</v>
      </c>
      <c r="JF174" s="351"/>
      <c r="JG174" s="351"/>
    </row>
    <row r="175" spans="1:377">
      <c r="A175" s="337" t="s">
        <v>301</v>
      </c>
      <c r="B175" s="37">
        <f t="shared" si="150"/>
        <v>183</v>
      </c>
      <c r="C175" s="37">
        <f t="shared" si="150"/>
        <v>155</v>
      </c>
      <c r="D175" s="37">
        <f t="shared" si="150"/>
        <v>226</v>
      </c>
      <c r="E175" s="37">
        <f t="shared" si="150"/>
        <v>177</v>
      </c>
      <c r="F175" s="37">
        <f t="shared" si="150"/>
        <v>671</v>
      </c>
      <c r="G175" s="37">
        <f t="shared" si="150"/>
        <v>727</v>
      </c>
      <c r="H175" s="37">
        <f t="shared" si="150"/>
        <v>876</v>
      </c>
      <c r="I175" s="37">
        <f t="shared" si="150"/>
        <v>887</v>
      </c>
      <c r="J175" s="37">
        <f t="shared" si="150"/>
        <v>671</v>
      </c>
      <c r="K175" s="37">
        <f t="shared" si="150"/>
        <v>685</v>
      </c>
      <c r="L175" s="37">
        <f t="shared" si="151"/>
        <v>534</v>
      </c>
      <c r="M175" s="37">
        <f t="shared" si="151"/>
        <v>523</v>
      </c>
      <c r="N175" s="37">
        <f t="shared" si="151"/>
        <v>373</v>
      </c>
      <c r="O175" s="37">
        <f t="shared" si="151"/>
        <v>325</v>
      </c>
      <c r="P175" s="37">
        <f t="shared" si="151"/>
        <v>195</v>
      </c>
      <c r="Q175" s="37">
        <f t="shared" si="151"/>
        <v>234</v>
      </c>
      <c r="R175" s="37">
        <f t="shared" si="151"/>
        <v>141</v>
      </c>
      <c r="S175" s="37">
        <f t="shared" si="151"/>
        <v>280</v>
      </c>
      <c r="T175" s="37">
        <f t="shared" si="151"/>
        <v>38</v>
      </c>
      <c r="U175" s="37">
        <f t="shared" si="151"/>
        <v>171</v>
      </c>
      <c r="W175" s="16" t="s">
        <v>312</v>
      </c>
      <c r="X175" s="458">
        <f t="shared" si="152"/>
        <v>421</v>
      </c>
      <c r="Y175" s="458">
        <f t="shared" si="153"/>
        <v>410</v>
      </c>
      <c r="Z175" s="458">
        <f t="shared" si="154"/>
        <v>515</v>
      </c>
      <c r="AA175" s="458">
        <f t="shared" si="155"/>
        <v>522</v>
      </c>
      <c r="AB175" s="458">
        <f t="shared" si="156"/>
        <v>1309</v>
      </c>
      <c r="AC175" s="458">
        <f t="shared" si="157"/>
        <v>1341</v>
      </c>
      <c r="AD175" s="458">
        <f t="shared" si="158"/>
        <v>1537</v>
      </c>
      <c r="AE175" s="458">
        <f t="shared" si="159"/>
        <v>1370</v>
      </c>
      <c r="AF175" s="458">
        <f t="shared" si="160"/>
        <v>1137</v>
      </c>
      <c r="AG175" s="458">
        <f t="shared" si="161"/>
        <v>1046</v>
      </c>
      <c r="AH175" s="458">
        <f t="shared" si="162"/>
        <v>812</v>
      </c>
      <c r="AI175" s="458">
        <f t="shared" si="163"/>
        <v>730</v>
      </c>
      <c r="AJ175" s="458">
        <f t="shared" si="164"/>
        <v>563</v>
      </c>
      <c r="AK175" s="458">
        <f t="shared" si="165"/>
        <v>394</v>
      </c>
      <c r="AL175" s="458">
        <f t="shared" si="166"/>
        <v>278</v>
      </c>
      <c r="AM175" s="458">
        <f t="shared" si="167"/>
        <v>267</v>
      </c>
      <c r="AN175" s="458">
        <f t="shared" si="168"/>
        <v>166</v>
      </c>
      <c r="AO175" s="458">
        <f t="shared" si="169"/>
        <v>222</v>
      </c>
      <c r="AP175" s="458">
        <f t="shared" si="170"/>
        <v>39</v>
      </c>
      <c r="AQ175" s="458">
        <f t="shared" si="171"/>
        <v>126</v>
      </c>
      <c r="AR175" s="458">
        <f t="shared" si="172"/>
        <v>5</v>
      </c>
      <c r="AT175" s="16" t="s">
        <v>312</v>
      </c>
      <c r="AU175" s="13">
        <v>40</v>
      </c>
      <c r="AV175" s="13">
        <v>45</v>
      </c>
      <c r="AW175" s="13">
        <v>41</v>
      </c>
      <c r="AX175" s="13">
        <v>38</v>
      </c>
      <c r="AY175" s="13">
        <v>37</v>
      </c>
      <c r="AZ175" s="13">
        <v>41</v>
      </c>
      <c r="BA175" s="13">
        <v>41</v>
      </c>
      <c r="BB175" s="13">
        <v>44</v>
      </c>
      <c r="BC175" s="13">
        <v>38</v>
      </c>
      <c r="BD175" s="13">
        <v>45</v>
      </c>
      <c r="BE175" s="13">
        <v>44</v>
      </c>
      <c r="BF175" s="13">
        <v>38</v>
      </c>
      <c r="BG175" s="13">
        <v>45</v>
      </c>
      <c r="BH175" s="13">
        <v>47</v>
      </c>
      <c r="BI175" s="13">
        <v>44</v>
      </c>
      <c r="BJ175" s="13">
        <v>57</v>
      </c>
      <c r="BK175" s="13">
        <v>38</v>
      </c>
      <c r="BL175" s="13">
        <v>60</v>
      </c>
      <c r="BM175" s="13">
        <v>72</v>
      </c>
      <c r="BN175" s="13">
        <v>77</v>
      </c>
      <c r="BO175" s="13">
        <v>92</v>
      </c>
      <c r="BP175" s="13">
        <v>104</v>
      </c>
      <c r="BQ175" s="13">
        <v>119</v>
      </c>
      <c r="BR175" s="13">
        <v>126</v>
      </c>
      <c r="BS175" s="13">
        <v>140</v>
      </c>
      <c r="BT175" s="13">
        <v>147</v>
      </c>
      <c r="BU175" s="13">
        <v>139</v>
      </c>
      <c r="BV175" s="13">
        <v>151</v>
      </c>
      <c r="BW175" s="13">
        <v>167</v>
      </c>
      <c r="BX175" s="13">
        <v>156</v>
      </c>
      <c r="BY175" s="13">
        <v>153</v>
      </c>
      <c r="BZ175" s="13">
        <v>153</v>
      </c>
      <c r="CA175" s="13">
        <v>148</v>
      </c>
      <c r="CB175" s="13">
        <v>155</v>
      </c>
      <c r="CC175" s="13">
        <v>142</v>
      </c>
      <c r="CD175" s="13">
        <v>138</v>
      </c>
      <c r="CE175" s="13">
        <v>117</v>
      </c>
      <c r="CF175" s="13">
        <v>130</v>
      </c>
      <c r="CG175" s="13">
        <v>114</v>
      </c>
      <c r="CH175" s="13">
        <v>120</v>
      </c>
      <c r="CI175" s="13">
        <v>127</v>
      </c>
      <c r="CJ175" s="13">
        <v>100</v>
      </c>
      <c r="CK175" s="13">
        <v>97</v>
      </c>
      <c r="CL175" s="13">
        <v>102</v>
      </c>
      <c r="CM175" s="13">
        <v>107</v>
      </c>
      <c r="CN175" s="13">
        <v>104</v>
      </c>
      <c r="CO175" s="13">
        <v>110</v>
      </c>
      <c r="CP175" s="13">
        <v>106</v>
      </c>
      <c r="CQ175" s="13">
        <v>81</v>
      </c>
      <c r="CR175" s="13">
        <v>112</v>
      </c>
      <c r="CS175" s="13">
        <v>62</v>
      </c>
      <c r="CT175" s="13">
        <v>88</v>
      </c>
      <c r="CU175" s="13">
        <v>92</v>
      </c>
      <c r="CV175" s="13">
        <v>74</v>
      </c>
      <c r="CW175" s="13">
        <v>86</v>
      </c>
      <c r="CX175" s="13">
        <v>71</v>
      </c>
      <c r="CY175" s="13">
        <v>72</v>
      </c>
      <c r="CZ175" s="13">
        <v>57</v>
      </c>
      <c r="DA175" s="13">
        <v>60</v>
      </c>
      <c r="DB175" s="13">
        <v>68</v>
      </c>
      <c r="DC175" s="13">
        <v>61</v>
      </c>
      <c r="DD175" s="13">
        <v>40</v>
      </c>
      <c r="DE175" s="13">
        <v>47</v>
      </c>
      <c r="DF175" s="13">
        <v>46</v>
      </c>
      <c r="DG175" s="13">
        <v>44</v>
      </c>
      <c r="DH175" s="13">
        <v>34</v>
      </c>
      <c r="DI175" s="13">
        <v>29</v>
      </c>
      <c r="DJ175" s="13">
        <v>36</v>
      </c>
      <c r="DK175" s="13">
        <v>28</v>
      </c>
      <c r="DL175" s="13">
        <v>29</v>
      </c>
      <c r="DM175" s="13">
        <v>34</v>
      </c>
      <c r="DN175" s="13">
        <v>27</v>
      </c>
      <c r="DO175" s="13">
        <v>28</v>
      </c>
      <c r="DP175" s="13">
        <v>19</v>
      </c>
      <c r="DQ175" s="13">
        <v>23</v>
      </c>
      <c r="DR175" s="13">
        <v>41</v>
      </c>
      <c r="DS175" s="13">
        <v>24</v>
      </c>
      <c r="DT175" s="13">
        <v>31</v>
      </c>
      <c r="DU175" s="13">
        <v>22</v>
      </c>
      <c r="DV175" s="13">
        <v>18</v>
      </c>
      <c r="DW175" s="13">
        <v>25</v>
      </c>
      <c r="DX175" s="13">
        <v>15</v>
      </c>
      <c r="DY175" s="13">
        <v>22</v>
      </c>
      <c r="DZ175" s="13">
        <v>15</v>
      </c>
      <c r="EA175" s="13">
        <v>25</v>
      </c>
      <c r="EB175" s="13">
        <v>31</v>
      </c>
      <c r="EC175" s="13">
        <v>25</v>
      </c>
      <c r="ED175" s="13">
        <v>26</v>
      </c>
      <c r="EE175" s="13">
        <v>14</v>
      </c>
      <c r="EF175" s="13">
        <v>24</v>
      </c>
      <c r="EG175" s="13">
        <v>16</v>
      </c>
      <c r="EH175" s="13">
        <v>19</v>
      </c>
      <c r="EI175" s="13">
        <v>21</v>
      </c>
      <c r="EJ175" s="13">
        <v>12</v>
      </c>
      <c r="EK175" s="13">
        <v>12</v>
      </c>
      <c r="EL175" s="13">
        <v>10</v>
      </c>
      <c r="EM175" s="13">
        <v>9</v>
      </c>
      <c r="EN175" s="13">
        <v>7</v>
      </c>
      <c r="EO175" s="13">
        <v>9</v>
      </c>
      <c r="EP175" s="13">
        <v>5</v>
      </c>
      <c r="EQ175" s="13">
        <v>2</v>
      </c>
      <c r="ER175" s="13"/>
      <c r="ES175" s="13">
        <v>2</v>
      </c>
      <c r="ET175" s="13"/>
      <c r="EU175" s="13">
        <v>1</v>
      </c>
      <c r="EV175" s="13">
        <v>1</v>
      </c>
      <c r="EW175" s="13"/>
      <c r="EX175" s="13"/>
      <c r="EY175" s="13"/>
      <c r="EZ175" s="13">
        <v>2</v>
      </c>
      <c r="FA175" s="59">
        <v>6430</v>
      </c>
      <c r="FB175" s="13">
        <v>37</v>
      </c>
      <c r="FC175" s="13">
        <v>53</v>
      </c>
      <c r="FD175" s="13">
        <v>43</v>
      </c>
      <c r="FE175" s="13">
        <v>42</v>
      </c>
      <c r="FF175" s="13">
        <v>25</v>
      </c>
      <c r="FG175" s="13">
        <v>44</v>
      </c>
      <c r="FH175" s="13">
        <v>48</v>
      </c>
      <c r="FI175" s="13">
        <v>46</v>
      </c>
      <c r="FJ175" s="13">
        <v>44</v>
      </c>
      <c r="FK175" s="13">
        <v>39</v>
      </c>
      <c r="FL175" s="13">
        <v>42</v>
      </c>
      <c r="FM175" s="13">
        <v>47</v>
      </c>
      <c r="FN175" s="13">
        <v>50</v>
      </c>
      <c r="FO175" s="13">
        <v>41</v>
      </c>
      <c r="FP175" s="13">
        <v>36</v>
      </c>
      <c r="FQ175" s="13">
        <v>54</v>
      </c>
      <c r="FR175" s="13">
        <v>58</v>
      </c>
      <c r="FS175" s="13">
        <v>45</v>
      </c>
      <c r="FT175" s="13">
        <v>70</v>
      </c>
      <c r="FU175" s="13">
        <v>72</v>
      </c>
      <c r="FV175" s="13">
        <v>72</v>
      </c>
      <c r="FW175" s="13">
        <v>93</v>
      </c>
      <c r="FX175" s="13">
        <v>106</v>
      </c>
      <c r="FY175" s="13">
        <v>135</v>
      </c>
      <c r="FZ175" s="13">
        <v>144</v>
      </c>
      <c r="GA175" s="13">
        <v>129</v>
      </c>
      <c r="GB175" s="13">
        <v>142</v>
      </c>
      <c r="GC175" s="13">
        <v>150</v>
      </c>
      <c r="GD175" s="13">
        <v>169</v>
      </c>
      <c r="GE175" s="13">
        <v>169</v>
      </c>
      <c r="GF175" s="13">
        <v>163</v>
      </c>
      <c r="GG175" s="13">
        <v>178</v>
      </c>
      <c r="GH175" s="13">
        <v>170</v>
      </c>
      <c r="GI175" s="13">
        <v>137</v>
      </c>
      <c r="GJ175" s="13">
        <v>156</v>
      </c>
      <c r="GK175" s="13">
        <v>172</v>
      </c>
      <c r="GL175" s="13">
        <v>156</v>
      </c>
      <c r="GM175" s="13">
        <v>131</v>
      </c>
      <c r="GN175" s="13">
        <v>149</v>
      </c>
      <c r="GO175" s="13">
        <v>125</v>
      </c>
      <c r="GP175" s="13">
        <v>111</v>
      </c>
      <c r="GQ175" s="13">
        <v>138</v>
      </c>
      <c r="GR175" s="13">
        <v>106</v>
      </c>
      <c r="GS175" s="13">
        <v>114</v>
      </c>
      <c r="GT175" s="13">
        <v>104</v>
      </c>
      <c r="GU175" s="13">
        <v>124</v>
      </c>
      <c r="GV175" s="13">
        <v>115</v>
      </c>
      <c r="GW175" s="13">
        <v>123</v>
      </c>
      <c r="GX175" s="13">
        <v>104</v>
      </c>
      <c r="GY175" s="13">
        <v>98</v>
      </c>
      <c r="GZ175" s="13">
        <v>98</v>
      </c>
      <c r="HA175" s="13">
        <v>111</v>
      </c>
      <c r="HB175" s="13">
        <v>100</v>
      </c>
      <c r="HC175" s="13">
        <v>92</v>
      </c>
      <c r="HD175" s="13">
        <v>74</v>
      </c>
      <c r="HE175" s="13">
        <v>50</v>
      </c>
      <c r="HF175" s="13">
        <v>82</v>
      </c>
      <c r="HG175" s="13">
        <v>71</v>
      </c>
      <c r="HH175" s="13">
        <v>67</v>
      </c>
      <c r="HI175" s="13">
        <v>67</v>
      </c>
      <c r="HJ175" s="13">
        <v>80</v>
      </c>
      <c r="HK175" s="13">
        <v>76</v>
      </c>
      <c r="HL175" s="13">
        <v>77</v>
      </c>
      <c r="HM175" s="13">
        <v>57</v>
      </c>
      <c r="HN175" s="13">
        <v>58</v>
      </c>
      <c r="HO175" s="13">
        <v>44</v>
      </c>
      <c r="HP175" s="13">
        <v>44</v>
      </c>
      <c r="HQ175" s="13">
        <v>43</v>
      </c>
      <c r="HR175" s="13">
        <v>50</v>
      </c>
      <c r="HS175" s="13">
        <v>34</v>
      </c>
      <c r="HT175" s="13">
        <v>27</v>
      </c>
      <c r="HU175" s="13">
        <v>34</v>
      </c>
      <c r="HV175" s="13">
        <v>36</v>
      </c>
      <c r="HW175" s="13">
        <v>38</v>
      </c>
      <c r="HX175" s="13">
        <v>24</v>
      </c>
      <c r="HY175" s="13">
        <v>30</v>
      </c>
      <c r="HZ175" s="13">
        <v>32</v>
      </c>
      <c r="IA175" s="13">
        <v>25</v>
      </c>
      <c r="IB175" s="13">
        <v>22</v>
      </c>
      <c r="IC175" s="13">
        <v>10</v>
      </c>
      <c r="ID175" s="13">
        <v>18</v>
      </c>
      <c r="IE175" s="13">
        <v>28</v>
      </c>
      <c r="IF175" s="13">
        <v>16</v>
      </c>
      <c r="IG175" s="13">
        <v>22</v>
      </c>
      <c r="IH175" s="13">
        <v>18</v>
      </c>
      <c r="II175" s="13">
        <v>19</v>
      </c>
      <c r="IJ175" s="13">
        <v>11</v>
      </c>
      <c r="IK175" s="13">
        <v>15</v>
      </c>
      <c r="IL175" s="13">
        <v>10</v>
      </c>
      <c r="IM175" s="13">
        <v>9</v>
      </c>
      <c r="IN175" s="13">
        <v>6</v>
      </c>
      <c r="IO175" s="13">
        <v>7</v>
      </c>
      <c r="IP175" s="13">
        <v>6</v>
      </c>
      <c r="IQ175" s="13">
        <v>7</v>
      </c>
      <c r="IR175" s="13">
        <v>4</v>
      </c>
      <c r="IS175" s="13">
        <v>3</v>
      </c>
      <c r="IT175" s="13">
        <v>1</v>
      </c>
      <c r="IU175" s="13">
        <v>3</v>
      </c>
      <c r="IV175" s="13"/>
      <c r="IW175" s="13">
        <v>2</v>
      </c>
      <c r="IX175" s="13"/>
      <c r="IY175" s="13"/>
      <c r="IZ175" s="13"/>
      <c r="JA175" s="13"/>
      <c r="JB175" s="13"/>
      <c r="JC175" s="13">
        <v>3</v>
      </c>
      <c r="JD175" s="59">
        <v>6780</v>
      </c>
      <c r="JE175" s="13">
        <v>13210</v>
      </c>
      <c r="JF175" s="351"/>
      <c r="JG175" s="351"/>
    </row>
    <row r="176" spans="1:377">
      <c r="A176" s="337" t="s">
        <v>302</v>
      </c>
      <c r="B176" s="37">
        <f t="shared" si="150"/>
        <v>92</v>
      </c>
      <c r="C176" s="37">
        <f t="shared" si="150"/>
        <v>84</v>
      </c>
      <c r="D176" s="37">
        <f t="shared" si="150"/>
        <v>137</v>
      </c>
      <c r="E176" s="37">
        <f t="shared" si="150"/>
        <v>150</v>
      </c>
      <c r="F176" s="37">
        <f t="shared" si="150"/>
        <v>444</v>
      </c>
      <c r="G176" s="37">
        <f t="shared" si="150"/>
        <v>458</v>
      </c>
      <c r="H176" s="37">
        <f t="shared" si="150"/>
        <v>638</v>
      </c>
      <c r="I176" s="37">
        <f t="shared" si="150"/>
        <v>717</v>
      </c>
      <c r="J176" s="37">
        <f t="shared" si="150"/>
        <v>549</v>
      </c>
      <c r="K176" s="37">
        <f t="shared" si="150"/>
        <v>554</v>
      </c>
      <c r="L176" s="37">
        <f t="shared" si="151"/>
        <v>407</v>
      </c>
      <c r="M176" s="37">
        <f t="shared" si="151"/>
        <v>413</v>
      </c>
      <c r="N176" s="37">
        <f t="shared" si="151"/>
        <v>304</v>
      </c>
      <c r="O176" s="37">
        <f t="shared" si="151"/>
        <v>273</v>
      </c>
      <c r="P176" s="37">
        <f t="shared" si="151"/>
        <v>171</v>
      </c>
      <c r="Q176" s="37">
        <f t="shared" si="151"/>
        <v>202</v>
      </c>
      <c r="R176" s="37">
        <f t="shared" si="151"/>
        <v>127</v>
      </c>
      <c r="S176" s="37">
        <f t="shared" si="151"/>
        <v>229</v>
      </c>
      <c r="T176" s="37">
        <f t="shared" si="151"/>
        <v>24</v>
      </c>
      <c r="U176" s="37">
        <f t="shared" si="151"/>
        <v>154</v>
      </c>
      <c r="W176" s="16" t="s">
        <v>313</v>
      </c>
      <c r="X176" s="458">
        <f t="shared" si="152"/>
        <v>117</v>
      </c>
      <c r="Y176" s="458">
        <f t="shared" si="153"/>
        <v>93</v>
      </c>
      <c r="Z176" s="458">
        <f t="shared" si="154"/>
        <v>148</v>
      </c>
      <c r="AA176" s="458">
        <f t="shared" si="155"/>
        <v>171</v>
      </c>
      <c r="AB176" s="458">
        <f t="shared" si="156"/>
        <v>482</v>
      </c>
      <c r="AC176" s="458">
        <f t="shared" si="157"/>
        <v>506</v>
      </c>
      <c r="AD176" s="458">
        <f t="shared" si="158"/>
        <v>589</v>
      </c>
      <c r="AE176" s="458">
        <f t="shared" si="159"/>
        <v>534</v>
      </c>
      <c r="AF176" s="458">
        <f t="shared" si="160"/>
        <v>560</v>
      </c>
      <c r="AG176" s="458">
        <f t="shared" si="161"/>
        <v>546</v>
      </c>
      <c r="AH176" s="458">
        <f t="shared" si="162"/>
        <v>437</v>
      </c>
      <c r="AI176" s="458">
        <f t="shared" si="163"/>
        <v>420</v>
      </c>
      <c r="AJ176" s="458">
        <f t="shared" si="164"/>
        <v>278</v>
      </c>
      <c r="AK176" s="458">
        <f t="shared" si="165"/>
        <v>220</v>
      </c>
      <c r="AL176" s="458">
        <f t="shared" si="166"/>
        <v>168</v>
      </c>
      <c r="AM176" s="458">
        <f t="shared" si="167"/>
        <v>160</v>
      </c>
      <c r="AN176" s="458">
        <f t="shared" si="168"/>
        <v>95</v>
      </c>
      <c r="AO176" s="458">
        <f t="shared" si="169"/>
        <v>227</v>
      </c>
      <c r="AP176" s="458">
        <f t="shared" si="170"/>
        <v>28</v>
      </c>
      <c r="AQ176" s="458">
        <f t="shared" si="171"/>
        <v>142</v>
      </c>
      <c r="AR176" s="458">
        <f t="shared" si="172"/>
        <v>1</v>
      </c>
      <c r="AT176" s="16" t="s">
        <v>313</v>
      </c>
      <c r="AU176" s="13">
        <v>12</v>
      </c>
      <c r="AV176" s="13">
        <v>15</v>
      </c>
      <c r="AW176" s="13">
        <v>12</v>
      </c>
      <c r="AX176" s="13">
        <v>8</v>
      </c>
      <c r="AY176" s="13">
        <v>4</v>
      </c>
      <c r="AZ176" s="13">
        <v>8</v>
      </c>
      <c r="BA176" s="13">
        <v>13</v>
      </c>
      <c r="BB176" s="13">
        <v>5</v>
      </c>
      <c r="BC176" s="13">
        <v>8</v>
      </c>
      <c r="BD176" s="13">
        <v>8</v>
      </c>
      <c r="BE176" s="13">
        <v>12</v>
      </c>
      <c r="BF176" s="13">
        <v>10</v>
      </c>
      <c r="BG176" s="13">
        <v>13</v>
      </c>
      <c r="BH176" s="13">
        <v>13</v>
      </c>
      <c r="BI176" s="13">
        <v>11</v>
      </c>
      <c r="BJ176" s="13">
        <v>17</v>
      </c>
      <c r="BK176" s="13">
        <v>22</v>
      </c>
      <c r="BL176" s="13">
        <v>23</v>
      </c>
      <c r="BM176" s="13">
        <v>19</v>
      </c>
      <c r="BN176" s="13">
        <v>31</v>
      </c>
      <c r="BO176" s="13">
        <v>33</v>
      </c>
      <c r="BP176" s="13">
        <v>31</v>
      </c>
      <c r="BQ176" s="13">
        <v>57</v>
      </c>
      <c r="BR176" s="13">
        <v>42</v>
      </c>
      <c r="BS176" s="13">
        <v>44</v>
      </c>
      <c r="BT176" s="13">
        <v>51</v>
      </c>
      <c r="BU176" s="13">
        <v>52</v>
      </c>
      <c r="BV176" s="13">
        <v>60</v>
      </c>
      <c r="BW176" s="13">
        <v>74</v>
      </c>
      <c r="BX176" s="13">
        <v>62</v>
      </c>
      <c r="BY176" s="13">
        <v>60</v>
      </c>
      <c r="BZ176" s="13">
        <v>62</v>
      </c>
      <c r="CA176" s="13">
        <v>55</v>
      </c>
      <c r="CB176" s="13">
        <v>62</v>
      </c>
      <c r="CC176" s="13">
        <v>51</v>
      </c>
      <c r="CD176" s="13">
        <v>45</v>
      </c>
      <c r="CE176" s="13">
        <v>45</v>
      </c>
      <c r="CF176" s="13">
        <v>55</v>
      </c>
      <c r="CG176" s="13">
        <v>53</v>
      </c>
      <c r="CH176" s="13">
        <v>46</v>
      </c>
      <c r="CI176" s="13">
        <v>57</v>
      </c>
      <c r="CJ176" s="13">
        <v>54</v>
      </c>
      <c r="CK176" s="13">
        <v>46</v>
      </c>
      <c r="CL176" s="13">
        <v>49</v>
      </c>
      <c r="CM176" s="13">
        <v>50</v>
      </c>
      <c r="CN176" s="13">
        <v>60</v>
      </c>
      <c r="CO176" s="13">
        <v>55</v>
      </c>
      <c r="CP176" s="13">
        <v>53</v>
      </c>
      <c r="CQ176" s="13">
        <v>56</v>
      </c>
      <c r="CR176" s="13">
        <v>66</v>
      </c>
      <c r="CS176" s="13">
        <v>44</v>
      </c>
      <c r="CT176" s="13">
        <v>49</v>
      </c>
      <c r="CU176" s="13">
        <v>50</v>
      </c>
      <c r="CV176" s="13">
        <v>47</v>
      </c>
      <c r="CW176" s="13">
        <v>41</v>
      </c>
      <c r="CX176" s="13">
        <v>42</v>
      </c>
      <c r="CY176" s="13">
        <v>38</v>
      </c>
      <c r="CZ176" s="13">
        <v>39</v>
      </c>
      <c r="DA176" s="13">
        <v>40</v>
      </c>
      <c r="DB176" s="13">
        <v>30</v>
      </c>
      <c r="DC176" s="13">
        <v>24</v>
      </c>
      <c r="DD176" s="13">
        <v>31</v>
      </c>
      <c r="DE176" s="13">
        <v>20</v>
      </c>
      <c r="DF176" s="13">
        <v>30</v>
      </c>
      <c r="DG176" s="13">
        <v>23</v>
      </c>
      <c r="DH176" s="13">
        <v>18</v>
      </c>
      <c r="DI176" s="13">
        <v>23</v>
      </c>
      <c r="DJ176" s="13">
        <v>21</v>
      </c>
      <c r="DK176" s="13">
        <v>15</v>
      </c>
      <c r="DL176" s="13">
        <v>15</v>
      </c>
      <c r="DM176" s="13">
        <v>15</v>
      </c>
      <c r="DN176" s="13">
        <v>21</v>
      </c>
      <c r="DO176" s="13">
        <v>16</v>
      </c>
      <c r="DP176" s="13">
        <v>19</v>
      </c>
      <c r="DQ176" s="13">
        <v>14</v>
      </c>
      <c r="DR176" s="13">
        <v>16</v>
      </c>
      <c r="DS176" s="13">
        <v>15</v>
      </c>
      <c r="DT176" s="13">
        <v>12</v>
      </c>
      <c r="DU176" s="13">
        <v>15</v>
      </c>
      <c r="DV176" s="13">
        <v>17</v>
      </c>
      <c r="DW176" s="13">
        <v>27</v>
      </c>
      <c r="DX176" s="13">
        <v>14</v>
      </c>
      <c r="DY176" s="13">
        <v>22</v>
      </c>
      <c r="DZ176" s="13">
        <v>31</v>
      </c>
      <c r="EA176" s="13">
        <v>25</v>
      </c>
      <c r="EB176" s="13">
        <v>23</v>
      </c>
      <c r="EC176" s="13">
        <v>22</v>
      </c>
      <c r="ED176" s="13">
        <v>18</v>
      </c>
      <c r="EE176" s="13">
        <v>20</v>
      </c>
      <c r="EF176" s="13">
        <v>25</v>
      </c>
      <c r="EG176" s="13">
        <v>21</v>
      </c>
      <c r="EH176" s="13">
        <v>22</v>
      </c>
      <c r="EI176" s="13">
        <v>21</v>
      </c>
      <c r="EJ176" s="13">
        <v>22</v>
      </c>
      <c r="EK176" s="13">
        <v>12</v>
      </c>
      <c r="EL176" s="13">
        <v>8</v>
      </c>
      <c r="EM176" s="13">
        <v>13</v>
      </c>
      <c r="EN176" s="13">
        <v>6</v>
      </c>
      <c r="EO176" s="13">
        <v>3</v>
      </c>
      <c r="EP176" s="13">
        <v>6</v>
      </c>
      <c r="EQ176" s="13">
        <v>5</v>
      </c>
      <c r="ER176" s="13">
        <v>2</v>
      </c>
      <c r="ES176" s="13">
        <v>1</v>
      </c>
      <c r="ET176" s="13"/>
      <c r="EU176" s="13"/>
      <c r="EV176" s="13"/>
      <c r="EW176" s="13"/>
      <c r="EX176" s="13"/>
      <c r="EY176" s="13"/>
      <c r="EZ176" s="13"/>
      <c r="FA176" s="59">
        <v>3019</v>
      </c>
      <c r="FB176" s="13">
        <v>13</v>
      </c>
      <c r="FC176" s="13">
        <v>14</v>
      </c>
      <c r="FD176" s="13">
        <v>15</v>
      </c>
      <c r="FE176" s="13">
        <v>13</v>
      </c>
      <c r="FF176" s="13">
        <v>7</v>
      </c>
      <c r="FG176" s="13">
        <v>6</v>
      </c>
      <c r="FH176" s="13">
        <v>12</v>
      </c>
      <c r="FI176" s="13">
        <v>16</v>
      </c>
      <c r="FJ176" s="13">
        <v>9</v>
      </c>
      <c r="FK176" s="13">
        <v>12</v>
      </c>
      <c r="FL176" s="13">
        <v>18</v>
      </c>
      <c r="FM176" s="13">
        <v>9</v>
      </c>
      <c r="FN176" s="13">
        <v>10</v>
      </c>
      <c r="FO176" s="13">
        <v>10</v>
      </c>
      <c r="FP176" s="13">
        <v>11</v>
      </c>
      <c r="FQ176" s="13">
        <v>11</v>
      </c>
      <c r="FR176" s="13">
        <v>14</v>
      </c>
      <c r="FS176" s="13">
        <v>14</v>
      </c>
      <c r="FT176" s="13">
        <v>25</v>
      </c>
      <c r="FU176" s="13">
        <v>26</v>
      </c>
      <c r="FV176" s="13">
        <v>27</v>
      </c>
      <c r="FW176" s="13">
        <v>45</v>
      </c>
      <c r="FX176" s="13">
        <v>36</v>
      </c>
      <c r="FY176" s="13">
        <v>46</v>
      </c>
      <c r="FZ176" s="13">
        <v>48</v>
      </c>
      <c r="GA176" s="13">
        <v>68</v>
      </c>
      <c r="GB176" s="13">
        <v>50</v>
      </c>
      <c r="GC176" s="13">
        <v>53</v>
      </c>
      <c r="GD176" s="13">
        <v>61</v>
      </c>
      <c r="GE176" s="13">
        <v>48</v>
      </c>
      <c r="GF176" s="13">
        <v>65</v>
      </c>
      <c r="GG176" s="13">
        <v>58</v>
      </c>
      <c r="GH176" s="13">
        <v>64</v>
      </c>
      <c r="GI176" s="13">
        <v>64</v>
      </c>
      <c r="GJ176" s="13">
        <v>55</v>
      </c>
      <c r="GK176" s="13">
        <v>64</v>
      </c>
      <c r="GL176" s="13">
        <v>49</v>
      </c>
      <c r="GM176" s="13">
        <v>55</v>
      </c>
      <c r="GN176" s="13">
        <v>54</v>
      </c>
      <c r="GO176" s="13">
        <v>61</v>
      </c>
      <c r="GP176" s="13">
        <v>64</v>
      </c>
      <c r="GQ176" s="13">
        <v>57</v>
      </c>
      <c r="GR176" s="13">
        <v>53</v>
      </c>
      <c r="GS176" s="13">
        <v>55</v>
      </c>
      <c r="GT176" s="13">
        <v>60</v>
      </c>
      <c r="GU176" s="13">
        <v>64</v>
      </c>
      <c r="GV176" s="13">
        <v>46</v>
      </c>
      <c r="GW176" s="13">
        <v>57</v>
      </c>
      <c r="GX176" s="13">
        <v>48</v>
      </c>
      <c r="GY176" s="13">
        <v>56</v>
      </c>
      <c r="GZ176" s="13">
        <v>53</v>
      </c>
      <c r="HA176" s="13">
        <v>44</v>
      </c>
      <c r="HB176" s="13">
        <v>46</v>
      </c>
      <c r="HC176" s="13">
        <v>34</v>
      </c>
      <c r="HD176" s="13">
        <v>55</v>
      </c>
      <c r="HE176" s="13">
        <v>53</v>
      </c>
      <c r="HF176" s="13">
        <v>46</v>
      </c>
      <c r="HG176" s="13">
        <v>36</v>
      </c>
      <c r="HH176" s="13">
        <v>33</v>
      </c>
      <c r="HI176" s="13">
        <v>37</v>
      </c>
      <c r="HJ176" s="13">
        <v>28</v>
      </c>
      <c r="HK176" s="13">
        <v>35</v>
      </c>
      <c r="HL176" s="13">
        <v>39</v>
      </c>
      <c r="HM176" s="13">
        <v>39</v>
      </c>
      <c r="HN176" s="13">
        <v>26</v>
      </c>
      <c r="HO176" s="13">
        <v>38</v>
      </c>
      <c r="HP176" s="13">
        <v>12</v>
      </c>
      <c r="HQ176" s="13">
        <v>18</v>
      </c>
      <c r="HR176" s="13">
        <v>19</v>
      </c>
      <c r="HS176" s="13">
        <v>24</v>
      </c>
      <c r="HT176" s="13">
        <v>20</v>
      </c>
      <c r="HU176" s="13">
        <v>23</v>
      </c>
      <c r="HV176" s="13">
        <v>19</v>
      </c>
      <c r="HW176" s="13">
        <v>20</v>
      </c>
      <c r="HX176" s="13">
        <v>12</v>
      </c>
      <c r="HY176" s="13">
        <v>13</v>
      </c>
      <c r="HZ176" s="13">
        <v>18</v>
      </c>
      <c r="IA176" s="13">
        <v>13</v>
      </c>
      <c r="IB176" s="13">
        <v>18</v>
      </c>
      <c r="IC176" s="13">
        <v>12</v>
      </c>
      <c r="ID176" s="13">
        <v>13</v>
      </c>
      <c r="IE176" s="13">
        <v>12</v>
      </c>
      <c r="IF176" s="13">
        <v>5</v>
      </c>
      <c r="IG176" s="13">
        <v>17</v>
      </c>
      <c r="IH176" s="13">
        <v>13</v>
      </c>
      <c r="II176" s="13">
        <v>8</v>
      </c>
      <c r="IJ176" s="13">
        <v>7</v>
      </c>
      <c r="IK176" s="13">
        <v>4</v>
      </c>
      <c r="IL176" s="13">
        <v>10</v>
      </c>
      <c r="IM176" s="13">
        <v>6</v>
      </c>
      <c r="IN176" s="13">
        <v>7</v>
      </c>
      <c r="IO176" s="13">
        <v>4</v>
      </c>
      <c r="IP176" s="13">
        <v>4</v>
      </c>
      <c r="IQ176" s="13">
        <v>5</v>
      </c>
      <c r="IR176" s="13">
        <v>5</v>
      </c>
      <c r="IS176" s="13">
        <v>1</v>
      </c>
      <c r="IT176" s="13"/>
      <c r="IU176" s="13"/>
      <c r="IV176" s="13">
        <v>1</v>
      </c>
      <c r="IW176" s="13">
        <v>1</v>
      </c>
      <c r="IX176" s="13"/>
      <c r="IY176" s="13"/>
      <c r="IZ176" s="13"/>
      <c r="JA176" s="13"/>
      <c r="JB176" s="13"/>
      <c r="JC176" s="13">
        <v>1</v>
      </c>
      <c r="JD176" s="59">
        <v>2903</v>
      </c>
      <c r="JE176" s="13">
        <v>5922</v>
      </c>
      <c r="JF176" s="351"/>
      <c r="JG176" s="351"/>
    </row>
    <row r="177" spans="1:267">
      <c r="A177" s="337" t="s">
        <v>303</v>
      </c>
      <c r="B177" s="37">
        <f t="shared" si="150"/>
        <v>390</v>
      </c>
      <c r="C177" s="37">
        <f t="shared" si="150"/>
        <v>362</v>
      </c>
      <c r="D177" s="37">
        <f t="shared" si="150"/>
        <v>501</v>
      </c>
      <c r="E177" s="37">
        <f t="shared" si="150"/>
        <v>562</v>
      </c>
      <c r="F177" s="37">
        <f t="shared" si="150"/>
        <v>1047</v>
      </c>
      <c r="G177" s="37">
        <f t="shared" si="150"/>
        <v>1194</v>
      </c>
      <c r="H177" s="37">
        <f t="shared" si="150"/>
        <v>1328</v>
      </c>
      <c r="I177" s="37">
        <f t="shared" si="150"/>
        <v>1334</v>
      </c>
      <c r="J177" s="37">
        <f t="shared" si="150"/>
        <v>998</v>
      </c>
      <c r="K177" s="37">
        <f t="shared" si="150"/>
        <v>998</v>
      </c>
      <c r="L177" s="37">
        <f t="shared" si="151"/>
        <v>764</v>
      </c>
      <c r="M177" s="37">
        <f t="shared" si="151"/>
        <v>775</v>
      </c>
      <c r="N177" s="37">
        <f t="shared" si="151"/>
        <v>493</v>
      </c>
      <c r="O177" s="37">
        <f t="shared" si="151"/>
        <v>406</v>
      </c>
      <c r="P177" s="37">
        <f t="shared" si="151"/>
        <v>261</v>
      </c>
      <c r="Q177" s="37">
        <f t="shared" si="151"/>
        <v>305</v>
      </c>
      <c r="R177" s="37">
        <f t="shared" si="151"/>
        <v>140</v>
      </c>
      <c r="S177" s="37">
        <f t="shared" si="151"/>
        <v>334</v>
      </c>
      <c r="T177" s="37">
        <f t="shared" si="151"/>
        <v>49</v>
      </c>
      <c r="U177" s="37">
        <f t="shared" si="151"/>
        <v>212</v>
      </c>
      <c r="W177" s="16" t="s">
        <v>314</v>
      </c>
      <c r="X177" s="458">
        <f t="shared" si="152"/>
        <v>98</v>
      </c>
      <c r="Y177" s="458">
        <f t="shared" si="153"/>
        <v>109</v>
      </c>
      <c r="Z177" s="458">
        <f t="shared" si="154"/>
        <v>171</v>
      </c>
      <c r="AA177" s="458">
        <f t="shared" si="155"/>
        <v>166</v>
      </c>
      <c r="AB177" s="458">
        <f t="shared" si="156"/>
        <v>478</v>
      </c>
      <c r="AC177" s="458">
        <f t="shared" si="157"/>
        <v>490</v>
      </c>
      <c r="AD177" s="458">
        <f t="shared" si="158"/>
        <v>579</v>
      </c>
      <c r="AE177" s="458">
        <f t="shared" si="159"/>
        <v>623</v>
      </c>
      <c r="AF177" s="458">
        <f t="shared" si="160"/>
        <v>574</v>
      </c>
      <c r="AG177" s="458">
        <f t="shared" si="161"/>
        <v>550</v>
      </c>
      <c r="AH177" s="458">
        <f t="shared" si="162"/>
        <v>431</v>
      </c>
      <c r="AI177" s="458">
        <f t="shared" si="163"/>
        <v>406</v>
      </c>
      <c r="AJ177" s="458">
        <f t="shared" si="164"/>
        <v>287</v>
      </c>
      <c r="AK177" s="458">
        <f t="shared" si="165"/>
        <v>220</v>
      </c>
      <c r="AL177" s="458">
        <f t="shared" si="166"/>
        <v>180</v>
      </c>
      <c r="AM177" s="458">
        <f t="shared" si="167"/>
        <v>191</v>
      </c>
      <c r="AN177" s="458">
        <f t="shared" si="168"/>
        <v>124</v>
      </c>
      <c r="AO177" s="458">
        <f t="shared" si="169"/>
        <v>269</v>
      </c>
      <c r="AP177" s="458">
        <f t="shared" si="170"/>
        <v>45</v>
      </c>
      <c r="AQ177" s="458">
        <f t="shared" si="171"/>
        <v>189</v>
      </c>
      <c r="AR177" s="458">
        <f t="shared" si="172"/>
        <v>0</v>
      </c>
      <c r="AT177" s="16" t="s">
        <v>314</v>
      </c>
      <c r="AU177" s="13">
        <v>10</v>
      </c>
      <c r="AV177" s="13">
        <v>14</v>
      </c>
      <c r="AW177" s="13">
        <v>15</v>
      </c>
      <c r="AX177" s="13">
        <v>6</v>
      </c>
      <c r="AY177" s="13">
        <v>9</v>
      </c>
      <c r="AZ177" s="13">
        <v>9</v>
      </c>
      <c r="BA177" s="13">
        <v>10</v>
      </c>
      <c r="BB177" s="13">
        <v>12</v>
      </c>
      <c r="BC177" s="13">
        <v>13</v>
      </c>
      <c r="BD177" s="13">
        <v>11</v>
      </c>
      <c r="BE177" s="13">
        <v>11</v>
      </c>
      <c r="BF177" s="13">
        <v>18</v>
      </c>
      <c r="BG177" s="13">
        <v>8</v>
      </c>
      <c r="BH177" s="13">
        <v>9</v>
      </c>
      <c r="BI177" s="13">
        <v>17</v>
      </c>
      <c r="BJ177" s="13">
        <v>19</v>
      </c>
      <c r="BK177" s="13">
        <v>9</v>
      </c>
      <c r="BL177" s="13">
        <v>18</v>
      </c>
      <c r="BM177" s="13">
        <v>26</v>
      </c>
      <c r="BN177" s="13">
        <v>31</v>
      </c>
      <c r="BO177" s="13">
        <v>32</v>
      </c>
      <c r="BP177" s="13">
        <v>24</v>
      </c>
      <c r="BQ177" s="13">
        <v>46</v>
      </c>
      <c r="BR177" s="13">
        <v>41</v>
      </c>
      <c r="BS177" s="13">
        <v>48</v>
      </c>
      <c r="BT177" s="13">
        <v>55</v>
      </c>
      <c r="BU177" s="13">
        <v>56</v>
      </c>
      <c r="BV177" s="13">
        <v>68</v>
      </c>
      <c r="BW177" s="13">
        <v>65</v>
      </c>
      <c r="BX177" s="13">
        <v>55</v>
      </c>
      <c r="BY177" s="13">
        <v>55</v>
      </c>
      <c r="BZ177" s="13">
        <v>63</v>
      </c>
      <c r="CA177" s="13">
        <v>69</v>
      </c>
      <c r="CB177" s="13">
        <v>65</v>
      </c>
      <c r="CC177" s="13">
        <v>60</v>
      </c>
      <c r="CD177" s="13">
        <v>59</v>
      </c>
      <c r="CE177" s="13">
        <v>53</v>
      </c>
      <c r="CF177" s="13">
        <v>52</v>
      </c>
      <c r="CG177" s="13">
        <v>75</v>
      </c>
      <c r="CH177" s="13">
        <v>72</v>
      </c>
      <c r="CI177" s="13">
        <v>60</v>
      </c>
      <c r="CJ177" s="13">
        <v>65</v>
      </c>
      <c r="CK177" s="13">
        <v>62</v>
      </c>
      <c r="CL177" s="13">
        <v>55</v>
      </c>
      <c r="CM177" s="13">
        <v>42</v>
      </c>
      <c r="CN177" s="13">
        <v>56</v>
      </c>
      <c r="CO177" s="13">
        <v>49</v>
      </c>
      <c r="CP177" s="13">
        <v>51</v>
      </c>
      <c r="CQ177" s="13">
        <v>50</v>
      </c>
      <c r="CR177" s="13">
        <v>60</v>
      </c>
      <c r="CS177" s="13">
        <v>50</v>
      </c>
      <c r="CT177" s="13">
        <v>41</v>
      </c>
      <c r="CU177" s="13">
        <v>44</v>
      </c>
      <c r="CV177" s="13">
        <v>33</v>
      </c>
      <c r="CW177" s="13">
        <v>49</v>
      </c>
      <c r="CX177" s="13">
        <v>47</v>
      </c>
      <c r="CY177" s="13">
        <v>36</v>
      </c>
      <c r="CZ177" s="13">
        <v>40</v>
      </c>
      <c r="DA177" s="13">
        <v>36</v>
      </c>
      <c r="DB177" s="13">
        <v>30</v>
      </c>
      <c r="DC177" s="13">
        <v>29</v>
      </c>
      <c r="DD177" s="13">
        <v>22</v>
      </c>
      <c r="DE177" s="13">
        <v>29</v>
      </c>
      <c r="DF177" s="13">
        <v>18</v>
      </c>
      <c r="DG177" s="13">
        <v>19</v>
      </c>
      <c r="DH177" s="13">
        <v>21</v>
      </c>
      <c r="DI177" s="13">
        <v>19</v>
      </c>
      <c r="DJ177" s="13">
        <v>23</v>
      </c>
      <c r="DK177" s="13">
        <v>24</v>
      </c>
      <c r="DL177" s="13">
        <v>16</v>
      </c>
      <c r="DM177" s="13">
        <v>22</v>
      </c>
      <c r="DN177" s="13">
        <v>15</v>
      </c>
      <c r="DO177" s="13">
        <v>23</v>
      </c>
      <c r="DP177" s="13">
        <v>15</v>
      </c>
      <c r="DQ177" s="13">
        <v>22</v>
      </c>
      <c r="DR177" s="13">
        <v>18</v>
      </c>
      <c r="DS177" s="13">
        <v>21</v>
      </c>
      <c r="DT177" s="13">
        <v>19</v>
      </c>
      <c r="DU177" s="13">
        <v>16</v>
      </c>
      <c r="DV177" s="13">
        <v>20</v>
      </c>
      <c r="DW177" s="13">
        <v>27</v>
      </c>
      <c r="DX177" s="13">
        <v>15</v>
      </c>
      <c r="DY177" s="13">
        <v>26</v>
      </c>
      <c r="DZ177" s="13">
        <v>26</v>
      </c>
      <c r="EA177" s="13">
        <v>18</v>
      </c>
      <c r="EB177" s="13">
        <v>31</v>
      </c>
      <c r="EC177" s="13">
        <v>29</v>
      </c>
      <c r="ED177" s="13">
        <v>30</v>
      </c>
      <c r="EE177" s="13">
        <v>24</v>
      </c>
      <c r="EF177" s="13">
        <v>43</v>
      </c>
      <c r="EG177" s="13">
        <v>30</v>
      </c>
      <c r="EH177" s="13">
        <v>34</v>
      </c>
      <c r="EI177" s="13">
        <v>30</v>
      </c>
      <c r="EJ177" s="13">
        <v>13</v>
      </c>
      <c r="EK177" s="13">
        <v>18</v>
      </c>
      <c r="EL177" s="13">
        <v>21</v>
      </c>
      <c r="EM177" s="13">
        <v>12</v>
      </c>
      <c r="EN177" s="13">
        <v>12</v>
      </c>
      <c r="EO177" s="13">
        <v>8</v>
      </c>
      <c r="EP177" s="13">
        <v>4</v>
      </c>
      <c r="EQ177" s="13">
        <v>2</v>
      </c>
      <c r="ER177" s="13">
        <v>2</v>
      </c>
      <c r="ES177" s="13">
        <v>1</v>
      </c>
      <c r="ET177" s="13">
        <v>1</v>
      </c>
      <c r="EU177" s="13"/>
      <c r="EV177" s="13">
        <v>1</v>
      </c>
      <c r="EW177" s="13"/>
      <c r="EX177" s="13"/>
      <c r="EY177" s="13"/>
      <c r="EZ177" s="13"/>
      <c r="FA177" s="59">
        <v>3213</v>
      </c>
      <c r="FB177" s="13">
        <v>6</v>
      </c>
      <c r="FC177" s="13">
        <v>17</v>
      </c>
      <c r="FD177" s="13">
        <v>14</v>
      </c>
      <c r="FE177" s="13">
        <v>11</v>
      </c>
      <c r="FF177" s="13">
        <v>13</v>
      </c>
      <c r="FG177" s="13">
        <v>5</v>
      </c>
      <c r="FH177" s="13">
        <v>7</v>
      </c>
      <c r="FI177" s="13">
        <v>5</v>
      </c>
      <c r="FJ177" s="13">
        <v>10</v>
      </c>
      <c r="FK177" s="13">
        <v>10</v>
      </c>
      <c r="FL177" s="13">
        <v>9</v>
      </c>
      <c r="FM177" s="13">
        <v>10</v>
      </c>
      <c r="FN177" s="13">
        <v>19</v>
      </c>
      <c r="FO177" s="13">
        <v>18</v>
      </c>
      <c r="FP177" s="13">
        <v>18</v>
      </c>
      <c r="FQ177" s="13">
        <v>18</v>
      </c>
      <c r="FR177" s="13">
        <v>15</v>
      </c>
      <c r="FS177" s="13">
        <v>16</v>
      </c>
      <c r="FT177" s="13">
        <v>19</v>
      </c>
      <c r="FU177" s="13">
        <v>29</v>
      </c>
      <c r="FV177" s="13">
        <v>29</v>
      </c>
      <c r="FW177" s="13">
        <v>36</v>
      </c>
      <c r="FX177" s="13">
        <v>48</v>
      </c>
      <c r="FY177" s="13">
        <v>42</v>
      </c>
      <c r="FZ177" s="13">
        <v>51</v>
      </c>
      <c r="GA177" s="13">
        <v>50</v>
      </c>
      <c r="GB177" s="13">
        <v>53</v>
      </c>
      <c r="GC177" s="13">
        <v>54</v>
      </c>
      <c r="GD177" s="13">
        <v>51</v>
      </c>
      <c r="GE177" s="13">
        <v>64</v>
      </c>
      <c r="GF177" s="13">
        <v>50</v>
      </c>
      <c r="GG177" s="13">
        <v>62</v>
      </c>
      <c r="GH177" s="13">
        <v>60</v>
      </c>
      <c r="GI177" s="13">
        <v>56</v>
      </c>
      <c r="GJ177" s="13">
        <v>60</v>
      </c>
      <c r="GK177" s="13">
        <v>74</v>
      </c>
      <c r="GL177" s="13">
        <v>52</v>
      </c>
      <c r="GM177" s="13">
        <v>52</v>
      </c>
      <c r="GN177" s="13">
        <v>66</v>
      </c>
      <c r="GO177" s="13">
        <v>47</v>
      </c>
      <c r="GP177" s="13">
        <v>64</v>
      </c>
      <c r="GQ177" s="13">
        <v>66</v>
      </c>
      <c r="GR177" s="13">
        <v>52</v>
      </c>
      <c r="GS177" s="13">
        <v>60</v>
      </c>
      <c r="GT177" s="13">
        <v>60</v>
      </c>
      <c r="GU177" s="13">
        <v>54</v>
      </c>
      <c r="GV177" s="13">
        <v>54</v>
      </c>
      <c r="GW177" s="13">
        <v>49</v>
      </c>
      <c r="GX177" s="13">
        <v>47</v>
      </c>
      <c r="GY177" s="13">
        <v>68</v>
      </c>
      <c r="GZ177" s="13">
        <v>56</v>
      </c>
      <c r="HA177" s="13">
        <v>45</v>
      </c>
      <c r="HB177" s="13">
        <v>38</v>
      </c>
      <c r="HC177" s="13">
        <v>46</v>
      </c>
      <c r="HD177" s="13">
        <v>40</v>
      </c>
      <c r="HE177" s="13">
        <v>45</v>
      </c>
      <c r="HF177" s="13">
        <v>35</v>
      </c>
      <c r="HG177" s="13">
        <v>42</v>
      </c>
      <c r="HH177" s="13">
        <v>41</v>
      </c>
      <c r="HI177" s="13">
        <v>43</v>
      </c>
      <c r="HJ177" s="13">
        <v>45</v>
      </c>
      <c r="HK177" s="13">
        <v>31</v>
      </c>
      <c r="HL177" s="13">
        <v>41</v>
      </c>
      <c r="HM177" s="13">
        <v>28</v>
      </c>
      <c r="HN177" s="13">
        <v>21</v>
      </c>
      <c r="HO177" s="13">
        <v>26</v>
      </c>
      <c r="HP177" s="13">
        <v>19</v>
      </c>
      <c r="HQ177" s="13">
        <v>28</v>
      </c>
      <c r="HR177" s="13">
        <v>24</v>
      </c>
      <c r="HS177" s="13">
        <v>24</v>
      </c>
      <c r="HT177" s="13">
        <v>20</v>
      </c>
      <c r="HU177" s="13">
        <v>24</v>
      </c>
      <c r="HV177" s="13">
        <v>16</v>
      </c>
      <c r="HW177" s="13">
        <v>25</v>
      </c>
      <c r="HX177" s="13">
        <v>19</v>
      </c>
      <c r="HY177" s="13">
        <v>14</v>
      </c>
      <c r="HZ177" s="13">
        <v>15</v>
      </c>
      <c r="IA177" s="13">
        <v>18</v>
      </c>
      <c r="IB177" s="13">
        <v>14</v>
      </c>
      <c r="IC177" s="13">
        <v>15</v>
      </c>
      <c r="ID177" s="13">
        <v>15</v>
      </c>
      <c r="IE177" s="13">
        <v>16</v>
      </c>
      <c r="IF177" s="13">
        <v>12</v>
      </c>
      <c r="IG177" s="13">
        <v>13</v>
      </c>
      <c r="IH177" s="13">
        <v>10</v>
      </c>
      <c r="II177" s="13">
        <v>13</v>
      </c>
      <c r="IJ177" s="13">
        <v>10</v>
      </c>
      <c r="IK177" s="13">
        <v>10</v>
      </c>
      <c r="IL177" s="13">
        <v>13</v>
      </c>
      <c r="IM177" s="13">
        <v>12</v>
      </c>
      <c r="IN177" s="13">
        <v>12</v>
      </c>
      <c r="IO177" s="13">
        <v>7</v>
      </c>
      <c r="IP177" s="13">
        <v>11</v>
      </c>
      <c r="IQ177" s="13">
        <v>6</v>
      </c>
      <c r="IR177" s="13">
        <v>5</v>
      </c>
      <c r="IS177" s="13"/>
      <c r="IT177" s="13">
        <v>2</v>
      </c>
      <c r="IU177" s="13">
        <v>1</v>
      </c>
      <c r="IV177" s="13"/>
      <c r="IW177" s="13"/>
      <c r="IX177" s="13"/>
      <c r="IY177" s="13"/>
      <c r="IZ177" s="13"/>
      <c r="JA177" s="13"/>
      <c r="JB177" s="13">
        <v>1</v>
      </c>
      <c r="JC177" s="13"/>
      <c r="JD177" s="59">
        <v>2967</v>
      </c>
      <c r="JE177" s="13">
        <v>6180</v>
      </c>
      <c r="JF177" s="351"/>
      <c r="JG177" s="351"/>
    </row>
    <row r="178" spans="1:267">
      <c r="A178" s="337" t="s">
        <v>304</v>
      </c>
      <c r="B178" s="37">
        <f t="shared" si="150"/>
        <v>608</v>
      </c>
      <c r="C178" s="37">
        <f t="shared" si="150"/>
        <v>621</v>
      </c>
      <c r="D178" s="37">
        <f t="shared" si="150"/>
        <v>788</v>
      </c>
      <c r="E178" s="37">
        <f t="shared" si="150"/>
        <v>820</v>
      </c>
      <c r="F178" s="37">
        <f t="shared" si="150"/>
        <v>1506</v>
      </c>
      <c r="G178" s="37">
        <f t="shared" si="150"/>
        <v>1549</v>
      </c>
      <c r="H178" s="37">
        <f t="shared" si="150"/>
        <v>1394</v>
      </c>
      <c r="I178" s="37">
        <f t="shared" si="150"/>
        <v>1363</v>
      </c>
      <c r="J178" s="37">
        <f t="shared" si="150"/>
        <v>1019</v>
      </c>
      <c r="K178" s="37">
        <f t="shared" si="150"/>
        <v>1070</v>
      </c>
      <c r="L178" s="37">
        <f t="shared" si="151"/>
        <v>766</v>
      </c>
      <c r="M178" s="37">
        <f t="shared" si="151"/>
        <v>717</v>
      </c>
      <c r="N178" s="37">
        <f t="shared" si="151"/>
        <v>428</v>
      </c>
      <c r="O178" s="37">
        <f t="shared" si="151"/>
        <v>316</v>
      </c>
      <c r="P178" s="37">
        <f t="shared" si="151"/>
        <v>150</v>
      </c>
      <c r="Q178" s="37">
        <f t="shared" si="151"/>
        <v>165</v>
      </c>
      <c r="R178" s="37">
        <f t="shared" si="151"/>
        <v>73</v>
      </c>
      <c r="S178" s="37">
        <f t="shared" si="151"/>
        <v>116</v>
      </c>
      <c r="T178" s="37">
        <f t="shared" si="151"/>
        <v>12</v>
      </c>
      <c r="U178" s="37">
        <f t="shared" si="151"/>
        <v>44</v>
      </c>
      <c r="W178" s="16" t="s">
        <v>315</v>
      </c>
      <c r="X178" s="458">
        <f t="shared" si="152"/>
        <v>75</v>
      </c>
      <c r="Y178" s="458">
        <f t="shared" si="153"/>
        <v>98</v>
      </c>
      <c r="Z178" s="458">
        <f t="shared" si="154"/>
        <v>141</v>
      </c>
      <c r="AA178" s="458">
        <f t="shared" si="155"/>
        <v>145</v>
      </c>
      <c r="AB178" s="458">
        <f t="shared" si="156"/>
        <v>471</v>
      </c>
      <c r="AC178" s="458">
        <f t="shared" si="157"/>
        <v>486</v>
      </c>
      <c r="AD178" s="458">
        <f t="shared" si="158"/>
        <v>717</v>
      </c>
      <c r="AE178" s="458">
        <f t="shared" si="159"/>
        <v>692</v>
      </c>
      <c r="AF178" s="458">
        <f t="shared" si="160"/>
        <v>654</v>
      </c>
      <c r="AG178" s="458">
        <f t="shared" si="161"/>
        <v>564</v>
      </c>
      <c r="AH178" s="458">
        <f t="shared" si="162"/>
        <v>453</v>
      </c>
      <c r="AI178" s="458">
        <f t="shared" si="163"/>
        <v>381</v>
      </c>
      <c r="AJ178" s="458">
        <f t="shared" si="164"/>
        <v>286</v>
      </c>
      <c r="AK178" s="458">
        <f t="shared" si="165"/>
        <v>257</v>
      </c>
      <c r="AL178" s="458">
        <f t="shared" si="166"/>
        <v>167</v>
      </c>
      <c r="AM178" s="458">
        <f t="shared" si="167"/>
        <v>158</v>
      </c>
      <c r="AN178" s="458">
        <f t="shared" si="168"/>
        <v>117</v>
      </c>
      <c r="AO178" s="458">
        <f t="shared" si="169"/>
        <v>225</v>
      </c>
      <c r="AP178" s="458">
        <f t="shared" si="170"/>
        <v>31</v>
      </c>
      <c r="AQ178" s="458">
        <f t="shared" si="171"/>
        <v>169</v>
      </c>
      <c r="AR178" s="458">
        <f t="shared" si="172"/>
        <v>0</v>
      </c>
      <c r="AT178" s="16" t="s">
        <v>315</v>
      </c>
      <c r="AU178" s="13">
        <v>9</v>
      </c>
      <c r="AV178" s="13">
        <v>19</v>
      </c>
      <c r="AW178" s="13">
        <v>4</v>
      </c>
      <c r="AX178" s="13">
        <v>7</v>
      </c>
      <c r="AY178" s="13">
        <v>11</v>
      </c>
      <c r="AZ178" s="13">
        <v>12</v>
      </c>
      <c r="BA178" s="13">
        <v>13</v>
      </c>
      <c r="BB178" s="13">
        <v>8</v>
      </c>
      <c r="BC178" s="13">
        <v>7</v>
      </c>
      <c r="BD178" s="13">
        <v>8</v>
      </c>
      <c r="BE178" s="13">
        <v>4</v>
      </c>
      <c r="BF178" s="13">
        <v>6</v>
      </c>
      <c r="BG178" s="13">
        <v>13</v>
      </c>
      <c r="BH178" s="13">
        <v>15</v>
      </c>
      <c r="BI178" s="13">
        <v>11</v>
      </c>
      <c r="BJ178" s="13">
        <v>15</v>
      </c>
      <c r="BK178" s="13">
        <v>22</v>
      </c>
      <c r="BL178" s="13">
        <v>17</v>
      </c>
      <c r="BM178" s="13">
        <v>22</v>
      </c>
      <c r="BN178" s="13">
        <v>20</v>
      </c>
      <c r="BO178" s="13">
        <v>33</v>
      </c>
      <c r="BP178" s="13">
        <v>35</v>
      </c>
      <c r="BQ178" s="13">
        <v>33</v>
      </c>
      <c r="BR178" s="13">
        <v>45</v>
      </c>
      <c r="BS178" s="13">
        <v>39</v>
      </c>
      <c r="BT178" s="13">
        <v>48</v>
      </c>
      <c r="BU178" s="13">
        <v>58</v>
      </c>
      <c r="BV178" s="13">
        <v>60</v>
      </c>
      <c r="BW178" s="13">
        <v>76</v>
      </c>
      <c r="BX178" s="13">
        <v>59</v>
      </c>
      <c r="BY178" s="13">
        <v>80</v>
      </c>
      <c r="BZ178" s="13">
        <v>68</v>
      </c>
      <c r="CA178" s="13">
        <v>60</v>
      </c>
      <c r="CB178" s="13">
        <v>75</v>
      </c>
      <c r="CC178" s="13">
        <v>75</v>
      </c>
      <c r="CD178" s="13">
        <v>65</v>
      </c>
      <c r="CE178" s="13">
        <v>74</v>
      </c>
      <c r="CF178" s="13">
        <v>66</v>
      </c>
      <c r="CG178" s="13">
        <v>52</v>
      </c>
      <c r="CH178" s="13">
        <v>77</v>
      </c>
      <c r="CI178" s="13">
        <v>54</v>
      </c>
      <c r="CJ178" s="13">
        <v>60</v>
      </c>
      <c r="CK178" s="13">
        <v>58</v>
      </c>
      <c r="CL178" s="13">
        <v>66</v>
      </c>
      <c r="CM178" s="13">
        <v>51</v>
      </c>
      <c r="CN178" s="13">
        <v>63</v>
      </c>
      <c r="CO178" s="13">
        <v>54</v>
      </c>
      <c r="CP178" s="13">
        <v>63</v>
      </c>
      <c r="CQ178" s="13">
        <v>48</v>
      </c>
      <c r="CR178" s="13">
        <v>47</v>
      </c>
      <c r="CS178" s="13">
        <v>38</v>
      </c>
      <c r="CT178" s="13">
        <v>39</v>
      </c>
      <c r="CU178" s="13">
        <v>40</v>
      </c>
      <c r="CV178" s="13">
        <v>34</v>
      </c>
      <c r="CW178" s="13">
        <v>39</v>
      </c>
      <c r="CX178" s="13">
        <v>54</v>
      </c>
      <c r="CY178" s="13">
        <v>43</v>
      </c>
      <c r="CZ178" s="13">
        <v>32</v>
      </c>
      <c r="DA178" s="13">
        <v>27</v>
      </c>
      <c r="DB178" s="13">
        <v>35</v>
      </c>
      <c r="DC178" s="13">
        <v>24</v>
      </c>
      <c r="DD178" s="13">
        <v>30</v>
      </c>
      <c r="DE178" s="13">
        <v>30</v>
      </c>
      <c r="DF178" s="13">
        <v>30</v>
      </c>
      <c r="DG178" s="13">
        <v>22</v>
      </c>
      <c r="DH178" s="13">
        <v>29</v>
      </c>
      <c r="DI178" s="13">
        <v>26</v>
      </c>
      <c r="DJ178" s="13">
        <v>31</v>
      </c>
      <c r="DK178" s="13">
        <v>18</v>
      </c>
      <c r="DL178" s="13">
        <v>17</v>
      </c>
      <c r="DM178" s="13">
        <v>20</v>
      </c>
      <c r="DN178" s="13">
        <v>13</v>
      </c>
      <c r="DO178" s="13">
        <v>14</v>
      </c>
      <c r="DP178" s="13">
        <v>17</v>
      </c>
      <c r="DQ178" s="13">
        <v>16</v>
      </c>
      <c r="DR178" s="13">
        <v>19</v>
      </c>
      <c r="DS178" s="13">
        <v>20</v>
      </c>
      <c r="DT178" s="13">
        <v>15</v>
      </c>
      <c r="DU178" s="13">
        <v>13</v>
      </c>
      <c r="DV178" s="13">
        <v>11</v>
      </c>
      <c r="DW178" s="13">
        <v>28</v>
      </c>
      <c r="DX178" s="13">
        <v>20</v>
      </c>
      <c r="DY178" s="13">
        <v>21</v>
      </c>
      <c r="DZ178" s="13">
        <v>15</v>
      </c>
      <c r="EA178" s="13">
        <v>27</v>
      </c>
      <c r="EB178" s="13">
        <v>20</v>
      </c>
      <c r="EC178" s="13">
        <v>25</v>
      </c>
      <c r="ED178" s="13">
        <v>22</v>
      </c>
      <c r="EE178" s="13">
        <v>20</v>
      </c>
      <c r="EF178" s="13">
        <v>27</v>
      </c>
      <c r="EG178" s="13">
        <v>26</v>
      </c>
      <c r="EH178" s="13">
        <v>24</v>
      </c>
      <c r="EI178" s="13">
        <v>21</v>
      </c>
      <c r="EJ178" s="13">
        <v>29</v>
      </c>
      <c r="EK178" s="13">
        <v>17</v>
      </c>
      <c r="EL178" s="13">
        <v>15</v>
      </c>
      <c r="EM178" s="13">
        <v>10</v>
      </c>
      <c r="EN178" s="13">
        <v>4</v>
      </c>
      <c r="EO178" s="13">
        <v>8</v>
      </c>
      <c r="EP178" s="13">
        <v>1</v>
      </c>
      <c r="EQ178" s="13">
        <v>6</v>
      </c>
      <c r="ER178" s="13">
        <v>5</v>
      </c>
      <c r="ES178" s="13">
        <v>3</v>
      </c>
      <c r="ET178" s="13"/>
      <c r="EU178" s="13"/>
      <c r="EV178" s="13"/>
      <c r="EW178" s="13"/>
      <c r="EX178" s="13"/>
      <c r="EY178" s="13"/>
      <c r="EZ178" s="13"/>
      <c r="FA178" s="59">
        <v>3175</v>
      </c>
      <c r="FB178" s="13">
        <v>3</v>
      </c>
      <c r="FC178" s="13">
        <v>17</v>
      </c>
      <c r="FD178" s="13">
        <v>12</v>
      </c>
      <c r="FE178" s="13">
        <v>6</v>
      </c>
      <c r="FF178" s="13">
        <v>7</v>
      </c>
      <c r="FG178" s="13">
        <v>7</v>
      </c>
      <c r="FH178" s="13">
        <v>6</v>
      </c>
      <c r="FI178" s="13">
        <v>6</v>
      </c>
      <c r="FJ178" s="13">
        <v>7</v>
      </c>
      <c r="FK178" s="13">
        <v>4</v>
      </c>
      <c r="FL178" s="13">
        <v>6</v>
      </c>
      <c r="FM178" s="13">
        <v>13</v>
      </c>
      <c r="FN178" s="13">
        <v>11</v>
      </c>
      <c r="FO178" s="13">
        <v>8</v>
      </c>
      <c r="FP178" s="13">
        <v>11</v>
      </c>
      <c r="FQ178" s="13">
        <v>18</v>
      </c>
      <c r="FR178" s="13">
        <v>14</v>
      </c>
      <c r="FS178" s="13">
        <v>18</v>
      </c>
      <c r="FT178" s="13">
        <v>24</v>
      </c>
      <c r="FU178" s="13">
        <v>18</v>
      </c>
      <c r="FV178" s="13">
        <v>34</v>
      </c>
      <c r="FW178" s="13">
        <v>38</v>
      </c>
      <c r="FX178" s="13">
        <v>38</v>
      </c>
      <c r="FY178" s="13">
        <v>38</v>
      </c>
      <c r="FZ178" s="13">
        <v>48</v>
      </c>
      <c r="GA178" s="13">
        <v>43</v>
      </c>
      <c r="GB178" s="13">
        <v>38</v>
      </c>
      <c r="GC178" s="13">
        <v>66</v>
      </c>
      <c r="GD178" s="13">
        <v>64</v>
      </c>
      <c r="GE178" s="13">
        <v>64</v>
      </c>
      <c r="GF178" s="13">
        <v>65</v>
      </c>
      <c r="GG178" s="13">
        <v>70</v>
      </c>
      <c r="GH178" s="13">
        <v>61</v>
      </c>
      <c r="GI178" s="13">
        <v>86</v>
      </c>
      <c r="GJ178" s="13">
        <v>83</v>
      </c>
      <c r="GK178" s="13">
        <v>91</v>
      </c>
      <c r="GL178" s="13">
        <v>64</v>
      </c>
      <c r="GM178" s="13">
        <v>65</v>
      </c>
      <c r="GN178" s="13">
        <v>66</v>
      </c>
      <c r="GO178" s="13">
        <v>66</v>
      </c>
      <c r="GP178" s="13">
        <v>69</v>
      </c>
      <c r="GQ178" s="13">
        <v>73</v>
      </c>
      <c r="GR178" s="13">
        <v>66</v>
      </c>
      <c r="GS178" s="13">
        <v>72</v>
      </c>
      <c r="GT178" s="13">
        <v>67</v>
      </c>
      <c r="GU178" s="13">
        <v>64</v>
      </c>
      <c r="GV178" s="13">
        <v>60</v>
      </c>
      <c r="GW178" s="13">
        <v>57</v>
      </c>
      <c r="GX178" s="13">
        <v>69</v>
      </c>
      <c r="GY178" s="13">
        <v>57</v>
      </c>
      <c r="GZ178" s="13">
        <v>49</v>
      </c>
      <c r="HA178" s="13">
        <v>43</v>
      </c>
      <c r="HB178" s="13">
        <v>46</v>
      </c>
      <c r="HC178" s="13">
        <v>52</v>
      </c>
      <c r="HD178" s="13">
        <v>42</v>
      </c>
      <c r="HE178" s="13">
        <v>53</v>
      </c>
      <c r="HF178" s="13">
        <v>36</v>
      </c>
      <c r="HG178" s="13">
        <v>49</v>
      </c>
      <c r="HH178" s="13">
        <v>41</v>
      </c>
      <c r="HI178" s="13">
        <v>42</v>
      </c>
      <c r="HJ178" s="13">
        <v>38</v>
      </c>
      <c r="HK178" s="13">
        <v>35</v>
      </c>
      <c r="HL178" s="13">
        <v>35</v>
      </c>
      <c r="HM178" s="13">
        <v>37</v>
      </c>
      <c r="HN178" s="13">
        <v>33</v>
      </c>
      <c r="HO178" s="13">
        <v>24</v>
      </c>
      <c r="HP178" s="13">
        <v>23</v>
      </c>
      <c r="HQ178" s="13">
        <v>21</v>
      </c>
      <c r="HR178" s="13">
        <v>23</v>
      </c>
      <c r="HS178" s="13">
        <v>17</v>
      </c>
      <c r="HT178" s="13">
        <v>14</v>
      </c>
      <c r="HU178" s="13">
        <v>16</v>
      </c>
      <c r="HV178" s="13">
        <v>21</v>
      </c>
      <c r="HW178" s="13">
        <v>20</v>
      </c>
      <c r="HX178" s="13">
        <v>14</v>
      </c>
      <c r="HY178" s="13">
        <v>18</v>
      </c>
      <c r="HZ178" s="13">
        <v>20</v>
      </c>
      <c r="IA178" s="13">
        <v>15</v>
      </c>
      <c r="IB178" s="13">
        <v>13</v>
      </c>
      <c r="IC178" s="13">
        <v>16</v>
      </c>
      <c r="ID178" s="13">
        <v>19</v>
      </c>
      <c r="IE178" s="13">
        <v>11</v>
      </c>
      <c r="IF178" s="13">
        <v>12</v>
      </c>
      <c r="IG178" s="13">
        <v>15</v>
      </c>
      <c r="IH178" s="13">
        <v>10</v>
      </c>
      <c r="II178" s="13">
        <v>10</v>
      </c>
      <c r="IJ178" s="13">
        <v>9</v>
      </c>
      <c r="IK178" s="13">
        <v>11</v>
      </c>
      <c r="IL178" s="13">
        <v>11</v>
      </c>
      <c r="IM178" s="13">
        <v>9</v>
      </c>
      <c r="IN178" s="13">
        <v>6</v>
      </c>
      <c r="IO178" s="13">
        <v>6</v>
      </c>
      <c r="IP178" s="13">
        <v>6</v>
      </c>
      <c r="IQ178" s="13">
        <v>4</v>
      </c>
      <c r="IR178" s="13">
        <v>3</v>
      </c>
      <c r="IS178" s="13">
        <v>1</v>
      </c>
      <c r="IT178" s="13">
        <v>1</v>
      </c>
      <c r="IU178" s="13">
        <v>2</v>
      </c>
      <c r="IV178" s="13"/>
      <c r="IW178" s="13"/>
      <c r="IX178" s="13">
        <v>2</v>
      </c>
      <c r="IY178" s="13"/>
      <c r="IZ178" s="13"/>
      <c r="JA178" s="13"/>
      <c r="JB178" s="13"/>
      <c r="JC178" s="13"/>
      <c r="JD178" s="59">
        <v>3112</v>
      </c>
      <c r="JE178" s="13">
        <v>6287</v>
      </c>
      <c r="JF178" s="351"/>
      <c r="JG178" s="351"/>
    </row>
    <row r="179" spans="1:267">
      <c r="A179" s="337" t="s">
        <v>305</v>
      </c>
      <c r="B179" s="37">
        <f t="shared" si="150"/>
        <v>193</v>
      </c>
      <c r="C179" s="37">
        <f t="shared" si="150"/>
        <v>198</v>
      </c>
      <c r="D179" s="37">
        <f t="shared" si="150"/>
        <v>256</v>
      </c>
      <c r="E179" s="37">
        <f t="shared" si="150"/>
        <v>297</v>
      </c>
      <c r="F179" s="37">
        <f t="shared" si="150"/>
        <v>710</v>
      </c>
      <c r="G179" s="37">
        <f t="shared" si="150"/>
        <v>698</v>
      </c>
      <c r="H179" s="37">
        <f t="shared" si="150"/>
        <v>825</v>
      </c>
      <c r="I179" s="37">
        <f t="shared" si="150"/>
        <v>731</v>
      </c>
      <c r="J179" s="37">
        <f t="shared" si="150"/>
        <v>717</v>
      </c>
      <c r="K179" s="37">
        <f t="shared" si="150"/>
        <v>643</v>
      </c>
      <c r="L179" s="37">
        <f t="shared" si="151"/>
        <v>553</v>
      </c>
      <c r="M179" s="37">
        <f t="shared" si="151"/>
        <v>442</v>
      </c>
      <c r="N179" s="37">
        <f t="shared" si="151"/>
        <v>311</v>
      </c>
      <c r="O179" s="37">
        <f t="shared" si="151"/>
        <v>245</v>
      </c>
      <c r="P179" s="37">
        <f t="shared" si="151"/>
        <v>191</v>
      </c>
      <c r="Q179" s="37">
        <f t="shared" si="151"/>
        <v>173</v>
      </c>
      <c r="R179" s="37">
        <f t="shared" si="151"/>
        <v>98</v>
      </c>
      <c r="S179" s="37">
        <f t="shared" si="151"/>
        <v>200</v>
      </c>
      <c r="T179" s="37">
        <f t="shared" si="151"/>
        <v>16</v>
      </c>
      <c r="U179" s="37">
        <f t="shared" si="151"/>
        <v>106</v>
      </c>
      <c r="W179" s="16" t="s">
        <v>316</v>
      </c>
      <c r="X179" s="458">
        <f t="shared" si="152"/>
        <v>84</v>
      </c>
      <c r="Y179" s="458">
        <f t="shared" si="153"/>
        <v>88</v>
      </c>
      <c r="Z179" s="458">
        <f t="shared" si="154"/>
        <v>162</v>
      </c>
      <c r="AA179" s="458">
        <f t="shared" si="155"/>
        <v>173</v>
      </c>
      <c r="AB179" s="458">
        <f t="shared" si="156"/>
        <v>450</v>
      </c>
      <c r="AC179" s="458">
        <f t="shared" si="157"/>
        <v>568</v>
      </c>
      <c r="AD179" s="458">
        <f t="shared" si="158"/>
        <v>757</v>
      </c>
      <c r="AE179" s="458">
        <f t="shared" si="159"/>
        <v>764</v>
      </c>
      <c r="AF179" s="458">
        <f t="shared" si="160"/>
        <v>650</v>
      </c>
      <c r="AG179" s="458">
        <f t="shared" si="161"/>
        <v>678</v>
      </c>
      <c r="AH179" s="458">
        <f t="shared" si="162"/>
        <v>525</v>
      </c>
      <c r="AI179" s="458">
        <f t="shared" si="163"/>
        <v>490</v>
      </c>
      <c r="AJ179" s="458">
        <f t="shared" si="164"/>
        <v>372</v>
      </c>
      <c r="AK179" s="458">
        <f t="shared" si="165"/>
        <v>298</v>
      </c>
      <c r="AL179" s="458">
        <f t="shared" si="166"/>
        <v>200</v>
      </c>
      <c r="AM179" s="458">
        <f t="shared" si="167"/>
        <v>277</v>
      </c>
      <c r="AN179" s="458">
        <f t="shared" si="168"/>
        <v>158</v>
      </c>
      <c r="AO179" s="458">
        <f t="shared" si="169"/>
        <v>313</v>
      </c>
      <c r="AP179" s="458">
        <f t="shared" si="170"/>
        <v>53</v>
      </c>
      <c r="AQ179" s="458">
        <f t="shared" si="171"/>
        <v>213</v>
      </c>
      <c r="AR179" s="458">
        <f t="shared" si="172"/>
        <v>0</v>
      </c>
      <c r="AT179" s="16" t="s">
        <v>316</v>
      </c>
      <c r="AU179" s="13">
        <v>9</v>
      </c>
      <c r="AV179" s="13">
        <v>19</v>
      </c>
      <c r="AW179" s="13">
        <v>6</v>
      </c>
      <c r="AX179" s="13">
        <v>12</v>
      </c>
      <c r="AY179" s="13">
        <v>8</v>
      </c>
      <c r="AZ179" s="13">
        <v>8</v>
      </c>
      <c r="BA179" s="13">
        <v>8</v>
      </c>
      <c r="BB179" s="13">
        <v>6</v>
      </c>
      <c r="BC179" s="13">
        <v>5</v>
      </c>
      <c r="BD179" s="13">
        <v>7</v>
      </c>
      <c r="BE179" s="13">
        <v>12</v>
      </c>
      <c r="BF179" s="13">
        <v>6</v>
      </c>
      <c r="BG179" s="13">
        <v>15</v>
      </c>
      <c r="BH179" s="13">
        <v>13</v>
      </c>
      <c r="BI179" s="13">
        <v>14</v>
      </c>
      <c r="BJ179" s="13">
        <v>7</v>
      </c>
      <c r="BK179" s="13">
        <v>22</v>
      </c>
      <c r="BL179" s="13">
        <v>28</v>
      </c>
      <c r="BM179" s="13">
        <v>28</v>
      </c>
      <c r="BN179" s="13">
        <v>28</v>
      </c>
      <c r="BO179" s="13">
        <v>46</v>
      </c>
      <c r="BP179" s="13">
        <v>32</v>
      </c>
      <c r="BQ179" s="13">
        <v>40</v>
      </c>
      <c r="BR179" s="13">
        <v>33</v>
      </c>
      <c r="BS179" s="13">
        <v>70</v>
      </c>
      <c r="BT179" s="13">
        <v>53</v>
      </c>
      <c r="BU179" s="13">
        <v>62</v>
      </c>
      <c r="BV179" s="13">
        <v>81</v>
      </c>
      <c r="BW179" s="13">
        <v>77</v>
      </c>
      <c r="BX179" s="13">
        <v>74</v>
      </c>
      <c r="BY179" s="13">
        <v>94</v>
      </c>
      <c r="BZ179" s="13">
        <v>95</v>
      </c>
      <c r="CA179" s="13">
        <v>83</v>
      </c>
      <c r="CB179" s="13">
        <v>81</v>
      </c>
      <c r="CC179" s="13">
        <v>87</v>
      </c>
      <c r="CD179" s="13">
        <v>74</v>
      </c>
      <c r="CE179" s="13">
        <v>69</v>
      </c>
      <c r="CF179" s="13">
        <v>67</v>
      </c>
      <c r="CG179" s="13">
        <v>56</v>
      </c>
      <c r="CH179" s="13">
        <v>58</v>
      </c>
      <c r="CI179" s="13">
        <v>66</v>
      </c>
      <c r="CJ179" s="13">
        <v>81</v>
      </c>
      <c r="CK179" s="13">
        <v>67</v>
      </c>
      <c r="CL179" s="13">
        <v>76</v>
      </c>
      <c r="CM179" s="13">
        <v>50</v>
      </c>
      <c r="CN179" s="13">
        <v>78</v>
      </c>
      <c r="CO179" s="13">
        <v>65</v>
      </c>
      <c r="CP179" s="13">
        <v>71</v>
      </c>
      <c r="CQ179" s="13">
        <v>57</v>
      </c>
      <c r="CR179" s="13">
        <v>67</v>
      </c>
      <c r="CS179" s="13">
        <v>56</v>
      </c>
      <c r="CT179" s="13">
        <v>54</v>
      </c>
      <c r="CU179" s="13">
        <v>57</v>
      </c>
      <c r="CV179" s="13">
        <v>53</v>
      </c>
      <c r="CW179" s="13">
        <v>40</v>
      </c>
      <c r="CX179" s="13">
        <v>56</v>
      </c>
      <c r="CY179" s="13">
        <v>54</v>
      </c>
      <c r="CZ179" s="13">
        <v>41</v>
      </c>
      <c r="DA179" s="13">
        <v>36</v>
      </c>
      <c r="DB179" s="13">
        <v>43</v>
      </c>
      <c r="DC179" s="13">
        <v>42</v>
      </c>
      <c r="DD179" s="13">
        <v>29</v>
      </c>
      <c r="DE179" s="13">
        <v>39</v>
      </c>
      <c r="DF179" s="13">
        <v>29</v>
      </c>
      <c r="DG179" s="13">
        <v>26</v>
      </c>
      <c r="DH179" s="13">
        <v>35</v>
      </c>
      <c r="DI179" s="13">
        <v>30</v>
      </c>
      <c r="DJ179" s="13">
        <v>22</v>
      </c>
      <c r="DK179" s="13">
        <v>17</v>
      </c>
      <c r="DL179" s="13">
        <v>29</v>
      </c>
      <c r="DM179" s="13">
        <v>33</v>
      </c>
      <c r="DN179" s="13">
        <v>35</v>
      </c>
      <c r="DO179" s="13">
        <v>28</v>
      </c>
      <c r="DP179" s="13">
        <v>20</v>
      </c>
      <c r="DQ179" s="13">
        <v>24</v>
      </c>
      <c r="DR179" s="13">
        <v>33</v>
      </c>
      <c r="DS179" s="13">
        <v>22</v>
      </c>
      <c r="DT179" s="13">
        <v>24</v>
      </c>
      <c r="DU179" s="13">
        <v>35</v>
      </c>
      <c r="DV179" s="13">
        <v>23</v>
      </c>
      <c r="DW179" s="13">
        <v>29</v>
      </c>
      <c r="DX179" s="13">
        <v>29</v>
      </c>
      <c r="DY179" s="13">
        <v>20</v>
      </c>
      <c r="DZ179" s="13">
        <v>21</v>
      </c>
      <c r="EA179" s="13">
        <v>31</v>
      </c>
      <c r="EB179" s="13">
        <v>35</v>
      </c>
      <c r="EC179" s="13">
        <v>37</v>
      </c>
      <c r="ED179" s="13">
        <v>32</v>
      </c>
      <c r="EE179" s="13">
        <v>39</v>
      </c>
      <c r="EF179" s="13">
        <v>40</v>
      </c>
      <c r="EG179" s="13">
        <v>32</v>
      </c>
      <c r="EH179" s="13">
        <v>30</v>
      </c>
      <c r="EI179" s="13">
        <v>26</v>
      </c>
      <c r="EJ179" s="13">
        <v>22</v>
      </c>
      <c r="EK179" s="13">
        <v>31</v>
      </c>
      <c r="EL179" s="13">
        <v>16</v>
      </c>
      <c r="EM179" s="13">
        <v>17</v>
      </c>
      <c r="EN179" s="13">
        <v>10</v>
      </c>
      <c r="EO179" s="13">
        <v>11</v>
      </c>
      <c r="EP179" s="13">
        <v>6</v>
      </c>
      <c r="EQ179" s="13">
        <v>7</v>
      </c>
      <c r="ER179" s="13">
        <v>3</v>
      </c>
      <c r="ES179" s="13">
        <v>1</v>
      </c>
      <c r="ET179" s="13"/>
      <c r="EU179" s="13"/>
      <c r="EV179" s="13"/>
      <c r="EW179" s="13">
        <v>1</v>
      </c>
      <c r="EX179" s="13"/>
      <c r="EY179" s="13"/>
      <c r="EZ179" s="13"/>
      <c r="FA179" s="59">
        <v>3862</v>
      </c>
      <c r="FB179" s="13">
        <v>13</v>
      </c>
      <c r="FC179" s="13">
        <v>18</v>
      </c>
      <c r="FD179" s="13">
        <v>6</v>
      </c>
      <c r="FE179" s="13">
        <v>5</v>
      </c>
      <c r="FF179" s="13">
        <v>3</v>
      </c>
      <c r="FG179" s="13">
        <v>8</v>
      </c>
      <c r="FH179" s="13">
        <v>12</v>
      </c>
      <c r="FI179" s="13">
        <v>8</v>
      </c>
      <c r="FJ179" s="13">
        <v>7</v>
      </c>
      <c r="FK179" s="13">
        <v>4</v>
      </c>
      <c r="FL179" s="13">
        <v>8</v>
      </c>
      <c r="FM179" s="13">
        <v>5</v>
      </c>
      <c r="FN179" s="13">
        <v>16</v>
      </c>
      <c r="FO179" s="13">
        <v>6</v>
      </c>
      <c r="FP179" s="13">
        <v>14</v>
      </c>
      <c r="FQ179" s="13">
        <v>29</v>
      </c>
      <c r="FR179" s="13">
        <v>15</v>
      </c>
      <c r="FS179" s="13">
        <v>23</v>
      </c>
      <c r="FT179" s="13">
        <v>21</v>
      </c>
      <c r="FU179" s="13">
        <v>25</v>
      </c>
      <c r="FV179" s="13">
        <v>34</v>
      </c>
      <c r="FW179" s="13">
        <v>32</v>
      </c>
      <c r="FX179" s="13">
        <v>36</v>
      </c>
      <c r="FY179" s="13">
        <v>36</v>
      </c>
      <c r="FZ179" s="13">
        <v>37</v>
      </c>
      <c r="GA179" s="13">
        <v>62</v>
      </c>
      <c r="GB179" s="13">
        <v>47</v>
      </c>
      <c r="GC179" s="13">
        <v>50</v>
      </c>
      <c r="GD179" s="13">
        <v>54</v>
      </c>
      <c r="GE179" s="13">
        <v>62</v>
      </c>
      <c r="GF179" s="13">
        <v>70</v>
      </c>
      <c r="GG179" s="13">
        <v>86</v>
      </c>
      <c r="GH179" s="13">
        <v>79</v>
      </c>
      <c r="GI179" s="13">
        <v>96</v>
      </c>
      <c r="GJ179" s="13">
        <v>83</v>
      </c>
      <c r="GK179" s="13">
        <v>67</v>
      </c>
      <c r="GL179" s="13">
        <v>70</v>
      </c>
      <c r="GM179" s="13">
        <v>77</v>
      </c>
      <c r="GN179" s="13">
        <v>65</v>
      </c>
      <c r="GO179" s="13">
        <v>64</v>
      </c>
      <c r="GP179" s="13">
        <v>72</v>
      </c>
      <c r="GQ179" s="13">
        <v>70</v>
      </c>
      <c r="GR179" s="13">
        <v>58</v>
      </c>
      <c r="GS179" s="13">
        <v>79</v>
      </c>
      <c r="GT179" s="13">
        <v>66</v>
      </c>
      <c r="GU179" s="13">
        <v>61</v>
      </c>
      <c r="GV179" s="13">
        <v>67</v>
      </c>
      <c r="GW179" s="13">
        <v>50</v>
      </c>
      <c r="GX179" s="13">
        <v>63</v>
      </c>
      <c r="GY179" s="13">
        <v>64</v>
      </c>
      <c r="GZ179" s="13">
        <v>61</v>
      </c>
      <c r="HA179" s="13">
        <v>65</v>
      </c>
      <c r="HB179" s="13">
        <v>50</v>
      </c>
      <c r="HC179" s="13">
        <v>55</v>
      </c>
      <c r="HD179" s="13">
        <v>49</v>
      </c>
      <c r="HE179" s="13">
        <v>59</v>
      </c>
      <c r="HF179" s="13">
        <v>48</v>
      </c>
      <c r="HG179" s="13">
        <v>57</v>
      </c>
      <c r="HH179" s="13">
        <v>40</v>
      </c>
      <c r="HI179" s="13">
        <v>41</v>
      </c>
      <c r="HJ179" s="13">
        <v>44</v>
      </c>
      <c r="HK179" s="13">
        <v>56</v>
      </c>
      <c r="HL179" s="13">
        <v>35</v>
      </c>
      <c r="HM179" s="13">
        <v>39</v>
      </c>
      <c r="HN179" s="13">
        <v>30</v>
      </c>
      <c r="HO179" s="13">
        <v>33</v>
      </c>
      <c r="HP179" s="13">
        <v>46</v>
      </c>
      <c r="HQ179" s="13">
        <v>26</v>
      </c>
      <c r="HR179" s="13">
        <v>32</v>
      </c>
      <c r="HS179" s="13">
        <v>31</v>
      </c>
      <c r="HT179" s="13">
        <v>15</v>
      </c>
      <c r="HU179" s="13">
        <v>27</v>
      </c>
      <c r="HV179" s="13">
        <v>22</v>
      </c>
      <c r="HW179" s="13">
        <v>17</v>
      </c>
      <c r="HX179" s="13">
        <v>25</v>
      </c>
      <c r="HY179" s="13">
        <v>26</v>
      </c>
      <c r="HZ179" s="13">
        <v>15</v>
      </c>
      <c r="IA179" s="13">
        <v>16</v>
      </c>
      <c r="IB179" s="13">
        <v>18</v>
      </c>
      <c r="IC179" s="13">
        <v>19</v>
      </c>
      <c r="ID179" s="13">
        <v>27</v>
      </c>
      <c r="IE179" s="13">
        <v>16</v>
      </c>
      <c r="IF179" s="13">
        <v>15</v>
      </c>
      <c r="IG179" s="13">
        <v>19</v>
      </c>
      <c r="IH179" s="13">
        <v>8</v>
      </c>
      <c r="II179" s="13">
        <v>19</v>
      </c>
      <c r="IJ179" s="13">
        <v>14</v>
      </c>
      <c r="IK179" s="13">
        <v>14</v>
      </c>
      <c r="IL179" s="13">
        <v>12</v>
      </c>
      <c r="IM179" s="13">
        <v>14</v>
      </c>
      <c r="IN179" s="13">
        <v>11</v>
      </c>
      <c r="IO179" s="13">
        <v>6</v>
      </c>
      <c r="IP179" s="13">
        <v>11</v>
      </c>
      <c r="IQ179" s="13">
        <v>4</v>
      </c>
      <c r="IR179" s="13">
        <v>5</v>
      </c>
      <c r="IS179" s="13">
        <v>5</v>
      </c>
      <c r="IT179" s="13">
        <v>2</v>
      </c>
      <c r="IU179" s="13">
        <v>2</v>
      </c>
      <c r="IV179" s="13">
        <v>3</v>
      </c>
      <c r="IW179" s="13">
        <v>1</v>
      </c>
      <c r="IX179" s="13">
        <v>2</v>
      </c>
      <c r="IY179" s="13"/>
      <c r="IZ179" s="13">
        <v>1</v>
      </c>
      <c r="JA179" s="13"/>
      <c r="JB179" s="13"/>
      <c r="JC179" s="13"/>
      <c r="JD179" s="59">
        <v>3411</v>
      </c>
      <c r="JE179" s="13">
        <v>7273</v>
      </c>
      <c r="JF179" s="351"/>
      <c r="JG179" s="351"/>
    </row>
    <row r="180" spans="1:267">
      <c r="A180" s="337" t="s">
        <v>306</v>
      </c>
      <c r="B180" s="37">
        <f t="shared" ref="B180:K185" si="173">+X176</f>
        <v>117</v>
      </c>
      <c r="C180" s="37">
        <f t="shared" si="173"/>
        <v>93</v>
      </c>
      <c r="D180" s="37">
        <f t="shared" si="173"/>
        <v>148</v>
      </c>
      <c r="E180" s="37">
        <f t="shared" si="173"/>
        <v>171</v>
      </c>
      <c r="F180" s="37">
        <f t="shared" si="173"/>
        <v>482</v>
      </c>
      <c r="G180" s="37">
        <f t="shared" si="173"/>
        <v>506</v>
      </c>
      <c r="H180" s="37">
        <f t="shared" si="173"/>
        <v>589</v>
      </c>
      <c r="I180" s="37">
        <f t="shared" si="173"/>
        <v>534</v>
      </c>
      <c r="J180" s="37">
        <f t="shared" si="173"/>
        <v>560</v>
      </c>
      <c r="K180" s="37">
        <f t="shared" si="173"/>
        <v>546</v>
      </c>
      <c r="L180" s="37">
        <f t="shared" ref="L180:U185" si="174">+AH176</f>
        <v>437</v>
      </c>
      <c r="M180" s="37">
        <f t="shared" si="174"/>
        <v>420</v>
      </c>
      <c r="N180" s="37">
        <f t="shared" si="174"/>
        <v>278</v>
      </c>
      <c r="O180" s="37">
        <f t="shared" si="174"/>
        <v>220</v>
      </c>
      <c r="P180" s="37">
        <f t="shared" si="174"/>
        <v>168</v>
      </c>
      <c r="Q180" s="37">
        <f t="shared" si="174"/>
        <v>160</v>
      </c>
      <c r="R180" s="37">
        <f t="shared" si="174"/>
        <v>95</v>
      </c>
      <c r="S180" s="37">
        <f t="shared" si="174"/>
        <v>227</v>
      </c>
      <c r="T180" s="37">
        <f t="shared" si="174"/>
        <v>28</v>
      </c>
      <c r="U180" s="37">
        <f t="shared" si="174"/>
        <v>142</v>
      </c>
      <c r="W180" s="16" t="s">
        <v>317</v>
      </c>
      <c r="X180" s="458">
        <f t="shared" si="152"/>
        <v>123</v>
      </c>
      <c r="Y180" s="458">
        <f t="shared" si="153"/>
        <v>113</v>
      </c>
      <c r="Z180" s="458">
        <f t="shared" si="154"/>
        <v>215</v>
      </c>
      <c r="AA180" s="458">
        <f t="shared" si="155"/>
        <v>186</v>
      </c>
      <c r="AB180" s="458">
        <f t="shared" si="156"/>
        <v>711</v>
      </c>
      <c r="AC180" s="458">
        <f t="shared" si="157"/>
        <v>806</v>
      </c>
      <c r="AD180" s="458">
        <f t="shared" si="158"/>
        <v>1084</v>
      </c>
      <c r="AE180" s="458">
        <f t="shared" si="159"/>
        <v>1009</v>
      </c>
      <c r="AF180" s="458">
        <f t="shared" si="160"/>
        <v>765</v>
      </c>
      <c r="AG180" s="458">
        <f t="shared" si="161"/>
        <v>751</v>
      </c>
      <c r="AH180" s="458">
        <f t="shared" si="162"/>
        <v>600</v>
      </c>
      <c r="AI180" s="458">
        <f t="shared" si="163"/>
        <v>529</v>
      </c>
      <c r="AJ180" s="458">
        <f t="shared" si="164"/>
        <v>375</v>
      </c>
      <c r="AK180" s="458">
        <f t="shared" si="165"/>
        <v>361</v>
      </c>
      <c r="AL180" s="458">
        <f t="shared" si="166"/>
        <v>281</v>
      </c>
      <c r="AM180" s="458">
        <f t="shared" si="167"/>
        <v>289</v>
      </c>
      <c r="AN180" s="458">
        <f t="shared" si="168"/>
        <v>172</v>
      </c>
      <c r="AO180" s="458">
        <f t="shared" si="169"/>
        <v>317</v>
      </c>
      <c r="AP180" s="458">
        <f t="shared" si="170"/>
        <v>64</v>
      </c>
      <c r="AQ180" s="458">
        <f t="shared" si="171"/>
        <v>196</v>
      </c>
      <c r="AR180" s="458">
        <f t="shared" si="172"/>
        <v>5</v>
      </c>
      <c r="AT180" s="16" t="s">
        <v>317</v>
      </c>
      <c r="AU180" s="13">
        <v>14</v>
      </c>
      <c r="AV180" s="13">
        <v>14</v>
      </c>
      <c r="AW180" s="13">
        <v>7</v>
      </c>
      <c r="AX180" s="13">
        <v>11</v>
      </c>
      <c r="AY180" s="13">
        <v>6</v>
      </c>
      <c r="AZ180" s="13">
        <v>16</v>
      </c>
      <c r="BA180" s="13">
        <v>6</v>
      </c>
      <c r="BB180" s="13">
        <v>14</v>
      </c>
      <c r="BC180" s="13">
        <v>16</v>
      </c>
      <c r="BD180" s="13">
        <v>9</v>
      </c>
      <c r="BE180" s="13">
        <v>4</v>
      </c>
      <c r="BF180" s="13">
        <v>11</v>
      </c>
      <c r="BG180" s="13">
        <v>9</v>
      </c>
      <c r="BH180" s="13">
        <v>9</v>
      </c>
      <c r="BI180" s="13">
        <v>17</v>
      </c>
      <c r="BJ180" s="13">
        <v>23</v>
      </c>
      <c r="BK180" s="13">
        <v>18</v>
      </c>
      <c r="BL180" s="13">
        <v>30</v>
      </c>
      <c r="BM180" s="13">
        <v>33</v>
      </c>
      <c r="BN180" s="13">
        <v>32</v>
      </c>
      <c r="BO180" s="13">
        <v>51</v>
      </c>
      <c r="BP180" s="13">
        <v>52</v>
      </c>
      <c r="BQ180" s="13">
        <v>56</v>
      </c>
      <c r="BR180" s="13">
        <v>75</v>
      </c>
      <c r="BS180" s="13">
        <v>64</v>
      </c>
      <c r="BT180" s="13">
        <v>83</v>
      </c>
      <c r="BU180" s="13">
        <v>92</v>
      </c>
      <c r="BV180" s="13">
        <v>94</v>
      </c>
      <c r="BW180" s="13">
        <v>123</v>
      </c>
      <c r="BX180" s="13">
        <v>116</v>
      </c>
      <c r="BY180" s="13">
        <v>120</v>
      </c>
      <c r="BZ180" s="13">
        <v>129</v>
      </c>
      <c r="CA180" s="13">
        <v>114</v>
      </c>
      <c r="CB180" s="13">
        <v>105</v>
      </c>
      <c r="CC180" s="13">
        <v>104</v>
      </c>
      <c r="CD180" s="13">
        <v>90</v>
      </c>
      <c r="CE180" s="13">
        <v>88</v>
      </c>
      <c r="CF180" s="13">
        <v>95</v>
      </c>
      <c r="CG180" s="13">
        <v>74</v>
      </c>
      <c r="CH180" s="13">
        <v>90</v>
      </c>
      <c r="CI180" s="13">
        <v>86</v>
      </c>
      <c r="CJ180" s="13">
        <v>79</v>
      </c>
      <c r="CK180" s="13">
        <v>71</v>
      </c>
      <c r="CL180" s="13">
        <v>88</v>
      </c>
      <c r="CM180" s="13">
        <v>83</v>
      </c>
      <c r="CN180" s="13">
        <v>58</v>
      </c>
      <c r="CO180" s="13">
        <v>76</v>
      </c>
      <c r="CP180" s="13">
        <v>76</v>
      </c>
      <c r="CQ180" s="13">
        <v>66</v>
      </c>
      <c r="CR180" s="13">
        <v>68</v>
      </c>
      <c r="CS180" s="13">
        <v>54</v>
      </c>
      <c r="CT180" s="13">
        <v>59</v>
      </c>
      <c r="CU180" s="13">
        <v>58</v>
      </c>
      <c r="CV180" s="13">
        <v>74</v>
      </c>
      <c r="CW180" s="13">
        <v>46</v>
      </c>
      <c r="CX180" s="13">
        <v>46</v>
      </c>
      <c r="CY180" s="13">
        <v>51</v>
      </c>
      <c r="CZ180" s="13">
        <v>49</v>
      </c>
      <c r="DA180" s="13">
        <v>43</v>
      </c>
      <c r="DB180" s="13">
        <v>49</v>
      </c>
      <c r="DC180" s="13">
        <v>45</v>
      </c>
      <c r="DD180" s="13">
        <v>43</v>
      </c>
      <c r="DE180" s="13">
        <v>35</v>
      </c>
      <c r="DF180" s="13">
        <v>36</v>
      </c>
      <c r="DG180" s="13">
        <v>32</v>
      </c>
      <c r="DH180" s="13">
        <v>30</v>
      </c>
      <c r="DI180" s="13">
        <v>35</v>
      </c>
      <c r="DJ180" s="13">
        <v>33</v>
      </c>
      <c r="DK180" s="13">
        <v>29</v>
      </c>
      <c r="DL180" s="13">
        <v>43</v>
      </c>
      <c r="DM180" s="13">
        <v>32</v>
      </c>
      <c r="DN180" s="13">
        <v>22</v>
      </c>
      <c r="DO180" s="13">
        <v>30</v>
      </c>
      <c r="DP180" s="13">
        <v>26</v>
      </c>
      <c r="DQ180" s="13">
        <v>30</v>
      </c>
      <c r="DR180" s="13">
        <v>28</v>
      </c>
      <c r="DS180" s="13">
        <v>24</v>
      </c>
      <c r="DT180" s="13">
        <v>35</v>
      </c>
      <c r="DU180" s="13">
        <v>33</v>
      </c>
      <c r="DV180" s="13">
        <v>29</v>
      </c>
      <c r="DW180" s="13">
        <v>20</v>
      </c>
      <c r="DX180" s="13">
        <v>33</v>
      </c>
      <c r="DY180" s="13">
        <v>30</v>
      </c>
      <c r="DZ180" s="13">
        <v>34</v>
      </c>
      <c r="EA180" s="13">
        <v>23</v>
      </c>
      <c r="EB180" s="13">
        <v>34</v>
      </c>
      <c r="EC180" s="13">
        <v>27</v>
      </c>
      <c r="ED180" s="13">
        <v>30</v>
      </c>
      <c r="EE180" s="13">
        <v>39</v>
      </c>
      <c r="EF180" s="13">
        <v>47</v>
      </c>
      <c r="EG180" s="13">
        <v>36</v>
      </c>
      <c r="EH180" s="13">
        <v>27</v>
      </c>
      <c r="EI180" s="13">
        <v>32</v>
      </c>
      <c r="EJ180" s="13">
        <v>29</v>
      </c>
      <c r="EK180" s="13">
        <v>27</v>
      </c>
      <c r="EL180" s="13">
        <v>14</v>
      </c>
      <c r="EM180" s="13">
        <v>7</v>
      </c>
      <c r="EN180" s="13">
        <v>5</v>
      </c>
      <c r="EO180" s="13">
        <v>8</v>
      </c>
      <c r="EP180" s="13">
        <v>3</v>
      </c>
      <c r="EQ180" s="13">
        <v>4</v>
      </c>
      <c r="ER180" s="13">
        <v>1</v>
      </c>
      <c r="ES180" s="13">
        <v>2</v>
      </c>
      <c r="ET180" s="13">
        <v>1</v>
      </c>
      <c r="EU180" s="13"/>
      <c r="EV180" s="13"/>
      <c r="EW180" s="13"/>
      <c r="EX180" s="13"/>
      <c r="EY180" s="13"/>
      <c r="EZ180" s="13">
        <v>1</v>
      </c>
      <c r="FA180" s="59">
        <v>4558</v>
      </c>
      <c r="FB180" s="13">
        <v>14</v>
      </c>
      <c r="FC180" s="13">
        <v>22</v>
      </c>
      <c r="FD180" s="13">
        <v>10</v>
      </c>
      <c r="FE180" s="13">
        <v>7</v>
      </c>
      <c r="FF180" s="13">
        <v>12</v>
      </c>
      <c r="FG180" s="13">
        <v>13</v>
      </c>
      <c r="FH180" s="13">
        <v>15</v>
      </c>
      <c r="FI180" s="13">
        <v>9</v>
      </c>
      <c r="FJ180" s="13">
        <v>9</v>
      </c>
      <c r="FK180" s="13">
        <v>12</v>
      </c>
      <c r="FL180" s="13">
        <v>11</v>
      </c>
      <c r="FM180" s="13">
        <v>21</v>
      </c>
      <c r="FN180" s="13">
        <v>14</v>
      </c>
      <c r="FO180" s="13">
        <v>13</v>
      </c>
      <c r="FP180" s="13">
        <v>20</v>
      </c>
      <c r="FQ180" s="13">
        <v>15</v>
      </c>
      <c r="FR180" s="13">
        <v>24</v>
      </c>
      <c r="FS180" s="13">
        <v>25</v>
      </c>
      <c r="FT180" s="13">
        <v>37</v>
      </c>
      <c r="FU180" s="13">
        <v>35</v>
      </c>
      <c r="FV180" s="13">
        <v>46</v>
      </c>
      <c r="FW180" s="13">
        <v>52</v>
      </c>
      <c r="FX180" s="13">
        <v>62</v>
      </c>
      <c r="FY180" s="13">
        <v>65</v>
      </c>
      <c r="FZ180" s="13">
        <v>61</v>
      </c>
      <c r="GA180" s="13">
        <v>81</v>
      </c>
      <c r="GB180" s="13">
        <v>75</v>
      </c>
      <c r="GC180" s="13">
        <v>81</v>
      </c>
      <c r="GD180" s="13">
        <v>91</v>
      </c>
      <c r="GE180" s="13">
        <v>97</v>
      </c>
      <c r="GF180" s="13">
        <v>111</v>
      </c>
      <c r="GG180" s="13">
        <v>136</v>
      </c>
      <c r="GH180" s="13">
        <v>99</v>
      </c>
      <c r="GI180" s="13">
        <v>105</v>
      </c>
      <c r="GJ180" s="13">
        <v>114</v>
      </c>
      <c r="GK180" s="13">
        <v>121</v>
      </c>
      <c r="GL180" s="13">
        <v>95</v>
      </c>
      <c r="GM180" s="13">
        <v>103</v>
      </c>
      <c r="GN180" s="13">
        <v>94</v>
      </c>
      <c r="GO180" s="13">
        <v>106</v>
      </c>
      <c r="GP180" s="13">
        <v>88</v>
      </c>
      <c r="GQ180" s="13">
        <v>85</v>
      </c>
      <c r="GR180" s="13">
        <v>78</v>
      </c>
      <c r="GS180" s="13">
        <v>85</v>
      </c>
      <c r="GT180" s="13">
        <v>81</v>
      </c>
      <c r="GU180" s="13">
        <v>62</v>
      </c>
      <c r="GV180" s="13">
        <v>80</v>
      </c>
      <c r="GW180" s="13">
        <v>62</v>
      </c>
      <c r="GX180" s="13">
        <v>73</v>
      </c>
      <c r="GY180" s="13">
        <v>71</v>
      </c>
      <c r="GZ180" s="13">
        <v>73</v>
      </c>
      <c r="HA180" s="13">
        <v>54</v>
      </c>
      <c r="HB180" s="13">
        <v>72</v>
      </c>
      <c r="HC180" s="13">
        <v>64</v>
      </c>
      <c r="HD180" s="13">
        <v>59</v>
      </c>
      <c r="HE180" s="13">
        <v>68</v>
      </c>
      <c r="HF180" s="13">
        <v>43</v>
      </c>
      <c r="HG180" s="13">
        <v>54</v>
      </c>
      <c r="HH180" s="13">
        <v>48</v>
      </c>
      <c r="HI180" s="13">
        <v>65</v>
      </c>
      <c r="HJ180" s="13">
        <v>46</v>
      </c>
      <c r="HK180" s="13">
        <v>52</v>
      </c>
      <c r="HL180" s="13">
        <v>45</v>
      </c>
      <c r="HM180" s="13">
        <v>40</v>
      </c>
      <c r="HN180" s="13">
        <v>27</v>
      </c>
      <c r="HO180" s="13">
        <v>42</v>
      </c>
      <c r="HP180" s="13">
        <v>28</v>
      </c>
      <c r="HQ180" s="13">
        <v>36</v>
      </c>
      <c r="HR180" s="13">
        <v>30</v>
      </c>
      <c r="HS180" s="13">
        <v>29</v>
      </c>
      <c r="HT180" s="13">
        <v>38</v>
      </c>
      <c r="HU180" s="13">
        <v>25</v>
      </c>
      <c r="HV180" s="13">
        <v>34</v>
      </c>
      <c r="HW180" s="13">
        <v>27</v>
      </c>
      <c r="HX180" s="13">
        <v>27</v>
      </c>
      <c r="HY180" s="13">
        <v>38</v>
      </c>
      <c r="HZ180" s="13">
        <v>17</v>
      </c>
      <c r="IA180" s="13">
        <v>29</v>
      </c>
      <c r="IB180" s="13">
        <v>22</v>
      </c>
      <c r="IC180" s="13">
        <v>24</v>
      </c>
      <c r="ID180" s="13">
        <v>19</v>
      </c>
      <c r="IE180" s="13">
        <v>15</v>
      </c>
      <c r="IF180" s="13">
        <v>15</v>
      </c>
      <c r="IG180" s="13">
        <v>20</v>
      </c>
      <c r="IH180" s="13">
        <v>19</v>
      </c>
      <c r="II180" s="13">
        <v>21</v>
      </c>
      <c r="IJ180" s="13">
        <v>14</v>
      </c>
      <c r="IK180" s="13">
        <v>19</v>
      </c>
      <c r="IL180" s="13">
        <v>16</v>
      </c>
      <c r="IM180" s="13">
        <v>14</v>
      </c>
      <c r="IN180" s="13">
        <v>11</v>
      </c>
      <c r="IO180" s="13">
        <v>14</v>
      </c>
      <c r="IP180" s="13">
        <v>8</v>
      </c>
      <c r="IQ180" s="13">
        <v>6</v>
      </c>
      <c r="IR180" s="13">
        <v>8</v>
      </c>
      <c r="IS180" s="13">
        <v>3</v>
      </c>
      <c r="IT180" s="13">
        <v>7</v>
      </c>
      <c r="IU180" s="13">
        <v>4</v>
      </c>
      <c r="IV180" s="13"/>
      <c r="IW180" s="13">
        <v>3</v>
      </c>
      <c r="IX180" s="13"/>
      <c r="IY180" s="13"/>
      <c r="IZ180" s="13"/>
      <c r="JA180" s="13"/>
      <c r="JB180" s="13"/>
      <c r="JC180" s="13">
        <v>4</v>
      </c>
      <c r="JD180" s="59">
        <v>4394</v>
      </c>
      <c r="JE180" s="13">
        <v>8952</v>
      </c>
      <c r="JF180" s="351"/>
      <c r="JG180" s="351"/>
    </row>
    <row r="181" spans="1:267">
      <c r="A181" s="337" t="s">
        <v>307</v>
      </c>
      <c r="B181" s="37">
        <f t="shared" si="173"/>
        <v>98</v>
      </c>
      <c r="C181" s="37">
        <f t="shared" si="173"/>
        <v>109</v>
      </c>
      <c r="D181" s="37">
        <f t="shared" si="173"/>
        <v>171</v>
      </c>
      <c r="E181" s="37">
        <f t="shared" si="173"/>
        <v>166</v>
      </c>
      <c r="F181" s="37">
        <f t="shared" si="173"/>
        <v>478</v>
      </c>
      <c r="G181" s="37">
        <f t="shared" si="173"/>
        <v>490</v>
      </c>
      <c r="H181" s="37">
        <f t="shared" si="173"/>
        <v>579</v>
      </c>
      <c r="I181" s="37">
        <f t="shared" si="173"/>
        <v>623</v>
      </c>
      <c r="J181" s="37">
        <f t="shared" si="173"/>
        <v>574</v>
      </c>
      <c r="K181" s="37">
        <f t="shared" si="173"/>
        <v>550</v>
      </c>
      <c r="L181" s="37">
        <f t="shared" si="174"/>
        <v>431</v>
      </c>
      <c r="M181" s="37">
        <f t="shared" si="174"/>
        <v>406</v>
      </c>
      <c r="N181" s="37">
        <f t="shared" si="174"/>
        <v>287</v>
      </c>
      <c r="O181" s="37">
        <f t="shared" si="174"/>
        <v>220</v>
      </c>
      <c r="P181" s="37">
        <f t="shared" si="174"/>
        <v>180</v>
      </c>
      <c r="Q181" s="37">
        <f t="shared" si="174"/>
        <v>191</v>
      </c>
      <c r="R181" s="37">
        <f t="shared" si="174"/>
        <v>124</v>
      </c>
      <c r="S181" s="37">
        <f t="shared" si="174"/>
        <v>269</v>
      </c>
      <c r="T181" s="37">
        <f t="shared" si="174"/>
        <v>45</v>
      </c>
      <c r="U181" s="37">
        <f t="shared" si="174"/>
        <v>189</v>
      </c>
      <c r="W181" s="16" t="s">
        <v>318</v>
      </c>
      <c r="X181" s="458">
        <f t="shared" si="152"/>
        <v>178</v>
      </c>
      <c r="Y181" s="458">
        <f t="shared" si="153"/>
        <v>166</v>
      </c>
      <c r="Z181" s="458">
        <f t="shared" si="154"/>
        <v>244</v>
      </c>
      <c r="AA181" s="458">
        <f t="shared" si="155"/>
        <v>261</v>
      </c>
      <c r="AB181" s="458">
        <f t="shared" si="156"/>
        <v>616</v>
      </c>
      <c r="AC181" s="458">
        <f t="shared" si="157"/>
        <v>653</v>
      </c>
      <c r="AD181" s="458">
        <f t="shared" si="158"/>
        <v>854</v>
      </c>
      <c r="AE181" s="458">
        <f t="shared" si="159"/>
        <v>858</v>
      </c>
      <c r="AF181" s="458">
        <f t="shared" si="160"/>
        <v>690</v>
      </c>
      <c r="AG181" s="458">
        <f t="shared" si="161"/>
        <v>679</v>
      </c>
      <c r="AH181" s="458">
        <f t="shared" si="162"/>
        <v>528</v>
      </c>
      <c r="AI181" s="458">
        <f t="shared" si="163"/>
        <v>461</v>
      </c>
      <c r="AJ181" s="458">
        <f t="shared" si="164"/>
        <v>328</v>
      </c>
      <c r="AK181" s="458">
        <f t="shared" si="165"/>
        <v>283</v>
      </c>
      <c r="AL181" s="458">
        <f t="shared" si="166"/>
        <v>192</v>
      </c>
      <c r="AM181" s="458">
        <f t="shared" si="167"/>
        <v>207</v>
      </c>
      <c r="AN181" s="458">
        <f t="shared" si="168"/>
        <v>103</v>
      </c>
      <c r="AO181" s="458">
        <f t="shared" si="169"/>
        <v>238</v>
      </c>
      <c r="AP181" s="458">
        <f t="shared" si="170"/>
        <v>42</v>
      </c>
      <c r="AQ181" s="458">
        <f t="shared" si="171"/>
        <v>144</v>
      </c>
      <c r="AR181" s="458">
        <f t="shared" si="172"/>
        <v>1</v>
      </c>
      <c r="AT181" s="16" t="s">
        <v>318</v>
      </c>
      <c r="AU181" s="13">
        <v>7</v>
      </c>
      <c r="AV181" s="13">
        <v>26</v>
      </c>
      <c r="AW181" s="13">
        <v>13</v>
      </c>
      <c r="AX181" s="13">
        <v>15</v>
      </c>
      <c r="AY181" s="13">
        <v>17</v>
      </c>
      <c r="AZ181" s="13">
        <v>12</v>
      </c>
      <c r="BA181" s="13">
        <v>20</v>
      </c>
      <c r="BB181" s="13">
        <v>20</v>
      </c>
      <c r="BC181" s="13">
        <v>18</v>
      </c>
      <c r="BD181" s="13">
        <v>18</v>
      </c>
      <c r="BE181" s="13">
        <v>27</v>
      </c>
      <c r="BF181" s="13">
        <v>21</v>
      </c>
      <c r="BG181" s="13">
        <v>11</v>
      </c>
      <c r="BH181" s="13">
        <v>23</v>
      </c>
      <c r="BI181" s="13">
        <v>19</v>
      </c>
      <c r="BJ181" s="13">
        <v>30</v>
      </c>
      <c r="BK181" s="13">
        <v>21</v>
      </c>
      <c r="BL181" s="13">
        <v>26</v>
      </c>
      <c r="BM181" s="13">
        <v>36</v>
      </c>
      <c r="BN181" s="13">
        <v>47</v>
      </c>
      <c r="BO181" s="13">
        <v>48</v>
      </c>
      <c r="BP181" s="13">
        <v>43</v>
      </c>
      <c r="BQ181" s="13">
        <v>44</v>
      </c>
      <c r="BR181" s="13">
        <v>54</v>
      </c>
      <c r="BS181" s="13">
        <v>64</v>
      </c>
      <c r="BT181" s="13">
        <v>68</v>
      </c>
      <c r="BU181" s="13">
        <v>77</v>
      </c>
      <c r="BV181" s="13">
        <v>72</v>
      </c>
      <c r="BW181" s="13">
        <v>80</v>
      </c>
      <c r="BX181" s="13">
        <v>103</v>
      </c>
      <c r="BY181" s="13">
        <v>91</v>
      </c>
      <c r="BZ181" s="13">
        <v>108</v>
      </c>
      <c r="CA181" s="13">
        <v>82</v>
      </c>
      <c r="CB181" s="13">
        <v>91</v>
      </c>
      <c r="CC181" s="13">
        <v>87</v>
      </c>
      <c r="CD181" s="13">
        <v>80</v>
      </c>
      <c r="CE181" s="13">
        <v>71</v>
      </c>
      <c r="CF181" s="13">
        <v>77</v>
      </c>
      <c r="CG181" s="13">
        <v>84</v>
      </c>
      <c r="CH181" s="13">
        <v>87</v>
      </c>
      <c r="CI181" s="13">
        <v>65</v>
      </c>
      <c r="CJ181" s="13">
        <v>90</v>
      </c>
      <c r="CK181" s="13">
        <v>74</v>
      </c>
      <c r="CL181" s="13">
        <v>60</v>
      </c>
      <c r="CM181" s="13">
        <v>68</v>
      </c>
      <c r="CN181" s="13">
        <v>66</v>
      </c>
      <c r="CO181" s="13">
        <v>73</v>
      </c>
      <c r="CP181" s="13">
        <v>60</v>
      </c>
      <c r="CQ181" s="13">
        <v>59</v>
      </c>
      <c r="CR181" s="13">
        <v>64</v>
      </c>
      <c r="CS181" s="13">
        <v>56</v>
      </c>
      <c r="CT181" s="13">
        <v>54</v>
      </c>
      <c r="CU181" s="13">
        <v>48</v>
      </c>
      <c r="CV181" s="13">
        <v>62</v>
      </c>
      <c r="CW181" s="13">
        <v>53</v>
      </c>
      <c r="CX181" s="13">
        <v>48</v>
      </c>
      <c r="CY181" s="13">
        <v>38</v>
      </c>
      <c r="CZ181" s="13">
        <v>40</v>
      </c>
      <c r="DA181" s="13">
        <v>30</v>
      </c>
      <c r="DB181" s="13">
        <v>32</v>
      </c>
      <c r="DC181" s="13">
        <v>44</v>
      </c>
      <c r="DD181" s="13">
        <v>34</v>
      </c>
      <c r="DE181" s="13">
        <v>29</v>
      </c>
      <c r="DF181" s="13">
        <v>33</v>
      </c>
      <c r="DG181" s="13">
        <v>25</v>
      </c>
      <c r="DH181" s="13">
        <v>18</v>
      </c>
      <c r="DI181" s="13">
        <v>37</v>
      </c>
      <c r="DJ181" s="13">
        <v>23</v>
      </c>
      <c r="DK181" s="13">
        <v>21</v>
      </c>
      <c r="DL181" s="13">
        <v>19</v>
      </c>
      <c r="DM181" s="13">
        <v>27</v>
      </c>
      <c r="DN181" s="13">
        <v>8</v>
      </c>
      <c r="DO181" s="13">
        <v>31</v>
      </c>
      <c r="DP181" s="13">
        <v>12</v>
      </c>
      <c r="DQ181" s="13">
        <v>31</v>
      </c>
      <c r="DR181" s="13">
        <v>16</v>
      </c>
      <c r="DS181" s="13">
        <v>14</v>
      </c>
      <c r="DT181" s="13">
        <v>24</v>
      </c>
      <c r="DU181" s="13">
        <v>24</v>
      </c>
      <c r="DV181" s="13">
        <v>20</v>
      </c>
      <c r="DW181" s="13">
        <v>31</v>
      </c>
      <c r="DX181" s="13">
        <v>15</v>
      </c>
      <c r="DY181" s="13">
        <v>21</v>
      </c>
      <c r="DZ181" s="13">
        <v>27</v>
      </c>
      <c r="EA181" s="13">
        <v>16</v>
      </c>
      <c r="EB181" s="13">
        <v>25</v>
      </c>
      <c r="EC181" s="13">
        <v>18</v>
      </c>
      <c r="ED181" s="13">
        <v>24</v>
      </c>
      <c r="EE181" s="13">
        <v>23</v>
      </c>
      <c r="EF181" s="13">
        <v>38</v>
      </c>
      <c r="EG181" s="13">
        <v>24</v>
      </c>
      <c r="EH181" s="13">
        <v>22</v>
      </c>
      <c r="EI181" s="13">
        <v>25</v>
      </c>
      <c r="EJ181" s="13">
        <v>20</v>
      </c>
      <c r="EK181" s="13">
        <v>10</v>
      </c>
      <c r="EL181" s="13">
        <v>5</v>
      </c>
      <c r="EM181" s="13">
        <v>15</v>
      </c>
      <c r="EN181" s="13">
        <v>8</v>
      </c>
      <c r="EO181" s="13">
        <v>5</v>
      </c>
      <c r="EP181" s="13">
        <v>6</v>
      </c>
      <c r="EQ181" s="13">
        <v>1</v>
      </c>
      <c r="ER181" s="13">
        <v>2</v>
      </c>
      <c r="ES181" s="13">
        <v>1</v>
      </c>
      <c r="ET181" s="13"/>
      <c r="EU181" s="13"/>
      <c r="EV181" s="13"/>
      <c r="EW181" s="13"/>
      <c r="EX181" s="13"/>
      <c r="EY181" s="13"/>
      <c r="EZ181" s="13"/>
      <c r="FA181" s="59">
        <v>3950</v>
      </c>
      <c r="FB181" s="13">
        <v>18</v>
      </c>
      <c r="FC181" s="13">
        <v>29</v>
      </c>
      <c r="FD181" s="13">
        <v>16</v>
      </c>
      <c r="FE181" s="13">
        <v>10</v>
      </c>
      <c r="FF181" s="13">
        <v>17</v>
      </c>
      <c r="FG181" s="13">
        <v>17</v>
      </c>
      <c r="FH181" s="13">
        <v>21</v>
      </c>
      <c r="FI181" s="13">
        <v>15</v>
      </c>
      <c r="FJ181" s="13">
        <v>16</v>
      </c>
      <c r="FK181" s="13">
        <v>19</v>
      </c>
      <c r="FL181" s="13">
        <v>19</v>
      </c>
      <c r="FM181" s="13">
        <v>24</v>
      </c>
      <c r="FN181" s="13">
        <v>17</v>
      </c>
      <c r="FO181" s="13">
        <v>18</v>
      </c>
      <c r="FP181" s="13">
        <v>27</v>
      </c>
      <c r="FQ181" s="13">
        <v>29</v>
      </c>
      <c r="FR181" s="13">
        <v>20</v>
      </c>
      <c r="FS181" s="13">
        <v>19</v>
      </c>
      <c r="FT181" s="13">
        <v>26</v>
      </c>
      <c r="FU181" s="13">
        <v>45</v>
      </c>
      <c r="FV181" s="13">
        <v>37</v>
      </c>
      <c r="FW181" s="13">
        <v>53</v>
      </c>
      <c r="FX181" s="13">
        <v>43</v>
      </c>
      <c r="FY181" s="13">
        <v>50</v>
      </c>
      <c r="FZ181" s="13">
        <v>67</v>
      </c>
      <c r="GA181" s="13">
        <v>60</v>
      </c>
      <c r="GB181" s="13">
        <v>77</v>
      </c>
      <c r="GC181" s="13">
        <v>77</v>
      </c>
      <c r="GD181" s="13">
        <v>71</v>
      </c>
      <c r="GE181" s="13">
        <v>81</v>
      </c>
      <c r="GF181" s="13">
        <v>95</v>
      </c>
      <c r="GG181" s="13">
        <v>87</v>
      </c>
      <c r="GH181" s="13">
        <v>93</v>
      </c>
      <c r="GI181" s="13">
        <v>85</v>
      </c>
      <c r="GJ181" s="13">
        <v>91</v>
      </c>
      <c r="GK181" s="13">
        <v>94</v>
      </c>
      <c r="GL181" s="13">
        <v>86</v>
      </c>
      <c r="GM181" s="13">
        <v>72</v>
      </c>
      <c r="GN181" s="13">
        <v>76</v>
      </c>
      <c r="GO181" s="13">
        <v>75</v>
      </c>
      <c r="GP181" s="13">
        <v>80</v>
      </c>
      <c r="GQ181" s="13">
        <v>80</v>
      </c>
      <c r="GR181" s="13">
        <v>74</v>
      </c>
      <c r="GS181" s="13">
        <v>71</v>
      </c>
      <c r="GT181" s="13">
        <v>66</v>
      </c>
      <c r="GU181" s="13">
        <v>69</v>
      </c>
      <c r="GV181" s="13">
        <v>60</v>
      </c>
      <c r="GW181" s="13">
        <v>67</v>
      </c>
      <c r="GX181" s="13">
        <v>62</v>
      </c>
      <c r="GY181" s="13">
        <v>61</v>
      </c>
      <c r="GZ181" s="13">
        <v>67</v>
      </c>
      <c r="HA181" s="13">
        <v>67</v>
      </c>
      <c r="HB181" s="13">
        <v>62</v>
      </c>
      <c r="HC181" s="13">
        <v>57</v>
      </c>
      <c r="HD181" s="13">
        <v>53</v>
      </c>
      <c r="HE181" s="13">
        <v>53</v>
      </c>
      <c r="HF181" s="13">
        <v>47</v>
      </c>
      <c r="HG181" s="13">
        <v>45</v>
      </c>
      <c r="HH181" s="13">
        <v>33</v>
      </c>
      <c r="HI181" s="13">
        <v>44</v>
      </c>
      <c r="HJ181" s="13">
        <v>40</v>
      </c>
      <c r="HK181" s="13">
        <v>48</v>
      </c>
      <c r="HL181" s="13">
        <v>38</v>
      </c>
      <c r="HM181" s="13">
        <v>38</v>
      </c>
      <c r="HN181" s="13">
        <v>22</v>
      </c>
      <c r="HO181" s="13">
        <v>26</v>
      </c>
      <c r="HP181" s="13">
        <v>44</v>
      </c>
      <c r="HQ181" s="13">
        <v>20</v>
      </c>
      <c r="HR181" s="13">
        <v>25</v>
      </c>
      <c r="HS181" s="13">
        <v>27</v>
      </c>
      <c r="HT181" s="13">
        <v>23</v>
      </c>
      <c r="HU181" s="13">
        <v>26</v>
      </c>
      <c r="HV181" s="13">
        <v>29</v>
      </c>
      <c r="HW181" s="13">
        <v>21</v>
      </c>
      <c r="HX181" s="13">
        <v>16</v>
      </c>
      <c r="HY181" s="13">
        <v>19</v>
      </c>
      <c r="HZ181" s="13">
        <v>17</v>
      </c>
      <c r="IA181" s="13">
        <v>13</v>
      </c>
      <c r="IB181" s="13">
        <v>12</v>
      </c>
      <c r="IC181" s="13">
        <v>16</v>
      </c>
      <c r="ID181" s="13">
        <v>18</v>
      </c>
      <c r="IE181" s="13">
        <v>11</v>
      </c>
      <c r="IF181" s="13">
        <v>9</v>
      </c>
      <c r="IG181" s="13">
        <v>14</v>
      </c>
      <c r="IH181" s="13">
        <v>10</v>
      </c>
      <c r="II181" s="13">
        <v>13</v>
      </c>
      <c r="IJ181" s="13">
        <v>8</v>
      </c>
      <c r="IK181" s="13">
        <v>4</v>
      </c>
      <c r="IL181" s="13">
        <v>6</v>
      </c>
      <c r="IM181" s="13">
        <v>10</v>
      </c>
      <c r="IN181" s="13">
        <v>9</v>
      </c>
      <c r="IO181" s="13">
        <v>12</v>
      </c>
      <c r="IP181" s="13">
        <v>5</v>
      </c>
      <c r="IQ181" s="13">
        <v>3</v>
      </c>
      <c r="IR181" s="13">
        <v>4</v>
      </c>
      <c r="IS181" s="13">
        <v>2</v>
      </c>
      <c r="IT181" s="13">
        <v>2</v>
      </c>
      <c r="IU181" s="13">
        <v>3</v>
      </c>
      <c r="IV181" s="13">
        <v>1</v>
      </c>
      <c r="IW181" s="13"/>
      <c r="IX181" s="13"/>
      <c r="IY181" s="13"/>
      <c r="IZ181" s="13"/>
      <c r="JA181" s="13">
        <v>1</v>
      </c>
      <c r="JB181" s="13"/>
      <c r="JC181" s="13">
        <v>1</v>
      </c>
      <c r="JD181" s="59">
        <v>3776</v>
      </c>
      <c r="JE181" s="13">
        <v>7726</v>
      </c>
      <c r="JF181" s="351"/>
      <c r="JG181" s="351"/>
    </row>
    <row r="182" spans="1:267">
      <c r="A182" s="337" t="s">
        <v>308</v>
      </c>
      <c r="B182" s="37">
        <f t="shared" si="173"/>
        <v>75</v>
      </c>
      <c r="C182" s="37">
        <f t="shared" si="173"/>
        <v>98</v>
      </c>
      <c r="D182" s="37">
        <f t="shared" si="173"/>
        <v>141</v>
      </c>
      <c r="E182" s="37">
        <f t="shared" si="173"/>
        <v>145</v>
      </c>
      <c r="F182" s="37">
        <f t="shared" si="173"/>
        <v>471</v>
      </c>
      <c r="G182" s="37">
        <f t="shared" si="173"/>
        <v>486</v>
      </c>
      <c r="H182" s="37">
        <f t="shared" si="173"/>
        <v>717</v>
      </c>
      <c r="I182" s="37">
        <f t="shared" si="173"/>
        <v>692</v>
      </c>
      <c r="J182" s="37">
        <f t="shared" si="173"/>
        <v>654</v>
      </c>
      <c r="K182" s="37">
        <f t="shared" si="173"/>
        <v>564</v>
      </c>
      <c r="L182" s="37">
        <f t="shared" si="174"/>
        <v>453</v>
      </c>
      <c r="M182" s="37">
        <f t="shared" si="174"/>
        <v>381</v>
      </c>
      <c r="N182" s="37">
        <f t="shared" si="174"/>
        <v>286</v>
      </c>
      <c r="O182" s="37">
        <f t="shared" si="174"/>
        <v>257</v>
      </c>
      <c r="P182" s="37">
        <f t="shared" si="174"/>
        <v>167</v>
      </c>
      <c r="Q182" s="37">
        <f t="shared" si="174"/>
        <v>158</v>
      </c>
      <c r="R182" s="37">
        <f t="shared" si="174"/>
        <v>117</v>
      </c>
      <c r="S182" s="37">
        <f t="shared" si="174"/>
        <v>225</v>
      </c>
      <c r="T182" s="37">
        <f t="shared" si="174"/>
        <v>31</v>
      </c>
      <c r="U182" s="37">
        <f t="shared" si="174"/>
        <v>169</v>
      </c>
      <c r="W182" s="16" t="s">
        <v>319</v>
      </c>
      <c r="X182" s="458">
        <f t="shared" si="152"/>
        <v>92</v>
      </c>
      <c r="Y182" s="458">
        <f t="shared" si="153"/>
        <v>74</v>
      </c>
      <c r="Z182" s="458">
        <f t="shared" si="154"/>
        <v>138</v>
      </c>
      <c r="AA182" s="458">
        <f t="shared" si="155"/>
        <v>141</v>
      </c>
      <c r="AB182" s="458">
        <f t="shared" si="156"/>
        <v>541</v>
      </c>
      <c r="AC182" s="458">
        <f t="shared" si="157"/>
        <v>616</v>
      </c>
      <c r="AD182" s="458">
        <f t="shared" si="158"/>
        <v>639</v>
      </c>
      <c r="AE182" s="458">
        <f t="shared" si="159"/>
        <v>696</v>
      </c>
      <c r="AF182" s="458">
        <f t="shared" si="160"/>
        <v>453</v>
      </c>
      <c r="AG182" s="458">
        <f t="shared" si="161"/>
        <v>463</v>
      </c>
      <c r="AH182" s="458">
        <f t="shared" si="162"/>
        <v>372</v>
      </c>
      <c r="AI182" s="458">
        <f t="shared" si="163"/>
        <v>355</v>
      </c>
      <c r="AJ182" s="458">
        <f t="shared" si="164"/>
        <v>276</v>
      </c>
      <c r="AK182" s="458">
        <f t="shared" si="165"/>
        <v>282</v>
      </c>
      <c r="AL182" s="458">
        <f t="shared" si="166"/>
        <v>206</v>
      </c>
      <c r="AM182" s="458">
        <f t="shared" si="167"/>
        <v>198</v>
      </c>
      <c r="AN182" s="458">
        <f t="shared" si="168"/>
        <v>135</v>
      </c>
      <c r="AO182" s="458">
        <f t="shared" si="169"/>
        <v>230</v>
      </c>
      <c r="AP182" s="458">
        <f t="shared" si="170"/>
        <v>44</v>
      </c>
      <c r="AQ182" s="458">
        <f t="shared" si="171"/>
        <v>157</v>
      </c>
      <c r="AR182" s="458">
        <f t="shared" si="172"/>
        <v>2</v>
      </c>
      <c r="AT182" s="16" t="s">
        <v>319</v>
      </c>
      <c r="AU182" s="13">
        <v>7</v>
      </c>
      <c r="AV182" s="13">
        <v>12</v>
      </c>
      <c r="AW182" s="13">
        <v>11</v>
      </c>
      <c r="AX182" s="13">
        <v>3</v>
      </c>
      <c r="AY182" s="13">
        <v>9</v>
      </c>
      <c r="AZ182" s="13">
        <v>4</v>
      </c>
      <c r="BA182" s="13">
        <v>6</v>
      </c>
      <c r="BB182" s="13">
        <v>5</v>
      </c>
      <c r="BC182" s="13">
        <v>5</v>
      </c>
      <c r="BD182" s="13">
        <v>12</v>
      </c>
      <c r="BE182" s="13">
        <v>3</v>
      </c>
      <c r="BF182" s="13">
        <v>11</v>
      </c>
      <c r="BG182" s="13">
        <v>6</v>
      </c>
      <c r="BH182" s="13">
        <v>10</v>
      </c>
      <c r="BI182" s="13">
        <v>7</v>
      </c>
      <c r="BJ182" s="13">
        <v>18</v>
      </c>
      <c r="BK182" s="13">
        <v>15</v>
      </c>
      <c r="BL182" s="13">
        <v>21</v>
      </c>
      <c r="BM182" s="13">
        <v>18</v>
      </c>
      <c r="BN182" s="13">
        <v>32</v>
      </c>
      <c r="BO182" s="13">
        <v>35</v>
      </c>
      <c r="BP182" s="13">
        <v>43</v>
      </c>
      <c r="BQ182" s="13">
        <v>41</v>
      </c>
      <c r="BR182" s="13">
        <v>54</v>
      </c>
      <c r="BS182" s="13">
        <v>63</v>
      </c>
      <c r="BT182" s="13">
        <v>68</v>
      </c>
      <c r="BU182" s="13">
        <v>74</v>
      </c>
      <c r="BV182" s="13">
        <v>77</v>
      </c>
      <c r="BW182" s="13">
        <v>74</v>
      </c>
      <c r="BX182" s="13">
        <v>87</v>
      </c>
      <c r="BY182" s="13">
        <v>108</v>
      </c>
      <c r="BZ182" s="13">
        <v>81</v>
      </c>
      <c r="CA182" s="13">
        <v>79</v>
      </c>
      <c r="CB182" s="13">
        <v>78</v>
      </c>
      <c r="CC182" s="13">
        <v>75</v>
      </c>
      <c r="CD182" s="13">
        <v>73</v>
      </c>
      <c r="CE182" s="13">
        <v>68</v>
      </c>
      <c r="CF182" s="13">
        <v>40</v>
      </c>
      <c r="CG182" s="13">
        <v>43</v>
      </c>
      <c r="CH182" s="13">
        <v>51</v>
      </c>
      <c r="CI182" s="13">
        <v>48</v>
      </c>
      <c r="CJ182" s="13">
        <v>41</v>
      </c>
      <c r="CK182" s="13">
        <v>54</v>
      </c>
      <c r="CL182" s="13">
        <v>59</v>
      </c>
      <c r="CM182" s="13">
        <v>47</v>
      </c>
      <c r="CN182" s="13">
        <v>39</v>
      </c>
      <c r="CO182" s="13">
        <v>56</v>
      </c>
      <c r="CP182" s="13">
        <v>30</v>
      </c>
      <c r="CQ182" s="13">
        <v>44</v>
      </c>
      <c r="CR182" s="13">
        <v>45</v>
      </c>
      <c r="CS182" s="13">
        <v>48</v>
      </c>
      <c r="CT182" s="13">
        <v>32</v>
      </c>
      <c r="CU182" s="13">
        <v>34</v>
      </c>
      <c r="CV182" s="13">
        <v>40</v>
      </c>
      <c r="CW182" s="13">
        <v>26</v>
      </c>
      <c r="CX182" s="13">
        <v>40</v>
      </c>
      <c r="CY182" s="13">
        <v>34</v>
      </c>
      <c r="CZ182" s="13">
        <v>35</v>
      </c>
      <c r="DA182" s="13">
        <v>33</v>
      </c>
      <c r="DB182" s="13">
        <v>33</v>
      </c>
      <c r="DC182" s="13">
        <v>40</v>
      </c>
      <c r="DD182" s="13">
        <v>31</v>
      </c>
      <c r="DE182" s="13">
        <v>17</v>
      </c>
      <c r="DF182" s="13">
        <v>39</v>
      </c>
      <c r="DG182" s="13">
        <v>26</v>
      </c>
      <c r="DH182" s="13">
        <v>33</v>
      </c>
      <c r="DI182" s="13">
        <v>26</v>
      </c>
      <c r="DJ182" s="13">
        <v>20</v>
      </c>
      <c r="DK182" s="13">
        <v>26</v>
      </c>
      <c r="DL182" s="13">
        <v>24</v>
      </c>
      <c r="DM182" s="13">
        <v>21</v>
      </c>
      <c r="DN182" s="13">
        <v>19</v>
      </c>
      <c r="DO182" s="13">
        <v>14</v>
      </c>
      <c r="DP182" s="13">
        <v>18</v>
      </c>
      <c r="DQ182" s="13">
        <v>23</v>
      </c>
      <c r="DR182" s="13">
        <v>25</v>
      </c>
      <c r="DS182" s="13">
        <v>16</v>
      </c>
      <c r="DT182" s="13">
        <v>23</v>
      </c>
      <c r="DU182" s="13">
        <v>19</v>
      </c>
      <c r="DV182" s="13">
        <v>20</v>
      </c>
      <c r="DW182" s="13">
        <v>21</v>
      </c>
      <c r="DX182" s="13">
        <v>19</v>
      </c>
      <c r="DY182" s="13">
        <v>23</v>
      </c>
      <c r="DZ182" s="13">
        <v>24</v>
      </c>
      <c r="EA182" s="13">
        <v>33</v>
      </c>
      <c r="EB182" s="13">
        <v>18</v>
      </c>
      <c r="EC182" s="13">
        <v>20</v>
      </c>
      <c r="ED182" s="13">
        <v>21</v>
      </c>
      <c r="EE182" s="13">
        <v>22</v>
      </c>
      <c r="EF182" s="13">
        <v>29</v>
      </c>
      <c r="EG182" s="13">
        <v>17</v>
      </c>
      <c r="EH182" s="13">
        <v>21</v>
      </c>
      <c r="EI182" s="13">
        <v>24</v>
      </c>
      <c r="EJ182" s="13">
        <v>20</v>
      </c>
      <c r="EK182" s="13">
        <v>11</v>
      </c>
      <c r="EL182" s="13">
        <v>15</v>
      </c>
      <c r="EM182" s="13">
        <v>11</v>
      </c>
      <c r="EN182" s="13">
        <v>12</v>
      </c>
      <c r="EO182" s="13">
        <v>9</v>
      </c>
      <c r="EP182" s="13">
        <v>6</v>
      </c>
      <c r="EQ182" s="13">
        <v>2</v>
      </c>
      <c r="ER182" s="13">
        <v>3</v>
      </c>
      <c r="ES182" s="13">
        <v>2</v>
      </c>
      <c r="ET182" s="13">
        <v>2</v>
      </c>
      <c r="EU182" s="13">
        <v>1</v>
      </c>
      <c r="EV182" s="13"/>
      <c r="EW182" s="13"/>
      <c r="EX182" s="13"/>
      <c r="EY182" s="13">
        <v>1</v>
      </c>
      <c r="EZ182" s="13"/>
      <c r="FA182" s="59">
        <v>3212</v>
      </c>
      <c r="FB182" s="13">
        <v>9</v>
      </c>
      <c r="FC182" s="13">
        <v>10</v>
      </c>
      <c r="FD182" s="13">
        <v>13</v>
      </c>
      <c r="FE182" s="13">
        <v>6</v>
      </c>
      <c r="FF182" s="13">
        <v>11</v>
      </c>
      <c r="FG182" s="13">
        <v>10</v>
      </c>
      <c r="FH182" s="13">
        <v>5</v>
      </c>
      <c r="FI182" s="13">
        <v>6</v>
      </c>
      <c r="FJ182" s="13">
        <v>16</v>
      </c>
      <c r="FK182" s="13">
        <v>6</v>
      </c>
      <c r="FL182" s="13">
        <v>9</v>
      </c>
      <c r="FM182" s="13">
        <v>11</v>
      </c>
      <c r="FN182" s="13">
        <v>7</v>
      </c>
      <c r="FO182" s="13">
        <v>9</v>
      </c>
      <c r="FP182" s="13">
        <v>9</v>
      </c>
      <c r="FQ182" s="13">
        <v>20</v>
      </c>
      <c r="FR182" s="13">
        <v>12</v>
      </c>
      <c r="FS182" s="13">
        <v>21</v>
      </c>
      <c r="FT182" s="13">
        <v>14</v>
      </c>
      <c r="FU182" s="13">
        <v>26</v>
      </c>
      <c r="FV182" s="13">
        <v>29</v>
      </c>
      <c r="FW182" s="13">
        <v>29</v>
      </c>
      <c r="FX182" s="13">
        <v>34</v>
      </c>
      <c r="FY182" s="13">
        <v>60</v>
      </c>
      <c r="FZ182" s="13">
        <v>45</v>
      </c>
      <c r="GA182" s="13">
        <v>53</v>
      </c>
      <c r="GB182" s="13">
        <v>64</v>
      </c>
      <c r="GC182" s="13">
        <v>63</v>
      </c>
      <c r="GD182" s="13">
        <v>85</v>
      </c>
      <c r="GE182" s="13">
        <v>79</v>
      </c>
      <c r="GF182" s="13">
        <v>63</v>
      </c>
      <c r="GG182" s="13">
        <v>75</v>
      </c>
      <c r="GH182" s="13">
        <v>71</v>
      </c>
      <c r="GI182" s="13">
        <v>70</v>
      </c>
      <c r="GJ182" s="13">
        <v>55</v>
      </c>
      <c r="GK182" s="13">
        <v>79</v>
      </c>
      <c r="GL182" s="13">
        <v>66</v>
      </c>
      <c r="GM182" s="13">
        <v>52</v>
      </c>
      <c r="GN182" s="13">
        <v>49</v>
      </c>
      <c r="GO182" s="13">
        <v>59</v>
      </c>
      <c r="GP182" s="13">
        <v>51</v>
      </c>
      <c r="GQ182" s="13">
        <v>55</v>
      </c>
      <c r="GR182" s="13">
        <v>44</v>
      </c>
      <c r="GS182" s="13">
        <v>40</v>
      </c>
      <c r="GT182" s="13">
        <v>46</v>
      </c>
      <c r="GU182" s="13">
        <v>51</v>
      </c>
      <c r="GV182" s="13">
        <v>45</v>
      </c>
      <c r="GW182" s="13">
        <v>50</v>
      </c>
      <c r="GX182" s="13">
        <v>34</v>
      </c>
      <c r="GY182" s="13">
        <v>37</v>
      </c>
      <c r="GZ182" s="13">
        <v>31</v>
      </c>
      <c r="HA182" s="13">
        <v>53</v>
      </c>
      <c r="HB182" s="13">
        <v>40</v>
      </c>
      <c r="HC182" s="13">
        <v>27</v>
      </c>
      <c r="HD182" s="13">
        <v>29</v>
      </c>
      <c r="HE182" s="13">
        <v>40</v>
      </c>
      <c r="HF182" s="13">
        <v>32</v>
      </c>
      <c r="HG182" s="13">
        <v>38</v>
      </c>
      <c r="HH182" s="13">
        <v>41</v>
      </c>
      <c r="HI182" s="13">
        <v>41</v>
      </c>
      <c r="HJ182" s="13">
        <v>28</v>
      </c>
      <c r="HK182" s="13">
        <v>33</v>
      </c>
      <c r="HL182" s="13">
        <v>24</v>
      </c>
      <c r="HM182" s="13">
        <v>35</v>
      </c>
      <c r="HN182" s="13">
        <v>24</v>
      </c>
      <c r="HO182" s="13">
        <v>23</v>
      </c>
      <c r="HP182" s="13">
        <v>27</v>
      </c>
      <c r="HQ182" s="13">
        <v>28</v>
      </c>
      <c r="HR182" s="13">
        <v>22</v>
      </c>
      <c r="HS182" s="13">
        <v>32</v>
      </c>
      <c r="HT182" s="13">
        <v>22</v>
      </c>
      <c r="HU182" s="13">
        <v>23</v>
      </c>
      <c r="HV182" s="13">
        <v>17</v>
      </c>
      <c r="HW182" s="13">
        <v>24</v>
      </c>
      <c r="HX182" s="13">
        <v>25</v>
      </c>
      <c r="HY182" s="13">
        <v>12</v>
      </c>
      <c r="HZ182" s="13">
        <v>21</v>
      </c>
      <c r="IA182" s="13">
        <v>26</v>
      </c>
      <c r="IB182" s="13">
        <v>16</v>
      </c>
      <c r="IC182" s="13">
        <v>20</v>
      </c>
      <c r="ID182" s="13">
        <v>12</v>
      </c>
      <c r="IE182" s="13">
        <v>14</v>
      </c>
      <c r="IF182" s="13">
        <v>10</v>
      </c>
      <c r="IG182" s="13">
        <v>11</v>
      </c>
      <c r="IH182" s="13">
        <v>12</v>
      </c>
      <c r="II182" s="13">
        <v>18</v>
      </c>
      <c r="IJ182" s="13">
        <v>13</v>
      </c>
      <c r="IK182" s="13">
        <v>14</v>
      </c>
      <c r="IL182" s="13">
        <v>22</v>
      </c>
      <c r="IM182" s="13">
        <v>9</v>
      </c>
      <c r="IN182" s="13">
        <v>8</v>
      </c>
      <c r="IO182" s="13">
        <v>8</v>
      </c>
      <c r="IP182" s="13">
        <v>7</v>
      </c>
      <c r="IQ182" s="13">
        <v>5</v>
      </c>
      <c r="IR182" s="13">
        <v>6</v>
      </c>
      <c r="IS182" s="13">
        <v>1</v>
      </c>
      <c r="IT182" s="13">
        <v>6</v>
      </c>
      <c r="IU182" s="13"/>
      <c r="IV182" s="13">
        <v>1</v>
      </c>
      <c r="IW182" s="13"/>
      <c r="IX182" s="13"/>
      <c r="IY182" s="13"/>
      <c r="IZ182" s="13">
        <v>2</v>
      </c>
      <c r="JA182" s="13"/>
      <c r="JB182" s="13"/>
      <c r="JC182" s="13">
        <v>2</v>
      </c>
      <c r="JD182" s="59">
        <v>2898</v>
      </c>
      <c r="JE182" s="13">
        <v>6110</v>
      </c>
      <c r="JF182" s="351"/>
      <c r="JG182" s="351"/>
    </row>
    <row r="183" spans="1:267">
      <c r="A183" s="337" t="s">
        <v>309</v>
      </c>
      <c r="B183" s="37">
        <f t="shared" si="173"/>
        <v>84</v>
      </c>
      <c r="C183" s="37">
        <f t="shared" si="173"/>
        <v>88</v>
      </c>
      <c r="D183" s="37">
        <f t="shared" si="173"/>
        <v>162</v>
      </c>
      <c r="E183" s="37">
        <f t="shared" si="173"/>
        <v>173</v>
      </c>
      <c r="F183" s="37">
        <f t="shared" si="173"/>
        <v>450</v>
      </c>
      <c r="G183" s="37">
        <f t="shared" si="173"/>
        <v>568</v>
      </c>
      <c r="H183" s="37">
        <f t="shared" si="173"/>
        <v>757</v>
      </c>
      <c r="I183" s="37">
        <f t="shared" si="173"/>
        <v>764</v>
      </c>
      <c r="J183" s="37">
        <f t="shared" si="173"/>
        <v>650</v>
      </c>
      <c r="K183" s="37">
        <f t="shared" si="173"/>
        <v>678</v>
      </c>
      <c r="L183" s="37">
        <f t="shared" si="174"/>
        <v>525</v>
      </c>
      <c r="M183" s="37">
        <f t="shared" si="174"/>
        <v>490</v>
      </c>
      <c r="N183" s="37">
        <f t="shared" si="174"/>
        <v>372</v>
      </c>
      <c r="O183" s="37">
        <f t="shared" si="174"/>
        <v>298</v>
      </c>
      <c r="P183" s="37">
        <f t="shared" si="174"/>
        <v>200</v>
      </c>
      <c r="Q183" s="37">
        <f t="shared" si="174"/>
        <v>277</v>
      </c>
      <c r="R183" s="37">
        <f t="shared" si="174"/>
        <v>158</v>
      </c>
      <c r="S183" s="37">
        <f t="shared" si="174"/>
        <v>313</v>
      </c>
      <c r="T183" s="37">
        <f t="shared" si="174"/>
        <v>53</v>
      </c>
      <c r="U183" s="37">
        <f t="shared" si="174"/>
        <v>213</v>
      </c>
      <c r="W183" s="16" t="s">
        <v>320</v>
      </c>
      <c r="X183" s="458">
        <f t="shared" si="152"/>
        <v>286</v>
      </c>
      <c r="Y183" s="458">
        <f t="shared" si="153"/>
        <v>266</v>
      </c>
      <c r="Z183" s="458">
        <f t="shared" si="154"/>
        <v>395</v>
      </c>
      <c r="AA183" s="458">
        <f t="shared" si="155"/>
        <v>391</v>
      </c>
      <c r="AB183" s="458">
        <f t="shared" si="156"/>
        <v>1093</v>
      </c>
      <c r="AC183" s="458">
        <f t="shared" si="157"/>
        <v>1110</v>
      </c>
      <c r="AD183" s="458">
        <f t="shared" si="158"/>
        <v>1268</v>
      </c>
      <c r="AE183" s="458">
        <f t="shared" si="159"/>
        <v>1270</v>
      </c>
      <c r="AF183" s="458">
        <f t="shared" si="160"/>
        <v>1017</v>
      </c>
      <c r="AG183" s="458">
        <f t="shared" si="161"/>
        <v>1009</v>
      </c>
      <c r="AH183" s="458">
        <f t="shared" si="162"/>
        <v>796</v>
      </c>
      <c r="AI183" s="458">
        <f t="shared" si="163"/>
        <v>737</v>
      </c>
      <c r="AJ183" s="458">
        <f t="shared" si="164"/>
        <v>482</v>
      </c>
      <c r="AK183" s="458">
        <f t="shared" si="165"/>
        <v>438</v>
      </c>
      <c r="AL183" s="458">
        <f t="shared" si="166"/>
        <v>293</v>
      </c>
      <c r="AM183" s="458">
        <f t="shared" si="167"/>
        <v>266</v>
      </c>
      <c r="AN183" s="458">
        <f t="shared" si="168"/>
        <v>147</v>
      </c>
      <c r="AO183" s="458">
        <f t="shared" si="169"/>
        <v>275</v>
      </c>
      <c r="AP183" s="458">
        <f t="shared" si="170"/>
        <v>40</v>
      </c>
      <c r="AQ183" s="458">
        <f t="shared" si="171"/>
        <v>153</v>
      </c>
      <c r="AR183" s="458">
        <f t="shared" si="172"/>
        <v>7</v>
      </c>
      <c r="AT183" s="16" t="s">
        <v>320</v>
      </c>
      <c r="AU183" s="13">
        <v>28</v>
      </c>
      <c r="AV183" s="13">
        <v>31</v>
      </c>
      <c r="AW183" s="13">
        <v>29</v>
      </c>
      <c r="AX183" s="13">
        <v>18</v>
      </c>
      <c r="AY183" s="13">
        <v>19</v>
      </c>
      <c r="AZ183" s="13">
        <v>24</v>
      </c>
      <c r="BA183" s="13">
        <v>26</v>
      </c>
      <c r="BB183" s="13">
        <v>26</v>
      </c>
      <c r="BC183" s="13">
        <v>30</v>
      </c>
      <c r="BD183" s="13">
        <v>35</v>
      </c>
      <c r="BE183" s="13">
        <v>26</v>
      </c>
      <c r="BF183" s="13">
        <v>21</v>
      </c>
      <c r="BG183" s="13">
        <v>33</v>
      </c>
      <c r="BH183" s="13">
        <v>29</v>
      </c>
      <c r="BI183" s="13">
        <v>44</v>
      </c>
      <c r="BJ183" s="13">
        <v>42</v>
      </c>
      <c r="BK183" s="13">
        <v>34</v>
      </c>
      <c r="BL183" s="13">
        <v>51</v>
      </c>
      <c r="BM183" s="13">
        <v>45</v>
      </c>
      <c r="BN183" s="13">
        <v>66</v>
      </c>
      <c r="BO183" s="13">
        <v>87</v>
      </c>
      <c r="BP183" s="13">
        <v>74</v>
      </c>
      <c r="BQ183" s="13">
        <v>80</v>
      </c>
      <c r="BR183" s="13">
        <v>108</v>
      </c>
      <c r="BS183" s="13">
        <v>110</v>
      </c>
      <c r="BT183" s="13">
        <v>116</v>
      </c>
      <c r="BU183" s="13">
        <v>128</v>
      </c>
      <c r="BV183" s="13">
        <v>114</v>
      </c>
      <c r="BW183" s="13">
        <v>140</v>
      </c>
      <c r="BX183" s="13">
        <v>153</v>
      </c>
      <c r="BY183" s="13">
        <v>136</v>
      </c>
      <c r="BZ183" s="13">
        <v>140</v>
      </c>
      <c r="CA183" s="13">
        <v>146</v>
      </c>
      <c r="CB183" s="13">
        <v>142</v>
      </c>
      <c r="CC183" s="13">
        <v>136</v>
      </c>
      <c r="CD183" s="13">
        <v>115</v>
      </c>
      <c r="CE183" s="13">
        <v>134</v>
      </c>
      <c r="CF183" s="13">
        <v>111</v>
      </c>
      <c r="CG183" s="13">
        <v>112</v>
      </c>
      <c r="CH183" s="13">
        <v>98</v>
      </c>
      <c r="CI183" s="13">
        <v>106</v>
      </c>
      <c r="CJ183" s="13">
        <v>106</v>
      </c>
      <c r="CK183" s="13">
        <v>113</v>
      </c>
      <c r="CL183" s="13">
        <v>106</v>
      </c>
      <c r="CM183" s="13">
        <v>97</v>
      </c>
      <c r="CN183" s="13">
        <v>97</v>
      </c>
      <c r="CO183" s="13">
        <v>106</v>
      </c>
      <c r="CP183" s="13">
        <v>94</v>
      </c>
      <c r="CQ183" s="13">
        <v>98</v>
      </c>
      <c r="CR183" s="13">
        <v>86</v>
      </c>
      <c r="CS183" s="13">
        <v>82</v>
      </c>
      <c r="CT183" s="13">
        <v>89</v>
      </c>
      <c r="CU183" s="13">
        <v>84</v>
      </c>
      <c r="CV183" s="13">
        <v>88</v>
      </c>
      <c r="CW183" s="13">
        <v>71</v>
      </c>
      <c r="CX183" s="13">
        <v>78</v>
      </c>
      <c r="CY183" s="13">
        <v>73</v>
      </c>
      <c r="CZ183" s="13">
        <v>52</v>
      </c>
      <c r="DA183" s="13">
        <v>65</v>
      </c>
      <c r="DB183" s="13">
        <v>55</v>
      </c>
      <c r="DC183" s="13">
        <v>54</v>
      </c>
      <c r="DD183" s="13">
        <v>41</v>
      </c>
      <c r="DE183" s="13">
        <v>46</v>
      </c>
      <c r="DF183" s="13">
        <v>58</v>
      </c>
      <c r="DG183" s="13">
        <v>43</v>
      </c>
      <c r="DH183" s="13">
        <v>45</v>
      </c>
      <c r="DI183" s="13">
        <v>41</v>
      </c>
      <c r="DJ183" s="13">
        <v>36</v>
      </c>
      <c r="DK183" s="13">
        <v>39</v>
      </c>
      <c r="DL183" s="13">
        <v>35</v>
      </c>
      <c r="DM183" s="13">
        <v>34</v>
      </c>
      <c r="DN183" s="13">
        <v>30</v>
      </c>
      <c r="DO183" s="13">
        <v>33</v>
      </c>
      <c r="DP183" s="13">
        <v>26</v>
      </c>
      <c r="DQ183" s="13">
        <v>24</v>
      </c>
      <c r="DR183" s="13">
        <v>23</v>
      </c>
      <c r="DS183" s="13">
        <v>26</v>
      </c>
      <c r="DT183" s="13">
        <v>23</v>
      </c>
      <c r="DU183" s="13">
        <v>22</v>
      </c>
      <c r="DV183" s="13">
        <v>25</v>
      </c>
      <c r="DW183" s="13">
        <v>38</v>
      </c>
      <c r="DX183" s="13">
        <v>22</v>
      </c>
      <c r="DY183" s="13">
        <v>24</v>
      </c>
      <c r="DZ183" s="13">
        <v>24</v>
      </c>
      <c r="EA183" s="13">
        <v>21</v>
      </c>
      <c r="EB183" s="13">
        <v>31</v>
      </c>
      <c r="EC183" s="13">
        <v>22</v>
      </c>
      <c r="ED183" s="13">
        <v>32</v>
      </c>
      <c r="EE183" s="13">
        <v>29</v>
      </c>
      <c r="EF183" s="13">
        <v>32</v>
      </c>
      <c r="EG183" s="13">
        <v>25</v>
      </c>
      <c r="EH183" s="13">
        <v>20</v>
      </c>
      <c r="EI183" s="13">
        <v>30</v>
      </c>
      <c r="EJ183" s="13">
        <v>14</v>
      </c>
      <c r="EK183" s="13">
        <v>17</v>
      </c>
      <c r="EL183" s="13">
        <v>15</v>
      </c>
      <c r="EM183" s="13">
        <v>11</v>
      </c>
      <c r="EN183" s="13">
        <v>10</v>
      </c>
      <c r="EO183" s="13">
        <v>2</v>
      </c>
      <c r="EP183" s="13">
        <v>4</v>
      </c>
      <c r="EQ183" s="13">
        <v>4</v>
      </c>
      <c r="ER183" s="13"/>
      <c r="ES183" s="13"/>
      <c r="ET183" s="13">
        <v>1</v>
      </c>
      <c r="EU183" s="13"/>
      <c r="EV183" s="13"/>
      <c r="EW183" s="13"/>
      <c r="EX183" s="13"/>
      <c r="EY183" s="13"/>
      <c r="EZ183" s="13">
        <v>2</v>
      </c>
      <c r="FA183" s="59">
        <v>5917</v>
      </c>
      <c r="FB183" s="13">
        <v>28</v>
      </c>
      <c r="FC183" s="13">
        <v>28</v>
      </c>
      <c r="FD183" s="13">
        <v>35</v>
      </c>
      <c r="FE183" s="13">
        <v>25</v>
      </c>
      <c r="FF183" s="13">
        <v>28</v>
      </c>
      <c r="FG183" s="13">
        <v>26</v>
      </c>
      <c r="FH183" s="13">
        <v>27</v>
      </c>
      <c r="FI183" s="13">
        <v>30</v>
      </c>
      <c r="FJ183" s="13">
        <v>28</v>
      </c>
      <c r="FK183" s="13">
        <v>31</v>
      </c>
      <c r="FL183" s="13">
        <v>28</v>
      </c>
      <c r="FM183" s="13">
        <v>41</v>
      </c>
      <c r="FN183" s="13">
        <v>26</v>
      </c>
      <c r="FO183" s="13">
        <v>22</v>
      </c>
      <c r="FP183" s="13">
        <v>29</v>
      </c>
      <c r="FQ183" s="13">
        <v>43</v>
      </c>
      <c r="FR183" s="13">
        <v>47</v>
      </c>
      <c r="FS183" s="13">
        <v>42</v>
      </c>
      <c r="FT183" s="13">
        <v>56</v>
      </c>
      <c r="FU183" s="13">
        <v>61</v>
      </c>
      <c r="FV183" s="13">
        <v>86</v>
      </c>
      <c r="FW183" s="13">
        <v>86</v>
      </c>
      <c r="FX183" s="13">
        <v>73</v>
      </c>
      <c r="FY183" s="13">
        <v>96</v>
      </c>
      <c r="FZ183" s="13">
        <v>100</v>
      </c>
      <c r="GA183" s="13">
        <v>101</v>
      </c>
      <c r="GB183" s="13">
        <v>115</v>
      </c>
      <c r="GC183" s="13">
        <v>148</v>
      </c>
      <c r="GD183" s="13">
        <v>141</v>
      </c>
      <c r="GE183" s="13">
        <v>147</v>
      </c>
      <c r="GF183" s="13">
        <v>142</v>
      </c>
      <c r="GG183" s="13">
        <v>129</v>
      </c>
      <c r="GH183" s="13">
        <v>135</v>
      </c>
      <c r="GI183" s="13">
        <v>142</v>
      </c>
      <c r="GJ183" s="13">
        <v>136</v>
      </c>
      <c r="GK183" s="13">
        <v>118</v>
      </c>
      <c r="GL183" s="13">
        <v>124</v>
      </c>
      <c r="GM183" s="13">
        <v>131</v>
      </c>
      <c r="GN183" s="13">
        <v>110</v>
      </c>
      <c r="GO183" s="13">
        <v>101</v>
      </c>
      <c r="GP183" s="13">
        <v>100</v>
      </c>
      <c r="GQ183" s="13">
        <v>120</v>
      </c>
      <c r="GR183" s="13">
        <v>112</v>
      </c>
      <c r="GS183" s="13">
        <v>114</v>
      </c>
      <c r="GT183" s="13">
        <v>115</v>
      </c>
      <c r="GU183" s="13">
        <v>90</v>
      </c>
      <c r="GV183" s="13">
        <v>90</v>
      </c>
      <c r="GW183" s="13">
        <v>95</v>
      </c>
      <c r="GX183" s="13">
        <v>91</v>
      </c>
      <c r="GY183" s="13">
        <v>90</v>
      </c>
      <c r="GZ183" s="13">
        <v>102</v>
      </c>
      <c r="HA183" s="13">
        <v>106</v>
      </c>
      <c r="HB183" s="13">
        <v>94</v>
      </c>
      <c r="HC183" s="13">
        <v>90</v>
      </c>
      <c r="HD183" s="13">
        <v>81</v>
      </c>
      <c r="HE183" s="13">
        <v>65</v>
      </c>
      <c r="HF183" s="13">
        <v>66</v>
      </c>
      <c r="HG183" s="13">
        <v>70</v>
      </c>
      <c r="HH183" s="13">
        <v>63</v>
      </c>
      <c r="HI183" s="13">
        <v>59</v>
      </c>
      <c r="HJ183" s="13">
        <v>62</v>
      </c>
      <c r="HK183" s="13">
        <v>70</v>
      </c>
      <c r="HL183" s="13">
        <v>46</v>
      </c>
      <c r="HM183" s="13">
        <v>47</v>
      </c>
      <c r="HN183" s="13">
        <v>38</v>
      </c>
      <c r="HO183" s="13">
        <v>60</v>
      </c>
      <c r="HP183" s="13">
        <v>50</v>
      </c>
      <c r="HQ183" s="13">
        <v>35</v>
      </c>
      <c r="HR183" s="13">
        <v>37</v>
      </c>
      <c r="HS183" s="13">
        <v>37</v>
      </c>
      <c r="HT183" s="13">
        <v>32</v>
      </c>
      <c r="HU183" s="13">
        <v>29</v>
      </c>
      <c r="HV183" s="13">
        <v>30</v>
      </c>
      <c r="HW183" s="13">
        <v>36</v>
      </c>
      <c r="HX183" s="13">
        <v>27</v>
      </c>
      <c r="HY183" s="13">
        <v>36</v>
      </c>
      <c r="HZ183" s="13">
        <v>20</v>
      </c>
      <c r="IA183" s="13">
        <v>34</v>
      </c>
      <c r="IB183" s="13">
        <v>27</v>
      </c>
      <c r="IC183" s="13">
        <v>22</v>
      </c>
      <c r="ID183" s="13">
        <v>28</v>
      </c>
      <c r="IE183" s="13">
        <v>15</v>
      </c>
      <c r="IF183" s="13">
        <v>14</v>
      </c>
      <c r="IG183" s="13">
        <v>21</v>
      </c>
      <c r="IH183" s="13">
        <v>16</v>
      </c>
      <c r="II183" s="13">
        <v>7</v>
      </c>
      <c r="IJ183" s="13">
        <v>11</v>
      </c>
      <c r="IK183" s="13">
        <v>16</v>
      </c>
      <c r="IL183" s="13">
        <v>12</v>
      </c>
      <c r="IM183" s="13">
        <v>7</v>
      </c>
      <c r="IN183" s="13">
        <v>6</v>
      </c>
      <c r="IO183" s="13">
        <v>11</v>
      </c>
      <c r="IP183" s="13">
        <v>5</v>
      </c>
      <c r="IQ183" s="13">
        <v>9</v>
      </c>
      <c r="IR183" s="13">
        <v>1</v>
      </c>
      <c r="IS183" s="13">
        <v>1</v>
      </c>
      <c r="IT183" s="13">
        <v>4</v>
      </c>
      <c r="IU183" s="13">
        <v>1</v>
      </c>
      <c r="IV183" s="13">
        <v>1</v>
      </c>
      <c r="IW183" s="13">
        <v>1</v>
      </c>
      <c r="IX183" s="13"/>
      <c r="IY183" s="13"/>
      <c r="IZ183" s="13"/>
      <c r="JA183" s="13"/>
      <c r="JB183" s="13"/>
      <c r="JC183" s="13">
        <v>5</v>
      </c>
      <c r="JD183" s="59">
        <v>5822</v>
      </c>
      <c r="JE183" s="13">
        <v>11739</v>
      </c>
      <c r="JF183" s="351"/>
      <c r="JG183" s="351"/>
    </row>
    <row r="184" spans="1:267">
      <c r="A184" s="337" t="s">
        <v>310</v>
      </c>
      <c r="B184" s="37">
        <f t="shared" si="173"/>
        <v>123</v>
      </c>
      <c r="C184" s="37">
        <f t="shared" si="173"/>
        <v>113</v>
      </c>
      <c r="D184" s="37">
        <f t="shared" si="173"/>
        <v>215</v>
      </c>
      <c r="E184" s="37">
        <f t="shared" si="173"/>
        <v>186</v>
      </c>
      <c r="F184" s="37">
        <f t="shared" si="173"/>
        <v>711</v>
      </c>
      <c r="G184" s="37">
        <f t="shared" si="173"/>
        <v>806</v>
      </c>
      <c r="H184" s="37">
        <f t="shared" si="173"/>
        <v>1084</v>
      </c>
      <c r="I184" s="37">
        <f t="shared" si="173"/>
        <v>1009</v>
      </c>
      <c r="J184" s="37">
        <f t="shared" si="173"/>
        <v>765</v>
      </c>
      <c r="K184" s="37">
        <f t="shared" si="173"/>
        <v>751</v>
      </c>
      <c r="L184" s="37">
        <f t="shared" si="174"/>
        <v>600</v>
      </c>
      <c r="M184" s="37">
        <f t="shared" si="174"/>
        <v>529</v>
      </c>
      <c r="N184" s="37">
        <f t="shared" si="174"/>
        <v>375</v>
      </c>
      <c r="O184" s="37">
        <f t="shared" si="174"/>
        <v>361</v>
      </c>
      <c r="P184" s="37">
        <f t="shared" si="174"/>
        <v>281</v>
      </c>
      <c r="Q184" s="37">
        <f t="shared" si="174"/>
        <v>289</v>
      </c>
      <c r="R184" s="37">
        <f t="shared" si="174"/>
        <v>172</v>
      </c>
      <c r="S184" s="37">
        <f t="shared" si="174"/>
        <v>317</v>
      </c>
      <c r="T184" s="37">
        <f t="shared" si="174"/>
        <v>64</v>
      </c>
      <c r="U184" s="37">
        <f t="shared" si="174"/>
        <v>196</v>
      </c>
      <c r="W184" s="16" t="s">
        <v>321</v>
      </c>
      <c r="X184" s="458">
        <f t="shared" si="152"/>
        <v>665</v>
      </c>
      <c r="Y184" s="458">
        <f t="shared" si="153"/>
        <v>614</v>
      </c>
      <c r="Z184" s="458">
        <f t="shared" si="154"/>
        <v>778</v>
      </c>
      <c r="AA184" s="458">
        <f t="shared" si="155"/>
        <v>819</v>
      </c>
      <c r="AB184" s="458">
        <f t="shared" si="156"/>
        <v>1607</v>
      </c>
      <c r="AC184" s="458">
        <f t="shared" si="157"/>
        <v>1681</v>
      </c>
      <c r="AD184" s="458">
        <f t="shared" si="158"/>
        <v>1570</v>
      </c>
      <c r="AE184" s="458">
        <f t="shared" si="159"/>
        <v>1568</v>
      </c>
      <c r="AF184" s="458">
        <f t="shared" si="160"/>
        <v>1262</v>
      </c>
      <c r="AG184" s="458">
        <f t="shared" si="161"/>
        <v>1239</v>
      </c>
      <c r="AH184" s="458">
        <f t="shared" si="162"/>
        <v>1009</v>
      </c>
      <c r="AI184" s="458">
        <f t="shared" si="163"/>
        <v>931</v>
      </c>
      <c r="AJ184" s="458">
        <f t="shared" si="164"/>
        <v>597</v>
      </c>
      <c r="AK184" s="458">
        <f t="shared" si="165"/>
        <v>493</v>
      </c>
      <c r="AL184" s="458">
        <f t="shared" si="166"/>
        <v>240</v>
      </c>
      <c r="AM184" s="458">
        <f t="shared" si="167"/>
        <v>265</v>
      </c>
      <c r="AN184" s="458">
        <f t="shared" si="168"/>
        <v>149</v>
      </c>
      <c r="AO184" s="458">
        <f t="shared" si="169"/>
        <v>198</v>
      </c>
      <c r="AP184" s="458">
        <f t="shared" si="170"/>
        <v>30</v>
      </c>
      <c r="AQ184" s="458">
        <f t="shared" si="171"/>
        <v>79</v>
      </c>
      <c r="AR184" s="458">
        <f t="shared" si="172"/>
        <v>4</v>
      </c>
      <c r="AT184" s="16" t="s">
        <v>321</v>
      </c>
      <c r="AU184" s="13">
        <v>46</v>
      </c>
      <c r="AV184" s="13">
        <v>71</v>
      </c>
      <c r="AW184" s="13">
        <v>53</v>
      </c>
      <c r="AX184" s="13">
        <v>50</v>
      </c>
      <c r="AY184" s="13">
        <v>53</v>
      </c>
      <c r="AZ184" s="13">
        <v>64</v>
      </c>
      <c r="BA184" s="13">
        <v>65</v>
      </c>
      <c r="BB184" s="13">
        <v>69</v>
      </c>
      <c r="BC184" s="13">
        <v>73</v>
      </c>
      <c r="BD184" s="13">
        <v>70</v>
      </c>
      <c r="BE184" s="13">
        <v>71</v>
      </c>
      <c r="BF184" s="13">
        <v>64</v>
      </c>
      <c r="BG184" s="13">
        <v>72</v>
      </c>
      <c r="BH184" s="13">
        <v>54</v>
      </c>
      <c r="BI184" s="13">
        <v>76</v>
      </c>
      <c r="BJ184" s="13">
        <v>94</v>
      </c>
      <c r="BK184" s="13">
        <v>90</v>
      </c>
      <c r="BL184" s="13">
        <v>71</v>
      </c>
      <c r="BM184" s="13">
        <v>107</v>
      </c>
      <c r="BN184" s="13">
        <v>120</v>
      </c>
      <c r="BO184" s="13">
        <v>130</v>
      </c>
      <c r="BP184" s="13">
        <v>139</v>
      </c>
      <c r="BQ184" s="13">
        <v>153</v>
      </c>
      <c r="BR184" s="13">
        <v>162</v>
      </c>
      <c r="BS184" s="13">
        <v>173</v>
      </c>
      <c r="BT184" s="13">
        <v>178</v>
      </c>
      <c r="BU184" s="13">
        <v>183</v>
      </c>
      <c r="BV184" s="13">
        <v>167</v>
      </c>
      <c r="BW184" s="13">
        <v>195</v>
      </c>
      <c r="BX184" s="13">
        <v>201</v>
      </c>
      <c r="BY184" s="13">
        <v>155</v>
      </c>
      <c r="BZ184" s="13">
        <v>172</v>
      </c>
      <c r="CA184" s="13">
        <v>174</v>
      </c>
      <c r="CB184" s="13">
        <v>173</v>
      </c>
      <c r="CC184" s="13">
        <v>143</v>
      </c>
      <c r="CD184" s="13">
        <v>165</v>
      </c>
      <c r="CE184" s="13">
        <v>129</v>
      </c>
      <c r="CF184" s="13">
        <v>143</v>
      </c>
      <c r="CG184" s="13">
        <v>156</v>
      </c>
      <c r="CH184" s="13">
        <v>158</v>
      </c>
      <c r="CI184" s="13">
        <v>160</v>
      </c>
      <c r="CJ184" s="13">
        <v>136</v>
      </c>
      <c r="CK184" s="13">
        <v>120</v>
      </c>
      <c r="CL184" s="13">
        <v>124</v>
      </c>
      <c r="CM184" s="13">
        <v>134</v>
      </c>
      <c r="CN184" s="13">
        <v>114</v>
      </c>
      <c r="CO184" s="13">
        <v>132</v>
      </c>
      <c r="CP184" s="13">
        <v>114</v>
      </c>
      <c r="CQ184" s="13">
        <v>100</v>
      </c>
      <c r="CR184" s="13">
        <v>105</v>
      </c>
      <c r="CS184" s="13">
        <v>114</v>
      </c>
      <c r="CT184" s="13">
        <v>100</v>
      </c>
      <c r="CU184" s="13">
        <v>103</v>
      </c>
      <c r="CV184" s="13">
        <v>90</v>
      </c>
      <c r="CW184" s="13">
        <v>102</v>
      </c>
      <c r="CX184" s="13">
        <v>88</v>
      </c>
      <c r="CY184" s="13">
        <v>74</v>
      </c>
      <c r="CZ184" s="13">
        <v>95</v>
      </c>
      <c r="DA184" s="13">
        <v>83</v>
      </c>
      <c r="DB184" s="13">
        <v>82</v>
      </c>
      <c r="DC184" s="13">
        <v>84</v>
      </c>
      <c r="DD184" s="13">
        <v>75</v>
      </c>
      <c r="DE184" s="13">
        <v>60</v>
      </c>
      <c r="DF184" s="13">
        <v>62</v>
      </c>
      <c r="DG184" s="13">
        <v>44</v>
      </c>
      <c r="DH184" s="13">
        <v>34</v>
      </c>
      <c r="DI184" s="13">
        <v>38</v>
      </c>
      <c r="DJ184" s="13">
        <v>39</v>
      </c>
      <c r="DK184" s="13">
        <v>27</v>
      </c>
      <c r="DL184" s="13">
        <v>30</v>
      </c>
      <c r="DM184" s="13">
        <v>35</v>
      </c>
      <c r="DN184" s="13">
        <v>26</v>
      </c>
      <c r="DO184" s="13">
        <v>27</v>
      </c>
      <c r="DP184" s="13">
        <v>28</v>
      </c>
      <c r="DQ184" s="13">
        <v>24</v>
      </c>
      <c r="DR184" s="13">
        <v>32</v>
      </c>
      <c r="DS184" s="13">
        <v>32</v>
      </c>
      <c r="DT184" s="13">
        <v>19</v>
      </c>
      <c r="DU184" s="13">
        <v>27</v>
      </c>
      <c r="DV184" s="13">
        <v>15</v>
      </c>
      <c r="DW184" s="13">
        <v>16</v>
      </c>
      <c r="DX184" s="13">
        <v>22</v>
      </c>
      <c r="DY184" s="13">
        <v>20</v>
      </c>
      <c r="DZ184" s="13">
        <v>20</v>
      </c>
      <c r="EA184" s="13">
        <v>23</v>
      </c>
      <c r="EB184" s="13">
        <v>23</v>
      </c>
      <c r="EC184" s="13">
        <v>14</v>
      </c>
      <c r="ED184" s="13">
        <v>22</v>
      </c>
      <c r="EE184" s="13">
        <v>15</v>
      </c>
      <c r="EF184" s="13">
        <v>23</v>
      </c>
      <c r="EG184" s="13">
        <v>10</v>
      </c>
      <c r="EH184" s="13">
        <v>13</v>
      </c>
      <c r="EI184" s="13">
        <v>15</v>
      </c>
      <c r="EJ184" s="13">
        <v>16</v>
      </c>
      <c r="EK184" s="13">
        <v>13</v>
      </c>
      <c r="EL184" s="13">
        <v>3</v>
      </c>
      <c r="EM184" s="13">
        <v>3</v>
      </c>
      <c r="EN184" s="13">
        <v>2</v>
      </c>
      <c r="EO184" s="13">
        <v>2</v>
      </c>
      <c r="EP184" s="13">
        <v>1</v>
      </c>
      <c r="EQ184" s="13">
        <v>1</v>
      </c>
      <c r="ER184" s="13"/>
      <c r="ES184" s="13"/>
      <c r="ET184" s="13"/>
      <c r="EU184" s="13"/>
      <c r="EV184" s="13"/>
      <c r="EW184" s="13"/>
      <c r="EX184" s="13"/>
      <c r="EY184" s="13"/>
      <c r="EZ184" s="13">
        <v>4</v>
      </c>
      <c r="FA184" s="59">
        <v>7891</v>
      </c>
      <c r="FB184" s="13">
        <v>65</v>
      </c>
      <c r="FC184" s="13">
        <v>73</v>
      </c>
      <c r="FD184" s="13">
        <v>53</v>
      </c>
      <c r="FE184" s="13">
        <v>67</v>
      </c>
      <c r="FF184" s="13">
        <v>67</v>
      </c>
      <c r="FG184" s="13">
        <v>65</v>
      </c>
      <c r="FH184" s="13">
        <v>71</v>
      </c>
      <c r="FI184" s="13">
        <v>69</v>
      </c>
      <c r="FJ184" s="13">
        <v>70</v>
      </c>
      <c r="FK184" s="13">
        <v>65</v>
      </c>
      <c r="FL184" s="13">
        <v>61</v>
      </c>
      <c r="FM184" s="13">
        <v>76</v>
      </c>
      <c r="FN184" s="13">
        <v>68</v>
      </c>
      <c r="FO184" s="13">
        <v>64</v>
      </c>
      <c r="FP184" s="13">
        <v>74</v>
      </c>
      <c r="FQ184" s="13">
        <v>67</v>
      </c>
      <c r="FR184" s="13">
        <v>69</v>
      </c>
      <c r="FS184" s="13">
        <v>90</v>
      </c>
      <c r="FT184" s="13">
        <v>87</v>
      </c>
      <c r="FU184" s="13">
        <v>122</v>
      </c>
      <c r="FV184" s="13">
        <v>122</v>
      </c>
      <c r="FW184" s="13">
        <v>136</v>
      </c>
      <c r="FX184" s="13">
        <v>160</v>
      </c>
      <c r="FY184" s="13">
        <v>164</v>
      </c>
      <c r="FZ184" s="13">
        <v>166</v>
      </c>
      <c r="GA184" s="13">
        <v>152</v>
      </c>
      <c r="GB184" s="13">
        <v>171</v>
      </c>
      <c r="GC184" s="13">
        <v>157</v>
      </c>
      <c r="GD184" s="13">
        <v>169</v>
      </c>
      <c r="GE184" s="13">
        <v>210</v>
      </c>
      <c r="GF184" s="13">
        <v>184</v>
      </c>
      <c r="GG184" s="13">
        <v>143</v>
      </c>
      <c r="GH184" s="13">
        <v>171</v>
      </c>
      <c r="GI184" s="13">
        <v>173</v>
      </c>
      <c r="GJ184" s="13">
        <v>178</v>
      </c>
      <c r="GK184" s="13">
        <v>152</v>
      </c>
      <c r="GL184" s="13">
        <v>145</v>
      </c>
      <c r="GM184" s="13">
        <v>147</v>
      </c>
      <c r="GN184" s="13">
        <v>153</v>
      </c>
      <c r="GO184" s="13">
        <v>124</v>
      </c>
      <c r="GP184" s="13">
        <v>141</v>
      </c>
      <c r="GQ184" s="13">
        <v>123</v>
      </c>
      <c r="GR184" s="13">
        <v>152</v>
      </c>
      <c r="GS184" s="13">
        <v>127</v>
      </c>
      <c r="GT184" s="13">
        <v>123</v>
      </c>
      <c r="GU184" s="13">
        <v>129</v>
      </c>
      <c r="GV184" s="13">
        <v>127</v>
      </c>
      <c r="GW184" s="13">
        <v>131</v>
      </c>
      <c r="GX184" s="13">
        <v>119</v>
      </c>
      <c r="GY184" s="13">
        <v>90</v>
      </c>
      <c r="GZ184" s="13">
        <v>108</v>
      </c>
      <c r="HA184" s="13">
        <v>129</v>
      </c>
      <c r="HB184" s="13">
        <v>122</v>
      </c>
      <c r="HC184" s="13">
        <v>108</v>
      </c>
      <c r="HD184" s="13">
        <v>95</v>
      </c>
      <c r="HE184" s="13">
        <v>96</v>
      </c>
      <c r="HF184" s="13">
        <v>88</v>
      </c>
      <c r="HG184" s="13">
        <v>89</v>
      </c>
      <c r="HH184" s="13">
        <v>94</v>
      </c>
      <c r="HI184" s="13">
        <v>80</v>
      </c>
      <c r="HJ184" s="13">
        <v>70</v>
      </c>
      <c r="HK184" s="13">
        <v>73</v>
      </c>
      <c r="HL184" s="13">
        <v>64</v>
      </c>
      <c r="HM184" s="13">
        <v>68</v>
      </c>
      <c r="HN184" s="13">
        <v>74</v>
      </c>
      <c r="HO184" s="13">
        <v>55</v>
      </c>
      <c r="HP184" s="13">
        <v>55</v>
      </c>
      <c r="HQ184" s="13">
        <v>52</v>
      </c>
      <c r="HR184" s="13">
        <v>39</v>
      </c>
      <c r="HS184" s="13">
        <v>47</v>
      </c>
      <c r="HT184" s="13">
        <v>23</v>
      </c>
      <c r="HU184" s="13">
        <v>36</v>
      </c>
      <c r="HV184" s="13">
        <v>30</v>
      </c>
      <c r="HW184" s="13">
        <v>28</v>
      </c>
      <c r="HX184" s="13">
        <v>23</v>
      </c>
      <c r="HY184" s="13">
        <v>26</v>
      </c>
      <c r="HZ184" s="13">
        <v>20</v>
      </c>
      <c r="IA184" s="13">
        <v>23</v>
      </c>
      <c r="IB184" s="13">
        <v>16</v>
      </c>
      <c r="IC184" s="13">
        <v>15</v>
      </c>
      <c r="ID184" s="13">
        <v>24</v>
      </c>
      <c r="IE184" s="13">
        <v>17</v>
      </c>
      <c r="IF184" s="13">
        <v>12</v>
      </c>
      <c r="IG184" s="13">
        <v>17</v>
      </c>
      <c r="IH184" s="13">
        <v>19</v>
      </c>
      <c r="II184" s="13">
        <v>10</v>
      </c>
      <c r="IJ184" s="13">
        <v>12</v>
      </c>
      <c r="IK184" s="13">
        <v>8</v>
      </c>
      <c r="IL184" s="13">
        <v>17</v>
      </c>
      <c r="IM184" s="13">
        <v>13</v>
      </c>
      <c r="IN184" s="13">
        <v>2</v>
      </c>
      <c r="IO184" s="13">
        <v>5</v>
      </c>
      <c r="IP184" s="13">
        <v>7</v>
      </c>
      <c r="IQ184" s="13">
        <v>5</v>
      </c>
      <c r="IR184" s="13">
        <v>2</v>
      </c>
      <c r="IS184" s="13">
        <v>4</v>
      </c>
      <c r="IT184" s="13">
        <v>1</v>
      </c>
      <c r="IU184" s="13">
        <v>3</v>
      </c>
      <c r="IV184" s="13"/>
      <c r="IW184" s="13"/>
      <c r="IX184" s="13"/>
      <c r="IY184" s="13"/>
      <c r="IZ184" s="13"/>
      <c r="JA184" s="13"/>
      <c r="JB184" s="13">
        <v>1</v>
      </c>
      <c r="JC184" s="13"/>
      <c r="JD184" s="59">
        <v>7907</v>
      </c>
      <c r="JE184" s="13">
        <v>15798</v>
      </c>
      <c r="JF184" s="351"/>
      <c r="JG184" s="351"/>
    </row>
    <row r="185" spans="1:267" ht="13.8" thickBot="1">
      <c r="A185" s="338" t="s">
        <v>311</v>
      </c>
      <c r="B185" s="37">
        <f t="shared" si="173"/>
        <v>178</v>
      </c>
      <c r="C185" s="37">
        <f t="shared" si="173"/>
        <v>166</v>
      </c>
      <c r="D185" s="37">
        <f t="shared" si="173"/>
        <v>244</v>
      </c>
      <c r="E185" s="37">
        <f t="shared" si="173"/>
        <v>261</v>
      </c>
      <c r="F185" s="37">
        <f t="shared" si="173"/>
        <v>616</v>
      </c>
      <c r="G185" s="37">
        <f t="shared" si="173"/>
        <v>653</v>
      </c>
      <c r="H185" s="37">
        <f t="shared" si="173"/>
        <v>854</v>
      </c>
      <c r="I185" s="37">
        <f t="shared" si="173"/>
        <v>858</v>
      </c>
      <c r="J185" s="37">
        <f t="shared" si="173"/>
        <v>690</v>
      </c>
      <c r="K185" s="37">
        <f t="shared" si="173"/>
        <v>679</v>
      </c>
      <c r="L185" s="37">
        <f t="shared" si="174"/>
        <v>528</v>
      </c>
      <c r="M185" s="37">
        <f t="shared" si="174"/>
        <v>461</v>
      </c>
      <c r="N185" s="37">
        <f t="shared" si="174"/>
        <v>328</v>
      </c>
      <c r="O185" s="37">
        <f t="shared" si="174"/>
        <v>283</v>
      </c>
      <c r="P185" s="37">
        <f t="shared" si="174"/>
        <v>192</v>
      </c>
      <c r="Q185" s="37">
        <f t="shared" si="174"/>
        <v>207</v>
      </c>
      <c r="R185" s="37">
        <f t="shared" si="174"/>
        <v>103</v>
      </c>
      <c r="S185" s="37">
        <f t="shared" si="174"/>
        <v>238</v>
      </c>
      <c r="T185" s="37">
        <f t="shared" si="174"/>
        <v>42</v>
      </c>
      <c r="U185" s="37">
        <f t="shared" si="174"/>
        <v>144</v>
      </c>
      <c r="W185" s="16" t="s">
        <v>322</v>
      </c>
      <c r="X185" s="458">
        <f t="shared" si="152"/>
        <v>183</v>
      </c>
      <c r="Y185" s="458">
        <f t="shared" si="153"/>
        <v>155</v>
      </c>
      <c r="Z185" s="458">
        <f t="shared" si="154"/>
        <v>226</v>
      </c>
      <c r="AA185" s="458">
        <f t="shared" si="155"/>
        <v>177</v>
      </c>
      <c r="AB185" s="458">
        <f t="shared" si="156"/>
        <v>671</v>
      </c>
      <c r="AC185" s="458">
        <f t="shared" si="157"/>
        <v>727</v>
      </c>
      <c r="AD185" s="458">
        <f t="shared" si="158"/>
        <v>876</v>
      </c>
      <c r="AE185" s="458">
        <f t="shared" si="159"/>
        <v>887</v>
      </c>
      <c r="AF185" s="458">
        <f t="shared" si="160"/>
        <v>671</v>
      </c>
      <c r="AG185" s="458">
        <f t="shared" si="161"/>
        <v>685</v>
      </c>
      <c r="AH185" s="458">
        <f t="shared" si="162"/>
        <v>534</v>
      </c>
      <c r="AI185" s="458">
        <f t="shared" si="163"/>
        <v>523</v>
      </c>
      <c r="AJ185" s="458">
        <f t="shared" si="164"/>
        <v>373</v>
      </c>
      <c r="AK185" s="458">
        <f t="shared" si="165"/>
        <v>325</v>
      </c>
      <c r="AL185" s="458">
        <f t="shared" si="166"/>
        <v>195</v>
      </c>
      <c r="AM185" s="458">
        <f t="shared" si="167"/>
        <v>234</v>
      </c>
      <c r="AN185" s="458">
        <f t="shared" si="168"/>
        <v>141</v>
      </c>
      <c r="AO185" s="458">
        <f t="shared" si="169"/>
        <v>280</v>
      </c>
      <c r="AP185" s="458">
        <f t="shared" si="170"/>
        <v>38</v>
      </c>
      <c r="AQ185" s="458">
        <f t="shared" si="171"/>
        <v>171</v>
      </c>
      <c r="AR185" s="458">
        <f t="shared" si="172"/>
        <v>3</v>
      </c>
      <c r="AT185" s="16" t="s">
        <v>322</v>
      </c>
      <c r="AU185" s="13">
        <v>17</v>
      </c>
      <c r="AV185" s="13">
        <v>16</v>
      </c>
      <c r="AW185" s="13">
        <v>15</v>
      </c>
      <c r="AX185" s="13">
        <v>6</v>
      </c>
      <c r="AY185" s="13">
        <v>21</v>
      </c>
      <c r="AZ185" s="13">
        <v>6</v>
      </c>
      <c r="BA185" s="13">
        <v>26</v>
      </c>
      <c r="BB185" s="13">
        <v>9</v>
      </c>
      <c r="BC185" s="13">
        <v>16</v>
      </c>
      <c r="BD185" s="13">
        <v>23</v>
      </c>
      <c r="BE185" s="13">
        <v>14</v>
      </c>
      <c r="BF185" s="13">
        <v>11</v>
      </c>
      <c r="BG185" s="13">
        <v>10</v>
      </c>
      <c r="BH185" s="13">
        <v>14</v>
      </c>
      <c r="BI185" s="13">
        <v>17</v>
      </c>
      <c r="BJ185" s="13">
        <v>10</v>
      </c>
      <c r="BK185" s="13">
        <v>17</v>
      </c>
      <c r="BL185" s="13">
        <v>26</v>
      </c>
      <c r="BM185" s="13">
        <v>27</v>
      </c>
      <c r="BN185" s="13">
        <v>31</v>
      </c>
      <c r="BO185" s="13">
        <v>45</v>
      </c>
      <c r="BP185" s="13">
        <v>39</v>
      </c>
      <c r="BQ185" s="13">
        <v>55</v>
      </c>
      <c r="BR185" s="13">
        <v>56</v>
      </c>
      <c r="BS185" s="13">
        <v>63</v>
      </c>
      <c r="BT185" s="13">
        <v>88</v>
      </c>
      <c r="BU185" s="13">
        <v>86</v>
      </c>
      <c r="BV185" s="13">
        <v>96</v>
      </c>
      <c r="BW185" s="13">
        <v>93</v>
      </c>
      <c r="BX185" s="13">
        <v>106</v>
      </c>
      <c r="BY185" s="13">
        <v>118</v>
      </c>
      <c r="BZ185" s="13">
        <v>85</v>
      </c>
      <c r="CA185" s="13">
        <v>106</v>
      </c>
      <c r="CB185" s="13">
        <v>94</v>
      </c>
      <c r="CC185" s="13">
        <v>79</v>
      </c>
      <c r="CD185" s="13">
        <v>79</v>
      </c>
      <c r="CE185" s="13">
        <v>77</v>
      </c>
      <c r="CF185" s="13">
        <v>70</v>
      </c>
      <c r="CG185" s="13">
        <v>95</v>
      </c>
      <c r="CH185" s="13">
        <v>84</v>
      </c>
      <c r="CI185" s="13">
        <v>87</v>
      </c>
      <c r="CJ185" s="13">
        <v>69</v>
      </c>
      <c r="CK185" s="13">
        <v>65</v>
      </c>
      <c r="CL185" s="13">
        <v>68</v>
      </c>
      <c r="CM185" s="13">
        <v>64</v>
      </c>
      <c r="CN185" s="13">
        <v>68</v>
      </c>
      <c r="CO185" s="13">
        <v>68</v>
      </c>
      <c r="CP185" s="13">
        <v>67</v>
      </c>
      <c r="CQ185" s="13">
        <v>61</v>
      </c>
      <c r="CR185" s="13">
        <v>68</v>
      </c>
      <c r="CS185" s="13">
        <v>62</v>
      </c>
      <c r="CT185" s="13">
        <v>62</v>
      </c>
      <c r="CU185" s="13">
        <v>70</v>
      </c>
      <c r="CV185" s="13">
        <v>49</v>
      </c>
      <c r="CW185" s="13">
        <v>47</v>
      </c>
      <c r="CX185" s="13">
        <v>43</v>
      </c>
      <c r="CY185" s="13">
        <v>55</v>
      </c>
      <c r="CZ185" s="13">
        <v>46</v>
      </c>
      <c r="DA185" s="13">
        <v>48</v>
      </c>
      <c r="DB185" s="13">
        <v>41</v>
      </c>
      <c r="DC185" s="13">
        <v>44</v>
      </c>
      <c r="DD185" s="13">
        <v>30</v>
      </c>
      <c r="DE185" s="13">
        <v>30</v>
      </c>
      <c r="DF185" s="13">
        <v>33</v>
      </c>
      <c r="DG185" s="13">
        <v>35</v>
      </c>
      <c r="DH185" s="13">
        <v>37</v>
      </c>
      <c r="DI185" s="13">
        <v>28</v>
      </c>
      <c r="DJ185" s="13">
        <v>23</v>
      </c>
      <c r="DK185" s="13">
        <v>38</v>
      </c>
      <c r="DL185" s="13">
        <v>27</v>
      </c>
      <c r="DM185" s="13">
        <v>25</v>
      </c>
      <c r="DN185" s="13">
        <v>21</v>
      </c>
      <c r="DO185" s="13">
        <v>26</v>
      </c>
      <c r="DP185" s="13">
        <v>21</v>
      </c>
      <c r="DQ185" s="13">
        <v>21</v>
      </c>
      <c r="DR185" s="13">
        <v>25</v>
      </c>
      <c r="DS185" s="13">
        <v>20</v>
      </c>
      <c r="DT185" s="13">
        <v>25</v>
      </c>
      <c r="DU185" s="13">
        <v>25</v>
      </c>
      <c r="DV185" s="13">
        <v>25</v>
      </c>
      <c r="DW185" s="13">
        <v>18</v>
      </c>
      <c r="DX185" s="13">
        <v>34</v>
      </c>
      <c r="DY185" s="13">
        <v>30</v>
      </c>
      <c r="DZ185" s="13">
        <v>25</v>
      </c>
      <c r="EA185" s="13">
        <v>27</v>
      </c>
      <c r="EB185" s="13">
        <v>25</v>
      </c>
      <c r="EC185" s="13">
        <v>34</v>
      </c>
      <c r="ED185" s="13">
        <v>29</v>
      </c>
      <c r="EE185" s="13">
        <v>31</v>
      </c>
      <c r="EF185" s="13">
        <v>27</v>
      </c>
      <c r="EG185" s="13">
        <v>28</v>
      </c>
      <c r="EH185" s="13">
        <v>24</v>
      </c>
      <c r="EI185" s="13">
        <v>25</v>
      </c>
      <c r="EJ185" s="13">
        <v>25</v>
      </c>
      <c r="EK185" s="13">
        <v>16</v>
      </c>
      <c r="EL185" s="13">
        <v>10</v>
      </c>
      <c r="EM185" s="13">
        <v>13</v>
      </c>
      <c r="EN185" s="13">
        <v>11</v>
      </c>
      <c r="EO185" s="13">
        <v>9</v>
      </c>
      <c r="EP185" s="13">
        <v>4</v>
      </c>
      <c r="EQ185" s="13">
        <v>2</v>
      </c>
      <c r="ER185" s="13">
        <v>1</v>
      </c>
      <c r="ES185" s="13"/>
      <c r="ET185" s="13">
        <v>2</v>
      </c>
      <c r="EU185" s="13">
        <v>1</v>
      </c>
      <c r="EV185" s="13"/>
      <c r="EW185" s="13"/>
      <c r="EX185" s="13"/>
      <c r="EY185" s="13"/>
      <c r="EZ185" s="13">
        <v>2</v>
      </c>
      <c r="FA185" s="59">
        <v>4166</v>
      </c>
      <c r="FB185" s="13">
        <v>26</v>
      </c>
      <c r="FC185" s="13">
        <v>17</v>
      </c>
      <c r="FD185" s="13">
        <v>14</v>
      </c>
      <c r="FE185" s="13">
        <v>24</v>
      </c>
      <c r="FF185" s="13">
        <v>7</v>
      </c>
      <c r="FG185" s="13">
        <v>20</v>
      </c>
      <c r="FH185" s="13">
        <v>29</v>
      </c>
      <c r="FI185" s="13">
        <v>18</v>
      </c>
      <c r="FJ185" s="13">
        <v>15</v>
      </c>
      <c r="FK185" s="13">
        <v>13</v>
      </c>
      <c r="FL185" s="13">
        <v>17</v>
      </c>
      <c r="FM185" s="13">
        <v>15</v>
      </c>
      <c r="FN185" s="13">
        <v>12</v>
      </c>
      <c r="FO185" s="13">
        <v>21</v>
      </c>
      <c r="FP185" s="13">
        <v>24</v>
      </c>
      <c r="FQ185" s="13">
        <v>22</v>
      </c>
      <c r="FR185" s="13">
        <v>18</v>
      </c>
      <c r="FS185" s="13">
        <v>32</v>
      </c>
      <c r="FT185" s="13">
        <v>33</v>
      </c>
      <c r="FU185" s="13">
        <v>32</v>
      </c>
      <c r="FV185" s="13">
        <v>39</v>
      </c>
      <c r="FW185" s="13">
        <v>54</v>
      </c>
      <c r="FX185" s="13">
        <v>48</v>
      </c>
      <c r="FY185" s="13">
        <v>56</v>
      </c>
      <c r="FZ185" s="13">
        <v>56</v>
      </c>
      <c r="GA185" s="13">
        <v>85</v>
      </c>
      <c r="GB185" s="13">
        <v>73</v>
      </c>
      <c r="GC185" s="13">
        <v>77</v>
      </c>
      <c r="GD185" s="13">
        <v>87</v>
      </c>
      <c r="GE185" s="13">
        <v>96</v>
      </c>
      <c r="GF185" s="13">
        <v>83</v>
      </c>
      <c r="GG185" s="13">
        <v>101</v>
      </c>
      <c r="GH185" s="13">
        <v>91</v>
      </c>
      <c r="GI185" s="13">
        <v>97</v>
      </c>
      <c r="GJ185" s="13">
        <v>103</v>
      </c>
      <c r="GK185" s="13">
        <v>76</v>
      </c>
      <c r="GL185" s="13">
        <v>91</v>
      </c>
      <c r="GM185" s="13">
        <v>81</v>
      </c>
      <c r="GN185" s="13">
        <v>85</v>
      </c>
      <c r="GO185" s="13">
        <v>68</v>
      </c>
      <c r="GP185" s="13">
        <v>69</v>
      </c>
      <c r="GQ185" s="13">
        <v>62</v>
      </c>
      <c r="GR185" s="13">
        <v>74</v>
      </c>
      <c r="GS185" s="13">
        <v>75</v>
      </c>
      <c r="GT185" s="13">
        <v>63</v>
      </c>
      <c r="GU185" s="13">
        <v>74</v>
      </c>
      <c r="GV185" s="13">
        <v>71</v>
      </c>
      <c r="GW185" s="13">
        <v>58</v>
      </c>
      <c r="GX185" s="13">
        <v>62</v>
      </c>
      <c r="GY185" s="13">
        <v>63</v>
      </c>
      <c r="GZ185" s="13">
        <v>57</v>
      </c>
      <c r="HA185" s="13">
        <v>60</v>
      </c>
      <c r="HB185" s="13">
        <v>66</v>
      </c>
      <c r="HC185" s="13">
        <v>50</v>
      </c>
      <c r="HD185" s="13">
        <v>53</v>
      </c>
      <c r="HE185" s="13">
        <v>59</v>
      </c>
      <c r="HF185" s="13">
        <v>44</v>
      </c>
      <c r="HG185" s="13">
        <v>39</v>
      </c>
      <c r="HH185" s="13">
        <v>57</v>
      </c>
      <c r="HI185" s="13">
        <v>49</v>
      </c>
      <c r="HJ185" s="13">
        <v>57</v>
      </c>
      <c r="HK185" s="13">
        <v>33</v>
      </c>
      <c r="HL185" s="13">
        <v>47</v>
      </c>
      <c r="HM185" s="13">
        <v>32</v>
      </c>
      <c r="HN185" s="13">
        <v>40</v>
      </c>
      <c r="HO185" s="13">
        <v>40</v>
      </c>
      <c r="HP185" s="13">
        <v>36</v>
      </c>
      <c r="HQ185" s="13">
        <v>40</v>
      </c>
      <c r="HR185" s="13">
        <v>24</v>
      </c>
      <c r="HS185" s="13">
        <v>24</v>
      </c>
      <c r="HT185" s="13">
        <v>26</v>
      </c>
      <c r="HU185" s="13">
        <v>22</v>
      </c>
      <c r="HV185" s="13">
        <v>14</v>
      </c>
      <c r="HW185" s="13">
        <v>25</v>
      </c>
      <c r="HX185" s="13">
        <v>22</v>
      </c>
      <c r="HY185" s="13">
        <v>22</v>
      </c>
      <c r="HZ185" s="13">
        <v>16</v>
      </c>
      <c r="IA185" s="13">
        <v>20</v>
      </c>
      <c r="IB185" s="13">
        <v>14</v>
      </c>
      <c r="IC185" s="13">
        <v>14</v>
      </c>
      <c r="ID185" s="13">
        <v>10</v>
      </c>
      <c r="IE185" s="13">
        <v>16</v>
      </c>
      <c r="IF185" s="13">
        <v>16</v>
      </c>
      <c r="IG185" s="13">
        <v>18</v>
      </c>
      <c r="IH185" s="13">
        <v>19</v>
      </c>
      <c r="II185" s="13">
        <v>15</v>
      </c>
      <c r="IJ185" s="13">
        <v>12</v>
      </c>
      <c r="IK185" s="13">
        <v>8</v>
      </c>
      <c r="IL185" s="13">
        <v>11</v>
      </c>
      <c r="IM185" s="13">
        <v>16</v>
      </c>
      <c r="IN185" s="13">
        <v>10</v>
      </c>
      <c r="IO185" s="13">
        <v>8</v>
      </c>
      <c r="IP185" s="13">
        <v>5</v>
      </c>
      <c r="IQ185" s="13">
        <v>6</v>
      </c>
      <c r="IR185" s="13">
        <v>1</v>
      </c>
      <c r="IS185" s="13">
        <v>6</v>
      </c>
      <c r="IT185" s="13"/>
      <c r="IU185" s="13"/>
      <c r="IV185" s="13"/>
      <c r="IW185" s="13">
        <v>1</v>
      </c>
      <c r="IX185" s="13"/>
      <c r="IY185" s="13">
        <v>1</v>
      </c>
      <c r="IZ185" s="13"/>
      <c r="JA185" s="13"/>
      <c r="JB185" s="13"/>
      <c r="JC185" s="13">
        <v>1</v>
      </c>
      <c r="JD185" s="59">
        <v>3909</v>
      </c>
      <c r="JE185" s="13">
        <v>8075</v>
      </c>
      <c r="JF185" s="351"/>
      <c r="JG185" s="351"/>
    </row>
    <row r="186" spans="1:267">
      <c r="W186" s="16" t="s">
        <v>323</v>
      </c>
      <c r="X186" s="458">
        <f t="shared" si="152"/>
        <v>92</v>
      </c>
      <c r="Y186" s="458">
        <f t="shared" si="153"/>
        <v>84</v>
      </c>
      <c r="Z186" s="458">
        <f t="shared" si="154"/>
        <v>137</v>
      </c>
      <c r="AA186" s="458">
        <f t="shared" si="155"/>
        <v>150</v>
      </c>
      <c r="AB186" s="458">
        <f t="shared" si="156"/>
        <v>444</v>
      </c>
      <c r="AC186" s="458">
        <f t="shared" si="157"/>
        <v>458</v>
      </c>
      <c r="AD186" s="458">
        <f t="shared" si="158"/>
        <v>638</v>
      </c>
      <c r="AE186" s="458">
        <f t="shared" si="159"/>
        <v>717</v>
      </c>
      <c r="AF186" s="458">
        <f t="shared" si="160"/>
        <v>549</v>
      </c>
      <c r="AG186" s="458">
        <f t="shared" si="161"/>
        <v>554</v>
      </c>
      <c r="AH186" s="458">
        <f t="shared" si="162"/>
        <v>407</v>
      </c>
      <c r="AI186" s="458">
        <f t="shared" si="163"/>
        <v>413</v>
      </c>
      <c r="AJ186" s="458">
        <f t="shared" si="164"/>
        <v>304</v>
      </c>
      <c r="AK186" s="458">
        <f t="shared" si="165"/>
        <v>273</v>
      </c>
      <c r="AL186" s="458">
        <f t="shared" si="166"/>
        <v>171</v>
      </c>
      <c r="AM186" s="458">
        <f t="shared" si="167"/>
        <v>202</v>
      </c>
      <c r="AN186" s="458">
        <f t="shared" si="168"/>
        <v>127</v>
      </c>
      <c r="AO186" s="458">
        <f t="shared" si="169"/>
        <v>229</v>
      </c>
      <c r="AP186" s="458">
        <f t="shared" si="170"/>
        <v>24</v>
      </c>
      <c r="AQ186" s="458">
        <f t="shared" si="171"/>
        <v>154</v>
      </c>
      <c r="AR186" s="458">
        <f t="shared" si="172"/>
        <v>0</v>
      </c>
      <c r="AT186" s="16" t="s">
        <v>323</v>
      </c>
      <c r="AU186" s="13">
        <v>9</v>
      </c>
      <c r="AV186" s="13">
        <v>21</v>
      </c>
      <c r="AW186" s="13">
        <v>10</v>
      </c>
      <c r="AX186" s="13">
        <v>7</v>
      </c>
      <c r="AY186" s="13">
        <v>3</v>
      </c>
      <c r="AZ186" s="13">
        <v>9</v>
      </c>
      <c r="BA186" s="13">
        <v>5</v>
      </c>
      <c r="BB186" s="13">
        <v>7</v>
      </c>
      <c r="BC186" s="13">
        <v>7</v>
      </c>
      <c r="BD186" s="13">
        <v>6</v>
      </c>
      <c r="BE186" s="13">
        <v>14</v>
      </c>
      <c r="BF186" s="13">
        <v>8</v>
      </c>
      <c r="BG186" s="13">
        <v>12</v>
      </c>
      <c r="BH186" s="13">
        <v>8</v>
      </c>
      <c r="BI186" s="13">
        <v>11</v>
      </c>
      <c r="BJ186" s="13">
        <v>20</v>
      </c>
      <c r="BK186" s="13">
        <v>17</v>
      </c>
      <c r="BL186" s="13">
        <v>17</v>
      </c>
      <c r="BM186" s="13">
        <v>22</v>
      </c>
      <c r="BN186" s="13">
        <v>21</v>
      </c>
      <c r="BO186" s="13">
        <v>34</v>
      </c>
      <c r="BP186" s="13">
        <v>27</v>
      </c>
      <c r="BQ186" s="13">
        <v>28</v>
      </c>
      <c r="BR186" s="13">
        <v>35</v>
      </c>
      <c r="BS186" s="13">
        <v>44</v>
      </c>
      <c r="BT186" s="13">
        <v>47</v>
      </c>
      <c r="BU186" s="13">
        <v>54</v>
      </c>
      <c r="BV186" s="13">
        <v>52</v>
      </c>
      <c r="BW186" s="13">
        <v>69</v>
      </c>
      <c r="BX186" s="13">
        <v>68</v>
      </c>
      <c r="BY186" s="13">
        <v>71</v>
      </c>
      <c r="BZ186" s="13">
        <v>75</v>
      </c>
      <c r="CA186" s="13">
        <v>73</v>
      </c>
      <c r="CB186" s="13">
        <v>94</v>
      </c>
      <c r="CC186" s="13">
        <v>65</v>
      </c>
      <c r="CD186" s="13">
        <v>64</v>
      </c>
      <c r="CE186" s="13">
        <v>76</v>
      </c>
      <c r="CF186" s="13">
        <v>68</v>
      </c>
      <c r="CG186" s="13">
        <v>73</v>
      </c>
      <c r="CH186" s="13">
        <v>58</v>
      </c>
      <c r="CI186" s="13">
        <v>57</v>
      </c>
      <c r="CJ186" s="13">
        <v>67</v>
      </c>
      <c r="CK186" s="13">
        <v>61</v>
      </c>
      <c r="CL186" s="13">
        <v>52</v>
      </c>
      <c r="CM186" s="13">
        <v>52</v>
      </c>
      <c r="CN186" s="13">
        <v>59</v>
      </c>
      <c r="CO186" s="13">
        <v>65</v>
      </c>
      <c r="CP186" s="13">
        <v>40</v>
      </c>
      <c r="CQ186" s="13">
        <v>55</v>
      </c>
      <c r="CR186" s="13">
        <v>46</v>
      </c>
      <c r="CS186" s="13">
        <v>59</v>
      </c>
      <c r="CT186" s="13">
        <v>41</v>
      </c>
      <c r="CU186" s="13">
        <v>48</v>
      </c>
      <c r="CV186" s="13">
        <v>48</v>
      </c>
      <c r="CW186" s="13">
        <v>37</v>
      </c>
      <c r="CX186" s="13">
        <v>34</v>
      </c>
      <c r="CY186" s="13">
        <v>35</v>
      </c>
      <c r="CZ186" s="13">
        <v>38</v>
      </c>
      <c r="DA186" s="13">
        <v>36</v>
      </c>
      <c r="DB186" s="13">
        <v>37</v>
      </c>
      <c r="DC186" s="13">
        <v>39</v>
      </c>
      <c r="DD186" s="13">
        <v>36</v>
      </c>
      <c r="DE186" s="13">
        <v>25</v>
      </c>
      <c r="DF186" s="13">
        <v>28</v>
      </c>
      <c r="DG186" s="13">
        <v>25</v>
      </c>
      <c r="DH186" s="13">
        <v>25</v>
      </c>
      <c r="DI186" s="13">
        <v>32</v>
      </c>
      <c r="DJ186" s="13">
        <v>18</v>
      </c>
      <c r="DK186" s="13">
        <v>24</v>
      </c>
      <c r="DL186" s="13">
        <v>21</v>
      </c>
      <c r="DM186" s="13">
        <v>21</v>
      </c>
      <c r="DN186" s="13">
        <v>22</v>
      </c>
      <c r="DO186" s="13">
        <v>18</v>
      </c>
      <c r="DP186" s="13">
        <v>18</v>
      </c>
      <c r="DQ186" s="13">
        <v>14</v>
      </c>
      <c r="DR186" s="13">
        <v>21</v>
      </c>
      <c r="DS186" s="13">
        <v>21</v>
      </c>
      <c r="DT186" s="13">
        <v>24</v>
      </c>
      <c r="DU186" s="13">
        <v>20</v>
      </c>
      <c r="DV186" s="13">
        <v>23</v>
      </c>
      <c r="DW186" s="13">
        <v>19</v>
      </c>
      <c r="DX186" s="13">
        <v>19</v>
      </c>
      <c r="DY186" s="13">
        <v>27</v>
      </c>
      <c r="DZ186" s="13">
        <v>32</v>
      </c>
      <c r="EA186" s="13">
        <v>27</v>
      </c>
      <c r="EB186" s="13">
        <v>30</v>
      </c>
      <c r="EC186" s="13">
        <v>20</v>
      </c>
      <c r="ED186" s="13">
        <v>19</v>
      </c>
      <c r="EE186" s="13">
        <v>10</v>
      </c>
      <c r="EF186" s="13">
        <v>26</v>
      </c>
      <c r="EG186" s="13">
        <v>38</v>
      </c>
      <c r="EH186" s="13">
        <v>18</v>
      </c>
      <c r="EI186" s="13">
        <v>16</v>
      </c>
      <c r="EJ186" s="13">
        <v>13</v>
      </c>
      <c r="EK186" s="13">
        <v>18</v>
      </c>
      <c r="EL186" s="13">
        <v>13</v>
      </c>
      <c r="EM186" s="13">
        <v>12</v>
      </c>
      <c r="EN186" s="13">
        <v>12</v>
      </c>
      <c r="EO186" s="13">
        <v>7</v>
      </c>
      <c r="EP186" s="13"/>
      <c r="EQ186" s="13">
        <v>3</v>
      </c>
      <c r="ER186" s="13">
        <v>1</v>
      </c>
      <c r="ES186" s="13">
        <v>3</v>
      </c>
      <c r="ET186" s="13"/>
      <c r="EU186" s="13"/>
      <c r="EV186" s="13"/>
      <c r="EW186" s="13"/>
      <c r="EX186" s="13"/>
      <c r="EY186" s="13"/>
      <c r="EZ186" s="13"/>
      <c r="FA186" s="59">
        <v>3234</v>
      </c>
      <c r="FB186" s="13">
        <v>10</v>
      </c>
      <c r="FC186" s="13">
        <v>16</v>
      </c>
      <c r="FD186" s="13">
        <v>15</v>
      </c>
      <c r="FE186" s="13">
        <v>8</v>
      </c>
      <c r="FF186" s="13">
        <v>10</v>
      </c>
      <c r="FG186" s="13">
        <v>8</v>
      </c>
      <c r="FH186" s="13">
        <v>8</v>
      </c>
      <c r="FI186" s="13">
        <v>4</v>
      </c>
      <c r="FJ186" s="13">
        <v>6</v>
      </c>
      <c r="FK186" s="13">
        <v>7</v>
      </c>
      <c r="FL186" s="13">
        <v>9</v>
      </c>
      <c r="FM186" s="13">
        <v>7</v>
      </c>
      <c r="FN186" s="13">
        <v>13</v>
      </c>
      <c r="FO186" s="13">
        <v>12</v>
      </c>
      <c r="FP186" s="13">
        <v>7</v>
      </c>
      <c r="FQ186" s="13">
        <v>12</v>
      </c>
      <c r="FR186" s="13">
        <v>9</v>
      </c>
      <c r="FS186" s="13">
        <v>22</v>
      </c>
      <c r="FT186" s="13">
        <v>15</v>
      </c>
      <c r="FU186" s="13">
        <v>31</v>
      </c>
      <c r="FV186" s="13">
        <v>33</v>
      </c>
      <c r="FW186" s="13">
        <v>25</v>
      </c>
      <c r="FX186" s="13">
        <v>36</v>
      </c>
      <c r="FY186" s="13">
        <v>29</v>
      </c>
      <c r="FZ186" s="13">
        <v>51</v>
      </c>
      <c r="GA186" s="13">
        <v>48</v>
      </c>
      <c r="GB186" s="13">
        <v>48</v>
      </c>
      <c r="GC186" s="13">
        <v>56</v>
      </c>
      <c r="GD186" s="13">
        <v>58</v>
      </c>
      <c r="GE186" s="13">
        <v>60</v>
      </c>
      <c r="GF186" s="13">
        <v>82</v>
      </c>
      <c r="GG186" s="13">
        <v>51</v>
      </c>
      <c r="GH186" s="13">
        <v>57</v>
      </c>
      <c r="GI186" s="13">
        <v>73</v>
      </c>
      <c r="GJ186" s="13">
        <v>52</v>
      </c>
      <c r="GK186" s="13">
        <v>67</v>
      </c>
      <c r="GL186" s="13">
        <v>77</v>
      </c>
      <c r="GM186" s="13">
        <v>63</v>
      </c>
      <c r="GN186" s="13">
        <v>61</v>
      </c>
      <c r="GO186" s="13">
        <v>55</v>
      </c>
      <c r="GP186" s="13">
        <v>67</v>
      </c>
      <c r="GQ186" s="13">
        <v>59</v>
      </c>
      <c r="GR186" s="13">
        <v>43</v>
      </c>
      <c r="GS186" s="13">
        <v>58</v>
      </c>
      <c r="GT186" s="13">
        <v>59</v>
      </c>
      <c r="GU186" s="13">
        <v>58</v>
      </c>
      <c r="GV186" s="13">
        <v>56</v>
      </c>
      <c r="GW186" s="13">
        <v>51</v>
      </c>
      <c r="GX186" s="13">
        <v>43</v>
      </c>
      <c r="GY186" s="13">
        <v>55</v>
      </c>
      <c r="GZ186" s="13">
        <v>38</v>
      </c>
      <c r="HA186" s="13">
        <v>49</v>
      </c>
      <c r="HB186" s="13">
        <v>42</v>
      </c>
      <c r="HC186" s="13">
        <v>39</v>
      </c>
      <c r="HD186" s="13">
        <v>45</v>
      </c>
      <c r="HE186" s="13">
        <v>48</v>
      </c>
      <c r="HF186" s="13">
        <v>42</v>
      </c>
      <c r="HG186" s="13">
        <v>34</v>
      </c>
      <c r="HH186" s="13">
        <v>37</v>
      </c>
      <c r="HI186" s="13">
        <v>33</v>
      </c>
      <c r="HJ186" s="13">
        <v>48</v>
      </c>
      <c r="HK186" s="13">
        <v>30</v>
      </c>
      <c r="HL186" s="13">
        <v>38</v>
      </c>
      <c r="HM186" s="13">
        <v>31</v>
      </c>
      <c r="HN186" s="13">
        <v>35</v>
      </c>
      <c r="HO186" s="13">
        <v>22</v>
      </c>
      <c r="HP186" s="13">
        <v>24</v>
      </c>
      <c r="HQ186" s="13">
        <v>21</v>
      </c>
      <c r="HR186" s="13">
        <v>32</v>
      </c>
      <c r="HS186" s="13">
        <v>23</v>
      </c>
      <c r="HT186" s="13">
        <v>21</v>
      </c>
      <c r="HU186" s="13">
        <v>21</v>
      </c>
      <c r="HV186" s="13">
        <v>15</v>
      </c>
      <c r="HW186" s="13">
        <v>23</v>
      </c>
      <c r="HX186" s="13">
        <v>19</v>
      </c>
      <c r="HY186" s="13">
        <v>15</v>
      </c>
      <c r="HZ186" s="13">
        <v>13</v>
      </c>
      <c r="IA186" s="13">
        <v>13</v>
      </c>
      <c r="IB186" s="13">
        <v>12</v>
      </c>
      <c r="IC186" s="13">
        <v>19</v>
      </c>
      <c r="ID186" s="13">
        <v>14</v>
      </c>
      <c r="IE186" s="13">
        <v>8</v>
      </c>
      <c r="IF186" s="13">
        <v>20</v>
      </c>
      <c r="IG186" s="13">
        <v>10</v>
      </c>
      <c r="IH186" s="13">
        <v>6</v>
      </c>
      <c r="II186" s="13">
        <v>10</v>
      </c>
      <c r="IJ186" s="13">
        <v>17</v>
      </c>
      <c r="IK186" s="13">
        <v>13</v>
      </c>
      <c r="IL186" s="13">
        <v>11</v>
      </c>
      <c r="IM186" s="13">
        <v>18</v>
      </c>
      <c r="IN186" s="13">
        <v>5</v>
      </c>
      <c r="IO186" s="13">
        <v>1</v>
      </c>
      <c r="IP186" s="13">
        <v>7</v>
      </c>
      <c r="IQ186" s="13">
        <v>4</v>
      </c>
      <c r="IR186" s="13">
        <v>2</v>
      </c>
      <c r="IS186" s="13">
        <v>1</v>
      </c>
      <c r="IT186" s="13">
        <v>2</v>
      </c>
      <c r="IU186" s="13">
        <v>1</v>
      </c>
      <c r="IV186" s="13">
        <v>1</v>
      </c>
      <c r="IW186" s="13"/>
      <c r="IX186" s="13"/>
      <c r="IY186" s="13"/>
      <c r="IZ186" s="13"/>
      <c r="JA186" s="13"/>
      <c r="JB186" s="13"/>
      <c r="JC186" s="13"/>
      <c r="JD186" s="59">
        <v>2893</v>
      </c>
      <c r="JE186" s="13">
        <v>6127</v>
      </c>
      <c r="JF186" s="351"/>
      <c r="JG186" s="351"/>
    </row>
    <row r="187" spans="1:267" ht="13.8" thickBot="1">
      <c r="A187" s="338" t="s">
        <v>292</v>
      </c>
      <c r="B187" s="37">
        <f t="shared" ref="B187:U187" si="175">+X173</f>
        <v>3660</v>
      </c>
      <c r="C187" s="37">
        <f t="shared" si="175"/>
        <v>3502</v>
      </c>
      <c r="D187" s="37">
        <f t="shared" si="175"/>
        <v>4896</v>
      </c>
      <c r="E187" s="37">
        <f t="shared" si="175"/>
        <v>5053</v>
      </c>
      <c r="F187" s="37">
        <f t="shared" si="175"/>
        <v>12520</v>
      </c>
      <c r="G187" s="37">
        <f t="shared" si="175"/>
        <v>13196</v>
      </c>
      <c r="H187" s="37">
        <f t="shared" si="175"/>
        <v>15128</v>
      </c>
      <c r="I187" s="37">
        <f t="shared" si="175"/>
        <v>14747</v>
      </c>
      <c r="J187" s="37">
        <f t="shared" si="175"/>
        <v>12028</v>
      </c>
      <c r="K187" s="37">
        <f t="shared" si="175"/>
        <v>11717</v>
      </c>
      <c r="L187" s="37">
        <f t="shared" si="175"/>
        <v>9177</v>
      </c>
      <c r="M187" s="37">
        <f t="shared" si="175"/>
        <v>8457</v>
      </c>
      <c r="N187" s="37">
        <f t="shared" si="175"/>
        <v>5891</v>
      </c>
      <c r="O187" s="37">
        <f t="shared" si="175"/>
        <v>4914</v>
      </c>
      <c r="P187" s="37">
        <f t="shared" si="175"/>
        <v>3289</v>
      </c>
      <c r="Q187" s="37">
        <f t="shared" si="175"/>
        <v>3462</v>
      </c>
      <c r="R187" s="37">
        <f t="shared" si="175"/>
        <v>2020</v>
      </c>
      <c r="S187" s="37">
        <f t="shared" si="175"/>
        <v>3811</v>
      </c>
      <c r="T187" s="37">
        <f t="shared" si="175"/>
        <v>579</v>
      </c>
      <c r="U187" s="37">
        <f t="shared" si="175"/>
        <v>2405</v>
      </c>
      <c r="W187" s="16" t="s">
        <v>324</v>
      </c>
      <c r="X187" s="458">
        <f t="shared" si="152"/>
        <v>390</v>
      </c>
      <c r="Y187" s="458">
        <f t="shared" si="153"/>
        <v>362</v>
      </c>
      <c r="Z187" s="458">
        <f t="shared" si="154"/>
        <v>501</v>
      </c>
      <c r="AA187" s="458">
        <f t="shared" si="155"/>
        <v>562</v>
      </c>
      <c r="AB187" s="458">
        <f t="shared" si="156"/>
        <v>1047</v>
      </c>
      <c r="AC187" s="458">
        <f t="shared" si="157"/>
        <v>1194</v>
      </c>
      <c r="AD187" s="458">
        <f t="shared" si="158"/>
        <v>1328</v>
      </c>
      <c r="AE187" s="458">
        <f t="shared" si="159"/>
        <v>1334</v>
      </c>
      <c r="AF187" s="458">
        <f t="shared" si="160"/>
        <v>998</v>
      </c>
      <c r="AG187" s="458">
        <f t="shared" si="161"/>
        <v>998</v>
      </c>
      <c r="AH187" s="458">
        <f t="shared" si="162"/>
        <v>764</v>
      </c>
      <c r="AI187" s="458">
        <f t="shared" si="163"/>
        <v>775</v>
      </c>
      <c r="AJ187" s="458">
        <f t="shared" si="164"/>
        <v>493</v>
      </c>
      <c r="AK187" s="458">
        <f t="shared" si="165"/>
        <v>406</v>
      </c>
      <c r="AL187" s="458">
        <f t="shared" si="166"/>
        <v>261</v>
      </c>
      <c r="AM187" s="458">
        <f t="shared" si="167"/>
        <v>305</v>
      </c>
      <c r="AN187" s="458">
        <f t="shared" si="168"/>
        <v>140</v>
      </c>
      <c r="AO187" s="458">
        <f t="shared" si="169"/>
        <v>334</v>
      </c>
      <c r="AP187" s="458">
        <f t="shared" si="170"/>
        <v>49</v>
      </c>
      <c r="AQ187" s="458">
        <f t="shared" si="171"/>
        <v>212</v>
      </c>
      <c r="AR187" s="458">
        <f t="shared" si="172"/>
        <v>6</v>
      </c>
      <c r="AT187" s="16" t="s">
        <v>324</v>
      </c>
      <c r="AU187" s="13">
        <v>39</v>
      </c>
      <c r="AV187" s="13">
        <v>51</v>
      </c>
      <c r="AW187" s="13">
        <v>27</v>
      </c>
      <c r="AX187" s="13">
        <v>32</v>
      </c>
      <c r="AY187" s="13">
        <v>21</v>
      </c>
      <c r="AZ187" s="13">
        <v>32</v>
      </c>
      <c r="BA187" s="13">
        <v>39</v>
      </c>
      <c r="BB187" s="13">
        <v>39</v>
      </c>
      <c r="BC187" s="13">
        <v>43</v>
      </c>
      <c r="BD187" s="13">
        <v>39</v>
      </c>
      <c r="BE187" s="13">
        <v>38</v>
      </c>
      <c r="BF187" s="13">
        <v>42</v>
      </c>
      <c r="BG187" s="13">
        <v>46</v>
      </c>
      <c r="BH187" s="13">
        <v>45</v>
      </c>
      <c r="BI187" s="13">
        <v>54</v>
      </c>
      <c r="BJ187" s="13">
        <v>56</v>
      </c>
      <c r="BK187" s="13">
        <v>52</v>
      </c>
      <c r="BL187" s="13">
        <v>65</v>
      </c>
      <c r="BM187" s="13">
        <v>69</v>
      </c>
      <c r="BN187" s="13">
        <v>95</v>
      </c>
      <c r="BO187" s="13">
        <v>108</v>
      </c>
      <c r="BP187" s="13">
        <v>103</v>
      </c>
      <c r="BQ187" s="13">
        <v>96</v>
      </c>
      <c r="BR187" s="13">
        <v>104</v>
      </c>
      <c r="BS187" s="13">
        <v>138</v>
      </c>
      <c r="BT187" s="13">
        <v>129</v>
      </c>
      <c r="BU187" s="13">
        <v>117</v>
      </c>
      <c r="BV187" s="13">
        <v>118</v>
      </c>
      <c r="BW187" s="13">
        <v>139</v>
      </c>
      <c r="BX187" s="13">
        <v>142</v>
      </c>
      <c r="BY187" s="13">
        <v>138</v>
      </c>
      <c r="BZ187" s="13">
        <v>137</v>
      </c>
      <c r="CA187" s="13">
        <v>143</v>
      </c>
      <c r="CB187" s="13">
        <v>142</v>
      </c>
      <c r="CC187" s="13">
        <v>143</v>
      </c>
      <c r="CD187" s="13">
        <v>135</v>
      </c>
      <c r="CE187" s="13">
        <v>127</v>
      </c>
      <c r="CF187" s="13">
        <v>137</v>
      </c>
      <c r="CG187" s="13">
        <v>113</v>
      </c>
      <c r="CH187" s="13">
        <v>119</v>
      </c>
      <c r="CI187" s="13">
        <v>113</v>
      </c>
      <c r="CJ187" s="13">
        <v>111</v>
      </c>
      <c r="CK187" s="13">
        <v>118</v>
      </c>
      <c r="CL187" s="13">
        <v>95</v>
      </c>
      <c r="CM187" s="13">
        <v>99</v>
      </c>
      <c r="CN187" s="13">
        <v>93</v>
      </c>
      <c r="CO187" s="13">
        <v>101</v>
      </c>
      <c r="CP187" s="13">
        <v>89</v>
      </c>
      <c r="CQ187" s="13">
        <v>83</v>
      </c>
      <c r="CR187" s="13">
        <v>96</v>
      </c>
      <c r="CS187" s="13">
        <v>94</v>
      </c>
      <c r="CT187" s="13">
        <v>90</v>
      </c>
      <c r="CU187" s="13">
        <v>95</v>
      </c>
      <c r="CV187" s="13">
        <v>65</v>
      </c>
      <c r="CW187" s="13">
        <v>72</v>
      </c>
      <c r="CX187" s="13">
        <v>79</v>
      </c>
      <c r="CY187" s="13">
        <v>68</v>
      </c>
      <c r="CZ187" s="13">
        <v>71</v>
      </c>
      <c r="DA187" s="13">
        <v>76</v>
      </c>
      <c r="DB187" s="13">
        <v>65</v>
      </c>
      <c r="DC187" s="13">
        <v>55</v>
      </c>
      <c r="DD187" s="13">
        <v>54</v>
      </c>
      <c r="DE187" s="13">
        <v>55</v>
      </c>
      <c r="DF187" s="13">
        <v>39</v>
      </c>
      <c r="DG187" s="13">
        <v>32</v>
      </c>
      <c r="DH187" s="13">
        <v>34</v>
      </c>
      <c r="DI187" s="13">
        <v>36</v>
      </c>
      <c r="DJ187" s="13">
        <v>28</v>
      </c>
      <c r="DK187" s="13">
        <v>36</v>
      </c>
      <c r="DL187" s="13">
        <v>37</v>
      </c>
      <c r="DM187" s="13">
        <v>26</v>
      </c>
      <c r="DN187" s="13">
        <v>35</v>
      </c>
      <c r="DO187" s="13">
        <v>36</v>
      </c>
      <c r="DP187" s="13">
        <v>29</v>
      </c>
      <c r="DQ187" s="13">
        <v>27</v>
      </c>
      <c r="DR187" s="13">
        <v>34</v>
      </c>
      <c r="DS187" s="13">
        <v>32</v>
      </c>
      <c r="DT187" s="13">
        <v>29</v>
      </c>
      <c r="DU187" s="13">
        <v>21</v>
      </c>
      <c r="DV187" s="13">
        <v>36</v>
      </c>
      <c r="DW187" s="13">
        <v>29</v>
      </c>
      <c r="DX187" s="13">
        <v>30</v>
      </c>
      <c r="DY187" s="13">
        <v>27</v>
      </c>
      <c r="DZ187" s="13">
        <v>34</v>
      </c>
      <c r="EA187" s="13">
        <v>32</v>
      </c>
      <c r="EB187" s="13">
        <v>40</v>
      </c>
      <c r="EC187" s="13">
        <v>32</v>
      </c>
      <c r="ED187" s="13">
        <v>38</v>
      </c>
      <c r="EE187" s="13">
        <v>36</v>
      </c>
      <c r="EF187" s="13">
        <v>36</v>
      </c>
      <c r="EG187" s="13">
        <v>42</v>
      </c>
      <c r="EH187" s="13">
        <v>28</v>
      </c>
      <c r="EI187" s="13">
        <v>35</v>
      </c>
      <c r="EJ187" s="13">
        <v>24</v>
      </c>
      <c r="EK187" s="13">
        <v>15</v>
      </c>
      <c r="EL187" s="13">
        <v>18</v>
      </c>
      <c r="EM187" s="13">
        <v>14</v>
      </c>
      <c r="EN187" s="13">
        <v>9</v>
      </c>
      <c r="EO187" s="13">
        <v>14</v>
      </c>
      <c r="EP187" s="13">
        <v>3</v>
      </c>
      <c r="EQ187" s="13">
        <v>4</v>
      </c>
      <c r="ER187" s="13">
        <v>1</v>
      </c>
      <c r="ES187" s="13">
        <v>1</v>
      </c>
      <c r="ET187" s="13">
        <v>1</v>
      </c>
      <c r="EU187" s="13">
        <v>1</v>
      </c>
      <c r="EV187" s="13">
        <v>1</v>
      </c>
      <c r="EW187" s="13"/>
      <c r="EX187" s="13"/>
      <c r="EY187" s="13">
        <v>1</v>
      </c>
      <c r="EZ187" s="13">
        <v>2</v>
      </c>
      <c r="FA187" s="59">
        <v>6484</v>
      </c>
      <c r="FB187" s="13">
        <v>26</v>
      </c>
      <c r="FC187" s="13">
        <v>53</v>
      </c>
      <c r="FD187" s="13">
        <v>39</v>
      </c>
      <c r="FE187" s="13">
        <v>41</v>
      </c>
      <c r="FF187" s="13">
        <v>38</v>
      </c>
      <c r="FG187" s="13">
        <v>27</v>
      </c>
      <c r="FH187" s="13">
        <v>50</v>
      </c>
      <c r="FI187" s="13">
        <v>43</v>
      </c>
      <c r="FJ187" s="13">
        <v>31</v>
      </c>
      <c r="FK187" s="13">
        <v>42</v>
      </c>
      <c r="FL187" s="13">
        <v>46</v>
      </c>
      <c r="FM187" s="13">
        <v>43</v>
      </c>
      <c r="FN187" s="13">
        <v>48</v>
      </c>
      <c r="FO187" s="13">
        <v>42</v>
      </c>
      <c r="FP187" s="13">
        <v>38</v>
      </c>
      <c r="FQ187" s="13">
        <v>64</v>
      </c>
      <c r="FR187" s="13">
        <v>44</v>
      </c>
      <c r="FS187" s="13">
        <v>53</v>
      </c>
      <c r="FT187" s="13">
        <v>59</v>
      </c>
      <c r="FU187" s="13">
        <v>64</v>
      </c>
      <c r="FV187" s="13">
        <v>77</v>
      </c>
      <c r="FW187" s="13">
        <v>78</v>
      </c>
      <c r="FX187" s="13">
        <v>113</v>
      </c>
      <c r="FY187" s="13">
        <v>100</v>
      </c>
      <c r="FZ187" s="13">
        <v>102</v>
      </c>
      <c r="GA187" s="13">
        <v>111</v>
      </c>
      <c r="GB187" s="13">
        <v>104</v>
      </c>
      <c r="GC187" s="13">
        <v>109</v>
      </c>
      <c r="GD187" s="13">
        <v>127</v>
      </c>
      <c r="GE187" s="13">
        <v>126</v>
      </c>
      <c r="GF187" s="13">
        <v>141</v>
      </c>
      <c r="GG187" s="13">
        <v>161</v>
      </c>
      <c r="GH187" s="13">
        <v>120</v>
      </c>
      <c r="GI187" s="13">
        <v>137</v>
      </c>
      <c r="GJ187" s="13">
        <v>124</v>
      </c>
      <c r="GK187" s="13">
        <v>141</v>
      </c>
      <c r="GL187" s="13">
        <v>132</v>
      </c>
      <c r="GM187" s="13">
        <v>132</v>
      </c>
      <c r="GN187" s="13">
        <v>112</v>
      </c>
      <c r="GO187" s="13">
        <v>128</v>
      </c>
      <c r="GP187" s="13">
        <v>117</v>
      </c>
      <c r="GQ187" s="13">
        <v>117</v>
      </c>
      <c r="GR187" s="13">
        <v>111</v>
      </c>
      <c r="GS187" s="13">
        <v>109</v>
      </c>
      <c r="GT187" s="13">
        <v>91</v>
      </c>
      <c r="GU187" s="13">
        <v>104</v>
      </c>
      <c r="GV187" s="13">
        <v>88</v>
      </c>
      <c r="GW187" s="13">
        <v>81</v>
      </c>
      <c r="GX187" s="13">
        <v>90</v>
      </c>
      <c r="GY187" s="13">
        <v>90</v>
      </c>
      <c r="GZ187" s="13">
        <v>92</v>
      </c>
      <c r="HA187" s="13">
        <v>75</v>
      </c>
      <c r="HB187" s="13">
        <v>83</v>
      </c>
      <c r="HC187" s="13">
        <v>68</v>
      </c>
      <c r="HD187" s="13">
        <v>73</v>
      </c>
      <c r="HE187" s="13">
        <v>79</v>
      </c>
      <c r="HF187" s="13">
        <v>63</v>
      </c>
      <c r="HG187" s="13">
        <v>79</v>
      </c>
      <c r="HH187" s="13">
        <v>78</v>
      </c>
      <c r="HI187" s="13">
        <v>74</v>
      </c>
      <c r="HJ187" s="13">
        <v>75</v>
      </c>
      <c r="HK187" s="13">
        <v>63</v>
      </c>
      <c r="HL187" s="13">
        <v>61</v>
      </c>
      <c r="HM187" s="13">
        <v>59</v>
      </c>
      <c r="HN187" s="13">
        <v>47</v>
      </c>
      <c r="HO187" s="13">
        <v>39</v>
      </c>
      <c r="HP187" s="13">
        <v>47</v>
      </c>
      <c r="HQ187" s="13">
        <v>41</v>
      </c>
      <c r="HR187" s="13">
        <v>32</v>
      </c>
      <c r="HS187" s="13">
        <v>29</v>
      </c>
      <c r="HT187" s="13">
        <v>34</v>
      </c>
      <c r="HU187" s="13">
        <v>32</v>
      </c>
      <c r="HV187" s="13">
        <v>29</v>
      </c>
      <c r="HW187" s="13">
        <v>20</v>
      </c>
      <c r="HX187" s="13">
        <v>34</v>
      </c>
      <c r="HY187" s="13">
        <v>30</v>
      </c>
      <c r="HZ187" s="13">
        <v>28</v>
      </c>
      <c r="IA187" s="13">
        <v>17</v>
      </c>
      <c r="IB187" s="13">
        <v>23</v>
      </c>
      <c r="IC187" s="13">
        <v>14</v>
      </c>
      <c r="ID187" s="13">
        <v>21</v>
      </c>
      <c r="IE187" s="13">
        <v>21</v>
      </c>
      <c r="IF187" s="13">
        <v>13</v>
      </c>
      <c r="IG187" s="13">
        <v>9</v>
      </c>
      <c r="IH187" s="13">
        <v>14</v>
      </c>
      <c r="II187" s="13">
        <v>11</v>
      </c>
      <c r="IJ187" s="13">
        <v>13</v>
      </c>
      <c r="IK187" s="13">
        <v>10</v>
      </c>
      <c r="IL187" s="13">
        <v>15</v>
      </c>
      <c r="IM187" s="13">
        <v>13</v>
      </c>
      <c r="IN187" s="13">
        <v>13</v>
      </c>
      <c r="IO187" s="13">
        <v>6</v>
      </c>
      <c r="IP187" s="13">
        <v>11</v>
      </c>
      <c r="IQ187" s="13">
        <v>6</v>
      </c>
      <c r="IR187" s="13">
        <v>4</v>
      </c>
      <c r="IS187" s="13">
        <v>2</v>
      </c>
      <c r="IT187" s="13">
        <v>3</v>
      </c>
      <c r="IU187" s="13"/>
      <c r="IV187" s="13"/>
      <c r="IW187" s="13">
        <v>2</v>
      </c>
      <c r="IX187" s="13">
        <v>2</v>
      </c>
      <c r="IY187" s="13"/>
      <c r="IZ187" s="13"/>
      <c r="JA187" s="13"/>
      <c r="JB187" s="13"/>
      <c r="JC187" s="13">
        <v>4</v>
      </c>
      <c r="JD187" s="59">
        <v>5975</v>
      </c>
      <c r="JE187" s="13">
        <v>12459</v>
      </c>
      <c r="JF187" s="351"/>
      <c r="JG187" s="351"/>
    </row>
    <row r="188" spans="1:267">
      <c r="A188" s="352" t="s">
        <v>296</v>
      </c>
      <c r="B188" s="186">
        <f>+B187+B8</f>
        <v>10236</v>
      </c>
      <c r="C188" s="186">
        <f t="shared" ref="C188:U188" si="176">+C187+C8</f>
        <v>9571</v>
      </c>
      <c r="D188" s="186">
        <f t="shared" si="176"/>
        <v>16230</v>
      </c>
      <c r="E188" s="186">
        <f t="shared" si="176"/>
        <v>17695</v>
      </c>
      <c r="F188" s="186">
        <f t="shared" si="176"/>
        <v>59178</v>
      </c>
      <c r="G188" s="186">
        <f t="shared" si="176"/>
        <v>57935</v>
      </c>
      <c r="H188" s="186">
        <f t="shared" si="176"/>
        <v>69237</v>
      </c>
      <c r="I188" s="186">
        <f t="shared" si="176"/>
        <v>63980</v>
      </c>
      <c r="J188" s="186">
        <f t="shared" si="176"/>
        <v>55766</v>
      </c>
      <c r="K188" s="186">
        <f t="shared" si="176"/>
        <v>52685</v>
      </c>
      <c r="L188" s="186">
        <f t="shared" si="176"/>
        <v>38566</v>
      </c>
      <c r="M188" s="186">
        <f t="shared" si="176"/>
        <v>36090</v>
      </c>
      <c r="N188" s="186">
        <f t="shared" si="176"/>
        <v>21910</v>
      </c>
      <c r="O188" s="186">
        <f t="shared" si="176"/>
        <v>18488</v>
      </c>
      <c r="P188" s="186">
        <f t="shared" si="176"/>
        <v>11022</v>
      </c>
      <c r="Q188" s="186">
        <f t="shared" si="176"/>
        <v>10645</v>
      </c>
      <c r="R188" s="186">
        <f t="shared" si="176"/>
        <v>5350</v>
      </c>
      <c r="S188" s="186">
        <f t="shared" si="176"/>
        <v>9020</v>
      </c>
      <c r="T188" s="186">
        <f t="shared" si="176"/>
        <v>1251</v>
      </c>
      <c r="U188" s="186">
        <f t="shared" si="176"/>
        <v>4675</v>
      </c>
      <c r="W188" s="16" t="s">
        <v>325</v>
      </c>
      <c r="X188" s="458">
        <f t="shared" si="152"/>
        <v>608</v>
      </c>
      <c r="Y188" s="458">
        <f t="shared" si="153"/>
        <v>621</v>
      </c>
      <c r="Z188" s="458">
        <f t="shared" si="154"/>
        <v>788</v>
      </c>
      <c r="AA188" s="458">
        <f t="shared" si="155"/>
        <v>820</v>
      </c>
      <c r="AB188" s="458">
        <f t="shared" si="156"/>
        <v>1506</v>
      </c>
      <c r="AC188" s="458">
        <f t="shared" si="157"/>
        <v>1549</v>
      </c>
      <c r="AD188" s="458">
        <f t="shared" si="158"/>
        <v>1394</v>
      </c>
      <c r="AE188" s="458">
        <f t="shared" si="159"/>
        <v>1363</v>
      </c>
      <c r="AF188" s="458">
        <f t="shared" si="160"/>
        <v>1019</v>
      </c>
      <c r="AG188" s="458">
        <f t="shared" si="161"/>
        <v>1070</v>
      </c>
      <c r="AH188" s="458">
        <f t="shared" si="162"/>
        <v>766</v>
      </c>
      <c r="AI188" s="458">
        <f t="shared" si="163"/>
        <v>717</v>
      </c>
      <c r="AJ188" s="458">
        <f t="shared" si="164"/>
        <v>428</v>
      </c>
      <c r="AK188" s="458">
        <f t="shared" si="165"/>
        <v>316</v>
      </c>
      <c r="AL188" s="458">
        <f t="shared" si="166"/>
        <v>150</v>
      </c>
      <c r="AM188" s="458">
        <f t="shared" si="167"/>
        <v>165</v>
      </c>
      <c r="AN188" s="458">
        <f t="shared" si="168"/>
        <v>73</v>
      </c>
      <c r="AO188" s="458">
        <f t="shared" si="169"/>
        <v>116</v>
      </c>
      <c r="AP188" s="458">
        <f t="shared" si="170"/>
        <v>12</v>
      </c>
      <c r="AQ188" s="458">
        <f t="shared" si="171"/>
        <v>44</v>
      </c>
      <c r="AR188" s="458">
        <f t="shared" si="172"/>
        <v>0</v>
      </c>
      <c r="AT188" s="16" t="s">
        <v>325</v>
      </c>
      <c r="AU188" s="13">
        <v>52</v>
      </c>
      <c r="AV188" s="13">
        <v>68</v>
      </c>
      <c r="AW188" s="13">
        <v>62</v>
      </c>
      <c r="AX188" s="13">
        <v>50</v>
      </c>
      <c r="AY188" s="13">
        <v>56</v>
      </c>
      <c r="AZ188" s="13">
        <v>53</v>
      </c>
      <c r="BA188" s="13">
        <v>61</v>
      </c>
      <c r="BB188" s="13">
        <v>77</v>
      </c>
      <c r="BC188" s="13">
        <v>74</v>
      </c>
      <c r="BD188" s="13">
        <v>68</v>
      </c>
      <c r="BE188" s="13">
        <v>68</v>
      </c>
      <c r="BF188" s="13">
        <v>71</v>
      </c>
      <c r="BG188" s="13">
        <v>63</v>
      </c>
      <c r="BH188" s="13">
        <v>63</v>
      </c>
      <c r="BI188" s="13">
        <v>75</v>
      </c>
      <c r="BJ188" s="13">
        <v>72</v>
      </c>
      <c r="BK188" s="13">
        <v>72</v>
      </c>
      <c r="BL188" s="13">
        <v>97</v>
      </c>
      <c r="BM188" s="13">
        <v>116</v>
      </c>
      <c r="BN188" s="13">
        <v>123</v>
      </c>
      <c r="BO188" s="13">
        <v>115</v>
      </c>
      <c r="BP188" s="13">
        <v>132</v>
      </c>
      <c r="BQ188" s="13">
        <v>159</v>
      </c>
      <c r="BR188" s="13">
        <v>156</v>
      </c>
      <c r="BS188" s="13">
        <v>167</v>
      </c>
      <c r="BT188" s="13">
        <v>172</v>
      </c>
      <c r="BU188" s="13">
        <v>165</v>
      </c>
      <c r="BV188" s="13">
        <v>150</v>
      </c>
      <c r="BW188" s="13">
        <v>157</v>
      </c>
      <c r="BX188" s="13">
        <v>176</v>
      </c>
      <c r="BY188" s="13">
        <v>163</v>
      </c>
      <c r="BZ188" s="13">
        <v>160</v>
      </c>
      <c r="CA188" s="13">
        <v>158</v>
      </c>
      <c r="CB188" s="13">
        <v>129</v>
      </c>
      <c r="CC188" s="13">
        <v>146</v>
      </c>
      <c r="CD188" s="13">
        <v>123</v>
      </c>
      <c r="CE188" s="13">
        <v>119</v>
      </c>
      <c r="CF188" s="13">
        <v>124</v>
      </c>
      <c r="CG188" s="13">
        <v>124</v>
      </c>
      <c r="CH188" s="13">
        <v>117</v>
      </c>
      <c r="CI188" s="13">
        <v>120</v>
      </c>
      <c r="CJ188" s="13">
        <v>112</v>
      </c>
      <c r="CK188" s="13">
        <v>110</v>
      </c>
      <c r="CL188" s="13">
        <v>113</v>
      </c>
      <c r="CM188" s="13">
        <v>106</v>
      </c>
      <c r="CN188" s="13">
        <v>113</v>
      </c>
      <c r="CO188" s="13">
        <v>99</v>
      </c>
      <c r="CP188" s="13">
        <v>98</v>
      </c>
      <c r="CQ188" s="13">
        <v>105</v>
      </c>
      <c r="CR188" s="13">
        <v>94</v>
      </c>
      <c r="CS188" s="13">
        <v>81</v>
      </c>
      <c r="CT188" s="13">
        <v>77</v>
      </c>
      <c r="CU188" s="13">
        <v>77</v>
      </c>
      <c r="CV188" s="13">
        <v>79</v>
      </c>
      <c r="CW188" s="13">
        <v>79</v>
      </c>
      <c r="CX188" s="13">
        <v>62</v>
      </c>
      <c r="CY188" s="13">
        <v>81</v>
      </c>
      <c r="CZ188" s="13">
        <v>68</v>
      </c>
      <c r="DA188" s="13">
        <v>60</v>
      </c>
      <c r="DB188" s="13">
        <v>53</v>
      </c>
      <c r="DC188" s="13">
        <v>35</v>
      </c>
      <c r="DD188" s="13">
        <v>44</v>
      </c>
      <c r="DE188" s="13">
        <v>38</v>
      </c>
      <c r="DF188" s="13">
        <v>36</v>
      </c>
      <c r="DG188" s="13">
        <v>35</v>
      </c>
      <c r="DH188" s="13">
        <v>30</v>
      </c>
      <c r="DI188" s="13">
        <v>31</v>
      </c>
      <c r="DJ188" s="13">
        <v>30</v>
      </c>
      <c r="DK188" s="13">
        <v>20</v>
      </c>
      <c r="DL188" s="13">
        <v>17</v>
      </c>
      <c r="DM188" s="13">
        <v>30</v>
      </c>
      <c r="DN188" s="13">
        <v>13</v>
      </c>
      <c r="DO188" s="13">
        <v>20</v>
      </c>
      <c r="DP188" s="13">
        <v>8</v>
      </c>
      <c r="DQ188" s="13">
        <v>17</v>
      </c>
      <c r="DR188" s="13">
        <v>16</v>
      </c>
      <c r="DS188" s="13">
        <v>17</v>
      </c>
      <c r="DT188" s="13">
        <v>15</v>
      </c>
      <c r="DU188" s="13">
        <v>12</v>
      </c>
      <c r="DV188" s="13">
        <v>17</v>
      </c>
      <c r="DW188" s="13">
        <v>18</v>
      </c>
      <c r="DX188" s="13">
        <v>13</v>
      </c>
      <c r="DY188" s="13">
        <v>11</v>
      </c>
      <c r="DZ188" s="13">
        <v>14</v>
      </c>
      <c r="EA188" s="13">
        <v>8</v>
      </c>
      <c r="EB188" s="13">
        <v>8</v>
      </c>
      <c r="EC188" s="13">
        <v>11</v>
      </c>
      <c r="ED188" s="13">
        <v>14</v>
      </c>
      <c r="EE188" s="13">
        <v>10</v>
      </c>
      <c r="EF188" s="13">
        <v>9</v>
      </c>
      <c r="EG188" s="13">
        <v>15</v>
      </c>
      <c r="EH188" s="13">
        <v>6</v>
      </c>
      <c r="EI188" s="13">
        <v>5</v>
      </c>
      <c r="EJ188" s="13">
        <v>5</v>
      </c>
      <c r="EK188" s="13">
        <v>5</v>
      </c>
      <c r="EL188" s="13">
        <v>2</v>
      </c>
      <c r="EM188" s="13">
        <v>3</v>
      </c>
      <c r="EN188" s="13"/>
      <c r="EO188" s="13">
        <v>1</v>
      </c>
      <c r="EP188" s="13">
        <v>1</v>
      </c>
      <c r="EQ188" s="13"/>
      <c r="ER188" s="13"/>
      <c r="ES188" s="13"/>
      <c r="ET188" s="13"/>
      <c r="EU188" s="13">
        <v>1</v>
      </c>
      <c r="EV188" s="13"/>
      <c r="EW188" s="13"/>
      <c r="EX188" s="13"/>
      <c r="EY188" s="13"/>
      <c r="EZ188" s="13"/>
      <c r="FA188" s="59">
        <v>6781</v>
      </c>
      <c r="FB188" s="13">
        <v>55</v>
      </c>
      <c r="FC188" s="13">
        <v>58</v>
      </c>
      <c r="FD188" s="13">
        <v>47</v>
      </c>
      <c r="FE188" s="13">
        <v>56</v>
      </c>
      <c r="FF188" s="13">
        <v>56</v>
      </c>
      <c r="FG188" s="13">
        <v>68</v>
      </c>
      <c r="FH188" s="13">
        <v>61</v>
      </c>
      <c r="FI188" s="13">
        <v>64</v>
      </c>
      <c r="FJ188" s="13">
        <v>73</v>
      </c>
      <c r="FK188" s="13">
        <v>70</v>
      </c>
      <c r="FL188" s="13">
        <v>72</v>
      </c>
      <c r="FM188" s="13">
        <v>75</v>
      </c>
      <c r="FN188" s="13">
        <v>68</v>
      </c>
      <c r="FO188" s="13">
        <v>70</v>
      </c>
      <c r="FP188" s="13">
        <v>70</v>
      </c>
      <c r="FQ188" s="13">
        <v>83</v>
      </c>
      <c r="FR188" s="13">
        <v>72</v>
      </c>
      <c r="FS188" s="13">
        <v>70</v>
      </c>
      <c r="FT188" s="13">
        <v>96</v>
      </c>
      <c r="FU188" s="13">
        <v>112</v>
      </c>
      <c r="FV188" s="13">
        <v>140</v>
      </c>
      <c r="FW188" s="13">
        <v>133</v>
      </c>
      <c r="FX188" s="13">
        <v>124</v>
      </c>
      <c r="FY188" s="13">
        <v>159</v>
      </c>
      <c r="FZ188" s="13">
        <v>158</v>
      </c>
      <c r="GA188" s="13">
        <v>153</v>
      </c>
      <c r="GB188" s="13">
        <v>165</v>
      </c>
      <c r="GC188" s="13">
        <v>171</v>
      </c>
      <c r="GD188" s="13">
        <v>147</v>
      </c>
      <c r="GE188" s="13">
        <v>156</v>
      </c>
      <c r="GF188" s="13">
        <v>155</v>
      </c>
      <c r="GG188" s="13">
        <v>141</v>
      </c>
      <c r="GH188" s="13">
        <v>162</v>
      </c>
      <c r="GI188" s="13">
        <v>164</v>
      </c>
      <c r="GJ188" s="13">
        <v>147</v>
      </c>
      <c r="GK188" s="13">
        <v>141</v>
      </c>
      <c r="GL188" s="13">
        <v>113</v>
      </c>
      <c r="GM188" s="13">
        <v>132</v>
      </c>
      <c r="GN188" s="13">
        <v>129</v>
      </c>
      <c r="GO188" s="13">
        <v>110</v>
      </c>
      <c r="GP188" s="13">
        <v>104</v>
      </c>
      <c r="GQ188" s="13">
        <v>103</v>
      </c>
      <c r="GR188" s="13">
        <v>101</v>
      </c>
      <c r="GS188" s="13">
        <v>95</v>
      </c>
      <c r="GT188" s="13">
        <v>103</v>
      </c>
      <c r="GU188" s="13">
        <v>99</v>
      </c>
      <c r="GV188" s="13">
        <v>104</v>
      </c>
      <c r="GW188" s="13">
        <v>92</v>
      </c>
      <c r="GX188" s="13">
        <v>126</v>
      </c>
      <c r="GY188" s="13">
        <v>92</v>
      </c>
      <c r="GZ188" s="13">
        <v>86</v>
      </c>
      <c r="HA188" s="13">
        <v>83</v>
      </c>
      <c r="HB188" s="13">
        <v>85</v>
      </c>
      <c r="HC188" s="13">
        <v>91</v>
      </c>
      <c r="HD188" s="13">
        <v>77</v>
      </c>
      <c r="HE188" s="13">
        <v>71</v>
      </c>
      <c r="HF188" s="13">
        <v>74</v>
      </c>
      <c r="HG188" s="13">
        <v>74</v>
      </c>
      <c r="HH188" s="13">
        <v>59</v>
      </c>
      <c r="HI188" s="13">
        <v>66</v>
      </c>
      <c r="HJ188" s="13">
        <v>48</v>
      </c>
      <c r="HK188" s="13">
        <v>45</v>
      </c>
      <c r="HL188" s="13">
        <v>49</v>
      </c>
      <c r="HM188" s="13">
        <v>40</v>
      </c>
      <c r="HN188" s="13">
        <v>59</v>
      </c>
      <c r="HO188" s="13">
        <v>45</v>
      </c>
      <c r="HP188" s="13">
        <v>43</v>
      </c>
      <c r="HQ188" s="13">
        <v>31</v>
      </c>
      <c r="HR188" s="13">
        <v>29</v>
      </c>
      <c r="HS188" s="13">
        <v>39</v>
      </c>
      <c r="HT188" s="13">
        <v>23</v>
      </c>
      <c r="HU188" s="13">
        <v>13</v>
      </c>
      <c r="HV188" s="13">
        <v>17</v>
      </c>
      <c r="HW188" s="13">
        <v>17</v>
      </c>
      <c r="HX188" s="13">
        <v>13</v>
      </c>
      <c r="HY188" s="13">
        <v>13</v>
      </c>
      <c r="HZ188" s="13">
        <v>19</v>
      </c>
      <c r="IA188" s="13">
        <v>9</v>
      </c>
      <c r="IB188" s="13">
        <v>14</v>
      </c>
      <c r="IC188" s="13">
        <v>12</v>
      </c>
      <c r="ID188" s="13">
        <v>12</v>
      </c>
      <c r="IE188" s="13">
        <v>9</v>
      </c>
      <c r="IF188" s="13">
        <v>5</v>
      </c>
      <c r="IG188" s="13">
        <v>11</v>
      </c>
      <c r="IH188" s="13">
        <v>7</v>
      </c>
      <c r="II188" s="13">
        <v>9</v>
      </c>
      <c r="IJ188" s="13">
        <v>11</v>
      </c>
      <c r="IK188" s="13">
        <v>6</v>
      </c>
      <c r="IL188" s="13">
        <v>2</v>
      </c>
      <c r="IM188" s="13">
        <v>1</v>
      </c>
      <c r="IN188" s="13">
        <v>3</v>
      </c>
      <c r="IO188" s="13">
        <v>3</v>
      </c>
      <c r="IP188" s="13">
        <v>1</v>
      </c>
      <c r="IQ188" s="13"/>
      <c r="IR188" s="13"/>
      <c r="IS188" s="13">
        <v>1</v>
      </c>
      <c r="IT188" s="13"/>
      <c r="IU188" s="13">
        <v>1</v>
      </c>
      <c r="IV188" s="13">
        <v>1</v>
      </c>
      <c r="IW188" s="13">
        <v>1</v>
      </c>
      <c r="IX188" s="13"/>
      <c r="IY188" s="13"/>
      <c r="IZ188" s="13"/>
      <c r="JA188" s="13"/>
      <c r="JB188" s="13">
        <v>1</v>
      </c>
      <c r="JC188" s="13"/>
      <c r="JD188" s="59">
        <v>6744</v>
      </c>
      <c r="JE188" s="13">
        <v>13525</v>
      </c>
      <c r="JF188" s="351"/>
    </row>
    <row r="189" spans="1:267">
      <c r="W189" s="16" t="s">
        <v>326</v>
      </c>
      <c r="X189" s="458">
        <f t="shared" si="152"/>
        <v>193</v>
      </c>
      <c r="Y189" s="458">
        <f t="shared" si="153"/>
        <v>198</v>
      </c>
      <c r="Z189" s="458">
        <f t="shared" si="154"/>
        <v>256</v>
      </c>
      <c r="AA189" s="458">
        <f t="shared" si="155"/>
        <v>297</v>
      </c>
      <c r="AB189" s="458">
        <f t="shared" si="156"/>
        <v>710</v>
      </c>
      <c r="AC189" s="458">
        <f t="shared" si="157"/>
        <v>698</v>
      </c>
      <c r="AD189" s="458">
        <f t="shared" si="158"/>
        <v>825</v>
      </c>
      <c r="AE189" s="458">
        <f t="shared" si="159"/>
        <v>731</v>
      </c>
      <c r="AF189" s="458">
        <f t="shared" si="160"/>
        <v>717</v>
      </c>
      <c r="AG189" s="458">
        <f t="shared" si="161"/>
        <v>643</v>
      </c>
      <c r="AH189" s="458">
        <f t="shared" si="162"/>
        <v>553</v>
      </c>
      <c r="AI189" s="458">
        <f t="shared" si="163"/>
        <v>442</v>
      </c>
      <c r="AJ189" s="458">
        <f t="shared" si="164"/>
        <v>311</v>
      </c>
      <c r="AK189" s="458">
        <f t="shared" si="165"/>
        <v>245</v>
      </c>
      <c r="AL189" s="458">
        <f t="shared" si="166"/>
        <v>191</v>
      </c>
      <c r="AM189" s="458">
        <f t="shared" si="167"/>
        <v>173</v>
      </c>
      <c r="AN189" s="458">
        <f t="shared" si="168"/>
        <v>98</v>
      </c>
      <c r="AO189" s="458">
        <f t="shared" si="169"/>
        <v>200</v>
      </c>
      <c r="AP189" s="458">
        <f t="shared" si="170"/>
        <v>16</v>
      </c>
      <c r="AQ189" s="458">
        <f t="shared" si="171"/>
        <v>106</v>
      </c>
      <c r="AR189" s="458">
        <f t="shared" si="172"/>
        <v>1</v>
      </c>
      <c r="AT189" s="16" t="s">
        <v>326</v>
      </c>
      <c r="AU189" s="13">
        <v>19</v>
      </c>
      <c r="AV189" s="13">
        <v>17</v>
      </c>
      <c r="AW189" s="13">
        <v>17</v>
      </c>
      <c r="AX189" s="13">
        <v>14</v>
      </c>
      <c r="AY189" s="13">
        <v>21</v>
      </c>
      <c r="AZ189" s="13">
        <v>27</v>
      </c>
      <c r="BA189" s="13">
        <v>12</v>
      </c>
      <c r="BB189" s="13">
        <v>25</v>
      </c>
      <c r="BC189" s="13">
        <v>20</v>
      </c>
      <c r="BD189" s="13">
        <v>26</v>
      </c>
      <c r="BE189" s="13">
        <v>22</v>
      </c>
      <c r="BF189" s="13">
        <v>20</v>
      </c>
      <c r="BG189" s="13">
        <v>24</v>
      </c>
      <c r="BH189" s="13">
        <v>26</v>
      </c>
      <c r="BI189" s="13">
        <v>24</v>
      </c>
      <c r="BJ189" s="13">
        <v>31</v>
      </c>
      <c r="BK189" s="13">
        <v>32</v>
      </c>
      <c r="BL189" s="13">
        <v>36</v>
      </c>
      <c r="BM189" s="13">
        <v>43</v>
      </c>
      <c r="BN189" s="13">
        <v>39</v>
      </c>
      <c r="BO189" s="13">
        <v>41</v>
      </c>
      <c r="BP189" s="13">
        <v>58</v>
      </c>
      <c r="BQ189" s="13">
        <v>62</v>
      </c>
      <c r="BR189" s="13">
        <v>59</v>
      </c>
      <c r="BS189" s="13">
        <v>62</v>
      </c>
      <c r="BT189" s="13">
        <v>80</v>
      </c>
      <c r="BU189" s="13">
        <v>75</v>
      </c>
      <c r="BV189" s="13">
        <v>96</v>
      </c>
      <c r="BW189" s="13">
        <v>78</v>
      </c>
      <c r="BX189" s="13">
        <v>87</v>
      </c>
      <c r="BY189" s="13">
        <v>91</v>
      </c>
      <c r="BZ189" s="13">
        <v>78</v>
      </c>
      <c r="CA189" s="13">
        <v>79</v>
      </c>
      <c r="CB189" s="13">
        <v>88</v>
      </c>
      <c r="CC189" s="13">
        <v>61</v>
      </c>
      <c r="CD189" s="13">
        <v>75</v>
      </c>
      <c r="CE189" s="13">
        <v>63</v>
      </c>
      <c r="CF189" s="13">
        <v>59</v>
      </c>
      <c r="CG189" s="13">
        <v>75</v>
      </c>
      <c r="CH189" s="13">
        <v>62</v>
      </c>
      <c r="CI189" s="13">
        <v>79</v>
      </c>
      <c r="CJ189" s="13">
        <v>60</v>
      </c>
      <c r="CK189" s="13">
        <v>71</v>
      </c>
      <c r="CL189" s="13">
        <v>71</v>
      </c>
      <c r="CM189" s="13">
        <v>58</v>
      </c>
      <c r="CN189" s="13">
        <v>65</v>
      </c>
      <c r="CO189" s="13">
        <v>57</v>
      </c>
      <c r="CP189" s="13">
        <v>68</v>
      </c>
      <c r="CQ189" s="13">
        <v>56</v>
      </c>
      <c r="CR189" s="13">
        <v>58</v>
      </c>
      <c r="CS189" s="13">
        <v>50</v>
      </c>
      <c r="CT189" s="13">
        <v>60</v>
      </c>
      <c r="CU189" s="13">
        <v>47</v>
      </c>
      <c r="CV189" s="13">
        <v>37</v>
      </c>
      <c r="CW189" s="13">
        <v>49</v>
      </c>
      <c r="CX189" s="13">
        <v>40</v>
      </c>
      <c r="CY189" s="13">
        <v>46</v>
      </c>
      <c r="CZ189" s="13">
        <v>43</v>
      </c>
      <c r="DA189" s="13">
        <v>37</v>
      </c>
      <c r="DB189" s="13">
        <v>33</v>
      </c>
      <c r="DC189" s="13">
        <v>35</v>
      </c>
      <c r="DD189" s="13">
        <v>33</v>
      </c>
      <c r="DE189" s="13">
        <v>29</v>
      </c>
      <c r="DF189" s="13">
        <v>22</v>
      </c>
      <c r="DG189" s="13">
        <v>22</v>
      </c>
      <c r="DH189" s="13">
        <v>21</v>
      </c>
      <c r="DI189" s="13">
        <v>20</v>
      </c>
      <c r="DJ189" s="13">
        <v>26</v>
      </c>
      <c r="DK189" s="13">
        <v>18</v>
      </c>
      <c r="DL189" s="13">
        <v>19</v>
      </c>
      <c r="DM189" s="13">
        <v>18</v>
      </c>
      <c r="DN189" s="13">
        <v>15</v>
      </c>
      <c r="DO189" s="13">
        <v>26</v>
      </c>
      <c r="DP189" s="13">
        <v>13</v>
      </c>
      <c r="DQ189" s="13">
        <v>14</v>
      </c>
      <c r="DR189" s="13">
        <v>18</v>
      </c>
      <c r="DS189" s="13">
        <v>19</v>
      </c>
      <c r="DT189" s="13">
        <v>17</v>
      </c>
      <c r="DU189" s="13">
        <v>17</v>
      </c>
      <c r="DV189" s="13">
        <v>16</v>
      </c>
      <c r="DW189" s="13">
        <v>17</v>
      </c>
      <c r="DX189" s="13">
        <v>25</v>
      </c>
      <c r="DY189" s="13">
        <v>20</v>
      </c>
      <c r="DZ189" s="13">
        <v>21</v>
      </c>
      <c r="EA189" s="13">
        <v>21</v>
      </c>
      <c r="EB189" s="13">
        <v>14</v>
      </c>
      <c r="EC189" s="13">
        <v>21</v>
      </c>
      <c r="ED189" s="13">
        <v>19</v>
      </c>
      <c r="EE189" s="13">
        <v>22</v>
      </c>
      <c r="EF189" s="13">
        <v>20</v>
      </c>
      <c r="EG189" s="13">
        <v>16</v>
      </c>
      <c r="EH189" s="13">
        <v>19</v>
      </c>
      <c r="EI189" s="13">
        <v>14</v>
      </c>
      <c r="EJ189" s="13">
        <v>11</v>
      </c>
      <c r="EK189" s="13">
        <v>6</v>
      </c>
      <c r="EL189" s="13">
        <v>11</v>
      </c>
      <c r="EM189" s="13">
        <v>9</v>
      </c>
      <c r="EN189" s="13">
        <v>6</v>
      </c>
      <c r="EO189" s="13">
        <v>6</v>
      </c>
      <c r="EP189" s="13">
        <v>4</v>
      </c>
      <c r="EQ189" s="13">
        <v>1</v>
      </c>
      <c r="ER189" s="13">
        <v>1</v>
      </c>
      <c r="ES189" s="13">
        <v>2</v>
      </c>
      <c r="ET189" s="13"/>
      <c r="EU189" s="13"/>
      <c r="EV189" s="13"/>
      <c r="EW189" s="13"/>
      <c r="EX189" s="13"/>
      <c r="EY189" s="13"/>
      <c r="EZ189" s="13">
        <v>1</v>
      </c>
      <c r="FA189" s="59">
        <v>3734</v>
      </c>
      <c r="FB189" s="13">
        <v>10</v>
      </c>
      <c r="FC189" s="13">
        <v>21</v>
      </c>
      <c r="FD189" s="13">
        <v>23</v>
      </c>
      <c r="FE189" s="13">
        <v>13</v>
      </c>
      <c r="FF189" s="13">
        <v>22</v>
      </c>
      <c r="FG189" s="13">
        <v>25</v>
      </c>
      <c r="FH189" s="13">
        <v>25</v>
      </c>
      <c r="FI189" s="13">
        <v>16</v>
      </c>
      <c r="FJ189" s="13">
        <v>11</v>
      </c>
      <c r="FK189" s="13">
        <v>27</v>
      </c>
      <c r="FL189" s="13">
        <v>14</v>
      </c>
      <c r="FM189" s="13">
        <v>20</v>
      </c>
      <c r="FN189" s="13">
        <v>22</v>
      </c>
      <c r="FO189" s="13">
        <v>24</v>
      </c>
      <c r="FP189" s="13">
        <v>17</v>
      </c>
      <c r="FQ189" s="13">
        <v>26</v>
      </c>
      <c r="FR189" s="13">
        <v>27</v>
      </c>
      <c r="FS189" s="13">
        <v>21</v>
      </c>
      <c r="FT189" s="13">
        <v>34</v>
      </c>
      <c r="FU189" s="13">
        <v>51</v>
      </c>
      <c r="FV189" s="13">
        <v>43</v>
      </c>
      <c r="FW189" s="13">
        <v>56</v>
      </c>
      <c r="FX189" s="13">
        <v>53</v>
      </c>
      <c r="FY189" s="13">
        <v>77</v>
      </c>
      <c r="FZ189" s="13">
        <v>74</v>
      </c>
      <c r="GA189" s="13">
        <v>82</v>
      </c>
      <c r="GB189" s="13">
        <v>101</v>
      </c>
      <c r="GC189" s="13">
        <v>76</v>
      </c>
      <c r="GD189" s="13">
        <v>75</v>
      </c>
      <c r="GE189" s="13">
        <v>73</v>
      </c>
      <c r="GF189" s="13">
        <v>87</v>
      </c>
      <c r="GG189" s="13">
        <v>76</v>
      </c>
      <c r="GH189" s="13">
        <v>76</v>
      </c>
      <c r="GI189" s="13">
        <v>76</v>
      </c>
      <c r="GJ189" s="13">
        <v>89</v>
      </c>
      <c r="GK189" s="13">
        <v>79</v>
      </c>
      <c r="GL189" s="13">
        <v>101</v>
      </c>
      <c r="GM189" s="13">
        <v>64</v>
      </c>
      <c r="GN189" s="13">
        <v>98</v>
      </c>
      <c r="GO189" s="13">
        <v>79</v>
      </c>
      <c r="GP189" s="13">
        <v>82</v>
      </c>
      <c r="GQ189" s="13">
        <v>72</v>
      </c>
      <c r="GR189" s="13">
        <v>89</v>
      </c>
      <c r="GS189" s="13">
        <v>74</v>
      </c>
      <c r="GT189" s="13">
        <v>54</v>
      </c>
      <c r="GU189" s="13">
        <v>72</v>
      </c>
      <c r="GV189" s="13">
        <v>67</v>
      </c>
      <c r="GW189" s="13">
        <v>71</v>
      </c>
      <c r="GX189" s="13">
        <v>67</v>
      </c>
      <c r="GY189" s="13">
        <v>69</v>
      </c>
      <c r="GZ189" s="13">
        <v>59</v>
      </c>
      <c r="HA189" s="13">
        <v>64</v>
      </c>
      <c r="HB189" s="13">
        <v>57</v>
      </c>
      <c r="HC189" s="13">
        <v>66</v>
      </c>
      <c r="HD189" s="13">
        <v>58</v>
      </c>
      <c r="HE189" s="13">
        <v>61</v>
      </c>
      <c r="HF189" s="13">
        <v>42</v>
      </c>
      <c r="HG189" s="13">
        <v>49</v>
      </c>
      <c r="HH189" s="13">
        <v>52</v>
      </c>
      <c r="HI189" s="13">
        <v>45</v>
      </c>
      <c r="HJ189" s="13">
        <v>39</v>
      </c>
      <c r="HK189" s="13">
        <v>39</v>
      </c>
      <c r="HL189" s="13">
        <v>35</v>
      </c>
      <c r="HM189" s="13">
        <v>40</v>
      </c>
      <c r="HN189" s="13">
        <v>31</v>
      </c>
      <c r="HO189" s="13">
        <v>28</v>
      </c>
      <c r="HP189" s="13">
        <v>28</v>
      </c>
      <c r="HQ189" s="13">
        <v>30</v>
      </c>
      <c r="HR189" s="13">
        <v>22</v>
      </c>
      <c r="HS189" s="13">
        <v>19</v>
      </c>
      <c r="HT189" s="13">
        <v>23</v>
      </c>
      <c r="HU189" s="13">
        <v>27</v>
      </c>
      <c r="HV189" s="13">
        <v>27</v>
      </c>
      <c r="HW189" s="13">
        <v>18</v>
      </c>
      <c r="HX189" s="13">
        <v>21</v>
      </c>
      <c r="HY189" s="13">
        <v>17</v>
      </c>
      <c r="HZ189" s="13">
        <v>12</v>
      </c>
      <c r="IA189" s="13">
        <v>14</v>
      </c>
      <c r="IB189" s="13">
        <v>21</v>
      </c>
      <c r="IC189" s="13">
        <v>11</v>
      </c>
      <c r="ID189" s="13">
        <v>17</v>
      </c>
      <c r="IE189" s="13">
        <v>14</v>
      </c>
      <c r="IF189" s="13">
        <v>11</v>
      </c>
      <c r="IG189" s="13">
        <v>13</v>
      </c>
      <c r="IH189" s="13">
        <v>8</v>
      </c>
      <c r="II189" s="13">
        <v>9</v>
      </c>
      <c r="IJ189" s="13">
        <v>11</v>
      </c>
      <c r="IK189" s="13">
        <v>4</v>
      </c>
      <c r="IL189" s="13">
        <v>5</v>
      </c>
      <c r="IM189" s="13">
        <v>6</v>
      </c>
      <c r="IN189" s="13">
        <v>4</v>
      </c>
      <c r="IO189" s="13">
        <v>4</v>
      </c>
      <c r="IP189" s="13">
        <v>3</v>
      </c>
      <c r="IQ189" s="13">
        <v>1</v>
      </c>
      <c r="IR189" s="13">
        <v>2</v>
      </c>
      <c r="IS189" s="13"/>
      <c r="IT189" s="13"/>
      <c r="IU189" s="13">
        <v>1</v>
      </c>
      <c r="IV189" s="13"/>
      <c r="IW189" s="13"/>
      <c r="IX189" s="13"/>
      <c r="IY189" s="13"/>
      <c r="IZ189" s="13">
        <v>1</v>
      </c>
      <c r="JA189" s="13"/>
      <c r="JB189" s="13"/>
      <c r="JC189" s="13"/>
      <c r="JD189" s="59">
        <v>3870</v>
      </c>
      <c r="JE189" s="13">
        <v>7604</v>
      </c>
      <c r="JF189" s="351"/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AO7 AM7 AK7 AI7 AG7 AE7 AA7 AC7 X8:AQ29 X7:Z7 AD7 AB7 AF7 AH7 AJ7 AL7 AN7 AP7:AQ7 X32:AQ32 X33:AQ168 AO173 AM173 AK173 AI173 AG173 AE173 AC173 AA173 Y173 X174:AQ189 X173 Z173 AB173 AD173 AF173 AH173 AJ173 AL173 AN173 AP173:AQ173" formulaRange="1"/>
    <ignoredError sqref="D2:E2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G189"/>
  <sheetViews>
    <sheetView zoomScale="80" zoomScaleNormal="80" workbookViewId="0">
      <selection sqref="A1:A2"/>
    </sheetView>
  </sheetViews>
  <sheetFormatPr baseColWidth="10" defaultColWidth="11.44140625" defaultRowHeight="13.2" outlineLevelCol="1"/>
  <cols>
    <col min="1" max="1" width="26.6640625" style="254" customWidth="1"/>
    <col min="2" max="21" width="8.109375" style="37" customWidth="1" outlineLevel="1"/>
    <col min="22" max="22" width="11.44140625" style="254"/>
    <col min="23" max="23" width="28.6640625" style="447" bestFit="1" customWidth="1"/>
    <col min="24" max="44" width="7.109375" style="447" customWidth="1"/>
    <col min="45" max="45" width="4.44140625" style="102" customWidth="1"/>
    <col min="46" max="46" width="28.6640625" style="447" bestFit="1" customWidth="1"/>
    <col min="47" max="159" width="4.88671875" style="447" customWidth="1"/>
    <col min="160" max="160" width="8" style="447" bestFit="1" customWidth="1"/>
    <col min="161" max="264" width="4.88671875" style="447" customWidth="1"/>
    <col min="265" max="266" width="14.44140625" style="447" bestFit="1" customWidth="1"/>
    <col min="267" max="267" width="4.5546875" style="447" customWidth="1"/>
    <col min="268" max="368" width="4.88671875" style="447" customWidth="1"/>
    <col min="369" max="371" width="14.5546875" style="447" bestFit="1" customWidth="1"/>
    <col min="372" max="16384" width="11.44140625" style="254"/>
  </cols>
  <sheetData>
    <row r="1" spans="1:371" ht="21">
      <c r="A1" s="565" t="s">
        <v>0</v>
      </c>
      <c r="B1" s="509" t="s">
        <v>282</v>
      </c>
      <c r="C1" s="510"/>
      <c r="D1" s="510"/>
      <c r="E1" s="510"/>
      <c r="F1" s="510"/>
      <c r="G1" s="510"/>
      <c r="H1" s="510"/>
      <c r="I1" s="510"/>
      <c r="J1" s="510"/>
      <c r="K1" s="510"/>
      <c r="L1" s="511">
        <f>+A3</f>
        <v>44134</v>
      </c>
      <c r="M1" s="512"/>
      <c r="N1" s="512"/>
      <c r="O1" s="512"/>
      <c r="P1" s="512"/>
      <c r="Q1" s="512"/>
      <c r="R1" s="512"/>
      <c r="S1" s="512"/>
      <c r="T1" s="512"/>
      <c r="U1" s="513"/>
    </row>
    <row r="2" spans="1:371">
      <c r="A2" s="566"/>
      <c r="B2" s="43" t="s">
        <v>16</v>
      </c>
      <c r="C2" s="40" t="s">
        <v>16</v>
      </c>
      <c r="D2" s="41" t="s">
        <v>7</v>
      </c>
      <c r="E2" s="41" t="s">
        <v>7</v>
      </c>
      <c r="F2" s="40" t="s">
        <v>8</v>
      </c>
      <c r="G2" s="40" t="s">
        <v>8</v>
      </c>
      <c r="H2" s="40" t="s">
        <v>9</v>
      </c>
      <c r="I2" s="40" t="s">
        <v>9</v>
      </c>
      <c r="J2" s="40" t="s">
        <v>10</v>
      </c>
      <c r="K2" s="40" t="s">
        <v>10</v>
      </c>
      <c r="L2" s="40" t="s">
        <v>11</v>
      </c>
      <c r="M2" s="40" t="s">
        <v>11</v>
      </c>
      <c r="N2" s="40" t="s">
        <v>12</v>
      </c>
      <c r="O2" s="40" t="s">
        <v>12</v>
      </c>
      <c r="P2" s="40" t="s">
        <v>13</v>
      </c>
      <c r="Q2" s="40" t="s">
        <v>13</v>
      </c>
      <c r="R2" s="40" t="s">
        <v>14</v>
      </c>
      <c r="S2" s="40" t="s">
        <v>14</v>
      </c>
      <c r="T2" s="40" t="s">
        <v>15</v>
      </c>
      <c r="U2" s="44" t="s">
        <v>15</v>
      </c>
    </row>
    <row r="3" spans="1:371" ht="23.4" thickBot="1">
      <c r="A3" s="1">
        <f>+'Todos_30-10_sisa'!A3</f>
        <v>44134</v>
      </c>
      <c r="B3" s="79" t="s">
        <v>265</v>
      </c>
      <c r="C3" s="50" t="s">
        <v>266</v>
      </c>
      <c r="D3" s="50" t="s">
        <v>265</v>
      </c>
      <c r="E3" s="50" t="s">
        <v>266</v>
      </c>
      <c r="F3" s="50" t="s">
        <v>265</v>
      </c>
      <c r="G3" s="50" t="s">
        <v>266</v>
      </c>
      <c r="H3" s="50" t="s">
        <v>265</v>
      </c>
      <c r="I3" s="50" t="s">
        <v>266</v>
      </c>
      <c r="J3" s="50" t="s">
        <v>265</v>
      </c>
      <c r="K3" s="50" t="s">
        <v>266</v>
      </c>
      <c r="L3" s="50" t="s">
        <v>265</v>
      </c>
      <c r="M3" s="50" t="s">
        <v>266</v>
      </c>
      <c r="N3" s="50" t="s">
        <v>265</v>
      </c>
      <c r="O3" s="50" t="s">
        <v>266</v>
      </c>
      <c r="P3" s="50" t="s">
        <v>265</v>
      </c>
      <c r="Q3" s="50" t="s">
        <v>266</v>
      </c>
      <c r="R3" s="50" t="s">
        <v>265</v>
      </c>
      <c r="S3" s="50" t="s">
        <v>266</v>
      </c>
      <c r="T3" s="50" t="s">
        <v>265</v>
      </c>
      <c r="U3" s="51" t="s">
        <v>266</v>
      </c>
      <c r="AS3" s="259"/>
    </row>
    <row r="4" spans="1:371" ht="14.4">
      <c r="A4" s="78" t="s">
        <v>17</v>
      </c>
      <c r="B4" s="151">
        <f>+B5+B6+B11+B12+B13+B14+B15+B16+B17+B18+B19+B20+B21+B22+B23+B24+B25+B26+B27+B28+B29+B30+B31+B32+B33</f>
        <v>16766</v>
      </c>
      <c r="C4" s="151">
        <f t="shared" ref="C4:U4" si="0">+C5+C6+C11+C12+C13+C14+C15+C16+C17+C18+C19+C20+C21+C22+C23+C24+C25+C26+C27+C28+C29+C30+C31+C32+C33</f>
        <v>15739</v>
      </c>
      <c r="D4" s="151">
        <f t="shared" si="0"/>
        <v>30708</v>
      </c>
      <c r="E4" s="151">
        <f t="shared" si="0"/>
        <v>34383</v>
      </c>
      <c r="F4" s="151">
        <f t="shared" si="0"/>
        <v>118312</v>
      </c>
      <c r="G4" s="151">
        <f t="shared" si="0"/>
        <v>118041</v>
      </c>
      <c r="H4" s="223">
        <f>+H5+H6+H11+H12+H13+H14+H15+H16+H17+H18+H19+H20+H21+H22+H23+H24+H25+H26+H27+H28+H29+H30+H31+H32+H33</f>
        <v>141203</v>
      </c>
      <c r="I4" s="151">
        <f t="shared" si="0"/>
        <v>133285</v>
      </c>
      <c r="J4" s="151">
        <f t="shared" si="0"/>
        <v>114283</v>
      </c>
      <c r="K4" s="151">
        <f t="shared" si="0"/>
        <v>109245</v>
      </c>
      <c r="L4" s="151">
        <f t="shared" si="0"/>
        <v>77532</v>
      </c>
      <c r="M4" s="151">
        <f t="shared" si="0"/>
        <v>74623</v>
      </c>
      <c r="N4" s="151">
        <f t="shared" si="0"/>
        <v>46555</v>
      </c>
      <c r="O4" s="151">
        <f t="shared" si="0"/>
        <v>40432</v>
      </c>
      <c r="P4" s="151">
        <f t="shared" si="0"/>
        <v>23971</v>
      </c>
      <c r="Q4" s="151">
        <f t="shared" si="0"/>
        <v>22268</v>
      </c>
      <c r="R4" s="151">
        <f t="shared" si="0"/>
        <v>10555</v>
      </c>
      <c r="S4" s="151">
        <f t="shared" si="0"/>
        <v>16473</v>
      </c>
      <c r="T4" s="151">
        <f t="shared" si="0"/>
        <v>2157</v>
      </c>
      <c r="U4" s="151">
        <f t="shared" si="0"/>
        <v>7337</v>
      </c>
      <c r="AS4" s="259"/>
    </row>
    <row r="5" spans="1:371" ht="13.8">
      <c r="A5" s="221" t="s">
        <v>18</v>
      </c>
      <c r="B5" s="253">
        <f>VLOOKUP($A5,$W:$AQ,2,FALSE)</f>
        <v>8200</v>
      </c>
      <c r="C5" s="253">
        <f>VLOOKUP($A5,$W:$AQ,3,FALSE)</f>
        <v>7538</v>
      </c>
      <c r="D5" s="253">
        <f>VLOOKUP($A5,$W:$AQ,4,FALSE)</f>
        <v>14262</v>
      </c>
      <c r="E5" s="253">
        <f>VLOOKUP($A5,$W:$AQ,5,FALSE)</f>
        <v>16313</v>
      </c>
      <c r="F5" s="253">
        <f>VLOOKUP($A5,$W:$AQ,6,FALSE)</f>
        <v>57956</v>
      </c>
      <c r="G5" s="253">
        <f>VLOOKUP($A5,$W:$AQ,7,FALSE)</f>
        <v>56685</v>
      </c>
      <c r="H5" s="253">
        <f>VLOOKUP($A5,$W:$AQ,8,FALSE)</f>
        <v>67043</v>
      </c>
      <c r="I5" s="253">
        <f>VLOOKUP($A5,$W:$AQ,9,FALSE)</f>
        <v>62824</v>
      </c>
      <c r="J5" s="253">
        <f>VLOOKUP($A5,$W:$AQ,10,FALSE)</f>
        <v>54926</v>
      </c>
      <c r="K5" s="253">
        <f>VLOOKUP($A5,$W:$AQ,11,FALSE)</f>
        <v>52209</v>
      </c>
      <c r="L5" s="253">
        <f>VLOOKUP($A5,$W:$AQ,12,FALSE)</f>
        <v>37217</v>
      </c>
      <c r="M5" s="253">
        <f>VLOOKUP($A5,$W:$AQ,13,FALSE)</f>
        <v>35379</v>
      </c>
      <c r="N5" s="253">
        <f>VLOOKUP($A5,$W:$AQ,14,FALSE)</f>
        <v>20874</v>
      </c>
      <c r="O5" s="253">
        <f>VLOOKUP($A5,$W:$AQ,15,FALSE)</f>
        <v>17658</v>
      </c>
      <c r="P5" s="253">
        <f>VLOOKUP($A5,$W:$AQ,16,FALSE)</f>
        <v>10432</v>
      </c>
      <c r="Q5" s="253">
        <f>VLOOKUP($A5,$W:$AQ,17,FALSE)</f>
        <v>9617</v>
      </c>
      <c r="R5" s="253">
        <f>VLOOKUP($A5,$W:$AQ,18,FALSE)</f>
        <v>4644</v>
      </c>
      <c r="S5" s="253">
        <f>VLOOKUP($A5,$W:$AQ,19,FALSE)</f>
        <v>7114</v>
      </c>
      <c r="T5" s="253">
        <f>VLOOKUP($A5,$W:$AQ,20,FALSE)</f>
        <v>925</v>
      </c>
      <c r="U5" s="253">
        <f>VLOOKUP($A5,$W:$AQ,21,FALSE)</f>
        <v>3130</v>
      </c>
      <c r="W5" s="56"/>
      <c r="X5" s="43" t="s">
        <v>16</v>
      </c>
      <c r="Y5" s="40" t="s">
        <v>16</v>
      </c>
      <c r="Z5" s="41" t="s">
        <v>7</v>
      </c>
      <c r="AA5" s="41" t="s">
        <v>7</v>
      </c>
      <c r="AB5" s="40" t="s">
        <v>8</v>
      </c>
      <c r="AC5" s="40" t="s">
        <v>8</v>
      </c>
      <c r="AD5" s="40" t="s">
        <v>9</v>
      </c>
      <c r="AE5" s="40" t="s">
        <v>9</v>
      </c>
      <c r="AF5" s="40" t="s">
        <v>10</v>
      </c>
      <c r="AG5" s="40" t="s">
        <v>10</v>
      </c>
      <c r="AH5" s="40" t="s">
        <v>11</v>
      </c>
      <c r="AI5" s="40" t="s">
        <v>11</v>
      </c>
      <c r="AJ5" s="40" t="s">
        <v>12</v>
      </c>
      <c r="AK5" s="40" t="s">
        <v>12</v>
      </c>
      <c r="AL5" s="40" t="s">
        <v>13</v>
      </c>
      <c r="AM5" s="40" t="s">
        <v>13</v>
      </c>
      <c r="AN5" s="40" t="s">
        <v>14</v>
      </c>
      <c r="AO5" s="40" t="s">
        <v>14</v>
      </c>
      <c r="AP5" s="40" t="s">
        <v>15</v>
      </c>
      <c r="AQ5" s="44" t="s">
        <v>15</v>
      </c>
      <c r="AR5" s="36"/>
      <c r="AT5" s="56"/>
      <c r="AU5" s="56" t="s">
        <v>266</v>
      </c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7" t="s">
        <v>293</v>
      </c>
      <c r="FD5" s="56" t="s">
        <v>265</v>
      </c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7" t="s">
        <v>294</v>
      </c>
      <c r="JG5" s="56" t="s">
        <v>269</v>
      </c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7" t="s">
        <v>295</v>
      </c>
      <c r="NG5" s="56" t="s">
        <v>274</v>
      </c>
    </row>
    <row r="6" spans="1:371" ht="14.4" thickBot="1">
      <c r="A6" s="221" t="s">
        <v>19</v>
      </c>
      <c r="B6" s="253">
        <f>VLOOKUP($A6,$W:$AQ,2,FALSE)</f>
        <v>3710</v>
      </c>
      <c r="C6" s="253">
        <f>VLOOKUP($A6,$W:$AQ,3,FALSE)</f>
        <v>3557</v>
      </c>
      <c r="D6" s="253">
        <f>VLOOKUP($A6,$W:$AQ,4,FALSE)</f>
        <v>5071</v>
      </c>
      <c r="E6" s="253">
        <f>VLOOKUP($A6,$W:$AQ,5,FALSE)</f>
        <v>5276</v>
      </c>
      <c r="F6" s="253">
        <f>VLOOKUP($A6,$W:$AQ,6,FALSE)</f>
        <v>13140</v>
      </c>
      <c r="G6" s="253">
        <f>VLOOKUP($A6,$W:$AQ,7,FALSE)</f>
        <v>13871</v>
      </c>
      <c r="H6" s="253">
        <f>VLOOKUP($A6,$W:$AQ,8,FALSE)</f>
        <v>15833</v>
      </c>
      <c r="I6" s="253">
        <f>VLOOKUP($A6,$W:$AQ,9,FALSE)</f>
        <v>15497</v>
      </c>
      <c r="J6" s="253">
        <f>VLOOKUP($A6,$W:$AQ,10,FALSE)</f>
        <v>12568</v>
      </c>
      <c r="K6" s="253">
        <f>VLOOKUP($A6,$W:$AQ,11,FALSE)</f>
        <v>12144</v>
      </c>
      <c r="L6" s="253">
        <f>VLOOKUP($A6,$W:$AQ,12,FALSE)</f>
        <v>9577</v>
      </c>
      <c r="M6" s="253">
        <f>VLOOKUP($A6,$W:$AQ,13,FALSE)</f>
        <v>8814</v>
      </c>
      <c r="N6" s="253">
        <f>VLOOKUP($A6,$W:$AQ,14,FALSE)</f>
        <v>6135</v>
      </c>
      <c r="O6" s="253">
        <f>VLOOKUP($A6,$W:$AQ,15,FALSE)</f>
        <v>5123</v>
      </c>
      <c r="P6" s="253">
        <f>VLOOKUP($A6,$W:$AQ,16,FALSE)</f>
        <v>3398</v>
      </c>
      <c r="Q6" s="253">
        <f>VLOOKUP($A6,$W:$AQ,17,FALSE)</f>
        <v>3558</v>
      </c>
      <c r="R6" s="253">
        <f>VLOOKUP($A6,$W:$AQ,18,FALSE)</f>
        <v>2035</v>
      </c>
      <c r="S6" s="253">
        <f>VLOOKUP($A6,$W:$AQ,19,FALSE)</f>
        <v>3875</v>
      </c>
      <c r="T6" s="253">
        <f>VLOOKUP($A6,$W:$AQ,20,FALSE)</f>
        <v>587</v>
      </c>
      <c r="U6" s="253">
        <f>VLOOKUP($A6,$W:$AQ,21,FALSE)</f>
        <v>2388</v>
      </c>
      <c r="W6" s="18" t="s">
        <v>184</v>
      </c>
      <c r="X6" s="79" t="s">
        <v>265</v>
      </c>
      <c r="Y6" s="50" t="s">
        <v>266</v>
      </c>
      <c r="Z6" s="50" t="s">
        <v>265</v>
      </c>
      <c r="AA6" s="50" t="s">
        <v>266</v>
      </c>
      <c r="AB6" s="50" t="s">
        <v>265</v>
      </c>
      <c r="AC6" s="50" t="s">
        <v>266</v>
      </c>
      <c r="AD6" s="50" t="s">
        <v>265</v>
      </c>
      <c r="AE6" s="50" t="s">
        <v>266</v>
      </c>
      <c r="AF6" s="50" t="s">
        <v>265</v>
      </c>
      <c r="AG6" s="50" t="s">
        <v>266</v>
      </c>
      <c r="AH6" s="50" t="s">
        <v>265</v>
      </c>
      <c r="AI6" s="50" t="s">
        <v>266</v>
      </c>
      <c r="AJ6" s="50" t="s">
        <v>265</v>
      </c>
      <c r="AK6" s="50" t="s">
        <v>266</v>
      </c>
      <c r="AL6" s="50" t="s">
        <v>265</v>
      </c>
      <c r="AM6" s="50" t="s">
        <v>266</v>
      </c>
      <c r="AN6" s="50" t="s">
        <v>265</v>
      </c>
      <c r="AO6" s="50" t="s">
        <v>266</v>
      </c>
      <c r="AP6" s="50" t="s">
        <v>265</v>
      </c>
      <c r="AQ6" s="51" t="s">
        <v>266</v>
      </c>
      <c r="AR6" s="36" t="s">
        <v>269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>
        <v>120</v>
      </c>
      <c r="FA6" s="18">
        <v>1944</v>
      </c>
      <c r="FB6" s="18" t="s">
        <v>291</v>
      </c>
      <c r="FC6" s="58"/>
      <c r="FD6" s="18">
        <v>0</v>
      </c>
      <c r="FE6" s="18">
        <v>1</v>
      </c>
      <c r="FF6" s="18">
        <v>2</v>
      </c>
      <c r="FG6" s="18">
        <v>3</v>
      </c>
      <c r="FH6" s="18">
        <v>4</v>
      </c>
      <c r="FI6" s="18">
        <v>5</v>
      </c>
      <c r="FJ6" s="18">
        <v>6</v>
      </c>
      <c r="FK6" s="18">
        <v>7</v>
      </c>
      <c r="FL6" s="18">
        <v>8</v>
      </c>
      <c r="FM6" s="18">
        <v>9</v>
      </c>
      <c r="FN6" s="18">
        <v>10</v>
      </c>
      <c r="FO6" s="18">
        <v>11</v>
      </c>
      <c r="FP6" s="18">
        <v>12</v>
      </c>
      <c r="FQ6" s="18">
        <v>13</v>
      </c>
      <c r="FR6" s="18">
        <v>14</v>
      </c>
      <c r="FS6" s="18">
        <v>15</v>
      </c>
      <c r="FT6" s="18">
        <v>16</v>
      </c>
      <c r="FU6" s="18">
        <v>17</v>
      </c>
      <c r="FV6" s="18">
        <v>18</v>
      </c>
      <c r="FW6" s="18">
        <v>19</v>
      </c>
      <c r="FX6" s="18">
        <v>20</v>
      </c>
      <c r="FY6" s="18">
        <v>21</v>
      </c>
      <c r="FZ6" s="18">
        <v>22</v>
      </c>
      <c r="GA6" s="18">
        <v>23</v>
      </c>
      <c r="GB6" s="18">
        <v>24</v>
      </c>
      <c r="GC6" s="18">
        <v>25</v>
      </c>
      <c r="GD6" s="18">
        <v>26</v>
      </c>
      <c r="GE6" s="18">
        <v>27</v>
      </c>
      <c r="GF6" s="18">
        <v>28</v>
      </c>
      <c r="GG6" s="18">
        <v>29</v>
      </c>
      <c r="GH6" s="18">
        <v>30</v>
      </c>
      <c r="GI6" s="18">
        <v>31</v>
      </c>
      <c r="GJ6" s="18">
        <v>32</v>
      </c>
      <c r="GK6" s="18">
        <v>33</v>
      </c>
      <c r="GL6" s="18">
        <v>34</v>
      </c>
      <c r="GM6" s="18">
        <v>35</v>
      </c>
      <c r="GN6" s="18">
        <v>36</v>
      </c>
      <c r="GO6" s="18">
        <v>37</v>
      </c>
      <c r="GP6" s="18">
        <v>38</v>
      </c>
      <c r="GQ6" s="18">
        <v>39</v>
      </c>
      <c r="GR6" s="18">
        <v>40</v>
      </c>
      <c r="GS6" s="18">
        <v>41</v>
      </c>
      <c r="GT6" s="18">
        <v>42</v>
      </c>
      <c r="GU6" s="18">
        <v>43</v>
      </c>
      <c r="GV6" s="18">
        <v>44</v>
      </c>
      <c r="GW6" s="18">
        <v>45</v>
      </c>
      <c r="GX6" s="18">
        <v>46</v>
      </c>
      <c r="GY6" s="18">
        <v>47</v>
      </c>
      <c r="GZ6" s="18">
        <v>48</v>
      </c>
      <c r="HA6" s="18">
        <v>49</v>
      </c>
      <c r="HB6" s="18">
        <v>50</v>
      </c>
      <c r="HC6" s="18">
        <v>51</v>
      </c>
      <c r="HD6" s="18">
        <v>52</v>
      </c>
      <c r="HE6" s="18">
        <v>53</v>
      </c>
      <c r="HF6" s="18">
        <v>54</v>
      </c>
      <c r="HG6" s="18">
        <v>55</v>
      </c>
      <c r="HH6" s="18">
        <v>56</v>
      </c>
      <c r="HI6" s="18">
        <v>57</v>
      </c>
      <c r="HJ6" s="18">
        <v>58</v>
      </c>
      <c r="HK6" s="18">
        <v>59</v>
      </c>
      <c r="HL6" s="18">
        <v>60</v>
      </c>
      <c r="HM6" s="18">
        <v>61</v>
      </c>
      <c r="HN6" s="18">
        <v>62</v>
      </c>
      <c r="HO6" s="18">
        <v>63</v>
      </c>
      <c r="HP6" s="18">
        <v>64</v>
      </c>
      <c r="HQ6" s="18">
        <v>65</v>
      </c>
      <c r="HR6" s="18">
        <v>66</v>
      </c>
      <c r="HS6" s="18">
        <v>67</v>
      </c>
      <c r="HT6" s="18">
        <v>68</v>
      </c>
      <c r="HU6" s="18">
        <v>69</v>
      </c>
      <c r="HV6" s="18">
        <v>70</v>
      </c>
      <c r="HW6" s="18">
        <v>71</v>
      </c>
      <c r="HX6" s="18">
        <v>72</v>
      </c>
      <c r="HY6" s="18">
        <v>73</v>
      </c>
      <c r="HZ6" s="18">
        <v>74</v>
      </c>
      <c r="IA6" s="18">
        <v>75</v>
      </c>
      <c r="IB6" s="18">
        <v>76</v>
      </c>
      <c r="IC6" s="18">
        <v>77</v>
      </c>
      <c r="ID6" s="18">
        <v>78</v>
      </c>
      <c r="IE6" s="18">
        <v>79</v>
      </c>
      <c r="IF6" s="18">
        <v>80</v>
      </c>
      <c r="IG6" s="18">
        <v>81</v>
      </c>
      <c r="IH6" s="18">
        <v>82</v>
      </c>
      <c r="II6" s="18">
        <v>83</v>
      </c>
      <c r="IJ6" s="18">
        <v>84</v>
      </c>
      <c r="IK6" s="18">
        <v>85</v>
      </c>
      <c r="IL6" s="18">
        <v>86</v>
      </c>
      <c r="IM6" s="18">
        <v>87</v>
      </c>
      <c r="IN6" s="18">
        <v>88</v>
      </c>
      <c r="IO6" s="18">
        <v>89</v>
      </c>
      <c r="IP6" s="18">
        <v>90</v>
      </c>
      <c r="IQ6" s="18">
        <v>91</v>
      </c>
      <c r="IR6" s="18">
        <v>92</v>
      </c>
      <c r="IS6" s="18">
        <v>93</v>
      </c>
      <c r="IT6" s="18">
        <v>94</v>
      </c>
      <c r="IU6" s="18">
        <v>95</v>
      </c>
      <c r="IV6" s="18">
        <v>96</v>
      </c>
      <c r="IW6" s="18">
        <v>97</v>
      </c>
      <c r="IX6" s="18">
        <v>98</v>
      </c>
      <c r="IY6" s="18">
        <v>99</v>
      </c>
      <c r="IZ6" s="18">
        <v>100</v>
      </c>
      <c r="JA6" s="18">
        <v>101</v>
      </c>
      <c r="JB6" s="18">
        <v>102</v>
      </c>
      <c r="JC6" s="18">
        <v>105</v>
      </c>
      <c r="JD6" s="18">
        <v>120</v>
      </c>
      <c r="JE6" s="18" t="s">
        <v>291</v>
      </c>
      <c r="JF6" s="58"/>
      <c r="JG6" s="18">
        <v>0</v>
      </c>
      <c r="JH6" s="18">
        <v>1</v>
      </c>
      <c r="JI6" s="18">
        <v>2</v>
      </c>
      <c r="JJ6" s="18">
        <v>3</v>
      </c>
      <c r="JK6" s="18">
        <v>4</v>
      </c>
      <c r="JL6" s="18">
        <v>5</v>
      </c>
      <c r="JM6" s="18">
        <v>6</v>
      </c>
      <c r="JN6" s="18">
        <v>8</v>
      </c>
      <c r="JO6" s="18">
        <v>9</v>
      </c>
      <c r="JP6" s="18">
        <v>10</v>
      </c>
      <c r="JQ6" s="18">
        <v>11</v>
      </c>
      <c r="JR6" s="18">
        <v>12</v>
      </c>
      <c r="JS6" s="18">
        <v>13</v>
      </c>
      <c r="JT6" s="18">
        <v>14</v>
      </c>
      <c r="JU6" s="18">
        <v>15</v>
      </c>
      <c r="JV6" s="18">
        <v>16</v>
      </c>
      <c r="JW6" s="18">
        <v>17</v>
      </c>
      <c r="JX6" s="18">
        <v>18</v>
      </c>
      <c r="JY6" s="18">
        <v>19</v>
      </c>
      <c r="JZ6" s="18">
        <v>20</v>
      </c>
      <c r="KA6" s="18">
        <v>21</v>
      </c>
      <c r="KB6" s="18">
        <v>22</v>
      </c>
      <c r="KC6" s="18">
        <v>23</v>
      </c>
      <c r="KD6" s="18">
        <v>24</v>
      </c>
      <c r="KE6" s="18">
        <v>25</v>
      </c>
      <c r="KF6" s="18">
        <v>26</v>
      </c>
      <c r="KG6" s="18">
        <v>27</v>
      </c>
      <c r="KH6" s="18">
        <v>28</v>
      </c>
      <c r="KI6" s="18">
        <v>29</v>
      </c>
      <c r="KJ6" s="18">
        <v>30</v>
      </c>
      <c r="KK6" s="18">
        <v>31</v>
      </c>
      <c r="KL6" s="18">
        <v>32</v>
      </c>
      <c r="KM6" s="18">
        <v>33</v>
      </c>
      <c r="KN6" s="18">
        <v>34</v>
      </c>
      <c r="KO6" s="18">
        <v>35</v>
      </c>
      <c r="KP6" s="18">
        <v>36</v>
      </c>
      <c r="KQ6" s="18">
        <v>37</v>
      </c>
      <c r="KR6" s="18">
        <v>38</v>
      </c>
      <c r="KS6" s="18">
        <v>39</v>
      </c>
      <c r="KT6" s="18">
        <v>40</v>
      </c>
      <c r="KU6" s="18">
        <v>41</v>
      </c>
      <c r="KV6" s="18">
        <v>42</v>
      </c>
      <c r="KW6" s="18">
        <v>43</v>
      </c>
      <c r="KX6" s="18">
        <v>44</v>
      </c>
      <c r="KY6" s="18">
        <v>45</v>
      </c>
      <c r="KZ6" s="18">
        <v>46</v>
      </c>
      <c r="LA6" s="18">
        <v>47</v>
      </c>
      <c r="LB6" s="18">
        <v>48</v>
      </c>
      <c r="LC6" s="18">
        <v>49</v>
      </c>
      <c r="LD6" s="18">
        <v>50</v>
      </c>
      <c r="LE6" s="18">
        <v>51</v>
      </c>
      <c r="LF6" s="18">
        <v>52</v>
      </c>
      <c r="LG6" s="18">
        <v>53</v>
      </c>
      <c r="LH6" s="18">
        <v>54</v>
      </c>
      <c r="LI6" s="18">
        <v>55</v>
      </c>
      <c r="LJ6" s="18">
        <v>56</v>
      </c>
      <c r="LK6" s="18">
        <v>57</v>
      </c>
      <c r="LL6" s="18">
        <v>58</v>
      </c>
      <c r="LM6" s="18">
        <v>59</v>
      </c>
      <c r="LN6" s="18">
        <v>60</v>
      </c>
      <c r="LO6" s="18">
        <v>61</v>
      </c>
      <c r="LP6" s="18">
        <v>62</v>
      </c>
      <c r="LQ6" s="18">
        <v>63</v>
      </c>
      <c r="LR6" s="18">
        <v>64</v>
      </c>
      <c r="LS6" s="18">
        <v>65</v>
      </c>
      <c r="LT6" s="18">
        <v>66</v>
      </c>
      <c r="LU6" s="18">
        <v>67</v>
      </c>
      <c r="LV6" s="18">
        <v>68</v>
      </c>
      <c r="LW6" s="18">
        <v>69</v>
      </c>
      <c r="LX6" s="18">
        <v>70</v>
      </c>
      <c r="LY6" s="18">
        <v>71</v>
      </c>
      <c r="LZ6" s="18">
        <v>72</v>
      </c>
      <c r="MA6" s="18">
        <v>73</v>
      </c>
      <c r="MB6" s="18">
        <v>74</v>
      </c>
      <c r="MC6" s="18">
        <v>75</v>
      </c>
      <c r="MD6" s="18">
        <v>76</v>
      </c>
      <c r="ME6" s="18">
        <v>77</v>
      </c>
      <c r="MF6" s="18">
        <v>78</v>
      </c>
      <c r="MG6" s="18">
        <v>79</v>
      </c>
      <c r="MH6" s="18">
        <v>80</v>
      </c>
      <c r="MI6" s="18">
        <v>81</v>
      </c>
      <c r="MJ6" s="18">
        <v>82</v>
      </c>
      <c r="MK6" s="18">
        <v>83</v>
      </c>
      <c r="ML6" s="18">
        <v>84</v>
      </c>
      <c r="MM6" s="18">
        <v>85</v>
      </c>
      <c r="MN6" s="18">
        <v>86</v>
      </c>
      <c r="MO6" s="18">
        <v>87</v>
      </c>
      <c r="MP6" s="18">
        <v>88</v>
      </c>
      <c r="MQ6" s="18">
        <v>89</v>
      </c>
      <c r="MR6" s="18">
        <v>90</v>
      </c>
      <c r="MS6" s="18">
        <v>91</v>
      </c>
      <c r="MT6" s="18">
        <v>92</v>
      </c>
      <c r="MU6" s="18">
        <v>93</v>
      </c>
      <c r="MV6" s="18">
        <v>94</v>
      </c>
      <c r="MW6" s="18">
        <v>95</v>
      </c>
      <c r="MX6" s="18">
        <v>96</v>
      </c>
      <c r="MY6" s="18">
        <v>97</v>
      </c>
      <c r="MZ6" s="18">
        <v>98</v>
      </c>
      <c r="NA6" s="18">
        <v>100</v>
      </c>
      <c r="NB6" s="18">
        <v>101</v>
      </c>
      <c r="NC6" s="18">
        <v>102</v>
      </c>
      <c r="ND6" s="18">
        <v>120</v>
      </c>
      <c r="NE6" s="18" t="s">
        <v>291</v>
      </c>
      <c r="NF6" s="58"/>
      <c r="NG6" s="18"/>
    </row>
    <row r="7" spans="1:371" ht="14.4">
      <c r="A7" s="221" t="s">
        <v>20</v>
      </c>
      <c r="B7" s="222">
        <f>B8+B6</f>
        <v>10738</v>
      </c>
      <c r="C7" s="222">
        <f t="shared" ref="C7:U7" si="1">C8+C6</f>
        <v>10041</v>
      </c>
      <c r="D7" s="222">
        <f t="shared" si="1"/>
        <v>17253</v>
      </c>
      <c r="E7" s="222">
        <f t="shared" si="1"/>
        <v>18999</v>
      </c>
      <c r="F7" s="222">
        <f t="shared" si="1"/>
        <v>62851</v>
      </c>
      <c r="G7" s="222">
        <f t="shared" si="1"/>
        <v>61616</v>
      </c>
      <c r="H7" s="222">
        <f t="shared" si="1"/>
        <v>73046</v>
      </c>
      <c r="I7" s="222">
        <f t="shared" si="1"/>
        <v>67822</v>
      </c>
      <c r="J7" s="222">
        <f t="shared" si="1"/>
        <v>58913</v>
      </c>
      <c r="K7" s="222">
        <f t="shared" si="1"/>
        <v>55710</v>
      </c>
      <c r="L7" s="222">
        <f t="shared" si="1"/>
        <v>40791</v>
      </c>
      <c r="M7" s="222">
        <f t="shared" si="1"/>
        <v>38181</v>
      </c>
      <c r="N7" s="222">
        <f t="shared" si="1"/>
        <v>23140</v>
      </c>
      <c r="O7" s="222">
        <f t="shared" si="1"/>
        <v>19614</v>
      </c>
      <c r="P7" s="222">
        <f t="shared" si="1"/>
        <v>11627</v>
      </c>
      <c r="Q7" s="222">
        <f t="shared" si="1"/>
        <v>11245</v>
      </c>
      <c r="R7" s="222">
        <f t="shared" si="1"/>
        <v>5560</v>
      </c>
      <c r="S7" s="222">
        <f t="shared" si="1"/>
        <v>9384</v>
      </c>
      <c r="T7" s="222">
        <f t="shared" si="1"/>
        <v>1299</v>
      </c>
      <c r="U7" s="222">
        <f t="shared" si="1"/>
        <v>4788</v>
      </c>
      <c r="W7" s="12" t="s">
        <v>179</v>
      </c>
      <c r="X7" s="447">
        <f>SUM(FD7:FM7)</f>
        <v>1054</v>
      </c>
      <c r="Y7" s="447">
        <f>SUM(AU7:BD7)</f>
        <v>973</v>
      </c>
      <c r="Z7" s="447">
        <f>SUM(FN7:FW7)</f>
        <v>2772</v>
      </c>
      <c r="AA7" s="447">
        <f>SUM(BE7:BN7)</f>
        <v>2896</v>
      </c>
      <c r="AB7" s="447">
        <f>SUM(FX7:GG7)</f>
        <v>8420</v>
      </c>
      <c r="AC7" s="447">
        <f>SUM(BO7:BX7)</f>
        <v>8854</v>
      </c>
      <c r="AD7" s="447">
        <f>SUM(GH7:GQ7)</f>
        <v>8955</v>
      </c>
      <c r="AE7" s="447">
        <f>SUM(BY7:CH7)</f>
        <v>9042</v>
      </c>
      <c r="AF7" s="447">
        <f>SUM(GR7:HA7)</f>
        <v>7825</v>
      </c>
      <c r="AG7" s="447">
        <f>SUM(CI7:CR7)</f>
        <v>7838</v>
      </c>
      <c r="AH7" s="447">
        <f>SUM(HB7:HK7)</f>
        <v>5494</v>
      </c>
      <c r="AI7" s="447">
        <f>SUM(CS7:DB7)</f>
        <v>5672</v>
      </c>
      <c r="AJ7" s="447">
        <f>SUM(HL7:HU7)</f>
        <v>3682</v>
      </c>
      <c r="AK7" s="447">
        <f>SUM(DC7:DL7)</f>
        <v>3542</v>
      </c>
      <c r="AL7" s="447">
        <f>SUM(HV7:IE7)</f>
        <v>2055</v>
      </c>
      <c r="AM7" s="447">
        <f>SUM(DM7:DV7)</f>
        <v>2081</v>
      </c>
      <c r="AN7" s="447">
        <f>SUM(IF7:IO7)</f>
        <v>779</v>
      </c>
      <c r="AO7" s="447">
        <f>SUM(DW7:EF7)</f>
        <v>1391</v>
      </c>
      <c r="AP7" s="447">
        <f>SUM(IP7:JD7)</f>
        <v>139</v>
      </c>
      <c r="AQ7" s="447">
        <f>SUM(EG7:FA7)</f>
        <v>469</v>
      </c>
      <c r="AR7" s="447">
        <f>+FB7+JE7+NF7</f>
        <v>58</v>
      </c>
      <c r="AT7" s="12" t="s">
        <v>179</v>
      </c>
      <c r="AU7" s="13">
        <v>93</v>
      </c>
      <c r="AV7" s="13">
        <v>88</v>
      </c>
      <c r="AW7" s="13">
        <v>94</v>
      </c>
      <c r="AX7" s="13">
        <v>83</v>
      </c>
      <c r="AY7" s="13">
        <v>78</v>
      </c>
      <c r="AZ7" s="13">
        <v>103</v>
      </c>
      <c r="BA7" s="13">
        <v>88</v>
      </c>
      <c r="BB7" s="13">
        <v>107</v>
      </c>
      <c r="BC7" s="13">
        <v>113</v>
      </c>
      <c r="BD7" s="13">
        <v>126</v>
      </c>
      <c r="BE7" s="13">
        <v>137</v>
      </c>
      <c r="BF7" s="13">
        <v>176</v>
      </c>
      <c r="BG7" s="13">
        <v>154</v>
      </c>
      <c r="BH7" s="13">
        <v>200</v>
      </c>
      <c r="BI7" s="13">
        <v>245</v>
      </c>
      <c r="BJ7" s="13">
        <v>273</v>
      </c>
      <c r="BK7" s="13">
        <v>312</v>
      </c>
      <c r="BL7" s="13">
        <v>407</v>
      </c>
      <c r="BM7" s="13">
        <v>475</v>
      </c>
      <c r="BN7" s="13">
        <v>517</v>
      </c>
      <c r="BO7" s="13">
        <v>620</v>
      </c>
      <c r="BP7" s="13">
        <v>702</v>
      </c>
      <c r="BQ7" s="13">
        <v>748</v>
      </c>
      <c r="BR7" s="13">
        <v>850</v>
      </c>
      <c r="BS7" s="13">
        <v>920</v>
      </c>
      <c r="BT7" s="13">
        <v>949</v>
      </c>
      <c r="BU7" s="13">
        <v>994</v>
      </c>
      <c r="BV7" s="13">
        <v>933</v>
      </c>
      <c r="BW7" s="13">
        <v>1061</v>
      </c>
      <c r="BX7" s="13">
        <v>1077</v>
      </c>
      <c r="BY7" s="13">
        <v>970</v>
      </c>
      <c r="BZ7" s="13">
        <v>910</v>
      </c>
      <c r="CA7" s="13">
        <v>936</v>
      </c>
      <c r="CB7" s="13">
        <v>941</v>
      </c>
      <c r="CC7" s="13">
        <v>934</v>
      </c>
      <c r="CD7" s="13">
        <v>840</v>
      </c>
      <c r="CE7" s="13">
        <v>833</v>
      </c>
      <c r="CF7" s="13">
        <v>859</v>
      </c>
      <c r="CG7" s="13">
        <v>903</v>
      </c>
      <c r="CH7" s="13">
        <v>916</v>
      </c>
      <c r="CI7" s="13">
        <v>827</v>
      </c>
      <c r="CJ7" s="13">
        <v>957</v>
      </c>
      <c r="CK7" s="13">
        <v>912</v>
      </c>
      <c r="CL7" s="13">
        <v>851</v>
      </c>
      <c r="CM7" s="13">
        <v>751</v>
      </c>
      <c r="CN7" s="13">
        <v>768</v>
      </c>
      <c r="CO7" s="13">
        <v>703</v>
      </c>
      <c r="CP7" s="13">
        <v>691</v>
      </c>
      <c r="CQ7" s="13">
        <v>739</v>
      </c>
      <c r="CR7" s="13">
        <v>639</v>
      </c>
      <c r="CS7" s="13">
        <v>665</v>
      </c>
      <c r="CT7" s="13">
        <v>637</v>
      </c>
      <c r="CU7" s="13">
        <v>625</v>
      </c>
      <c r="CV7" s="13">
        <v>621</v>
      </c>
      <c r="CW7" s="13">
        <v>624</v>
      </c>
      <c r="CX7" s="13">
        <v>518</v>
      </c>
      <c r="CY7" s="13">
        <v>522</v>
      </c>
      <c r="CZ7" s="13">
        <v>501</v>
      </c>
      <c r="DA7" s="13">
        <v>461</v>
      </c>
      <c r="DB7" s="13">
        <v>498</v>
      </c>
      <c r="DC7" s="13">
        <v>448</v>
      </c>
      <c r="DD7" s="13">
        <v>436</v>
      </c>
      <c r="DE7" s="13">
        <v>428</v>
      </c>
      <c r="DF7" s="13">
        <v>365</v>
      </c>
      <c r="DG7" s="13">
        <v>333</v>
      </c>
      <c r="DH7" s="13">
        <v>319</v>
      </c>
      <c r="DI7" s="13">
        <v>333</v>
      </c>
      <c r="DJ7" s="13">
        <v>307</v>
      </c>
      <c r="DK7" s="13">
        <v>306</v>
      </c>
      <c r="DL7" s="13">
        <v>267</v>
      </c>
      <c r="DM7" s="13">
        <v>260</v>
      </c>
      <c r="DN7" s="13">
        <v>251</v>
      </c>
      <c r="DO7" s="13">
        <v>235</v>
      </c>
      <c r="DP7" s="13">
        <v>201</v>
      </c>
      <c r="DQ7" s="13">
        <v>196</v>
      </c>
      <c r="DR7" s="13">
        <v>210</v>
      </c>
      <c r="DS7" s="13">
        <v>182</v>
      </c>
      <c r="DT7" s="13">
        <v>193</v>
      </c>
      <c r="DU7" s="13">
        <v>168</v>
      </c>
      <c r="DV7" s="13">
        <v>185</v>
      </c>
      <c r="DW7" s="13">
        <v>156</v>
      </c>
      <c r="DX7" s="13">
        <v>161</v>
      </c>
      <c r="DY7" s="13">
        <v>143</v>
      </c>
      <c r="DZ7" s="13">
        <v>140</v>
      </c>
      <c r="EA7" s="13">
        <v>152</v>
      </c>
      <c r="EB7" s="13">
        <v>151</v>
      </c>
      <c r="EC7" s="13">
        <v>132</v>
      </c>
      <c r="ED7" s="13">
        <v>130</v>
      </c>
      <c r="EE7" s="13">
        <v>125</v>
      </c>
      <c r="EF7" s="13">
        <v>101</v>
      </c>
      <c r="EG7" s="13">
        <v>104</v>
      </c>
      <c r="EH7" s="13">
        <v>93</v>
      </c>
      <c r="EI7" s="13">
        <v>57</v>
      </c>
      <c r="EJ7" s="13">
        <v>53</v>
      </c>
      <c r="EK7" s="13">
        <v>39</v>
      </c>
      <c r="EL7" s="13">
        <v>28</v>
      </c>
      <c r="EM7" s="13">
        <v>26</v>
      </c>
      <c r="EN7" s="13">
        <v>20</v>
      </c>
      <c r="EO7" s="13">
        <v>15</v>
      </c>
      <c r="EP7" s="13">
        <v>10</v>
      </c>
      <c r="EQ7" s="13">
        <v>6</v>
      </c>
      <c r="ER7" s="13">
        <v>4</v>
      </c>
      <c r="ES7" s="13">
        <v>2</v>
      </c>
      <c r="ET7" s="13">
        <v>1</v>
      </c>
      <c r="EU7" s="13"/>
      <c r="EV7" s="13"/>
      <c r="EW7" s="13"/>
      <c r="EX7" s="13">
        <v>1</v>
      </c>
      <c r="EY7" s="13"/>
      <c r="EZ7" s="13">
        <v>10</v>
      </c>
      <c r="FA7" s="13"/>
      <c r="FB7" s="13">
        <v>5</v>
      </c>
      <c r="FC7" s="59">
        <v>42763</v>
      </c>
      <c r="FD7" s="13">
        <v>85</v>
      </c>
      <c r="FE7" s="13">
        <v>104</v>
      </c>
      <c r="FF7" s="13">
        <v>83</v>
      </c>
      <c r="FG7" s="13">
        <v>101</v>
      </c>
      <c r="FH7" s="13">
        <v>100</v>
      </c>
      <c r="FI7" s="13">
        <v>118</v>
      </c>
      <c r="FJ7" s="13">
        <v>105</v>
      </c>
      <c r="FK7" s="13">
        <v>126</v>
      </c>
      <c r="FL7" s="13">
        <v>107</v>
      </c>
      <c r="FM7" s="13">
        <v>125</v>
      </c>
      <c r="FN7" s="13">
        <v>119</v>
      </c>
      <c r="FO7" s="13">
        <v>148</v>
      </c>
      <c r="FP7" s="13">
        <v>181</v>
      </c>
      <c r="FQ7" s="13">
        <v>194</v>
      </c>
      <c r="FR7" s="13">
        <v>197</v>
      </c>
      <c r="FS7" s="13">
        <v>264</v>
      </c>
      <c r="FT7" s="13">
        <v>353</v>
      </c>
      <c r="FU7" s="13">
        <v>362</v>
      </c>
      <c r="FV7" s="13">
        <v>431</v>
      </c>
      <c r="FW7" s="13">
        <v>523</v>
      </c>
      <c r="FX7" s="13">
        <v>611</v>
      </c>
      <c r="FY7" s="13">
        <v>669</v>
      </c>
      <c r="FZ7" s="13">
        <v>767</v>
      </c>
      <c r="GA7" s="13">
        <v>741</v>
      </c>
      <c r="GB7" s="13">
        <v>874</v>
      </c>
      <c r="GC7" s="13">
        <v>858</v>
      </c>
      <c r="GD7" s="13">
        <v>927</v>
      </c>
      <c r="GE7" s="13">
        <v>962</v>
      </c>
      <c r="GF7" s="13">
        <v>1013</v>
      </c>
      <c r="GG7" s="13">
        <v>998</v>
      </c>
      <c r="GH7" s="13">
        <v>956</v>
      </c>
      <c r="GI7" s="13">
        <v>932</v>
      </c>
      <c r="GJ7" s="13">
        <v>931</v>
      </c>
      <c r="GK7" s="13">
        <v>945</v>
      </c>
      <c r="GL7" s="13">
        <v>897</v>
      </c>
      <c r="GM7" s="13">
        <v>830</v>
      </c>
      <c r="GN7" s="13">
        <v>836</v>
      </c>
      <c r="GO7" s="13">
        <v>862</v>
      </c>
      <c r="GP7" s="13">
        <v>882</v>
      </c>
      <c r="GQ7" s="13">
        <v>884</v>
      </c>
      <c r="GR7" s="13">
        <v>966</v>
      </c>
      <c r="GS7" s="13">
        <v>892</v>
      </c>
      <c r="GT7" s="13">
        <v>813</v>
      </c>
      <c r="GU7" s="13">
        <v>821</v>
      </c>
      <c r="GV7" s="13">
        <v>781</v>
      </c>
      <c r="GW7" s="13">
        <v>759</v>
      </c>
      <c r="GX7" s="13">
        <v>709</v>
      </c>
      <c r="GY7" s="13">
        <v>684</v>
      </c>
      <c r="GZ7" s="13">
        <v>712</v>
      </c>
      <c r="HA7" s="13">
        <v>688</v>
      </c>
      <c r="HB7" s="13">
        <v>636</v>
      </c>
      <c r="HC7" s="13">
        <v>586</v>
      </c>
      <c r="HD7" s="13">
        <v>601</v>
      </c>
      <c r="HE7" s="13">
        <v>602</v>
      </c>
      <c r="HF7" s="13">
        <v>565</v>
      </c>
      <c r="HG7" s="13">
        <v>524</v>
      </c>
      <c r="HH7" s="13">
        <v>524</v>
      </c>
      <c r="HI7" s="13">
        <v>474</v>
      </c>
      <c r="HJ7" s="13">
        <v>483</v>
      </c>
      <c r="HK7" s="13">
        <v>499</v>
      </c>
      <c r="HL7" s="13">
        <v>421</v>
      </c>
      <c r="HM7" s="13">
        <v>423</v>
      </c>
      <c r="HN7" s="13">
        <v>395</v>
      </c>
      <c r="HO7" s="13">
        <v>412</v>
      </c>
      <c r="HP7" s="13">
        <v>374</v>
      </c>
      <c r="HQ7" s="13">
        <v>392</v>
      </c>
      <c r="HR7" s="13">
        <v>318</v>
      </c>
      <c r="HS7" s="13">
        <v>353</v>
      </c>
      <c r="HT7" s="13">
        <v>301</v>
      </c>
      <c r="HU7" s="13">
        <v>293</v>
      </c>
      <c r="HV7" s="13">
        <v>300</v>
      </c>
      <c r="HW7" s="13">
        <v>262</v>
      </c>
      <c r="HX7" s="13">
        <v>215</v>
      </c>
      <c r="HY7" s="13">
        <v>252</v>
      </c>
      <c r="HZ7" s="13">
        <v>234</v>
      </c>
      <c r="IA7" s="13">
        <v>194</v>
      </c>
      <c r="IB7" s="13">
        <v>155</v>
      </c>
      <c r="IC7" s="13">
        <v>149</v>
      </c>
      <c r="ID7" s="13">
        <v>157</v>
      </c>
      <c r="IE7" s="13">
        <v>137</v>
      </c>
      <c r="IF7" s="13">
        <v>122</v>
      </c>
      <c r="IG7" s="13">
        <v>104</v>
      </c>
      <c r="IH7" s="13">
        <v>89</v>
      </c>
      <c r="II7" s="13">
        <v>80</v>
      </c>
      <c r="IJ7" s="13">
        <v>95</v>
      </c>
      <c r="IK7" s="13">
        <v>76</v>
      </c>
      <c r="IL7" s="13">
        <v>69</v>
      </c>
      <c r="IM7" s="13">
        <v>43</v>
      </c>
      <c r="IN7" s="13">
        <v>52</v>
      </c>
      <c r="IO7" s="13">
        <v>49</v>
      </c>
      <c r="IP7" s="13">
        <v>28</v>
      </c>
      <c r="IQ7" s="13">
        <v>29</v>
      </c>
      <c r="IR7" s="13">
        <v>27</v>
      </c>
      <c r="IS7" s="13">
        <v>13</v>
      </c>
      <c r="IT7" s="13">
        <v>14</v>
      </c>
      <c r="IU7" s="13">
        <v>6</v>
      </c>
      <c r="IV7" s="13">
        <v>5</v>
      </c>
      <c r="IW7" s="13">
        <v>2</v>
      </c>
      <c r="IX7" s="13">
        <v>2</v>
      </c>
      <c r="IY7" s="13">
        <v>3</v>
      </c>
      <c r="IZ7" s="13"/>
      <c r="JA7" s="13"/>
      <c r="JB7" s="13"/>
      <c r="JC7" s="13"/>
      <c r="JD7" s="13">
        <v>10</v>
      </c>
      <c r="JE7" s="13">
        <v>7</v>
      </c>
      <c r="JF7" s="59">
        <v>41182</v>
      </c>
      <c r="JG7" s="13"/>
      <c r="JH7" s="13"/>
      <c r="JI7" s="13">
        <v>1</v>
      </c>
      <c r="JJ7" s="13"/>
      <c r="JK7" s="13"/>
      <c r="JL7" s="13"/>
      <c r="JM7" s="13"/>
      <c r="JN7" s="13"/>
      <c r="JO7" s="13"/>
      <c r="JP7" s="13">
        <v>1</v>
      </c>
      <c r="JQ7" s="13"/>
      <c r="JR7" s="13"/>
      <c r="JS7" s="13"/>
      <c r="JT7" s="13"/>
      <c r="JU7" s="13">
        <v>1</v>
      </c>
      <c r="JV7" s="13"/>
      <c r="JW7" s="13"/>
      <c r="JX7" s="13"/>
      <c r="JY7" s="13"/>
      <c r="JZ7" s="13"/>
      <c r="KA7" s="13"/>
      <c r="KB7" s="13"/>
      <c r="KC7" s="13"/>
      <c r="KD7" s="13"/>
      <c r="KE7" s="13">
        <v>2</v>
      </c>
      <c r="KF7" s="13"/>
      <c r="KG7" s="13">
        <v>1</v>
      </c>
      <c r="KH7" s="13">
        <v>1</v>
      </c>
      <c r="KI7" s="13">
        <v>1</v>
      </c>
      <c r="KJ7" s="13">
        <v>3</v>
      </c>
      <c r="KK7" s="13">
        <v>3</v>
      </c>
      <c r="KL7" s="13">
        <v>1</v>
      </c>
      <c r="KM7" s="13"/>
      <c r="KN7" s="13">
        <v>2</v>
      </c>
      <c r="KO7" s="13"/>
      <c r="KP7" s="13"/>
      <c r="KQ7" s="13"/>
      <c r="KR7" s="13">
        <v>1</v>
      </c>
      <c r="KS7" s="13"/>
      <c r="KT7" s="13">
        <v>1</v>
      </c>
      <c r="KU7" s="13"/>
      <c r="KV7" s="13"/>
      <c r="KW7" s="13">
        <v>1</v>
      </c>
      <c r="KX7" s="13">
        <v>1</v>
      </c>
      <c r="KY7" s="13"/>
      <c r="KZ7" s="13"/>
      <c r="LA7" s="13">
        <v>2</v>
      </c>
      <c r="LB7" s="13">
        <v>1</v>
      </c>
      <c r="LC7" s="13"/>
      <c r="LD7" s="13">
        <v>1</v>
      </c>
      <c r="LE7" s="13"/>
      <c r="LF7" s="13"/>
      <c r="LG7" s="13">
        <v>1</v>
      </c>
      <c r="LH7" s="13"/>
      <c r="LI7" s="13"/>
      <c r="LJ7" s="13">
        <v>1</v>
      </c>
      <c r="LK7" s="13"/>
      <c r="LL7" s="13"/>
      <c r="LM7" s="13"/>
      <c r="LN7" s="13">
        <v>1</v>
      </c>
      <c r="LO7" s="13">
        <v>1</v>
      </c>
      <c r="LP7" s="13"/>
      <c r="LQ7" s="13"/>
      <c r="LR7" s="13"/>
      <c r="LS7" s="13"/>
      <c r="LT7" s="13">
        <v>2</v>
      </c>
      <c r="LU7" s="13"/>
      <c r="LV7" s="13"/>
      <c r="LW7" s="13"/>
      <c r="LX7" s="13"/>
      <c r="LY7" s="13">
        <v>1</v>
      </c>
      <c r="LZ7" s="13">
        <v>2</v>
      </c>
      <c r="MA7" s="13">
        <v>1</v>
      </c>
      <c r="MB7" s="13"/>
      <c r="MC7" s="13">
        <v>2</v>
      </c>
      <c r="MD7" s="13">
        <v>1</v>
      </c>
      <c r="ME7" s="13">
        <v>1</v>
      </c>
      <c r="MF7" s="13"/>
      <c r="MG7" s="13"/>
      <c r="MH7" s="13"/>
      <c r="MI7" s="13">
        <v>1</v>
      </c>
      <c r="MJ7" s="13"/>
      <c r="MK7" s="13">
        <v>1</v>
      </c>
      <c r="ML7" s="13"/>
      <c r="MM7" s="13"/>
      <c r="MN7" s="13"/>
      <c r="MO7" s="13"/>
      <c r="MP7" s="13"/>
      <c r="MQ7" s="13">
        <v>1</v>
      </c>
      <c r="MR7" s="13">
        <v>1</v>
      </c>
      <c r="MS7" s="13">
        <v>1</v>
      </c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>
        <v>2</v>
      </c>
      <c r="NF7" s="59">
        <v>46</v>
      </c>
      <c r="NG7" s="13">
        <v>83991</v>
      </c>
    </row>
    <row r="8" spans="1:371" ht="14.4">
      <c r="A8" s="221" t="s">
        <v>21</v>
      </c>
      <c r="B8" s="222">
        <f>B39+B41+B48+B49+B52+B53+B54+B70+B71+B72+B73+B74+B75+B84+B89+B90+B95+B96+B97+B100+B101+B102+B109+B110+B113+B115+B117+B120+B121+B130+B132+B135+B148+B149+B150+B153+B158+B163+B165+B168</f>
        <v>7028</v>
      </c>
      <c r="C8" s="222">
        <f t="shared" ref="C8:U8" si="2">C39+C41+C48+C49+C52+C53+C54+C70+C71+C72+C73+C74+C75+C84+C89+C90+C95+C96+C97+C100+C101+C102+C109+C110+C113+C115+C117+C120+C121+C130+C132+C135+C148+C149+C150+C153+C158+C163+C165+C168</f>
        <v>6484</v>
      </c>
      <c r="D8" s="222">
        <f t="shared" si="2"/>
        <v>12182</v>
      </c>
      <c r="E8" s="222">
        <f t="shared" si="2"/>
        <v>13723</v>
      </c>
      <c r="F8" s="222">
        <f t="shared" si="2"/>
        <v>49711</v>
      </c>
      <c r="G8" s="222">
        <f t="shared" si="2"/>
        <v>47745</v>
      </c>
      <c r="H8" s="222">
        <f t="shared" si="2"/>
        <v>57213</v>
      </c>
      <c r="I8" s="222">
        <f t="shared" si="2"/>
        <v>52325</v>
      </c>
      <c r="J8" s="222">
        <f t="shared" si="2"/>
        <v>46345</v>
      </c>
      <c r="K8" s="222">
        <f t="shared" si="2"/>
        <v>43566</v>
      </c>
      <c r="L8" s="222">
        <f t="shared" si="2"/>
        <v>31214</v>
      </c>
      <c r="M8" s="222">
        <f t="shared" si="2"/>
        <v>29367</v>
      </c>
      <c r="N8" s="222">
        <f t="shared" si="2"/>
        <v>17005</v>
      </c>
      <c r="O8" s="222">
        <f t="shared" si="2"/>
        <v>14491</v>
      </c>
      <c r="P8" s="222">
        <f t="shared" si="2"/>
        <v>8229</v>
      </c>
      <c r="Q8" s="222">
        <f t="shared" si="2"/>
        <v>7687</v>
      </c>
      <c r="R8" s="222">
        <f t="shared" si="2"/>
        <v>3525</v>
      </c>
      <c r="S8" s="222">
        <f t="shared" si="2"/>
        <v>5509</v>
      </c>
      <c r="T8" s="222">
        <f t="shared" si="2"/>
        <v>712</v>
      </c>
      <c r="U8" s="222">
        <f t="shared" si="2"/>
        <v>2400</v>
      </c>
      <c r="W8" s="12" t="s">
        <v>19</v>
      </c>
      <c r="X8" s="458">
        <f t="shared" ref="X8:X29" si="3">SUM(FD8:FM8)</f>
        <v>3710</v>
      </c>
      <c r="Y8" s="458">
        <f t="shared" ref="Y8:Y29" si="4">SUM(AU8:BD8)</f>
        <v>3557</v>
      </c>
      <c r="Z8" s="458">
        <f t="shared" ref="Z8:Z29" si="5">SUM(FN8:FW8)</f>
        <v>5071</v>
      </c>
      <c r="AA8" s="458">
        <f t="shared" ref="AA8:AA29" si="6">SUM(BE8:BN8)</f>
        <v>5276</v>
      </c>
      <c r="AB8" s="458">
        <f t="shared" ref="AB8:AB29" si="7">SUM(FX8:GG8)</f>
        <v>13140</v>
      </c>
      <c r="AC8" s="458">
        <f t="shared" ref="AC8:AC29" si="8">SUM(BO8:BX8)</f>
        <v>13871</v>
      </c>
      <c r="AD8" s="458">
        <f t="shared" ref="AD8:AD29" si="9">SUM(GH8:GQ8)</f>
        <v>15833</v>
      </c>
      <c r="AE8" s="458">
        <f t="shared" ref="AE8:AE29" si="10">SUM(BY8:CH8)</f>
        <v>15497</v>
      </c>
      <c r="AF8" s="458">
        <f t="shared" ref="AF8:AF29" si="11">SUM(GR8:HA8)</f>
        <v>12568</v>
      </c>
      <c r="AG8" s="458">
        <f t="shared" ref="AG8:AG29" si="12">SUM(CI8:CR8)</f>
        <v>12144</v>
      </c>
      <c r="AH8" s="458">
        <f t="shared" ref="AH8:AH29" si="13">SUM(HB8:HK8)</f>
        <v>9577</v>
      </c>
      <c r="AI8" s="458">
        <f t="shared" ref="AI8:AI29" si="14">SUM(CS8:DB8)</f>
        <v>8814</v>
      </c>
      <c r="AJ8" s="458">
        <f t="shared" ref="AJ8:AJ29" si="15">SUM(HL8:HU8)</f>
        <v>6135</v>
      </c>
      <c r="AK8" s="458">
        <f t="shared" ref="AK8:AK29" si="16">SUM(DC8:DL8)</f>
        <v>5123</v>
      </c>
      <c r="AL8" s="458">
        <f t="shared" ref="AL8:AL29" si="17">SUM(HV8:IE8)</f>
        <v>3398</v>
      </c>
      <c r="AM8" s="458">
        <f t="shared" ref="AM8:AM29" si="18">SUM(DM8:DV8)</f>
        <v>3558</v>
      </c>
      <c r="AN8" s="458">
        <f t="shared" ref="AN8:AN29" si="19">SUM(IF8:IO8)</f>
        <v>2035</v>
      </c>
      <c r="AO8" s="458">
        <f t="shared" ref="AO8:AO29" si="20">SUM(DW8:EF8)</f>
        <v>3875</v>
      </c>
      <c r="AP8" s="458">
        <f t="shared" ref="AP8:AP29" si="21">SUM(IP8:JD8)</f>
        <v>587</v>
      </c>
      <c r="AQ8" s="458">
        <f t="shared" ref="AQ8:AQ29" si="22">SUM(EG8:FA8)</f>
        <v>2388</v>
      </c>
      <c r="AR8" s="458">
        <f t="shared" ref="AR8:AR29" si="23">+FB8+JE8+NF8</f>
        <v>601</v>
      </c>
      <c r="AT8" s="12" t="s">
        <v>19</v>
      </c>
      <c r="AU8" s="13">
        <v>332</v>
      </c>
      <c r="AV8" s="13">
        <v>437</v>
      </c>
      <c r="AW8" s="13">
        <v>325</v>
      </c>
      <c r="AX8" s="13">
        <v>283</v>
      </c>
      <c r="AY8" s="13">
        <v>310</v>
      </c>
      <c r="AZ8" s="13">
        <v>346</v>
      </c>
      <c r="BA8" s="13">
        <v>369</v>
      </c>
      <c r="BB8" s="13">
        <v>375</v>
      </c>
      <c r="BC8" s="13">
        <v>381</v>
      </c>
      <c r="BD8" s="13">
        <v>399</v>
      </c>
      <c r="BE8" s="13">
        <v>379</v>
      </c>
      <c r="BF8" s="13">
        <v>380</v>
      </c>
      <c r="BG8" s="13">
        <v>405</v>
      </c>
      <c r="BH8" s="13">
        <v>403</v>
      </c>
      <c r="BI8" s="13">
        <v>463</v>
      </c>
      <c r="BJ8" s="13">
        <v>542</v>
      </c>
      <c r="BK8" s="13">
        <v>517</v>
      </c>
      <c r="BL8" s="13">
        <v>622</v>
      </c>
      <c r="BM8" s="13">
        <v>713</v>
      </c>
      <c r="BN8" s="13">
        <v>852</v>
      </c>
      <c r="BO8" s="13">
        <v>979</v>
      </c>
      <c r="BP8" s="13">
        <v>1009</v>
      </c>
      <c r="BQ8" s="13">
        <v>1158</v>
      </c>
      <c r="BR8" s="13">
        <v>1243</v>
      </c>
      <c r="BS8" s="13">
        <v>1384</v>
      </c>
      <c r="BT8" s="13">
        <v>1476</v>
      </c>
      <c r="BU8" s="13">
        <v>1540</v>
      </c>
      <c r="BV8" s="13">
        <v>1572</v>
      </c>
      <c r="BW8" s="13">
        <v>1722</v>
      </c>
      <c r="BX8" s="13">
        <v>1788</v>
      </c>
      <c r="BY8" s="13">
        <v>1773</v>
      </c>
      <c r="BZ8" s="13">
        <v>1722</v>
      </c>
      <c r="CA8" s="13">
        <v>1690</v>
      </c>
      <c r="CB8" s="13">
        <v>1684</v>
      </c>
      <c r="CC8" s="13">
        <v>1592</v>
      </c>
      <c r="CD8" s="13">
        <v>1487</v>
      </c>
      <c r="CE8" s="13">
        <v>1398</v>
      </c>
      <c r="CF8" s="13">
        <v>1383</v>
      </c>
      <c r="CG8" s="13">
        <v>1387</v>
      </c>
      <c r="CH8" s="13">
        <v>1381</v>
      </c>
      <c r="CI8" s="13">
        <v>1370</v>
      </c>
      <c r="CJ8" s="13">
        <v>1287</v>
      </c>
      <c r="CK8" s="13">
        <v>1269</v>
      </c>
      <c r="CL8" s="13">
        <v>1235</v>
      </c>
      <c r="CM8" s="13">
        <v>1184</v>
      </c>
      <c r="CN8" s="13">
        <v>1196</v>
      </c>
      <c r="CO8" s="13">
        <v>1226</v>
      </c>
      <c r="CP8" s="13">
        <v>1146</v>
      </c>
      <c r="CQ8" s="13">
        <v>1079</v>
      </c>
      <c r="CR8" s="13">
        <v>1152</v>
      </c>
      <c r="CS8" s="13">
        <v>1014</v>
      </c>
      <c r="CT8" s="13">
        <v>995</v>
      </c>
      <c r="CU8" s="13">
        <v>1003</v>
      </c>
      <c r="CV8" s="13">
        <v>928</v>
      </c>
      <c r="CW8" s="13">
        <v>893</v>
      </c>
      <c r="CX8" s="13">
        <v>882</v>
      </c>
      <c r="CY8" s="13">
        <v>845</v>
      </c>
      <c r="CZ8" s="13">
        <v>791</v>
      </c>
      <c r="DA8" s="13">
        <v>740</v>
      </c>
      <c r="DB8" s="13">
        <v>723</v>
      </c>
      <c r="DC8" s="13">
        <v>697</v>
      </c>
      <c r="DD8" s="13">
        <v>616</v>
      </c>
      <c r="DE8" s="13">
        <v>554</v>
      </c>
      <c r="DF8" s="13">
        <v>568</v>
      </c>
      <c r="DG8" s="13">
        <v>493</v>
      </c>
      <c r="DH8" s="13">
        <v>467</v>
      </c>
      <c r="DI8" s="13">
        <v>474</v>
      </c>
      <c r="DJ8" s="13">
        <v>438</v>
      </c>
      <c r="DK8" s="13">
        <v>418</v>
      </c>
      <c r="DL8" s="13">
        <v>398</v>
      </c>
      <c r="DM8" s="13">
        <v>424</v>
      </c>
      <c r="DN8" s="13">
        <v>354</v>
      </c>
      <c r="DO8" s="13">
        <v>381</v>
      </c>
      <c r="DP8" s="13">
        <v>305</v>
      </c>
      <c r="DQ8" s="13">
        <v>331</v>
      </c>
      <c r="DR8" s="13">
        <v>379</v>
      </c>
      <c r="DS8" s="13">
        <v>354</v>
      </c>
      <c r="DT8" s="13">
        <v>358</v>
      </c>
      <c r="DU8" s="13">
        <v>339</v>
      </c>
      <c r="DV8" s="13">
        <v>333</v>
      </c>
      <c r="DW8" s="13">
        <v>371</v>
      </c>
      <c r="DX8" s="13">
        <v>344</v>
      </c>
      <c r="DY8" s="13">
        <v>365</v>
      </c>
      <c r="DZ8" s="13">
        <v>385</v>
      </c>
      <c r="EA8" s="13">
        <v>379</v>
      </c>
      <c r="EB8" s="13">
        <v>406</v>
      </c>
      <c r="EC8" s="13">
        <v>367</v>
      </c>
      <c r="ED8" s="13">
        <v>390</v>
      </c>
      <c r="EE8" s="13">
        <v>389</v>
      </c>
      <c r="EF8" s="13">
        <v>479</v>
      </c>
      <c r="EG8" s="13">
        <v>391</v>
      </c>
      <c r="EH8" s="13">
        <v>349</v>
      </c>
      <c r="EI8" s="13">
        <v>348</v>
      </c>
      <c r="EJ8" s="13">
        <v>290</v>
      </c>
      <c r="EK8" s="13">
        <v>244</v>
      </c>
      <c r="EL8" s="13">
        <v>193</v>
      </c>
      <c r="EM8" s="13">
        <v>177</v>
      </c>
      <c r="EN8" s="13">
        <v>119</v>
      </c>
      <c r="EO8" s="13">
        <v>110</v>
      </c>
      <c r="EP8" s="13">
        <v>58</v>
      </c>
      <c r="EQ8" s="13">
        <v>46</v>
      </c>
      <c r="ER8" s="13">
        <v>22</v>
      </c>
      <c r="ES8" s="13">
        <v>19</v>
      </c>
      <c r="ET8" s="13">
        <v>8</v>
      </c>
      <c r="EU8" s="13">
        <v>5</v>
      </c>
      <c r="EV8" s="13">
        <v>4</v>
      </c>
      <c r="EW8" s="13">
        <v>1</v>
      </c>
      <c r="EX8" s="13">
        <v>2</v>
      </c>
      <c r="EY8" s="13">
        <v>2</v>
      </c>
      <c r="EZ8" s="13"/>
      <c r="FA8" s="13"/>
      <c r="FB8" s="13">
        <v>11</v>
      </c>
      <c r="FC8" s="59">
        <v>74114</v>
      </c>
      <c r="FD8" s="13">
        <v>328</v>
      </c>
      <c r="FE8" s="13">
        <v>456</v>
      </c>
      <c r="FF8" s="13">
        <v>364</v>
      </c>
      <c r="FG8" s="13">
        <v>338</v>
      </c>
      <c r="FH8" s="13">
        <v>329</v>
      </c>
      <c r="FI8" s="13">
        <v>358</v>
      </c>
      <c r="FJ8" s="13">
        <v>409</v>
      </c>
      <c r="FK8" s="13">
        <v>371</v>
      </c>
      <c r="FL8" s="13">
        <v>365</v>
      </c>
      <c r="FM8" s="13">
        <v>392</v>
      </c>
      <c r="FN8" s="13">
        <v>388</v>
      </c>
      <c r="FO8" s="13">
        <v>440</v>
      </c>
      <c r="FP8" s="13">
        <v>414</v>
      </c>
      <c r="FQ8" s="13">
        <v>392</v>
      </c>
      <c r="FR8" s="13">
        <v>432</v>
      </c>
      <c r="FS8" s="13">
        <v>536</v>
      </c>
      <c r="FT8" s="13">
        <v>491</v>
      </c>
      <c r="FU8" s="13">
        <v>537</v>
      </c>
      <c r="FV8" s="13">
        <v>642</v>
      </c>
      <c r="FW8" s="13">
        <v>799</v>
      </c>
      <c r="FX8" s="13">
        <v>908</v>
      </c>
      <c r="FY8" s="13">
        <v>1014</v>
      </c>
      <c r="FZ8" s="13">
        <v>1100</v>
      </c>
      <c r="GA8" s="13">
        <v>1221</v>
      </c>
      <c r="GB8" s="13">
        <v>1302</v>
      </c>
      <c r="GC8" s="13">
        <v>1385</v>
      </c>
      <c r="GD8" s="13">
        <v>1435</v>
      </c>
      <c r="GE8" s="13">
        <v>1549</v>
      </c>
      <c r="GF8" s="13">
        <v>1565</v>
      </c>
      <c r="GG8" s="13">
        <v>1661</v>
      </c>
      <c r="GH8" s="13">
        <v>1686</v>
      </c>
      <c r="GI8" s="13">
        <v>1699</v>
      </c>
      <c r="GJ8" s="13">
        <v>1626</v>
      </c>
      <c r="GK8" s="13">
        <v>1701</v>
      </c>
      <c r="GL8" s="13">
        <v>1646</v>
      </c>
      <c r="GM8" s="13">
        <v>1659</v>
      </c>
      <c r="GN8" s="13">
        <v>1529</v>
      </c>
      <c r="GO8" s="13">
        <v>1465</v>
      </c>
      <c r="GP8" s="13">
        <v>1457</v>
      </c>
      <c r="GQ8" s="13">
        <v>1365</v>
      </c>
      <c r="GR8" s="13">
        <v>1382</v>
      </c>
      <c r="GS8" s="13">
        <v>1378</v>
      </c>
      <c r="GT8" s="13">
        <v>1299</v>
      </c>
      <c r="GU8" s="13">
        <v>1325</v>
      </c>
      <c r="GV8" s="13">
        <v>1248</v>
      </c>
      <c r="GW8" s="13">
        <v>1247</v>
      </c>
      <c r="GX8" s="13">
        <v>1212</v>
      </c>
      <c r="GY8" s="13">
        <v>1166</v>
      </c>
      <c r="GZ8" s="13">
        <v>1195</v>
      </c>
      <c r="HA8" s="13">
        <v>1116</v>
      </c>
      <c r="HB8" s="13">
        <v>1101</v>
      </c>
      <c r="HC8" s="13">
        <v>1114</v>
      </c>
      <c r="HD8" s="13">
        <v>1066</v>
      </c>
      <c r="HE8" s="13">
        <v>1014</v>
      </c>
      <c r="HF8" s="13">
        <v>932</v>
      </c>
      <c r="HG8" s="13">
        <v>946</v>
      </c>
      <c r="HH8" s="13">
        <v>829</v>
      </c>
      <c r="HI8" s="13">
        <v>894</v>
      </c>
      <c r="HJ8" s="13">
        <v>830</v>
      </c>
      <c r="HK8" s="13">
        <v>851</v>
      </c>
      <c r="HL8" s="13">
        <v>787</v>
      </c>
      <c r="HM8" s="13">
        <v>771</v>
      </c>
      <c r="HN8" s="13">
        <v>719</v>
      </c>
      <c r="HO8" s="13">
        <v>680</v>
      </c>
      <c r="HP8" s="13">
        <v>597</v>
      </c>
      <c r="HQ8" s="13">
        <v>588</v>
      </c>
      <c r="HR8" s="13">
        <v>561</v>
      </c>
      <c r="HS8" s="13">
        <v>509</v>
      </c>
      <c r="HT8" s="13">
        <v>473</v>
      </c>
      <c r="HU8" s="13">
        <v>450</v>
      </c>
      <c r="HV8" s="13">
        <v>393</v>
      </c>
      <c r="HW8" s="13">
        <v>407</v>
      </c>
      <c r="HX8" s="13">
        <v>391</v>
      </c>
      <c r="HY8" s="13">
        <v>384</v>
      </c>
      <c r="HZ8" s="13">
        <v>346</v>
      </c>
      <c r="IA8" s="13">
        <v>343</v>
      </c>
      <c r="IB8" s="13">
        <v>305</v>
      </c>
      <c r="IC8" s="13">
        <v>302</v>
      </c>
      <c r="ID8" s="13">
        <v>277</v>
      </c>
      <c r="IE8" s="13">
        <v>250</v>
      </c>
      <c r="IF8" s="13">
        <v>277</v>
      </c>
      <c r="IG8" s="13">
        <v>237</v>
      </c>
      <c r="IH8" s="13">
        <v>197</v>
      </c>
      <c r="II8" s="13">
        <v>240</v>
      </c>
      <c r="IJ8" s="13">
        <v>196</v>
      </c>
      <c r="IK8" s="13">
        <v>201</v>
      </c>
      <c r="IL8" s="13">
        <v>177</v>
      </c>
      <c r="IM8" s="13">
        <v>165</v>
      </c>
      <c r="IN8" s="13">
        <v>177</v>
      </c>
      <c r="IO8" s="13">
        <v>168</v>
      </c>
      <c r="IP8" s="13">
        <v>121</v>
      </c>
      <c r="IQ8" s="13">
        <v>106</v>
      </c>
      <c r="IR8" s="13">
        <v>102</v>
      </c>
      <c r="IS8" s="13">
        <v>74</v>
      </c>
      <c r="IT8" s="13">
        <v>54</v>
      </c>
      <c r="IU8" s="13">
        <v>32</v>
      </c>
      <c r="IV8" s="13">
        <v>32</v>
      </c>
      <c r="IW8" s="13">
        <v>26</v>
      </c>
      <c r="IX8" s="13">
        <v>9</v>
      </c>
      <c r="IY8" s="13">
        <v>15</v>
      </c>
      <c r="IZ8" s="13">
        <v>6</v>
      </c>
      <c r="JA8" s="13">
        <v>2</v>
      </c>
      <c r="JB8" s="13">
        <v>4</v>
      </c>
      <c r="JC8" s="13"/>
      <c r="JD8" s="13">
        <v>4</v>
      </c>
      <c r="JE8" s="13">
        <v>11</v>
      </c>
      <c r="JF8" s="59">
        <v>72065</v>
      </c>
      <c r="JG8" s="13">
        <v>17</v>
      </c>
      <c r="JH8" s="13">
        <v>4</v>
      </c>
      <c r="JI8" s="13">
        <v>3</v>
      </c>
      <c r="JJ8" s="13">
        <v>4</v>
      </c>
      <c r="JK8" s="13">
        <v>4</v>
      </c>
      <c r="JL8" s="13">
        <v>2</v>
      </c>
      <c r="JM8" s="13">
        <v>2</v>
      </c>
      <c r="JN8" s="13">
        <v>2</v>
      </c>
      <c r="JO8" s="13"/>
      <c r="JP8" s="13">
        <v>1</v>
      </c>
      <c r="JQ8" s="13">
        <v>3</v>
      </c>
      <c r="JR8" s="13">
        <v>1</v>
      </c>
      <c r="JS8" s="13">
        <v>1</v>
      </c>
      <c r="JT8" s="13">
        <v>2</v>
      </c>
      <c r="JU8" s="13">
        <v>2</v>
      </c>
      <c r="JV8" s="13">
        <v>3</v>
      </c>
      <c r="JW8" s="13">
        <v>2</v>
      </c>
      <c r="JX8" s="13">
        <v>2</v>
      </c>
      <c r="JY8" s="13">
        <v>7</v>
      </c>
      <c r="JZ8" s="13">
        <v>7</v>
      </c>
      <c r="KA8" s="13">
        <v>6</v>
      </c>
      <c r="KB8" s="13">
        <v>12</v>
      </c>
      <c r="KC8" s="13">
        <v>11</v>
      </c>
      <c r="KD8" s="13">
        <v>9</v>
      </c>
      <c r="KE8" s="13">
        <v>9</v>
      </c>
      <c r="KF8" s="13">
        <v>6</v>
      </c>
      <c r="KG8" s="13">
        <v>21</v>
      </c>
      <c r="KH8" s="13">
        <v>14</v>
      </c>
      <c r="KI8" s="13">
        <v>13</v>
      </c>
      <c r="KJ8" s="13">
        <v>10</v>
      </c>
      <c r="KK8" s="13">
        <v>9</v>
      </c>
      <c r="KL8" s="13">
        <v>15</v>
      </c>
      <c r="KM8" s="13">
        <v>7</v>
      </c>
      <c r="KN8" s="13">
        <v>4</v>
      </c>
      <c r="KO8" s="13">
        <v>9</v>
      </c>
      <c r="KP8" s="13">
        <v>10</v>
      </c>
      <c r="KQ8" s="13">
        <v>6</v>
      </c>
      <c r="KR8" s="13">
        <v>8</v>
      </c>
      <c r="KS8" s="13">
        <v>3</v>
      </c>
      <c r="KT8" s="13">
        <v>6</v>
      </c>
      <c r="KU8" s="13">
        <v>6</v>
      </c>
      <c r="KV8" s="13">
        <v>5</v>
      </c>
      <c r="KW8" s="13">
        <v>5</v>
      </c>
      <c r="KX8" s="13">
        <v>4</v>
      </c>
      <c r="KY8" s="13">
        <v>4</v>
      </c>
      <c r="KZ8" s="13">
        <v>10</v>
      </c>
      <c r="LA8" s="13">
        <v>3</v>
      </c>
      <c r="LB8" s="13">
        <v>8</v>
      </c>
      <c r="LC8" s="13">
        <v>7</v>
      </c>
      <c r="LD8" s="13">
        <v>6</v>
      </c>
      <c r="LE8" s="13">
        <v>7</v>
      </c>
      <c r="LF8" s="13">
        <v>7</v>
      </c>
      <c r="LG8" s="13">
        <v>4</v>
      </c>
      <c r="LH8" s="13">
        <v>5</v>
      </c>
      <c r="LI8" s="13">
        <v>1</v>
      </c>
      <c r="LJ8" s="13">
        <v>2</v>
      </c>
      <c r="LK8" s="13">
        <v>7</v>
      </c>
      <c r="LL8" s="13">
        <v>6</v>
      </c>
      <c r="LM8" s="13">
        <v>5</v>
      </c>
      <c r="LN8" s="13">
        <v>4</v>
      </c>
      <c r="LO8" s="13">
        <v>6</v>
      </c>
      <c r="LP8" s="13">
        <v>4</v>
      </c>
      <c r="LQ8" s="13">
        <v>1</v>
      </c>
      <c r="LR8" s="13">
        <v>2</v>
      </c>
      <c r="LS8" s="13">
        <v>5</v>
      </c>
      <c r="LT8" s="13">
        <v>2</v>
      </c>
      <c r="LU8" s="13">
        <v>1</v>
      </c>
      <c r="LV8" s="13">
        <v>1</v>
      </c>
      <c r="LW8" s="13">
        <v>7</v>
      </c>
      <c r="LX8" s="13">
        <v>2</v>
      </c>
      <c r="LY8" s="13">
        <v>8</v>
      </c>
      <c r="LZ8" s="13">
        <v>8</v>
      </c>
      <c r="MA8" s="13">
        <v>5</v>
      </c>
      <c r="MB8" s="13">
        <v>7</v>
      </c>
      <c r="MC8" s="13">
        <v>13</v>
      </c>
      <c r="MD8" s="13">
        <v>7</v>
      </c>
      <c r="ME8" s="13">
        <v>9</v>
      </c>
      <c r="MF8" s="13">
        <v>5</v>
      </c>
      <c r="MG8" s="13">
        <v>4</v>
      </c>
      <c r="MH8" s="13">
        <v>6</v>
      </c>
      <c r="MI8" s="13">
        <v>9</v>
      </c>
      <c r="MJ8" s="13">
        <v>5</v>
      </c>
      <c r="MK8" s="13">
        <v>6</v>
      </c>
      <c r="ML8" s="13">
        <v>10</v>
      </c>
      <c r="MM8" s="13">
        <v>8</v>
      </c>
      <c r="MN8" s="13">
        <v>10</v>
      </c>
      <c r="MO8" s="13">
        <v>7</v>
      </c>
      <c r="MP8" s="13">
        <v>9</v>
      </c>
      <c r="MQ8" s="13">
        <v>3</v>
      </c>
      <c r="MR8" s="13">
        <v>1</v>
      </c>
      <c r="MS8" s="13">
        <v>3</v>
      </c>
      <c r="MT8" s="13">
        <v>4</v>
      </c>
      <c r="MU8" s="13">
        <v>4</v>
      </c>
      <c r="MV8" s="13">
        <v>3</v>
      </c>
      <c r="MW8" s="13">
        <v>4</v>
      </c>
      <c r="MX8" s="13"/>
      <c r="MY8" s="13">
        <v>2</v>
      </c>
      <c r="MZ8" s="13">
        <v>2</v>
      </c>
      <c r="NA8" s="13">
        <v>1</v>
      </c>
      <c r="NB8" s="13">
        <v>1</v>
      </c>
      <c r="NC8" s="13">
        <v>1</v>
      </c>
      <c r="ND8" s="13"/>
      <c r="NE8" s="13">
        <v>20</v>
      </c>
      <c r="NF8" s="59">
        <v>579</v>
      </c>
      <c r="NG8" s="13">
        <v>146758</v>
      </c>
    </row>
    <row r="9" spans="1:371" ht="14.4">
      <c r="A9" s="221" t="s">
        <v>22</v>
      </c>
      <c r="B9" s="22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1128</v>
      </c>
      <c r="C9" s="222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990</v>
      </c>
      <c r="D9" s="222">
        <f t="shared" si="24"/>
        <v>2022</v>
      </c>
      <c r="E9" s="222">
        <f t="shared" si="24"/>
        <v>2527</v>
      </c>
      <c r="F9" s="222">
        <f t="shared" si="24"/>
        <v>7986</v>
      </c>
      <c r="G9" s="222">
        <f t="shared" si="24"/>
        <v>8617</v>
      </c>
      <c r="H9" s="222">
        <f t="shared" si="24"/>
        <v>9491</v>
      </c>
      <c r="I9" s="222">
        <f t="shared" si="24"/>
        <v>10119</v>
      </c>
      <c r="J9" s="222">
        <f t="shared" si="24"/>
        <v>8372</v>
      </c>
      <c r="K9" s="222">
        <f t="shared" si="24"/>
        <v>8429</v>
      </c>
      <c r="L9" s="222">
        <f t="shared" si="24"/>
        <v>5859</v>
      </c>
      <c r="M9" s="222">
        <f t="shared" si="24"/>
        <v>5894</v>
      </c>
      <c r="N9" s="222">
        <f t="shared" si="24"/>
        <v>3771</v>
      </c>
      <c r="O9" s="222">
        <f t="shared" si="24"/>
        <v>3116</v>
      </c>
      <c r="P9" s="222">
        <f t="shared" si="24"/>
        <v>2160</v>
      </c>
      <c r="Q9" s="222">
        <f t="shared" si="24"/>
        <v>1901</v>
      </c>
      <c r="R9" s="222">
        <f t="shared" si="24"/>
        <v>1105</v>
      </c>
      <c r="S9" s="222">
        <f t="shared" si="24"/>
        <v>1591</v>
      </c>
      <c r="T9" s="222">
        <f t="shared" si="24"/>
        <v>209</v>
      </c>
      <c r="U9" s="222">
        <f t="shared" si="24"/>
        <v>727</v>
      </c>
      <c r="W9" s="12" t="s">
        <v>25</v>
      </c>
      <c r="X9" s="458">
        <f t="shared" si="3"/>
        <v>22</v>
      </c>
      <c r="Y9" s="458">
        <f t="shared" si="4"/>
        <v>20</v>
      </c>
      <c r="Z9" s="458">
        <f t="shared" si="5"/>
        <v>28</v>
      </c>
      <c r="AA9" s="458">
        <f t="shared" si="6"/>
        <v>25</v>
      </c>
      <c r="AB9" s="458">
        <f t="shared" si="7"/>
        <v>124</v>
      </c>
      <c r="AC9" s="458">
        <f t="shared" si="8"/>
        <v>64</v>
      </c>
      <c r="AD9" s="458">
        <f t="shared" si="9"/>
        <v>137</v>
      </c>
      <c r="AE9" s="458">
        <f t="shared" si="10"/>
        <v>80</v>
      </c>
      <c r="AF9" s="458">
        <f t="shared" si="11"/>
        <v>101</v>
      </c>
      <c r="AG9" s="458">
        <f t="shared" si="12"/>
        <v>66</v>
      </c>
      <c r="AH9" s="458">
        <f t="shared" si="13"/>
        <v>35</v>
      </c>
      <c r="AI9" s="458">
        <f t="shared" si="14"/>
        <v>33</v>
      </c>
      <c r="AJ9" s="458">
        <f t="shared" si="15"/>
        <v>26</v>
      </c>
      <c r="AK9" s="458">
        <f t="shared" si="16"/>
        <v>22</v>
      </c>
      <c r="AL9" s="458">
        <f t="shared" si="17"/>
        <v>14</v>
      </c>
      <c r="AM9" s="458">
        <f t="shared" si="18"/>
        <v>13</v>
      </c>
      <c r="AN9" s="458">
        <f t="shared" si="19"/>
        <v>3</v>
      </c>
      <c r="AO9" s="458">
        <f t="shared" si="20"/>
        <v>4</v>
      </c>
      <c r="AP9" s="458">
        <f t="shared" si="21"/>
        <v>0</v>
      </c>
      <c r="AQ9" s="458">
        <f t="shared" si="22"/>
        <v>2</v>
      </c>
      <c r="AR9" s="458">
        <f t="shared" si="23"/>
        <v>0</v>
      </c>
      <c r="AT9" s="12" t="s">
        <v>25</v>
      </c>
      <c r="AU9" s="13">
        <v>2</v>
      </c>
      <c r="AV9" s="13">
        <v>3</v>
      </c>
      <c r="AW9" s="13">
        <v>2</v>
      </c>
      <c r="AX9" s="13">
        <v>3</v>
      </c>
      <c r="AY9" s="13">
        <v>2</v>
      </c>
      <c r="AZ9" s="13">
        <v>2</v>
      </c>
      <c r="BA9" s="13">
        <v>4</v>
      </c>
      <c r="BB9" s="13"/>
      <c r="BC9" s="13">
        <v>2</v>
      </c>
      <c r="BD9" s="13"/>
      <c r="BE9" s="13"/>
      <c r="BF9" s="13">
        <v>2</v>
      </c>
      <c r="BG9" s="13">
        <v>2</v>
      </c>
      <c r="BH9" s="13">
        <v>2</v>
      </c>
      <c r="BI9" s="13">
        <v>5</v>
      </c>
      <c r="BJ9" s="13">
        <v>3</v>
      </c>
      <c r="BK9" s="13">
        <v>1</v>
      </c>
      <c r="BL9" s="13">
        <v>1</v>
      </c>
      <c r="BM9" s="13">
        <v>3</v>
      </c>
      <c r="BN9" s="13">
        <v>6</v>
      </c>
      <c r="BO9" s="13">
        <v>5</v>
      </c>
      <c r="BP9" s="13">
        <v>5</v>
      </c>
      <c r="BQ9" s="13">
        <v>2</v>
      </c>
      <c r="BR9" s="13">
        <v>7</v>
      </c>
      <c r="BS9" s="13">
        <v>8</v>
      </c>
      <c r="BT9" s="13">
        <v>3</v>
      </c>
      <c r="BU9" s="13">
        <v>9</v>
      </c>
      <c r="BV9" s="13">
        <v>6</v>
      </c>
      <c r="BW9" s="13">
        <v>13</v>
      </c>
      <c r="BX9" s="13">
        <v>6</v>
      </c>
      <c r="BY9" s="13">
        <v>9</v>
      </c>
      <c r="BZ9" s="13">
        <v>12</v>
      </c>
      <c r="CA9" s="13">
        <v>7</v>
      </c>
      <c r="CB9" s="13">
        <v>8</v>
      </c>
      <c r="CC9" s="13">
        <v>14</v>
      </c>
      <c r="CD9" s="13">
        <v>8</v>
      </c>
      <c r="CE9" s="13">
        <v>3</v>
      </c>
      <c r="CF9" s="13">
        <v>6</v>
      </c>
      <c r="CG9" s="13">
        <v>7</v>
      </c>
      <c r="CH9" s="13">
        <v>6</v>
      </c>
      <c r="CI9" s="13">
        <v>8</v>
      </c>
      <c r="CJ9" s="13">
        <v>4</v>
      </c>
      <c r="CK9" s="13">
        <v>9</v>
      </c>
      <c r="CL9" s="13">
        <v>7</v>
      </c>
      <c r="CM9" s="13">
        <v>9</v>
      </c>
      <c r="CN9" s="13">
        <v>8</v>
      </c>
      <c r="CO9" s="13">
        <v>10</v>
      </c>
      <c r="CP9" s="13">
        <v>6</v>
      </c>
      <c r="CQ9" s="13">
        <v>3</v>
      </c>
      <c r="CR9" s="13">
        <v>2</v>
      </c>
      <c r="CS9" s="13">
        <v>9</v>
      </c>
      <c r="CT9" s="13"/>
      <c r="CU9" s="13">
        <v>6</v>
      </c>
      <c r="CV9" s="13">
        <v>6</v>
      </c>
      <c r="CW9" s="13">
        <v>2</v>
      </c>
      <c r="CX9" s="13">
        <v>1</v>
      </c>
      <c r="CY9" s="13">
        <v>2</v>
      </c>
      <c r="CZ9" s="13">
        <v>2</v>
      </c>
      <c r="DA9" s="13">
        <v>5</v>
      </c>
      <c r="DB9" s="13"/>
      <c r="DC9" s="13">
        <v>2</v>
      </c>
      <c r="DD9" s="13">
        <v>4</v>
      </c>
      <c r="DE9" s="13">
        <v>1</v>
      </c>
      <c r="DF9" s="13">
        <v>4</v>
      </c>
      <c r="DG9" s="13">
        <v>2</v>
      </c>
      <c r="DH9" s="13">
        <v>2</v>
      </c>
      <c r="DI9" s="13">
        <v>3</v>
      </c>
      <c r="DJ9" s="13">
        <v>2</v>
      </c>
      <c r="DK9" s="13">
        <v>1</v>
      </c>
      <c r="DL9" s="13">
        <v>1</v>
      </c>
      <c r="DM9" s="13">
        <v>2</v>
      </c>
      <c r="DN9" s="13">
        <v>1</v>
      </c>
      <c r="DO9" s="13"/>
      <c r="DP9" s="13">
        <v>1</v>
      </c>
      <c r="DQ9" s="13"/>
      <c r="DR9" s="13">
        <v>4</v>
      </c>
      <c r="DS9" s="13">
        <v>2</v>
      </c>
      <c r="DT9" s="13">
        <v>1</v>
      </c>
      <c r="DU9" s="13"/>
      <c r="DV9" s="13">
        <v>2</v>
      </c>
      <c r="DW9" s="13"/>
      <c r="DX9" s="13"/>
      <c r="DY9" s="13"/>
      <c r="DZ9" s="13">
        <v>2</v>
      </c>
      <c r="EA9" s="13"/>
      <c r="EB9" s="13">
        <v>1</v>
      </c>
      <c r="EC9" s="13"/>
      <c r="ED9" s="13">
        <v>1</v>
      </c>
      <c r="EE9" s="13"/>
      <c r="EF9" s="13"/>
      <c r="EG9" s="13">
        <v>1</v>
      </c>
      <c r="EH9" s="13"/>
      <c r="EI9" s="13"/>
      <c r="EJ9" s="13"/>
      <c r="EK9" s="13"/>
      <c r="EL9" s="13"/>
      <c r="EM9" s="13">
        <v>1</v>
      </c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59">
        <v>329</v>
      </c>
      <c r="FD9" s="13">
        <v>1</v>
      </c>
      <c r="FE9" s="13">
        <v>2</v>
      </c>
      <c r="FF9" s="13"/>
      <c r="FG9" s="13">
        <v>1</v>
      </c>
      <c r="FH9" s="13">
        <v>4</v>
      </c>
      <c r="FI9" s="13">
        <v>2</v>
      </c>
      <c r="FJ9" s="13">
        <v>1</v>
      </c>
      <c r="FK9" s="13">
        <v>6</v>
      </c>
      <c r="FL9" s="13">
        <v>3</v>
      </c>
      <c r="FM9" s="13">
        <v>2</v>
      </c>
      <c r="FN9" s="13">
        <v>3</v>
      </c>
      <c r="FO9" s="13">
        <v>2</v>
      </c>
      <c r="FP9" s="13">
        <v>3</v>
      </c>
      <c r="FQ9" s="13">
        <v>1</v>
      </c>
      <c r="FR9" s="13">
        <v>4</v>
      </c>
      <c r="FS9" s="13">
        <v>3</v>
      </c>
      <c r="FT9" s="13">
        <v>4</v>
      </c>
      <c r="FU9" s="13">
        <v>3</v>
      </c>
      <c r="FV9" s="13">
        <v>1</v>
      </c>
      <c r="FW9" s="13">
        <v>4</v>
      </c>
      <c r="FX9" s="13">
        <v>11</v>
      </c>
      <c r="FY9" s="13">
        <v>3</v>
      </c>
      <c r="FZ9" s="13">
        <v>12</v>
      </c>
      <c r="GA9" s="13">
        <v>7</v>
      </c>
      <c r="GB9" s="13">
        <v>13</v>
      </c>
      <c r="GC9" s="13">
        <v>10</v>
      </c>
      <c r="GD9" s="13">
        <v>10</v>
      </c>
      <c r="GE9" s="13">
        <v>18</v>
      </c>
      <c r="GF9" s="13">
        <v>18</v>
      </c>
      <c r="GG9" s="13">
        <v>22</v>
      </c>
      <c r="GH9" s="13">
        <v>10</v>
      </c>
      <c r="GI9" s="13">
        <v>17</v>
      </c>
      <c r="GJ9" s="13">
        <v>13</v>
      </c>
      <c r="GK9" s="13">
        <v>13</v>
      </c>
      <c r="GL9" s="13">
        <v>16</v>
      </c>
      <c r="GM9" s="13">
        <v>19</v>
      </c>
      <c r="GN9" s="13">
        <v>17</v>
      </c>
      <c r="GO9" s="13">
        <v>16</v>
      </c>
      <c r="GP9" s="13">
        <v>9</v>
      </c>
      <c r="GQ9" s="13">
        <v>7</v>
      </c>
      <c r="GR9" s="13">
        <v>17</v>
      </c>
      <c r="GS9" s="13">
        <v>14</v>
      </c>
      <c r="GT9" s="13">
        <v>12</v>
      </c>
      <c r="GU9" s="13">
        <v>13</v>
      </c>
      <c r="GV9" s="13">
        <v>8</v>
      </c>
      <c r="GW9" s="13">
        <v>11</v>
      </c>
      <c r="GX9" s="13">
        <v>6</v>
      </c>
      <c r="GY9" s="13">
        <v>11</v>
      </c>
      <c r="GZ9" s="13">
        <v>6</v>
      </c>
      <c r="HA9" s="13">
        <v>3</v>
      </c>
      <c r="HB9" s="13">
        <v>6</v>
      </c>
      <c r="HC9" s="13">
        <v>3</v>
      </c>
      <c r="HD9" s="13">
        <v>2</v>
      </c>
      <c r="HE9" s="13">
        <v>5</v>
      </c>
      <c r="HF9" s="13">
        <v>2</v>
      </c>
      <c r="HG9" s="13">
        <v>5</v>
      </c>
      <c r="HH9" s="13">
        <v>1</v>
      </c>
      <c r="HI9" s="13">
        <v>3</v>
      </c>
      <c r="HJ9" s="13">
        <v>6</v>
      </c>
      <c r="HK9" s="13">
        <v>2</v>
      </c>
      <c r="HL9" s="13">
        <v>1</v>
      </c>
      <c r="HM9" s="13">
        <v>3</v>
      </c>
      <c r="HN9" s="13">
        <v>10</v>
      </c>
      <c r="HO9" s="13">
        <v>3</v>
      </c>
      <c r="HP9" s="13">
        <v>1</v>
      </c>
      <c r="HQ9" s="13"/>
      <c r="HR9" s="13"/>
      <c r="HS9" s="13">
        <v>3</v>
      </c>
      <c r="HT9" s="13">
        <v>1</v>
      </c>
      <c r="HU9" s="13">
        <v>4</v>
      </c>
      <c r="HV9" s="13">
        <v>1</v>
      </c>
      <c r="HW9" s="13">
        <v>1</v>
      </c>
      <c r="HX9" s="13">
        <v>1</v>
      </c>
      <c r="HY9" s="13">
        <v>3</v>
      </c>
      <c r="HZ9" s="13">
        <v>3</v>
      </c>
      <c r="IA9" s="13"/>
      <c r="IB9" s="13">
        <v>2</v>
      </c>
      <c r="IC9" s="13"/>
      <c r="ID9" s="13">
        <v>1</v>
      </c>
      <c r="IE9" s="13">
        <v>2</v>
      </c>
      <c r="IF9" s="13"/>
      <c r="IG9" s="13">
        <v>1</v>
      </c>
      <c r="IH9" s="13"/>
      <c r="II9" s="13"/>
      <c r="IJ9" s="13">
        <v>1</v>
      </c>
      <c r="IK9" s="13">
        <v>1</v>
      </c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59">
        <v>490</v>
      </c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59"/>
      <c r="NG9" s="13">
        <v>819</v>
      </c>
    </row>
    <row r="10" spans="1:371">
      <c r="A10" s="4" t="s">
        <v>23</v>
      </c>
      <c r="B10" s="55">
        <f>SUM(B11:B32)</f>
        <v>4856</v>
      </c>
      <c r="C10" s="39">
        <f t="shared" ref="C10:U10" si="25">SUM(C11:C32)</f>
        <v>4644</v>
      </c>
      <c r="D10" s="39">
        <f t="shared" si="25"/>
        <v>11375</v>
      </c>
      <c r="E10" s="39">
        <f t="shared" si="25"/>
        <v>12794</v>
      </c>
      <c r="F10" s="39">
        <f t="shared" si="25"/>
        <v>47216</v>
      </c>
      <c r="G10" s="39">
        <f t="shared" si="25"/>
        <v>47485</v>
      </c>
      <c r="H10" s="39">
        <f t="shared" si="25"/>
        <v>58327</v>
      </c>
      <c r="I10" s="39">
        <f t="shared" si="25"/>
        <v>54964</v>
      </c>
      <c r="J10" s="39">
        <f t="shared" si="25"/>
        <v>46789</v>
      </c>
      <c r="K10" s="39">
        <f t="shared" si="25"/>
        <v>44892</v>
      </c>
      <c r="L10" s="39">
        <f t="shared" si="25"/>
        <v>30738</v>
      </c>
      <c r="M10" s="39">
        <f t="shared" si="25"/>
        <v>30430</v>
      </c>
      <c r="N10" s="39">
        <f t="shared" si="25"/>
        <v>19546</v>
      </c>
      <c r="O10" s="39">
        <f t="shared" si="25"/>
        <v>17651</v>
      </c>
      <c r="P10" s="39">
        <f t="shared" si="25"/>
        <v>10141</v>
      </c>
      <c r="Q10" s="39">
        <f t="shared" si="25"/>
        <v>9093</v>
      </c>
      <c r="R10" s="39">
        <f t="shared" si="25"/>
        <v>3876</v>
      </c>
      <c r="S10" s="39">
        <f t="shared" si="25"/>
        <v>5484</v>
      </c>
      <c r="T10" s="39">
        <f t="shared" si="25"/>
        <v>645</v>
      </c>
      <c r="U10" s="39">
        <f t="shared" si="25"/>
        <v>1819</v>
      </c>
      <c r="W10" s="12" t="s">
        <v>26</v>
      </c>
      <c r="X10" s="458">
        <f t="shared" si="3"/>
        <v>146</v>
      </c>
      <c r="Y10" s="458">
        <f t="shared" si="4"/>
        <v>127</v>
      </c>
      <c r="Z10" s="458">
        <f t="shared" si="5"/>
        <v>462</v>
      </c>
      <c r="AA10" s="458">
        <f t="shared" si="6"/>
        <v>499</v>
      </c>
      <c r="AB10" s="458">
        <f t="shared" si="7"/>
        <v>1636</v>
      </c>
      <c r="AC10" s="458">
        <f t="shared" si="8"/>
        <v>1607</v>
      </c>
      <c r="AD10" s="458">
        <f t="shared" si="9"/>
        <v>1704</v>
      </c>
      <c r="AE10" s="458">
        <f t="shared" si="10"/>
        <v>1590</v>
      </c>
      <c r="AF10" s="458">
        <f t="shared" si="11"/>
        <v>1203</v>
      </c>
      <c r="AG10" s="458">
        <f t="shared" si="12"/>
        <v>1288</v>
      </c>
      <c r="AH10" s="458">
        <f t="shared" si="13"/>
        <v>886</v>
      </c>
      <c r="AI10" s="458">
        <f t="shared" si="14"/>
        <v>924</v>
      </c>
      <c r="AJ10" s="458">
        <f t="shared" si="15"/>
        <v>573</v>
      </c>
      <c r="AK10" s="458">
        <f t="shared" si="16"/>
        <v>544</v>
      </c>
      <c r="AL10" s="458">
        <f t="shared" si="17"/>
        <v>241</v>
      </c>
      <c r="AM10" s="458">
        <f t="shared" si="18"/>
        <v>234</v>
      </c>
      <c r="AN10" s="458">
        <f t="shared" si="19"/>
        <v>95</v>
      </c>
      <c r="AO10" s="458">
        <f t="shared" si="20"/>
        <v>111</v>
      </c>
      <c r="AP10" s="458">
        <f t="shared" si="21"/>
        <v>14</v>
      </c>
      <c r="AQ10" s="458">
        <f t="shared" si="22"/>
        <v>19</v>
      </c>
      <c r="AR10" s="458">
        <f t="shared" si="23"/>
        <v>10</v>
      </c>
      <c r="AT10" s="12" t="s">
        <v>26</v>
      </c>
      <c r="AU10" s="13">
        <v>13</v>
      </c>
      <c r="AV10" s="13">
        <v>10</v>
      </c>
      <c r="AW10" s="13">
        <v>7</v>
      </c>
      <c r="AX10" s="13">
        <v>6</v>
      </c>
      <c r="AY10" s="13">
        <v>8</v>
      </c>
      <c r="AZ10" s="13">
        <v>13</v>
      </c>
      <c r="BA10" s="13">
        <v>15</v>
      </c>
      <c r="BB10" s="13">
        <v>15</v>
      </c>
      <c r="BC10" s="13">
        <v>19</v>
      </c>
      <c r="BD10" s="13">
        <v>21</v>
      </c>
      <c r="BE10" s="13">
        <v>22</v>
      </c>
      <c r="BF10" s="13">
        <v>23</v>
      </c>
      <c r="BG10" s="13">
        <v>26</v>
      </c>
      <c r="BH10" s="13">
        <v>25</v>
      </c>
      <c r="BI10" s="13">
        <v>36</v>
      </c>
      <c r="BJ10" s="13">
        <v>43</v>
      </c>
      <c r="BK10" s="13">
        <v>64</v>
      </c>
      <c r="BL10" s="13">
        <v>83</v>
      </c>
      <c r="BM10" s="13">
        <v>96</v>
      </c>
      <c r="BN10" s="13">
        <v>81</v>
      </c>
      <c r="BO10" s="13">
        <v>103</v>
      </c>
      <c r="BP10" s="13">
        <v>120</v>
      </c>
      <c r="BQ10" s="13">
        <v>137</v>
      </c>
      <c r="BR10" s="13">
        <v>166</v>
      </c>
      <c r="BS10" s="13">
        <v>157</v>
      </c>
      <c r="BT10" s="13">
        <v>175</v>
      </c>
      <c r="BU10" s="13">
        <v>165</v>
      </c>
      <c r="BV10" s="13">
        <v>177</v>
      </c>
      <c r="BW10" s="13">
        <v>222</v>
      </c>
      <c r="BX10" s="13">
        <v>185</v>
      </c>
      <c r="BY10" s="13">
        <v>190</v>
      </c>
      <c r="BZ10" s="13">
        <v>172</v>
      </c>
      <c r="CA10" s="13">
        <v>143</v>
      </c>
      <c r="CB10" s="13">
        <v>148</v>
      </c>
      <c r="CC10" s="13">
        <v>157</v>
      </c>
      <c r="CD10" s="13">
        <v>134</v>
      </c>
      <c r="CE10" s="13">
        <v>147</v>
      </c>
      <c r="CF10" s="13">
        <v>160</v>
      </c>
      <c r="CG10" s="13">
        <v>168</v>
      </c>
      <c r="CH10" s="13">
        <v>171</v>
      </c>
      <c r="CI10" s="13">
        <v>133</v>
      </c>
      <c r="CJ10" s="13">
        <v>147</v>
      </c>
      <c r="CK10" s="13">
        <v>154</v>
      </c>
      <c r="CL10" s="13">
        <v>125</v>
      </c>
      <c r="CM10" s="13">
        <v>146</v>
      </c>
      <c r="CN10" s="13">
        <v>129</v>
      </c>
      <c r="CO10" s="13">
        <v>128</v>
      </c>
      <c r="CP10" s="13">
        <v>122</v>
      </c>
      <c r="CQ10" s="13">
        <v>108</v>
      </c>
      <c r="CR10" s="13">
        <v>96</v>
      </c>
      <c r="CS10" s="13">
        <v>116</v>
      </c>
      <c r="CT10" s="13">
        <v>92</v>
      </c>
      <c r="CU10" s="13">
        <v>92</v>
      </c>
      <c r="CV10" s="13">
        <v>87</v>
      </c>
      <c r="CW10" s="13">
        <v>97</v>
      </c>
      <c r="CX10" s="13">
        <v>83</v>
      </c>
      <c r="CY10" s="13">
        <v>97</v>
      </c>
      <c r="CZ10" s="13">
        <v>99</v>
      </c>
      <c r="DA10" s="13">
        <v>74</v>
      </c>
      <c r="DB10" s="13">
        <v>87</v>
      </c>
      <c r="DC10" s="13">
        <v>68</v>
      </c>
      <c r="DD10" s="13">
        <v>65</v>
      </c>
      <c r="DE10" s="13">
        <v>77</v>
      </c>
      <c r="DF10" s="13">
        <v>56</v>
      </c>
      <c r="DG10" s="13">
        <v>68</v>
      </c>
      <c r="DH10" s="13">
        <v>42</v>
      </c>
      <c r="DI10" s="13">
        <v>44</v>
      </c>
      <c r="DJ10" s="13">
        <v>44</v>
      </c>
      <c r="DK10" s="13">
        <v>40</v>
      </c>
      <c r="DL10" s="13">
        <v>40</v>
      </c>
      <c r="DM10" s="13">
        <v>35</v>
      </c>
      <c r="DN10" s="13">
        <v>22</v>
      </c>
      <c r="DO10" s="13">
        <v>31</v>
      </c>
      <c r="DP10" s="13">
        <v>20</v>
      </c>
      <c r="DQ10" s="13">
        <v>23</v>
      </c>
      <c r="DR10" s="13">
        <v>27</v>
      </c>
      <c r="DS10" s="13">
        <v>24</v>
      </c>
      <c r="DT10" s="13">
        <v>17</v>
      </c>
      <c r="DU10" s="13">
        <v>20</v>
      </c>
      <c r="DV10" s="13">
        <v>15</v>
      </c>
      <c r="DW10" s="13">
        <v>15</v>
      </c>
      <c r="DX10" s="13">
        <v>17</v>
      </c>
      <c r="DY10" s="13">
        <v>11</v>
      </c>
      <c r="DZ10" s="13">
        <v>16</v>
      </c>
      <c r="EA10" s="13">
        <v>11</v>
      </c>
      <c r="EB10" s="13">
        <v>4</v>
      </c>
      <c r="EC10" s="13">
        <v>8</v>
      </c>
      <c r="ED10" s="13">
        <v>13</v>
      </c>
      <c r="EE10" s="13">
        <v>8</v>
      </c>
      <c r="EF10" s="13">
        <v>8</v>
      </c>
      <c r="EG10" s="13">
        <v>3</v>
      </c>
      <c r="EH10" s="13">
        <v>3</v>
      </c>
      <c r="EI10" s="13">
        <v>2</v>
      </c>
      <c r="EJ10" s="13">
        <v>7</v>
      </c>
      <c r="EK10" s="13">
        <v>2</v>
      </c>
      <c r="EL10" s="13"/>
      <c r="EM10" s="13">
        <v>1</v>
      </c>
      <c r="EN10" s="13"/>
      <c r="EO10" s="13">
        <v>1</v>
      </c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>
        <v>2</v>
      </c>
      <c r="FC10" s="59">
        <v>6945</v>
      </c>
      <c r="FD10" s="13">
        <v>23</v>
      </c>
      <c r="FE10" s="13">
        <v>20</v>
      </c>
      <c r="FF10" s="13">
        <v>13</v>
      </c>
      <c r="FG10" s="13">
        <v>5</v>
      </c>
      <c r="FH10" s="13">
        <v>5</v>
      </c>
      <c r="FI10" s="13">
        <v>7</v>
      </c>
      <c r="FJ10" s="13">
        <v>19</v>
      </c>
      <c r="FK10" s="13">
        <v>10</v>
      </c>
      <c r="FL10" s="13">
        <v>25</v>
      </c>
      <c r="FM10" s="13">
        <v>19</v>
      </c>
      <c r="FN10" s="13">
        <v>21</v>
      </c>
      <c r="FO10" s="13">
        <v>22</v>
      </c>
      <c r="FP10" s="13">
        <v>28</v>
      </c>
      <c r="FQ10" s="13">
        <v>27</v>
      </c>
      <c r="FR10" s="13">
        <v>45</v>
      </c>
      <c r="FS10" s="13">
        <v>33</v>
      </c>
      <c r="FT10" s="13">
        <v>50</v>
      </c>
      <c r="FU10" s="13">
        <v>59</v>
      </c>
      <c r="FV10" s="13">
        <v>84</v>
      </c>
      <c r="FW10" s="13">
        <v>93</v>
      </c>
      <c r="FX10" s="13">
        <v>90</v>
      </c>
      <c r="FY10" s="13">
        <v>118</v>
      </c>
      <c r="FZ10" s="13">
        <v>143</v>
      </c>
      <c r="GA10" s="13">
        <v>172</v>
      </c>
      <c r="GB10" s="13">
        <v>158</v>
      </c>
      <c r="GC10" s="13">
        <v>185</v>
      </c>
      <c r="GD10" s="13">
        <v>180</v>
      </c>
      <c r="GE10" s="13">
        <v>198</v>
      </c>
      <c r="GF10" s="13">
        <v>188</v>
      </c>
      <c r="GG10" s="13">
        <v>204</v>
      </c>
      <c r="GH10" s="13">
        <v>205</v>
      </c>
      <c r="GI10" s="13">
        <v>170</v>
      </c>
      <c r="GJ10" s="13">
        <v>186</v>
      </c>
      <c r="GK10" s="13">
        <v>194</v>
      </c>
      <c r="GL10" s="13">
        <v>176</v>
      </c>
      <c r="GM10" s="13">
        <v>163</v>
      </c>
      <c r="GN10" s="13">
        <v>130</v>
      </c>
      <c r="GO10" s="13">
        <v>150</v>
      </c>
      <c r="GP10" s="13">
        <v>169</v>
      </c>
      <c r="GQ10" s="13">
        <v>161</v>
      </c>
      <c r="GR10" s="13">
        <v>152</v>
      </c>
      <c r="GS10" s="13">
        <v>128</v>
      </c>
      <c r="GT10" s="13">
        <v>134</v>
      </c>
      <c r="GU10" s="13">
        <v>141</v>
      </c>
      <c r="GV10" s="13">
        <v>106</v>
      </c>
      <c r="GW10" s="13">
        <v>113</v>
      </c>
      <c r="GX10" s="13">
        <v>101</v>
      </c>
      <c r="GY10" s="13">
        <v>117</v>
      </c>
      <c r="GZ10" s="13">
        <v>104</v>
      </c>
      <c r="HA10" s="13">
        <v>107</v>
      </c>
      <c r="HB10" s="13">
        <v>102</v>
      </c>
      <c r="HC10" s="13">
        <v>73</v>
      </c>
      <c r="HD10" s="13">
        <v>92</v>
      </c>
      <c r="HE10" s="13">
        <v>103</v>
      </c>
      <c r="HF10" s="13">
        <v>97</v>
      </c>
      <c r="HG10" s="13">
        <v>91</v>
      </c>
      <c r="HH10" s="13">
        <v>86</v>
      </c>
      <c r="HI10" s="13">
        <v>87</v>
      </c>
      <c r="HJ10" s="13">
        <v>87</v>
      </c>
      <c r="HK10" s="13">
        <v>68</v>
      </c>
      <c r="HL10" s="13">
        <v>72</v>
      </c>
      <c r="HM10" s="13">
        <v>69</v>
      </c>
      <c r="HN10" s="13">
        <v>60</v>
      </c>
      <c r="HO10" s="13">
        <v>65</v>
      </c>
      <c r="HP10" s="13">
        <v>58</v>
      </c>
      <c r="HQ10" s="13">
        <v>56</v>
      </c>
      <c r="HR10" s="13">
        <v>58</v>
      </c>
      <c r="HS10" s="13">
        <v>47</v>
      </c>
      <c r="HT10" s="13">
        <v>35</v>
      </c>
      <c r="HU10" s="13">
        <v>53</v>
      </c>
      <c r="HV10" s="13">
        <v>41</v>
      </c>
      <c r="HW10" s="13">
        <v>26</v>
      </c>
      <c r="HX10" s="13">
        <v>32</v>
      </c>
      <c r="HY10" s="13">
        <v>19</v>
      </c>
      <c r="HZ10" s="13">
        <v>26</v>
      </c>
      <c r="IA10" s="13">
        <v>31</v>
      </c>
      <c r="IB10" s="13">
        <v>17</v>
      </c>
      <c r="IC10" s="13">
        <v>17</v>
      </c>
      <c r="ID10" s="13">
        <v>16</v>
      </c>
      <c r="IE10" s="13">
        <v>16</v>
      </c>
      <c r="IF10" s="13">
        <v>11</v>
      </c>
      <c r="IG10" s="13">
        <v>10</v>
      </c>
      <c r="IH10" s="13">
        <v>13</v>
      </c>
      <c r="II10" s="13">
        <v>19</v>
      </c>
      <c r="IJ10" s="13">
        <v>11</v>
      </c>
      <c r="IK10" s="13">
        <v>11</v>
      </c>
      <c r="IL10" s="13">
        <v>4</v>
      </c>
      <c r="IM10" s="13">
        <v>6</v>
      </c>
      <c r="IN10" s="13">
        <v>7</v>
      </c>
      <c r="IO10" s="13">
        <v>3</v>
      </c>
      <c r="IP10" s="13">
        <v>4</v>
      </c>
      <c r="IQ10" s="13">
        <v>3</v>
      </c>
      <c r="IR10" s="13">
        <v>4</v>
      </c>
      <c r="IS10" s="13"/>
      <c r="IT10" s="13">
        <v>2</v>
      </c>
      <c r="IU10" s="13"/>
      <c r="IV10" s="13"/>
      <c r="IW10" s="13"/>
      <c r="IX10" s="13"/>
      <c r="IY10" s="13"/>
      <c r="IZ10" s="13">
        <v>1</v>
      </c>
      <c r="JA10" s="13"/>
      <c r="JB10" s="13"/>
      <c r="JC10" s="13"/>
      <c r="JD10" s="13"/>
      <c r="JE10" s="13"/>
      <c r="JF10" s="59">
        <v>6960</v>
      </c>
      <c r="JG10" s="13">
        <v>2</v>
      </c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>
        <v>1</v>
      </c>
      <c r="JZ10" s="13"/>
      <c r="KA10" s="13"/>
      <c r="KB10" s="13"/>
      <c r="KC10" s="13"/>
      <c r="KD10" s="13"/>
      <c r="KE10" s="13"/>
      <c r="KF10" s="13"/>
      <c r="KG10" s="13"/>
      <c r="KH10" s="13"/>
      <c r="KI10" s="13">
        <v>1</v>
      </c>
      <c r="KJ10" s="13"/>
      <c r="KK10" s="13"/>
      <c r="KL10" s="13"/>
      <c r="KM10" s="13"/>
      <c r="KN10" s="13"/>
      <c r="KO10" s="13">
        <v>1</v>
      </c>
      <c r="KP10" s="13"/>
      <c r="KQ10" s="13"/>
      <c r="KR10" s="13"/>
      <c r="KS10" s="13"/>
      <c r="KT10" s="13">
        <v>2</v>
      </c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>
        <v>1</v>
      </c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59">
        <v>8</v>
      </c>
      <c r="NG10" s="13">
        <v>13913</v>
      </c>
    </row>
    <row r="11" spans="1:371">
      <c r="A11" s="5" t="s">
        <v>179</v>
      </c>
      <c r="B11" s="253">
        <f>VLOOKUP($A11,$W:$AQ,2,FALSE)</f>
        <v>1054</v>
      </c>
      <c r="C11" s="253">
        <f>VLOOKUP($A11,$W:$AQ,3,FALSE)</f>
        <v>973</v>
      </c>
      <c r="D11" s="253">
        <f>VLOOKUP($A11,$W:$AQ,4,FALSE)</f>
        <v>2772</v>
      </c>
      <c r="E11" s="253">
        <f>VLOOKUP($A11,$W:$AQ,5,FALSE)</f>
        <v>2896</v>
      </c>
      <c r="F11" s="253">
        <f>VLOOKUP($A11,$W:$AQ,6,FALSE)</f>
        <v>8420</v>
      </c>
      <c r="G11" s="253">
        <f>VLOOKUP($A11,$W:$AQ,7,FALSE)</f>
        <v>8854</v>
      </c>
      <c r="H11" s="253">
        <f>VLOOKUP($A11,$W:$AQ,8,FALSE)</f>
        <v>8955</v>
      </c>
      <c r="I11" s="253">
        <f>VLOOKUP($A11,$W:$AQ,9,FALSE)</f>
        <v>9042</v>
      </c>
      <c r="J11" s="253">
        <f>VLOOKUP($A11,$W:$AQ,10,FALSE)</f>
        <v>7825</v>
      </c>
      <c r="K11" s="253">
        <f>VLOOKUP($A11,$W:$AQ,11,FALSE)</f>
        <v>7838</v>
      </c>
      <c r="L11" s="253">
        <f>VLOOKUP($A11,$W:$AQ,12,FALSE)</f>
        <v>5494</v>
      </c>
      <c r="M11" s="253">
        <f>VLOOKUP($A11,$W:$AQ,13,FALSE)</f>
        <v>5672</v>
      </c>
      <c r="N11" s="253">
        <f>VLOOKUP($A11,$W:$AQ,14,FALSE)</f>
        <v>3682</v>
      </c>
      <c r="O11" s="253">
        <f>VLOOKUP($A11,$W:$AQ,15,FALSE)</f>
        <v>3542</v>
      </c>
      <c r="P11" s="253">
        <f>VLOOKUP($A11,$W:$AQ,16,FALSE)</f>
        <v>2055</v>
      </c>
      <c r="Q11" s="253">
        <f>VLOOKUP($A11,$W:$AQ,17,FALSE)</f>
        <v>2081</v>
      </c>
      <c r="R11" s="253">
        <f>VLOOKUP($A11,$W:$AQ,18,FALSE)</f>
        <v>779</v>
      </c>
      <c r="S11" s="253">
        <f>VLOOKUP($A11,$W:$AQ,19,FALSE)</f>
        <v>1391</v>
      </c>
      <c r="T11" s="253">
        <f>VLOOKUP($A11,$W:$AQ,20,FALSE)</f>
        <v>139</v>
      </c>
      <c r="U11" s="253">
        <f>VLOOKUP($A11,$W:$AQ,21,FALSE)</f>
        <v>469</v>
      </c>
      <c r="W11" s="12" t="s">
        <v>27</v>
      </c>
      <c r="X11" s="458">
        <f t="shared" si="3"/>
        <v>138</v>
      </c>
      <c r="Y11" s="458">
        <f t="shared" si="4"/>
        <v>127</v>
      </c>
      <c r="Z11" s="458">
        <f t="shared" si="5"/>
        <v>281</v>
      </c>
      <c r="AA11" s="458">
        <f t="shared" si="6"/>
        <v>360</v>
      </c>
      <c r="AB11" s="458">
        <f t="shared" si="7"/>
        <v>1572</v>
      </c>
      <c r="AC11" s="458">
        <f t="shared" si="8"/>
        <v>1418</v>
      </c>
      <c r="AD11" s="458">
        <f t="shared" si="9"/>
        <v>2406</v>
      </c>
      <c r="AE11" s="458">
        <f t="shared" si="10"/>
        <v>1769</v>
      </c>
      <c r="AF11" s="458">
        <f t="shared" si="11"/>
        <v>1829</v>
      </c>
      <c r="AG11" s="458">
        <f t="shared" si="12"/>
        <v>1375</v>
      </c>
      <c r="AH11" s="458">
        <f t="shared" si="13"/>
        <v>880</v>
      </c>
      <c r="AI11" s="458">
        <f t="shared" si="14"/>
        <v>730</v>
      </c>
      <c r="AJ11" s="458">
        <f t="shared" si="15"/>
        <v>377</v>
      </c>
      <c r="AK11" s="458">
        <f t="shared" si="16"/>
        <v>362</v>
      </c>
      <c r="AL11" s="458">
        <f t="shared" si="17"/>
        <v>175</v>
      </c>
      <c r="AM11" s="458">
        <f t="shared" si="18"/>
        <v>158</v>
      </c>
      <c r="AN11" s="458">
        <f t="shared" si="19"/>
        <v>79</v>
      </c>
      <c r="AO11" s="458">
        <f t="shared" si="20"/>
        <v>77</v>
      </c>
      <c r="AP11" s="458">
        <f t="shared" si="21"/>
        <v>9</v>
      </c>
      <c r="AQ11" s="458">
        <f t="shared" si="22"/>
        <v>27</v>
      </c>
      <c r="AR11" s="458">
        <f t="shared" si="23"/>
        <v>38</v>
      </c>
      <c r="AT11" s="12" t="s">
        <v>27</v>
      </c>
      <c r="AU11" s="13">
        <v>9</v>
      </c>
      <c r="AV11" s="13">
        <v>13</v>
      </c>
      <c r="AW11" s="13">
        <v>9</v>
      </c>
      <c r="AX11" s="13">
        <v>13</v>
      </c>
      <c r="AY11" s="13">
        <v>11</v>
      </c>
      <c r="AZ11" s="13">
        <v>11</v>
      </c>
      <c r="BA11" s="13">
        <v>15</v>
      </c>
      <c r="BB11" s="13">
        <v>15</v>
      </c>
      <c r="BC11" s="13">
        <v>17</v>
      </c>
      <c r="BD11" s="13">
        <v>14</v>
      </c>
      <c r="BE11" s="13">
        <v>19</v>
      </c>
      <c r="BF11" s="13">
        <v>21</v>
      </c>
      <c r="BG11" s="13">
        <v>17</v>
      </c>
      <c r="BH11" s="13">
        <v>29</v>
      </c>
      <c r="BI11" s="13">
        <v>25</v>
      </c>
      <c r="BJ11" s="13">
        <v>37</v>
      </c>
      <c r="BK11" s="13">
        <v>42</v>
      </c>
      <c r="BL11" s="13">
        <v>47</v>
      </c>
      <c r="BM11" s="13">
        <v>57</v>
      </c>
      <c r="BN11" s="13">
        <v>66</v>
      </c>
      <c r="BO11" s="13">
        <v>95</v>
      </c>
      <c r="BP11" s="13">
        <v>97</v>
      </c>
      <c r="BQ11" s="13">
        <v>123</v>
      </c>
      <c r="BR11" s="13">
        <v>126</v>
      </c>
      <c r="BS11" s="13">
        <v>145</v>
      </c>
      <c r="BT11" s="13">
        <v>135</v>
      </c>
      <c r="BU11" s="13">
        <v>150</v>
      </c>
      <c r="BV11" s="13">
        <v>157</v>
      </c>
      <c r="BW11" s="13">
        <v>189</v>
      </c>
      <c r="BX11" s="13">
        <v>201</v>
      </c>
      <c r="BY11" s="13">
        <v>184</v>
      </c>
      <c r="BZ11" s="13">
        <v>202</v>
      </c>
      <c r="CA11" s="13">
        <v>188</v>
      </c>
      <c r="CB11" s="13">
        <v>188</v>
      </c>
      <c r="CC11" s="13">
        <v>181</v>
      </c>
      <c r="CD11" s="13">
        <v>185</v>
      </c>
      <c r="CE11" s="13">
        <v>153</v>
      </c>
      <c r="CF11" s="13">
        <v>168</v>
      </c>
      <c r="CG11" s="13">
        <v>174</v>
      </c>
      <c r="CH11" s="13">
        <v>146</v>
      </c>
      <c r="CI11" s="13">
        <v>150</v>
      </c>
      <c r="CJ11" s="13">
        <v>168</v>
      </c>
      <c r="CK11" s="13">
        <v>178</v>
      </c>
      <c r="CL11" s="13">
        <v>146</v>
      </c>
      <c r="CM11" s="13">
        <v>145</v>
      </c>
      <c r="CN11" s="13">
        <v>120</v>
      </c>
      <c r="CO11" s="13">
        <v>115</v>
      </c>
      <c r="CP11" s="13">
        <v>120</v>
      </c>
      <c r="CQ11" s="13">
        <v>115</v>
      </c>
      <c r="CR11" s="13">
        <v>118</v>
      </c>
      <c r="CS11" s="13">
        <v>107</v>
      </c>
      <c r="CT11" s="13">
        <v>80</v>
      </c>
      <c r="CU11" s="13">
        <v>78</v>
      </c>
      <c r="CV11" s="13">
        <v>73</v>
      </c>
      <c r="CW11" s="13">
        <v>83</v>
      </c>
      <c r="CX11" s="13">
        <v>71</v>
      </c>
      <c r="CY11" s="13">
        <v>61</v>
      </c>
      <c r="CZ11" s="13">
        <v>66</v>
      </c>
      <c r="DA11" s="13">
        <v>57</v>
      </c>
      <c r="DB11" s="13">
        <v>54</v>
      </c>
      <c r="DC11" s="13">
        <v>50</v>
      </c>
      <c r="DD11" s="13">
        <v>41</v>
      </c>
      <c r="DE11" s="13">
        <v>42</v>
      </c>
      <c r="DF11" s="13">
        <v>35</v>
      </c>
      <c r="DG11" s="13">
        <v>34</v>
      </c>
      <c r="DH11" s="13">
        <v>41</v>
      </c>
      <c r="DI11" s="13">
        <v>32</v>
      </c>
      <c r="DJ11" s="13">
        <v>36</v>
      </c>
      <c r="DK11" s="13">
        <v>25</v>
      </c>
      <c r="DL11" s="13">
        <v>26</v>
      </c>
      <c r="DM11" s="13">
        <v>20</v>
      </c>
      <c r="DN11" s="13">
        <v>18</v>
      </c>
      <c r="DO11" s="13">
        <v>17</v>
      </c>
      <c r="DP11" s="13">
        <v>13</v>
      </c>
      <c r="DQ11" s="13">
        <v>17</v>
      </c>
      <c r="DR11" s="13">
        <v>14</v>
      </c>
      <c r="DS11" s="13">
        <v>11</v>
      </c>
      <c r="DT11" s="13">
        <v>13</v>
      </c>
      <c r="DU11" s="13">
        <v>13</v>
      </c>
      <c r="DV11" s="13">
        <v>22</v>
      </c>
      <c r="DW11" s="13">
        <v>5</v>
      </c>
      <c r="DX11" s="13">
        <v>5</v>
      </c>
      <c r="DY11" s="13">
        <v>8</v>
      </c>
      <c r="DZ11" s="13">
        <v>12</v>
      </c>
      <c r="EA11" s="13">
        <v>15</v>
      </c>
      <c r="EB11" s="13">
        <v>7</v>
      </c>
      <c r="EC11" s="13">
        <v>5</v>
      </c>
      <c r="ED11" s="13">
        <v>7</v>
      </c>
      <c r="EE11" s="13">
        <v>6</v>
      </c>
      <c r="EF11" s="13">
        <v>7</v>
      </c>
      <c r="EG11" s="13">
        <v>6</v>
      </c>
      <c r="EH11" s="13">
        <v>5</v>
      </c>
      <c r="EI11" s="13">
        <v>2</v>
      </c>
      <c r="EJ11" s="13">
        <v>3</v>
      </c>
      <c r="EK11" s="13">
        <v>2</v>
      </c>
      <c r="EL11" s="13">
        <v>1</v>
      </c>
      <c r="EM11" s="13">
        <v>2</v>
      </c>
      <c r="EN11" s="13">
        <v>3</v>
      </c>
      <c r="EO11" s="13"/>
      <c r="EP11" s="13">
        <v>2</v>
      </c>
      <c r="EQ11" s="13"/>
      <c r="ER11" s="13"/>
      <c r="ES11" s="13"/>
      <c r="ET11" s="13"/>
      <c r="EU11" s="13"/>
      <c r="EV11" s="13"/>
      <c r="EW11" s="13"/>
      <c r="EX11" s="13"/>
      <c r="EY11" s="13"/>
      <c r="EZ11" s="13">
        <v>1</v>
      </c>
      <c r="FA11" s="13"/>
      <c r="FB11" s="13">
        <v>1</v>
      </c>
      <c r="FC11" s="59">
        <v>6404</v>
      </c>
      <c r="FD11" s="13">
        <v>14</v>
      </c>
      <c r="FE11" s="13">
        <v>25</v>
      </c>
      <c r="FF11" s="13">
        <v>10</v>
      </c>
      <c r="FG11" s="13">
        <v>6</v>
      </c>
      <c r="FH11" s="13">
        <v>16</v>
      </c>
      <c r="FI11" s="13">
        <v>18</v>
      </c>
      <c r="FJ11" s="13">
        <v>12</v>
      </c>
      <c r="FK11" s="13">
        <v>13</v>
      </c>
      <c r="FL11" s="13">
        <v>15</v>
      </c>
      <c r="FM11" s="13">
        <v>9</v>
      </c>
      <c r="FN11" s="13">
        <v>15</v>
      </c>
      <c r="FO11" s="13">
        <v>14</v>
      </c>
      <c r="FP11" s="13">
        <v>15</v>
      </c>
      <c r="FQ11" s="13">
        <v>22</v>
      </c>
      <c r="FR11" s="13">
        <v>29</v>
      </c>
      <c r="FS11" s="13">
        <v>27</v>
      </c>
      <c r="FT11" s="13">
        <v>31</v>
      </c>
      <c r="FU11" s="13">
        <v>35</v>
      </c>
      <c r="FV11" s="13">
        <v>47</v>
      </c>
      <c r="FW11" s="13">
        <v>46</v>
      </c>
      <c r="FX11" s="13">
        <v>84</v>
      </c>
      <c r="FY11" s="13">
        <v>84</v>
      </c>
      <c r="FZ11" s="13">
        <v>146</v>
      </c>
      <c r="GA11" s="13">
        <v>132</v>
      </c>
      <c r="GB11" s="13">
        <v>166</v>
      </c>
      <c r="GC11" s="13">
        <v>158</v>
      </c>
      <c r="GD11" s="13">
        <v>183</v>
      </c>
      <c r="GE11" s="13">
        <v>199</v>
      </c>
      <c r="GF11" s="13">
        <v>216</v>
      </c>
      <c r="GG11" s="13">
        <v>204</v>
      </c>
      <c r="GH11" s="13">
        <v>241</v>
      </c>
      <c r="GI11" s="13">
        <v>221</v>
      </c>
      <c r="GJ11" s="13">
        <v>232</v>
      </c>
      <c r="GK11" s="13">
        <v>240</v>
      </c>
      <c r="GL11" s="13">
        <v>256</v>
      </c>
      <c r="GM11" s="13">
        <v>257</v>
      </c>
      <c r="GN11" s="13">
        <v>231</v>
      </c>
      <c r="GO11" s="13">
        <v>236</v>
      </c>
      <c r="GP11" s="13">
        <v>237</v>
      </c>
      <c r="GQ11" s="13">
        <v>255</v>
      </c>
      <c r="GR11" s="13">
        <v>215</v>
      </c>
      <c r="GS11" s="13">
        <v>223</v>
      </c>
      <c r="GT11" s="13">
        <v>239</v>
      </c>
      <c r="GU11" s="13">
        <v>212</v>
      </c>
      <c r="GV11" s="13">
        <v>185</v>
      </c>
      <c r="GW11" s="13">
        <v>154</v>
      </c>
      <c r="GX11" s="13">
        <v>148</v>
      </c>
      <c r="GY11" s="13">
        <v>172</v>
      </c>
      <c r="GZ11" s="13">
        <v>155</v>
      </c>
      <c r="HA11" s="13">
        <v>126</v>
      </c>
      <c r="HB11" s="13">
        <v>106</v>
      </c>
      <c r="HC11" s="13">
        <v>107</v>
      </c>
      <c r="HD11" s="13">
        <v>107</v>
      </c>
      <c r="HE11" s="13">
        <v>86</v>
      </c>
      <c r="HF11" s="13">
        <v>93</v>
      </c>
      <c r="HG11" s="13">
        <v>87</v>
      </c>
      <c r="HH11" s="13">
        <v>86</v>
      </c>
      <c r="HI11" s="13">
        <v>74</v>
      </c>
      <c r="HJ11" s="13">
        <v>68</v>
      </c>
      <c r="HK11" s="13">
        <v>66</v>
      </c>
      <c r="HL11" s="13">
        <v>60</v>
      </c>
      <c r="HM11" s="13">
        <v>42</v>
      </c>
      <c r="HN11" s="13">
        <v>43</v>
      </c>
      <c r="HO11" s="13">
        <v>42</v>
      </c>
      <c r="HP11" s="13">
        <v>36</v>
      </c>
      <c r="HQ11" s="13">
        <v>36</v>
      </c>
      <c r="HR11" s="13">
        <v>31</v>
      </c>
      <c r="HS11" s="13">
        <v>38</v>
      </c>
      <c r="HT11" s="13">
        <v>26</v>
      </c>
      <c r="HU11" s="13">
        <v>23</v>
      </c>
      <c r="HV11" s="13">
        <v>31</v>
      </c>
      <c r="HW11" s="13">
        <v>17</v>
      </c>
      <c r="HX11" s="13">
        <v>18</v>
      </c>
      <c r="HY11" s="13">
        <v>16</v>
      </c>
      <c r="HZ11" s="13">
        <v>16</v>
      </c>
      <c r="IA11" s="13">
        <v>13</v>
      </c>
      <c r="IB11" s="13">
        <v>19</v>
      </c>
      <c r="IC11" s="13">
        <v>15</v>
      </c>
      <c r="ID11" s="13">
        <v>14</v>
      </c>
      <c r="IE11" s="13">
        <v>16</v>
      </c>
      <c r="IF11" s="13">
        <v>9</v>
      </c>
      <c r="IG11" s="13">
        <v>15</v>
      </c>
      <c r="IH11" s="13">
        <v>8</v>
      </c>
      <c r="II11" s="13">
        <v>17</v>
      </c>
      <c r="IJ11" s="13">
        <v>5</v>
      </c>
      <c r="IK11" s="13">
        <v>5</v>
      </c>
      <c r="IL11" s="13">
        <v>5</v>
      </c>
      <c r="IM11" s="13">
        <v>3</v>
      </c>
      <c r="IN11" s="13">
        <v>7</v>
      </c>
      <c r="IO11" s="13">
        <v>5</v>
      </c>
      <c r="IP11" s="13">
        <v>2</v>
      </c>
      <c r="IQ11" s="13">
        <v>1</v>
      </c>
      <c r="IR11" s="13">
        <v>2</v>
      </c>
      <c r="IS11" s="13">
        <v>1</v>
      </c>
      <c r="IT11" s="13"/>
      <c r="IU11" s="13"/>
      <c r="IV11" s="13">
        <v>2</v>
      </c>
      <c r="IW11" s="13"/>
      <c r="IX11" s="13"/>
      <c r="IY11" s="13"/>
      <c r="IZ11" s="13"/>
      <c r="JA11" s="13">
        <v>1</v>
      </c>
      <c r="JB11" s="13"/>
      <c r="JC11" s="13"/>
      <c r="JD11" s="13"/>
      <c r="JE11" s="13">
        <v>4</v>
      </c>
      <c r="JF11" s="59">
        <v>7750</v>
      </c>
      <c r="JG11" s="13">
        <v>1</v>
      </c>
      <c r="JH11" s="13"/>
      <c r="JI11" s="13"/>
      <c r="JJ11" s="13"/>
      <c r="JK11" s="13"/>
      <c r="JL11" s="13"/>
      <c r="JM11" s="13"/>
      <c r="JN11" s="13"/>
      <c r="JO11" s="13"/>
      <c r="JP11" s="13">
        <v>1</v>
      </c>
      <c r="JQ11" s="13">
        <v>1</v>
      </c>
      <c r="JR11" s="13"/>
      <c r="JS11" s="13"/>
      <c r="JT11" s="13"/>
      <c r="JU11" s="13"/>
      <c r="JV11" s="13"/>
      <c r="JW11" s="13"/>
      <c r="JX11" s="13"/>
      <c r="JY11" s="13"/>
      <c r="JZ11" s="13"/>
      <c r="KA11" s="13">
        <v>1</v>
      </c>
      <c r="KB11" s="13"/>
      <c r="KC11" s="13"/>
      <c r="KD11" s="13"/>
      <c r="KE11" s="13"/>
      <c r="KF11" s="13"/>
      <c r="KG11" s="13">
        <v>1</v>
      </c>
      <c r="KH11" s="13"/>
      <c r="KI11" s="13">
        <v>1</v>
      </c>
      <c r="KJ11" s="13"/>
      <c r="KK11" s="13">
        <v>2</v>
      </c>
      <c r="KL11" s="13"/>
      <c r="KM11" s="13">
        <v>1</v>
      </c>
      <c r="KN11" s="13"/>
      <c r="KO11" s="13">
        <v>1</v>
      </c>
      <c r="KP11" s="13">
        <v>2</v>
      </c>
      <c r="KQ11" s="13">
        <v>1</v>
      </c>
      <c r="KR11" s="13">
        <v>1</v>
      </c>
      <c r="KS11" s="13"/>
      <c r="KT11" s="13">
        <v>1</v>
      </c>
      <c r="KU11" s="13"/>
      <c r="KV11" s="13"/>
      <c r="KW11" s="13"/>
      <c r="KX11" s="13">
        <v>1</v>
      </c>
      <c r="KY11" s="13"/>
      <c r="KZ11" s="13"/>
      <c r="LA11" s="13">
        <v>1</v>
      </c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>
        <v>1</v>
      </c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>
        <v>1</v>
      </c>
      <c r="MG11" s="13"/>
      <c r="MH11" s="13"/>
      <c r="MI11" s="13">
        <v>1</v>
      </c>
      <c r="MJ11" s="13"/>
      <c r="MK11" s="13"/>
      <c r="ML11" s="13"/>
      <c r="MM11" s="13"/>
      <c r="MN11" s="13"/>
      <c r="MO11" s="13">
        <v>1</v>
      </c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>
        <v>12</v>
      </c>
      <c r="NF11" s="59">
        <v>33</v>
      </c>
      <c r="NG11" s="13">
        <v>14187</v>
      </c>
    </row>
    <row r="12" spans="1:371">
      <c r="A12" s="5" t="s">
        <v>25</v>
      </c>
      <c r="B12" s="253">
        <f t="shared" ref="B12:B75" si="26">VLOOKUP($A12,$W:$AQ,2,FALSE)</f>
        <v>22</v>
      </c>
      <c r="C12" s="253">
        <f t="shared" ref="C12:C75" si="27">VLOOKUP($A12,$W:$AQ,3,FALSE)</f>
        <v>20</v>
      </c>
      <c r="D12" s="253">
        <f t="shared" ref="D12:D75" si="28">VLOOKUP($A12,$W:$AQ,4,FALSE)</f>
        <v>28</v>
      </c>
      <c r="E12" s="253">
        <f t="shared" ref="E12:E75" si="29">VLOOKUP($A12,$W:$AQ,5,FALSE)</f>
        <v>25</v>
      </c>
      <c r="F12" s="253">
        <f t="shared" ref="F12:F75" si="30">VLOOKUP($A12,$W:$AQ,6,FALSE)</f>
        <v>124</v>
      </c>
      <c r="G12" s="253">
        <f t="shared" ref="G12:G75" si="31">VLOOKUP($A12,$W:$AQ,7,FALSE)</f>
        <v>64</v>
      </c>
      <c r="H12" s="253">
        <f t="shared" ref="H12:H75" si="32">VLOOKUP($A12,$W:$AQ,8,FALSE)</f>
        <v>137</v>
      </c>
      <c r="I12" s="253">
        <f t="shared" ref="I12:I75" si="33">VLOOKUP($A12,$W:$AQ,9,FALSE)</f>
        <v>80</v>
      </c>
      <c r="J12" s="253">
        <f t="shared" ref="J12:J75" si="34">VLOOKUP($A12,$W:$AQ,10,FALSE)</f>
        <v>101</v>
      </c>
      <c r="K12" s="253">
        <f t="shared" ref="K12:K75" si="35">VLOOKUP($A12,$W:$AQ,11,FALSE)</f>
        <v>66</v>
      </c>
      <c r="L12" s="253">
        <f t="shared" ref="L12:L75" si="36">VLOOKUP($A12,$W:$AQ,12,FALSE)</f>
        <v>35</v>
      </c>
      <c r="M12" s="253">
        <f t="shared" ref="M12:M75" si="37">VLOOKUP($A12,$W:$AQ,13,FALSE)</f>
        <v>33</v>
      </c>
      <c r="N12" s="253">
        <f t="shared" ref="N12:N75" si="38">VLOOKUP($A12,$W:$AQ,14,FALSE)</f>
        <v>26</v>
      </c>
      <c r="O12" s="253">
        <f t="shared" ref="O12:O75" si="39">VLOOKUP($A12,$W:$AQ,15,FALSE)</f>
        <v>22</v>
      </c>
      <c r="P12" s="253">
        <f t="shared" ref="P12:P75" si="40">VLOOKUP($A12,$W:$AQ,16,FALSE)</f>
        <v>14</v>
      </c>
      <c r="Q12" s="253">
        <f t="shared" ref="Q12:Q75" si="41">VLOOKUP($A12,$W:$AQ,17,FALSE)</f>
        <v>13</v>
      </c>
      <c r="R12" s="253">
        <f t="shared" ref="R12:R75" si="42">VLOOKUP($A12,$W:$AQ,18,FALSE)</f>
        <v>3</v>
      </c>
      <c r="S12" s="253">
        <f t="shared" ref="S12:S75" si="43">VLOOKUP($A12,$W:$AQ,19,FALSE)</f>
        <v>4</v>
      </c>
      <c r="T12" s="253">
        <f t="shared" ref="T12:T75" si="44">VLOOKUP($A12,$W:$AQ,20,FALSE)</f>
        <v>0</v>
      </c>
      <c r="U12" s="253">
        <f t="shared" ref="U12:U75" si="45">VLOOKUP($A12,$W:$AQ,21,FALSE)</f>
        <v>2</v>
      </c>
      <c r="W12" s="12" t="s">
        <v>28</v>
      </c>
      <c r="X12" s="458">
        <f t="shared" si="3"/>
        <v>17</v>
      </c>
      <c r="Y12" s="458">
        <f t="shared" si="4"/>
        <v>23</v>
      </c>
      <c r="Z12" s="458">
        <f t="shared" si="5"/>
        <v>86</v>
      </c>
      <c r="AA12" s="458">
        <f t="shared" si="6"/>
        <v>111</v>
      </c>
      <c r="AB12" s="458">
        <f t="shared" si="7"/>
        <v>260</v>
      </c>
      <c r="AC12" s="458">
        <f t="shared" si="8"/>
        <v>239</v>
      </c>
      <c r="AD12" s="458">
        <f t="shared" si="9"/>
        <v>275</v>
      </c>
      <c r="AE12" s="458">
        <f t="shared" si="10"/>
        <v>256</v>
      </c>
      <c r="AF12" s="458">
        <f t="shared" si="11"/>
        <v>291</v>
      </c>
      <c r="AG12" s="458">
        <f t="shared" si="12"/>
        <v>255</v>
      </c>
      <c r="AH12" s="458">
        <f t="shared" si="13"/>
        <v>193</v>
      </c>
      <c r="AI12" s="458">
        <f t="shared" si="14"/>
        <v>173</v>
      </c>
      <c r="AJ12" s="458">
        <f t="shared" si="15"/>
        <v>109</v>
      </c>
      <c r="AK12" s="458">
        <f t="shared" si="16"/>
        <v>103</v>
      </c>
      <c r="AL12" s="458">
        <f t="shared" si="17"/>
        <v>54</v>
      </c>
      <c r="AM12" s="458">
        <f t="shared" si="18"/>
        <v>45</v>
      </c>
      <c r="AN12" s="458">
        <f t="shared" si="19"/>
        <v>18</v>
      </c>
      <c r="AO12" s="458">
        <f t="shared" si="20"/>
        <v>24</v>
      </c>
      <c r="AP12" s="458">
        <f t="shared" si="21"/>
        <v>3</v>
      </c>
      <c r="AQ12" s="458">
        <f t="shared" si="22"/>
        <v>4</v>
      </c>
      <c r="AR12" s="458">
        <f t="shared" si="23"/>
        <v>0</v>
      </c>
      <c r="AT12" s="12" t="s">
        <v>28</v>
      </c>
      <c r="AU12" s="13"/>
      <c r="AV12" s="13">
        <v>4</v>
      </c>
      <c r="AW12" s="13">
        <v>3</v>
      </c>
      <c r="AX12" s="13"/>
      <c r="AY12" s="13">
        <v>3</v>
      </c>
      <c r="AZ12" s="13">
        <v>1</v>
      </c>
      <c r="BA12" s="13">
        <v>5</v>
      </c>
      <c r="BB12" s="13">
        <v>1</v>
      </c>
      <c r="BC12" s="13">
        <v>6</v>
      </c>
      <c r="BD12" s="13"/>
      <c r="BE12" s="13">
        <v>6</v>
      </c>
      <c r="BF12" s="13">
        <v>7</v>
      </c>
      <c r="BG12" s="13">
        <v>8</v>
      </c>
      <c r="BH12" s="13">
        <v>11</v>
      </c>
      <c r="BI12" s="13">
        <v>13</v>
      </c>
      <c r="BJ12" s="13">
        <v>14</v>
      </c>
      <c r="BK12" s="13">
        <v>18</v>
      </c>
      <c r="BL12" s="13">
        <v>7</v>
      </c>
      <c r="BM12" s="13">
        <v>16</v>
      </c>
      <c r="BN12" s="13">
        <v>11</v>
      </c>
      <c r="BO12" s="13">
        <v>19</v>
      </c>
      <c r="BP12" s="13">
        <v>19</v>
      </c>
      <c r="BQ12" s="13">
        <v>24</v>
      </c>
      <c r="BR12" s="13">
        <v>25</v>
      </c>
      <c r="BS12" s="13">
        <v>19</v>
      </c>
      <c r="BT12" s="13">
        <v>31</v>
      </c>
      <c r="BU12" s="13">
        <v>29</v>
      </c>
      <c r="BV12" s="13">
        <v>15</v>
      </c>
      <c r="BW12" s="13">
        <v>28</v>
      </c>
      <c r="BX12" s="13">
        <v>30</v>
      </c>
      <c r="BY12" s="13">
        <v>30</v>
      </c>
      <c r="BZ12" s="13">
        <v>26</v>
      </c>
      <c r="CA12" s="13">
        <v>22</v>
      </c>
      <c r="CB12" s="13">
        <v>31</v>
      </c>
      <c r="CC12" s="13">
        <v>29</v>
      </c>
      <c r="CD12" s="13">
        <v>30</v>
      </c>
      <c r="CE12" s="13">
        <v>25</v>
      </c>
      <c r="CF12" s="13">
        <v>23</v>
      </c>
      <c r="CG12" s="13">
        <v>21</v>
      </c>
      <c r="CH12" s="13">
        <v>19</v>
      </c>
      <c r="CI12" s="13">
        <v>16</v>
      </c>
      <c r="CJ12" s="13">
        <v>17</v>
      </c>
      <c r="CK12" s="13">
        <v>30</v>
      </c>
      <c r="CL12" s="13">
        <v>27</v>
      </c>
      <c r="CM12" s="13">
        <v>36</v>
      </c>
      <c r="CN12" s="13">
        <v>24</v>
      </c>
      <c r="CO12" s="13">
        <v>23</v>
      </c>
      <c r="CP12" s="13">
        <v>21</v>
      </c>
      <c r="CQ12" s="13">
        <v>23</v>
      </c>
      <c r="CR12" s="13">
        <v>38</v>
      </c>
      <c r="CS12" s="13">
        <v>20</v>
      </c>
      <c r="CT12" s="13">
        <v>21</v>
      </c>
      <c r="CU12" s="13">
        <v>18</v>
      </c>
      <c r="CV12" s="13">
        <v>17</v>
      </c>
      <c r="CW12" s="13">
        <v>11</v>
      </c>
      <c r="CX12" s="13">
        <v>16</v>
      </c>
      <c r="CY12" s="13">
        <v>23</v>
      </c>
      <c r="CZ12" s="13">
        <v>15</v>
      </c>
      <c r="DA12" s="13">
        <v>15</v>
      </c>
      <c r="DB12" s="13">
        <v>17</v>
      </c>
      <c r="DC12" s="13">
        <v>9</v>
      </c>
      <c r="DD12" s="13">
        <v>11</v>
      </c>
      <c r="DE12" s="13">
        <v>15</v>
      </c>
      <c r="DF12" s="13">
        <v>12</v>
      </c>
      <c r="DG12" s="13">
        <v>8</v>
      </c>
      <c r="DH12" s="13">
        <v>18</v>
      </c>
      <c r="DI12" s="13">
        <v>11</v>
      </c>
      <c r="DJ12" s="13">
        <v>4</v>
      </c>
      <c r="DK12" s="13">
        <v>7</v>
      </c>
      <c r="DL12" s="13">
        <v>8</v>
      </c>
      <c r="DM12" s="13">
        <v>7</v>
      </c>
      <c r="DN12" s="13">
        <v>6</v>
      </c>
      <c r="DO12" s="13">
        <v>5</v>
      </c>
      <c r="DP12" s="13">
        <v>2</v>
      </c>
      <c r="DQ12" s="13">
        <v>4</v>
      </c>
      <c r="DR12" s="13">
        <v>3</v>
      </c>
      <c r="DS12" s="13">
        <v>5</v>
      </c>
      <c r="DT12" s="13">
        <v>6</v>
      </c>
      <c r="DU12" s="13">
        <v>6</v>
      </c>
      <c r="DV12" s="13">
        <v>1</v>
      </c>
      <c r="DW12" s="13">
        <v>3</v>
      </c>
      <c r="DX12" s="13">
        <v>3</v>
      </c>
      <c r="DY12" s="13">
        <v>3</v>
      </c>
      <c r="DZ12" s="13">
        <v>5</v>
      </c>
      <c r="EA12" s="13">
        <v>1</v>
      </c>
      <c r="EB12" s="13">
        <v>3</v>
      </c>
      <c r="EC12" s="13">
        <v>1</v>
      </c>
      <c r="ED12" s="13">
        <v>1</v>
      </c>
      <c r="EE12" s="13">
        <v>2</v>
      </c>
      <c r="EF12" s="13">
        <v>2</v>
      </c>
      <c r="EG12" s="13"/>
      <c r="EH12" s="13">
        <v>1</v>
      </c>
      <c r="EI12" s="13">
        <v>1</v>
      </c>
      <c r="EJ12" s="13"/>
      <c r="EK12" s="13"/>
      <c r="EL12" s="13"/>
      <c r="EM12" s="13"/>
      <c r="EN12" s="13">
        <v>2</v>
      </c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59">
        <v>1233</v>
      </c>
      <c r="FD12" s="13"/>
      <c r="FE12" s="13"/>
      <c r="FF12" s="13">
        <v>2</v>
      </c>
      <c r="FG12" s="13">
        <v>1</v>
      </c>
      <c r="FH12" s="13"/>
      <c r="FI12" s="13">
        <v>1</v>
      </c>
      <c r="FJ12" s="13">
        <v>1</v>
      </c>
      <c r="FK12" s="13">
        <v>1</v>
      </c>
      <c r="FL12" s="13">
        <v>5</v>
      </c>
      <c r="FM12" s="13">
        <v>6</v>
      </c>
      <c r="FN12" s="13">
        <v>7</v>
      </c>
      <c r="FO12" s="13">
        <v>8</v>
      </c>
      <c r="FP12" s="13">
        <v>5</v>
      </c>
      <c r="FQ12" s="13">
        <v>5</v>
      </c>
      <c r="FR12" s="13">
        <v>9</v>
      </c>
      <c r="FS12" s="13">
        <v>12</v>
      </c>
      <c r="FT12" s="13">
        <v>9</v>
      </c>
      <c r="FU12" s="13">
        <v>6</v>
      </c>
      <c r="FV12" s="13">
        <v>15</v>
      </c>
      <c r="FW12" s="13">
        <v>10</v>
      </c>
      <c r="FX12" s="13">
        <v>19</v>
      </c>
      <c r="FY12" s="13">
        <v>16</v>
      </c>
      <c r="FZ12" s="13">
        <v>20</v>
      </c>
      <c r="GA12" s="13">
        <v>34</v>
      </c>
      <c r="GB12" s="13">
        <v>24</v>
      </c>
      <c r="GC12" s="13">
        <v>29</v>
      </c>
      <c r="GD12" s="13">
        <v>27</v>
      </c>
      <c r="GE12" s="13">
        <v>26</v>
      </c>
      <c r="GF12" s="13">
        <v>30</v>
      </c>
      <c r="GG12" s="13">
        <v>35</v>
      </c>
      <c r="GH12" s="13">
        <v>34</v>
      </c>
      <c r="GI12" s="13">
        <v>26</v>
      </c>
      <c r="GJ12" s="13">
        <v>33</v>
      </c>
      <c r="GK12" s="13">
        <v>26</v>
      </c>
      <c r="GL12" s="13">
        <v>30</v>
      </c>
      <c r="GM12" s="13">
        <v>22</v>
      </c>
      <c r="GN12" s="13">
        <v>17</v>
      </c>
      <c r="GO12" s="13">
        <v>30</v>
      </c>
      <c r="GP12" s="13">
        <v>27</v>
      </c>
      <c r="GQ12" s="13">
        <v>30</v>
      </c>
      <c r="GR12" s="13">
        <v>36</v>
      </c>
      <c r="GS12" s="13">
        <v>20</v>
      </c>
      <c r="GT12" s="13">
        <v>33</v>
      </c>
      <c r="GU12" s="13">
        <v>31</v>
      </c>
      <c r="GV12" s="13">
        <v>33</v>
      </c>
      <c r="GW12" s="13">
        <v>28</v>
      </c>
      <c r="GX12" s="13">
        <v>25</v>
      </c>
      <c r="GY12" s="13">
        <v>27</v>
      </c>
      <c r="GZ12" s="13">
        <v>33</v>
      </c>
      <c r="HA12" s="13">
        <v>25</v>
      </c>
      <c r="HB12" s="13">
        <v>19</v>
      </c>
      <c r="HC12" s="13">
        <v>18</v>
      </c>
      <c r="HD12" s="13">
        <v>19</v>
      </c>
      <c r="HE12" s="13">
        <v>24</v>
      </c>
      <c r="HF12" s="13">
        <v>18</v>
      </c>
      <c r="HG12" s="13">
        <v>19</v>
      </c>
      <c r="HH12" s="13">
        <v>13</v>
      </c>
      <c r="HI12" s="13">
        <v>26</v>
      </c>
      <c r="HJ12" s="13">
        <v>16</v>
      </c>
      <c r="HK12" s="13">
        <v>21</v>
      </c>
      <c r="HL12" s="13">
        <v>19</v>
      </c>
      <c r="HM12" s="13">
        <v>16</v>
      </c>
      <c r="HN12" s="13">
        <v>10</v>
      </c>
      <c r="HO12" s="13">
        <v>11</v>
      </c>
      <c r="HP12" s="13">
        <v>10</v>
      </c>
      <c r="HQ12" s="13">
        <v>12</v>
      </c>
      <c r="HR12" s="13">
        <v>7</v>
      </c>
      <c r="HS12" s="13">
        <v>12</v>
      </c>
      <c r="HT12" s="13">
        <v>5</v>
      </c>
      <c r="HU12" s="13">
        <v>7</v>
      </c>
      <c r="HV12" s="13">
        <v>11</v>
      </c>
      <c r="HW12" s="13">
        <v>4</v>
      </c>
      <c r="HX12" s="13">
        <v>8</v>
      </c>
      <c r="HY12" s="13">
        <v>7</v>
      </c>
      <c r="HZ12" s="13">
        <v>3</v>
      </c>
      <c r="IA12" s="13">
        <v>4</v>
      </c>
      <c r="IB12" s="13">
        <v>5</v>
      </c>
      <c r="IC12" s="13">
        <v>6</v>
      </c>
      <c r="ID12" s="13">
        <v>3</v>
      </c>
      <c r="IE12" s="13">
        <v>3</v>
      </c>
      <c r="IF12" s="13">
        <v>4</v>
      </c>
      <c r="IG12" s="13"/>
      <c r="IH12" s="13">
        <v>1</v>
      </c>
      <c r="II12" s="13">
        <v>3</v>
      </c>
      <c r="IJ12" s="13">
        <v>2</v>
      </c>
      <c r="IK12" s="13">
        <v>1</v>
      </c>
      <c r="IL12" s="13">
        <v>4</v>
      </c>
      <c r="IM12" s="13">
        <v>2</v>
      </c>
      <c r="IN12" s="13"/>
      <c r="IO12" s="13">
        <v>1</v>
      </c>
      <c r="IP12" s="13">
        <v>1</v>
      </c>
      <c r="IQ12" s="13">
        <v>1</v>
      </c>
      <c r="IR12" s="13"/>
      <c r="IS12" s="13"/>
      <c r="IT12" s="13">
        <v>1</v>
      </c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59">
        <v>1306</v>
      </c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59"/>
      <c r="NG12" s="13">
        <v>2539</v>
      </c>
    </row>
    <row r="13" spans="1:371">
      <c r="A13" s="5" t="s">
        <v>26</v>
      </c>
      <c r="B13" s="253">
        <f t="shared" si="26"/>
        <v>146</v>
      </c>
      <c r="C13" s="253">
        <f t="shared" si="27"/>
        <v>127</v>
      </c>
      <c r="D13" s="253">
        <f t="shared" si="28"/>
        <v>462</v>
      </c>
      <c r="E13" s="253">
        <f t="shared" si="29"/>
        <v>499</v>
      </c>
      <c r="F13" s="253">
        <f t="shared" si="30"/>
        <v>1636</v>
      </c>
      <c r="G13" s="253">
        <f t="shared" si="31"/>
        <v>1607</v>
      </c>
      <c r="H13" s="253">
        <f t="shared" si="32"/>
        <v>1704</v>
      </c>
      <c r="I13" s="253">
        <f t="shared" si="33"/>
        <v>1590</v>
      </c>
      <c r="J13" s="253">
        <f t="shared" si="34"/>
        <v>1203</v>
      </c>
      <c r="K13" s="253">
        <f t="shared" si="35"/>
        <v>1288</v>
      </c>
      <c r="L13" s="253">
        <f t="shared" si="36"/>
        <v>886</v>
      </c>
      <c r="M13" s="253">
        <f t="shared" si="37"/>
        <v>924</v>
      </c>
      <c r="N13" s="253">
        <f t="shared" si="38"/>
        <v>573</v>
      </c>
      <c r="O13" s="253">
        <f t="shared" si="39"/>
        <v>544</v>
      </c>
      <c r="P13" s="253">
        <f t="shared" si="40"/>
        <v>241</v>
      </c>
      <c r="Q13" s="253">
        <f t="shared" si="41"/>
        <v>234</v>
      </c>
      <c r="R13" s="253">
        <f t="shared" si="42"/>
        <v>95</v>
      </c>
      <c r="S13" s="253">
        <f t="shared" si="43"/>
        <v>111</v>
      </c>
      <c r="T13" s="253">
        <f t="shared" si="44"/>
        <v>14</v>
      </c>
      <c r="U13" s="253">
        <f t="shared" si="45"/>
        <v>19</v>
      </c>
      <c r="W13" s="12" t="s">
        <v>180</v>
      </c>
      <c r="X13" s="458">
        <f t="shared" si="3"/>
        <v>232</v>
      </c>
      <c r="Y13" s="458">
        <f t="shared" si="4"/>
        <v>218</v>
      </c>
      <c r="Z13" s="458">
        <f t="shared" si="5"/>
        <v>372</v>
      </c>
      <c r="AA13" s="458">
        <f t="shared" si="6"/>
        <v>459</v>
      </c>
      <c r="AB13" s="458">
        <f t="shared" si="7"/>
        <v>1520</v>
      </c>
      <c r="AC13" s="458">
        <f t="shared" si="8"/>
        <v>1523</v>
      </c>
      <c r="AD13" s="458">
        <f t="shared" si="9"/>
        <v>1924</v>
      </c>
      <c r="AE13" s="458">
        <f t="shared" si="10"/>
        <v>1952</v>
      </c>
      <c r="AF13" s="458">
        <f t="shared" si="11"/>
        <v>1574</v>
      </c>
      <c r="AG13" s="458">
        <f t="shared" si="12"/>
        <v>1591</v>
      </c>
      <c r="AH13" s="458">
        <f t="shared" si="13"/>
        <v>1079</v>
      </c>
      <c r="AI13" s="458">
        <f t="shared" si="14"/>
        <v>1036</v>
      </c>
      <c r="AJ13" s="458">
        <f t="shared" si="15"/>
        <v>655</v>
      </c>
      <c r="AK13" s="458">
        <f t="shared" si="16"/>
        <v>573</v>
      </c>
      <c r="AL13" s="458">
        <f t="shared" si="17"/>
        <v>363</v>
      </c>
      <c r="AM13" s="458">
        <f t="shared" si="18"/>
        <v>311</v>
      </c>
      <c r="AN13" s="458">
        <f t="shared" si="19"/>
        <v>100</v>
      </c>
      <c r="AO13" s="458">
        <f t="shared" si="20"/>
        <v>181</v>
      </c>
      <c r="AP13" s="458">
        <f t="shared" si="21"/>
        <v>16</v>
      </c>
      <c r="AQ13" s="458">
        <f t="shared" si="22"/>
        <v>44</v>
      </c>
      <c r="AR13" s="458">
        <f t="shared" si="23"/>
        <v>10</v>
      </c>
      <c r="AT13" s="12" t="s">
        <v>180</v>
      </c>
      <c r="AU13" s="13">
        <v>33</v>
      </c>
      <c r="AV13" s="13">
        <v>41</v>
      </c>
      <c r="AW13" s="13">
        <v>13</v>
      </c>
      <c r="AX13" s="13">
        <v>15</v>
      </c>
      <c r="AY13" s="13">
        <v>24</v>
      </c>
      <c r="AZ13" s="13">
        <v>24</v>
      </c>
      <c r="BA13" s="13">
        <v>14</v>
      </c>
      <c r="BB13" s="13">
        <v>15</v>
      </c>
      <c r="BC13" s="13">
        <v>21</v>
      </c>
      <c r="BD13" s="13">
        <v>18</v>
      </c>
      <c r="BE13" s="13">
        <v>27</v>
      </c>
      <c r="BF13" s="13">
        <v>22</v>
      </c>
      <c r="BG13" s="13">
        <v>18</v>
      </c>
      <c r="BH13" s="13">
        <v>30</v>
      </c>
      <c r="BI13" s="13">
        <v>40</v>
      </c>
      <c r="BJ13" s="13">
        <v>38</v>
      </c>
      <c r="BK13" s="13">
        <v>60</v>
      </c>
      <c r="BL13" s="13">
        <v>82</v>
      </c>
      <c r="BM13" s="13">
        <v>67</v>
      </c>
      <c r="BN13" s="13">
        <v>75</v>
      </c>
      <c r="BO13" s="13">
        <v>91</v>
      </c>
      <c r="BP13" s="13">
        <v>128</v>
      </c>
      <c r="BQ13" s="13">
        <v>118</v>
      </c>
      <c r="BR13" s="13">
        <v>138</v>
      </c>
      <c r="BS13" s="13">
        <v>150</v>
      </c>
      <c r="BT13" s="13">
        <v>166</v>
      </c>
      <c r="BU13" s="13">
        <v>159</v>
      </c>
      <c r="BV13" s="13">
        <v>159</v>
      </c>
      <c r="BW13" s="13">
        <v>191</v>
      </c>
      <c r="BX13" s="13">
        <v>223</v>
      </c>
      <c r="BY13" s="13">
        <v>198</v>
      </c>
      <c r="BZ13" s="13">
        <v>212</v>
      </c>
      <c r="CA13" s="13">
        <v>200</v>
      </c>
      <c r="CB13" s="13">
        <v>189</v>
      </c>
      <c r="CC13" s="13">
        <v>217</v>
      </c>
      <c r="CD13" s="13">
        <v>209</v>
      </c>
      <c r="CE13" s="13">
        <v>181</v>
      </c>
      <c r="CF13" s="13">
        <v>186</v>
      </c>
      <c r="CG13" s="13">
        <v>168</v>
      </c>
      <c r="CH13" s="13">
        <v>192</v>
      </c>
      <c r="CI13" s="13">
        <v>194</v>
      </c>
      <c r="CJ13" s="13">
        <v>182</v>
      </c>
      <c r="CK13" s="13">
        <v>156</v>
      </c>
      <c r="CL13" s="13">
        <v>184</v>
      </c>
      <c r="CM13" s="13">
        <v>156</v>
      </c>
      <c r="CN13" s="13">
        <v>168</v>
      </c>
      <c r="CO13" s="13">
        <v>141</v>
      </c>
      <c r="CP13" s="13">
        <v>126</v>
      </c>
      <c r="CQ13" s="13">
        <v>153</v>
      </c>
      <c r="CR13" s="13">
        <v>131</v>
      </c>
      <c r="CS13" s="13">
        <v>136</v>
      </c>
      <c r="CT13" s="13">
        <v>125</v>
      </c>
      <c r="CU13" s="13">
        <v>119</v>
      </c>
      <c r="CV13" s="13">
        <v>117</v>
      </c>
      <c r="CW13" s="13">
        <v>105</v>
      </c>
      <c r="CX13" s="13">
        <v>84</v>
      </c>
      <c r="CY13" s="13">
        <v>107</v>
      </c>
      <c r="CZ13" s="13">
        <v>107</v>
      </c>
      <c r="DA13" s="13">
        <v>71</v>
      </c>
      <c r="DB13" s="13">
        <v>65</v>
      </c>
      <c r="DC13" s="13">
        <v>85</v>
      </c>
      <c r="DD13" s="13">
        <v>58</v>
      </c>
      <c r="DE13" s="13">
        <v>52</v>
      </c>
      <c r="DF13" s="13">
        <v>57</v>
      </c>
      <c r="DG13" s="13">
        <v>54</v>
      </c>
      <c r="DH13" s="13">
        <v>55</v>
      </c>
      <c r="DI13" s="13">
        <v>59</v>
      </c>
      <c r="DJ13" s="13">
        <v>49</v>
      </c>
      <c r="DK13" s="13">
        <v>61</v>
      </c>
      <c r="DL13" s="13">
        <v>43</v>
      </c>
      <c r="DM13" s="13">
        <v>35</v>
      </c>
      <c r="DN13" s="13">
        <v>42</v>
      </c>
      <c r="DO13" s="13">
        <v>29</v>
      </c>
      <c r="DP13" s="13">
        <v>30</v>
      </c>
      <c r="DQ13" s="13">
        <v>31</v>
      </c>
      <c r="DR13" s="13">
        <v>26</v>
      </c>
      <c r="DS13" s="13">
        <v>38</v>
      </c>
      <c r="DT13" s="13">
        <v>33</v>
      </c>
      <c r="DU13" s="13">
        <v>22</v>
      </c>
      <c r="DV13" s="13">
        <v>25</v>
      </c>
      <c r="DW13" s="13">
        <v>33</v>
      </c>
      <c r="DX13" s="13">
        <v>25</v>
      </c>
      <c r="DY13" s="13">
        <v>17</v>
      </c>
      <c r="DZ13" s="13">
        <v>17</v>
      </c>
      <c r="EA13" s="13">
        <v>20</v>
      </c>
      <c r="EB13" s="13">
        <v>23</v>
      </c>
      <c r="EC13" s="13">
        <v>12</v>
      </c>
      <c r="ED13" s="13">
        <v>6</v>
      </c>
      <c r="EE13" s="13">
        <v>17</v>
      </c>
      <c r="EF13" s="13">
        <v>11</v>
      </c>
      <c r="EG13" s="13">
        <v>5</v>
      </c>
      <c r="EH13" s="13">
        <v>8</v>
      </c>
      <c r="EI13" s="13">
        <v>10</v>
      </c>
      <c r="EJ13" s="13">
        <v>10</v>
      </c>
      <c r="EK13" s="13">
        <v>2</v>
      </c>
      <c r="EL13" s="13">
        <v>2</v>
      </c>
      <c r="EM13" s="13">
        <v>3</v>
      </c>
      <c r="EN13" s="13">
        <v>1</v>
      </c>
      <c r="EO13" s="13">
        <v>1</v>
      </c>
      <c r="EP13" s="13">
        <v>1</v>
      </c>
      <c r="EQ13" s="13">
        <v>1</v>
      </c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>
        <v>1</v>
      </c>
      <c r="FC13" s="59">
        <v>7889</v>
      </c>
      <c r="FD13" s="13">
        <v>36</v>
      </c>
      <c r="FE13" s="13">
        <v>37</v>
      </c>
      <c r="FF13" s="13">
        <v>21</v>
      </c>
      <c r="FG13" s="13">
        <v>24</v>
      </c>
      <c r="FH13" s="13">
        <v>27</v>
      </c>
      <c r="FI13" s="13">
        <v>14</v>
      </c>
      <c r="FJ13" s="13">
        <v>15</v>
      </c>
      <c r="FK13" s="13">
        <v>19</v>
      </c>
      <c r="FL13" s="13">
        <v>18</v>
      </c>
      <c r="FM13" s="13">
        <v>21</v>
      </c>
      <c r="FN13" s="13">
        <v>20</v>
      </c>
      <c r="FO13" s="13">
        <v>13</v>
      </c>
      <c r="FP13" s="13">
        <v>16</v>
      </c>
      <c r="FQ13" s="13">
        <v>22</v>
      </c>
      <c r="FR13" s="13">
        <v>35</v>
      </c>
      <c r="FS13" s="13">
        <v>29</v>
      </c>
      <c r="FT13" s="13">
        <v>54</v>
      </c>
      <c r="FU13" s="13">
        <v>63</v>
      </c>
      <c r="FV13" s="13">
        <v>60</v>
      </c>
      <c r="FW13" s="13">
        <v>60</v>
      </c>
      <c r="FX13" s="13">
        <v>93</v>
      </c>
      <c r="FY13" s="13">
        <v>87</v>
      </c>
      <c r="FZ13" s="13">
        <v>132</v>
      </c>
      <c r="GA13" s="13">
        <v>125</v>
      </c>
      <c r="GB13" s="13">
        <v>146</v>
      </c>
      <c r="GC13" s="13">
        <v>182</v>
      </c>
      <c r="GD13" s="13">
        <v>159</v>
      </c>
      <c r="GE13" s="13">
        <v>174</v>
      </c>
      <c r="GF13" s="13">
        <v>193</v>
      </c>
      <c r="GG13" s="13">
        <v>229</v>
      </c>
      <c r="GH13" s="13">
        <v>211</v>
      </c>
      <c r="GI13" s="13">
        <v>190</v>
      </c>
      <c r="GJ13" s="13">
        <v>193</v>
      </c>
      <c r="GK13" s="13">
        <v>183</v>
      </c>
      <c r="GL13" s="13">
        <v>205</v>
      </c>
      <c r="GM13" s="13">
        <v>175</v>
      </c>
      <c r="GN13" s="13">
        <v>197</v>
      </c>
      <c r="GO13" s="13">
        <v>182</v>
      </c>
      <c r="GP13" s="13">
        <v>198</v>
      </c>
      <c r="GQ13" s="13">
        <v>190</v>
      </c>
      <c r="GR13" s="13">
        <v>172</v>
      </c>
      <c r="GS13" s="13">
        <v>189</v>
      </c>
      <c r="GT13" s="13">
        <v>177</v>
      </c>
      <c r="GU13" s="13">
        <v>166</v>
      </c>
      <c r="GV13" s="13">
        <v>161</v>
      </c>
      <c r="GW13" s="13">
        <v>160</v>
      </c>
      <c r="GX13" s="13">
        <v>148</v>
      </c>
      <c r="GY13" s="13">
        <v>152</v>
      </c>
      <c r="GZ13" s="13">
        <v>128</v>
      </c>
      <c r="HA13" s="13">
        <v>121</v>
      </c>
      <c r="HB13" s="13">
        <v>134</v>
      </c>
      <c r="HC13" s="13">
        <v>122</v>
      </c>
      <c r="HD13" s="13">
        <v>129</v>
      </c>
      <c r="HE13" s="13">
        <v>112</v>
      </c>
      <c r="HF13" s="13">
        <v>107</v>
      </c>
      <c r="HG13" s="13">
        <v>87</v>
      </c>
      <c r="HH13" s="13">
        <v>104</v>
      </c>
      <c r="HI13" s="13">
        <v>109</v>
      </c>
      <c r="HJ13" s="13">
        <v>90</v>
      </c>
      <c r="HK13" s="13">
        <v>85</v>
      </c>
      <c r="HL13" s="13">
        <v>80</v>
      </c>
      <c r="HM13" s="13">
        <v>79</v>
      </c>
      <c r="HN13" s="13">
        <v>78</v>
      </c>
      <c r="HO13" s="13">
        <v>77</v>
      </c>
      <c r="HP13" s="13">
        <v>65</v>
      </c>
      <c r="HQ13" s="13">
        <v>56</v>
      </c>
      <c r="HR13" s="13">
        <v>47</v>
      </c>
      <c r="HS13" s="13">
        <v>64</v>
      </c>
      <c r="HT13" s="13">
        <v>50</v>
      </c>
      <c r="HU13" s="13">
        <v>59</v>
      </c>
      <c r="HV13" s="13">
        <v>49</v>
      </c>
      <c r="HW13" s="13">
        <v>45</v>
      </c>
      <c r="HX13" s="13">
        <v>48</v>
      </c>
      <c r="HY13" s="13">
        <v>44</v>
      </c>
      <c r="HZ13" s="13">
        <v>43</v>
      </c>
      <c r="IA13" s="13">
        <v>33</v>
      </c>
      <c r="IB13" s="13">
        <v>29</v>
      </c>
      <c r="IC13" s="13">
        <v>27</v>
      </c>
      <c r="ID13" s="13">
        <v>17</v>
      </c>
      <c r="IE13" s="13">
        <v>28</v>
      </c>
      <c r="IF13" s="13">
        <v>14</v>
      </c>
      <c r="IG13" s="13">
        <v>9</v>
      </c>
      <c r="IH13" s="13">
        <v>14</v>
      </c>
      <c r="II13" s="13">
        <v>9</v>
      </c>
      <c r="IJ13" s="13">
        <v>16</v>
      </c>
      <c r="IK13" s="13">
        <v>14</v>
      </c>
      <c r="IL13" s="13">
        <v>7</v>
      </c>
      <c r="IM13" s="13">
        <v>6</v>
      </c>
      <c r="IN13" s="13">
        <v>6</v>
      </c>
      <c r="IO13" s="13">
        <v>5</v>
      </c>
      <c r="IP13" s="13">
        <v>4</v>
      </c>
      <c r="IQ13" s="13"/>
      <c r="IR13" s="13">
        <v>2</v>
      </c>
      <c r="IS13" s="13">
        <v>2</v>
      </c>
      <c r="IT13" s="13">
        <v>3</v>
      </c>
      <c r="IU13" s="13">
        <v>1</v>
      </c>
      <c r="IV13" s="13">
        <v>4</v>
      </c>
      <c r="IW13" s="13"/>
      <c r="IX13" s="13"/>
      <c r="IY13" s="13"/>
      <c r="IZ13" s="13"/>
      <c r="JA13" s="13"/>
      <c r="JB13" s="13"/>
      <c r="JC13" s="13"/>
      <c r="JD13" s="13"/>
      <c r="JE13" s="13">
        <v>1</v>
      </c>
      <c r="JF13" s="59">
        <v>7836</v>
      </c>
      <c r="JG13" s="13">
        <v>1</v>
      </c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>
        <v>1</v>
      </c>
      <c r="KD13" s="13"/>
      <c r="KE13" s="13"/>
      <c r="KF13" s="13"/>
      <c r="KG13" s="13"/>
      <c r="KH13" s="13"/>
      <c r="KI13" s="13"/>
      <c r="KJ13" s="13"/>
      <c r="KK13" s="13">
        <v>1</v>
      </c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>
        <v>1</v>
      </c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>
        <v>1</v>
      </c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>
        <v>1</v>
      </c>
      <c r="MS13" s="13"/>
      <c r="MT13" s="13"/>
      <c r="MU13" s="13">
        <v>1</v>
      </c>
      <c r="MV13" s="13"/>
      <c r="MW13" s="13"/>
      <c r="MX13" s="13"/>
      <c r="MY13" s="13"/>
      <c r="MZ13" s="13"/>
      <c r="NA13" s="13"/>
      <c r="NB13" s="13">
        <v>1</v>
      </c>
      <c r="NC13" s="13"/>
      <c r="ND13" s="13"/>
      <c r="NE13" s="13"/>
      <c r="NF13" s="59">
        <v>8</v>
      </c>
      <c r="NG13" s="13">
        <v>15733</v>
      </c>
    </row>
    <row r="14" spans="1:371">
      <c r="A14" s="5" t="s">
        <v>27</v>
      </c>
      <c r="B14" s="253">
        <f t="shared" si="26"/>
        <v>138</v>
      </c>
      <c r="C14" s="253">
        <f t="shared" si="27"/>
        <v>127</v>
      </c>
      <c r="D14" s="253">
        <f t="shared" si="28"/>
        <v>281</v>
      </c>
      <c r="E14" s="253">
        <f t="shared" si="29"/>
        <v>360</v>
      </c>
      <c r="F14" s="253">
        <f t="shared" si="30"/>
        <v>1572</v>
      </c>
      <c r="G14" s="253">
        <f t="shared" si="31"/>
        <v>1418</v>
      </c>
      <c r="H14" s="253">
        <f t="shared" si="32"/>
        <v>2406</v>
      </c>
      <c r="I14" s="253">
        <f t="shared" si="33"/>
        <v>1769</v>
      </c>
      <c r="J14" s="253">
        <f t="shared" si="34"/>
        <v>1829</v>
      </c>
      <c r="K14" s="253">
        <f t="shared" si="35"/>
        <v>1375</v>
      </c>
      <c r="L14" s="253">
        <f t="shared" si="36"/>
        <v>880</v>
      </c>
      <c r="M14" s="253">
        <f t="shared" si="37"/>
        <v>730</v>
      </c>
      <c r="N14" s="253">
        <f t="shared" si="38"/>
        <v>377</v>
      </c>
      <c r="O14" s="253">
        <f t="shared" si="39"/>
        <v>362</v>
      </c>
      <c r="P14" s="253">
        <f t="shared" si="40"/>
        <v>175</v>
      </c>
      <c r="Q14" s="253">
        <f t="shared" si="41"/>
        <v>158</v>
      </c>
      <c r="R14" s="253">
        <f t="shared" si="42"/>
        <v>79</v>
      </c>
      <c r="S14" s="253">
        <f t="shared" si="43"/>
        <v>77</v>
      </c>
      <c r="T14" s="253">
        <f t="shared" si="44"/>
        <v>9</v>
      </c>
      <c r="U14" s="253">
        <f t="shared" si="45"/>
        <v>27</v>
      </c>
      <c r="W14" s="12" t="s">
        <v>30</v>
      </c>
      <c r="X14" s="458">
        <f t="shared" si="3"/>
        <v>1</v>
      </c>
      <c r="Y14" s="458">
        <f t="shared" si="4"/>
        <v>0</v>
      </c>
      <c r="Z14" s="458">
        <f t="shared" si="5"/>
        <v>6</v>
      </c>
      <c r="AA14" s="458">
        <f t="shared" si="6"/>
        <v>3</v>
      </c>
      <c r="AB14" s="458">
        <f t="shared" si="7"/>
        <v>33</v>
      </c>
      <c r="AC14" s="458">
        <f t="shared" si="8"/>
        <v>14</v>
      </c>
      <c r="AD14" s="458">
        <f t="shared" si="9"/>
        <v>22</v>
      </c>
      <c r="AE14" s="458">
        <f t="shared" si="10"/>
        <v>6</v>
      </c>
      <c r="AF14" s="458">
        <f t="shared" si="11"/>
        <v>17</v>
      </c>
      <c r="AG14" s="458">
        <f t="shared" si="12"/>
        <v>8</v>
      </c>
      <c r="AH14" s="458">
        <f t="shared" si="13"/>
        <v>12</v>
      </c>
      <c r="AI14" s="458">
        <f t="shared" si="14"/>
        <v>4</v>
      </c>
      <c r="AJ14" s="458">
        <f t="shared" si="15"/>
        <v>9</v>
      </c>
      <c r="AK14" s="458">
        <f t="shared" si="16"/>
        <v>7</v>
      </c>
      <c r="AL14" s="458">
        <f t="shared" si="17"/>
        <v>4</v>
      </c>
      <c r="AM14" s="458">
        <f t="shared" si="18"/>
        <v>2</v>
      </c>
      <c r="AN14" s="458">
        <f t="shared" si="19"/>
        <v>1</v>
      </c>
      <c r="AO14" s="458">
        <f t="shared" si="20"/>
        <v>0</v>
      </c>
      <c r="AP14" s="458">
        <f t="shared" si="21"/>
        <v>0</v>
      </c>
      <c r="AQ14" s="458">
        <f t="shared" si="22"/>
        <v>0</v>
      </c>
      <c r="AR14" s="458">
        <f t="shared" si="23"/>
        <v>0</v>
      </c>
      <c r="AT14" s="12" t="s">
        <v>30</v>
      </c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>
        <v>1</v>
      </c>
      <c r="BJ14" s="13"/>
      <c r="BK14" s="13">
        <v>1</v>
      </c>
      <c r="BL14" s="13"/>
      <c r="BM14" s="13">
        <v>1</v>
      </c>
      <c r="BN14" s="13"/>
      <c r="BO14" s="13">
        <v>4</v>
      </c>
      <c r="BP14" s="13">
        <v>1</v>
      </c>
      <c r="BQ14" s="13">
        <v>2</v>
      </c>
      <c r="BR14" s="13">
        <v>2</v>
      </c>
      <c r="BS14" s="13">
        <v>1</v>
      </c>
      <c r="BT14" s="13">
        <v>1</v>
      </c>
      <c r="BU14" s="13">
        <v>1</v>
      </c>
      <c r="BV14" s="13"/>
      <c r="BW14" s="13">
        <v>2</v>
      </c>
      <c r="BX14" s="13"/>
      <c r="BY14" s="13">
        <v>1</v>
      </c>
      <c r="BZ14" s="13">
        <v>1</v>
      </c>
      <c r="CA14" s="13"/>
      <c r="CB14" s="13">
        <v>2</v>
      </c>
      <c r="CC14" s="13"/>
      <c r="CD14" s="13">
        <v>1</v>
      </c>
      <c r="CE14" s="13"/>
      <c r="CF14" s="13"/>
      <c r="CG14" s="13"/>
      <c r="CH14" s="13">
        <v>1</v>
      </c>
      <c r="CI14" s="13">
        <v>2</v>
      </c>
      <c r="CJ14" s="13">
        <v>1</v>
      </c>
      <c r="CK14" s="13">
        <v>1</v>
      </c>
      <c r="CL14" s="13">
        <v>1</v>
      </c>
      <c r="CM14" s="13"/>
      <c r="CN14" s="13">
        <v>2</v>
      </c>
      <c r="CO14" s="13">
        <v>1</v>
      </c>
      <c r="CP14" s="13"/>
      <c r="CQ14" s="13"/>
      <c r="CR14" s="13"/>
      <c r="CS14" s="13">
        <v>1</v>
      </c>
      <c r="CT14" s="13">
        <v>1</v>
      </c>
      <c r="CU14" s="13"/>
      <c r="CV14" s="13">
        <v>2</v>
      </c>
      <c r="CW14" s="13"/>
      <c r="CX14" s="13"/>
      <c r="CY14" s="13"/>
      <c r="CZ14" s="13"/>
      <c r="DA14" s="13"/>
      <c r="DB14" s="13"/>
      <c r="DC14" s="13"/>
      <c r="DD14" s="13"/>
      <c r="DE14" s="13">
        <v>4</v>
      </c>
      <c r="DF14" s="13">
        <v>1</v>
      </c>
      <c r="DG14" s="13"/>
      <c r="DH14" s="13">
        <v>1</v>
      </c>
      <c r="DI14" s="13">
        <v>1</v>
      </c>
      <c r="DJ14" s="13"/>
      <c r="DK14" s="13"/>
      <c r="DL14" s="13"/>
      <c r="DM14" s="13"/>
      <c r="DN14" s="13"/>
      <c r="DO14" s="13"/>
      <c r="DP14" s="13"/>
      <c r="DQ14" s="13"/>
      <c r="DR14" s="13">
        <v>1</v>
      </c>
      <c r="DS14" s="13"/>
      <c r="DT14" s="13"/>
      <c r="DU14" s="13">
        <v>1</v>
      </c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59">
        <v>44</v>
      </c>
      <c r="FD14" s="13"/>
      <c r="FE14" s="13">
        <v>1</v>
      </c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>
        <v>1</v>
      </c>
      <c r="FT14" s="13"/>
      <c r="FU14" s="13">
        <v>1</v>
      </c>
      <c r="FV14" s="13"/>
      <c r="FW14" s="13">
        <v>4</v>
      </c>
      <c r="FX14" s="13">
        <v>3</v>
      </c>
      <c r="FY14" s="13">
        <v>3</v>
      </c>
      <c r="FZ14" s="13">
        <v>2</v>
      </c>
      <c r="GA14" s="13">
        <v>4</v>
      </c>
      <c r="GB14" s="13">
        <v>3</v>
      </c>
      <c r="GC14" s="13">
        <v>2</v>
      </c>
      <c r="GD14" s="13">
        <v>2</v>
      </c>
      <c r="GE14" s="13">
        <v>4</v>
      </c>
      <c r="GF14" s="13">
        <v>3</v>
      </c>
      <c r="GG14" s="13">
        <v>7</v>
      </c>
      <c r="GH14" s="13">
        <v>2</v>
      </c>
      <c r="GI14" s="13">
        <v>2</v>
      </c>
      <c r="GJ14" s="13">
        <v>1</v>
      </c>
      <c r="GK14" s="13"/>
      <c r="GL14" s="13">
        <v>5</v>
      </c>
      <c r="GM14" s="13">
        <v>2</v>
      </c>
      <c r="GN14" s="13">
        <v>1</v>
      </c>
      <c r="GO14" s="13">
        <v>3</v>
      </c>
      <c r="GP14" s="13">
        <v>4</v>
      </c>
      <c r="GQ14" s="13">
        <v>2</v>
      </c>
      <c r="GR14" s="13">
        <v>2</v>
      </c>
      <c r="GS14" s="13">
        <v>2</v>
      </c>
      <c r="GT14" s="13">
        <v>3</v>
      </c>
      <c r="GU14" s="13">
        <v>3</v>
      </c>
      <c r="GV14" s="13">
        <v>2</v>
      </c>
      <c r="GW14" s="13">
        <v>2</v>
      </c>
      <c r="GX14" s="13">
        <v>1</v>
      </c>
      <c r="GY14" s="13"/>
      <c r="GZ14" s="13">
        <v>1</v>
      </c>
      <c r="HA14" s="13">
        <v>1</v>
      </c>
      <c r="HB14" s="13">
        <v>1</v>
      </c>
      <c r="HC14" s="13"/>
      <c r="HD14" s="13">
        <v>2</v>
      </c>
      <c r="HE14" s="13">
        <v>1</v>
      </c>
      <c r="HF14" s="13">
        <v>1</v>
      </c>
      <c r="HG14" s="13">
        <v>2</v>
      </c>
      <c r="HH14" s="13"/>
      <c r="HI14" s="13">
        <v>2</v>
      </c>
      <c r="HJ14" s="13">
        <v>1</v>
      </c>
      <c r="HK14" s="13">
        <v>2</v>
      </c>
      <c r="HL14" s="13">
        <v>2</v>
      </c>
      <c r="HM14" s="13">
        <v>2</v>
      </c>
      <c r="HN14" s="13">
        <v>1</v>
      </c>
      <c r="HO14" s="13">
        <v>1</v>
      </c>
      <c r="HP14" s="13">
        <v>1</v>
      </c>
      <c r="HQ14" s="13">
        <v>1</v>
      </c>
      <c r="HR14" s="13"/>
      <c r="HS14" s="13"/>
      <c r="HT14" s="13">
        <v>1</v>
      </c>
      <c r="HU14" s="13"/>
      <c r="HV14" s="13"/>
      <c r="HW14" s="13">
        <v>1</v>
      </c>
      <c r="HX14" s="13">
        <v>1</v>
      </c>
      <c r="HY14" s="13"/>
      <c r="HZ14" s="13"/>
      <c r="IA14" s="13"/>
      <c r="IB14" s="13">
        <v>1</v>
      </c>
      <c r="IC14" s="13"/>
      <c r="ID14" s="13">
        <v>1</v>
      </c>
      <c r="IE14" s="13"/>
      <c r="IF14" s="13"/>
      <c r="IG14" s="13">
        <v>1</v>
      </c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59">
        <v>105</v>
      </c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59"/>
      <c r="NG14" s="13">
        <v>149</v>
      </c>
    </row>
    <row r="15" spans="1:371">
      <c r="A15" s="5" t="s">
        <v>28</v>
      </c>
      <c r="B15" s="253">
        <f t="shared" si="26"/>
        <v>17</v>
      </c>
      <c r="C15" s="253">
        <f t="shared" si="27"/>
        <v>23</v>
      </c>
      <c r="D15" s="253">
        <f t="shared" si="28"/>
        <v>86</v>
      </c>
      <c r="E15" s="253">
        <f t="shared" si="29"/>
        <v>111</v>
      </c>
      <c r="F15" s="253">
        <f t="shared" si="30"/>
        <v>260</v>
      </c>
      <c r="G15" s="253">
        <f t="shared" si="31"/>
        <v>239</v>
      </c>
      <c r="H15" s="253">
        <f t="shared" si="32"/>
        <v>275</v>
      </c>
      <c r="I15" s="253">
        <f t="shared" si="33"/>
        <v>256</v>
      </c>
      <c r="J15" s="253">
        <f t="shared" si="34"/>
        <v>291</v>
      </c>
      <c r="K15" s="253">
        <f t="shared" si="35"/>
        <v>255</v>
      </c>
      <c r="L15" s="253">
        <f t="shared" si="36"/>
        <v>193</v>
      </c>
      <c r="M15" s="253">
        <f t="shared" si="37"/>
        <v>173</v>
      </c>
      <c r="N15" s="253">
        <f t="shared" si="38"/>
        <v>109</v>
      </c>
      <c r="O15" s="253">
        <f t="shared" si="39"/>
        <v>103</v>
      </c>
      <c r="P15" s="253">
        <f t="shared" si="40"/>
        <v>54</v>
      </c>
      <c r="Q15" s="253">
        <f t="shared" si="41"/>
        <v>45</v>
      </c>
      <c r="R15" s="253">
        <f t="shared" si="42"/>
        <v>18</v>
      </c>
      <c r="S15" s="253">
        <f t="shared" si="43"/>
        <v>24</v>
      </c>
      <c r="T15" s="253">
        <f t="shared" si="44"/>
        <v>3</v>
      </c>
      <c r="U15" s="253">
        <f t="shared" si="45"/>
        <v>4</v>
      </c>
      <c r="W15" s="12" t="s">
        <v>31</v>
      </c>
      <c r="X15" s="458">
        <f t="shared" si="3"/>
        <v>110</v>
      </c>
      <c r="Y15" s="458">
        <f t="shared" si="4"/>
        <v>81</v>
      </c>
      <c r="Z15" s="458">
        <f t="shared" si="5"/>
        <v>247</v>
      </c>
      <c r="AA15" s="458">
        <f t="shared" si="6"/>
        <v>253</v>
      </c>
      <c r="AB15" s="458">
        <f t="shared" si="7"/>
        <v>1454</v>
      </c>
      <c r="AC15" s="458">
        <f t="shared" si="8"/>
        <v>1232</v>
      </c>
      <c r="AD15" s="458">
        <f t="shared" si="9"/>
        <v>2575</v>
      </c>
      <c r="AE15" s="458">
        <f t="shared" si="10"/>
        <v>1841</v>
      </c>
      <c r="AF15" s="458">
        <f t="shared" si="11"/>
        <v>2155</v>
      </c>
      <c r="AG15" s="458">
        <f t="shared" si="12"/>
        <v>1667</v>
      </c>
      <c r="AH15" s="458">
        <f t="shared" si="13"/>
        <v>1470</v>
      </c>
      <c r="AI15" s="458">
        <f t="shared" si="14"/>
        <v>1258</v>
      </c>
      <c r="AJ15" s="458">
        <f t="shared" si="15"/>
        <v>1058</v>
      </c>
      <c r="AK15" s="458">
        <f t="shared" si="16"/>
        <v>845</v>
      </c>
      <c r="AL15" s="458">
        <f t="shared" si="17"/>
        <v>571</v>
      </c>
      <c r="AM15" s="458">
        <f t="shared" si="18"/>
        <v>464</v>
      </c>
      <c r="AN15" s="458">
        <f t="shared" si="19"/>
        <v>239</v>
      </c>
      <c r="AO15" s="458">
        <f t="shared" si="20"/>
        <v>192</v>
      </c>
      <c r="AP15" s="458">
        <f t="shared" si="21"/>
        <v>34</v>
      </c>
      <c r="AQ15" s="458">
        <f t="shared" si="22"/>
        <v>50</v>
      </c>
      <c r="AR15" s="458">
        <f t="shared" si="23"/>
        <v>27</v>
      </c>
      <c r="AT15" s="12" t="s">
        <v>31</v>
      </c>
      <c r="AU15" s="13">
        <v>12</v>
      </c>
      <c r="AV15" s="13">
        <v>7</v>
      </c>
      <c r="AW15" s="13">
        <v>10</v>
      </c>
      <c r="AX15" s="13">
        <v>9</v>
      </c>
      <c r="AY15" s="13">
        <v>10</v>
      </c>
      <c r="AZ15" s="13">
        <v>2</v>
      </c>
      <c r="BA15" s="13">
        <v>7</v>
      </c>
      <c r="BB15" s="13">
        <v>8</v>
      </c>
      <c r="BC15" s="13">
        <v>14</v>
      </c>
      <c r="BD15" s="13">
        <v>2</v>
      </c>
      <c r="BE15" s="13">
        <v>6</v>
      </c>
      <c r="BF15" s="13">
        <v>11</v>
      </c>
      <c r="BG15" s="13">
        <v>9</v>
      </c>
      <c r="BH15" s="13">
        <v>24</v>
      </c>
      <c r="BI15" s="13">
        <v>27</v>
      </c>
      <c r="BJ15" s="13">
        <v>15</v>
      </c>
      <c r="BK15" s="13">
        <v>24</v>
      </c>
      <c r="BL15" s="13">
        <v>40</v>
      </c>
      <c r="BM15" s="13">
        <v>41</v>
      </c>
      <c r="BN15" s="13">
        <v>56</v>
      </c>
      <c r="BO15" s="13">
        <v>67</v>
      </c>
      <c r="BP15" s="13">
        <v>77</v>
      </c>
      <c r="BQ15" s="13">
        <v>78</v>
      </c>
      <c r="BR15" s="13">
        <v>82</v>
      </c>
      <c r="BS15" s="13">
        <v>112</v>
      </c>
      <c r="BT15" s="13">
        <v>131</v>
      </c>
      <c r="BU15" s="13">
        <v>146</v>
      </c>
      <c r="BV15" s="13">
        <v>138</v>
      </c>
      <c r="BW15" s="13">
        <v>191</v>
      </c>
      <c r="BX15" s="13">
        <v>210</v>
      </c>
      <c r="BY15" s="13">
        <v>173</v>
      </c>
      <c r="BZ15" s="13">
        <v>147</v>
      </c>
      <c r="CA15" s="13">
        <v>226</v>
      </c>
      <c r="CB15" s="13">
        <v>169</v>
      </c>
      <c r="CC15" s="13">
        <v>202</v>
      </c>
      <c r="CD15" s="13">
        <v>170</v>
      </c>
      <c r="CE15" s="13">
        <v>190</v>
      </c>
      <c r="CF15" s="13">
        <v>195</v>
      </c>
      <c r="CG15" s="13">
        <v>189</v>
      </c>
      <c r="CH15" s="13">
        <v>180</v>
      </c>
      <c r="CI15" s="13">
        <v>178</v>
      </c>
      <c r="CJ15" s="13">
        <v>206</v>
      </c>
      <c r="CK15" s="13">
        <v>177</v>
      </c>
      <c r="CL15" s="13">
        <v>174</v>
      </c>
      <c r="CM15" s="13">
        <v>162</v>
      </c>
      <c r="CN15" s="13">
        <v>178</v>
      </c>
      <c r="CO15" s="13">
        <v>143</v>
      </c>
      <c r="CP15" s="13">
        <v>152</v>
      </c>
      <c r="CQ15" s="13">
        <v>153</v>
      </c>
      <c r="CR15" s="13">
        <v>144</v>
      </c>
      <c r="CS15" s="13">
        <v>118</v>
      </c>
      <c r="CT15" s="13">
        <v>142</v>
      </c>
      <c r="CU15" s="13">
        <v>149</v>
      </c>
      <c r="CV15" s="13">
        <v>129</v>
      </c>
      <c r="CW15" s="13">
        <v>129</v>
      </c>
      <c r="CX15" s="13">
        <v>123</v>
      </c>
      <c r="CY15" s="13">
        <v>115</v>
      </c>
      <c r="CZ15" s="13">
        <v>115</v>
      </c>
      <c r="DA15" s="13">
        <v>119</v>
      </c>
      <c r="DB15" s="13">
        <v>119</v>
      </c>
      <c r="DC15" s="13">
        <v>98</v>
      </c>
      <c r="DD15" s="13">
        <v>99</v>
      </c>
      <c r="DE15" s="13">
        <v>95</v>
      </c>
      <c r="DF15" s="13">
        <v>78</v>
      </c>
      <c r="DG15" s="13">
        <v>91</v>
      </c>
      <c r="DH15" s="13">
        <v>81</v>
      </c>
      <c r="DI15" s="13">
        <v>77</v>
      </c>
      <c r="DJ15" s="13">
        <v>70</v>
      </c>
      <c r="DK15" s="13">
        <v>91</v>
      </c>
      <c r="DL15" s="13">
        <v>65</v>
      </c>
      <c r="DM15" s="13">
        <v>72</v>
      </c>
      <c r="DN15" s="13">
        <v>49</v>
      </c>
      <c r="DO15" s="13">
        <v>53</v>
      </c>
      <c r="DP15" s="13">
        <v>46</v>
      </c>
      <c r="DQ15" s="13">
        <v>45</v>
      </c>
      <c r="DR15" s="13">
        <v>42</v>
      </c>
      <c r="DS15" s="13">
        <v>49</v>
      </c>
      <c r="DT15" s="13">
        <v>35</v>
      </c>
      <c r="DU15" s="13">
        <v>36</v>
      </c>
      <c r="DV15" s="13">
        <v>37</v>
      </c>
      <c r="DW15" s="13">
        <v>24</v>
      </c>
      <c r="DX15" s="13">
        <v>26</v>
      </c>
      <c r="DY15" s="13">
        <v>29</v>
      </c>
      <c r="DZ15" s="13">
        <v>19</v>
      </c>
      <c r="EA15" s="13">
        <v>16</v>
      </c>
      <c r="EB15" s="13">
        <v>17</v>
      </c>
      <c r="EC15" s="13">
        <v>16</v>
      </c>
      <c r="ED15" s="13">
        <v>16</v>
      </c>
      <c r="EE15" s="13">
        <v>15</v>
      </c>
      <c r="EF15" s="13">
        <v>14</v>
      </c>
      <c r="EG15" s="13">
        <v>6</v>
      </c>
      <c r="EH15" s="13">
        <v>12</v>
      </c>
      <c r="EI15" s="13">
        <v>10</v>
      </c>
      <c r="EJ15" s="13">
        <v>4</v>
      </c>
      <c r="EK15" s="13">
        <v>3</v>
      </c>
      <c r="EL15" s="13">
        <v>2</v>
      </c>
      <c r="EM15" s="13">
        <v>2</v>
      </c>
      <c r="EN15" s="13">
        <v>2</v>
      </c>
      <c r="EO15" s="13">
        <v>1</v>
      </c>
      <c r="EP15" s="13"/>
      <c r="EQ15" s="13">
        <v>2</v>
      </c>
      <c r="ER15" s="13">
        <v>1</v>
      </c>
      <c r="ES15" s="13">
        <v>1</v>
      </c>
      <c r="ET15" s="13"/>
      <c r="EU15" s="13"/>
      <c r="EV15" s="13"/>
      <c r="EW15" s="13"/>
      <c r="EX15" s="13"/>
      <c r="EY15" s="13"/>
      <c r="EZ15" s="13">
        <v>4</v>
      </c>
      <c r="FA15" s="13"/>
      <c r="FB15" s="13">
        <v>1</v>
      </c>
      <c r="FC15" s="59">
        <v>7884</v>
      </c>
      <c r="FD15" s="13">
        <v>18</v>
      </c>
      <c r="FE15" s="13">
        <v>16</v>
      </c>
      <c r="FF15" s="13">
        <v>16</v>
      </c>
      <c r="FG15" s="13">
        <v>8</v>
      </c>
      <c r="FH15" s="13">
        <v>12</v>
      </c>
      <c r="FI15" s="13">
        <v>5</v>
      </c>
      <c r="FJ15" s="13">
        <v>12</v>
      </c>
      <c r="FK15" s="13">
        <v>6</v>
      </c>
      <c r="FL15" s="13">
        <v>7</v>
      </c>
      <c r="FM15" s="13">
        <v>10</v>
      </c>
      <c r="FN15" s="13">
        <v>15</v>
      </c>
      <c r="FO15" s="13">
        <v>18</v>
      </c>
      <c r="FP15" s="13">
        <v>16</v>
      </c>
      <c r="FQ15" s="13">
        <v>19</v>
      </c>
      <c r="FR15" s="13">
        <v>26</v>
      </c>
      <c r="FS15" s="13">
        <v>16</v>
      </c>
      <c r="FT15" s="13">
        <v>30</v>
      </c>
      <c r="FU15" s="13">
        <v>21</v>
      </c>
      <c r="FV15" s="13">
        <v>33</v>
      </c>
      <c r="FW15" s="13">
        <v>53</v>
      </c>
      <c r="FX15" s="13">
        <v>71</v>
      </c>
      <c r="FY15" s="13">
        <v>62</v>
      </c>
      <c r="FZ15" s="13">
        <v>86</v>
      </c>
      <c r="GA15" s="13">
        <v>101</v>
      </c>
      <c r="GB15" s="13">
        <v>126</v>
      </c>
      <c r="GC15" s="13">
        <v>148</v>
      </c>
      <c r="GD15" s="13">
        <v>192</v>
      </c>
      <c r="GE15" s="13">
        <v>202</v>
      </c>
      <c r="GF15" s="13">
        <v>230</v>
      </c>
      <c r="GG15" s="13">
        <v>236</v>
      </c>
      <c r="GH15" s="13">
        <v>228</v>
      </c>
      <c r="GI15" s="13">
        <v>241</v>
      </c>
      <c r="GJ15" s="13">
        <v>250</v>
      </c>
      <c r="GK15" s="13">
        <v>289</v>
      </c>
      <c r="GL15" s="13">
        <v>261</v>
      </c>
      <c r="GM15" s="13">
        <v>263</v>
      </c>
      <c r="GN15" s="13">
        <v>243</v>
      </c>
      <c r="GO15" s="13">
        <v>274</v>
      </c>
      <c r="GP15" s="13">
        <v>254</v>
      </c>
      <c r="GQ15" s="13">
        <v>272</v>
      </c>
      <c r="GR15" s="13">
        <v>242</v>
      </c>
      <c r="GS15" s="13">
        <v>247</v>
      </c>
      <c r="GT15" s="13">
        <v>221</v>
      </c>
      <c r="GU15" s="13">
        <v>243</v>
      </c>
      <c r="GV15" s="13">
        <v>218</v>
      </c>
      <c r="GW15" s="13">
        <v>221</v>
      </c>
      <c r="GX15" s="13">
        <v>192</v>
      </c>
      <c r="GY15" s="13">
        <v>188</v>
      </c>
      <c r="GZ15" s="13">
        <v>172</v>
      </c>
      <c r="HA15" s="13">
        <v>211</v>
      </c>
      <c r="HB15" s="13">
        <v>192</v>
      </c>
      <c r="HC15" s="13">
        <v>177</v>
      </c>
      <c r="HD15" s="13">
        <v>152</v>
      </c>
      <c r="HE15" s="13">
        <v>120</v>
      </c>
      <c r="HF15" s="13">
        <v>148</v>
      </c>
      <c r="HG15" s="13">
        <v>146</v>
      </c>
      <c r="HH15" s="13">
        <v>140</v>
      </c>
      <c r="HI15" s="13">
        <v>135</v>
      </c>
      <c r="HJ15" s="13">
        <v>127</v>
      </c>
      <c r="HK15" s="13">
        <v>133</v>
      </c>
      <c r="HL15" s="13">
        <v>109</v>
      </c>
      <c r="HM15" s="13">
        <v>122</v>
      </c>
      <c r="HN15" s="13">
        <v>114</v>
      </c>
      <c r="HO15" s="13">
        <v>129</v>
      </c>
      <c r="HP15" s="13">
        <v>142</v>
      </c>
      <c r="HQ15" s="13">
        <v>100</v>
      </c>
      <c r="HR15" s="13">
        <v>71</v>
      </c>
      <c r="HS15" s="13">
        <v>103</v>
      </c>
      <c r="HT15" s="13">
        <v>93</v>
      </c>
      <c r="HU15" s="13">
        <v>75</v>
      </c>
      <c r="HV15" s="13">
        <v>72</v>
      </c>
      <c r="HW15" s="13">
        <v>62</v>
      </c>
      <c r="HX15" s="13">
        <v>74</v>
      </c>
      <c r="HY15" s="13">
        <v>73</v>
      </c>
      <c r="HZ15" s="13">
        <v>54</v>
      </c>
      <c r="IA15" s="13">
        <v>58</v>
      </c>
      <c r="IB15" s="13">
        <v>61</v>
      </c>
      <c r="IC15" s="13">
        <v>39</v>
      </c>
      <c r="ID15" s="13">
        <v>39</v>
      </c>
      <c r="IE15" s="13">
        <v>39</v>
      </c>
      <c r="IF15" s="13">
        <v>44</v>
      </c>
      <c r="IG15" s="13">
        <v>35</v>
      </c>
      <c r="IH15" s="13">
        <v>35</v>
      </c>
      <c r="II15" s="13">
        <v>34</v>
      </c>
      <c r="IJ15" s="13">
        <v>23</v>
      </c>
      <c r="IK15" s="13">
        <v>19</v>
      </c>
      <c r="IL15" s="13">
        <v>8</v>
      </c>
      <c r="IM15" s="13">
        <v>11</v>
      </c>
      <c r="IN15" s="13">
        <v>16</v>
      </c>
      <c r="IO15" s="13">
        <v>14</v>
      </c>
      <c r="IP15" s="13">
        <v>11</v>
      </c>
      <c r="IQ15" s="13">
        <v>5</v>
      </c>
      <c r="IR15" s="13">
        <v>7</v>
      </c>
      <c r="IS15" s="13">
        <v>2</v>
      </c>
      <c r="IT15" s="13"/>
      <c r="IU15" s="13">
        <v>1</v>
      </c>
      <c r="IV15" s="13">
        <v>1</v>
      </c>
      <c r="IW15" s="13">
        <v>1</v>
      </c>
      <c r="IX15" s="13"/>
      <c r="IY15" s="13"/>
      <c r="IZ15" s="13"/>
      <c r="JA15" s="13"/>
      <c r="JB15" s="13"/>
      <c r="JC15" s="13"/>
      <c r="JD15" s="13">
        <v>6</v>
      </c>
      <c r="JE15" s="13">
        <v>3</v>
      </c>
      <c r="JF15" s="59">
        <v>9916</v>
      </c>
      <c r="JG15" s="13">
        <v>1</v>
      </c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>
        <v>1</v>
      </c>
      <c r="KG15" s="13"/>
      <c r="KH15" s="13">
        <v>1</v>
      </c>
      <c r="KI15" s="13"/>
      <c r="KJ15" s="13">
        <v>1</v>
      </c>
      <c r="KK15" s="13">
        <v>1</v>
      </c>
      <c r="KL15" s="13">
        <v>1</v>
      </c>
      <c r="KM15" s="13"/>
      <c r="KN15" s="13"/>
      <c r="KO15" s="13"/>
      <c r="KP15" s="13"/>
      <c r="KQ15" s="13"/>
      <c r="KR15" s="13"/>
      <c r="KS15" s="13"/>
      <c r="KT15" s="13"/>
      <c r="KU15" s="13"/>
      <c r="KV15" s="13">
        <v>1</v>
      </c>
      <c r="KW15" s="13"/>
      <c r="KX15" s="13"/>
      <c r="KY15" s="13"/>
      <c r="KZ15" s="13">
        <v>1</v>
      </c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>
        <v>1</v>
      </c>
      <c r="LP15" s="13"/>
      <c r="LQ15" s="13"/>
      <c r="LR15" s="13"/>
      <c r="LS15" s="13"/>
      <c r="LT15" s="13"/>
      <c r="LU15" s="13"/>
      <c r="LV15" s="13">
        <v>1</v>
      </c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>
        <v>1</v>
      </c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>
        <v>12</v>
      </c>
      <c r="NF15" s="59">
        <v>23</v>
      </c>
      <c r="NG15" s="13">
        <v>17823</v>
      </c>
    </row>
    <row r="16" spans="1:371">
      <c r="A16" s="5" t="s">
        <v>180</v>
      </c>
      <c r="B16" s="253">
        <f t="shared" si="26"/>
        <v>232</v>
      </c>
      <c r="C16" s="253">
        <f t="shared" si="27"/>
        <v>218</v>
      </c>
      <c r="D16" s="253">
        <f>VLOOKUP($A16,$W:$AQ,4,FALSE)</f>
        <v>372</v>
      </c>
      <c r="E16" s="253">
        <f t="shared" si="29"/>
        <v>459</v>
      </c>
      <c r="F16" s="253">
        <f t="shared" si="30"/>
        <v>1520</v>
      </c>
      <c r="G16" s="253">
        <f t="shared" si="31"/>
        <v>1523</v>
      </c>
      <c r="H16" s="253">
        <f t="shared" si="32"/>
        <v>1924</v>
      </c>
      <c r="I16" s="253">
        <f t="shared" si="33"/>
        <v>1952</v>
      </c>
      <c r="J16" s="253">
        <f t="shared" si="34"/>
        <v>1574</v>
      </c>
      <c r="K16" s="253">
        <f t="shared" si="35"/>
        <v>1591</v>
      </c>
      <c r="L16" s="253">
        <f t="shared" si="36"/>
        <v>1079</v>
      </c>
      <c r="M16" s="253">
        <f t="shared" si="37"/>
        <v>1036</v>
      </c>
      <c r="N16" s="253">
        <f t="shared" si="38"/>
        <v>655</v>
      </c>
      <c r="O16" s="253">
        <f t="shared" si="39"/>
        <v>573</v>
      </c>
      <c r="P16" s="253">
        <f t="shared" si="40"/>
        <v>363</v>
      </c>
      <c r="Q16" s="253">
        <f t="shared" si="41"/>
        <v>311</v>
      </c>
      <c r="R16" s="253">
        <f t="shared" si="42"/>
        <v>100</v>
      </c>
      <c r="S16" s="253">
        <f t="shared" si="43"/>
        <v>181</v>
      </c>
      <c r="T16" s="253">
        <f t="shared" si="44"/>
        <v>16</v>
      </c>
      <c r="U16" s="253">
        <f t="shared" si="45"/>
        <v>44</v>
      </c>
      <c r="W16" s="12" t="s">
        <v>32</v>
      </c>
      <c r="X16" s="458">
        <f t="shared" si="3"/>
        <v>60</v>
      </c>
      <c r="Y16" s="458">
        <f t="shared" si="4"/>
        <v>57</v>
      </c>
      <c r="Z16" s="458">
        <f t="shared" si="5"/>
        <v>162</v>
      </c>
      <c r="AA16" s="458">
        <f t="shared" si="6"/>
        <v>185</v>
      </c>
      <c r="AB16" s="458">
        <f t="shared" si="7"/>
        <v>306</v>
      </c>
      <c r="AC16" s="458">
        <f t="shared" si="8"/>
        <v>338</v>
      </c>
      <c r="AD16" s="458">
        <f t="shared" si="9"/>
        <v>319</v>
      </c>
      <c r="AE16" s="458">
        <f t="shared" si="10"/>
        <v>373</v>
      </c>
      <c r="AF16" s="458">
        <f t="shared" si="11"/>
        <v>262</v>
      </c>
      <c r="AG16" s="458">
        <f t="shared" si="12"/>
        <v>319</v>
      </c>
      <c r="AH16" s="458">
        <f t="shared" si="13"/>
        <v>194</v>
      </c>
      <c r="AI16" s="458">
        <f t="shared" si="14"/>
        <v>199</v>
      </c>
      <c r="AJ16" s="458">
        <f t="shared" si="15"/>
        <v>114</v>
      </c>
      <c r="AK16" s="458">
        <f t="shared" si="16"/>
        <v>107</v>
      </c>
      <c r="AL16" s="458">
        <f t="shared" si="17"/>
        <v>51</v>
      </c>
      <c r="AM16" s="458">
        <f t="shared" si="18"/>
        <v>57</v>
      </c>
      <c r="AN16" s="458">
        <f t="shared" si="19"/>
        <v>22</v>
      </c>
      <c r="AO16" s="458">
        <f t="shared" si="20"/>
        <v>31</v>
      </c>
      <c r="AP16" s="458">
        <f t="shared" si="21"/>
        <v>6</v>
      </c>
      <c r="AQ16" s="458">
        <f t="shared" si="22"/>
        <v>7</v>
      </c>
      <c r="AR16" s="458">
        <f t="shared" si="23"/>
        <v>20</v>
      </c>
      <c r="AT16" s="12" t="s">
        <v>32</v>
      </c>
      <c r="AU16" s="13">
        <v>3</v>
      </c>
      <c r="AV16" s="13">
        <v>7</v>
      </c>
      <c r="AW16" s="13">
        <v>5</v>
      </c>
      <c r="AX16" s="13">
        <v>3</v>
      </c>
      <c r="AY16" s="13">
        <v>5</v>
      </c>
      <c r="AZ16" s="13">
        <v>8</v>
      </c>
      <c r="BA16" s="13">
        <v>5</v>
      </c>
      <c r="BB16" s="13">
        <v>7</v>
      </c>
      <c r="BC16" s="13">
        <v>8</v>
      </c>
      <c r="BD16" s="13">
        <v>6</v>
      </c>
      <c r="BE16" s="13">
        <v>12</v>
      </c>
      <c r="BF16" s="13">
        <v>11</v>
      </c>
      <c r="BG16" s="13">
        <v>13</v>
      </c>
      <c r="BH16" s="13">
        <v>11</v>
      </c>
      <c r="BI16" s="13">
        <v>12</v>
      </c>
      <c r="BJ16" s="13">
        <v>17</v>
      </c>
      <c r="BK16" s="13">
        <v>27</v>
      </c>
      <c r="BL16" s="13">
        <v>24</v>
      </c>
      <c r="BM16" s="13">
        <v>23</v>
      </c>
      <c r="BN16" s="13">
        <v>35</v>
      </c>
      <c r="BO16" s="13">
        <v>26</v>
      </c>
      <c r="BP16" s="13">
        <v>32</v>
      </c>
      <c r="BQ16" s="13">
        <v>21</v>
      </c>
      <c r="BR16" s="13">
        <v>37</v>
      </c>
      <c r="BS16" s="13">
        <v>44</v>
      </c>
      <c r="BT16" s="13">
        <v>34</v>
      </c>
      <c r="BU16" s="13">
        <v>41</v>
      </c>
      <c r="BV16" s="13">
        <v>43</v>
      </c>
      <c r="BW16" s="13">
        <v>23</v>
      </c>
      <c r="BX16" s="13">
        <v>37</v>
      </c>
      <c r="BY16" s="13">
        <v>45</v>
      </c>
      <c r="BZ16" s="13">
        <v>40</v>
      </c>
      <c r="CA16" s="13">
        <v>43</v>
      </c>
      <c r="CB16" s="13">
        <v>40</v>
      </c>
      <c r="CC16" s="13">
        <v>43</v>
      </c>
      <c r="CD16" s="13">
        <v>46</v>
      </c>
      <c r="CE16" s="13">
        <v>34</v>
      </c>
      <c r="CF16" s="13">
        <v>26</v>
      </c>
      <c r="CG16" s="13">
        <v>35</v>
      </c>
      <c r="CH16" s="13">
        <v>21</v>
      </c>
      <c r="CI16" s="13">
        <v>34</v>
      </c>
      <c r="CJ16" s="13">
        <v>31</v>
      </c>
      <c r="CK16" s="13">
        <v>40</v>
      </c>
      <c r="CL16" s="13">
        <v>46</v>
      </c>
      <c r="CM16" s="13">
        <v>25</v>
      </c>
      <c r="CN16" s="13">
        <v>30</v>
      </c>
      <c r="CO16" s="13">
        <v>29</v>
      </c>
      <c r="CP16" s="13">
        <v>25</v>
      </c>
      <c r="CQ16" s="13">
        <v>36</v>
      </c>
      <c r="CR16" s="13">
        <v>23</v>
      </c>
      <c r="CS16" s="13">
        <v>19</v>
      </c>
      <c r="CT16" s="13">
        <v>22</v>
      </c>
      <c r="CU16" s="13">
        <v>19</v>
      </c>
      <c r="CV16" s="13">
        <v>21</v>
      </c>
      <c r="CW16" s="13">
        <v>14</v>
      </c>
      <c r="CX16" s="13">
        <v>19</v>
      </c>
      <c r="CY16" s="13">
        <v>30</v>
      </c>
      <c r="CZ16" s="13">
        <v>19</v>
      </c>
      <c r="DA16" s="13">
        <v>19</v>
      </c>
      <c r="DB16" s="13">
        <v>17</v>
      </c>
      <c r="DC16" s="13">
        <v>19</v>
      </c>
      <c r="DD16" s="13">
        <v>14</v>
      </c>
      <c r="DE16" s="13">
        <v>12</v>
      </c>
      <c r="DF16" s="13">
        <v>11</v>
      </c>
      <c r="DG16" s="13">
        <v>13</v>
      </c>
      <c r="DH16" s="13">
        <v>8</v>
      </c>
      <c r="DI16" s="13">
        <v>7</v>
      </c>
      <c r="DJ16" s="13">
        <v>7</v>
      </c>
      <c r="DK16" s="13">
        <v>7</v>
      </c>
      <c r="DL16" s="13">
        <v>9</v>
      </c>
      <c r="DM16" s="13">
        <v>13</v>
      </c>
      <c r="DN16" s="13">
        <v>4</v>
      </c>
      <c r="DO16" s="13">
        <v>5</v>
      </c>
      <c r="DP16" s="13">
        <v>5</v>
      </c>
      <c r="DQ16" s="13">
        <v>2</v>
      </c>
      <c r="DR16" s="13">
        <v>6</v>
      </c>
      <c r="DS16" s="13">
        <v>6</v>
      </c>
      <c r="DT16" s="13">
        <v>3</v>
      </c>
      <c r="DU16" s="13">
        <v>4</v>
      </c>
      <c r="DV16" s="13">
        <v>9</v>
      </c>
      <c r="DW16" s="13">
        <v>6</v>
      </c>
      <c r="DX16" s="13">
        <v>4</v>
      </c>
      <c r="DY16" s="13">
        <v>7</v>
      </c>
      <c r="DZ16" s="13">
        <v>4</v>
      </c>
      <c r="EA16" s="13">
        <v>3</v>
      </c>
      <c r="EB16" s="13">
        <v>1</v>
      </c>
      <c r="EC16" s="13">
        <v>1</v>
      </c>
      <c r="ED16" s="13">
        <v>1</v>
      </c>
      <c r="EE16" s="13">
        <v>3</v>
      </c>
      <c r="EF16" s="13">
        <v>1</v>
      </c>
      <c r="EG16" s="13">
        <v>3</v>
      </c>
      <c r="EH16" s="13">
        <v>2</v>
      </c>
      <c r="EI16" s="13"/>
      <c r="EJ16" s="13"/>
      <c r="EK16" s="13"/>
      <c r="EL16" s="13"/>
      <c r="EM16" s="13">
        <v>1</v>
      </c>
      <c r="EN16" s="13">
        <v>1</v>
      </c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59">
        <v>1673</v>
      </c>
      <c r="FD16" s="13">
        <v>4</v>
      </c>
      <c r="FE16" s="13">
        <v>5</v>
      </c>
      <c r="FF16" s="13">
        <v>8</v>
      </c>
      <c r="FG16" s="13">
        <v>7</v>
      </c>
      <c r="FH16" s="13">
        <v>5</v>
      </c>
      <c r="FI16" s="13">
        <v>3</v>
      </c>
      <c r="FJ16" s="13">
        <v>6</v>
      </c>
      <c r="FK16" s="13">
        <v>5</v>
      </c>
      <c r="FL16" s="13">
        <v>10</v>
      </c>
      <c r="FM16" s="13">
        <v>7</v>
      </c>
      <c r="FN16" s="13">
        <v>8</v>
      </c>
      <c r="FO16" s="13">
        <v>9</v>
      </c>
      <c r="FP16" s="13">
        <v>10</v>
      </c>
      <c r="FQ16" s="13">
        <v>8</v>
      </c>
      <c r="FR16" s="13">
        <v>20</v>
      </c>
      <c r="FS16" s="13">
        <v>20</v>
      </c>
      <c r="FT16" s="13">
        <v>18</v>
      </c>
      <c r="FU16" s="13">
        <v>22</v>
      </c>
      <c r="FV16" s="13">
        <v>19</v>
      </c>
      <c r="FW16" s="13">
        <v>28</v>
      </c>
      <c r="FX16" s="13">
        <v>28</v>
      </c>
      <c r="FY16" s="13">
        <v>29</v>
      </c>
      <c r="FZ16" s="13">
        <v>31</v>
      </c>
      <c r="GA16" s="13">
        <v>32</v>
      </c>
      <c r="GB16" s="13">
        <v>23</v>
      </c>
      <c r="GC16" s="13">
        <v>30</v>
      </c>
      <c r="GD16" s="13">
        <v>23</v>
      </c>
      <c r="GE16" s="13">
        <v>43</v>
      </c>
      <c r="GF16" s="13">
        <v>37</v>
      </c>
      <c r="GG16" s="13">
        <v>30</v>
      </c>
      <c r="GH16" s="13">
        <v>29</v>
      </c>
      <c r="GI16" s="13">
        <v>27</v>
      </c>
      <c r="GJ16" s="13">
        <v>28</v>
      </c>
      <c r="GK16" s="13">
        <v>34</v>
      </c>
      <c r="GL16" s="13">
        <v>22</v>
      </c>
      <c r="GM16" s="13">
        <v>33</v>
      </c>
      <c r="GN16" s="13">
        <v>40</v>
      </c>
      <c r="GO16" s="13">
        <v>44</v>
      </c>
      <c r="GP16" s="13">
        <v>38</v>
      </c>
      <c r="GQ16" s="13">
        <v>24</v>
      </c>
      <c r="GR16" s="13">
        <v>28</v>
      </c>
      <c r="GS16" s="13">
        <v>28</v>
      </c>
      <c r="GT16" s="13">
        <v>31</v>
      </c>
      <c r="GU16" s="13">
        <v>29</v>
      </c>
      <c r="GV16" s="13">
        <v>29</v>
      </c>
      <c r="GW16" s="13">
        <v>27</v>
      </c>
      <c r="GX16" s="13">
        <v>27</v>
      </c>
      <c r="GY16" s="13">
        <v>30</v>
      </c>
      <c r="GZ16" s="13">
        <v>21</v>
      </c>
      <c r="HA16" s="13">
        <v>12</v>
      </c>
      <c r="HB16" s="13">
        <v>33</v>
      </c>
      <c r="HC16" s="13">
        <v>18</v>
      </c>
      <c r="HD16" s="13">
        <v>15</v>
      </c>
      <c r="HE16" s="13">
        <v>23</v>
      </c>
      <c r="HF16" s="13">
        <v>24</v>
      </c>
      <c r="HG16" s="13">
        <v>10</v>
      </c>
      <c r="HH16" s="13">
        <v>19</v>
      </c>
      <c r="HI16" s="13">
        <v>19</v>
      </c>
      <c r="HJ16" s="13">
        <v>19</v>
      </c>
      <c r="HK16" s="13">
        <v>14</v>
      </c>
      <c r="HL16" s="13">
        <v>14</v>
      </c>
      <c r="HM16" s="13">
        <v>12</v>
      </c>
      <c r="HN16" s="13">
        <v>15</v>
      </c>
      <c r="HO16" s="13">
        <v>9</v>
      </c>
      <c r="HP16" s="13">
        <v>9</v>
      </c>
      <c r="HQ16" s="13">
        <v>11</v>
      </c>
      <c r="HR16" s="13">
        <v>12</v>
      </c>
      <c r="HS16" s="13">
        <v>10</v>
      </c>
      <c r="HT16" s="13">
        <v>9</v>
      </c>
      <c r="HU16" s="13">
        <v>13</v>
      </c>
      <c r="HV16" s="13">
        <v>7</v>
      </c>
      <c r="HW16" s="13">
        <v>6</v>
      </c>
      <c r="HX16" s="13">
        <v>9</v>
      </c>
      <c r="HY16" s="13">
        <v>2</v>
      </c>
      <c r="HZ16" s="13">
        <v>5</v>
      </c>
      <c r="IA16" s="13">
        <v>8</v>
      </c>
      <c r="IB16" s="13">
        <v>6</v>
      </c>
      <c r="IC16" s="13">
        <v>2</v>
      </c>
      <c r="ID16" s="13">
        <v>3</v>
      </c>
      <c r="IE16" s="13">
        <v>3</v>
      </c>
      <c r="IF16" s="13">
        <v>7</v>
      </c>
      <c r="IG16" s="13">
        <v>2</v>
      </c>
      <c r="IH16" s="13">
        <v>1</v>
      </c>
      <c r="II16" s="13">
        <v>4</v>
      </c>
      <c r="IJ16" s="13">
        <v>2</v>
      </c>
      <c r="IK16" s="13">
        <v>1</v>
      </c>
      <c r="IL16" s="13">
        <v>1</v>
      </c>
      <c r="IM16" s="13"/>
      <c r="IN16" s="13">
        <v>2</v>
      </c>
      <c r="IO16" s="13">
        <v>2</v>
      </c>
      <c r="IP16" s="13"/>
      <c r="IQ16" s="13">
        <v>2</v>
      </c>
      <c r="IR16" s="13">
        <v>2</v>
      </c>
      <c r="IS16" s="13">
        <v>1</v>
      </c>
      <c r="IT16" s="13"/>
      <c r="IU16" s="13"/>
      <c r="IV16" s="13">
        <v>1</v>
      </c>
      <c r="IW16" s="13"/>
      <c r="IX16" s="13"/>
      <c r="IY16" s="13"/>
      <c r="IZ16" s="13"/>
      <c r="JA16" s="13"/>
      <c r="JB16" s="13"/>
      <c r="JC16" s="13"/>
      <c r="JD16" s="13"/>
      <c r="JE16" s="13"/>
      <c r="JF16" s="59">
        <v>1496</v>
      </c>
      <c r="JG16" s="13"/>
      <c r="JH16" s="13"/>
      <c r="JI16" s="13"/>
      <c r="JJ16" s="13">
        <v>1</v>
      </c>
      <c r="JK16" s="13"/>
      <c r="JL16" s="13"/>
      <c r="JM16" s="13"/>
      <c r="JN16" s="13"/>
      <c r="JO16" s="13">
        <v>1</v>
      </c>
      <c r="JP16" s="13"/>
      <c r="JQ16" s="13"/>
      <c r="JR16" s="13"/>
      <c r="JS16" s="13"/>
      <c r="JT16" s="13"/>
      <c r="JU16" s="13"/>
      <c r="JV16" s="13">
        <v>1</v>
      </c>
      <c r="JW16" s="13"/>
      <c r="JX16" s="13"/>
      <c r="JY16" s="13"/>
      <c r="JZ16" s="13">
        <v>1</v>
      </c>
      <c r="KA16" s="13"/>
      <c r="KB16" s="13">
        <v>1</v>
      </c>
      <c r="KC16" s="13"/>
      <c r="KD16" s="13"/>
      <c r="KE16" s="13">
        <v>1</v>
      </c>
      <c r="KF16" s="13"/>
      <c r="KG16" s="13"/>
      <c r="KH16" s="13"/>
      <c r="KI16" s="13"/>
      <c r="KJ16" s="13">
        <v>3</v>
      </c>
      <c r="KK16" s="13">
        <v>1</v>
      </c>
      <c r="KL16" s="13"/>
      <c r="KM16" s="13">
        <v>1</v>
      </c>
      <c r="KN16" s="13"/>
      <c r="KO16" s="13"/>
      <c r="KP16" s="13"/>
      <c r="KQ16" s="13"/>
      <c r="KR16" s="13"/>
      <c r="KS16" s="13"/>
      <c r="KT16" s="13"/>
      <c r="KU16" s="13"/>
      <c r="KV16" s="13"/>
      <c r="KW16" s="13">
        <v>1</v>
      </c>
      <c r="KX16" s="13"/>
      <c r="KY16" s="13">
        <v>1</v>
      </c>
      <c r="KZ16" s="13">
        <v>1</v>
      </c>
      <c r="LA16" s="13"/>
      <c r="LB16" s="13">
        <v>1</v>
      </c>
      <c r="LC16" s="13"/>
      <c r="LD16" s="13"/>
      <c r="LE16" s="13"/>
      <c r="LF16" s="13"/>
      <c r="LG16" s="13"/>
      <c r="LH16" s="13">
        <v>1</v>
      </c>
      <c r="LI16" s="13"/>
      <c r="LJ16" s="13"/>
      <c r="LK16" s="13"/>
      <c r="LL16" s="13"/>
      <c r="LM16" s="13"/>
      <c r="LN16" s="13"/>
      <c r="LO16" s="13"/>
      <c r="LP16" s="13"/>
      <c r="LQ16" s="13"/>
      <c r="LR16" s="13">
        <v>1</v>
      </c>
      <c r="LS16" s="13"/>
      <c r="LT16" s="13"/>
      <c r="LU16" s="13"/>
      <c r="LV16" s="13"/>
      <c r="LW16" s="13"/>
      <c r="LX16" s="13"/>
      <c r="LY16" s="13">
        <v>1</v>
      </c>
      <c r="LZ16" s="13"/>
      <c r="MA16" s="13"/>
      <c r="MB16" s="13">
        <v>1</v>
      </c>
      <c r="MC16" s="13"/>
      <c r="MD16" s="13"/>
      <c r="ME16" s="13"/>
      <c r="MF16" s="13"/>
      <c r="MG16" s="13"/>
      <c r="MH16" s="13"/>
      <c r="MI16" s="13"/>
      <c r="MJ16" s="13"/>
      <c r="MK16" s="13">
        <v>1</v>
      </c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59">
        <v>20</v>
      </c>
      <c r="NG16" s="13">
        <v>3189</v>
      </c>
    </row>
    <row r="17" spans="1:371">
      <c r="A17" s="5" t="s">
        <v>30</v>
      </c>
      <c r="B17" s="253">
        <f t="shared" si="26"/>
        <v>1</v>
      </c>
      <c r="C17" s="253">
        <f t="shared" si="27"/>
        <v>0</v>
      </c>
      <c r="D17" s="253">
        <f t="shared" si="28"/>
        <v>6</v>
      </c>
      <c r="E17" s="253">
        <f t="shared" si="29"/>
        <v>3</v>
      </c>
      <c r="F17" s="253">
        <f t="shared" si="30"/>
        <v>33</v>
      </c>
      <c r="G17" s="253">
        <f t="shared" si="31"/>
        <v>14</v>
      </c>
      <c r="H17" s="253">
        <f t="shared" si="32"/>
        <v>22</v>
      </c>
      <c r="I17" s="253">
        <f t="shared" si="33"/>
        <v>6</v>
      </c>
      <c r="J17" s="253">
        <f t="shared" si="34"/>
        <v>17</v>
      </c>
      <c r="K17" s="253">
        <f t="shared" si="35"/>
        <v>8</v>
      </c>
      <c r="L17" s="253">
        <f t="shared" si="36"/>
        <v>12</v>
      </c>
      <c r="M17" s="253">
        <f t="shared" si="37"/>
        <v>4</v>
      </c>
      <c r="N17" s="253">
        <f t="shared" si="38"/>
        <v>9</v>
      </c>
      <c r="O17" s="253">
        <f t="shared" si="39"/>
        <v>7</v>
      </c>
      <c r="P17" s="253">
        <f t="shared" si="40"/>
        <v>4</v>
      </c>
      <c r="Q17" s="253">
        <f t="shared" si="41"/>
        <v>2</v>
      </c>
      <c r="R17" s="253">
        <f t="shared" si="42"/>
        <v>1</v>
      </c>
      <c r="S17" s="253">
        <f t="shared" si="43"/>
        <v>0</v>
      </c>
      <c r="T17" s="253">
        <f t="shared" si="44"/>
        <v>0</v>
      </c>
      <c r="U17" s="253">
        <f t="shared" si="45"/>
        <v>0</v>
      </c>
      <c r="W17" s="12" t="s">
        <v>33</v>
      </c>
      <c r="X17" s="458">
        <f t="shared" si="3"/>
        <v>33</v>
      </c>
      <c r="Y17" s="458">
        <f t="shared" si="4"/>
        <v>23</v>
      </c>
      <c r="Z17" s="458">
        <f t="shared" si="5"/>
        <v>121</v>
      </c>
      <c r="AA17" s="458">
        <f t="shared" si="6"/>
        <v>132</v>
      </c>
      <c r="AB17" s="458">
        <f t="shared" si="7"/>
        <v>866</v>
      </c>
      <c r="AC17" s="458">
        <f t="shared" si="8"/>
        <v>832</v>
      </c>
      <c r="AD17" s="458">
        <f t="shared" si="9"/>
        <v>1037</v>
      </c>
      <c r="AE17" s="458">
        <f t="shared" si="10"/>
        <v>886</v>
      </c>
      <c r="AF17" s="458">
        <f t="shared" si="11"/>
        <v>794</v>
      </c>
      <c r="AG17" s="458">
        <f t="shared" si="12"/>
        <v>716</v>
      </c>
      <c r="AH17" s="458">
        <f t="shared" si="13"/>
        <v>503</v>
      </c>
      <c r="AI17" s="458">
        <f t="shared" si="14"/>
        <v>459</v>
      </c>
      <c r="AJ17" s="458">
        <f t="shared" si="15"/>
        <v>306</v>
      </c>
      <c r="AK17" s="458">
        <f t="shared" si="16"/>
        <v>275</v>
      </c>
      <c r="AL17" s="458">
        <f t="shared" si="17"/>
        <v>182</v>
      </c>
      <c r="AM17" s="458">
        <f t="shared" si="18"/>
        <v>148</v>
      </c>
      <c r="AN17" s="458">
        <f t="shared" si="19"/>
        <v>61</v>
      </c>
      <c r="AO17" s="458">
        <f t="shared" si="20"/>
        <v>83</v>
      </c>
      <c r="AP17" s="458">
        <f t="shared" si="21"/>
        <v>7</v>
      </c>
      <c r="AQ17" s="458">
        <f t="shared" si="22"/>
        <v>19</v>
      </c>
      <c r="AR17" s="458">
        <f t="shared" si="23"/>
        <v>31</v>
      </c>
      <c r="AT17" s="12" t="s">
        <v>33</v>
      </c>
      <c r="AU17" s="13">
        <v>5</v>
      </c>
      <c r="AV17" s="13">
        <v>2</v>
      </c>
      <c r="AW17" s="13">
        <v>2</v>
      </c>
      <c r="AX17" s="13">
        <v>3</v>
      </c>
      <c r="AY17" s="13"/>
      <c r="AZ17" s="13"/>
      <c r="BA17" s="13">
        <v>2</v>
      </c>
      <c r="BB17" s="13">
        <v>2</v>
      </c>
      <c r="BC17" s="13">
        <v>4</v>
      </c>
      <c r="BD17" s="13">
        <v>3</v>
      </c>
      <c r="BE17" s="13">
        <v>4</v>
      </c>
      <c r="BF17" s="13">
        <v>3</v>
      </c>
      <c r="BG17" s="13">
        <v>11</v>
      </c>
      <c r="BH17" s="13">
        <v>4</v>
      </c>
      <c r="BI17" s="13">
        <v>6</v>
      </c>
      <c r="BJ17" s="13">
        <v>12</v>
      </c>
      <c r="BK17" s="13">
        <v>14</v>
      </c>
      <c r="BL17" s="13">
        <v>23</v>
      </c>
      <c r="BM17" s="13">
        <v>21</v>
      </c>
      <c r="BN17" s="13">
        <v>34</v>
      </c>
      <c r="BO17" s="13">
        <v>49</v>
      </c>
      <c r="BP17" s="13">
        <v>40</v>
      </c>
      <c r="BQ17" s="13">
        <v>60</v>
      </c>
      <c r="BR17" s="13">
        <v>61</v>
      </c>
      <c r="BS17" s="13">
        <v>84</v>
      </c>
      <c r="BT17" s="13">
        <v>100</v>
      </c>
      <c r="BU17" s="13">
        <v>115</v>
      </c>
      <c r="BV17" s="13">
        <v>94</v>
      </c>
      <c r="BW17" s="13">
        <v>117</v>
      </c>
      <c r="BX17" s="13">
        <v>112</v>
      </c>
      <c r="BY17" s="13">
        <v>109</v>
      </c>
      <c r="BZ17" s="13">
        <v>90</v>
      </c>
      <c r="CA17" s="13">
        <v>90</v>
      </c>
      <c r="CB17" s="13">
        <v>100</v>
      </c>
      <c r="CC17" s="13">
        <v>86</v>
      </c>
      <c r="CD17" s="13">
        <v>90</v>
      </c>
      <c r="CE17" s="13">
        <v>71</v>
      </c>
      <c r="CF17" s="13">
        <v>89</v>
      </c>
      <c r="CG17" s="13">
        <v>79</v>
      </c>
      <c r="CH17" s="13">
        <v>82</v>
      </c>
      <c r="CI17" s="13">
        <v>91</v>
      </c>
      <c r="CJ17" s="13">
        <v>97</v>
      </c>
      <c r="CK17" s="13">
        <v>85</v>
      </c>
      <c r="CL17" s="13">
        <v>72</v>
      </c>
      <c r="CM17" s="13">
        <v>67</v>
      </c>
      <c r="CN17" s="13">
        <v>73</v>
      </c>
      <c r="CO17" s="13">
        <v>74</v>
      </c>
      <c r="CP17" s="13">
        <v>57</v>
      </c>
      <c r="CQ17" s="13">
        <v>43</v>
      </c>
      <c r="CR17" s="13">
        <v>57</v>
      </c>
      <c r="CS17" s="13">
        <v>57</v>
      </c>
      <c r="CT17" s="13">
        <v>48</v>
      </c>
      <c r="CU17" s="13">
        <v>55</v>
      </c>
      <c r="CV17" s="13">
        <v>47</v>
      </c>
      <c r="CW17" s="13">
        <v>45</v>
      </c>
      <c r="CX17" s="13">
        <v>33</v>
      </c>
      <c r="CY17" s="13">
        <v>35</v>
      </c>
      <c r="CZ17" s="13">
        <v>44</v>
      </c>
      <c r="DA17" s="13">
        <v>39</v>
      </c>
      <c r="DB17" s="13">
        <v>56</v>
      </c>
      <c r="DC17" s="13">
        <v>38</v>
      </c>
      <c r="DD17" s="13">
        <v>35</v>
      </c>
      <c r="DE17" s="13">
        <v>40</v>
      </c>
      <c r="DF17" s="13">
        <v>30</v>
      </c>
      <c r="DG17" s="13">
        <v>21</v>
      </c>
      <c r="DH17" s="13">
        <v>26</v>
      </c>
      <c r="DI17" s="13">
        <v>17</v>
      </c>
      <c r="DJ17" s="13">
        <v>22</v>
      </c>
      <c r="DK17" s="13">
        <v>21</v>
      </c>
      <c r="DL17" s="13">
        <v>25</v>
      </c>
      <c r="DM17" s="13">
        <v>14</v>
      </c>
      <c r="DN17" s="13">
        <v>24</v>
      </c>
      <c r="DO17" s="13">
        <v>21</v>
      </c>
      <c r="DP17" s="13">
        <v>11</v>
      </c>
      <c r="DQ17" s="13">
        <v>12</v>
      </c>
      <c r="DR17" s="13">
        <v>17</v>
      </c>
      <c r="DS17" s="13">
        <v>10</v>
      </c>
      <c r="DT17" s="13">
        <v>14</v>
      </c>
      <c r="DU17" s="13">
        <v>11</v>
      </c>
      <c r="DV17" s="13">
        <v>14</v>
      </c>
      <c r="DW17" s="13">
        <v>12</v>
      </c>
      <c r="DX17" s="13">
        <v>9</v>
      </c>
      <c r="DY17" s="13">
        <v>10</v>
      </c>
      <c r="DZ17" s="13">
        <v>11</v>
      </c>
      <c r="EA17" s="13">
        <v>7</v>
      </c>
      <c r="EB17" s="13">
        <v>8</v>
      </c>
      <c r="EC17" s="13">
        <v>9</v>
      </c>
      <c r="ED17" s="13">
        <v>5</v>
      </c>
      <c r="EE17" s="13">
        <v>5</v>
      </c>
      <c r="EF17" s="13">
        <v>7</v>
      </c>
      <c r="EG17" s="13">
        <v>6</v>
      </c>
      <c r="EH17" s="13">
        <v>5</v>
      </c>
      <c r="EI17" s="13">
        <v>4</v>
      </c>
      <c r="EJ17" s="13">
        <v>2</v>
      </c>
      <c r="EK17" s="13"/>
      <c r="EL17" s="13"/>
      <c r="EM17" s="13">
        <v>2</v>
      </c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59">
        <v>3573</v>
      </c>
      <c r="FD17" s="13">
        <v>5</v>
      </c>
      <c r="FE17" s="13">
        <v>7</v>
      </c>
      <c r="FF17" s="13">
        <v>4</v>
      </c>
      <c r="FG17" s="13"/>
      <c r="FH17" s="13">
        <v>4</v>
      </c>
      <c r="FI17" s="13">
        <v>4</v>
      </c>
      <c r="FJ17" s="13">
        <v>2</v>
      </c>
      <c r="FK17" s="13">
        <v>2</v>
      </c>
      <c r="FL17" s="13">
        <v>1</v>
      </c>
      <c r="FM17" s="13">
        <v>4</v>
      </c>
      <c r="FN17" s="13">
        <v>3</v>
      </c>
      <c r="FO17" s="13">
        <v>1</v>
      </c>
      <c r="FP17" s="13">
        <v>5</v>
      </c>
      <c r="FQ17" s="13">
        <v>4</v>
      </c>
      <c r="FR17" s="13">
        <v>11</v>
      </c>
      <c r="FS17" s="13">
        <v>7</v>
      </c>
      <c r="FT17" s="13">
        <v>16</v>
      </c>
      <c r="FU17" s="13">
        <v>17</v>
      </c>
      <c r="FV17" s="13">
        <v>23</v>
      </c>
      <c r="FW17" s="13">
        <v>34</v>
      </c>
      <c r="FX17" s="13">
        <v>48</v>
      </c>
      <c r="FY17" s="13">
        <v>42</v>
      </c>
      <c r="FZ17" s="13">
        <v>77</v>
      </c>
      <c r="GA17" s="13">
        <v>76</v>
      </c>
      <c r="GB17" s="13">
        <v>89</v>
      </c>
      <c r="GC17" s="13">
        <v>109</v>
      </c>
      <c r="GD17" s="13">
        <v>96</v>
      </c>
      <c r="GE17" s="13">
        <v>101</v>
      </c>
      <c r="GF17" s="13">
        <v>107</v>
      </c>
      <c r="GG17" s="13">
        <v>121</v>
      </c>
      <c r="GH17" s="13">
        <v>107</v>
      </c>
      <c r="GI17" s="13">
        <v>105</v>
      </c>
      <c r="GJ17" s="13">
        <v>107</v>
      </c>
      <c r="GK17" s="13">
        <v>111</v>
      </c>
      <c r="GL17" s="13">
        <v>104</v>
      </c>
      <c r="GM17" s="13">
        <v>105</v>
      </c>
      <c r="GN17" s="13">
        <v>89</v>
      </c>
      <c r="GO17" s="13">
        <v>108</v>
      </c>
      <c r="GP17" s="13">
        <v>96</v>
      </c>
      <c r="GQ17" s="13">
        <v>105</v>
      </c>
      <c r="GR17" s="13">
        <v>99</v>
      </c>
      <c r="GS17" s="13">
        <v>105</v>
      </c>
      <c r="GT17" s="13">
        <v>96</v>
      </c>
      <c r="GU17" s="13">
        <v>87</v>
      </c>
      <c r="GV17" s="13">
        <v>91</v>
      </c>
      <c r="GW17" s="13">
        <v>81</v>
      </c>
      <c r="GX17" s="13">
        <v>46</v>
      </c>
      <c r="GY17" s="13">
        <v>61</v>
      </c>
      <c r="GZ17" s="13">
        <v>81</v>
      </c>
      <c r="HA17" s="13">
        <v>47</v>
      </c>
      <c r="HB17" s="13">
        <v>58</v>
      </c>
      <c r="HC17" s="13">
        <v>58</v>
      </c>
      <c r="HD17" s="13">
        <v>39</v>
      </c>
      <c r="HE17" s="13">
        <v>48</v>
      </c>
      <c r="HF17" s="13">
        <v>56</v>
      </c>
      <c r="HG17" s="13">
        <v>53</v>
      </c>
      <c r="HH17" s="13">
        <v>47</v>
      </c>
      <c r="HI17" s="13">
        <v>48</v>
      </c>
      <c r="HJ17" s="13">
        <v>49</v>
      </c>
      <c r="HK17" s="13">
        <v>47</v>
      </c>
      <c r="HL17" s="13">
        <v>45</v>
      </c>
      <c r="HM17" s="13">
        <v>28</v>
      </c>
      <c r="HN17" s="13">
        <v>41</v>
      </c>
      <c r="HO17" s="13">
        <v>18</v>
      </c>
      <c r="HP17" s="13">
        <v>27</v>
      </c>
      <c r="HQ17" s="13">
        <v>29</v>
      </c>
      <c r="HR17" s="13">
        <v>21</v>
      </c>
      <c r="HS17" s="13">
        <v>32</v>
      </c>
      <c r="HT17" s="13">
        <v>30</v>
      </c>
      <c r="HU17" s="13">
        <v>35</v>
      </c>
      <c r="HV17" s="13">
        <v>25</v>
      </c>
      <c r="HW17" s="13">
        <v>22</v>
      </c>
      <c r="HX17" s="13">
        <v>40</v>
      </c>
      <c r="HY17" s="13">
        <v>22</v>
      </c>
      <c r="HZ17" s="13">
        <v>24</v>
      </c>
      <c r="IA17" s="13">
        <v>7</v>
      </c>
      <c r="IB17" s="13">
        <v>11</v>
      </c>
      <c r="IC17" s="13">
        <v>14</v>
      </c>
      <c r="ID17" s="13">
        <v>11</v>
      </c>
      <c r="IE17" s="13">
        <v>6</v>
      </c>
      <c r="IF17" s="13">
        <v>9</v>
      </c>
      <c r="IG17" s="13">
        <v>5</v>
      </c>
      <c r="IH17" s="13">
        <v>9</v>
      </c>
      <c r="II17" s="13">
        <v>5</v>
      </c>
      <c r="IJ17" s="13">
        <v>7</v>
      </c>
      <c r="IK17" s="13">
        <v>8</v>
      </c>
      <c r="IL17" s="13">
        <v>9</v>
      </c>
      <c r="IM17" s="13">
        <v>5</v>
      </c>
      <c r="IN17" s="13">
        <v>2</v>
      </c>
      <c r="IO17" s="13">
        <v>2</v>
      </c>
      <c r="IP17" s="13">
        <v>2</v>
      </c>
      <c r="IQ17" s="13"/>
      <c r="IR17" s="13">
        <v>2</v>
      </c>
      <c r="IS17" s="13">
        <v>1</v>
      </c>
      <c r="IT17" s="13">
        <v>2</v>
      </c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59">
        <v>3910</v>
      </c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>
        <v>1</v>
      </c>
      <c r="KD17" s="13">
        <v>1</v>
      </c>
      <c r="KE17" s="13"/>
      <c r="KF17" s="13">
        <v>2</v>
      </c>
      <c r="KG17" s="13"/>
      <c r="KH17" s="13"/>
      <c r="KI17" s="13">
        <v>1</v>
      </c>
      <c r="KJ17" s="13"/>
      <c r="KK17" s="13">
        <v>2</v>
      </c>
      <c r="KL17" s="13">
        <v>1</v>
      </c>
      <c r="KM17" s="13"/>
      <c r="KN17" s="13">
        <v>2</v>
      </c>
      <c r="KO17" s="13">
        <v>1</v>
      </c>
      <c r="KP17" s="13">
        <v>2</v>
      </c>
      <c r="KQ17" s="13">
        <v>1</v>
      </c>
      <c r="KR17" s="13">
        <v>1</v>
      </c>
      <c r="KS17" s="13"/>
      <c r="KT17" s="13"/>
      <c r="KU17" s="13"/>
      <c r="KV17" s="13">
        <v>1</v>
      </c>
      <c r="KW17" s="13"/>
      <c r="KX17" s="13">
        <v>1</v>
      </c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>
        <v>1</v>
      </c>
      <c r="LN17" s="13"/>
      <c r="LO17" s="13">
        <v>2</v>
      </c>
      <c r="LP17" s="13"/>
      <c r="LQ17" s="13">
        <v>1</v>
      </c>
      <c r="LR17" s="13"/>
      <c r="LS17" s="13"/>
      <c r="LT17" s="13">
        <v>1</v>
      </c>
      <c r="LU17" s="13"/>
      <c r="LV17" s="13"/>
      <c r="LW17" s="13"/>
      <c r="LX17" s="13">
        <v>2</v>
      </c>
      <c r="LY17" s="13">
        <v>1</v>
      </c>
      <c r="LZ17" s="13"/>
      <c r="MA17" s="13"/>
      <c r="MB17" s="13"/>
      <c r="MC17" s="13"/>
      <c r="MD17" s="13"/>
      <c r="ME17" s="13"/>
      <c r="MF17" s="13">
        <v>1</v>
      </c>
      <c r="MG17" s="13">
        <v>1</v>
      </c>
      <c r="MH17" s="13">
        <v>1</v>
      </c>
      <c r="MI17" s="13"/>
      <c r="MJ17" s="13"/>
      <c r="MK17" s="13"/>
      <c r="ML17" s="13">
        <v>1</v>
      </c>
      <c r="MM17" s="13"/>
      <c r="MN17" s="13">
        <v>1</v>
      </c>
      <c r="MO17" s="13"/>
      <c r="MP17" s="13"/>
      <c r="MQ17" s="13"/>
      <c r="MR17" s="13"/>
      <c r="MS17" s="13"/>
      <c r="MT17" s="13">
        <v>1</v>
      </c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59">
        <v>31</v>
      </c>
      <c r="NG17" s="13">
        <v>7514</v>
      </c>
    </row>
    <row r="18" spans="1:371">
      <c r="A18" s="5" t="s">
        <v>31</v>
      </c>
      <c r="B18" s="253">
        <f t="shared" si="26"/>
        <v>110</v>
      </c>
      <c r="C18" s="253">
        <f t="shared" si="27"/>
        <v>81</v>
      </c>
      <c r="D18" s="253">
        <f t="shared" si="28"/>
        <v>247</v>
      </c>
      <c r="E18" s="253">
        <f t="shared" si="29"/>
        <v>253</v>
      </c>
      <c r="F18" s="253">
        <f t="shared" si="30"/>
        <v>1454</v>
      </c>
      <c r="G18" s="253">
        <f t="shared" si="31"/>
        <v>1232</v>
      </c>
      <c r="H18" s="253">
        <f t="shared" si="32"/>
        <v>2575</v>
      </c>
      <c r="I18" s="253">
        <f t="shared" si="33"/>
        <v>1841</v>
      </c>
      <c r="J18" s="253">
        <f t="shared" si="34"/>
        <v>2155</v>
      </c>
      <c r="K18" s="253">
        <f t="shared" si="35"/>
        <v>1667</v>
      </c>
      <c r="L18" s="253">
        <f t="shared" si="36"/>
        <v>1470</v>
      </c>
      <c r="M18" s="253">
        <f t="shared" si="37"/>
        <v>1258</v>
      </c>
      <c r="N18" s="253">
        <f t="shared" si="38"/>
        <v>1058</v>
      </c>
      <c r="O18" s="253">
        <f t="shared" si="39"/>
        <v>845</v>
      </c>
      <c r="P18" s="253">
        <f t="shared" si="40"/>
        <v>571</v>
      </c>
      <c r="Q18" s="253">
        <f t="shared" si="41"/>
        <v>464</v>
      </c>
      <c r="R18" s="253">
        <f t="shared" si="42"/>
        <v>239</v>
      </c>
      <c r="S18" s="253">
        <f t="shared" si="43"/>
        <v>192</v>
      </c>
      <c r="T18" s="253">
        <f t="shared" si="44"/>
        <v>34</v>
      </c>
      <c r="U18" s="253">
        <f t="shared" si="45"/>
        <v>50</v>
      </c>
      <c r="W18" s="12" t="s">
        <v>34</v>
      </c>
      <c r="X18" s="458">
        <f t="shared" si="3"/>
        <v>420</v>
      </c>
      <c r="Y18" s="458">
        <f t="shared" si="4"/>
        <v>452</v>
      </c>
      <c r="Z18" s="458">
        <f t="shared" si="5"/>
        <v>884</v>
      </c>
      <c r="AA18" s="458">
        <f t="shared" si="6"/>
        <v>997</v>
      </c>
      <c r="AB18" s="458">
        <f t="shared" si="7"/>
        <v>4456</v>
      </c>
      <c r="AC18" s="458">
        <f t="shared" si="8"/>
        <v>4713</v>
      </c>
      <c r="AD18" s="458">
        <f t="shared" si="9"/>
        <v>5838</v>
      </c>
      <c r="AE18" s="458">
        <f t="shared" si="10"/>
        <v>5815</v>
      </c>
      <c r="AF18" s="458">
        <f t="shared" si="11"/>
        <v>4649</v>
      </c>
      <c r="AG18" s="458">
        <f t="shared" si="12"/>
        <v>4704</v>
      </c>
      <c r="AH18" s="458">
        <f t="shared" si="13"/>
        <v>3135</v>
      </c>
      <c r="AI18" s="458">
        <f t="shared" si="14"/>
        <v>3182</v>
      </c>
      <c r="AJ18" s="458">
        <f t="shared" si="15"/>
        <v>2006</v>
      </c>
      <c r="AK18" s="458">
        <f t="shared" si="16"/>
        <v>1713</v>
      </c>
      <c r="AL18" s="458">
        <f t="shared" si="17"/>
        <v>1112</v>
      </c>
      <c r="AM18" s="458">
        <f t="shared" si="18"/>
        <v>937</v>
      </c>
      <c r="AN18" s="458">
        <f t="shared" si="19"/>
        <v>492</v>
      </c>
      <c r="AO18" s="458">
        <f t="shared" si="20"/>
        <v>571</v>
      </c>
      <c r="AP18" s="458">
        <f t="shared" si="21"/>
        <v>83</v>
      </c>
      <c r="AQ18" s="458">
        <f t="shared" si="22"/>
        <v>187</v>
      </c>
      <c r="AR18" s="458">
        <f t="shared" si="23"/>
        <v>218</v>
      </c>
      <c r="AT18" s="12" t="s">
        <v>34</v>
      </c>
      <c r="AU18" s="13">
        <v>63</v>
      </c>
      <c r="AV18" s="13">
        <v>68</v>
      </c>
      <c r="AW18" s="13">
        <v>40</v>
      </c>
      <c r="AX18" s="13">
        <v>42</v>
      </c>
      <c r="AY18" s="13">
        <v>32</v>
      </c>
      <c r="AZ18" s="13">
        <v>43</v>
      </c>
      <c r="BA18" s="13">
        <v>39</v>
      </c>
      <c r="BB18" s="13">
        <v>40</v>
      </c>
      <c r="BC18" s="13">
        <v>40</v>
      </c>
      <c r="BD18" s="13">
        <v>45</v>
      </c>
      <c r="BE18" s="13">
        <v>29</v>
      </c>
      <c r="BF18" s="13">
        <v>52</v>
      </c>
      <c r="BG18" s="13">
        <v>57</v>
      </c>
      <c r="BH18" s="13">
        <v>58</v>
      </c>
      <c r="BI18" s="13">
        <v>91</v>
      </c>
      <c r="BJ18" s="13">
        <v>118</v>
      </c>
      <c r="BK18" s="13">
        <v>104</v>
      </c>
      <c r="BL18" s="13">
        <v>132</v>
      </c>
      <c r="BM18" s="13">
        <v>151</v>
      </c>
      <c r="BN18" s="13">
        <v>205</v>
      </c>
      <c r="BO18" s="13">
        <v>265</v>
      </c>
      <c r="BP18" s="13">
        <v>331</v>
      </c>
      <c r="BQ18" s="13">
        <v>356</v>
      </c>
      <c r="BR18" s="13">
        <v>413</v>
      </c>
      <c r="BS18" s="13">
        <v>464</v>
      </c>
      <c r="BT18" s="13">
        <v>514</v>
      </c>
      <c r="BU18" s="13">
        <v>490</v>
      </c>
      <c r="BV18" s="13">
        <v>624</v>
      </c>
      <c r="BW18" s="13">
        <v>624</v>
      </c>
      <c r="BX18" s="13">
        <v>632</v>
      </c>
      <c r="BY18" s="13">
        <v>622</v>
      </c>
      <c r="BZ18" s="13">
        <v>610</v>
      </c>
      <c r="CA18" s="13">
        <v>641</v>
      </c>
      <c r="CB18" s="13">
        <v>613</v>
      </c>
      <c r="CC18" s="13">
        <v>597</v>
      </c>
      <c r="CD18" s="13">
        <v>580</v>
      </c>
      <c r="CE18" s="13">
        <v>507</v>
      </c>
      <c r="CF18" s="13">
        <v>524</v>
      </c>
      <c r="CG18" s="13">
        <v>582</v>
      </c>
      <c r="CH18" s="13">
        <v>539</v>
      </c>
      <c r="CI18" s="13">
        <v>549</v>
      </c>
      <c r="CJ18" s="13">
        <v>543</v>
      </c>
      <c r="CK18" s="13">
        <v>494</v>
      </c>
      <c r="CL18" s="13">
        <v>522</v>
      </c>
      <c r="CM18" s="13">
        <v>460</v>
      </c>
      <c r="CN18" s="13">
        <v>442</v>
      </c>
      <c r="CO18" s="13">
        <v>442</v>
      </c>
      <c r="CP18" s="13">
        <v>430</v>
      </c>
      <c r="CQ18" s="13">
        <v>409</v>
      </c>
      <c r="CR18" s="13">
        <v>413</v>
      </c>
      <c r="CS18" s="13">
        <v>387</v>
      </c>
      <c r="CT18" s="13">
        <v>388</v>
      </c>
      <c r="CU18" s="13">
        <v>344</v>
      </c>
      <c r="CV18" s="13">
        <v>340</v>
      </c>
      <c r="CW18" s="13">
        <v>329</v>
      </c>
      <c r="CX18" s="13">
        <v>296</v>
      </c>
      <c r="CY18" s="13">
        <v>290</v>
      </c>
      <c r="CZ18" s="13">
        <v>264</v>
      </c>
      <c r="DA18" s="13">
        <v>282</v>
      </c>
      <c r="DB18" s="13">
        <v>262</v>
      </c>
      <c r="DC18" s="13">
        <v>223</v>
      </c>
      <c r="DD18" s="13">
        <v>208</v>
      </c>
      <c r="DE18" s="13">
        <v>184</v>
      </c>
      <c r="DF18" s="13">
        <v>201</v>
      </c>
      <c r="DG18" s="13">
        <v>175</v>
      </c>
      <c r="DH18" s="13">
        <v>149</v>
      </c>
      <c r="DI18" s="13">
        <v>143</v>
      </c>
      <c r="DJ18" s="13">
        <v>147</v>
      </c>
      <c r="DK18" s="13">
        <v>132</v>
      </c>
      <c r="DL18" s="13">
        <v>151</v>
      </c>
      <c r="DM18" s="13">
        <v>145</v>
      </c>
      <c r="DN18" s="13">
        <v>108</v>
      </c>
      <c r="DO18" s="13">
        <v>105</v>
      </c>
      <c r="DP18" s="13">
        <v>100</v>
      </c>
      <c r="DQ18" s="13">
        <v>79</v>
      </c>
      <c r="DR18" s="13">
        <v>93</v>
      </c>
      <c r="DS18" s="13">
        <v>84</v>
      </c>
      <c r="DT18" s="13">
        <v>89</v>
      </c>
      <c r="DU18" s="13">
        <v>72</v>
      </c>
      <c r="DV18" s="13">
        <v>62</v>
      </c>
      <c r="DW18" s="13">
        <v>63</v>
      </c>
      <c r="DX18" s="13">
        <v>74</v>
      </c>
      <c r="DY18" s="13">
        <v>78</v>
      </c>
      <c r="DZ18" s="13">
        <v>52</v>
      </c>
      <c r="EA18" s="13">
        <v>51</v>
      </c>
      <c r="EB18" s="13">
        <v>61</v>
      </c>
      <c r="EC18" s="13">
        <v>54</v>
      </c>
      <c r="ED18" s="13">
        <v>49</v>
      </c>
      <c r="EE18" s="13">
        <v>42</v>
      </c>
      <c r="EF18" s="13">
        <v>47</v>
      </c>
      <c r="EG18" s="13">
        <v>38</v>
      </c>
      <c r="EH18" s="13">
        <v>37</v>
      </c>
      <c r="EI18" s="13">
        <v>33</v>
      </c>
      <c r="EJ18" s="13">
        <v>26</v>
      </c>
      <c r="EK18" s="13">
        <v>13</v>
      </c>
      <c r="EL18" s="13">
        <v>11</v>
      </c>
      <c r="EM18" s="13">
        <v>10</v>
      </c>
      <c r="EN18" s="13">
        <v>4</v>
      </c>
      <c r="EO18" s="13">
        <v>6</v>
      </c>
      <c r="EP18" s="13">
        <v>2</v>
      </c>
      <c r="EQ18" s="13">
        <v>3</v>
      </c>
      <c r="ER18" s="13">
        <v>1</v>
      </c>
      <c r="ES18" s="13">
        <v>1</v>
      </c>
      <c r="ET18" s="13">
        <v>1</v>
      </c>
      <c r="EU18" s="13">
        <v>1</v>
      </c>
      <c r="EV18" s="13"/>
      <c r="EW18" s="13"/>
      <c r="EX18" s="13"/>
      <c r="EY18" s="13"/>
      <c r="EZ18" s="13"/>
      <c r="FA18" s="13"/>
      <c r="FB18" s="13">
        <v>16</v>
      </c>
      <c r="FC18" s="59">
        <v>23287</v>
      </c>
      <c r="FD18" s="13">
        <v>63</v>
      </c>
      <c r="FE18" s="13">
        <v>58</v>
      </c>
      <c r="FF18" s="13">
        <v>57</v>
      </c>
      <c r="FG18" s="13">
        <v>34</v>
      </c>
      <c r="FH18" s="13">
        <v>29</v>
      </c>
      <c r="FI18" s="13">
        <v>40</v>
      </c>
      <c r="FJ18" s="13">
        <v>43</v>
      </c>
      <c r="FK18" s="13">
        <v>28</v>
      </c>
      <c r="FL18" s="13">
        <v>35</v>
      </c>
      <c r="FM18" s="13">
        <v>33</v>
      </c>
      <c r="FN18" s="13">
        <v>42</v>
      </c>
      <c r="FO18" s="13">
        <v>48</v>
      </c>
      <c r="FP18" s="13">
        <v>38</v>
      </c>
      <c r="FQ18" s="13">
        <v>49</v>
      </c>
      <c r="FR18" s="13">
        <v>67</v>
      </c>
      <c r="FS18" s="13">
        <v>91</v>
      </c>
      <c r="FT18" s="13">
        <v>89</v>
      </c>
      <c r="FU18" s="13">
        <v>100</v>
      </c>
      <c r="FV18" s="13">
        <v>155</v>
      </c>
      <c r="FW18" s="13">
        <v>205</v>
      </c>
      <c r="FX18" s="13">
        <v>236</v>
      </c>
      <c r="FY18" s="13">
        <v>302</v>
      </c>
      <c r="FZ18" s="13">
        <v>357</v>
      </c>
      <c r="GA18" s="13">
        <v>396</v>
      </c>
      <c r="GB18" s="13">
        <v>406</v>
      </c>
      <c r="GC18" s="13">
        <v>508</v>
      </c>
      <c r="GD18" s="13">
        <v>504</v>
      </c>
      <c r="GE18" s="13">
        <v>531</v>
      </c>
      <c r="GF18" s="13">
        <v>619</v>
      </c>
      <c r="GG18" s="13">
        <v>597</v>
      </c>
      <c r="GH18" s="13">
        <v>649</v>
      </c>
      <c r="GI18" s="13">
        <v>595</v>
      </c>
      <c r="GJ18" s="13">
        <v>663</v>
      </c>
      <c r="GK18" s="13">
        <v>627</v>
      </c>
      <c r="GL18" s="13">
        <v>615</v>
      </c>
      <c r="GM18" s="13">
        <v>547</v>
      </c>
      <c r="GN18" s="13">
        <v>520</v>
      </c>
      <c r="GO18" s="13">
        <v>499</v>
      </c>
      <c r="GP18" s="13">
        <v>581</v>
      </c>
      <c r="GQ18" s="13">
        <v>542</v>
      </c>
      <c r="GR18" s="13">
        <v>530</v>
      </c>
      <c r="GS18" s="13">
        <v>509</v>
      </c>
      <c r="GT18" s="13">
        <v>532</v>
      </c>
      <c r="GU18" s="13">
        <v>509</v>
      </c>
      <c r="GV18" s="13">
        <v>439</v>
      </c>
      <c r="GW18" s="13">
        <v>447</v>
      </c>
      <c r="GX18" s="13">
        <v>438</v>
      </c>
      <c r="GY18" s="13">
        <v>420</v>
      </c>
      <c r="GZ18" s="13">
        <v>427</v>
      </c>
      <c r="HA18" s="13">
        <v>398</v>
      </c>
      <c r="HB18" s="13">
        <v>350</v>
      </c>
      <c r="HC18" s="13">
        <v>380</v>
      </c>
      <c r="HD18" s="13">
        <v>363</v>
      </c>
      <c r="HE18" s="13">
        <v>327</v>
      </c>
      <c r="HF18" s="13">
        <v>310</v>
      </c>
      <c r="HG18" s="13">
        <v>251</v>
      </c>
      <c r="HH18" s="13">
        <v>286</v>
      </c>
      <c r="HI18" s="13">
        <v>288</v>
      </c>
      <c r="HJ18" s="13">
        <v>299</v>
      </c>
      <c r="HK18" s="13">
        <v>281</v>
      </c>
      <c r="HL18" s="13">
        <v>225</v>
      </c>
      <c r="HM18" s="13">
        <v>243</v>
      </c>
      <c r="HN18" s="13">
        <v>207</v>
      </c>
      <c r="HO18" s="13">
        <v>248</v>
      </c>
      <c r="HP18" s="13">
        <v>200</v>
      </c>
      <c r="HQ18" s="13">
        <v>210</v>
      </c>
      <c r="HR18" s="13">
        <v>177</v>
      </c>
      <c r="HS18" s="13">
        <v>186</v>
      </c>
      <c r="HT18" s="13">
        <v>163</v>
      </c>
      <c r="HU18" s="13">
        <v>147</v>
      </c>
      <c r="HV18" s="13">
        <v>143</v>
      </c>
      <c r="HW18" s="13">
        <v>134</v>
      </c>
      <c r="HX18" s="13">
        <v>125</v>
      </c>
      <c r="HY18" s="13">
        <v>133</v>
      </c>
      <c r="HZ18" s="13">
        <v>117</v>
      </c>
      <c r="IA18" s="13">
        <v>112</v>
      </c>
      <c r="IB18" s="13">
        <v>94</v>
      </c>
      <c r="IC18" s="13">
        <v>90</v>
      </c>
      <c r="ID18" s="13">
        <v>87</v>
      </c>
      <c r="IE18" s="13">
        <v>77</v>
      </c>
      <c r="IF18" s="13">
        <v>65</v>
      </c>
      <c r="IG18" s="13">
        <v>75</v>
      </c>
      <c r="IH18" s="13">
        <v>56</v>
      </c>
      <c r="II18" s="13">
        <v>58</v>
      </c>
      <c r="IJ18" s="13">
        <v>48</v>
      </c>
      <c r="IK18" s="13">
        <v>46</v>
      </c>
      <c r="IL18" s="13">
        <v>47</v>
      </c>
      <c r="IM18" s="13">
        <v>37</v>
      </c>
      <c r="IN18" s="13">
        <v>32</v>
      </c>
      <c r="IO18" s="13">
        <v>28</v>
      </c>
      <c r="IP18" s="13">
        <v>29</v>
      </c>
      <c r="IQ18" s="13">
        <v>13</v>
      </c>
      <c r="IR18" s="13">
        <v>13</v>
      </c>
      <c r="IS18" s="13">
        <v>9</v>
      </c>
      <c r="IT18" s="13">
        <v>7</v>
      </c>
      <c r="IU18" s="13">
        <v>5</v>
      </c>
      <c r="IV18" s="13">
        <v>3</v>
      </c>
      <c r="IW18" s="13">
        <v>2</v>
      </c>
      <c r="IX18" s="13">
        <v>1</v>
      </c>
      <c r="IY18" s="13"/>
      <c r="IZ18" s="13"/>
      <c r="JA18" s="13">
        <v>1</v>
      </c>
      <c r="JB18" s="13"/>
      <c r="JC18" s="13"/>
      <c r="JD18" s="13"/>
      <c r="JE18" s="13">
        <v>6</v>
      </c>
      <c r="JF18" s="59">
        <v>23081</v>
      </c>
      <c r="JG18" s="13">
        <v>43</v>
      </c>
      <c r="JH18" s="13"/>
      <c r="JI18" s="13"/>
      <c r="JJ18" s="13">
        <v>1</v>
      </c>
      <c r="JK18" s="13">
        <v>1</v>
      </c>
      <c r="JL18" s="13"/>
      <c r="JM18" s="13"/>
      <c r="JN18" s="13">
        <v>1</v>
      </c>
      <c r="JO18" s="13"/>
      <c r="JP18" s="13">
        <v>1</v>
      </c>
      <c r="JQ18" s="13"/>
      <c r="JR18" s="13"/>
      <c r="JS18" s="13"/>
      <c r="JT18" s="13"/>
      <c r="JU18" s="13"/>
      <c r="JV18" s="13">
        <v>1</v>
      </c>
      <c r="JW18" s="13"/>
      <c r="JX18" s="13">
        <v>2</v>
      </c>
      <c r="JY18" s="13">
        <v>1</v>
      </c>
      <c r="JZ18" s="13"/>
      <c r="KA18" s="13">
        <v>2</v>
      </c>
      <c r="KB18" s="13">
        <v>2</v>
      </c>
      <c r="KC18" s="13">
        <v>4</v>
      </c>
      <c r="KD18" s="13">
        <v>2</v>
      </c>
      <c r="KE18" s="13">
        <v>3</v>
      </c>
      <c r="KF18" s="13">
        <v>2</v>
      </c>
      <c r="KG18" s="13">
        <v>2</v>
      </c>
      <c r="KH18" s="13">
        <v>4</v>
      </c>
      <c r="KI18" s="13"/>
      <c r="KJ18" s="13">
        <v>2</v>
      </c>
      <c r="KK18" s="13">
        <v>1</v>
      </c>
      <c r="KL18" s="13">
        <v>2</v>
      </c>
      <c r="KM18" s="13">
        <v>4</v>
      </c>
      <c r="KN18" s="13">
        <v>1</v>
      </c>
      <c r="KO18" s="13">
        <v>3</v>
      </c>
      <c r="KP18" s="13">
        <v>4</v>
      </c>
      <c r="KQ18" s="13">
        <v>6</v>
      </c>
      <c r="KR18" s="13">
        <v>5</v>
      </c>
      <c r="KS18" s="13">
        <v>4</v>
      </c>
      <c r="KT18" s="13">
        <v>2</v>
      </c>
      <c r="KU18" s="13">
        <v>1</v>
      </c>
      <c r="KV18" s="13">
        <v>2</v>
      </c>
      <c r="KW18" s="13">
        <v>3</v>
      </c>
      <c r="KX18" s="13">
        <v>3</v>
      </c>
      <c r="KY18" s="13">
        <v>4</v>
      </c>
      <c r="KZ18" s="13"/>
      <c r="LA18" s="13">
        <v>3</v>
      </c>
      <c r="LB18" s="13">
        <v>2</v>
      </c>
      <c r="LC18" s="13">
        <v>1</v>
      </c>
      <c r="LD18" s="13">
        <v>1</v>
      </c>
      <c r="LE18" s="13"/>
      <c r="LF18" s="13">
        <v>3</v>
      </c>
      <c r="LG18" s="13">
        <v>2</v>
      </c>
      <c r="LH18" s="13"/>
      <c r="LI18" s="13">
        <v>2</v>
      </c>
      <c r="LJ18" s="13"/>
      <c r="LK18" s="13"/>
      <c r="LL18" s="13"/>
      <c r="LM18" s="13">
        <v>2</v>
      </c>
      <c r="LN18" s="13"/>
      <c r="LO18" s="13">
        <v>1</v>
      </c>
      <c r="LP18" s="13">
        <v>3</v>
      </c>
      <c r="LQ18" s="13"/>
      <c r="LR18" s="13"/>
      <c r="LS18" s="13">
        <v>1</v>
      </c>
      <c r="LT18" s="13">
        <v>1</v>
      </c>
      <c r="LU18" s="13">
        <v>1</v>
      </c>
      <c r="LV18" s="13">
        <v>2</v>
      </c>
      <c r="LW18" s="13">
        <v>3</v>
      </c>
      <c r="LX18" s="13">
        <v>2</v>
      </c>
      <c r="LY18" s="13">
        <v>3</v>
      </c>
      <c r="LZ18" s="13">
        <v>2</v>
      </c>
      <c r="MA18" s="13">
        <v>1</v>
      </c>
      <c r="MB18" s="13">
        <v>5</v>
      </c>
      <c r="MC18" s="13">
        <v>2</v>
      </c>
      <c r="MD18" s="13"/>
      <c r="ME18" s="13">
        <v>2</v>
      </c>
      <c r="MF18" s="13">
        <v>3</v>
      </c>
      <c r="MG18" s="13"/>
      <c r="MH18" s="13">
        <v>4</v>
      </c>
      <c r="MI18" s="13">
        <v>1</v>
      </c>
      <c r="MJ18" s="13">
        <v>2</v>
      </c>
      <c r="MK18" s="13">
        <v>1</v>
      </c>
      <c r="ML18" s="13">
        <v>1</v>
      </c>
      <c r="MM18" s="13">
        <v>2</v>
      </c>
      <c r="MN18" s="13">
        <v>2</v>
      </c>
      <c r="MO18" s="13"/>
      <c r="MP18" s="13"/>
      <c r="MQ18" s="13"/>
      <c r="MR18" s="13">
        <v>1</v>
      </c>
      <c r="MS18" s="13"/>
      <c r="MT18" s="13">
        <v>1</v>
      </c>
      <c r="MU18" s="13"/>
      <c r="MV18" s="13"/>
      <c r="MW18" s="13"/>
      <c r="MX18" s="13"/>
      <c r="MY18" s="13"/>
      <c r="MZ18" s="13"/>
      <c r="NA18" s="13"/>
      <c r="NB18" s="13"/>
      <c r="NC18" s="13"/>
      <c r="ND18" s="13">
        <v>2</v>
      </c>
      <c r="NE18" s="13">
        <v>12</v>
      </c>
      <c r="NF18" s="59">
        <v>196</v>
      </c>
      <c r="NG18" s="13">
        <v>46564</v>
      </c>
    </row>
    <row r="19" spans="1:371">
      <c r="A19" s="5" t="s">
        <v>32</v>
      </c>
      <c r="B19" s="253">
        <f t="shared" si="26"/>
        <v>60</v>
      </c>
      <c r="C19" s="253">
        <f t="shared" si="27"/>
        <v>57</v>
      </c>
      <c r="D19" s="253">
        <f t="shared" si="28"/>
        <v>162</v>
      </c>
      <c r="E19" s="253">
        <f t="shared" si="29"/>
        <v>185</v>
      </c>
      <c r="F19" s="253">
        <f t="shared" si="30"/>
        <v>306</v>
      </c>
      <c r="G19" s="253">
        <f t="shared" si="31"/>
        <v>338</v>
      </c>
      <c r="H19" s="253">
        <f t="shared" si="32"/>
        <v>319</v>
      </c>
      <c r="I19" s="253">
        <f t="shared" si="33"/>
        <v>373</v>
      </c>
      <c r="J19" s="253">
        <f t="shared" si="34"/>
        <v>262</v>
      </c>
      <c r="K19" s="253">
        <f t="shared" si="35"/>
        <v>319</v>
      </c>
      <c r="L19" s="253">
        <f t="shared" si="36"/>
        <v>194</v>
      </c>
      <c r="M19" s="253">
        <f t="shared" si="37"/>
        <v>199</v>
      </c>
      <c r="N19" s="253">
        <f t="shared" si="38"/>
        <v>114</v>
      </c>
      <c r="O19" s="253">
        <f t="shared" si="39"/>
        <v>107</v>
      </c>
      <c r="P19" s="253">
        <f t="shared" si="40"/>
        <v>51</v>
      </c>
      <c r="Q19" s="253">
        <f t="shared" si="41"/>
        <v>57</v>
      </c>
      <c r="R19" s="253">
        <f t="shared" si="42"/>
        <v>22</v>
      </c>
      <c r="S19" s="253">
        <f t="shared" si="43"/>
        <v>31</v>
      </c>
      <c r="T19" s="253">
        <f t="shared" si="44"/>
        <v>6</v>
      </c>
      <c r="U19" s="253">
        <f t="shared" si="45"/>
        <v>7</v>
      </c>
      <c r="W19" s="12" t="s">
        <v>35</v>
      </c>
      <c r="X19" s="458">
        <f t="shared" si="3"/>
        <v>3</v>
      </c>
      <c r="Y19" s="458">
        <f t="shared" si="4"/>
        <v>2</v>
      </c>
      <c r="Z19" s="458">
        <f t="shared" si="5"/>
        <v>2</v>
      </c>
      <c r="AA19" s="458">
        <f t="shared" si="6"/>
        <v>1</v>
      </c>
      <c r="AB19" s="458">
        <f t="shared" si="7"/>
        <v>34</v>
      </c>
      <c r="AC19" s="458">
        <f t="shared" si="8"/>
        <v>25</v>
      </c>
      <c r="AD19" s="458">
        <f t="shared" si="9"/>
        <v>37</v>
      </c>
      <c r="AE19" s="458">
        <f t="shared" si="10"/>
        <v>21</v>
      </c>
      <c r="AF19" s="458">
        <f t="shared" si="11"/>
        <v>33</v>
      </c>
      <c r="AG19" s="458">
        <f t="shared" si="12"/>
        <v>24</v>
      </c>
      <c r="AH19" s="458">
        <f t="shared" si="13"/>
        <v>22</v>
      </c>
      <c r="AI19" s="458">
        <f t="shared" si="14"/>
        <v>19</v>
      </c>
      <c r="AJ19" s="458">
        <f t="shared" si="15"/>
        <v>22</v>
      </c>
      <c r="AK19" s="458">
        <f t="shared" si="16"/>
        <v>10</v>
      </c>
      <c r="AL19" s="458">
        <f t="shared" si="17"/>
        <v>4</v>
      </c>
      <c r="AM19" s="458">
        <f t="shared" si="18"/>
        <v>7</v>
      </c>
      <c r="AN19" s="458">
        <f t="shared" si="19"/>
        <v>0</v>
      </c>
      <c r="AO19" s="458">
        <f t="shared" si="20"/>
        <v>1</v>
      </c>
      <c r="AP19" s="458">
        <f t="shared" si="21"/>
        <v>1</v>
      </c>
      <c r="AQ19" s="458">
        <f t="shared" si="22"/>
        <v>2</v>
      </c>
      <c r="AR19" s="458">
        <f t="shared" si="23"/>
        <v>0</v>
      </c>
      <c r="AT19" s="12" t="s">
        <v>35</v>
      </c>
      <c r="AU19" s="13">
        <v>1</v>
      </c>
      <c r="AV19" s="13"/>
      <c r="AW19" s="13"/>
      <c r="AX19" s="13"/>
      <c r="AY19" s="13">
        <v>1</v>
      </c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>
        <v>1</v>
      </c>
      <c r="BN19" s="13"/>
      <c r="BO19" s="13">
        <v>2</v>
      </c>
      <c r="BP19" s="13">
        <v>2</v>
      </c>
      <c r="BQ19" s="13">
        <v>2</v>
      </c>
      <c r="BR19" s="13">
        <v>4</v>
      </c>
      <c r="BS19" s="13">
        <v>5</v>
      </c>
      <c r="BT19" s="13">
        <v>2</v>
      </c>
      <c r="BU19" s="13">
        <v>1</v>
      </c>
      <c r="BV19" s="13">
        <v>2</v>
      </c>
      <c r="BW19" s="13">
        <v>3</v>
      </c>
      <c r="BX19" s="13">
        <v>2</v>
      </c>
      <c r="BY19" s="13">
        <v>1</v>
      </c>
      <c r="BZ19" s="13">
        <v>1</v>
      </c>
      <c r="CA19" s="13">
        <v>1</v>
      </c>
      <c r="CB19" s="13">
        <v>1</v>
      </c>
      <c r="CC19" s="13">
        <v>2</v>
      </c>
      <c r="CD19" s="13">
        <v>3</v>
      </c>
      <c r="CE19" s="13">
        <v>3</v>
      </c>
      <c r="CF19" s="13">
        <v>4</v>
      </c>
      <c r="CG19" s="13">
        <v>2</v>
      </c>
      <c r="CH19" s="13">
        <v>3</v>
      </c>
      <c r="CI19" s="13">
        <v>1</v>
      </c>
      <c r="CJ19" s="13">
        <v>4</v>
      </c>
      <c r="CK19" s="13">
        <v>5</v>
      </c>
      <c r="CL19" s="13">
        <v>4</v>
      </c>
      <c r="CM19" s="13">
        <v>2</v>
      </c>
      <c r="CN19" s="13">
        <v>4</v>
      </c>
      <c r="CO19" s="13"/>
      <c r="CP19" s="13">
        <v>1</v>
      </c>
      <c r="CQ19" s="13">
        <v>1</v>
      </c>
      <c r="CR19" s="13">
        <v>2</v>
      </c>
      <c r="CS19" s="13">
        <v>2</v>
      </c>
      <c r="CT19" s="13">
        <v>1</v>
      </c>
      <c r="CU19" s="13">
        <v>1</v>
      </c>
      <c r="CV19" s="13">
        <v>4</v>
      </c>
      <c r="CW19" s="13">
        <v>1</v>
      </c>
      <c r="CX19" s="13">
        <v>4</v>
      </c>
      <c r="CY19" s="13">
        <v>1</v>
      </c>
      <c r="CZ19" s="13">
        <v>2</v>
      </c>
      <c r="DA19" s="13">
        <v>2</v>
      </c>
      <c r="DB19" s="13">
        <v>1</v>
      </c>
      <c r="DC19" s="13">
        <v>2</v>
      </c>
      <c r="DD19" s="13"/>
      <c r="DE19" s="13">
        <v>4</v>
      </c>
      <c r="DF19" s="13">
        <v>2</v>
      </c>
      <c r="DG19" s="13"/>
      <c r="DH19" s="13"/>
      <c r="DI19" s="13">
        <v>1</v>
      </c>
      <c r="DJ19" s="13"/>
      <c r="DK19" s="13"/>
      <c r="DL19" s="13">
        <v>1</v>
      </c>
      <c r="DM19" s="13"/>
      <c r="DN19" s="13">
        <v>2</v>
      </c>
      <c r="DO19" s="13">
        <v>1</v>
      </c>
      <c r="DP19" s="13">
        <v>1</v>
      </c>
      <c r="DQ19" s="13">
        <v>1</v>
      </c>
      <c r="DR19" s="13"/>
      <c r="DS19" s="13">
        <v>1</v>
      </c>
      <c r="DT19" s="13"/>
      <c r="DU19" s="13">
        <v>1</v>
      </c>
      <c r="DV19" s="13"/>
      <c r="DW19" s="13"/>
      <c r="DX19" s="13"/>
      <c r="DY19" s="13"/>
      <c r="DZ19" s="13"/>
      <c r="EA19" s="13"/>
      <c r="EB19" s="13">
        <v>1</v>
      </c>
      <c r="EC19" s="13"/>
      <c r="ED19" s="13"/>
      <c r="EE19" s="13"/>
      <c r="EF19" s="13"/>
      <c r="EG19" s="13"/>
      <c r="EH19" s="13">
        <v>1</v>
      </c>
      <c r="EI19" s="13"/>
      <c r="EJ19" s="13">
        <v>1</v>
      </c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59">
        <v>112</v>
      </c>
      <c r="FD19" s="13">
        <v>1</v>
      </c>
      <c r="FE19" s="13">
        <v>1</v>
      </c>
      <c r="FF19" s="13"/>
      <c r="FG19" s="13">
        <v>1</v>
      </c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>
        <v>1</v>
      </c>
      <c r="FV19" s="13">
        <v>1</v>
      </c>
      <c r="FW19" s="13"/>
      <c r="FX19" s="13">
        <v>2</v>
      </c>
      <c r="FY19" s="13">
        <v>1</v>
      </c>
      <c r="FZ19" s="13">
        <v>2</v>
      </c>
      <c r="GA19" s="13">
        <v>3</v>
      </c>
      <c r="GB19" s="13">
        <v>4</v>
      </c>
      <c r="GC19" s="13">
        <v>5</v>
      </c>
      <c r="GD19" s="13">
        <v>4</v>
      </c>
      <c r="GE19" s="13">
        <v>8</v>
      </c>
      <c r="GF19" s="13">
        <v>1</v>
      </c>
      <c r="GG19" s="13">
        <v>4</v>
      </c>
      <c r="GH19" s="13">
        <v>5</v>
      </c>
      <c r="GI19" s="13">
        <v>5</v>
      </c>
      <c r="GJ19" s="13">
        <v>1</v>
      </c>
      <c r="GK19" s="13">
        <v>6</v>
      </c>
      <c r="GL19" s="13">
        <v>6</v>
      </c>
      <c r="GM19" s="13">
        <v>5</v>
      </c>
      <c r="GN19" s="13">
        <v>3</v>
      </c>
      <c r="GO19" s="13">
        <v>3</v>
      </c>
      <c r="GP19" s="13">
        <v>1</v>
      </c>
      <c r="GQ19" s="13">
        <v>2</v>
      </c>
      <c r="GR19" s="13">
        <v>3</v>
      </c>
      <c r="GS19" s="13">
        <v>4</v>
      </c>
      <c r="GT19" s="13">
        <v>8</v>
      </c>
      <c r="GU19" s="13">
        <v>1</v>
      </c>
      <c r="GV19" s="13">
        <v>3</v>
      </c>
      <c r="GW19" s="13">
        <v>3</v>
      </c>
      <c r="GX19" s="13">
        <v>3</v>
      </c>
      <c r="GY19" s="13">
        <v>4</v>
      </c>
      <c r="GZ19" s="13">
        <v>3</v>
      </c>
      <c r="HA19" s="13">
        <v>1</v>
      </c>
      <c r="HB19" s="13">
        <v>2</v>
      </c>
      <c r="HC19" s="13">
        <v>4</v>
      </c>
      <c r="HD19" s="13">
        <v>3</v>
      </c>
      <c r="HE19" s="13"/>
      <c r="HF19" s="13"/>
      <c r="HG19" s="13">
        <v>1</v>
      </c>
      <c r="HH19" s="13">
        <v>2</v>
      </c>
      <c r="HI19" s="13">
        <v>2</v>
      </c>
      <c r="HJ19" s="13">
        <v>3</v>
      </c>
      <c r="HK19" s="13">
        <v>5</v>
      </c>
      <c r="HL19" s="13">
        <v>2</v>
      </c>
      <c r="HM19" s="13">
        <v>6</v>
      </c>
      <c r="HN19" s="13">
        <v>3</v>
      </c>
      <c r="HO19" s="13">
        <v>5</v>
      </c>
      <c r="HP19" s="13">
        <v>3</v>
      </c>
      <c r="HQ19" s="13"/>
      <c r="HR19" s="13">
        <v>1</v>
      </c>
      <c r="HS19" s="13"/>
      <c r="HT19" s="13">
        <v>2</v>
      </c>
      <c r="HU19" s="13"/>
      <c r="HV19" s="13"/>
      <c r="HW19" s="13">
        <v>1</v>
      </c>
      <c r="HX19" s="13"/>
      <c r="HY19" s="13"/>
      <c r="HZ19" s="13">
        <v>1</v>
      </c>
      <c r="IA19" s="13">
        <v>1</v>
      </c>
      <c r="IB19" s="13"/>
      <c r="IC19" s="13"/>
      <c r="ID19" s="13"/>
      <c r="IE19" s="13">
        <v>1</v>
      </c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>
        <v>1</v>
      </c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59">
        <v>158</v>
      </c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59"/>
      <c r="NG19" s="13">
        <v>270</v>
      </c>
    </row>
    <row r="20" spans="1:371">
      <c r="A20" s="5" t="s">
        <v>33</v>
      </c>
      <c r="B20" s="253">
        <f t="shared" si="26"/>
        <v>33</v>
      </c>
      <c r="C20" s="253">
        <f t="shared" si="27"/>
        <v>23</v>
      </c>
      <c r="D20" s="253">
        <f t="shared" si="28"/>
        <v>121</v>
      </c>
      <c r="E20" s="253">
        <f t="shared" si="29"/>
        <v>132</v>
      </c>
      <c r="F20" s="253">
        <f t="shared" si="30"/>
        <v>866</v>
      </c>
      <c r="G20" s="253">
        <f t="shared" si="31"/>
        <v>832</v>
      </c>
      <c r="H20" s="253">
        <f t="shared" si="32"/>
        <v>1037</v>
      </c>
      <c r="I20" s="253">
        <f t="shared" si="33"/>
        <v>886</v>
      </c>
      <c r="J20" s="253">
        <f t="shared" si="34"/>
        <v>794</v>
      </c>
      <c r="K20" s="253">
        <f t="shared" si="35"/>
        <v>716</v>
      </c>
      <c r="L20" s="253">
        <f t="shared" si="36"/>
        <v>503</v>
      </c>
      <c r="M20" s="253">
        <f t="shared" si="37"/>
        <v>459</v>
      </c>
      <c r="N20" s="253">
        <f t="shared" si="38"/>
        <v>306</v>
      </c>
      <c r="O20" s="253">
        <f t="shared" si="39"/>
        <v>275</v>
      </c>
      <c r="P20" s="253">
        <f t="shared" si="40"/>
        <v>182</v>
      </c>
      <c r="Q20" s="253">
        <f t="shared" si="41"/>
        <v>148</v>
      </c>
      <c r="R20" s="253">
        <f t="shared" si="42"/>
        <v>61</v>
      </c>
      <c r="S20" s="253">
        <f t="shared" si="43"/>
        <v>83</v>
      </c>
      <c r="T20" s="253">
        <f t="shared" si="44"/>
        <v>7</v>
      </c>
      <c r="U20" s="253">
        <f t="shared" si="45"/>
        <v>19</v>
      </c>
      <c r="W20" s="12" t="s">
        <v>181</v>
      </c>
      <c r="X20" s="458">
        <f t="shared" si="3"/>
        <v>337</v>
      </c>
      <c r="Y20" s="458">
        <f t="shared" si="4"/>
        <v>291</v>
      </c>
      <c r="Z20" s="458">
        <f t="shared" si="5"/>
        <v>670</v>
      </c>
      <c r="AA20" s="458">
        <f t="shared" si="6"/>
        <v>726</v>
      </c>
      <c r="AB20" s="458">
        <f t="shared" si="7"/>
        <v>2291</v>
      </c>
      <c r="AC20" s="458">
        <f t="shared" si="8"/>
        <v>2308</v>
      </c>
      <c r="AD20" s="458">
        <f t="shared" si="9"/>
        <v>2763</v>
      </c>
      <c r="AE20" s="458">
        <f t="shared" si="10"/>
        <v>2651</v>
      </c>
      <c r="AF20" s="458">
        <f t="shared" si="11"/>
        <v>2085</v>
      </c>
      <c r="AG20" s="458">
        <f t="shared" si="12"/>
        <v>2075</v>
      </c>
      <c r="AH20" s="458">
        <f t="shared" si="13"/>
        <v>1321</v>
      </c>
      <c r="AI20" s="458">
        <f t="shared" si="14"/>
        <v>1368</v>
      </c>
      <c r="AJ20" s="458">
        <f t="shared" si="15"/>
        <v>808</v>
      </c>
      <c r="AK20" s="458">
        <f t="shared" si="16"/>
        <v>822</v>
      </c>
      <c r="AL20" s="458">
        <f t="shared" si="17"/>
        <v>416</v>
      </c>
      <c r="AM20" s="458">
        <f t="shared" si="18"/>
        <v>398</v>
      </c>
      <c r="AN20" s="458">
        <f t="shared" si="19"/>
        <v>119</v>
      </c>
      <c r="AO20" s="458">
        <f t="shared" si="20"/>
        <v>222</v>
      </c>
      <c r="AP20" s="458">
        <f t="shared" si="21"/>
        <v>34</v>
      </c>
      <c r="AQ20" s="458">
        <f t="shared" si="22"/>
        <v>57</v>
      </c>
      <c r="AR20" s="458">
        <f t="shared" si="23"/>
        <v>9</v>
      </c>
      <c r="AT20" s="12" t="s">
        <v>181</v>
      </c>
      <c r="AU20" s="13">
        <v>29</v>
      </c>
      <c r="AV20" s="13">
        <v>30</v>
      </c>
      <c r="AW20" s="13">
        <v>24</v>
      </c>
      <c r="AX20" s="13">
        <v>30</v>
      </c>
      <c r="AY20" s="13">
        <v>28</v>
      </c>
      <c r="AZ20" s="13">
        <v>33</v>
      </c>
      <c r="BA20" s="13">
        <v>25</v>
      </c>
      <c r="BB20" s="13">
        <v>26</v>
      </c>
      <c r="BC20" s="13">
        <v>35</v>
      </c>
      <c r="BD20" s="13">
        <v>31</v>
      </c>
      <c r="BE20" s="13">
        <v>39</v>
      </c>
      <c r="BF20" s="13">
        <v>46</v>
      </c>
      <c r="BG20" s="13">
        <v>53</v>
      </c>
      <c r="BH20" s="13">
        <v>47</v>
      </c>
      <c r="BI20" s="13">
        <v>61</v>
      </c>
      <c r="BJ20" s="13">
        <v>75</v>
      </c>
      <c r="BK20" s="13">
        <v>82</v>
      </c>
      <c r="BL20" s="13">
        <v>86</v>
      </c>
      <c r="BM20" s="13">
        <v>91</v>
      </c>
      <c r="BN20" s="13">
        <v>146</v>
      </c>
      <c r="BO20" s="13">
        <v>156</v>
      </c>
      <c r="BP20" s="13">
        <v>165</v>
      </c>
      <c r="BQ20" s="13">
        <v>177</v>
      </c>
      <c r="BR20" s="13">
        <v>218</v>
      </c>
      <c r="BS20" s="13">
        <v>207</v>
      </c>
      <c r="BT20" s="13">
        <v>260</v>
      </c>
      <c r="BU20" s="13">
        <v>248</v>
      </c>
      <c r="BV20" s="13">
        <v>271</v>
      </c>
      <c r="BW20" s="13">
        <v>271</v>
      </c>
      <c r="BX20" s="13">
        <v>335</v>
      </c>
      <c r="BY20" s="13">
        <v>316</v>
      </c>
      <c r="BZ20" s="13">
        <v>298</v>
      </c>
      <c r="CA20" s="13">
        <v>278</v>
      </c>
      <c r="CB20" s="13">
        <v>276</v>
      </c>
      <c r="CC20" s="13">
        <v>273</v>
      </c>
      <c r="CD20" s="13">
        <v>262</v>
      </c>
      <c r="CE20" s="13">
        <v>231</v>
      </c>
      <c r="CF20" s="13">
        <v>238</v>
      </c>
      <c r="CG20" s="13">
        <v>245</v>
      </c>
      <c r="CH20" s="13">
        <v>234</v>
      </c>
      <c r="CI20" s="13">
        <v>252</v>
      </c>
      <c r="CJ20" s="13">
        <v>277</v>
      </c>
      <c r="CK20" s="13">
        <v>218</v>
      </c>
      <c r="CL20" s="13">
        <v>219</v>
      </c>
      <c r="CM20" s="13">
        <v>200</v>
      </c>
      <c r="CN20" s="13">
        <v>189</v>
      </c>
      <c r="CO20" s="13">
        <v>191</v>
      </c>
      <c r="CP20" s="13">
        <v>180</v>
      </c>
      <c r="CQ20" s="13">
        <v>195</v>
      </c>
      <c r="CR20" s="13">
        <v>154</v>
      </c>
      <c r="CS20" s="13">
        <v>168</v>
      </c>
      <c r="CT20" s="13">
        <v>152</v>
      </c>
      <c r="CU20" s="13">
        <v>140</v>
      </c>
      <c r="CV20" s="13">
        <v>146</v>
      </c>
      <c r="CW20" s="13">
        <v>154</v>
      </c>
      <c r="CX20" s="13">
        <v>157</v>
      </c>
      <c r="CY20" s="13">
        <v>134</v>
      </c>
      <c r="CZ20" s="13">
        <v>111</v>
      </c>
      <c r="DA20" s="13">
        <v>106</v>
      </c>
      <c r="DB20" s="13">
        <v>100</v>
      </c>
      <c r="DC20" s="13">
        <v>109</v>
      </c>
      <c r="DD20" s="13">
        <v>98</v>
      </c>
      <c r="DE20" s="13">
        <v>109</v>
      </c>
      <c r="DF20" s="13">
        <v>95</v>
      </c>
      <c r="DG20" s="13">
        <v>69</v>
      </c>
      <c r="DH20" s="13">
        <v>82</v>
      </c>
      <c r="DI20" s="13">
        <v>70</v>
      </c>
      <c r="DJ20" s="13">
        <v>68</v>
      </c>
      <c r="DK20" s="13">
        <v>58</v>
      </c>
      <c r="DL20" s="13">
        <v>64</v>
      </c>
      <c r="DM20" s="13">
        <v>44</v>
      </c>
      <c r="DN20" s="13">
        <v>60</v>
      </c>
      <c r="DO20" s="13">
        <v>54</v>
      </c>
      <c r="DP20" s="13">
        <v>38</v>
      </c>
      <c r="DQ20" s="13">
        <v>33</v>
      </c>
      <c r="DR20" s="13">
        <v>35</v>
      </c>
      <c r="DS20" s="13">
        <v>36</v>
      </c>
      <c r="DT20" s="13">
        <v>28</v>
      </c>
      <c r="DU20" s="13">
        <v>28</v>
      </c>
      <c r="DV20" s="13">
        <v>42</v>
      </c>
      <c r="DW20" s="13">
        <v>31</v>
      </c>
      <c r="DX20" s="13">
        <v>16</v>
      </c>
      <c r="DY20" s="13">
        <v>32</v>
      </c>
      <c r="DZ20" s="13">
        <v>19</v>
      </c>
      <c r="EA20" s="13">
        <v>30</v>
      </c>
      <c r="EB20" s="13">
        <v>22</v>
      </c>
      <c r="EC20" s="13">
        <v>18</v>
      </c>
      <c r="ED20" s="13">
        <v>21</v>
      </c>
      <c r="EE20" s="13">
        <v>11</v>
      </c>
      <c r="EF20" s="13">
        <v>22</v>
      </c>
      <c r="EG20" s="13">
        <v>15</v>
      </c>
      <c r="EH20" s="13">
        <v>6</v>
      </c>
      <c r="EI20" s="13">
        <v>7</v>
      </c>
      <c r="EJ20" s="13">
        <v>5</v>
      </c>
      <c r="EK20" s="13">
        <v>7</v>
      </c>
      <c r="EL20" s="13">
        <v>5</v>
      </c>
      <c r="EM20" s="13">
        <v>6</v>
      </c>
      <c r="EN20" s="13">
        <v>3</v>
      </c>
      <c r="EO20" s="13">
        <v>2</v>
      </c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>
        <v>1</v>
      </c>
      <c r="FB20" s="13"/>
      <c r="FC20" s="59">
        <v>10918</v>
      </c>
      <c r="FD20" s="13">
        <v>29</v>
      </c>
      <c r="FE20" s="13">
        <v>42</v>
      </c>
      <c r="FF20" s="13">
        <v>40</v>
      </c>
      <c r="FG20" s="13">
        <v>24</v>
      </c>
      <c r="FH20" s="13">
        <v>27</v>
      </c>
      <c r="FI20" s="13">
        <v>39</v>
      </c>
      <c r="FJ20" s="13">
        <v>27</v>
      </c>
      <c r="FK20" s="13">
        <v>36</v>
      </c>
      <c r="FL20" s="13">
        <v>33</v>
      </c>
      <c r="FM20" s="13">
        <v>40</v>
      </c>
      <c r="FN20" s="13">
        <v>33</v>
      </c>
      <c r="FO20" s="13">
        <v>47</v>
      </c>
      <c r="FP20" s="13">
        <v>56</v>
      </c>
      <c r="FQ20" s="13">
        <v>53</v>
      </c>
      <c r="FR20" s="13">
        <v>45</v>
      </c>
      <c r="FS20" s="13">
        <v>72</v>
      </c>
      <c r="FT20" s="13">
        <v>63</v>
      </c>
      <c r="FU20" s="13">
        <v>80</v>
      </c>
      <c r="FV20" s="13">
        <v>96</v>
      </c>
      <c r="FW20" s="13">
        <v>125</v>
      </c>
      <c r="FX20" s="13">
        <v>140</v>
      </c>
      <c r="FY20" s="13">
        <v>144</v>
      </c>
      <c r="FZ20" s="13">
        <v>203</v>
      </c>
      <c r="GA20" s="13">
        <v>207</v>
      </c>
      <c r="GB20" s="13">
        <v>240</v>
      </c>
      <c r="GC20" s="13">
        <v>275</v>
      </c>
      <c r="GD20" s="13">
        <v>224</v>
      </c>
      <c r="GE20" s="13">
        <v>258</v>
      </c>
      <c r="GF20" s="13">
        <v>298</v>
      </c>
      <c r="GG20" s="13">
        <v>302</v>
      </c>
      <c r="GH20" s="13">
        <v>286</v>
      </c>
      <c r="GI20" s="13">
        <v>279</v>
      </c>
      <c r="GJ20" s="13">
        <v>327</v>
      </c>
      <c r="GK20" s="13">
        <v>265</v>
      </c>
      <c r="GL20" s="13">
        <v>247</v>
      </c>
      <c r="GM20" s="13">
        <v>286</v>
      </c>
      <c r="GN20" s="13">
        <v>290</v>
      </c>
      <c r="GO20" s="13">
        <v>251</v>
      </c>
      <c r="GP20" s="13">
        <v>271</v>
      </c>
      <c r="GQ20" s="13">
        <v>261</v>
      </c>
      <c r="GR20" s="13">
        <v>260</v>
      </c>
      <c r="GS20" s="13">
        <v>257</v>
      </c>
      <c r="GT20" s="13">
        <v>234</v>
      </c>
      <c r="GU20" s="13">
        <v>236</v>
      </c>
      <c r="GV20" s="13">
        <v>198</v>
      </c>
      <c r="GW20" s="13">
        <v>195</v>
      </c>
      <c r="GX20" s="13">
        <v>186</v>
      </c>
      <c r="GY20" s="13">
        <v>155</v>
      </c>
      <c r="GZ20" s="13">
        <v>193</v>
      </c>
      <c r="HA20" s="13">
        <v>171</v>
      </c>
      <c r="HB20" s="13">
        <v>171</v>
      </c>
      <c r="HC20" s="13">
        <v>118</v>
      </c>
      <c r="HD20" s="13">
        <v>153</v>
      </c>
      <c r="HE20" s="13">
        <v>129</v>
      </c>
      <c r="HF20" s="13">
        <v>119</v>
      </c>
      <c r="HG20" s="13">
        <v>126</v>
      </c>
      <c r="HH20" s="13">
        <v>148</v>
      </c>
      <c r="HI20" s="13">
        <v>117</v>
      </c>
      <c r="HJ20" s="13">
        <v>123</v>
      </c>
      <c r="HK20" s="13">
        <v>117</v>
      </c>
      <c r="HL20" s="13">
        <v>109</v>
      </c>
      <c r="HM20" s="13">
        <v>80</v>
      </c>
      <c r="HN20" s="13">
        <v>106</v>
      </c>
      <c r="HO20" s="13">
        <v>78</v>
      </c>
      <c r="HP20" s="13">
        <v>93</v>
      </c>
      <c r="HQ20" s="13">
        <v>80</v>
      </c>
      <c r="HR20" s="13">
        <v>84</v>
      </c>
      <c r="HS20" s="13">
        <v>59</v>
      </c>
      <c r="HT20" s="13">
        <v>63</v>
      </c>
      <c r="HU20" s="13">
        <v>56</v>
      </c>
      <c r="HV20" s="13">
        <v>62</v>
      </c>
      <c r="HW20" s="13">
        <v>57</v>
      </c>
      <c r="HX20" s="13">
        <v>48</v>
      </c>
      <c r="HY20" s="13">
        <v>41</v>
      </c>
      <c r="HZ20" s="13">
        <v>40</v>
      </c>
      <c r="IA20" s="13">
        <v>48</v>
      </c>
      <c r="IB20" s="13">
        <v>36</v>
      </c>
      <c r="IC20" s="13">
        <v>31</v>
      </c>
      <c r="ID20" s="13">
        <v>18</v>
      </c>
      <c r="IE20" s="13">
        <v>35</v>
      </c>
      <c r="IF20" s="13">
        <v>17</v>
      </c>
      <c r="IG20" s="13">
        <v>23</v>
      </c>
      <c r="IH20" s="13">
        <v>13</v>
      </c>
      <c r="II20" s="13">
        <v>11</v>
      </c>
      <c r="IJ20" s="13">
        <v>14</v>
      </c>
      <c r="IK20" s="13">
        <v>12</v>
      </c>
      <c r="IL20" s="13">
        <v>6</v>
      </c>
      <c r="IM20" s="13">
        <v>6</v>
      </c>
      <c r="IN20" s="13">
        <v>10</v>
      </c>
      <c r="IO20" s="13">
        <v>7</v>
      </c>
      <c r="IP20" s="13">
        <v>9</v>
      </c>
      <c r="IQ20" s="13">
        <v>3</v>
      </c>
      <c r="IR20" s="13">
        <v>6</v>
      </c>
      <c r="IS20" s="13">
        <v>3</v>
      </c>
      <c r="IT20" s="13">
        <v>3</v>
      </c>
      <c r="IU20" s="13">
        <v>3</v>
      </c>
      <c r="IV20" s="13">
        <v>1</v>
      </c>
      <c r="IW20" s="13">
        <v>2</v>
      </c>
      <c r="IX20" s="13">
        <v>1</v>
      </c>
      <c r="IY20" s="13">
        <v>2</v>
      </c>
      <c r="IZ20" s="13"/>
      <c r="JA20" s="13">
        <v>1</v>
      </c>
      <c r="JB20" s="13"/>
      <c r="JC20" s="13"/>
      <c r="JD20" s="13"/>
      <c r="JE20" s="13"/>
      <c r="JF20" s="59">
        <v>10844</v>
      </c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>
        <v>1</v>
      </c>
      <c r="JU20" s="13"/>
      <c r="JV20" s="13"/>
      <c r="JW20" s="13"/>
      <c r="JX20" s="13"/>
      <c r="JY20" s="13"/>
      <c r="JZ20" s="13"/>
      <c r="KA20" s="13">
        <v>1</v>
      </c>
      <c r="KB20" s="13"/>
      <c r="KC20" s="13"/>
      <c r="KD20" s="13">
        <v>1</v>
      </c>
      <c r="KE20" s="13">
        <v>1</v>
      </c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>
        <v>1</v>
      </c>
      <c r="KT20" s="13"/>
      <c r="KU20" s="13"/>
      <c r="KV20" s="13">
        <v>1</v>
      </c>
      <c r="KW20" s="13"/>
      <c r="KX20" s="13"/>
      <c r="KY20" s="13"/>
      <c r="KZ20" s="13">
        <v>1</v>
      </c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>
        <v>1</v>
      </c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>
        <v>1</v>
      </c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59">
        <v>9</v>
      </c>
      <c r="NG20" s="13">
        <v>21771</v>
      </c>
    </row>
    <row r="21" spans="1:371">
      <c r="A21" s="5" t="s">
        <v>34</v>
      </c>
      <c r="B21" s="253">
        <f t="shared" si="26"/>
        <v>420</v>
      </c>
      <c r="C21" s="253">
        <f t="shared" si="27"/>
        <v>452</v>
      </c>
      <c r="D21" s="253">
        <f t="shared" si="28"/>
        <v>884</v>
      </c>
      <c r="E21" s="253">
        <f t="shared" si="29"/>
        <v>997</v>
      </c>
      <c r="F21" s="253">
        <f t="shared" si="30"/>
        <v>4456</v>
      </c>
      <c r="G21" s="253">
        <f t="shared" si="31"/>
        <v>4713</v>
      </c>
      <c r="H21" s="253">
        <f t="shared" si="32"/>
        <v>5838</v>
      </c>
      <c r="I21" s="253">
        <f t="shared" si="33"/>
        <v>5815</v>
      </c>
      <c r="J21" s="253">
        <f t="shared" si="34"/>
        <v>4649</v>
      </c>
      <c r="K21" s="253">
        <f t="shared" si="35"/>
        <v>4704</v>
      </c>
      <c r="L21" s="253">
        <f t="shared" si="36"/>
        <v>3135</v>
      </c>
      <c r="M21" s="253">
        <f t="shared" si="37"/>
        <v>3182</v>
      </c>
      <c r="N21" s="253">
        <f t="shared" si="38"/>
        <v>2006</v>
      </c>
      <c r="O21" s="253">
        <f t="shared" si="39"/>
        <v>1713</v>
      </c>
      <c r="P21" s="253">
        <f t="shared" si="40"/>
        <v>1112</v>
      </c>
      <c r="Q21" s="253">
        <f t="shared" si="41"/>
        <v>937</v>
      </c>
      <c r="R21" s="253">
        <f t="shared" si="42"/>
        <v>492</v>
      </c>
      <c r="S21" s="253">
        <f t="shared" si="43"/>
        <v>571</v>
      </c>
      <c r="T21" s="253">
        <f t="shared" si="44"/>
        <v>83</v>
      </c>
      <c r="U21" s="253">
        <f t="shared" si="45"/>
        <v>187</v>
      </c>
      <c r="W21" s="12" t="s">
        <v>182</v>
      </c>
      <c r="X21" s="458">
        <f t="shared" si="3"/>
        <v>417</v>
      </c>
      <c r="Y21" s="458">
        <f t="shared" si="4"/>
        <v>391</v>
      </c>
      <c r="Z21" s="458">
        <f t="shared" si="5"/>
        <v>624</v>
      </c>
      <c r="AA21" s="458">
        <f t="shared" si="6"/>
        <v>778</v>
      </c>
      <c r="AB21" s="458">
        <f t="shared" si="7"/>
        <v>2203</v>
      </c>
      <c r="AC21" s="458">
        <f t="shared" si="8"/>
        <v>2385</v>
      </c>
      <c r="AD21" s="458">
        <f t="shared" si="9"/>
        <v>2755</v>
      </c>
      <c r="AE21" s="458">
        <f t="shared" si="10"/>
        <v>3019</v>
      </c>
      <c r="AF21" s="458">
        <f t="shared" si="11"/>
        <v>2140</v>
      </c>
      <c r="AG21" s="458">
        <f t="shared" si="12"/>
        <v>2359</v>
      </c>
      <c r="AH21" s="458">
        <f t="shared" si="13"/>
        <v>1457</v>
      </c>
      <c r="AI21" s="458">
        <f t="shared" si="14"/>
        <v>1554</v>
      </c>
      <c r="AJ21" s="458">
        <f t="shared" si="15"/>
        <v>972</v>
      </c>
      <c r="AK21" s="458">
        <f t="shared" si="16"/>
        <v>862</v>
      </c>
      <c r="AL21" s="458">
        <f t="shared" si="17"/>
        <v>595</v>
      </c>
      <c r="AM21" s="458">
        <f t="shared" si="18"/>
        <v>507</v>
      </c>
      <c r="AN21" s="458">
        <f t="shared" si="19"/>
        <v>267</v>
      </c>
      <c r="AO21" s="458">
        <f t="shared" si="20"/>
        <v>296</v>
      </c>
      <c r="AP21" s="458">
        <f t="shared" si="21"/>
        <v>39</v>
      </c>
      <c r="AQ21" s="458">
        <f t="shared" si="22"/>
        <v>104</v>
      </c>
      <c r="AR21" s="458">
        <f t="shared" si="23"/>
        <v>14</v>
      </c>
      <c r="AT21" s="12" t="s">
        <v>182</v>
      </c>
      <c r="AU21" s="13">
        <v>52</v>
      </c>
      <c r="AV21" s="13">
        <v>60</v>
      </c>
      <c r="AW21" s="13">
        <v>28</v>
      </c>
      <c r="AX21" s="13">
        <v>40</v>
      </c>
      <c r="AY21" s="13">
        <v>37</v>
      </c>
      <c r="AZ21" s="13">
        <v>31</v>
      </c>
      <c r="BA21" s="13">
        <v>35</v>
      </c>
      <c r="BB21" s="13">
        <v>32</v>
      </c>
      <c r="BC21" s="13">
        <v>43</v>
      </c>
      <c r="BD21" s="13">
        <v>33</v>
      </c>
      <c r="BE21" s="13">
        <v>36</v>
      </c>
      <c r="BF21" s="13">
        <v>46</v>
      </c>
      <c r="BG21" s="13">
        <v>46</v>
      </c>
      <c r="BH21" s="13">
        <v>49</v>
      </c>
      <c r="BI21" s="13">
        <v>65</v>
      </c>
      <c r="BJ21" s="13">
        <v>77</v>
      </c>
      <c r="BK21" s="13">
        <v>92</v>
      </c>
      <c r="BL21" s="13">
        <v>99</v>
      </c>
      <c r="BM21" s="13">
        <v>115</v>
      </c>
      <c r="BN21" s="13">
        <v>153</v>
      </c>
      <c r="BO21" s="13">
        <v>142</v>
      </c>
      <c r="BP21" s="13">
        <v>159</v>
      </c>
      <c r="BQ21" s="13">
        <v>192</v>
      </c>
      <c r="BR21" s="13">
        <v>240</v>
      </c>
      <c r="BS21" s="13">
        <v>230</v>
      </c>
      <c r="BT21" s="13">
        <v>242</v>
      </c>
      <c r="BU21" s="13">
        <v>266</v>
      </c>
      <c r="BV21" s="13">
        <v>279</v>
      </c>
      <c r="BW21" s="13">
        <v>301</v>
      </c>
      <c r="BX21" s="13">
        <v>334</v>
      </c>
      <c r="BY21" s="13">
        <v>340</v>
      </c>
      <c r="BZ21" s="13">
        <v>315</v>
      </c>
      <c r="CA21" s="13">
        <v>307</v>
      </c>
      <c r="CB21" s="13">
        <v>288</v>
      </c>
      <c r="CC21" s="13">
        <v>324</v>
      </c>
      <c r="CD21" s="13">
        <v>321</v>
      </c>
      <c r="CE21" s="13">
        <v>284</v>
      </c>
      <c r="CF21" s="13">
        <v>279</v>
      </c>
      <c r="CG21" s="13">
        <v>292</v>
      </c>
      <c r="CH21" s="13">
        <v>269</v>
      </c>
      <c r="CI21" s="13">
        <v>299</v>
      </c>
      <c r="CJ21" s="13">
        <v>280</v>
      </c>
      <c r="CK21" s="13">
        <v>272</v>
      </c>
      <c r="CL21" s="13">
        <v>259</v>
      </c>
      <c r="CM21" s="13">
        <v>235</v>
      </c>
      <c r="CN21" s="13">
        <v>217</v>
      </c>
      <c r="CO21" s="13">
        <v>214</v>
      </c>
      <c r="CP21" s="13">
        <v>220</v>
      </c>
      <c r="CQ21" s="13">
        <v>184</v>
      </c>
      <c r="CR21" s="13">
        <v>179</v>
      </c>
      <c r="CS21" s="13">
        <v>177</v>
      </c>
      <c r="CT21" s="13">
        <v>150</v>
      </c>
      <c r="CU21" s="13">
        <v>164</v>
      </c>
      <c r="CV21" s="13">
        <v>155</v>
      </c>
      <c r="CW21" s="13">
        <v>172</v>
      </c>
      <c r="CX21" s="13">
        <v>164</v>
      </c>
      <c r="CY21" s="13">
        <v>161</v>
      </c>
      <c r="CZ21" s="13">
        <v>155</v>
      </c>
      <c r="DA21" s="13">
        <v>136</v>
      </c>
      <c r="DB21" s="13">
        <v>120</v>
      </c>
      <c r="DC21" s="13">
        <v>124</v>
      </c>
      <c r="DD21" s="13">
        <v>94</v>
      </c>
      <c r="DE21" s="13">
        <v>96</v>
      </c>
      <c r="DF21" s="13">
        <v>93</v>
      </c>
      <c r="DG21" s="13">
        <v>92</v>
      </c>
      <c r="DH21" s="13">
        <v>64</v>
      </c>
      <c r="DI21" s="13">
        <v>82</v>
      </c>
      <c r="DJ21" s="13">
        <v>77</v>
      </c>
      <c r="DK21" s="13">
        <v>68</v>
      </c>
      <c r="DL21" s="13">
        <v>72</v>
      </c>
      <c r="DM21" s="13">
        <v>74</v>
      </c>
      <c r="DN21" s="13">
        <v>53</v>
      </c>
      <c r="DO21" s="13">
        <v>61</v>
      </c>
      <c r="DP21" s="13">
        <v>49</v>
      </c>
      <c r="DQ21" s="13">
        <v>53</v>
      </c>
      <c r="DR21" s="13">
        <v>43</v>
      </c>
      <c r="DS21" s="13">
        <v>45</v>
      </c>
      <c r="DT21" s="13">
        <v>54</v>
      </c>
      <c r="DU21" s="13">
        <v>39</v>
      </c>
      <c r="DV21" s="13">
        <v>36</v>
      </c>
      <c r="DW21" s="13">
        <v>46</v>
      </c>
      <c r="DX21" s="13">
        <v>40</v>
      </c>
      <c r="DY21" s="13">
        <v>33</v>
      </c>
      <c r="DZ21" s="13">
        <v>21</v>
      </c>
      <c r="EA21" s="13">
        <v>27</v>
      </c>
      <c r="EB21" s="13">
        <v>31</v>
      </c>
      <c r="EC21" s="13">
        <v>28</v>
      </c>
      <c r="ED21" s="13">
        <v>29</v>
      </c>
      <c r="EE21" s="13">
        <v>25</v>
      </c>
      <c r="EF21" s="13">
        <v>16</v>
      </c>
      <c r="EG21" s="13">
        <v>20</v>
      </c>
      <c r="EH21" s="13">
        <v>21</v>
      </c>
      <c r="EI21" s="13">
        <v>12</v>
      </c>
      <c r="EJ21" s="13">
        <v>13</v>
      </c>
      <c r="EK21" s="13">
        <v>10</v>
      </c>
      <c r="EL21" s="13">
        <v>8</v>
      </c>
      <c r="EM21" s="13">
        <v>8</v>
      </c>
      <c r="EN21" s="13">
        <v>4</v>
      </c>
      <c r="EO21" s="13">
        <v>5</v>
      </c>
      <c r="EP21" s="13">
        <v>2</v>
      </c>
      <c r="EQ21" s="13"/>
      <c r="ER21" s="13">
        <v>1</v>
      </c>
      <c r="ES21" s="13"/>
      <c r="ET21" s="13"/>
      <c r="EU21" s="13"/>
      <c r="EV21" s="13"/>
      <c r="EW21" s="13"/>
      <c r="EX21" s="13"/>
      <c r="EY21" s="13"/>
      <c r="EZ21" s="13"/>
      <c r="FA21" s="13"/>
      <c r="FB21" s="13">
        <v>1</v>
      </c>
      <c r="FC21" s="59">
        <v>12256</v>
      </c>
      <c r="FD21" s="13">
        <v>60</v>
      </c>
      <c r="FE21" s="13">
        <v>50</v>
      </c>
      <c r="FF21" s="13">
        <v>39</v>
      </c>
      <c r="FG21" s="13">
        <v>43</v>
      </c>
      <c r="FH21" s="13">
        <v>29</v>
      </c>
      <c r="FI21" s="13">
        <v>44</v>
      </c>
      <c r="FJ21" s="13">
        <v>42</v>
      </c>
      <c r="FK21" s="13">
        <v>33</v>
      </c>
      <c r="FL21" s="13">
        <v>38</v>
      </c>
      <c r="FM21" s="13">
        <v>39</v>
      </c>
      <c r="FN21" s="13">
        <v>29</v>
      </c>
      <c r="FO21" s="13">
        <v>36</v>
      </c>
      <c r="FP21" s="13">
        <v>43</v>
      </c>
      <c r="FQ21" s="13">
        <v>54</v>
      </c>
      <c r="FR21" s="13">
        <v>59</v>
      </c>
      <c r="FS21" s="13">
        <v>57</v>
      </c>
      <c r="FT21" s="13">
        <v>67</v>
      </c>
      <c r="FU21" s="13">
        <v>77</v>
      </c>
      <c r="FV21" s="13">
        <v>84</v>
      </c>
      <c r="FW21" s="13">
        <v>118</v>
      </c>
      <c r="FX21" s="13">
        <v>122</v>
      </c>
      <c r="FY21" s="13">
        <v>140</v>
      </c>
      <c r="FZ21" s="13">
        <v>169</v>
      </c>
      <c r="GA21" s="13">
        <v>238</v>
      </c>
      <c r="GB21" s="13">
        <v>227</v>
      </c>
      <c r="GC21" s="13">
        <v>241</v>
      </c>
      <c r="GD21" s="13">
        <v>251</v>
      </c>
      <c r="GE21" s="13">
        <v>242</v>
      </c>
      <c r="GF21" s="13">
        <v>256</v>
      </c>
      <c r="GG21" s="13">
        <v>317</v>
      </c>
      <c r="GH21" s="13">
        <v>295</v>
      </c>
      <c r="GI21" s="13">
        <v>312</v>
      </c>
      <c r="GJ21" s="13">
        <v>279</v>
      </c>
      <c r="GK21" s="13">
        <v>259</v>
      </c>
      <c r="GL21" s="13">
        <v>275</v>
      </c>
      <c r="GM21" s="13">
        <v>256</v>
      </c>
      <c r="GN21" s="13">
        <v>264</v>
      </c>
      <c r="GO21" s="13">
        <v>287</v>
      </c>
      <c r="GP21" s="13">
        <v>257</v>
      </c>
      <c r="GQ21" s="13">
        <v>271</v>
      </c>
      <c r="GR21" s="13">
        <v>255</v>
      </c>
      <c r="GS21" s="13">
        <v>218</v>
      </c>
      <c r="GT21" s="13">
        <v>232</v>
      </c>
      <c r="GU21" s="13">
        <v>208</v>
      </c>
      <c r="GV21" s="13">
        <v>209</v>
      </c>
      <c r="GW21" s="13">
        <v>238</v>
      </c>
      <c r="GX21" s="13">
        <v>198</v>
      </c>
      <c r="GY21" s="13">
        <v>209</v>
      </c>
      <c r="GZ21" s="13">
        <v>197</v>
      </c>
      <c r="HA21" s="13">
        <v>176</v>
      </c>
      <c r="HB21" s="13">
        <v>168</v>
      </c>
      <c r="HC21" s="13">
        <v>143</v>
      </c>
      <c r="HD21" s="13">
        <v>156</v>
      </c>
      <c r="HE21" s="13">
        <v>154</v>
      </c>
      <c r="HF21" s="13">
        <v>131</v>
      </c>
      <c r="HG21" s="13">
        <v>171</v>
      </c>
      <c r="HH21" s="13">
        <v>140</v>
      </c>
      <c r="HI21" s="13">
        <v>130</v>
      </c>
      <c r="HJ21" s="13">
        <v>123</v>
      </c>
      <c r="HK21" s="13">
        <v>141</v>
      </c>
      <c r="HL21" s="13">
        <v>124</v>
      </c>
      <c r="HM21" s="13">
        <v>125</v>
      </c>
      <c r="HN21" s="13">
        <v>113</v>
      </c>
      <c r="HO21" s="13">
        <v>92</v>
      </c>
      <c r="HP21" s="13">
        <v>93</v>
      </c>
      <c r="HQ21" s="13">
        <v>90</v>
      </c>
      <c r="HR21" s="13">
        <v>83</v>
      </c>
      <c r="HS21" s="13">
        <v>89</v>
      </c>
      <c r="HT21" s="13">
        <v>73</v>
      </c>
      <c r="HU21" s="13">
        <v>90</v>
      </c>
      <c r="HV21" s="13">
        <v>65</v>
      </c>
      <c r="HW21" s="13">
        <v>68</v>
      </c>
      <c r="HX21" s="13">
        <v>67</v>
      </c>
      <c r="HY21" s="13">
        <v>64</v>
      </c>
      <c r="HZ21" s="13">
        <v>62</v>
      </c>
      <c r="IA21" s="13">
        <v>66</v>
      </c>
      <c r="IB21" s="13">
        <v>53</v>
      </c>
      <c r="IC21" s="13">
        <v>54</v>
      </c>
      <c r="ID21" s="13">
        <v>53</v>
      </c>
      <c r="IE21" s="13">
        <v>43</v>
      </c>
      <c r="IF21" s="13">
        <v>52</v>
      </c>
      <c r="IG21" s="13">
        <v>34</v>
      </c>
      <c r="IH21" s="13">
        <v>32</v>
      </c>
      <c r="II21" s="13">
        <v>28</v>
      </c>
      <c r="IJ21" s="13">
        <v>19</v>
      </c>
      <c r="IK21" s="13">
        <v>24</v>
      </c>
      <c r="IL21" s="13">
        <v>26</v>
      </c>
      <c r="IM21" s="13">
        <v>19</v>
      </c>
      <c r="IN21" s="13">
        <v>18</v>
      </c>
      <c r="IO21" s="13">
        <v>15</v>
      </c>
      <c r="IP21" s="13">
        <v>9</v>
      </c>
      <c r="IQ21" s="13">
        <v>10</v>
      </c>
      <c r="IR21" s="13">
        <v>6</v>
      </c>
      <c r="IS21" s="13">
        <v>6</v>
      </c>
      <c r="IT21" s="13">
        <v>2</v>
      </c>
      <c r="IU21" s="13">
        <v>2</v>
      </c>
      <c r="IV21" s="13">
        <v>1</v>
      </c>
      <c r="IW21" s="13"/>
      <c r="IX21" s="13">
        <v>1</v>
      </c>
      <c r="IY21" s="13"/>
      <c r="IZ21" s="13"/>
      <c r="JA21" s="13"/>
      <c r="JB21" s="13">
        <v>1</v>
      </c>
      <c r="JC21" s="13"/>
      <c r="JD21" s="13">
        <v>1</v>
      </c>
      <c r="JE21" s="13"/>
      <c r="JF21" s="59">
        <v>11469</v>
      </c>
      <c r="JG21" s="13">
        <v>1</v>
      </c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>
        <v>1</v>
      </c>
      <c r="KE21" s="13"/>
      <c r="KF21" s="13"/>
      <c r="KG21" s="13"/>
      <c r="KH21" s="13"/>
      <c r="KI21" s="13"/>
      <c r="KJ21" s="13">
        <v>1</v>
      </c>
      <c r="KK21" s="13"/>
      <c r="KL21" s="13"/>
      <c r="KM21" s="13">
        <v>1</v>
      </c>
      <c r="KN21" s="13"/>
      <c r="KO21" s="13"/>
      <c r="KP21" s="13"/>
      <c r="KQ21" s="13"/>
      <c r="KR21" s="13"/>
      <c r="KS21" s="13"/>
      <c r="KT21" s="13"/>
      <c r="KU21" s="13">
        <v>2</v>
      </c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>
        <v>1</v>
      </c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>
        <v>1</v>
      </c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>
        <v>5</v>
      </c>
      <c r="NF21" s="59">
        <v>13</v>
      </c>
      <c r="NG21" s="13">
        <v>23738</v>
      </c>
    </row>
    <row r="22" spans="1:371">
      <c r="A22" s="5" t="s">
        <v>35</v>
      </c>
      <c r="B22" s="253">
        <f t="shared" si="26"/>
        <v>3</v>
      </c>
      <c r="C22" s="253">
        <f t="shared" si="27"/>
        <v>2</v>
      </c>
      <c r="D22" s="253">
        <f t="shared" si="28"/>
        <v>2</v>
      </c>
      <c r="E22" s="253">
        <f t="shared" si="29"/>
        <v>1</v>
      </c>
      <c r="F22" s="253">
        <f t="shared" si="30"/>
        <v>34</v>
      </c>
      <c r="G22" s="253">
        <f t="shared" si="31"/>
        <v>25</v>
      </c>
      <c r="H22" s="253">
        <f t="shared" si="32"/>
        <v>37</v>
      </c>
      <c r="I22" s="253">
        <f t="shared" si="33"/>
        <v>21</v>
      </c>
      <c r="J22" s="253">
        <f t="shared" si="34"/>
        <v>33</v>
      </c>
      <c r="K22" s="253">
        <f t="shared" si="35"/>
        <v>24</v>
      </c>
      <c r="L22" s="253">
        <f t="shared" si="36"/>
        <v>22</v>
      </c>
      <c r="M22" s="253">
        <f t="shared" si="37"/>
        <v>19</v>
      </c>
      <c r="N22" s="253">
        <f t="shared" si="38"/>
        <v>22</v>
      </c>
      <c r="O22" s="253">
        <f t="shared" si="39"/>
        <v>10</v>
      </c>
      <c r="P22" s="253">
        <f t="shared" si="40"/>
        <v>4</v>
      </c>
      <c r="Q22" s="253">
        <f t="shared" si="41"/>
        <v>7</v>
      </c>
      <c r="R22" s="253">
        <f t="shared" si="42"/>
        <v>0</v>
      </c>
      <c r="S22" s="253">
        <f t="shared" si="43"/>
        <v>1</v>
      </c>
      <c r="T22" s="253">
        <f t="shared" si="44"/>
        <v>1</v>
      </c>
      <c r="U22" s="253">
        <f t="shared" si="45"/>
        <v>2</v>
      </c>
      <c r="W22" s="12" t="s">
        <v>38</v>
      </c>
      <c r="X22" s="458">
        <f t="shared" si="3"/>
        <v>107</v>
      </c>
      <c r="Y22" s="458">
        <f t="shared" si="4"/>
        <v>107</v>
      </c>
      <c r="Z22" s="458">
        <f t="shared" si="5"/>
        <v>265</v>
      </c>
      <c r="AA22" s="458">
        <f t="shared" si="6"/>
        <v>300</v>
      </c>
      <c r="AB22" s="458">
        <f t="shared" si="7"/>
        <v>1571</v>
      </c>
      <c r="AC22" s="458">
        <f t="shared" si="8"/>
        <v>1347</v>
      </c>
      <c r="AD22" s="458">
        <f t="shared" si="9"/>
        <v>2776</v>
      </c>
      <c r="AE22" s="458">
        <f t="shared" si="10"/>
        <v>2140</v>
      </c>
      <c r="AF22" s="458">
        <f t="shared" si="11"/>
        <v>2402</v>
      </c>
      <c r="AG22" s="458">
        <f t="shared" si="12"/>
        <v>1813</v>
      </c>
      <c r="AH22" s="458">
        <f t="shared" si="13"/>
        <v>1484</v>
      </c>
      <c r="AI22" s="458">
        <f t="shared" si="14"/>
        <v>1246</v>
      </c>
      <c r="AJ22" s="458">
        <f t="shared" si="15"/>
        <v>917</v>
      </c>
      <c r="AK22" s="458">
        <f t="shared" si="16"/>
        <v>705</v>
      </c>
      <c r="AL22" s="458">
        <f t="shared" si="17"/>
        <v>526</v>
      </c>
      <c r="AM22" s="458">
        <f t="shared" si="18"/>
        <v>338</v>
      </c>
      <c r="AN22" s="458">
        <f t="shared" si="19"/>
        <v>227</v>
      </c>
      <c r="AO22" s="458">
        <f t="shared" si="20"/>
        <v>176</v>
      </c>
      <c r="AP22" s="458">
        <f t="shared" si="21"/>
        <v>27</v>
      </c>
      <c r="AQ22" s="458">
        <f t="shared" si="22"/>
        <v>43</v>
      </c>
      <c r="AR22" s="458">
        <f t="shared" si="23"/>
        <v>83</v>
      </c>
      <c r="AT22" s="12" t="s">
        <v>38</v>
      </c>
      <c r="AU22" s="13">
        <v>21</v>
      </c>
      <c r="AV22" s="13">
        <v>15</v>
      </c>
      <c r="AW22" s="13">
        <v>10</v>
      </c>
      <c r="AX22" s="13">
        <v>10</v>
      </c>
      <c r="AY22" s="13">
        <v>5</v>
      </c>
      <c r="AZ22" s="13">
        <v>10</v>
      </c>
      <c r="BA22" s="13">
        <v>11</v>
      </c>
      <c r="BB22" s="13">
        <v>11</v>
      </c>
      <c r="BC22" s="13">
        <v>6</v>
      </c>
      <c r="BD22" s="13">
        <v>8</v>
      </c>
      <c r="BE22" s="13">
        <v>13</v>
      </c>
      <c r="BF22" s="13">
        <v>18</v>
      </c>
      <c r="BG22" s="13">
        <v>14</v>
      </c>
      <c r="BH22" s="13">
        <v>17</v>
      </c>
      <c r="BI22" s="13">
        <v>23</v>
      </c>
      <c r="BJ22" s="13">
        <v>32</v>
      </c>
      <c r="BK22" s="13">
        <v>36</v>
      </c>
      <c r="BL22" s="13">
        <v>37</v>
      </c>
      <c r="BM22" s="13">
        <v>62</v>
      </c>
      <c r="BN22" s="13">
        <v>48</v>
      </c>
      <c r="BO22" s="13">
        <v>75</v>
      </c>
      <c r="BP22" s="13">
        <v>80</v>
      </c>
      <c r="BQ22" s="13">
        <v>93</v>
      </c>
      <c r="BR22" s="13">
        <v>101</v>
      </c>
      <c r="BS22" s="13">
        <v>121</v>
      </c>
      <c r="BT22" s="13">
        <v>144</v>
      </c>
      <c r="BU22" s="13">
        <v>162</v>
      </c>
      <c r="BV22" s="13">
        <v>175</v>
      </c>
      <c r="BW22" s="13">
        <v>198</v>
      </c>
      <c r="BX22" s="13">
        <v>198</v>
      </c>
      <c r="BY22" s="13">
        <v>200</v>
      </c>
      <c r="BZ22" s="13">
        <v>218</v>
      </c>
      <c r="CA22" s="13">
        <v>218</v>
      </c>
      <c r="CB22" s="13">
        <v>210</v>
      </c>
      <c r="CC22" s="13">
        <v>233</v>
      </c>
      <c r="CD22" s="13">
        <v>229</v>
      </c>
      <c r="CE22" s="13">
        <v>212</v>
      </c>
      <c r="CF22" s="13">
        <v>187</v>
      </c>
      <c r="CG22" s="13">
        <v>210</v>
      </c>
      <c r="CH22" s="13">
        <v>223</v>
      </c>
      <c r="CI22" s="13">
        <v>220</v>
      </c>
      <c r="CJ22" s="13">
        <v>206</v>
      </c>
      <c r="CK22" s="13">
        <v>191</v>
      </c>
      <c r="CL22" s="13">
        <v>206</v>
      </c>
      <c r="CM22" s="13">
        <v>190</v>
      </c>
      <c r="CN22" s="13">
        <v>174</v>
      </c>
      <c r="CO22" s="13">
        <v>172</v>
      </c>
      <c r="CP22" s="13">
        <v>153</v>
      </c>
      <c r="CQ22" s="13">
        <v>146</v>
      </c>
      <c r="CR22" s="13">
        <v>155</v>
      </c>
      <c r="CS22" s="13">
        <v>148</v>
      </c>
      <c r="CT22" s="13">
        <v>144</v>
      </c>
      <c r="CU22" s="13">
        <v>133</v>
      </c>
      <c r="CV22" s="13">
        <v>127</v>
      </c>
      <c r="CW22" s="13">
        <v>127</v>
      </c>
      <c r="CX22" s="13">
        <v>115</v>
      </c>
      <c r="CY22" s="13">
        <v>125</v>
      </c>
      <c r="CZ22" s="13">
        <v>112</v>
      </c>
      <c r="DA22" s="13">
        <v>108</v>
      </c>
      <c r="DB22" s="13">
        <v>107</v>
      </c>
      <c r="DC22" s="13">
        <v>87</v>
      </c>
      <c r="DD22" s="13">
        <v>87</v>
      </c>
      <c r="DE22" s="13">
        <v>82</v>
      </c>
      <c r="DF22" s="13">
        <v>90</v>
      </c>
      <c r="DG22" s="13">
        <v>63</v>
      </c>
      <c r="DH22" s="13">
        <v>73</v>
      </c>
      <c r="DI22" s="13">
        <v>77</v>
      </c>
      <c r="DJ22" s="13">
        <v>56</v>
      </c>
      <c r="DK22" s="13">
        <v>45</v>
      </c>
      <c r="DL22" s="13">
        <v>45</v>
      </c>
      <c r="DM22" s="13">
        <v>58</v>
      </c>
      <c r="DN22" s="13">
        <v>42</v>
      </c>
      <c r="DO22" s="13">
        <v>32</v>
      </c>
      <c r="DP22" s="13">
        <v>43</v>
      </c>
      <c r="DQ22" s="13">
        <v>22</v>
      </c>
      <c r="DR22" s="13">
        <v>32</v>
      </c>
      <c r="DS22" s="13">
        <v>25</v>
      </c>
      <c r="DT22" s="13">
        <v>33</v>
      </c>
      <c r="DU22" s="13">
        <v>25</v>
      </c>
      <c r="DV22" s="13">
        <v>26</v>
      </c>
      <c r="DW22" s="13">
        <v>29</v>
      </c>
      <c r="DX22" s="13">
        <v>27</v>
      </c>
      <c r="DY22" s="13">
        <v>22</v>
      </c>
      <c r="DZ22" s="13">
        <v>27</v>
      </c>
      <c r="EA22" s="13">
        <v>18</v>
      </c>
      <c r="EB22" s="13">
        <v>14</v>
      </c>
      <c r="EC22" s="13">
        <v>7</v>
      </c>
      <c r="ED22" s="13">
        <v>7</v>
      </c>
      <c r="EE22" s="13">
        <v>13</v>
      </c>
      <c r="EF22" s="13">
        <v>12</v>
      </c>
      <c r="EG22" s="13">
        <v>11</v>
      </c>
      <c r="EH22" s="13">
        <v>6</v>
      </c>
      <c r="EI22" s="13">
        <v>8</v>
      </c>
      <c r="EJ22" s="13">
        <v>8</v>
      </c>
      <c r="EK22" s="13">
        <v>5</v>
      </c>
      <c r="EL22" s="13">
        <v>2</v>
      </c>
      <c r="EM22" s="13">
        <v>1</v>
      </c>
      <c r="EN22" s="13"/>
      <c r="EO22" s="13">
        <v>1</v>
      </c>
      <c r="EP22" s="13"/>
      <c r="EQ22" s="13">
        <v>1</v>
      </c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>
        <v>11</v>
      </c>
      <c r="FC22" s="59">
        <v>8226</v>
      </c>
      <c r="FD22" s="13">
        <v>19</v>
      </c>
      <c r="FE22" s="13">
        <v>12</v>
      </c>
      <c r="FF22" s="13">
        <v>19</v>
      </c>
      <c r="FG22" s="13">
        <v>10</v>
      </c>
      <c r="FH22" s="13">
        <v>5</v>
      </c>
      <c r="FI22" s="13">
        <v>16</v>
      </c>
      <c r="FJ22" s="13">
        <v>5</v>
      </c>
      <c r="FK22" s="13">
        <v>8</v>
      </c>
      <c r="FL22" s="13">
        <v>8</v>
      </c>
      <c r="FM22" s="13">
        <v>5</v>
      </c>
      <c r="FN22" s="13">
        <v>11</v>
      </c>
      <c r="FO22" s="13">
        <v>9</v>
      </c>
      <c r="FP22" s="13">
        <v>16</v>
      </c>
      <c r="FQ22" s="13">
        <v>18</v>
      </c>
      <c r="FR22" s="13">
        <v>21</v>
      </c>
      <c r="FS22" s="13">
        <v>19</v>
      </c>
      <c r="FT22" s="13">
        <v>41</v>
      </c>
      <c r="FU22" s="13">
        <v>37</v>
      </c>
      <c r="FV22" s="13">
        <v>42</v>
      </c>
      <c r="FW22" s="13">
        <v>51</v>
      </c>
      <c r="FX22" s="13">
        <v>60</v>
      </c>
      <c r="FY22" s="13">
        <v>77</v>
      </c>
      <c r="FZ22" s="13">
        <v>85</v>
      </c>
      <c r="GA22" s="13">
        <v>115</v>
      </c>
      <c r="GB22" s="13">
        <v>144</v>
      </c>
      <c r="GC22" s="13">
        <v>172</v>
      </c>
      <c r="GD22" s="13">
        <v>174</v>
      </c>
      <c r="GE22" s="13">
        <v>210</v>
      </c>
      <c r="GF22" s="13">
        <v>259</v>
      </c>
      <c r="GG22" s="13">
        <v>275</v>
      </c>
      <c r="GH22" s="13">
        <v>255</v>
      </c>
      <c r="GI22" s="13">
        <v>276</v>
      </c>
      <c r="GJ22" s="13">
        <v>280</v>
      </c>
      <c r="GK22" s="13">
        <v>268</v>
      </c>
      <c r="GL22" s="13">
        <v>309</v>
      </c>
      <c r="GM22" s="13">
        <v>289</v>
      </c>
      <c r="GN22" s="13">
        <v>296</v>
      </c>
      <c r="GO22" s="13">
        <v>260</v>
      </c>
      <c r="GP22" s="13">
        <v>275</v>
      </c>
      <c r="GQ22" s="13">
        <v>268</v>
      </c>
      <c r="GR22" s="13">
        <v>282</v>
      </c>
      <c r="GS22" s="13">
        <v>273</v>
      </c>
      <c r="GT22" s="13">
        <v>267</v>
      </c>
      <c r="GU22" s="13">
        <v>251</v>
      </c>
      <c r="GV22" s="13">
        <v>253</v>
      </c>
      <c r="GW22" s="13">
        <v>253</v>
      </c>
      <c r="GX22" s="13">
        <v>214</v>
      </c>
      <c r="GY22" s="13">
        <v>214</v>
      </c>
      <c r="GZ22" s="13">
        <v>202</v>
      </c>
      <c r="HA22" s="13">
        <v>193</v>
      </c>
      <c r="HB22" s="13">
        <v>171</v>
      </c>
      <c r="HC22" s="13">
        <v>177</v>
      </c>
      <c r="HD22" s="13">
        <v>163</v>
      </c>
      <c r="HE22" s="13">
        <v>142</v>
      </c>
      <c r="HF22" s="13">
        <v>145</v>
      </c>
      <c r="HG22" s="13">
        <v>144</v>
      </c>
      <c r="HH22" s="13">
        <v>149</v>
      </c>
      <c r="HI22" s="13">
        <v>134</v>
      </c>
      <c r="HJ22" s="13">
        <v>125</v>
      </c>
      <c r="HK22" s="13">
        <v>134</v>
      </c>
      <c r="HL22" s="13">
        <v>105</v>
      </c>
      <c r="HM22" s="13">
        <v>111</v>
      </c>
      <c r="HN22" s="13">
        <v>105</v>
      </c>
      <c r="HO22" s="13">
        <v>97</v>
      </c>
      <c r="HP22" s="13">
        <v>102</v>
      </c>
      <c r="HQ22" s="13">
        <v>89</v>
      </c>
      <c r="HR22" s="13">
        <v>85</v>
      </c>
      <c r="HS22" s="13">
        <v>83</v>
      </c>
      <c r="HT22" s="13">
        <v>74</v>
      </c>
      <c r="HU22" s="13">
        <v>66</v>
      </c>
      <c r="HV22" s="13">
        <v>64</v>
      </c>
      <c r="HW22" s="13">
        <v>73</v>
      </c>
      <c r="HX22" s="13">
        <v>66</v>
      </c>
      <c r="HY22" s="13">
        <v>58</v>
      </c>
      <c r="HZ22" s="13">
        <v>56</v>
      </c>
      <c r="IA22" s="13">
        <v>45</v>
      </c>
      <c r="IB22" s="13">
        <v>50</v>
      </c>
      <c r="IC22" s="13">
        <v>40</v>
      </c>
      <c r="ID22" s="13">
        <v>37</v>
      </c>
      <c r="IE22" s="13">
        <v>37</v>
      </c>
      <c r="IF22" s="13">
        <v>41</v>
      </c>
      <c r="IG22" s="13">
        <v>29</v>
      </c>
      <c r="IH22" s="13">
        <v>28</v>
      </c>
      <c r="II22" s="13">
        <v>23</v>
      </c>
      <c r="IJ22" s="13">
        <v>20</v>
      </c>
      <c r="IK22" s="13">
        <v>30</v>
      </c>
      <c r="IL22" s="13">
        <v>23</v>
      </c>
      <c r="IM22" s="13">
        <v>14</v>
      </c>
      <c r="IN22" s="13">
        <v>15</v>
      </c>
      <c r="IO22" s="13">
        <v>4</v>
      </c>
      <c r="IP22" s="13">
        <v>2</v>
      </c>
      <c r="IQ22" s="13">
        <v>6</v>
      </c>
      <c r="IR22" s="13">
        <v>8</v>
      </c>
      <c r="IS22" s="13">
        <v>6</v>
      </c>
      <c r="IT22" s="13">
        <v>1</v>
      </c>
      <c r="IU22" s="13">
        <v>4</v>
      </c>
      <c r="IV22" s="13"/>
      <c r="IW22" s="13"/>
      <c r="IX22" s="13"/>
      <c r="IY22" s="13"/>
      <c r="IZ22" s="13"/>
      <c r="JA22" s="13"/>
      <c r="JB22" s="13"/>
      <c r="JC22" s="13"/>
      <c r="JD22" s="13"/>
      <c r="JE22" s="13">
        <v>14</v>
      </c>
      <c r="JF22" s="59">
        <v>10316</v>
      </c>
      <c r="JG22" s="13">
        <v>1</v>
      </c>
      <c r="JH22" s="13"/>
      <c r="JI22" s="13"/>
      <c r="JJ22" s="13"/>
      <c r="JK22" s="13"/>
      <c r="JL22" s="13"/>
      <c r="JM22" s="13">
        <v>1</v>
      </c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>
        <v>2</v>
      </c>
      <c r="KA22" s="13"/>
      <c r="KB22" s="13">
        <v>1</v>
      </c>
      <c r="KC22" s="13"/>
      <c r="KD22" s="13"/>
      <c r="KE22" s="13"/>
      <c r="KF22" s="13"/>
      <c r="KG22" s="13">
        <v>2</v>
      </c>
      <c r="KH22" s="13"/>
      <c r="KI22" s="13"/>
      <c r="KJ22" s="13">
        <v>1</v>
      </c>
      <c r="KK22" s="13">
        <v>1</v>
      </c>
      <c r="KL22" s="13"/>
      <c r="KM22" s="13"/>
      <c r="KN22" s="13"/>
      <c r="KO22" s="13"/>
      <c r="KP22" s="13">
        <v>1</v>
      </c>
      <c r="KQ22" s="13">
        <v>1</v>
      </c>
      <c r="KR22" s="13"/>
      <c r="KS22" s="13"/>
      <c r="KT22" s="13">
        <v>1</v>
      </c>
      <c r="KU22" s="13">
        <v>1</v>
      </c>
      <c r="KV22" s="13">
        <v>1</v>
      </c>
      <c r="KW22" s="13">
        <v>1</v>
      </c>
      <c r="KX22" s="13"/>
      <c r="KY22" s="13">
        <v>2</v>
      </c>
      <c r="KZ22" s="13">
        <v>1</v>
      </c>
      <c r="LA22" s="13">
        <v>1</v>
      </c>
      <c r="LB22" s="13"/>
      <c r="LC22" s="13"/>
      <c r="LD22" s="13"/>
      <c r="LE22" s="13"/>
      <c r="LF22" s="13">
        <v>1</v>
      </c>
      <c r="LG22" s="13"/>
      <c r="LH22" s="13"/>
      <c r="LI22" s="13">
        <v>1</v>
      </c>
      <c r="LJ22" s="13"/>
      <c r="LK22" s="13">
        <v>1</v>
      </c>
      <c r="LL22" s="13"/>
      <c r="LM22" s="13"/>
      <c r="LN22" s="13"/>
      <c r="LO22" s="13"/>
      <c r="LP22" s="13">
        <v>1</v>
      </c>
      <c r="LQ22" s="13"/>
      <c r="LR22" s="13"/>
      <c r="LS22" s="13"/>
      <c r="LT22" s="13">
        <v>1</v>
      </c>
      <c r="LU22" s="13"/>
      <c r="LV22" s="13"/>
      <c r="LW22" s="13">
        <v>1</v>
      </c>
      <c r="LX22" s="13"/>
      <c r="LY22" s="13"/>
      <c r="LZ22" s="13">
        <v>3</v>
      </c>
      <c r="MA22" s="13"/>
      <c r="MB22" s="13"/>
      <c r="MC22" s="13"/>
      <c r="MD22" s="13"/>
      <c r="ME22" s="13">
        <v>1</v>
      </c>
      <c r="MF22" s="13"/>
      <c r="MG22" s="13"/>
      <c r="MH22" s="13"/>
      <c r="MI22" s="13"/>
      <c r="MJ22" s="13"/>
      <c r="MK22" s="13">
        <v>1</v>
      </c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>
        <v>28</v>
      </c>
      <c r="NF22" s="59">
        <v>58</v>
      </c>
      <c r="NG22" s="13">
        <v>18600</v>
      </c>
    </row>
    <row r="23" spans="1:371">
      <c r="A23" s="5" t="s">
        <v>181</v>
      </c>
      <c r="B23" s="253">
        <f t="shared" si="26"/>
        <v>337</v>
      </c>
      <c r="C23" s="253">
        <f t="shared" si="27"/>
        <v>291</v>
      </c>
      <c r="D23" s="253">
        <f t="shared" si="28"/>
        <v>670</v>
      </c>
      <c r="E23" s="253">
        <f t="shared" si="29"/>
        <v>726</v>
      </c>
      <c r="F23" s="253">
        <f t="shared" si="30"/>
        <v>2291</v>
      </c>
      <c r="G23" s="253">
        <f t="shared" si="31"/>
        <v>2308</v>
      </c>
      <c r="H23" s="253">
        <f t="shared" si="32"/>
        <v>2763</v>
      </c>
      <c r="I23" s="253">
        <f t="shared" si="33"/>
        <v>2651</v>
      </c>
      <c r="J23" s="253">
        <f t="shared" si="34"/>
        <v>2085</v>
      </c>
      <c r="K23" s="253">
        <f t="shared" si="35"/>
        <v>2075</v>
      </c>
      <c r="L23" s="253">
        <f t="shared" si="36"/>
        <v>1321</v>
      </c>
      <c r="M23" s="253">
        <f t="shared" si="37"/>
        <v>1368</v>
      </c>
      <c r="N23" s="253">
        <f t="shared" si="38"/>
        <v>808</v>
      </c>
      <c r="O23" s="253">
        <f t="shared" si="39"/>
        <v>822</v>
      </c>
      <c r="P23" s="253">
        <f t="shared" si="40"/>
        <v>416</v>
      </c>
      <c r="Q23" s="253">
        <f t="shared" si="41"/>
        <v>398</v>
      </c>
      <c r="R23" s="253">
        <f t="shared" si="42"/>
        <v>119</v>
      </c>
      <c r="S23" s="253">
        <f t="shared" si="43"/>
        <v>222</v>
      </c>
      <c r="T23" s="253">
        <f t="shared" si="44"/>
        <v>34</v>
      </c>
      <c r="U23" s="253">
        <f t="shared" si="45"/>
        <v>57</v>
      </c>
      <c r="W23" s="12" t="s">
        <v>39</v>
      </c>
      <c r="X23" s="458">
        <f t="shared" si="3"/>
        <v>2</v>
      </c>
      <c r="Y23" s="458">
        <f t="shared" si="4"/>
        <v>2</v>
      </c>
      <c r="Z23" s="458">
        <f t="shared" si="5"/>
        <v>38</v>
      </c>
      <c r="AA23" s="458">
        <f t="shared" si="6"/>
        <v>30</v>
      </c>
      <c r="AB23" s="458">
        <f t="shared" si="7"/>
        <v>355</v>
      </c>
      <c r="AC23" s="458">
        <f t="shared" si="8"/>
        <v>218</v>
      </c>
      <c r="AD23" s="458">
        <f t="shared" si="9"/>
        <v>310</v>
      </c>
      <c r="AE23" s="458">
        <f t="shared" si="10"/>
        <v>221</v>
      </c>
      <c r="AF23" s="458">
        <f t="shared" si="11"/>
        <v>219</v>
      </c>
      <c r="AG23" s="458">
        <f t="shared" si="12"/>
        <v>179</v>
      </c>
      <c r="AH23" s="458">
        <f t="shared" si="13"/>
        <v>151</v>
      </c>
      <c r="AI23" s="458">
        <f t="shared" si="14"/>
        <v>137</v>
      </c>
      <c r="AJ23" s="458">
        <f t="shared" si="15"/>
        <v>127</v>
      </c>
      <c r="AK23" s="458">
        <f t="shared" si="16"/>
        <v>80</v>
      </c>
      <c r="AL23" s="458">
        <f t="shared" si="17"/>
        <v>47</v>
      </c>
      <c r="AM23" s="458">
        <f t="shared" si="18"/>
        <v>60</v>
      </c>
      <c r="AN23" s="458">
        <f t="shared" si="19"/>
        <v>14</v>
      </c>
      <c r="AO23" s="458">
        <f t="shared" si="20"/>
        <v>40</v>
      </c>
      <c r="AP23" s="458">
        <f t="shared" si="21"/>
        <v>5</v>
      </c>
      <c r="AQ23" s="458">
        <f t="shared" si="22"/>
        <v>19</v>
      </c>
      <c r="AR23" s="458">
        <f t="shared" si="23"/>
        <v>2</v>
      </c>
      <c r="AT23" s="12" t="s">
        <v>39</v>
      </c>
      <c r="AU23" s="13"/>
      <c r="AV23" s="13"/>
      <c r="AW23" s="13"/>
      <c r="AX23" s="13"/>
      <c r="AY23" s="13"/>
      <c r="AZ23" s="13"/>
      <c r="BA23" s="13"/>
      <c r="BB23" s="13"/>
      <c r="BC23" s="13"/>
      <c r="BD23" s="13">
        <v>2</v>
      </c>
      <c r="BE23" s="13">
        <v>2</v>
      </c>
      <c r="BF23" s="13"/>
      <c r="BG23" s="13"/>
      <c r="BH23" s="13">
        <v>1</v>
      </c>
      <c r="BI23" s="13"/>
      <c r="BJ23" s="13">
        <v>4</v>
      </c>
      <c r="BK23" s="13">
        <v>6</v>
      </c>
      <c r="BL23" s="13">
        <v>6</v>
      </c>
      <c r="BM23" s="13">
        <v>5</v>
      </c>
      <c r="BN23" s="13">
        <v>6</v>
      </c>
      <c r="BO23" s="13">
        <v>12</v>
      </c>
      <c r="BP23" s="13">
        <v>11</v>
      </c>
      <c r="BQ23" s="13">
        <v>17</v>
      </c>
      <c r="BR23" s="13">
        <v>24</v>
      </c>
      <c r="BS23" s="13">
        <v>27</v>
      </c>
      <c r="BT23" s="13">
        <v>19</v>
      </c>
      <c r="BU23" s="13">
        <v>26</v>
      </c>
      <c r="BV23" s="13">
        <v>29</v>
      </c>
      <c r="BW23" s="13">
        <v>25</v>
      </c>
      <c r="BX23" s="13">
        <v>28</v>
      </c>
      <c r="BY23" s="13">
        <v>27</v>
      </c>
      <c r="BZ23" s="13">
        <v>24</v>
      </c>
      <c r="CA23" s="13">
        <v>33</v>
      </c>
      <c r="CB23" s="13">
        <v>23</v>
      </c>
      <c r="CC23" s="13">
        <v>19</v>
      </c>
      <c r="CD23" s="13">
        <v>17</v>
      </c>
      <c r="CE23" s="13">
        <v>16</v>
      </c>
      <c r="CF23" s="13">
        <v>20</v>
      </c>
      <c r="CG23" s="13">
        <v>15</v>
      </c>
      <c r="CH23" s="13">
        <v>27</v>
      </c>
      <c r="CI23" s="13">
        <v>19</v>
      </c>
      <c r="CJ23" s="13">
        <v>18</v>
      </c>
      <c r="CK23" s="13">
        <v>28</v>
      </c>
      <c r="CL23" s="13">
        <v>17</v>
      </c>
      <c r="CM23" s="13">
        <v>12</v>
      </c>
      <c r="CN23" s="13">
        <v>17</v>
      </c>
      <c r="CO23" s="13">
        <v>9</v>
      </c>
      <c r="CP23" s="13">
        <v>19</v>
      </c>
      <c r="CQ23" s="13">
        <v>20</v>
      </c>
      <c r="CR23" s="13">
        <v>20</v>
      </c>
      <c r="CS23" s="13">
        <v>19</v>
      </c>
      <c r="CT23" s="13">
        <v>12</v>
      </c>
      <c r="CU23" s="13">
        <v>15</v>
      </c>
      <c r="CV23" s="13">
        <v>23</v>
      </c>
      <c r="CW23" s="13">
        <v>13</v>
      </c>
      <c r="CX23" s="13">
        <v>11</v>
      </c>
      <c r="CY23" s="13">
        <v>12</v>
      </c>
      <c r="CZ23" s="13">
        <v>8</v>
      </c>
      <c r="DA23" s="13">
        <v>9</v>
      </c>
      <c r="DB23" s="13">
        <v>15</v>
      </c>
      <c r="DC23" s="13">
        <v>23</v>
      </c>
      <c r="DD23" s="13">
        <v>7</v>
      </c>
      <c r="DE23" s="13">
        <v>9</v>
      </c>
      <c r="DF23" s="13">
        <v>4</v>
      </c>
      <c r="DG23" s="13">
        <v>3</v>
      </c>
      <c r="DH23" s="13">
        <v>9</v>
      </c>
      <c r="DI23" s="13">
        <v>5</v>
      </c>
      <c r="DJ23" s="13">
        <v>8</v>
      </c>
      <c r="DK23" s="13">
        <v>6</v>
      </c>
      <c r="DL23" s="13">
        <v>6</v>
      </c>
      <c r="DM23" s="13">
        <v>7</v>
      </c>
      <c r="DN23" s="13">
        <v>8</v>
      </c>
      <c r="DO23" s="13">
        <v>7</v>
      </c>
      <c r="DP23" s="13">
        <v>10</v>
      </c>
      <c r="DQ23" s="13">
        <v>6</v>
      </c>
      <c r="DR23" s="13">
        <v>4</v>
      </c>
      <c r="DS23" s="13">
        <v>6</v>
      </c>
      <c r="DT23" s="13">
        <v>6</v>
      </c>
      <c r="DU23" s="13">
        <v>4</v>
      </c>
      <c r="DV23" s="13">
        <v>2</v>
      </c>
      <c r="DW23" s="13">
        <v>4</v>
      </c>
      <c r="DX23" s="13">
        <v>9</v>
      </c>
      <c r="DY23" s="13">
        <v>4</v>
      </c>
      <c r="DZ23" s="13">
        <v>6</v>
      </c>
      <c r="EA23" s="13">
        <v>3</v>
      </c>
      <c r="EB23" s="13">
        <v>4</v>
      </c>
      <c r="EC23" s="13">
        <v>2</v>
      </c>
      <c r="ED23" s="13">
        <v>3</v>
      </c>
      <c r="EE23" s="13">
        <v>3</v>
      </c>
      <c r="EF23" s="13">
        <v>2</v>
      </c>
      <c r="EG23" s="13">
        <v>8</v>
      </c>
      <c r="EH23" s="13">
        <v>6</v>
      </c>
      <c r="EI23" s="13">
        <v>1</v>
      </c>
      <c r="EJ23" s="13">
        <v>1</v>
      </c>
      <c r="EK23" s="13">
        <v>1</v>
      </c>
      <c r="EL23" s="13">
        <v>2</v>
      </c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59">
        <v>986</v>
      </c>
      <c r="FD23" s="13"/>
      <c r="FE23" s="13"/>
      <c r="FF23" s="13"/>
      <c r="FG23" s="13"/>
      <c r="FH23" s="13">
        <v>1</v>
      </c>
      <c r="FI23" s="13"/>
      <c r="FJ23" s="13">
        <v>1</v>
      </c>
      <c r="FK23" s="13"/>
      <c r="FL23" s="13"/>
      <c r="FM23" s="13"/>
      <c r="FN23" s="13"/>
      <c r="FO23" s="13"/>
      <c r="FP23" s="13">
        <v>1</v>
      </c>
      <c r="FQ23" s="13">
        <v>2</v>
      </c>
      <c r="FR23" s="13">
        <v>4</v>
      </c>
      <c r="FS23" s="13">
        <v>1</v>
      </c>
      <c r="FT23" s="13">
        <v>3</v>
      </c>
      <c r="FU23" s="13">
        <v>4</v>
      </c>
      <c r="FV23" s="13">
        <v>5</v>
      </c>
      <c r="FW23" s="13">
        <v>18</v>
      </c>
      <c r="FX23" s="13">
        <v>23</v>
      </c>
      <c r="FY23" s="13">
        <v>23</v>
      </c>
      <c r="FZ23" s="13">
        <v>29</v>
      </c>
      <c r="GA23" s="13">
        <v>35</v>
      </c>
      <c r="GB23" s="13">
        <v>40</v>
      </c>
      <c r="GC23" s="13">
        <v>42</v>
      </c>
      <c r="GD23" s="13">
        <v>32</v>
      </c>
      <c r="GE23" s="13">
        <v>40</v>
      </c>
      <c r="GF23" s="13">
        <v>50</v>
      </c>
      <c r="GG23" s="13">
        <v>41</v>
      </c>
      <c r="GH23" s="13">
        <v>27</v>
      </c>
      <c r="GI23" s="13">
        <v>36</v>
      </c>
      <c r="GJ23" s="13">
        <v>32</v>
      </c>
      <c r="GK23" s="13">
        <v>32</v>
      </c>
      <c r="GL23" s="13">
        <v>24</v>
      </c>
      <c r="GM23" s="13">
        <v>36</v>
      </c>
      <c r="GN23" s="13">
        <v>31</v>
      </c>
      <c r="GO23" s="13">
        <v>28</v>
      </c>
      <c r="GP23" s="13">
        <v>30</v>
      </c>
      <c r="GQ23" s="13">
        <v>34</v>
      </c>
      <c r="GR23" s="13">
        <v>28</v>
      </c>
      <c r="GS23" s="13">
        <v>32</v>
      </c>
      <c r="GT23" s="13">
        <v>35</v>
      </c>
      <c r="GU23" s="13">
        <v>22</v>
      </c>
      <c r="GV23" s="13">
        <v>23</v>
      </c>
      <c r="GW23" s="13">
        <v>14</v>
      </c>
      <c r="GX23" s="13">
        <v>11</v>
      </c>
      <c r="GY23" s="13">
        <v>17</v>
      </c>
      <c r="GZ23" s="13">
        <v>19</v>
      </c>
      <c r="HA23" s="13">
        <v>18</v>
      </c>
      <c r="HB23" s="13">
        <v>14</v>
      </c>
      <c r="HC23" s="13">
        <v>17</v>
      </c>
      <c r="HD23" s="13">
        <v>15</v>
      </c>
      <c r="HE23" s="13">
        <v>17</v>
      </c>
      <c r="HF23" s="13">
        <v>12</v>
      </c>
      <c r="HG23" s="13">
        <v>14</v>
      </c>
      <c r="HH23" s="13">
        <v>16</v>
      </c>
      <c r="HI23" s="13">
        <v>14</v>
      </c>
      <c r="HJ23" s="13">
        <v>16</v>
      </c>
      <c r="HK23" s="13">
        <v>16</v>
      </c>
      <c r="HL23" s="13">
        <v>19</v>
      </c>
      <c r="HM23" s="13">
        <v>11</v>
      </c>
      <c r="HN23" s="13">
        <v>12</v>
      </c>
      <c r="HO23" s="13">
        <v>20</v>
      </c>
      <c r="HP23" s="13">
        <v>11</v>
      </c>
      <c r="HQ23" s="13">
        <v>15</v>
      </c>
      <c r="HR23" s="13">
        <v>10</v>
      </c>
      <c r="HS23" s="13">
        <v>4</v>
      </c>
      <c r="HT23" s="13">
        <v>10</v>
      </c>
      <c r="HU23" s="13">
        <v>15</v>
      </c>
      <c r="HV23" s="13">
        <v>5</v>
      </c>
      <c r="HW23" s="13">
        <v>8</v>
      </c>
      <c r="HX23" s="13">
        <v>6</v>
      </c>
      <c r="HY23" s="13">
        <v>9</v>
      </c>
      <c r="HZ23" s="13">
        <v>2</v>
      </c>
      <c r="IA23" s="13">
        <v>3</v>
      </c>
      <c r="IB23" s="13">
        <v>7</v>
      </c>
      <c r="IC23" s="13">
        <v>3</v>
      </c>
      <c r="ID23" s="13">
        <v>3</v>
      </c>
      <c r="IE23" s="13">
        <v>1</v>
      </c>
      <c r="IF23" s="13">
        <v>3</v>
      </c>
      <c r="IG23" s="13">
        <v>4</v>
      </c>
      <c r="IH23" s="13">
        <v>1</v>
      </c>
      <c r="II23" s="13"/>
      <c r="IJ23" s="13">
        <v>1</v>
      </c>
      <c r="IK23" s="13">
        <v>1</v>
      </c>
      <c r="IL23" s="13">
        <v>1</v>
      </c>
      <c r="IM23" s="13">
        <v>2</v>
      </c>
      <c r="IN23" s="13">
        <v>1</v>
      </c>
      <c r="IO23" s="13"/>
      <c r="IP23" s="13"/>
      <c r="IQ23" s="13"/>
      <c r="IR23" s="13">
        <v>2</v>
      </c>
      <c r="IS23" s="13">
        <v>1</v>
      </c>
      <c r="IT23" s="13">
        <v>1</v>
      </c>
      <c r="IU23" s="13"/>
      <c r="IV23" s="13">
        <v>1</v>
      </c>
      <c r="IW23" s="13"/>
      <c r="IX23" s="13"/>
      <c r="IY23" s="13"/>
      <c r="IZ23" s="13"/>
      <c r="JA23" s="13"/>
      <c r="JB23" s="13"/>
      <c r="JC23" s="13"/>
      <c r="JD23" s="13"/>
      <c r="JE23" s="13"/>
      <c r="JF23" s="59">
        <v>1268</v>
      </c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>
        <v>1</v>
      </c>
      <c r="KJ23" s="13"/>
      <c r="KK23" s="13"/>
      <c r="KL23" s="13"/>
      <c r="KM23" s="13"/>
      <c r="KN23" s="13"/>
      <c r="KO23" s="13">
        <v>1</v>
      </c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59">
        <v>2</v>
      </c>
      <c r="NG23" s="13">
        <v>2256</v>
      </c>
    </row>
    <row r="24" spans="1:371">
      <c r="A24" s="5" t="s">
        <v>182</v>
      </c>
      <c r="B24" s="253">
        <f t="shared" si="26"/>
        <v>417</v>
      </c>
      <c r="C24" s="253">
        <f t="shared" si="27"/>
        <v>391</v>
      </c>
      <c r="D24" s="253">
        <f t="shared" si="28"/>
        <v>624</v>
      </c>
      <c r="E24" s="253">
        <f t="shared" si="29"/>
        <v>778</v>
      </c>
      <c r="F24" s="253">
        <f t="shared" si="30"/>
        <v>2203</v>
      </c>
      <c r="G24" s="253">
        <f t="shared" si="31"/>
        <v>2385</v>
      </c>
      <c r="H24" s="253">
        <f t="shared" si="32"/>
        <v>2755</v>
      </c>
      <c r="I24" s="253">
        <f t="shared" si="33"/>
        <v>3019</v>
      </c>
      <c r="J24" s="253">
        <f t="shared" si="34"/>
        <v>2140</v>
      </c>
      <c r="K24" s="253">
        <f t="shared" si="35"/>
        <v>2359</v>
      </c>
      <c r="L24" s="253">
        <f t="shared" si="36"/>
        <v>1457</v>
      </c>
      <c r="M24" s="253">
        <f t="shared" si="37"/>
        <v>1554</v>
      </c>
      <c r="N24" s="253">
        <f t="shared" si="38"/>
        <v>972</v>
      </c>
      <c r="O24" s="253">
        <f t="shared" si="39"/>
        <v>862</v>
      </c>
      <c r="P24" s="253">
        <f t="shared" si="40"/>
        <v>595</v>
      </c>
      <c r="Q24" s="253">
        <f t="shared" si="41"/>
        <v>507</v>
      </c>
      <c r="R24" s="253">
        <f t="shared" si="42"/>
        <v>267</v>
      </c>
      <c r="S24" s="253">
        <f t="shared" si="43"/>
        <v>296</v>
      </c>
      <c r="T24" s="253">
        <f t="shared" si="44"/>
        <v>39</v>
      </c>
      <c r="U24" s="253">
        <f t="shared" si="45"/>
        <v>104</v>
      </c>
      <c r="W24" s="12" t="s">
        <v>40</v>
      </c>
      <c r="X24" s="458">
        <f t="shared" si="3"/>
        <v>43</v>
      </c>
      <c r="Y24" s="458">
        <f t="shared" si="4"/>
        <v>47</v>
      </c>
      <c r="Z24" s="458">
        <f t="shared" si="5"/>
        <v>180</v>
      </c>
      <c r="AA24" s="458">
        <f t="shared" si="6"/>
        <v>245</v>
      </c>
      <c r="AB24" s="458">
        <f t="shared" si="7"/>
        <v>746</v>
      </c>
      <c r="AC24" s="458">
        <f t="shared" si="8"/>
        <v>686</v>
      </c>
      <c r="AD24" s="458">
        <f t="shared" si="9"/>
        <v>858</v>
      </c>
      <c r="AE24" s="458">
        <f t="shared" si="10"/>
        <v>799</v>
      </c>
      <c r="AF24" s="458">
        <f t="shared" si="11"/>
        <v>716</v>
      </c>
      <c r="AG24" s="458">
        <f t="shared" si="12"/>
        <v>703</v>
      </c>
      <c r="AH24" s="458">
        <f t="shared" si="13"/>
        <v>466</v>
      </c>
      <c r="AI24" s="458">
        <f t="shared" si="14"/>
        <v>432</v>
      </c>
      <c r="AJ24" s="458">
        <f t="shared" si="15"/>
        <v>289</v>
      </c>
      <c r="AK24" s="458">
        <f t="shared" si="16"/>
        <v>239</v>
      </c>
      <c r="AL24" s="458">
        <f t="shared" si="17"/>
        <v>141</v>
      </c>
      <c r="AM24" s="458">
        <f t="shared" si="18"/>
        <v>111</v>
      </c>
      <c r="AN24" s="458">
        <f t="shared" si="19"/>
        <v>34</v>
      </c>
      <c r="AO24" s="458">
        <f t="shared" si="20"/>
        <v>58</v>
      </c>
      <c r="AP24" s="458">
        <f t="shared" si="21"/>
        <v>4</v>
      </c>
      <c r="AQ24" s="458">
        <f t="shared" si="22"/>
        <v>10</v>
      </c>
      <c r="AR24" s="458">
        <f t="shared" si="23"/>
        <v>7</v>
      </c>
      <c r="AT24" s="12" t="s">
        <v>40</v>
      </c>
      <c r="AU24" s="13">
        <v>7</v>
      </c>
      <c r="AV24" s="13">
        <v>5</v>
      </c>
      <c r="AW24" s="13">
        <v>3</v>
      </c>
      <c r="AX24" s="13">
        <v>2</v>
      </c>
      <c r="AY24" s="13">
        <v>2</v>
      </c>
      <c r="AZ24" s="13">
        <v>5</v>
      </c>
      <c r="BA24" s="13">
        <v>7</v>
      </c>
      <c r="BB24" s="13">
        <v>9</v>
      </c>
      <c r="BC24" s="13">
        <v>3</v>
      </c>
      <c r="BD24" s="13">
        <v>4</v>
      </c>
      <c r="BE24" s="13">
        <v>5</v>
      </c>
      <c r="BF24" s="13">
        <v>3</v>
      </c>
      <c r="BG24" s="13">
        <v>19</v>
      </c>
      <c r="BH24" s="13">
        <v>13</v>
      </c>
      <c r="BI24" s="13">
        <v>23</v>
      </c>
      <c r="BJ24" s="13">
        <v>25</v>
      </c>
      <c r="BK24" s="13">
        <v>34</v>
      </c>
      <c r="BL24" s="13">
        <v>35</v>
      </c>
      <c r="BM24" s="13">
        <v>39</v>
      </c>
      <c r="BN24" s="13">
        <v>49</v>
      </c>
      <c r="BO24" s="13">
        <v>48</v>
      </c>
      <c r="BP24" s="13">
        <v>58</v>
      </c>
      <c r="BQ24" s="13">
        <v>61</v>
      </c>
      <c r="BR24" s="13">
        <v>67</v>
      </c>
      <c r="BS24" s="13">
        <v>62</v>
      </c>
      <c r="BT24" s="13">
        <v>66</v>
      </c>
      <c r="BU24" s="13">
        <v>74</v>
      </c>
      <c r="BV24" s="13">
        <v>83</v>
      </c>
      <c r="BW24" s="13">
        <v>81</v>
      </c>
      <c r="BX24" s="13">
        <v>86</v>
      </c>
      <c r="BY24" s="13">
        <v>74</v>
      </c>
      <c r="BZ24" s="13">
        <v>75</v>
      </c>
      <c r="CA24" s="13">
        <v>64</v>
      </c>
      <c r="CB24" s="13">
        <v>77</v>
      </c>
      <c r="CC24" s="13">
        <v>93</v>
      </c>
      <c r="CD24" s="13">
        <v>66</v>
      </c>
      <c r="CE24" s="13">
        <v>73</v>
      </c>
      <c r="CF24" s="13">
        <v>84</v>
      </c>
      <c r="CG24" s="13">
        <v>102</v>
      </c>
      <c r="CH24" s="13">
        <v>91</v>
      </c>
      <c r="CI24" s="13">
        <v>86</v>
      </c>
      <c r="CJ24" s="13">
        <v>85</v>
      </c>
      <c r="CK24" s="13">
        <v>80</v>
      </c>
      <c r="CL24" s="13">
        <v>83</v>
      </c>
      <c r="CM24" s="13">
        <v>61</v>
      </c>
      <c r="CN24" s="13">
        <v>61</v>
      </c>
      <c r="CO24" s="13">
        <v>76</v>
      </c>
      <c r="CP24" s="13">
        <v>63</v>
      </c>
      <c r="CQ24" s="13">
        <v>55</v>
      </c>
      <c r="CR24" s="13">
        <v>53</v>
      </c>
      <c r="CS24" s="13">
        <v>48</v>
      </c>
      <c r="CT24" s="13">
        <v>39</v>
      </c>
      <c r="CU24" s="13">
        <v>41</v>
      </c>
      <c r="CV24" s="13">
        <v>52</v>
      </c>
      <c r="CW24" s="13">
        <v>44</v>
      </c>
      <c r="CX24" s="13">
        <v>48</v>
      </c>
      <c r="CY24" s="13">
        <v>50</v>
      </c>
      <c r="CZ24" s="13">
        <v>39</v>
      </c>
      <c r="DA24" s="13">
        <v>31</v>
      </c>
      <c r="DB24" s="13">
        <v>40</v>
      </c>
      <c r="DC24" s="13">
        <v>33</v>
      </c>
      <c r="DD24" s="13">
        <v>33</v>
      </c>
      <c r="DE24" s="13">
        <v>33</v>
      </c>
      <c r="DF24" s="13">
        <v>27</v>
      </c>
      <c r="DG24" s="13">
        <v>15</v>
      </c>
      <c r="DH24" s="13">
        <v>29</v>
      </c>
      <c r="DI24" s="13">
        <v>17</v>
      </c>
      <c r="DJ24" s="13">
        <v>16</v>
      </c>
      <c r="DK24" s="13">
        <v>20</v>
      </c>
      <c r="DL24" s="13">
        <v>16</v>
      </c>
      <c r="DM24" s="13">
        <v>17</v>
      </c>
      <c r="DN24" s="13">
        <v>17</v>
      </c>
      <c r="DO24" s="13">
        <v>15</v>
      </c>
      <c r="DP24" s="13">
        <v>8</v>
      </c>
      <c r="DQ24" s="13">
        <v>9</v>
      </c>
      <c r="DR24" s="13">
        <v>10</v>
      </c>
      <c r="DS24" s="13">
        <v>11</v>
      </c>
      <c r="DT24" s="13">
        <v>9</v>
      </c>
      <c r="DU24" s="13">
        <v>11</v>
      </c>
      <c r="DV24" s="13">
        <v>4</v>
      </c>
      <c r="DW24" s="13">
        <v>8</v>
      </c>
      <c r="DX24" s="13">
        <v>12</v>
      </c>
      <c r="DY24" s="13">
        <v>5</v>
      </c>
      <c r="DZ24" s="13">
        <v>7</v>
      </c>
      <c r="EA24" s="13">
        <v>6</v>
      </c>
      <c r="EB24" s="13">
        <v>3</v>
      </c>
      <c r="EC24" s="13">
        <v>5</v>
      </c>
      <c r="ED24" s="13">
        <v>3</v>
      </c>
      <c r="EE24" s="13">
        <v>4</v>
      </c>
      <c r="EF24" s="13">
        <v>5</v>
      </c>
      <c r="EG24" s="13">
        <v>2</v>
      </c>
      <c r="EH24" s="13">
        <v>2</v>
      </c>
      <c r="EI24" s="13">
        <v>1</v>
      </c>
      <c r="EJ24" s="13">
        <v>2</v>
      </c>
      <c r="EK24" s="13">
        <v>2</v>
      </c>
      <c r="EL24" s="13"/>
      <c r="EM24" s="13">
        <v>1</v>
      </c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59">
        <v>3330</v>
      </c>
      <c r="FD24" s="13">
        <v>2</v>
      </c>
      <c r="FE24" s="13">
        <v>3</v>
      </c>
      <c r="FF24" s="13">
        <v>3</v>
      </c>
      <c r="FG24" s="13">
        <v>5</v>
      </c>
      <c r="FH24" s="13">
        <v>6</v>
      </c>
      <c r="FI24" s="13">
        <v>3</v>
      </c>
      <c r="FJ24" s="13">
        <v>3</v>
      </c>
      <c r="FK24" s="13">
        <v>5</v>
      </c>
      <c r="FL24" s="13">
        <v>2</v>
      </c>
      <c r="FM24" s="13">
        <v>11</v>
      </c>
      <c r="FN24" s="13">
        <v>12</v>
      </c>
      <c r="FO24" s="13">
        <v>6</v>
      </c>
      <c r="FP24" s="13">
        <v>12</v>
      </c>
      <c r="FQ24" s="13">
        <v>8</v>
      </c>
      <c r="FR24" s="13">
        <v>5</v>
      </c>
      <c r="FS24" s="13">
        <v>20</v>
      </c>
      <c r="FT24" s="13">
        <v>18</v>
      </c>
      <c r="FU24" s="13">
        <v>31</v>
      </c>
      <c r="FV24" s="13">
        <v>26</v>
      </c>
      <c r="FW24" s="13">
        <v>42</v>
      </c>
      <c r="FX24" s="13">
        <v>39</v>
      </c>
      <c r="FY24" s="13">
        <v>42</v>
      </c>
      <c r="FZ24" s="13">
        <v>40</v>
      </c>
      <c r="GA24" s="13">
        <v>67</v>
      </c>
      <c r="GB24" s="13">
        <v>90</v>
      </c>
      <c r="GC24" s="13">
        <v>88</v>
      </c>
      <c r="GD24" s="13">
        <v>82</v>
      </c>
      <c r="GE24" s="13">
        <v>106</v>
      </c>
      <c r="GF24" s="13">
        <v>98</v>
      </c>
      <c r="GG24" s="13">
        <v>94</v>
      </c>
      <c r="GH24" s="13">
        <v>95</v>
      </c>
      <c r="GI24" s="13">
        <v>91</v>
      </c>
      <c r="GJ24" s="13">
        <v>92</v>
      </c>
      <c r="GK24" s="13">
        <v>69</v>
      </c>
      <c r="GL24" s="13">
        <v>79</v>
      </c>
      <c r="GM24" s="13">
        <v>83</v>
      </c>
      <c r="GN24" s="13">
        <v>61</v>
      </c>
      <c r="GO24" s="13">
        <v>97</v>
      </c>
      <c r="GP24" s="13">
        <v>90</v>
      </c>
      <c r="GQ24" s="13">
        <v>101</v>
      </c>
      <c r="GR24" s="13">
        <v>77</v>
      </c>
      <c r="GS24" s="13">
        <v>83</v>
      </c>
      <c r="GT24" s="13">
        <v>80</v>
      </c>
      <c r="GU24" s="13">
        <v>80</v>
      </c>
      <c r="GV24" s="13">
        <v>61</v>
      </c>
      <c r="GW24" s="13">
        <v>75</v>
      </c>
      <c r="GX24" s="13">
        <v>54</v>
      </c>
      <c r="GY24" s="13">
        <v>74</v>
      </c>
      <c r="GZ24" s="13">
        <v>64</v>
      </c>
      <c r="HA24" s="13">
        <v>68</v>
      </c>
      <c r="HB24" s="13">
        <v>60</v>
      </c>
      <c r="HC24" s="13">
        <v>52</v>
      </c>
      <c r="HD24" s="13">
        <v>48</v>
      </c>
      <c r="HE24" s="13">
        <v>55</v>
      </c>
      <c r="HF24" s="13">
        <v>55</v>
      </c>
      <c r="HG24" s="13">
        <v>29</v>
      </c>
      <c r="HH24" s="13">
        <v>45</v>
      </c>
      <c r="HI24" s="13">
        <v>54</v>
      </c>
      <c r="HJ24" s="13">
        <v>40</v>
      </c>
      <c r="HK24" s="13">
        <v>28</v>
      </c>
      <c r="HL24" s="13">
        <v>39</v>
      </c>
      <c r="HM24" s="13">
        <v>29</v>
      </c>
      <c r="HN24" s="13">
        <v>30</v>
      </c>
      <c r="HO24" s="13">
        <v>37</v>
      </c>
      <c r="HP24" s="13">
        <v>36</v>
      </c>
      <c r="HQ24" s="13">
        <v>32</v>
      </c>
      <c r="HR24" s="13">
        <v>19</v>
      </c>
      <c r="HS24" s="13">
        <v>27</v>
      </c>
      <c r="HT24" s="13">
        <v>17</v>
      </c>
      <c r="HU24" s="13">
        <v>23</v>
      </c>
      <c r="HV24" s="13">
        <v>21</v>
      </c>
      <c r="HW24" s="13">
        <v>15</v>
      </c>
      <c r="HX24" s="13">
        <v>15</v>
      </c>
      <c r="HY24" s="13">
        <v>15</v>
      </c>
      <c r="HZ24" s="13">
        <v>12</v>
      </c>
      <c r="IA24" s="13">
        <v>18</v>
      </c>
      <c r="IB24" s="13">
        <v>23</v>
      </c>
      <c r="IC24" s="13">
        <v>6</v>
      </c>
      <c r="ID24" s="13">
        <v>9</v>
      </c>
      <c r="IE24" s="13">
        <v>7</v>
      </c>
      <c r="IF24" s="13">
        <v>8</v>
      </c>
      <c r="IG24" s="13">
        <v>8</v>
      </c>
      <c r="IH24" s="13">
        <v>4</v>
      </c>
      <c r="II24" s="13">
        <v>2</v>
      </c>
      <c r="IJ24" s="13">
        <v>1</v>
      </c>
      <c r="IK24" s="13">
        <v>2</v>
      </c>
      <c r="IL24" s="13">
        <v>6</v>
      </c>
      <c r="IM24" s="13">
        <v>1</v>
      </c>
      <c r="IN24" s="13"/>
      <c r="IO24" s="13">
        <v>2</v>
      </c>
      <c r="IP24" s="13">
        <v>2</v>
      </c>
      <c r="IQ24" s="13">
        <v>2</v>
      </c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59">
        <v>3477</v>
      </c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>
        <v>3</v>
      </c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>
        <v>1</v>
      </c>
      <c r="KH24" s="13">
        <v>1</v>
      </c>
      <c r="KI24" s="13">
        <v>1</v>
      </c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>
        <v>1</v>
      </c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59">
        <v>7</v>
      </c>
      <c r="NG24" s="13">
        <v>6814</v>
      </c>
    </row>
    <row r="25" spans="1:371">
      <c r="A25" s="5" t="s">
        <v>38</v>
      </c>
      <c r="B25" s="253">
        <f t="shared" si="26"/>
        <v>107</v>
      </c>
      <c r="C25" s="253">
        <f t="shared" si="27"/>
        <v>107</v>
      </c>
      <c r="D25" s="253">
        <f t="shared" si="28"/>
        <v>265</v>
      </c>
      <c r="E25" s="253">
        <f t="shared" si="29"/>
        <v>300</v>
      </c>
      <c r="F25" s="253">
        <f t="shared" si="30"/>
        <v>1571</v>
      </c>
      <c r="G25" s="253">
        <f t="shared" si="31"/>
        <v>1347</v>
      </c>
      <c r="H25" s="253">
        <f t="shared" si="32"/>
        <v>2776</v>
      </c>
      <c r="I25" s="253">
        <f t="shared" si="33"/>
        <v>2140</v>
      </c>
      <c r="J25" s="253">
        <f t="shared" si="34"/>
        <v>2402</v>
      </c>
      <c r="K25" s="253">
        <f t="shared" si="35"/>
        <v>1813</v>
      </c>
      <c r="L25" s="253">
        <f t="shared" si="36"/>
        <v>1484</v>
      </c>
      <c r="M25" s="253">
        <f t="shared" si="37"/>
        <v>1246</v>
      </c>
      <c r="N25" s="253">
        <f t="shared" si="38"/>
        <v>917</v>
      </c>
      <c r="O25" s="253">
        <f t="shared" si="39"/>
        <v>705</v>
      </c>
      <c r="P25" s="253">
        <f t="shared" si="40"/>
        <v>526</v>
      </c>
      <c r="Q25" s="253">
        <f t="shared" si="41"/>
        <v>338</v>
      </c>
      <c r="R25" s="253">
        <f t="shared" si="42"/>
        <v>227</v>
      </c>
      <c r="S25" s="253">
        <f t="shared" si="43"/>
        <v>176</v>
      </c>
      <c r="T25" s="253">
        <f t="shared" si="44"/>
        <v>27</v>
      </c>
      <c r="U25" s="253">
        <f t="shared" si="45"/>
        <v>43</v>
      </c>
      <c r="W25" s="12" t="s">
        <v>41</v>
      </c>
      <c r="X25" s="458">
        <f t="shared" si="3"/>
        <v>162</v>
      </c>
      <c r="Y25" s="458">
        <f t="shared" si="4"/>
        <v>146</v>
      </c>
      <c r="Z25" s="458">
        <f t="shared" si="5"/>
        <v>272</v>
      </c>
      <c r="AA25" s="458">
        <f t="shared" si="6"/>
        <v>317</v>
      </c>
      <c r="AB25" s="458">
        <f t="shared" si="7"/>
        <v>1071</v>
      </c>
      <c r="AC25" s="458">
        <f t="shared" si="8"/>
        <v>1074</v>
      </c>
      <c r="AD25" s="458">
        <f t="shared" si="9"/>
        <v>1323</v>
      </c>
      <c r="AE25" s="458">
        <f t="shared" si="10"/>
        <v>1135</v>
      </c>
      <c r="AF25" s="458">
        <f t="shared" si="11"/>
        <v>988</v>
      </c>
      <c r="AG25" s="458">
        <f t="shared" si="12"/>
        <v>792</v>
      </c>
      <c r="AH25" s="458">
        <f t="shared" si="13"/>
        <v>565</v>
      </c>
      <c r="AI25" s="458">
        <f t="shared" si="14"/>
        <v>570</v>
      </c>
      <c r="AJ25" s="458">
        <f t="shared" si="15"/>
        <v>269</v>
      </c>
      <c r="AK25" s="458">
        <f t="shared" si="16"/>
        <v>273</v>
      </c>
      <c r="AL25" s="458">
        <f t="shared" si="17"/>
        <v>140</v>
      </c>
      <c r="AM25" s="458">
        <f t="shared" si="18"/>
        <v>127</v>
      </c>
      <c r="AN25" s="458">
        <f t="shared" si="19"/>
        <v>45</v>
      </c>
      <c r="AO25" s="458">
        <f t="shared" si="20"/>
        <v>46</v>
      </c>
      <c r="AP25" s="458">
        <f t="shared" si="21"/>
        <v>8</v>
      </c>
      <c r="AQ25" s="458">
        <f t="shared" si="22"/>
        <v>17</v>
      </c>
      <c r="AR25" s="458">
        <f t="shared" si="23"/>
        <v>9</v>
      </c>
      <c r="AT25" s="12" t="s">
        <v>41</v>
      </c>
      <c r="AU25" s="13">
        <v>23</v>
      </c>
      <c r="AV25" s="13">
        <v>21</v>
      </c>
      <c r="AW25" s="13">
        <v>9</v>
      </c>
      <c r="AX25" s="13">
        <v>18</v>
      </c>
      <c r="AY25" s="13">
        <v>13</v>
      </c>
      <c r="AZ25" s="13">
        <v>11</v>
      </c>
      <c r="BA25" s="13">
        <v>15</v>
      </c>
      <c r="BB25" s="13">
        <v>10</v>
      </c>
      <c r="BC25" s="13">
        <v>9</v>
      </c>
      <c r="BD25" s="13">
        <v>17</v>
      </c>
      <c r="BE25" s="13">
        <v>16</v>
      </c>
      <c r="BF25" s="13">
        <v>20</v>
      </c>
      <c r="BG25" s="13">
        <v>14</v>
      </c>
      <c r="BH25" s="13">
        <v>20</v>
      </c>
      <c r="BI25" s="13">
        <v>29</v>
      </c>
      <c r="BJ25" s="13">
        <v>38</v>
      </c>
      <c r="BK25" s="13">
        <v>33</v>
      </c>
      <c r="BL25" s="13">
        <v>51</v>
      </c>
      <c r="BM25" s="13">
        <v>46</v>
      </c>
      <c r="BN25" s="13">
        <v>50</v>
      </c>
      <c r="BO25" s="13">
        <v>63</v>
      </c>
      <c r="BP25" s="13">
        <v>66</v>
      </c>
      <c r="BQ25" s="13">
        <v>93</v>
      </c>
      <c r="BR25" s="13">
        <v>113</v>
      </c>
      <c r="BS25" s="13">
        <v>107</v>
      </c>
      <c r="BT25" s="13">
        <v>125</v>
      </c>
      <c r="BU25" s="13">
        <v>137</v>
      </c>
      <c r="BV25" s="13">
        <v>115</v>
      </c>
      <c r="BW25" s="13">
        <v>122</v>
      </c>
      <c r="BX25" s="13">
        <v>133</v>
      </c>
      <c r="BY25" s="13">
        <v>138</v>
      </c>
      <c r="BZ25" s="13">
        <v>119</v>
      </c>
      <c r="CA25" s="13">
        <v>121</v>
      </c>
      <c r="CB25" s="13">
        <v>112</v>
      </c>
      <c r="CC25" s="13">
        <v>124</v>
      </c>
      <c r="CD25" s="13">
        <v>98</v>
      </c>
      <c r="CE25" s="13">
        <v>84</v>
      </c>
      <c r="CF25" s="13">
        <v>111</v>
      </c>
      <c r="CG25" s="13">
        <v>121</v>
      </c>
      <c r="CH25" s="13">
        <v>107</v>
      </c>
      <c r="CI25" s="13">
        <v>83</v>
      </c>
      <c r="CJ25" s="13">
        <v>86</v>
      </c>
      <c r="CK25" s="13">
        <v>83</v>
      </c>
      <c r="CL25" s="13">
        <v>81</v>
      </c>
      <c r="CM25" s="13">
        <v>75</v>
      </c>
      <c r="CN25" s="13">
        <v>90</v>
      </c>
      <c r="CO25" s="13">
        <v>73</v>
      </c>
      <c r="CP25" s="13">
        <v>76</v>
      </c>
      <c r="CQ25" s="13">
        <v>72</v>
      </c>
      <c r="CR25" s="13">
        <v>73</v>
      </c>
      <c r="CS25" s="13">
        <v>64</v>
      </c>
      <c r="CT25" s="13">
        <v>73</v>
      </c>
      <c r="CU25" s="13">
        <v>71</v>
      </c>
      <c r="CV25" s="13">
        <v>58</v>
      </c>
      <c r="CW25" s="13">
        <v>60</v>
      </c>
      <c r="CX25" s="13">
        <v>47</v>
      </c>
      <c r="CY25" s="13">
        <v>64</v>
      </c>
      <c r="CZ25" s="13">
        <v>42</v>
      </c>
      <c r="DA25" s="13">
        <v>44</v>
      </c>
      <c r="DB25" s="13">
        <v>47</v>
      </c>
      <c r="DC25" s="13">
        <v>40</v>
      </c>
      <c r="DD25" s="13">
        <v>32</v>
      </c>
      <c r="DE25" s="13">
        <v>33</v>
      </c>
      <c r="DF25" s="13">
        <v>26</v>
      </c>
      <c r="DG25" s="13">
        <v>31</v>
      </c>
      <c r="DH25" s="13">
        <v>24</v>
      </c>
      <c r="DI25" s="13">
        <v>22</v>
      </c>
      <c r="DJ25" s="13">
        <v>21</v>
      </c>
      <c r="DK25" s="13">
        <v>23</v>
      </c>
      <c r="DL25" s="13">
        <v>21</v>
      </c>
      <c r="DM25" s="13">
        <v>15</v>
      </c>
      <c r="DN25" s="13">
        <v>12</v>
      </c>
      <c r="DO25" s="13">
        <v>13</v>
      </c>
      <c r="DP25" s="13">
        <v>12</v>
      </c>
      <c r="DQ25" s="13">
        <v>19</v>
      </c>
      <c r="DR25" s="13">
        <v>6</v>
      </c>
      <c r="DS25" s="13">
        <v>15</v>
      </c>
      <c r="DT25" s="13">
        <v>11</v>
      </c>
      <c r="DU25" s="13">
        <v>13</v>
      </c>
      <c r="DV25" s="13">
        <v>11</v>
      </c>
      <c r="DW25" s="13">
        <v>7</v>
      </c>
      <c r="DX25" s="13">
        <v>7</v>
      </c>
      <c r="DY25" s="13">
        <v>5</v>
      </c>
      <c r="DZ25" s="13">
        <v>3</v>
      </c>
      <c r="EA25" s="13">
        <v>6</v>
      </c>
      <c r="EB25" s="13">
        <v>5</v>
      </c>
      <c r="EC25" s="13">
        <v>2</v>
      </c>
      <c r="ED25" s="13">
        <v>5</v>
      </c>
      <c r="EE25" s="13">
        <v>4</v>
      </c>
      <c r="EF25" s="13">
        <v>2</v>
      </c>
      <c r="EG25" s="13">
        <v>5</v>
      </c>
      <c r="EH25" s="13">
        <v>4</v>
      </c>
      <c r="EI25" s="13">
        <v>3</v>
      </c>
      <c r="EJ25" s="13"/>
      <c r="EK25" s="13"/>
      <c r="EL25" s="13">
        <v>1</v>
      </c>
      <c r="EM25" s="13">
        <v>1</v>
      </c>
      <c r="EN25" s="13"/>
      <c r="EO25" s="13">
        <v>1</v>
      </c>
      <c r="EP25" s="13">
        <v>2</v>
      </c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>
        <v>1</v>
      </c>
      <c r="FC25" s="59">
        <v>4498</v>
      </c>
      <c r="FD25" s="13">
        <v>19</v>
      </c>
      <c r="FE25" s="13">
        <v>18</v>
      </c>
      <c r="FF25" s="13">
        <v>15</v>
      </c>
      <c r="FG25" s="13">
        <v>11</v>
      </c>
      <c r="FH25" s="13">
        <v>16</v>
      </c>
      <c r="FI25" s="13">
        <v>8</v>
      </c>
      <c r="FJ25" s="13">
        <v>16</v>
      </c>
      <c r="FK25" s="13">
        <v>15</v>
      </c>
      <c r="FL25" s="13">
        <v>24</v>
      </c>
      <c r="FM25" s="13">
        <v>20</v>
      </c>
      <c r="FN25" s="13">
        <v>12</v>
      </c>
      <c r="FO25" s="13">
        <v>24</v>
      </c>
      <c r="FP25" s="13">
        <v>20</v>
      </c>
      <c r="FQ25" s="13">
        <v>17</v>
      </c>
      <c r="FR25" s="13">
        <v>26</v>
      </c>
      <c r="FS25" s="13">
        <v>25</v>
      </c>
      <c r="FT25" s="13">
        <v>28</v>
      </c>
      <c r="FU25" s="13">
        <v>31</v>
      </c>
      <c r="FV25" s="13">
        <v>42</v>
      </c>
      <c r="FW25" s="13">
        <v>47</v>
      </c>
      <c r="FX25" s="13">
        <v>73</v>
      </c>
      <c r="FY25" s="13">
        <v>75</v>
      </c>
      <c r="FZ25" s="13">
        <v>89</v>
      </c>
      <c r="GA25" s="13">
        <v>105</v>
      </c>
      <c r="GB25" s="13">
        <v>96</v>
      </c>
      <c r="GC25" s="13">
        <v>101</v>
      </c>
      <c r="GD25" s="13">
        <v>138</v>
      </c>
      <c r="GE25" s="13">
        <v>128</v>
      </c>
      <c r="GF25" s="13">
        <v>139</v>
      </c>
      <c r="GG25" s="13">
        <v>127</v>
      </c>
      <c r="GH25" s="13">
        <v>137</v>
      </c>
      <c r="GI25" s="13">
        <v>130</v>
      </c>
      <c r="GJ25" s="13">
        <v>143</v>
      </c>
      <c r="GK25" s="13">
        <v>129</v>
      </c>
      <c r="GL25" s="13">
        <v>138</v>
      </c>
      <c r="GM25" s="13">
        <v>142</v>
      </c>
      <c r="GN25" s="13">
        <v>124</v>
      </c>
      <c r="GO25" s="13">
        <v>120</v>
      </c>
      <c r="GP25" s="13">
        <v>124</v>
      </c>
      <c r="GQ25" s="13">
        <v>136</v>
      </c>
      <c r="GR25" s="13">
        <v>102</v>
      </c>
      <c r="GS25" s="13">
        <v>125</v>
      </c>
      <c r="GT25" s="13">
        <v>121</v>
      </c>
      <c r="GU25" s="13">
        <v>113</v>
      </c>
      <c r="GV25" s="13">
        <v>98</v>
      </c>
      <c r="GW25" s="13">
        <v>91</v>
      </c>
      <c r="GX25" s="13">
        <v>87</v>
      </c>
      <c r="GY25" s="13">
        <v>80</v>
      </c>
      <c r="GZ25" s="13">
        <v>81</v>
      </c>
      <c r="HA25" s="13">
        <v>90</v>
      </c>
      <c r="HB25" s="13">
        <v>68</v>
      </c>
      <c r="HC25" s="13">
        <v>80</v>
      </c>
      <c r="HD25" s="13">
        <v>69</v>
      </c>
      <c r="HE25" s="13">
        <v>53</v>
      </c>
      <c r="HF25" s="13">
        <v>58</v>
      </c>
      <c r="HG25" s="13">
        <v>47</v>
      </c>
      <c r="HH25" s="13">
        <v>50</v>
      </c>
      <c r="HI25" s="13">
        <v>54</v>
      </c>
      <c r="HJ25" s="13">
        <v>45</v>
      </c>
      <c r="HK25" s="13">
        <v>41</v>
      </c>
      <c r="HL25" s="13">
        <v>39</v>
      </c>
      <c r="HM25" s="13">
        <v>42</v>
      </c>
      <c r="HN25" s="13">
        <v>32</v>
      </c>
      <c r="HO25" s="13">
        <v>33</v>
      </c>
      <c r="HP25" s="13">
        <v>30</v>
      </c>
      <c r="HQ25" s="13">
        <v>22</v>
      </c>
      <c r="HR25" s="13">
        <v>19</v>
      </c>
      <c r="HS25" s="13">
        <v>28</v>
      </c>
      <c r="HT25" s="13">
        <v>13</v>
      </c>
      <c r="HU25" s="13">
        <v>11</v>
      </c>
      <c r="HV25" s="13">
        <v>21</v>
      </c>
      <c r="HW25" s="13">
        <v>19</v>
      </c>
      <c r="HX25" s="13">
        <v>11</v>
      </c>
      <c r="HY25" s="13">
        <v>17</v>
      </c>
      <c r="HZ25" s="13">
        <v>8</v>
      </c>
      <c r="IA25" s="13">
        <v>13</v>
      </c>
      <c r="IB25" s="13">
        <v>20</v>
      </c>
      <c r="IC25" s="13">
        <v>13</v>
      </c>
      <c r="ID25" s="13">
        <v>8</v>
      </c>
      <c r="IE25" s="13">
        <v>10</v>
      </c>
      <c r="IF25" s="13">
        <v>6</v>
      </c>
      <c r="IG25" s="13">
        <v>11</v>
      </c>
      <c r="IH25" s="13">
        <v>6</v>
      </c>
      <c r="II25" s="13">
        <v>5</v>
      </c>
      <c r="IJ25" s="13">
        <v>3</v>
      </c>
      <c r="IK25" s="13">
        <v>4</v>
      </c>
      <c r="IL25" s="13">
        <v>4</v>
      </c>
      <c r="IM25" s="13">
        <v>3</v>
      </c>
      <c r="IN25" s="13">
        <v>3</v>
      </c>
      <c r="IO25" s="13"/>
      <c r="IP25" s="13">
        <v>4</v>
      </c>
      <c r="IQ25" s="13">
        <v>1</v>
      </c>
      <c r="IR25" s="13">
        <v>1</v>
      </c>
      <c r="IS25" s="13">
        <v>1</v>
      </c>
      <c r="IT25" s="13">
        <v>1</v>
      </c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>
        <v>1</v>
      </c>
      <c r="JF25" s="59">
        <v>4844</v>
      </c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>
        <v>1</v>
      </c>
      <c r="JV25" s="13"/>
      <c r="JW25" s="13"/>
      <c r="JX25" s="13"/>
      <c r="JY25" s="13"/>
      <c r="JZ25" s="13"/>
      <c r="KA25" s="13"/>
      <c r="KB25" s="13"/>
      <c r="KC25" s="13">
        <v>1</v>
      </c>
      <c r="KD25" s="13"/>
      <c r="KE25" s="13"/>
      <c r="KF25" s="13"/>
      <c r="KG25" s="13"/>
      <c r="KH25" s="13"/>
      <c r="KI25" s="13">
        <v>1</v>
      </c>
      <c r="KJ25" s="13"/>
      <c r="KK25" s="13"/>
      <c r="KL25" s="13">
        <v>1</v>
      </c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>
        <v>1</v>
      </c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>
        <v>2</v>
      </c>
      <c r="NF25" s="59">
        <v>7</v>
      </c>
      <c r="NG25" s="13">
        <v>9349</v>
      </c>
    </row>
    <row r="26" spans="1:371">
      <c r="A26" s="5" t="s">
        <v>39</v>
      </c>
      <c r="B26" s="253">
        <f t="shared" si="26"/>
        <v>2</v>
      </c>
      <c r="C26" s="253">
        <f t="shared" si="27"/>
        <v>2</v>
      </c>
      <c r="D26" s="253">
        <f t="shared" si="28"/>
        <v>38</v>
      </c>
      <c r="E26" s="253">
        <f t="shared" si="29"/>
        <v>30</v>
      </c>
      <c r="F26" s="253">
        <f t="shared" si="30"/>
        <v>355</v>
      </c>
      <c r="G26" s="253">
        <f t="shared" si="31"/>
        <v>218</v>
      </c>
      <c r="H26" s="253">
        <f t="shared" si="32"/>
        <v>310</v>
      </c>
      <c r="I26" s="253">
        <f t="shared" si="33"/>
        <v>221</v>
      </c>
      <c r="J26" s="253">
        <f t="shared" si="34"/>
        <v>219</v>
      </c>
      <c r="K26" s="253">
        <f t="shared" si="35"/>
        <v>179</v>
      </c>
      <c r="L26" s="253">
        <f t="shared" si="36"/>
        <v>151</v>
      </c>
      <c r="M26" s="253">
        <f t="shared" si="37"/>
        <v>137</v>
      </c>
      <c r="N26" s="253">
        <f t="shared" si="38"/>
        <v>127</v>
      </c>
      <c r="O26" s="253">
        <f t="shared" si="39"/>
        <v>80</v>
      </c>
      <c r="P26" s="253">
        <f t="shared" si="40"/>
        <v>47</v>
      </c>
      <c r="Q26" s="253">
        <f t="shared" si="41"/>
        <v>60</v>
      </c>
      <c r="R26" s="253">
        <f t="shared" si="42"/>
        <v>14</v>
      </c>
      <c r="S26" s="253">
        <f t="shared" si="43"/>
        <v>40</v>
      </c>
      <c r="T26" s="253">
        <f t="shared" si="44"/>
        <v>5</v>
      </c>
      <c r="U26" s="253">
        <f t="shared" si="45"/>
        <v>19</v>
      </c>
      <c r="W26" s="12" t="s">
        <v>42</v>
      </c>
      <c r="X26" s="458">
        <f t="shared" si="3"/>
        <v>741</v>
      </c>
      <c r="Y26" s="458">
        <f t="shared" si="4"/>
        <v>789</v>
      </c>
      <c r="Z26" s="458">
        <f t="shared" si="5"/>
        <v>2253</v>
      </c>
      <c r="AA26" s="458">
        <f t="shared" si="6"/>
        <v>2671</v>
      </c>
      <c r="AB26" s="458">
        <f t="shared" si="7"/>
        <v>10654</v>
      </c>
      <c r="AC26" s="458">
        <f t="shared" si="8"/>
        <v>11292</v>
      </c>
      <c r="AD26" s="458">
        <f t="shared" si="9"/>
        <v>13068</v>
      </c>
      <c r="AE26" s="458">
        <f t="shared" si="10"/>
        <v>12980</v>
      </c>
      <c r="AF26" s="458">
        <f t="shared" si="11"/>
        <v>10032</v>
      </c>
      <c r="AG26" s="458">
        <f t="shared" si="12"/>
        <v>10396</v>
      </c>
      <c r="AH26" s="458">
        <f t="shared" si="13"/>
        <v>6948</v>
      </c>
      <c r="AI26" s="458">
        <f t="shared" si="14"/>
        <v>7117</v>
      </c>
      <c r="AJ26" s="458">
        <f t="shared" si="15"/>
        <v>4295</v>
      </c>
      <c r="AK26" s="458">
        <f t="shared" si="16"/>
        <v>3915</v>
      </c>
      <c r="AL26" s="458">
        <f t="shared" si="17"/>
        <v>2182</v>
      </c>
      <c r="AM26" s="458">
        <f t="shared" si="18"/>
        <v>2017</v>
      </c>
      <c r="AN26" s="458">
        <f t="shared" si="19"/>
        <v>924</v>
      </c>
      <c r="AO26" s="458">
        <f t="shared" si="20"/>
        <v>1503</v>
      </c>
      <c r="AP26" s="458">
        <f t="shared" si="21"/>
        <v>173</v>
      </c>
      <c r="AQ26" s="458">
        <f t="shared" si="22"/>
        <v>628</v>
      </c>
      <c r="AR26" s="458">
        <f t="shared" si="23"/>
        <v>52</v>
      </c>
      <c r="AT26" s="12" t="s">
        <v>42</v>
      </c>
      <c r="AU26" s="13">
        <v>96</v>
      </c>
      <c r="AV26" s="13">
        <v>103</v>
      </c>
      <c r="AW26" s="13">
        <v>84</v>
      </c>
      <c r="AX26" s="13">
        <v>59</v>
      </c>
      <c r="AY26" s="13">
        <v>67</v>
      </c>
      <c r="AZ26" s="13">
        <v>63</v>
      </c>
      <c r="BA26" s="13">
        <v>59</v>
      </c>
      <c r="BB26" s="13">
        <v>79</v>
      </c>
      <c r="BC26" s="13">
        <v>83</v>
      </c>
      <c r="BD26" s="13">
        <v>96</v>
      </c>
      <c r="BE26" s="13">
        <v>101</v>
      </c>
      <c r="BF26" s="13">
        <v>90</v>
      </c>
      <c r="BG26" s="13">
        <v>122</v>
      </c>
      <c r="BH26" s="13">
        <v>163</v>
      </c>
      <c r="BI26" s="13">
        <v>194</v>
      </c>
      <c r="BJ26" s="13">
        <v>240</v>
      </c>
      <c r="BK26" s="13">
        <v>331</v>
      </c>
      <c r="BL26" s="13">
        <v>383</v>
      </c>
      <c r="BM26" s="13">
        <v>475</v>
      </c>
      <c r="BN26" s="13">
        <v>572</v>
      </c>
      <c r="BO26" s="13">
        <v>700</v>
      </c>
      <c r="BP26" s="13">
        <v>772</v>
      </c>
      <c r="BQ26" s="13">
        <v>891</v>
      </c>
      <c r="BR26" s="13">
        <v>962</v>
      </c>
      <c r="BS26" s="13">
        <v>1142</v>
      </c>
      <c r="BT26" s="13">
        <v>1211</v>
      </c>
      <c r="BU26" s="13">
        <v>1334</v>
      </c>
      <c r="BV26" s="13">
        <v>1364</v>
      </c>
      <c r="BW26" s="13">
        <v>1414</v>
      </c>
      <c r="BX26" s="13">
        <v>1502</v>
      </c>
      <c r="BY26" s="13">
        <v>1394</v>
      </c>
      <c r="BZ26" s="13">
        <v>1354</v>
      </c>
      <c r="CA26" s="13">
        <v>1359</v>
      </c>
      <c r="CB26" s="13">
        <v>1318</v>
      </c>
      <c r="CC26" s="13">
        <v>1330</v>
      </c>
      <c r="CD26" s="13">
        <v>1249</v>
      </c>
      <c r="CE26" s="13">
        <v>1282</v>
      </c>
      <c r="CF26" s="13">
        <v>1241</v>
      </c>
      <c r="CG26" s="13">
        <v>1266</v>
      </c>
      <c r="CH26" s="13">
        <v>1187</v>
      </c>
      <c r="CI26" s="13">
        <v>1245</v>
      </c>
      <c r="CJ26" s="13">
        <v>1244</v>
      </c>
      <c r="CK26" s="13">
        <v>1102</v>
      </c>
      <c r="CL26" s="13">
        <v>1182</v>
      </c>
      <c r="CM26" s="13">
        <v>1005</v>
      </c>
      <c r="CN26" s="13">
        <v>967</v>
      </c>
      <c r="CO26" s="13">
        <v>876</v>
      </c>
      <c r="CP26" s="13">
        <v>974</v>
      </c>
      <c r="CQ26" s="13">
        <v>933</v>
      </c>
      <c r="CR26" s="13">
        <v>868</v>
      </c>
      <c r="CS26" s="13">
        <v>841</v>
      </c>
      <c r="CT26" s="13">
        <v>823</v>
      </c>
      <c r="CU26" s="13">
        <v>773</v>
      </c>
      <c r="CV26" s="13">
        <v>775</v>
      </c>
      <c r="CW26" s="13">
        <v>707</v>
      </c>
      <c r="CX26" s="13">
        <v>679</v>
      </c>
      <c r="CY26" s="13">
        <v>676</v>
      </c>
      <c r="CZ26" s="13">
        <v>666</v>
      </c>
      <c r="DA26" s="13">
        <v>610</v>
      </c>
      <c r="DB26" s="13">
        <v>567</v>
      </c>
      <c r="DC26" s="13">
        <v>516</v>
      </c>
      <c r="DD26" s="13">
        <v>483</v>
      </c>
      <c r="DE26" s="13">
        <v>424</v>
      </c>
      <c r="DF26" s="13">
        <v>427</v>
      </c>
      <c r="DG26" s="13">
        <v>448</v>
      </c>
      <c r="DH26" s="13">
        <v>352</v>
      </c>
      <c r="DI26" s="13">
        <v>310</v>
      </c>
      <c r="DJ26" s="13">
        <v>334</v>
      </c>
      <c r="DK26" s="13">
        <v>318</v>
      </c>
      <c r="DL26" s="13">
        <v>303</v>
      </c>
      <c r="DM26" s="13">
        <v>241</v>
      </c>
      <c r="DN26" s="13">
        <v>251</v>
      </c>
      <c r="DO26" s="13">
        <v>237</v>
      </c>
      <c r="DP26" s="13">
        <v>223</v>
      </c>
      <c r="DQ26" s="13">
        <v>228</v>
      </c>
      <c r="DR26" s="13">
        <v>190</v>
      </c>
      <c r="DS26" s="13">
        <v>170</v>
      </c>
      <c r="DT26" s="13">
        <v>166</v>
      </c>
      <c r="DU26" s="13">
        <v>172</v>
      </c>
      <c r="DV26" s="13">
        <v>139</v>
      </c>
      <c r="DW26" s="13">
        <v>152</v>
      </c>
      <c r="DX26" s="13">
        <v>141</v>
      </c>
      <c r="DY26" s="13">
        <v>172</v>
      </c>
      <c r="DZ26" s="13">
        <v>164</v>
      </c>
      <c r="EA26" s="13">
        <v>170</v>
      </c>
      <c r="EB26" s="13">
        <v>142</v>
      </c>
      <c r="EC26" s="13">
        <v>141</v>
      </c>
      <c r="ED26" s="13">
        <v>129</v>
      </c>
      <c r="EE26" s="13">
        <v>147</v>
      </c>
      <c r="EF26" s="13">
        <v>145</v>
      </c>
      <c r="EG26" s="13">
        <v>109</v>
      </c>
      <c r="EH26" s="13">
        <v>111</v>
      </c>
      <c r="EI26" s="13">
        <v>110</v>
      </c>
      <c r="EJ26" s="13">
        <v>68</v>
      </c>
      <c r="EK26" s="13">
        <v>63</v>
      </c>
      <c r="EL26" s="13">
        <v>51</v>
      </c>
      <c r="EM26" s="13">
        <v>30</v>
      </c>
      <c r="EN26" s="13">
        <v>37</v>
      </c>
      <c r="EO26" s="13">
        <v>21</v>
      </c>
      <c r="EP26" s="13">
        <v>10</v>
      </c>
      <c r="EQ26" s="13">
        <v>6</v>
      </c>
      <c r="ER26" s="13">
        <v>1</v>
      </c>
      <c r="ES26" s="13">
        <v>6</v>
      </c>
      <c r="ET26" s="13">
        <v>2</v>
      </c>
      <c r="EU26" s="13"/>
      <c r="EV26" s="13"/>
      <c r="EW26" s="13"/>
      <c r="EX26" s="13"/>
      <c r="EY26" s="13"/>
      <c r="EZ26" s="13">
        <v>3</v>
      </c>
      <c r="FA26" s="13"/>
      <c r="FB26" s="13"/>
      <c r="FC26" s="59">
        <v>53308</v>
      </c>
      <c r="FD26" s="13">
        <v>93</v>
      </c>
      <c r="FE26" s="13">
        <v>107</v>
      </c>
      <c r="FF26" s="13">
        <v>73</v>
      </c>
      <c r="FG26" s="13">
        <v>63</v>
      </c>
      <c r="FH26" s="13">
        <v>53</v>
      </c>
      <c r="FI26" s="13">
        <v>64</v>
      </c>
      <c r="FJ26" s="13">
        <v>62</v>
      </c>
      <c r="FK26" s="13">
        <v>73</v>
      </c>
      <c r="FL26" s="13">
        <v>75</v>
      </c>
      <c r="FM26" s="13">
        <v>78</v>
      </c>
      <c r="FN26" s="13">
        <v>86</v>
      </c>
      <c r="FO26" s="13">
        <v>105</v>
      </c>
      <c r="FP26" s="13">
        <v>110</v>
      </c>
      <c r="FQ26" s="13">
        <v>122</v>
      </c>
      <c r="FR26" s="13">
        <v>145</v>
      </c>
      <c r="FS26" s="13">
        <v>205</v>
      </c>
      <c r="FT26" s="13">
        <v>245</v>
      </c>
      <c r="FU26" s="13">
        <v>335</v>
      </c>
      <c r="FV26" s="13">
        <v>402</v>
      </c>
      <c r="FW26" s="13">
        <v>498</v>
      </c>
      <c r="FX26" s="13">
        <v>628</v>
      </c>
      <c r="FY26" s="13">
        <v>745</v>
      </c>
      <c r="FZ26" s="13">
        <v>825</v>
      </c>
      <c r="GA26" s="13">
        <v>946</v>
      </c>
      <c r="GB26" s="13">
        <v>1141</v>
      </c>
      <c r="GC26" s="13">
        <v>1153</v>
      </c>
      <c r="GD26" s="13">
        <v>1231</v>
      </c>
      <c r="GE26" s="13">
        <v>1249</v>
      </c>
      <c r="GF26" s="13">
        <v>1325</v>
      </c>
      <c r="GG26" s="13">
        <v>1411</v>
      </c>
      <c r="GH26" s="13">
        <v>1370</v>
      </c>
      <c r="GI26" s="13">
        <v>1260</v>
      </c>
      <c r="GJ26" s="13">
        <v>1258</v>
      </c>
      <c r="GK26" s="13">
        <v>1326</v>
      </c>
      <c r="GL26" s="13">
        <v>1369</v>
      </c>
      <c r="GM26" s="13">
        <v>1257</v>
      </c>
      <c r="GN26" s="13">
        <v>1321</v>
      </c>
      <c r="GO26" s="13">
        <v>1286</v>
      </c>
      <c r="GP26" s="13">
        <v>1361</v>
      </c>
      <c r="GQ26" s="13">
        <v>1260</v>
      </c>
      <c r="GR26" s="13">
        <v>1227</v>
      </c>
      <c r="GS26" s="13">
        <v>1213</v>
      </c>
      <c r="GT26" s="13">
        <v>1168</v>
      </c>
      <c r="GU26" s="13">
        <v>1048</v>
      </c>
      <c r="GV26" s="13">
        <v>988</v>
      </c>
      <c r="GW26" s="13">
        <v>927</v>
      </c>
      <c r="GX26" s="13">
        <v>880</v>
      </c>
      <c r="GY26" s="13">
        <v>895</v>
      </c>
      <c r="GZ26" s="13">
        <v>866</v>
      </c>
      <c r="HA26" s="13">
        <v>820</v>
      </c>
      <c r="HB26" s="13">
        <v>804</v>
      </c>
      <c r="HC26" s="13">
        <v>794</v>
      </c>
      <c r="HD26" s="13">
        <v>677</v>
      </c>
      <c r="HE26" s="13">
        <v>717</v>
      </c>
      <c r="HF26" s="13">
        <v>714</v>
      </c>
      <c r="HG26" s="13">
        <v>749</v>
      </c>
      <c r="HH26" s="13">
        <v>672</v>
      </c>
      <c r="HI26" s="13">
        <v>632</v>
      </c>
      <c r="HJ26" s="13">
        <v>603</v>
      </c>
      <c r="HK26" s="13">
        <v>586</v>
      </c>
      <c r="HL26" s="13">
        <v>520</v>
      </c>
      <c r="HM26" s="13">
        <v>510</v>
      </c>
      <c r="HN26" s="13">
        <v>489</v>
      </c>
      <c r="HO26" s="13">
        <v>439</v>
      </c>
      <c r="HP26" s="13">
        <v>473</v>
      </c>
      <c r="HQ26" s="13">
        <v>429</v>
      </c>
      <c r="HR26" s="13">
        <v>370</v>
      </c>
      <c r="HS26" s="13">
        <v>379</v>
      </c>
      <c r="HT26" s="13">
        <v>344</v>
      </c>
      <c r="HU26" s="13">
        <v>342</v>
      </c>
      <c r="HV26" s="13">
        <v>318</v>
      </c>
      <c r="HW26" s="13">
        <v>263</v>
      </c>
      <c r="HX26" s="13">
        <v>266</v>
      </c>
      <c r="HY26" s="13">
        <v>233</v>
      </c>
      <c r="HZ26" s="13">
        <v>217</v>
      </c>
      <c r="IA26" s="13">
        <v>223</v>
      </c>
      <c r="IB26" s="13">
        <v>193</v>
      </c>
      <c r="IC26" s="13">
        <v>166</v>
      </c>
      <c r="ID26" s="13">
        <v>131</v>
      </c>
      <c r="IE26" s="13">
        <v>172</v>
      </c>
      <c r="IF26" s="13">
        <v>132</v>
      </c>
      <c r="IG26" s="13">
        <v>128</v>
      </c>
      <c r="IH26" s="13">
        <v>120</v>
      </c>
      <c r="II26" s="13">
        <v>102</v>
      </c>
      <c r="IJ26" s="13">
        <v>106</v>
      </c>
      <c r="IK26" s="13">
        <v>87</v>
      </c>
      <c r="IL26" s="13">
        <v>62</v>
      </c>
      <c r="IM26" s="13">
        <v>70</v>
      </c>
      <c r="IN26" s="13">
        <v>63</v>
      </c>
      <c r="IO26" s="13">
        <v>54</v>
      </c>
      <c r="IP26" s="13">
        <v>41</v>
      </c>
      <c r="IQ26" s="13">
        <v>37</v>
      </c>
      <c r="IR26" s="13">
        <v>21</v>
      </c>
      <c r="IS26" s="13">
        <v>27</v>
      </c>
      <c r="IT26" s="13">
        <v>20</v>
      </c>
      <c r="IU26" s="13">
        <v>9</v>
      </c>
      <c r="IV26" s="13">
        <v>4</v>
      </c>
      <c r="IW26" s="13">
        <v>5</v>
      </c>
      <c r="IX26" s="13">
        <v>3</v>
      </c>
      <c r="IY26" s="13">
        <v>1</v>
      </c>
      <c r="IZ26" s="13">
        <v>1</v>
      </c>
      <c r="JA26" s="13"/>
      <c r="JB26" s="13"/>
      <c r="JC26" s="13">
        <v>1</v>
      </c>
      <c r="JD26" s="13">
        <v>3</v>
      </c>
      <c r="JE26" s="13">
        <v>3</v>
      </c>
      <c r="JF26" s="59">
        <v>51273</v>
      </c>
      <c r="JG26" s="13">
        <v>6</v>
      </c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>
        <v>2</v>
      </c>
      <c r="JX26" s="13"/>
      <c r="JY26" s="13"/>
      <c r="JZ26" s="13">
        <v>1</v>
      </c>
      <c r="KA26" s="13"/>
      <c r="KB26" s="13"/>
      <c r="KC26" s="13">
        <v>3</v>
      </c>
      <c r="KD26" s="13">
        <v>1</v>
      </c>
      <c r="KE26" s="13">
        <v>1</v>
      </c>
      <c r="KF26" s="13"/>
      <c r="KG26" s="13">
        <v>1</v>
      </c>
      <c r="KH26" s="13">
        <v>2</v>
      </c>
      <c r="KI26" s="13"/>
      <c r="KJ26" s="13"/>
      <c r="KK26" s="13"/>
      <c r="KL26" s="13"/>
      <c r="KM26" s="13"/>
      <c r="KN26" s="13">
        <v>1</v>
      </c>
      <c r="KO26" s="13">
        <v>1</v>
      </c>
      <c r="KP26" s="13">
        <v>5</v>
      </c>
      <c r="KQ26" s="13"/>
      <c r="KR26" s="13"/>
      <c r="KS26" s="13"/>
      <c r="KT26" s="13"/>
      <c r="KU26" s="13"/>
      <c r="KV26" s="13">
        <v>1</v>
      </c>
      <c r="KW26" s="13"/>
      <c r="KX26" s="13">
        <v>1</v>
      </c>
      <c r="KY26" s="13"/>
      <c r="KZ26" s="13"/>
      <c r="LA26" s="13">
        <v>1</v>
      </c>
      <c r="LB26" s="13"/>
      <c r="LC26" s="13"/>
      <c r="LD26" s="13"/>
      <c r="LE26" s="13">
        <v>1</v>
      </c>
      <c r="LF26" s="13"/>
      <c r="LG26" s="13"/>
      <c r="LH26" s="13"/>
      <c r="LI26" s="13">
        <v>1</v>
      </c>
      <c r="LJ26" s="13"/>
      <c r="LK26" s="13">
        <v>1</v>
      </c>
      <c r="LL26" s="13">
        <v>1</v>
      </c>
      <c r="LM26" s="13">
        <v>1</v>
      </c>
      <c r="LN26" s="13"/>
      <c r="LO26" s="13"/>
      <c r="LP26" s="13"/>
      <c r="LQ26" s="13"/>
      <c r="LR26" s="13"/>
      <c r="LS26" s="13"/>
      <c r="LT26" s="13"/>
      <c r="LU26" s="13">
        <v>1</v>
      </c>
      <c r="LV26" s="13">
        <v>2</v>
      </c>
      <c r="LW26" s="13">
        <v>1</v>
      </c>
      <c r="LX26" s="13">
        <v>1</v>
      </c>
      <c r="LY26" s="13"/>
      <c r="LZ26" s="13">
        <v>2</v>
      </c>
      <c r="MA26" s="13">
        <v>1</v>
      </c>
      <c r="MB26" s="13"/>
      <c r="MC26" s="13"/>
      <c r="MD26" s="13">
        <v>1</v>
      </c>
      <c r="ME26" s="13">
        <v>1</v>
      </c>
      <c r="MF26" s="13"/>
      <c r="MG26" s="13">
        <v>3</v>
      </c>
      <c r="MH26" s="13">
        <v>1</v>
      </c>
      <c r="MI26" s="13"/>
      <c r="MJ26" s="13">
        <v>1</v>
      </c>
      <c r="MK26" s="13"/>
      <c r="ML26" s="13"/>
      <c r="MM26" s="13"/>
      <c r="MN26" s="13"/>
      <c r="MO26" s="13"/>
      <c r="MP26" s="13"/>
      <c r="MQ26" s="13"/>
      <c r="MR26" s="13">
        <v>1</v>
      </c>
      <c r="MS26" s="13"/>
      <c r="MT26" s="13"/>
      <c r="MU26" s="13"/>
      <c r="MV26" s="13"/>
      <c r="MW26" s="13"/>
      <c r="MX26" s="13">
        <v>1</v>
      </c>
      <c r="MY26" s="13"/>
      <c r="MZ26" s="13"/>
      <c r="NA26" s="13"/>
      <c r="NB26" s="13"/>
      <c r="NC26" s="13"/>
      <c r="ND26" s="13"/>
      <c r="NE26" s="13"/>
      <c r="NF26" s="59">
        <v>49</v>
      </c>
      <c r="NG26" s="13">
        <v>104630</v>
      </c>
    </row>
    <row r="27" spans="1:371">
      <c r="A27" s="5" t="s">
        <v>40</v>
      </c>
      <c r="B27" s="253">
        <f t="shared" si="26"/>
        <v>43</v>
      </c>
      <c r="C27" s="253">
        <f t="shared" si="27"/>
        <v>47</v>
      </c>
      <c r="D27" s="253">
        <f t="shared" si="28"/>
        <v>180</v>
      </c>
      <c r="E27" s="253">
        <f t="shared" si="29"/>
        <v>245</v>
      </c>
      <c r="F27" s="253">
        <f t="shared" si="30"/>
        <v>746</v>
      </c>
      <c r="G27" s="253">
        <f t="shared" si="31"/>
        <v>686</v>
      </c>
      <c r="H27" s="253">
        <f t="shared" si="32"/>
        <v>858</v>
      </c>
      <c r="I27" s="253">
        <f t="shared" si="33"/>
        <v>799</v>
      </c>
      <c r="J27" s="253">
        <f t="shared" si="34"/>
        <v>716</v>
      </c>
      <c r="K27" s="253">
        <f t="shared" si="35"/>
        <v>703</v>
      </c>
      <c r="L27" s="253">
        <f t="shared" si="36"/>
        <v>466</v>
      </c>
      <c r="M27" s="253">
        <f t="shared" si="37"/>
        <v>432</v>
      </c>
      <c r="N27" s="253">
        <f t="shared" si="38"/>
        <v>289</v>
      </c>
      <c r="O27" s="253">
        <f t="shared" si="39"/>
        <v>239</v>
      </c>
      <c r="P27" s="253">
        <f t="shared" si="40"/>
        <v>141</v>
      </c>
      <c r="Q27" s="253">
        <f t="shared" si="41"/>
        <v>111</v>
      </c>
      <c r="R27" s="253">
        <f t="shared" si="42"/>
        <v>34</v>
      </c>
      <c r="S27" s="253">
        <f t="shared" si="43"/>
        <v>58</v>
      </c>
      <c r="T27" s="253">
        <f t="shared" si="44"/>
        <v>4</v>
      </c>
      <c r="U27" s="253">
        <f t="shared" si="45"/>
        <v>10</v>
      </c>
      <c r="W27" s="12" t="s">
        <v>43</v>
      </c>
      <c r="X27" s="458">
        <f t="shared" si="3"/>
        <v>117</v>
      </c>
      <c r="Y27" s="458">
        <f t="shared" si="4"/>
        <v>105</v>
      </c>
      <c r="Z27" s="458">
        <f t="shared" si="5"/>
        <v>214</v>
      </c>
      <c r="AA27" s="458">
        <f t="shared" si="6"/>
        <v>270</v>
      </c>
      <c r="AB27" s="458">
        <f t="shared" si="7"/>
        <v>1176</v>
      </c>
      <c r="AC27" s="458">
        <f t="shared" si="8"/>
        <v>914</v>
      </c>
      <c r="AD27" s="458">
        <f t="shared" si="9"/>
        <v>1353</v>
      </c>
      <c r="AE27" s="458">
        <f t="shared" si="10"/>
        <v>1119</v>
      </c>
      <c r="AF27" s="458">
        <f t="shared" si="11"/>
        <v>1068</v>
      </c>
      <c r="AG27" s="458">
        <f t="shared" si="12"/>
        <v>845</v>
      </c>
      <c r="AH27" s="458">
        <f t="shared" si="13"/>
        <v>580</v>
      </c>
      <c r="AI27" s="458">
        <f t="shared" si="14"/>
        <v>547</v>
      </c>
      <c r="AJ27" s="458">
        <f t="shared" si="15"/>
        <v>377</v>
      </c>
      <c r="AK27" s="458">
        <f t="shared" si="16"/>
        <v>361</v>
      </c>
      <c r="AL27" s="458">
        <f t="shared" si="17"/>
        <v>186</v>
      </c>
      <c r="AM27" s="458">
        <f t="shared" si="18"/>
        <v>173</v>
      </c>
      <c r="AN27" s="458">
        <f t="shared" si="19"/>
        <v>62</v>
      </c>
      <c r="AO27" s="458">
        <f t="shared" si="20"/>
        <v>80</v>
      </c>
      <c r="AP27" s="458">
        <f t="shared" si="21"/>
        <v>4</v>
      </c>
      <c r="AQ27" s="458">
        <f t="shared" si="22"/>
        <v>19</v>
      </c>
      <c r="AR27" s="458">
        <f t="shared" si="23"/>
        <v>8</v>
      </c>
      <c r="AT27" s="12" t="s">
        <v>43</v>
      </c>
      <c r="AU27" s="13">
        <v>11</v>
      </c>
      <c r="AV27" s="13">
        <v>19</v>
      </c>
      <c r="AW27" s="13">
        <v>11</v>
      </c>
      <c r="AX27" s="13">
        <v>12</v>
      </c>
      <c r="AY27" s="13">
        <v>10</v>
      </c>
      <c r="AZ27" s="13">
        <v>6</v>
      </c>
      <c r="BA27" s="13">
        <v>6</v>
      </c>
      <c r="BB27" s="13">
        <v>7</v>
      </c>
      <c r="BC27" s="13">
        <v>8</v>
      </c>
      <c r="BD27" s="13">
        <v>15</v>
      </c>
      <c r="BE27" s="13">
        <v>9</v>
      </c>
      <c r="BF27" s="13">
        <v>16</v>
      </c>
      <c r="BG27" s="13">
        <v>14</v>
      </c>
      <c r="BH27" s="13">
        <v>16</v>
      </c>
      <c r="BI27" s="13">
        <v>29</v>
      </c>
      <c r="BJ27" s="13">
        <v>17</v>
      </c>
      <c r="BK27" s="13">
        <v>28</v>
      </c>
      <c r="BL27" s="13">
        <v>44</v>
      </c>
      <c r="BM27" s="13">
        <v>38</v>
      </c>
      <c r="BN27" s="13">
        <v>59</v>
      </c>
      <c r="BO27" s="13">
        <v>61</v>
      </c>
      <c r="BP27" s="13">
        <v>75</v>
      </c>
      <c r="BQ27" s="13">
        <v>82</v>
      </c>
      <c r="BR27" s="13">
        <v>91</v>
      </c>
      <c r="BS27" s="13">
        <v>95</v>
      </c>
      <c r="BT27" s="13">
        <v>88</v>
      </c>
      <c r="BU27" s="13">
        <v>99</v>
      </c>
      <c r="BV27" s="13">
        <v>106</v>
      </c>
      <c r="BW27" s="13">
        <v>117</v>
      </c>
      <c r="BX27" s="13">
        <v>100</v>
      </c>
      <c r="BY27" s="13">
        <v>109</v>
      </c>
      <c r="BZ27" s="13">
        <v>90</v>
      </c>
      <c r="CA27" s="13">
        <v>107</v>
      </c>
      <c r="CB27" s="13">
        <v>142</v>
      </c>
      <c r="CC27" s="13">
        <v>129</v>
      </c>
      <c r="CD27" s="13">
        <v>91</v>
      </c>
      <c r="CE27" s="13">
        <v>108</v>
      </c>
      <c r="CF27" s="13">
        <v>100</v>
      </c>
      <c r="CG27" s="13">
        <v>111</v>
      </c>
      <c r="CH27" s="13">
        <v>132</v>
      </c>
      <c r="CI27" s="13">
        <v>91</v>
      </c>
      <c r="CJ27" s="13">
        <v>106</v>
      </c>
      <c r="CK27" s="13">
        <v>92</v>
      </c>
      <c r="CL27" s="13">
        <v>105</v>
      </c>
      <c r="CM27" s="13">
        <v>90</v>
      </c>
      <c r="CN27" s="13">
        <v>78</v>
      </c>
      <c r="CO27" s="13">
        <v>68</v>
      </c>
      <c r="CP27" s="13">
        <v>81</v>
      </c>
      <c r="CQ27" s="13">
        <v>66</v>
      </c>
      <c r="CR27" s="13">
        <v>68</v>
      </c>
      <c r="CS27" s="13">
        <v>58</v>
      </c>
      <c r="CT27" s="13">
        <v>62</v>
      </c>
      <c r="CU27" s="13">
        <v>57</v>
      </c>
      <c r="CV27" s="13">
        <v>58</v>
      </c>
      <c r="CW27" s="13">
        <v>45</v>
      </c>
      <c r="CX27" s="13">
        <v>56</v>
      </c>
      <c r="CY27" s="13">
        <v>60</v>
      </c>
      <c r="CZ27" s="13">
        <v>56</v>
      </c>
      <c r="DA27" s="13">
        <v>48</v>
      </c>
      <c r="DB27" s="13">
        <v>47</v>
      </c>
      <c r="DC27" s="13">
        <v>47</v>
      </c>
      <c r="DD27" s="13">
        <v>38</v>
      </c>
      <c r="DE27" s="13">
        <v>35</v>
      </c>
      <c r="DF27" s="13">
        <v>45</v>
      </c>
      <c r="DG27" s="13">
        <v>42</v>
      </c>
      <c r="DH27" s="13">
        <v>30</v>
      </c>
      <c r="DI27" s="13">
        <v>27</v>
      </c>
      <c r="DJ27" s="13">
        <v>35</v>
      </c>
      <c r="DK27" s="13">
        <v>37</v>
      </c>
      <c r="DL27" s="13">
        <v>25</v>
      </c>
      <c r="DM27" s="13">
        <v>25</v>
      </c>
      <c r="DN27" s="13">
        <v>16</v>
      </c>
      <c r="DO27" s="13">
        <v>13</v>
      </c>
      <c r="DP27" s="13">
        <v>20</v>
      </c>
      <c r="DQ27" s="13">
        <v>26</v>
      </c>
      <c r="DR27" s="13">
        <v>19</v>
      </c>
      <c r="DS27" s="13">
        <v>11</v>
      </c>
      <c r="DT27" s="13">
        <v>14</v>
      </c>
      <c r="DU27" s="13">
        <v>14</v>
      </c>
      <c r="DV27" s="13">
        <v>15</v>
      </c>
      <c r="DW27" s="13">
        <v>5</v>
      </c>
      <c r="DX27" s="13">
        <v>5</v>
      </c>
      <c r="DY27" s="13">
        <v>6</v>
      </c>
      <c r="DZ27" s="13">
        <v>6</v>
      </c>
      <c r="EA27" s="13">
        <v>10</v>
      </c>
      <c r="EB27" s="13">
        <v>7</v>
      </c>
      <c r="EC27" s="13">
        <v>14</v>
      </c>
      <c r="ED27" s="13">
        <v>9</v>
      </c>
      <c r="EE27" s="13">
        <v>8</v>
      </c>
      <c r="EF27" s="13">
        <v>10</v>
      </c>
      <c r="EG27" s="13">
        <v>4</v>
      </c>
      <c r="EH27" s="13">
        <v>4</v>
      </c>
      <c r="EI27" s="13">
        <v>5</v>
      </c>
      <c r="EJ27" s="13">
        <v>1</v>
      </c>
      <c r="EK27" s="13"/>
      <c r="EL27" s="13">
        <v>1</v>
      </c>
      <c r="EM27" s="13"/>
      <c r="EN27" s="13">
        <v>2</v>
      </c>
      <c r="EO27" s="13"/>
      <c r="EP27" s="13"/>
      <c r="EQ27" s="13"/>
      <c r="ER27" s="13"/>
      <c r="ES27" s="13">
        <v>1</v>
      </c>
      <c r="ET27" s="13"/>
      <c r="EU27" s="13"/>
      <c r="EV27" s="13">
        <v>1</v>
      </c>
      <c r="EW27" s="13"/>
      <c r="EX27" s="13"/>
      <c r="EY27" s="13"/>
      <c r="EZ27" s="13"/>
      <c r="FA27" s="13"/>
      <c r="FB27" s="13">
        <v>1</v>
      </c>
      <c r="FC27" s="59">
        <v>4434</v>
      </c>
      <c r="FD27" s="13">
        <v>16</v>
      </c>
      <c r="FE27" s="13">
        <v>18</v>
      </c>
      <c r="FF27" s="13">
        <v>11</v>
      </c>
      <c r="FG27" s="13">
        <v>13</v>
      </c>
      <c r="FH27" s="13">
        <v>11</v>
      </c>
      <c r="FI27" s="13">
        <v>9</v>
      </c>
      <c r="FJ27" s="13">
        <v>13</v>
      </c>
      <c r="FK27" s="13">
        <v>10</v>
      </c>
      <c r="FL27" s="13">
        <v>8</v>
      </c>
      <c r="FM27" s="13">
        <v>8</v>
      </c>
      <c r="FN27" s="13">
        <v>14</v>
      </c>
      <c r="FO27" s="13">
        <v>15</v>
      </c>
      <c r="FP27" s="13">
        <v>13</v>
      </c>
      <c r="FQ27" s="13">
        <v>11</v>
      </c>
      <c r="FR27" s="13">
        <v>19</v>
      </c>
      <c r="FS27" s="13">
        <v>21</v>
      </c>
      <c r="FT27" s="13">
        <v>23</v>
      </c>
      <c r="FU27" s="13">
        <v>24</v>
      </c>
      <c r="FV27" s="13">
        <v>39</v>
      </c>
      <c r="FW27" s="13">
        <v>35</v>
      </c>
      <c r="FX27" s="13">
        <v>57</v>
      </c>
      <c r="FY27" s="13">
        <v>75</v>
      </c>
      <c r="FZ27" s="13">
        <v>94</v>
      </c>
      <c r="GA27" s="13">
        <v>109</v>
      </c>
      <c r="GB27" s="13">
        <v>133</v>
      </c>
      <c r="GC27" s="13">
        <v>137</v>
      </c>
      <c r="GD27" s="13">
        <v>132</v>
      </c>
      <c r="GE27" s="13">
        <v>144</v>
      </c>
      <c r="GF27" s="13">
        <v>142</v>
      </c>
      <c r="GG27" s="13">
        <v>153</v>
      </c>
      <c r="GH27" s="13">
        <v>149</v>
      </c>
      <c r="GI27" s="13">
        <v>151</v>
      </c>
      <c r="GJ27" s="13">
        <v>141</v>
      </c>
      <c r="GK27" s="13">
        <v>129</v>
      </c>
      <c r="GL27" s="13">
        <v>135</v>
      </c>
      <c r="GM27" s="13">
        <v>149</v>
      </c>
      <c r="GN27" s="13">
        <v>110</v>
      </c>
      <c r="GO27" s="13">
        <v>116</v>
      </c>
      <c r="GP27" s="13">
        <v>140</v>
      </c>
      <c r="GQ27" s="13">
        <v>133</v>
      </c>
      <c r="GR27" s="13">
        <v>146</v>
      </c>
      <c r="GS27" s="13">
        <v>140</v>
      </c>
      <c r="GT27" s="13">
        <v>133</v>
      </c>
      <c r="GU27" s="13">
        <v>106</v>
      </c>
      <c r="GV27" s="13">
        <v>102</v>
      </c>
      <c r="GW27" s="13">
        <v>109</v>
      </c>
      <c r="GX27" s="13">
        <v>101</v>
      </c>
      <c r="GY27" s="13">
        <v>93</v>
      </c>
      <c r="GZ27" s="13">
        <v>62</v>
      </c>
      <c r="HA27" s="13">
        <v>76</v>
      </c>
      <c r="HB27" s="13">
        <v>72</v>
      </c>
      <c r="HC27" s="13">
        <v>83</v>
      </c>
      <c r="HD27" s="13">
        <v>67</v>
      </c>
      <c r="HE27" s="13">
        <v>62</v>
      </c>
      <c r="HF27" s="13">
        <v>42</v>
      </c>
      <c r="HG27" s="13">
        <v>62</v>
      </c>
      <c r="HH27" s="13">
        <v>53</v>
      </c>
      <c r="HI27" s="13">
        <v>43</v>
      </c>
      <c r="HJ27" s="13">
        <v>50</v>
      </c>
      <c r="HK27" s="13">
        <v>46</v>
      </c>
      <c r="HL27" s="13">
        <v>42</v>
      </c>
      <c r="HM27" s="13">
        <v>34</v>
      </c>
      <c r="HN27" s="13">
        <v>47</v>
      </c>
      <c r="HO27" s="13">
        <v>43</v>
      </c>
      <c r="HP27" s="13">
        <v>38</v>
      </c>
      <c r="HQ27" s="13">
        <v>38</v>
      </c>
      <c r="HR27" s="13">
        <v>40</v>
      </c>
      <c r="HS27" s="13">
        <v>26</v>
      </c>
      <c r="HT27" s="13">
        <v>46</v>
      </c>
      <c r="HU27" s="13">
        <v>23</v>
      </c>
      <c r="HV27" s="13">
        <v>22</v>
      </c>
      <c r="HW27" s="13">
        <v>24</v>
      </c>
      <c r="HX27" s="13">
        <v>22</v>
      </c>
      <c r="HY27" s="13">
        <v>22</v>
      </c>
      <c r="HZ27" s="13">
        <v>22</v>
      </c>
      <c r="IA27" s="13">
        <v>16</v>
      </c>
      <c r="IB27" s="13">
        <v>18</v>
      </c>
      <c r="IC27" s="13">
        <v>11</v>
      </c>
      <c r="ID27" s="13">
        <v>10</v>
      </c>
      <c r="IE27" s="13">
        <v>19</v>
      </c>
      <c r="IF27" s="13">
        <v>11</v>
      </c>
      <c r="IG27" s="13">
        <v>5</v>
      </c>
      <c r="IH27" s="13">
        <v>5</v>
      </c>
      <c r="II27" s="13">
        <v>14</v>
      </c>
      <c r="IJ27" s="13">
        <v>7</v>
      </c>
      <c r="IK27" s="13">
        <v>3</v>
      </c>
      <c r="IL27" s="13">
        <v>7</v>
      </c>
      <c r="IM27" s="13">
        <v>6</v>
      </c>
      <c r="IN27" s="13">
        <v>2</v>
      </c>
      <c r="IO27" s="13">
        <v>2</v>
      </c>
      <c r="IP27" s="13"/>
      <c r="IQ27" s="13">
        <v>2</v>
      </c>
      <c r="IR27" s="13"/>
      <c r="IS27" s="13">
        <v>2</v>
      </c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>
        <v>1</v>
      </c>
      <c r="JF27" s="59">
        <v>5138</v>
      </c>
      <c r="JG27" s="13">
        <v>1</v>
      </c>
      <c r="JH27" s="13"/>
      <c r="JI27" s="13">
        <v>1</v>
      </c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>
        <v>1</v>
      </c>
      <c r="KS27" s="13"/>
      <c r="KT27" s="13"/>
      <c r="KU27" s="13"/>
      <c r="KV27" s="13">
        <v>1</v>
      </c>
      <c r="KW27" s="13"/>
      <c r="KX27" s="13"/>
      <c r="KY27" s="13"/>
      <c r="KZ27" s="13"/>
      <c r="LA27" s="13"/>
      <c r="LB27" s="13"/>
      <c r="LC27" s="13">
        <v>1</v>
      </c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>
        <v>1</v>
      </c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59">
        <v>6</v>
      </c>
      <c r="NG27" s="13">
        <v>9578</v>
      </c>
    </row>
    <row r="28" spans="1:371">
      <c r="A28" s="5" t="s">
        <v>41</v>
      </c>
      <c r="B28" s="253">
        <f t="shared" si="26"/>
        <v>162</v>
      </c>
      <c r="C28" s="253">
        <f t="shared" si="27"/>
        <v>146</v>
      </c>
      <c r="D28" s="253">
        <f t="shared" si="28"/>
        <v>272</v>
      </c>
      <c r="E28" s="253">
        <f t="shared" si="29"/>
        <v>317</v>
      </c>
      <c r="F28" s="253">
        <f t="shared" si="30"/>
        <v>1071</v>
      </c>
      <c r="G28" s="253">
        <f t="shared" si="31"/>
        <v>1074</v>
      </c>
      <c r="H28" s="253">
        <f t="shared" si="32"/>
        <v>1323</v>
      </c>
      <c r="I28" s="253">
        <f t="shared" si="33"/>
        <v>1135</v>
      </c>
      <c r="J28" s="253">
        <f t="shared" si="34"/>
        <v>988</v>
      </c>
      <c r="K28" s="253">
        <f t="shared" si="35"/>
        <v>792</v>
      </c>
      <c r="L28" s="253">
        <f t="shared" si="36"/>
        <v>565</v>
      </c>
      <c r="M28" s="253">
        <f t="shared" si="37"/>
        <v>570</v>
      </c>
      <c r="N28" s="253">
        <f t="shared" si="38"/>
        <v>269</v>
      </c>
      <c r="O28" s="253">
        <f t="shared" si="39"/>
        <v>273</v>
      </c>
      <c r="P28" s="253">
        <f t="shared" si="40"/>
        <v>140</v>
      </c>
      <c r="Q28" s="253">
        <f t="shared" si="41"/>
        <v>127</v>
      </c>
      <c r="R28" s="253">
        <f t="shared" si="42"/>
        <v>45</v>
      </c>
      <c r="S28" s="253">
        <f t="shared" si="43"/>
        <v>46</v>
      </c>
      <c r="T28" s="253">
        <f t="shared" si="44"/>
        <v>8</v>
      </c>
      <c r="U28" s="253">
        <f t="shared" si="45"/>
        <v>17</v>
      </c>
      <c r="W28" s="12" t="s">
        <v>44</v>
      </c>
      <c r="X28" s="458">
        <f t="shared" si="3"/>
        <v>245</v>
      </c>
      <c r="Y28" s="458">
        <f t="shared" si="4"/>
        <v>248</v>
      </c>
      <c r="Z28" s="458">
        <f t="shared" si="5"/>
        <v>410</v>
      </c>
      <c r="AA28" s="458">
        <f t="shared" si="6"/>
        <v>410</v>
      </c>
      <c r="AB28" s="458">
        <f t="shared" si="7"/>
        <v>1145</v>
      </c>
      <c r="AC28" s="458">
        <f t="shared" si="8"/>
        <v>1204</v>
      </c>
      <c r="AD28" s="458">
        <f t="shared" si="9"/>
        <v>1617</v>
      </c>
      <c r="AE28" s="458">
        <f t="shared" si="10"/>
        <v>1532</v>
      </c>
      <c r="AF28" s="458">
        <f t="shared" si="11"/>
        <v>1108</v>
      </c>
      <c r="AG28" s="458">
        <f t="shared" si="12"/>
        <v>993</v>
      </c>
      <c r="AH28" s="458">
        <f t="shared" si="13"/>
        <v>695</v>
      </c>
      <c r="AI28" s="458">
        <f t="shared" si="14"/>
        <v>616</v>
      </c>
      <c r="AJ28" s="458">
        <f t="shared" si="15"/>
        <v>349</v>
      </c>
      <c r="AK28" s="458">
        <f t="shared" si="16"/>
        <v>288</v>
      </c>
      <c r="AL28" s="458">
        <f t="shared" si="17"/>
        <v>124</v>
      </c>
      <c r="AM28" s="458">
        <f t="shared" si="18"/>
        <v>94</v>
      </c>
      <c r="AN28" s="458">
        <f t="shared" si="19"/>
        <v>34</v>
      </c>
      <c r="AO28" s="458">
        <f t="shared" si="20"/>
        <v>38</v>
      </c>
      <c r="AP28" s="458">
        <f t="shared" si="21"/>
        <v>8</v>
      </c>
      <c r="AQ28" s="458">
        <f t="shared" si="22"/>
        <v>13</v>
      </c>
      <c r="AR28" s="458">
        <f t="shared" si="23"/>
        <v>16</v>
      </c>
      <c r="AT28" s="12" t="s">
        <v>44</v>
      </c>
      <c r="AU28" s="13">
        <v>19</v>
      </c>
      <c r="AV28" s="13">
        <v>32</v>
      </c>
      <c r="AW28" s="13">
        <v>31</v>
      </c>
      <c r="AX28" s="13">
        <v>28</v>
      </c>
      <c r="AY28" s="13">
        <v>14</v>
      </c>
      <c r="AZ28" s="13">
        <v>22</v>
      </c>
      <c r="BA28" s="13">
        <v>16</v>
      </c>
      <c r="BB28" s="13">
        <v>28</v>
      </c>
      <c r="BC28" s="13">
        <v>27</v>
      </c>
      <c r="BD28" s="13">
        <v>31</v>
      </c>
      <c r="BE28" s="13">
        <v>32</v>
      </c>
      <c r="BF28" s="13">
        <v>25</v>
      </c>
      <c r="BG28" s="13">
        <v>28</v>
      </c>
      <c r="BH28" s="13">
        <v>19</v>
      </c>
      <c r="BI28" s="13">
        <v>46</v>
      </c>
      <c r="BJ28" s="13">
        <v>43</v>
      </c>
      <c r="BK28" s="13">
        <v>52</v>
      </c>
      <c r="BL28" s="13">
        <v>37</v>
      </c>
      <c r="BM28" s="13">
        <v>64</v>
      </c>
      <c r="BN28" s="13">
        <v>64</v>
      </c>
      <c r="BO28" s="13">
        <v>78</v>
      </c>
      <c r="BP28" s="13">
        <v>71</v>
      </c>
      <c r="BQ28" s="13">
        <v>82</v>
      </c>
      <c r="BR28" s="13">
        <v>99</v>
      </c>
      <c r="BS28" s="13">
        <v>118</v>
      </c>
      <c r="BT28" s="13">
        <v>132</v>
      </c>
      <c r="BU28" s="13">
        <v>149</v>
      </c>
      <c r="BV28" s="13">
        <v>153</v>
      </c>
      <c r="BW28" s="13">
        <v>159</v>
      </c>
      <c r="BX28" s="13">
        <v>163</v>
      </c>
      <c r="BY28" s="13">
        <v>159</v>
      </c>
      <c r="BZ28" s="13">
        <v>143</v>
      </c>
      <c r="CA28" s="13">
        <v>156</v>
      </c>
      <c r="CB28" s="13">
        <v>165</v>
      </c>
      <c r="CC28" s="13">
        <v>156</v>
      </c>
      <c r="CD28" s="13">
        <v>157</v>
      </c>
      <c r="CE28" s="13">
        <v>151</v>
      </c>
      <c r="CF28" s="13">
        <v>162</v>
      </c>
      <c r="CG28" s="13">
        <v>139</v>
      </c>
      <c r="CH28" s="13">
        <v>144</v>
      </c>
      <c r="CI28" s="13">
        <v>134</v>
      </c>
      <c r="CJ28" s="13">
        <v>114</v>
      </c>
      <c r="CK28" s="13">
        <v>119</v>
      </c>
      <c r="CL28" s="13">
        <v>106</v>
      </c>
      <c r="CM28" s="13">
        <v>95</v>
      </c>
      <c r="CN28" s="13">
        <v>92</v>
      </c>
      <c r="CO28" s="13">
        <v>79</v>
      </c>
      <c r="CP28" s="13">
        <v>95</v>
      </c>
      <c r="CQ28" s="13">
        <v>84</v>
      </c>
      <c r="CR28" s="13">
        <v>75</v>
      </c>
      <c r="CS28" s="13">
        <v>79</v>
      </c>
      <c r="CT28" s="13">
        <v>66</v>
      </c>
      <c r="CU28" s="13">
        <v>68</v>
      </c>
      <c r="CV28" s="13">
        <v>68</v>
      </c>
      <c r="CW28" s="13">
        <v>60</v>
      </c>
      <c r="CX28" s="13">
        <v>57</v>
      </c>
      <c r="CY28" s="13">
        <v>59</v>
      </c>
      <c r="CZ28" s="13">
        <v>54</v>
      </c>
      <c r="DA28" s="13">
        <v>61</v>
      </c>
      <c r="DB28" s="13">
        <v>44</v>
      </c>
      <c r="DC28" s="13">
        <v>42</v>
      </c>
      <c r="DD28" s="13">
        <v>40</v>
      </c>
      <c r="DE28" s="13">
        <v>25</v>
      </c>
      <c r="DF28" s="13">
        <v>36</v>
      </c>
      <c r="DG28" s="13">
        <v>32</v>
      </c>
      <c r="DH28" s="13">
        <v>30</v>
      </c>
      <c r="DI28" s="13">
        <v>28</v>
      </c>
      <c r="DJ28" s="13">
        <v>21</v>
      </c>
      <c r="DK28" s="13">
        <v>20</v>
      </c>
      <c r="DL28" s="13">
        <v>14</v>
      </c>
      <c r="DM28" s="13">
        <v>10</v>
      </c>
      <c r="DN28" s="13">
        <v>6</v>
      </c>
      <c r="DO28" s="13">
        <v>10</v>
      </c>
      <c r="DP28" s="13">
        <v>10</v>
      </c>
      <c r="DQ28" s="13">
        <v>14</v>
      </c>
      <c r="DR28" s="13">
        <v>17</v>
      </c>
      <c r="DS28" s="13">
        <v>8</v>
      </c>
      <c r="DT28" s="13">
        <v>6</v>
      </c>
      <c r="DU28" s="13">
        <v>10</v>
      </c>
      <c r="DV28" s="13">
        <v>3</v>
      </c>
      <c r="DW28" s="13">
        <v>6</v>
      </c>
      <c r="DX28" s="13">
        <v>6</v>
      </c>
      <c r="DY28" s="13">
        <v>6</v>
      </c>
      <c r="DZ28" s="13">
        <v>5</v>
      </c>
      <c r="EA28" s="13">
        <v>3</v>
      </c>
      <c r="EB28" s="13">
        <v>3</v>
      </c>
      <c r="EC28" s="13">
        <v>2</v>
      </c>
      <c r="ED28" s="13">
        <v>3</v>
      </c>
      <c r="EE28" s="13">
        <v>2</v>
      </c>
      <c r="EF28" s="13">
        <v>2</v>
      </c>
      <c r="EG28" s="13">
        <v>5</v>
      </c>
      <c r="EH28" s="13">
        <v>1</v>
      </c>
      <c r="EI28" s="13">
        <v>1</v>
      </c>
      <c r="EJ28" s="13">
        <v>1</v>
      </c>
      <c r="EK28" s="13">
        <v>2</v>
      </c>
      <c r="EL28" s="13"/>
      <c r="EM28" s="13">
        <v>1</v>
      </c>
      <c r="EN28" s="13">
        <v>1</v>
      </c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>
        <v>1</v>
      </c>
      <c r="FA28" s="13"/>
      <c r="FB28" s="13"/>
      <c r="FC28" s="59">
        <v>5436</v>
      </c>
      <c r="FD28" s="13">
        <v>31</v>
      </c>
      <c r="FE28" s="13">
        <v>29</v>
      </c>
      <c r="FF28" s="13">
        <v>28</v>
      </c>
      <c r="FG28" s="13">
        <v>14</v>
      </c>
      <c r="FH28" s="13">
        <v>21</v>
      </c>
      <c r="FI28" s="13">
        <v>16</v>
      </c>
      <c r="FJ28" s="13">
        <v>27</v>
      </c>
      <c r="FK28" s="13">
        <v>33</v>
      </c>
      <c r="FL28" s="13">
        <v>20</v>
      </c>
      <c r="FM28" s="13">
        <v>26</v>
      </c>
      <c r="FN28" s="13">
        <v>27</v>
      </c>
      <c r="FO28" s="13">
        <v>39</v>
      </c>
      <c r="FP28" s="13">
        <v>26</v>
      </c>
      <c r="FQ28" s="13">
        <v>45</v>
      </c>
      <c r="FR28" s="13">
        <v>47</v>
      </c>
      <c r="FS28" s="13">
        <v>32</v>
      </c>
      <c r="FT28" s="13">
        <v>47</v>
      </c>
      <c r="FU28" s="13">
        <v>41</v>
      </c>
      <c r="FV28" s="13">
        <v>51</v>
      </c>
      <c r="FW28" s="13">
        <v>55</v>
      </c>
      <c r="FX28" s="13">
        <v>69</v>
      </c>
      <c r="FY28" s="13">
        <v>74</v>
      </c>
      <c r="FZ28" s="13">
        <v>86</v>
      </c>
      <c r="GA28" s="13">
        <v>94</v>
      </c>
      <c r="GB28" s="13">
        <v>127</v>
      </c>
      <c r="GC28" s="13">
        <v>109</v>
      </c>
      <c r="GD28" s="13">
        <v>125</v>
      </c>
      <c r="GE28" s="13">
        <v>140</v>
      </c>
      <c r="GF28" s="13">
        <v>156</v>
      </c>
      <c r="GG28" s="13">
        <v>165</v>
      </c>
      <c r="GH28" s="13">
        <v>173</v>
      </c>
      <c r="GI28" s="13">
        <v>179</v>
      </c>
      <c r="GJ28" s="13">
        <v>176</v>
      </c>
      <c r="GK28" s="13">
        <v>179</v>
      </c>
      <c r="GL28" s="13">
        <v>181</v>
      </c>
      <c r="GM28" s="13">
        <v>158</v>
      </c>
      <c r="GN28" s="13">
        <v>156</v>
      </c>
      <c r="GO28" s="13">
        <v>146</v>
      </c>
      <c r="GP28" s="13">
        <v>136</v>
      </c>
      <c r="GQ28" s="13">
        <v>133</v>
      </c>
      <c r="GR28" s="13">
        <v>146</v>
      </c>
      <c r="GS28" s="13">
        <v>138</v>
      </c>
      <c r="GT28" s="13">
        <v>133</v>
      </c>
      <c r="GU28" s="13">
        <v>112</v>
      </c>
      <c r="GV28" s="13">
        <v>129</v>
      </c>
      <c r="GW28" s="13">
        <v>108</v>
      </c>
      <c r="GX28" s="13">
        <v>80</v>
      </c>
      <c r="GY28" s="13">
        <v>88</v>
      </c>
      <c r="GZ28" s="13">
        <v>78</v>
      </c>
      <c r="HA28" s="13">
        <v>96</v>
      </c>
      <c r="HB28" s="13">
        <v>83</v>
      </c>
      <c r="HC28" s="13">
        <v>66</v>
      </c>
      <c r="HD28" s="13">
        <v>59</v>
      </c>
      <c r="HE28" s="13">
        <v>61</v>
      </c>
      <c r="HF28" s="13">
        <v>74</v>
      </c>
      <c r="HG28" s="13">
        <v>64</v>
      </c>
      <c r="HH28" s="13">
        <v>81</v>
      </c>
      <c r="HI28" s="13">
        <v>86</v>
      </c>
      <c r="HJ28" s="13">
        <v>59</v>
      </c>
      <c r="HK28" s="13">
        <v>62</v>
      </c>
      <c r="HL28" s="13">
        <v>44</v>
      </c>
      <c r="HM28" s="13">
        <v>55</v>
      </c>
      <c r="HN28" s="13">
        <v>39</v>
      </c>
      <c r="HO28" s="13">
        <v>38</v>
      </c>
      <c r="HP28" s="13">
        <v>35</v>
      </c>
      <c r="HQ28" s="13">
        <v>27</v>
      </c>
      <c r="HR28" s="13">
        <v>24</v>
      </c>
      <c r="HS28" s="13">
        <v>38</v>
      </c>
      <c r="HT28" s="13">
        <v>29</v>
      </c>
      <c r="HU28" s="13">
        <v>20</v>
      </c>
      <c r="HV28" s="13">
        <v>20</v>
      </c>
      <c r="HW28" s="13">
        <v>16</v>
      </c>
      <c r="HX28" s="13">
        <v>11</v>
      </c>
      <c r="HY28" s="13">
        <v>15</v>
      </c>
      <c r="HZ28" s="13">
        <v>16</v>
      </c>
      <c r="IA28" s="13">
        <v>8</v>
      </c>
      <c r="IB28" s="13">
        <v>9</v>
      </c>
      <c r="IC28" s="13">
        <v>12</v>
      </c>
      <c r="ID28" s="13">
        <v>7</v>
      </c>
      <c r="IE28" s="13">
        <v>10</v>
      </c>
      <c r="IF28" s="13">
        <v>3</v>
      </c>
      <c r="IG28" s="13">
        <v>4</v>
      </c>
      <c r="IH28" s="13">
        <v>6</v>
      </c>
      <c r="II28" s="13">
        <v>4</v>
      </c>
      <c r="IJ28" s="13">
        <v>6</v>
      </c>
      <c r="IK28" s="13">
        <v>4</v>
      </c>
      <c r="IL28" s="13">
        <v>3</v>
      </c>
      <c r="IM28" s="13">
        <v>2</v>
      </c>
      <c r="IN28" s="13">
        <v>2</v>
      </c>
      <c r="IO28" s="13"/>
      <c r="IP28" s="13">
        <v>3</v>
      </c>
      <c r="IQ28" s="13"/>
      <c r="IR28" s="13">
        <v>2</v>
      </c>
      <c r="IS28" s="13"/>
      <c r="IT28" s="13">
        <v>3</v>
      </c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59">
        <v>5735</v>
      </c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>
        <v>1</v>
      </c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>
        <v>1</v>
      </c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>
        <v>1</v>
      </c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>
        <v>13</v>
      </c>
      <c r="NF28" s="59">
        <v>16</v>
      </c>
      <c r="NG28" s="13">
        <v>11187</v>
      </c>
    </row>
    <row r="29" spans="1:371">
      <c r="A29" s="5" t="s">
        <v>42</v>
      </c>
      <c r="B29" s="253">
        <f t="shared" si="26"/>
        <v>741</v>
      </c>
      <c r="C29" s="253">
        <f t="shared" si="27"/>
        <v>789</v>
      </c>
      <c r="D29" s="253">
        <f t="shared" si="28"/>
        <v>2253</v>
      </c>
      <c r="E29" s="253">
        <f t="shared" si="29"/>
        <v>2671</v>
      </c>
      <c r="F29" s="253">
        <f t="shared" si="30"/>
        <v>10654</v>
      </c>
      <c r="G29" s="253">
        <f t="shared" si="31"/>
        <v>11292</v>
      </c>
      <c r="H29" s="253">
        <f t="shared" si="32"/>
        <v>13068</v>
      </c>
      <c r="I29" s="253">
        <f t="shared" si="33"/>
        <v>12980</v>
      </c>
      <c r="J29" s="253">
        <f t="shared" si="34"/>
        <v>10032</v>
      </c>
      <c r="K29" s="253">
        <f t="shared" si="35"/>
        <v>10396</v>
      </c>
      <c r="L29" s="253">
        <f t="shared" si="36"/>
        <v>6948</v>
      </c>
      <c r="M29" s="253">
        <f t="shared" si="37"/>
        <v>7117</v>
      </c>
      <c r="N29" s="253">
        <f t="shared" si="38"/>
        <v>4295</v>
      </c>
      <c r="O29" s="253">
        <f t="shared" si="39"/>
        <v>3915</v>
      </c>
      <c r="P29" s="253">
        <f t="shared" si="40"/>
        <v>2182</v>
      </c>
      <c r="Q29" s="253">
        <f t="shared" si="41"/>
        <v>2017</v>
      </c>
      <c r="R29" s="253">
        <f t="shared" si="42"/>
        <v>924</v>
      </c>
      <c r="S29" s="253">
        <f t="shared" si="43"/>
        <v>1503</v>
      </c>
      <c r="T29" s="253">
        <f t="shared" si="44"/>
        <v>173</v>
      </c>
      <c r="U29" s="253">
        <f t="shared" si="45"/>
        <v>628</v>
      </c>
      <c r="W29" s="12" t="s">
        <v>183</v>
      </c>
      <c r="X29" s="458">
        <f t="shared" si="3"/>
        <v>449</v>
      </c>
      <c r="Y29" s="458">
        <f t="shared" si="4"/>
        <v>415</v>
      </c>
      <c r="Z29" s="458">
        <f t="shared" si="5"/>
        <v>1026</v>
      </c>
      <c r="AA29" s="458">
        <f t="shared" si="6"/>
        <v>1126</v>
      </c>
      <c r="AB29" s="458">
        <f t="shared" si="7"/>
        <v>5323</v>
      </c>
      <c r="AC29" s="458">
        <f t="shared" si="8"/>
        <v>5198</v>
      </c>
      <c r="AD29" s="458">
        <f t="shared" si="9"/>
        <v>6275</v>
      </c>
      <c r="AE29" s="458">
        <f t="shared" si="10"/>
        <v>5737</v>
      </c>
      <c r="AF29" s="458">
        <f t="shared" si="11"/>
        <v>5298</v>
      </c>
      <c r="AG29" s="458">
        <f t="shared" si="12"/>
        <v>4886</v>
      </c>
      <c r="AH29" s="458">
        <f t="shared" si="13"/>
        <v>3168</v>
      </c>
      <c r="AI29" s="458">
        <f t="shared" si="14"/>
        <v>3154</v>
      </c>
      <c r="AJ29" s="458">
        <f t="shared" si="15"/>
        <v>2206</v>
      </c>
      <c r="AK29" s="458">
        <f t="shared" si="16"/>
        <v>2003</v>
      </c>
      <c r="AL29" s="458">
        <f t="shared" si="17"/>
        <v>958</v>
      </c>
      <c r="AM29" s="458">
        <f t="shared" si="18"/>
        <v>811</v>
      </c>
      <c r="AN29" s="458">
        <f t="shared" si="19"/>
        <v>261</v>
      </c>
      <c r="AO29" s="458">
        <f t="shared" si="20"/>
        <v>359</v>
      </c>
      <c r="AP29" s="458">
        <f t="shared" si="21"/>
        <v>31</v>
      </c>
      <c r="AQ29" s="458">
        <f t="shared" si="22"/>
        <v>79</v>
      </c>
      <c r="AR29" s="458">
        <f t="shared" si="23"/>
        <v>31</v>
      </c>
      <c r="AT29" s="12" t="s">
        <v>183</v>
      </c>
      <c r="AU29" s="13">
        <v>63</v>
      </c>
      <c r="AV29" s="13">
        <v>71</v>
      </c>
      <c r="AW29" s="13">
        <v>49</v>
      </c>
      <c r="AX29" s="13">
        <v>33</v>
      </c>
      <c r="AY29" s="13">
        <v>31</v>
      </c>
      <c r="AZ29" s="13">
        <v>36</v>
      </c>
      <c r="BA29" s="13">
        <v>45</v>
      </c>
      <c r="BB29" s="13">
        <v>24</v>
      </c>
      <c r="BC29" s="13">
        <v>31</v>
      </c>
      <c r="BD29" s="13">
        <v>32</v>
      </c>
      <c r="BE29" s="13">
        <v>32</v>
      </c>
      <c r="BF29" s="13">
        <v>35</v>
      </c>
      <c r="BG29" s="13">
        <v>46</v>
      </c>
      <c r="BH29" s="13">
        <v>42</v>
      </c>
      <c r="BI29" s="13">
        <v>79</v>
      </c>
      <c r="BJ29" s="13">
        <v>100</v>
      </c>
      <c r="BK29" s="13">
        <v>129</v>
      </c>
      <c r="BL29" s="13">
        <v>167</v>
      </c>
      <c r="BM29" s="13">
        <v>222</v>
      </c>
      <c r="BN29" s="13">
        <v>274</v>
      </c>
      <c r="BO29" s="13">
        <v>346</v>
      </c>
      <c r="BP29" s="13">
        <v>419</v>
      </c>
      <c r="BQ29" s="13">
        <v>415</v>
      </c>
      <c r="BR29" s="13">
        <v>487</v>
      </c>
      <c r="BS29" s="13">
        <v>501</v>
      </c>
      <c r="BT29" s="13">
        <v>539</v>
      </c>
      <c r="BU29" s="13">
        <v>574</v>
      </c>
      <c r="BV29" s="13">
        <v>621</v>
      </c>
      <c r="BW29" s="13">
        <v>645</v>
      </c>
      <c r="BX29" s="13">
        <v>651</v>
      </c>
      <c r="BY29" s="13">
        <v>621</v>
      </c>
      <c r="BZ29" s="13">
        <v>566</v>
      </c>
      <c r="CA29" s="13">
        <v>624</v>
      </c>
      <c r="CB29" s="13">
        <v>567</v>
      </c>
      <c r="CC29" s="13">
        <v>619</v>
      </c>
      <c r="CD29" s="13">
        <v>603</v>
      </c>
      <c r="CE29" s="13">
        <v>538</v>
      </c>
      <c r="CF29" s="13">
        <v>484</v>
      </c>
      <c r="CG29" s="13">
        <v>553</v>
      </c>
      <c r="CH29" s="13">
        <v>562</v>
      </c>
      <c r="CI29" s="13">
        <v>568</v>
      </c>
      <c r="CJ29" s="13">
        <v>611</v>
      </c>
      <c r="CK29" s="13">
        <v>614</v>
      </c>
      <c r="CL29" s="13">
        <v>531</v>
      </c>
      <c r="CM29" s="13">
        <v>461</v>
      </c>
      <c r="CN29" s="13">
        <v>465</v>
      </c>
      <c r="CO29" s="13">
        <v>441</v>
      </c>
      <c r="CP29" s="13">
        <v>426</v>
      </c>
      <c r="CQ29" s="13">
        <v>386</v>
      </c>
      <c r="CR29" s="13">
        <v>383</v>
      </c>
      <c r="CS29" s="13">
        <v>420</v>
      </c>
      <c r="CT29" s="13">
        <v>401</v>
      </c>
      <c r="CU29" s="13">
        <v>326</v>
      </c>
      <c r="CV29" s="13">
        <v>314</v>
      </c>
      <c r="CW29" s="13">
        <v>301</v>
      </c>
      <c r="CX29" s="13">
        <v>300</v>
      </c>
      <c r="CY29" s="13">
        <v>322</v>
      </c>
      <c r="CZ29" s="13">
        <v>281</v>
      </c>
      <c r="DA29" s="13">
        <v>254</v>
      </c>
      <c r="DB29" s="13">
        <v>235</v>
      </c>
      <c r="DC29" s="13">
        <v>250</v>
      </c>
      <c r="DD29" s="13">
        <v>254</v>
      </c>
      <c r="DE29" s="13">
        <v>224</v>
      </c>
      <c r="DF29" s="13">
        <v>230</v>
      </c>
      <c r="DG29" s="13">
        <v>220</v>
      </c>
      <c r="DH29" s="13">
        <v>199</v>
      </c>
      <c r="DI29" s="13">
        <v>168</v>
      </c>
      <c r="DJ29" s="13">
        <v>174</v>
      </c>
      <c r="DK29" s="13">
        <v>134</v>
      </c>
      <c r="DL29" s="13">
        <v>150</v>
      </c>
      <c r="DM29" s="13">
        <v>131</v>
      </c>
      <c r="DN29" s="13">
        <v>104</v>
      </c>
      <c r="DO29" s="13">
        <v>91</v>
      </c>
      <c r="DP29" s="13">
        <v>95</v>
      </c>
      <c r="DQ29" s="13">
        <v>74</v>
      </c>
      <c r="DR29" s="13">
        <v>64</v>
      </c>
      <c r="DS29" s="13">
        <v>65</v>
      </c>
      <c r="DT29" s="13">
        <v>66</v>
      </c>
      <c r="DU29" s="13">
        <v>67</v>
      </c>
      <c r="DV29" s="13">
        <v>54</v>
      </c>
      <c r="DW29" s="13">
        <v>62</v>
      </c>
      <c r="DX29" s="13">
        <v>50</v>
      </c>
      <c r="DY29" s="13">
        <v>32</v>
      </c>
      <c r="DZ29" s="13">
        <v>39</v>
      </c>
      <c r="EA29" s="13">
        <v>34</v>
      </c>
      <c r="EB29" s="13">
        <v>45</v>
      </c>
      <c r="EC29" s="13">
        <v>20</v>
      </c>
      <c r="ED29" s="13">
        <v>29</v>
      </c>
      <c r="EE29" s="13">
        <v>21</v>
      </c>
      <c r="EF29" s="13">
        <v>27</v>
      </c>
      <c r="EG29" s="13">
        <v>15</v>
      </c>
      <c r="EH29" s="13">
        <v>9</v>
      </c>
      <c r="EI29" s="13">
        <v>18</v>
      </c>
      <c r="EJ29" s="13">
        <v>10</v>
      </c>
      <c r="EK29" s="13">
        <v>10</v>
      </c>
      <c r="EL29" s="13">
        <v>7</v>
      </c>
      <c r="EM29" s="13">
        <v>7</v>
      </c>
      <c r="EN29" s="13">
        <v>1</v>
      </c>
      <c r="EO29" s="13"/>
      <c r="EP29" s="13"/>
      <c r="EQ29" s="13">
        <v>1</v>
      </c>
      <c r="ER29" s="13"/>
      <c r="ES29" s="13"/>
      <c r="ET29" s="13"/>
      <c r="EU29" s="13"/>
      <c r="EV29" s="13"/>
      <c r="EW29" s="13"/>
      <c r="EX29" s="13"/>
      <c r="EY29" s="13"/>
      <c r="EZ29" s="13">
        <v>1</v>
      </c>
      <c r="FA29" s="13"/>
      <c r="FB29" s="13">
        <v>2</v>
      </c>
      <c r="FC29" s="59">
        <v>23770</v>
      </c>
      <c r="FD29" s="13">
        <v>66</v>
      </c>
      <c r="FE29" s="13">
        <v>67</v>
      </c>
      <c r="FF29" s="13">
        <v>47</v>
      </c>
      <c r="FG29" s="13">
        <v>32</v>
      </c>
      <c r="FH29" s="13">
        <v>56</v>
      </c>
      <c r="FI29" s="13">
        <v>41</v>
      </c>
      <c r="FJ29" s="13">
        <v>44</v>
      </c>
      <c r="FK29" s="13">
        <v>30</v>
      </c>
      <c r="FL29" s="13">
        <v>31</v>
      </c>
      <c r="FM29" s="13">
        <v>35</v>
      </c>
      <c r="FN29" s="13">
        <v>30</v>
      </c>
      <c r="FO29" s="13">
        <v>42</v>
      </c>
      <c r="FP29" s="13">
        <v>46</v>
      </c>
      <c r="FQ29" s="13">
        <v>51</v>
      </c>
      <c r="FR29" s="13">
        <v>69</v>
      </c>
      <c r="FS29" s="13">
        <v>72</v>
      </c>
      <c r="FT29" s="13">
        <v>112</v>
      </c>
      <c r="FU29" s="13">
        <v>146</v>
      </c>
      <c r="FV29" s="13">
        <v>191</v>
      </c>
      <c r="FW29" s="13">
        <v>267</v>
      </c>
      <c r="FX29" s="13">
        <v>331</v>
      </c>
      <c r="FY29" s="13">
        <v>387</v>
      </c>
      <c r="FZ29" s="13">
        <v>444</v>
      </c>
      <c r="GA29" s="13">
        <v>491</v>
      </c>
      <c r="GB29" s="13">
        <v>557</v>
      </c>
      <c r="GC29" s="13">
        <v>533</v>
      </c>
      <c r="GD29" s="13">
        <v>607</v>
      </c>
      <c r="GE29" s="13">
        <v>629</v>
      </c>
      <c r="GF29" s="13">
        <v>649</v>
      </c>
      <c r="GG29" s="13">
        <v>695</v>
      </c>
      <c r="GH29" s="13">
        <v>655</v>
      </c>
      <c r="GI29" s="13">
        <v>638</v>
      </c>
      <c r="GJ29" s="13">
        <v>645</v>
      </c>
      <c r="GK29" s="13">
        <v>617</v>
      </c>
      <c r="GL29" s="13">
        <v>680</v>
      </c>
      <c r="GM29" s="13">
        <v>612</v>
      </c>
      <c r="GN29" s="13">
        <v>558</v>
      </c>
      <c r="GO29" s="13">
        <v>572</v>
      </c>
      <c r="GP29" s="13">
        <v>681</v>
      </c>
      <c r="GQ29" s="13">
        <v>617</v>
      </c>
      <c r="GR29" s="13">
        <v>644</v>
      </c>
      <c r="GS29" s="13">
        <v>650</v>
      </c>
      <c r="GT29" s="13">
        <v>615</v>
      </c>
      <c r="GU29" s="13">
        <v>581</v>
      </c>
      <c r="GV29" s="13">
        <v>488</v>
      </c>
      <c r="GW29" s="13">
        <v>543</v>
      </c>
      <c r="GX29" s="13">
        <v>457</v>
      </c>
      <c r="GY29" s="13">
        <v>437</v>
      </c>
      <c r="GZ29" s="13">
        <v>439</v>
      </c>
      <c r="HA29" s="13">
        <v>444</v>
      </c>
      <c r="HB29" s="13">
        <v>356</v>
      </c>
      <c r="HC29" s="13">
        <v>359</v>
      </c>
      <c r="HD29" s="13">
        <v>330</v>
      </c>
      <c r="HE29" s="13">
        <v>307</v>
      </c>
      <c r="HF29" s="13">
        <v>315</v>
      </c>
      <c r="HG29" s="13">
        <v>323</v>
      </c>
      <c r="HH29" s="13">
        <v>292</v>
      </c>
      <c r="HI29" s="13">
        <v>286</v>
      </c>
      <c r="HJ29" s="13">
        <v>319</v>
      </c>
      <c r="HK29" s="13">
        <v>281</v>
      </c>
      <c r="HL29" s="13">
        <v>256</v>
      </c>
      <c r="HM29" s="13">
        <v>262</v>
      </c>
      <c r="HN29" s="13">
        <v>258</v>
      </c>
      <c r="HO29" s="13">
        <v>244</v>
      </c>
      <c r="HP29" s="13">
        <v>242</v>
      </c>
      <c r="HQ29" s="13">
        <v>227</v>
      </c>
      <c r="HR29" s="13">
        <v>214</v>
      </c>
      <c r="HS29" s="13">
        <v>173</v>
      </c>
      <c r="HT29" s="13">
        <v>168</v>
      </c>
      <c r="HU29" s="13">
        <v>162</v>
      </c>
      <c r="HV29" s="13">
        <v>166</v>
      </c>
      <c r="HW29" s="13">
        <v>145</v>
      </c>
      <c r="HX29" s="13">
        <v>128</v>
      </c>
      <c r="HY29" s="13">
        <v>82</v>
      </c>
      <c r="HZ29" s="13">
        <v>86</v>
      </c>
      <c r="IA29" s="13">
        <v>91</v>
      </c>
      <c r="IB29" s="13">
        <v>76</v>
      </c>
      <c r="IC29" s="13">
        <v>61</v>
      </c>
      <c r="ID29" s="13">
        <v>59</v>
      </c>
      <c r="IE29" s="13">
        <v>64</v>
      </c>
      <c r="IF29" s="13">
        <v>46</v>
      </c>
      <c r="IG29" s="13">
        <v>37</v>
      </c>
      <c r="IH29" s="13">
        <v>34</v>
      </c>
      <c r="II29" s="13">
        <v>38</v>
      </c>
      <c r="IJ29" s="13">
        <v>29</v>
      </c>
      <c r="IK29" s="13">
        <v>25</v>
      </c>
      <c r="IL29" s="13">
        <v>11</v>
      </c>
      <c r="IM29" s="13">
        <v>21</v>
      </c>
      <c r="IN29" s="13">
        <v>15</v>
      </c>
      <c r="IO29" s="13">
        <v>5</v>
      </c>
      <c r="IP29" s="13">
        <v>11</v>
      </c>
      <c r="IQ29" s="13">
        <v>10</v>
      </c>
      <c r="IR29" s="13">
        <v>3</v>
      </c>
      <c r="IS29" s="13">
        <v>3</v>
      </c>
      <c r="IT29" s="13">
        <v>2</v>
      </c>
      <c r="IU29" s="13">
        <v>1</v>
      </c>
      <c r="IV29" s="13">
        <v>1</v>
      </c>
      <c r="IW29" s="13"/>
      <c r="IX29" s="13"/>
      <c r="IY29" s="13"/>
      <c r="IZ29" s="13"/>
      <c r="JA29" s="13"/>
      <c r="JB29" s="13"/>
      <c r="JC29" s="13"/>
      <c r="JD29" s="13"/>
      <c r="JE29" s="13">
        <v>6</v>
      </c>
      <c r="JF29" s="59">
        <v>25001</v>
      </c>
      <c r="JG29" s="13">
        <v>3</v>
      </c>
      <c r="JH29" s="13"/>
      <c r="JI29" s="13"/>
      <c r="JJ29" s="13"/>
      <c r="JK29" s="13"/>
      <c r="JL29" s="13">
        <v>1</v>
      </c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>
        <v>1</v>
      </c>
      <c r="JX29" s="13"/>
      <c r="JY29" s="13">
        <v>1</v>
      </c>
      <c r="JZ29" s="13"/>
      <c r="KA29" s="13"/>
      <c r="KB29" s="13"/>
      <c r="KC29" s="13"/>
      <c r="KD29" s="13"/>
      <c r="KE29" s="13"/>
      <c r="KF29" s="13"/>
      <c r="KG29" s="13">
        <v>2</v>
      </c>
      <c r="KH29" s="13"/>
      <c r="KI29" s="13"/>
      <c r="KJ29" s="13"/>
      <c r="KK29" s="13"/>
      <c r="KL29" s="13"/>
      <c r="KM29" s="13">
        <v>1</v>
      </c>
      <c r="KN29" s="13"/>
      <c r="KO29" s="13"/>
      <c r="KP29" s="13"/>
      <c r="KQ29" s="13"/>
      <c r="KR29" s="13">
        <v>1</v>
      </c>
      <c r="KS29" s="13"/>
      <c r="KT29" s="13"/>
      <c r="KU29" s="13"/>
      <c r="KV29" s="13"/>
      <c r="KW29" s="13"/>
      <c r="KX29" s="13">
        <v>1</v>
      </c>
      <c r="KY29" s="13">
        <v>1</v>
      </c>
      <c r="KZ29" s="13">
        <v>1</v>
      </c>
      <c r="LA29" s="13"/>
      <c r="LB29" s="13">
        <v>1</v>
      </c>
      <c r="LC29" s="13"/>
      <c r="LD29" s="13"/>
      <c r="LE29" s="13"/>
      <c r="LF29" s="13">
        <v>1</v>
      </c>
      <c r="LG29" s="13">
        <v>2</v>
      </c>
      <c r="LH29" s="13"/>
      <c r="LI29" s="13"/>
      <c r="LJ29" s="13">
        <v>1</v>
      </c>
      <c r="LK29" s="13">
        <v>1</v>
      </c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>
        <v>1</v>
      </c>
      <c r="LZ29" s="13"/>
      <c r="MA29" s="13"/>
      <c r="MB29" s="13"/>
      <c r="MC29" s="13"/>
      <c r="MD29" s="13"/>
      <c r="ME29" s="13"/>
      <c r="MF29" s="13"/>
      <c r="MG29" s="13">
        <v>1</v>
      </c>
      <c r="MH29" s="13"/>
      <c r="MI29" s="13">
        <v>1</v>
      </c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>
        <v>1</v>
      </c>
      <c r="NF29" s="59">
        <v>23</v>
      </c>
      <c r="NG29" s="13">
        <v>48794</v>
      </c>
    </row>
    <row r="30" spans="1:371" ht="13.8">
      <c r="A30" s="5" t="s">
        <v>43</v>
      </c>
      <c r="B30" s="253">
        <f t="shared" si="26"/>
        <v>117</v>
      </c>
      <c r="C30" s="253">
        <f t="shared" si="27"/>
        <v>105</v>
      </c>
      <c r="D30" s="253">
        <f t="shared" si="28"/>
        <v>214</v>
      </c>
      <c r="E30" s="253">
        <f t="shared" si="29"/>
        <v>270</v>
      </c>
      <c r="F30" s="253">
        <f t="shared" si="30"/>
        <v>1176</v>
      </c>
      <c r="G30" s="253">
        <f t="shared" si="31"/>
        <v>914</v>
      </c>
      <c r="H30" s="253">
        <f t="shared" si="32"/>
        <v>1353</v>
      </c>
      <c r="I30" s="253">
        <f t="shared" si="33"/>
        <v>1119</v>
      </c>
      <c r="J30" s="253">
        <f t="shared" si="34"/>
        <v>1068</v>
      </c>
      <c r="K30" s="253">
        <f t="shared" si="35"/>
        <v>845</v>
      </c>
      <c r="L30" s="253">
        <f t="shared" si="36"/>
        <v>580</v>
      </c>
      <c r="M30" s="253">
        <f t="shared" si="37"/>
        <v>547</v>
      </c>
      <c r="N30" s="253">
        <f t="shared" si="38"/>
        <v>377</v>
      </c>
      <c r="O30" s="253">
        <f t="shared" si="39"/>
        <v>361</v>
      </c>
      <c r="P30" s="253">
        <f t="shared" si="40"/>
        <v>186</v>
      </c>
      <c r="Q30" s="253">
        <f t="shared" si="41"/>
        <v>173</v>
      </c>
      <c r="R30" s="253">
        <f t="shared" si="42"/>
        <v>62</v>
      </c>
      <c r="S30" s="253">
        <f t="shared" si="43"/>
        <v>80</v>
      </c>
      <c r="T30" s="253">
        <f t="shared" si="44"/>
        <v>4</v>
      </c>
      <c r="U30" s="253">
        <f t="shared" si="45"/>
        <v>19</v>
      </c>
      <c r="W30" s="348"/>
      <c r="X30" s="43" t="s">
        <v>16</v>
      </c>
      <c r="Y30" s="40" t="s">
        <v>16</v>
      </c>
      <c r="Z30" s="41" t="s">
        <v>7</v>
      </c>
      <c r="AA30" s="41" t="s">
        <v>7</v>
      </c>
      <c r="AB30" s="40" t="s">
        <v>8</v>
      </c>
      <c r="AC30" s="40" t="s">
        <v>8</v>
      </c>
      <c r="AD30" s="40" t="s">
        <v>9</v>
      </c>
      <c r="AE30" s="40" t="s">
        <v>9</v>
      </c>
      <c r="AF30" s="40" t="s">
        <v>10</v>
      </c>
      <c r="AG30" s="40" t="s">
        <v>10</v>
      </c>
      <c r="AH30" s="40" t="s">
        <v>11</v>
      </c>
      <c r="AI30" s="40" t="s">
        <v>11</v>
      </c>
      <c r="AJ30" s="40" t="s">
        <v>12</v>
      </c>
      <c r="AK30" s="40" t="s">
        <v>12</v>
      </c>
      <c r="AL30" s="40" t="s">
        <v>13</v>
      </c>
      <c r="AM30" s="40" t="s">
        <v>13</v>
      </c>
      <c r="AN30" s="40" t="s">
        <v>14</v>
      </c>
      <c r="AO30" s="40" t="s">
        <v>14</v>
      </c>
      <c r="AP30" s="40" t="s">
        <v>15</v>
      </c>
      <c r="AQ30" s="44" t="s">
        <v>15</v>
      </c>
      <c r="AR30" s="36"/>
      <c r="AT30" s="56"/>
      <c r="AU30" s="56" t="s">
        <v>266</v>
      </c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7" t="s">
        <v>293</v>
      </c>
      <c r="FC30" s="56" t="s">
        <v>265</v>
      </c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  <c r="IW30" s="56"/>
      <c r="IX30" s="56"/>
      <c r="IY30" s="56"/>
      <c r="IZ30" s="56"/>
      <c r="JA30" s="56"/>
      <c r="JB30" s="56"/>
      <c r="JC30" s="56"/>
      <c r="JD30" s="56"/>
      <c r="JE30" s="56"/>
      <c r="JF30" s="57" t="s">
        <v>294</v>
      </c>
      <c r="JG30" s="56" t="s">
        <v>269</v>
      </c>
      <c r="JH30" s="56"/>
      <c r="JI30" s="56"/>
      <c r="JJ30" s="56"/>
      <c r="JK30" s="56"/>
      <c r="JL30" s="56"/>
      <c r="JM30" s="56"/>
      <c r="JN30" s="56"/>
      <c r="JO30" s="56"/>
      <c r="JP30" s="56"/>
      <c r="JQ30" s="56"/>
      <c r="JR30" s="56"/>
      <c r="JS30" s="56"/>
      <c r="JT30" s="56"/>
      <c r="JU30" s="56"/>
      <c r="JV30" s="56"/>
      <c r="JW30" s="56"/>
      <c r="JX30" s="56"/>
      <c r="JY30" s="56"/>
      <c r="JZ30" s="56"/>
      <c r="KA30" s="56"/>
      <c r="KB30" s="56"/>
      <c r="KC30" s="56"/>
      <c r="KD30" s="56"/>
      <c r="KE30" s="56"/>
      <c r="KF30" s="56"/>
      <c r="KG30" s="56"/>
      <c r="KH30" s="56"/>
      <c r="KI30" s="56"/>
      <c r="KJ30" s="56"/>
      <c r="KK30" s="56"/>
      <c r="KL30" s="56"/>
      <c r="KM30" s="56"/>
      <c r="KN30" s="56"/>
      <c r="KO30" s="56"/>
      <c r="KP30" s="56"/>
      <c r="KQ30" s="56"/>
      <c r="KR30" s="56"/>
      <c r="KS30" s="56"/>
      <c r="KT30" s="56"/>
      <c r="KU30" s="56"/>
      <c r="KV30" s="56"/>
      <c r="KW30" s="56"/>
      <c r="KX30" s="56"/>
      <c r="KY30" s="56"/>
      <c r="KZ30" s="56"/>
      <c r="LA30" s="56"/>
      <c r="LB30" s="56"/>
      <c r="LC30" s="56"/>
      <c r="LD30" s="56"/>
      <c r="LE30" s="56"/>
      <c r="LF30" s="56"/>
      <c r="LG30" s="56"/>
      <c r="LH30" s="56"/>
      <c r="LI30" s="56"/>
      <c r="LJ30" s="56"/>
      <c r="LK30" s="56"/>
      <c r="LL30" s="56"/>
      <c r="LM30" s="56"/>
      <c r="LN30" s="56"/>
      <c r="LO30" s="56"/>
      <c r="LP30" s="56"/>
      <c r="LQ30" s="56"/>
      <c r="LR30" s="56"/>
      <c r="LS30" s="56"/>
      <c r="LT30" s="56"/>
      <c r="LU30" s="56"/>
      <c r="LV30" s="56"/>
      <c r="LW30" s="56"/>
      <c r="LX30" s="56"/>
      <c r="LY30" s="56"/>
      <c r="LZ30" s="56"/>
      <c r="MA30" s="56"/>
      <c r="MB30" s="56"/>
      <c r="MC30" s="56"/>
      <c r="MD30" s="56"/>
      <c r="ME30" s="56"/>
      <c r="MF30" s="56"/>
      <c r="MG30" s="56"/>
      <c r="MH30" s="56"/>
      <c r="MI30" s="56"/>
      <c r="MJ30" s="56"/>
      <c r="MK30" s="56"/>
      <c r="ML30" s="56"/>
      <c r="MM30" s="56"/>
      <c r="MN30" s="56"/>
      <c r="MO30" s="56"/>
      <c r="MP30" s="56"/>
      <c r="MQ30" s="56"/>
      <c r="MR30" s="56"/>
      <c r="MS30" s="56"/>
      <c r="MT30" s="56"/>
      <c r="MU30" s="56"/>
      <c r="MV30" s="56"/>
      <c r="MW30" s="56"/>
      <c r="MX30" s="56"/>
      <c r="MY30" s="56"/>
      <c r="MZ30" s="56"/>
      <c r="NA30" s="56"/>
      <c r="NB30" s="56"/>
      <c r="NC30" s="56"/>
      <c r="ND30" s="56"/>
      <c r="NE30" s="56"/>
      <c r="NF30" s="57" t="s">
        <v>295</v>
      </c>
      <c r="NG30" s="56" t="s">
        <v>274</v>
      </c>
    </row>
    <row r="31" spans="1:371" ht="14.4" thickBot="1">
      <c r="A31" s="5" t="s">
        <v>44</v>
      </c>
      <c r="B31" s="253">
        <f t="shared" si="26"/>
        <v>245</v>
      </c>
      <c r="C31" s="253">
        <f t="shared" si="27"/>
        <v>248</v>
      </c>
      <c r="D31" s="253">
        <f t="shared" si="28"/>
        <v>410</v>
      </c>
      <c r="E31" s="253">
        <f t="shared" si="29"/>
        <v>410</v>
      </c>
      <c r="F31" s="253">
        <f t="shared" si="30"/>
        <v>1145</v>
      </c>
      <c r="G31" s="253">
        <f t="shared" si="31"/>
        <v>1204</v>
      </c>
      <c r="H31" s="253">
        <f t="shared" si="32"/>
        <v>1617</v>
      </c>
      <c r="I31" s="253">
        <f t="shared" si="33"/>
        <v>1532</v>
      </c>
      <c r="J31" s="253">
        <f t="shared" si="34"/>
        <v>1108</v>
      </c>
      <c r="K31" s="253">
        <f t="shared" si="35"/>
        <v>993</v>
      </c>
      <c r="L31" s="253">
        <f t="shared" si="36"/>
        <v>695</v>
      </c>
      <c r="M31" s="253">
        <f t="shared" si="37"/>
        <v>616</v>
      </c>
      <c r="N31" s="253">
        <f t="shared" si="38"/>
        <v>349</v>
      </c>
      <c r="O31" s="253">
        <f t="shared" si="39"/>
        <v>288</v>
      </c>
      <c r="P31" s="253">
        <f t="shared" si="40"/>
        <v>124</v>
      </c>
      <c r="Q31" s="253">
        <f t="shared" si="41"/>
        <v>94</v>
      </c>
      <c r="R31" s="253">
        <f t="shared" si="42"/>
        <v>34</v>
      </c>
      <c r="S31" s="253">
        <f t="shared" si="43"/>
        <v>38</v>
      </c>
      <c r="T31" s="253">
        <f t="shared" si="44"/>
        <v>8</v>
      </c>
      <c r="U31" s="253">
        <f t="shared" si="45"/>
        <v>13</v>
      </c>
      <c r="W31" s="18" t="s">
        <v>184</v>
      </c>
      <c r="X31" s="79" t="s">
        <v>265</v>
      </c>
      <c r="Y31" s="50" t="s">
        <v>266</v>
      </c>
      <c r="Z31" s="50" t="s">
        <v>265</v>
      </c>
      <c r="AA31" s="50" t="s">
        <v>266</v>
      </c>
      <c r="AB31" s="50" t="s">
        <v>265</v>
      </c>
      <c r="AC31" s="50" t="s">
        <v>266</v>
      </c>
      <c r="AD31" s="50" t="s">
        <v>265</v>
      </c>
      <c r="AE31" s="50" t="s">
        <v>266</v>
      </c>
      <c r="AF31" s="50" t="s">
        <v>265</v>
      </c>
      <c r="AG31" s="50" t="s">
        <v>266</v>
      </c>
      <c r="AH31" s="50" t="s">
        <v>265</v>
      </c>
      <c r="AI31" s="50" t="s">
        <v>266</v>
      </c>
      <c r="AJ31" s="50" t="s">
        <v>265</v>
      </c>
      <c r="AK31" s="50" t="s">
        <v>266</v>
      </c>
      <c r="AL31" s="50" t="s">
        <v>265</v>
      </c>
      <c r="AM31" s="50" t="s">
        <v>266</v>
      </c>
      <c r="AN31" s="50" t="s">
        <v>265</v>
      </c>
      <c r="AO31" s="50" t="s">
        <v>266</v>
      </c>
      <c r="AP31" s="50" t="s">
        <v>265</v>
      </c>
      <c r="AQ31" s="51" t="s">
        <v>266</v>
      </c>
      <c r="AR31" s="36" t="s">
        <v>269</v>
      </c>
      <c r="AT31" s="18" t="s">
        <v>184</v>
      </c>
      <c r="AU31" s="18">
        <v>0</v>
      </c>
      <c r="AV31" s="18">
        <v>1</v>
      </c>
      <c r="AW31" s="18">
        <v>2</v>
      </c>
      <c r="AX31" s="18">
        <v>3</v>
      </c>
      <c r="AY31" s="18">
        <v>4</v>
      </c>
      <c r="AZ31" s="18">
        <v>5</v>
      </c>
      <c r="BA31" s="18">
        <v>6</v>
      </c>
      <c r="BB31" s="18">
        <v>7</v>
      </c>
      <c r="BC31" s="18">
        <v>8</v>
      </c>
      <c r="BD31" s="18">
        <v>9</v>
      </c>
      <c r="BE31" s="18">
        <v>10</v>
      </c>
      <c r="BF31" s="18">
        <v>11</v>
      </c>
      <c r="BG31" s="18">
        <v>12</v>
      </c>
      <c r="BH31" s="18">
        <v>13</v>
      </c>
      <c r="BI31" s="18">
        <v>14</v>
      </c>
      <c r="BJ31" s="18">
        <v>15</v>
      </c>
      <c r="BK31" s="18">
        <v>16</v>
      </c>
      <c r="BL31" s="18">
        <v>17</v>
      </c>
      <c r="BM31" s="18">
        <v>18</v>
      </c>
      <c r="BN31" s="18">
        <v>19</v>
      </c>
      <c r="BO31" s="18">
        <v>20</v>
      </c>
      <c r="BP31" s="18">
        <v>21</v>
      </c>
      <c r="BQ31" s="18">
        <v>22</v>
      </c>
      <c r="BR31" s="18">
        <v>23</v>
      </c>
      <c r="BS31" s="18">
        <v>24</v>
      </c>
      <c r="BT31" s="18">
        <v>25</v>
      </c>
      <c r="BU31" s="18">
        <v>26</v>
      </c>
      <c r="BV31" s="18">
        <v>27</v>
      </c>
      <c r="BW31" s="18">
        <v>28</v>
      </c>
      <c r="BX31" s="18">
        <v>29</v>
      </c>
      <c r="BY31" s="18">
        <v>30</v>
      </c>
      <c r="BZ31" s="18">
        <v>31</v>
      </c>
      <c r="CA31" s="18">
        <v>32</v>
      </c>
      <c r="CB31" s="18">
        <v>33</v>
      </c>
      <c r="CC31" s="18">
        <v>34</v>
      </c>
      <c r="CD31" s="18">
        <v>35</v>
      </c>
      <c r="CE31" s="18">
        <v>36</v>
      </c>
      <c r="CF31" s="18">
        <v>37</v>
      </c>
      <c r="CG31" s="18">
        <v>38</v>
      </c>
      <c r="CH31" s="18">
        <v>39</v>
      </c>
      <c r="CI31" s="18">
        <v>40</v>
      </c>
      <c r="CJ31" s="18">
        <v>41</v>
      </c>
      <c r="CK31" s="18">
        <v>42</v>
      </c>
      <c r="CL31" s="18">
        <v>43</v>
      </c>
      <c r="CM31" s="18">
        <v>44</v>
      </c>
      <c r="CN31" s="18">
        <v>45</v>
      </c>
      <c r="CO31" s="18">
        <v>46</v>
      </c>
      <c r="CP31" s="18">
        <v>47</v>
      </c>
      <c r="CQ31" s="18">
        <v>48</v>
      </c>
      <c r="CR31" s="18">
        <v>49</v>
      </c>
      <c r="CS31" s="18">
        <v>50</v>
      </c>
      <c r="CT31" s="18">
        <v>51</v>
      </c>
      <c r="CU31" s="18">
        <v>52</v>
      </c>
      <c r="CV31" s="18">
        <v>53</v>
      </c>
      <c r="CW31" s="18">
        <v>54</v>
      </c>
      <c r="CX31" s="18">
        <v>55</v>
      </c>
      <c r="CY31" s="18">
        <v>56</v>
      </c>
      <c r="CZ31" s="18">
        <v>57</v>
      </c>
      <c r="DA31" s="18">
        <v>58</v>
      </c>
      <c r="DB31" s="18">
        <v>59</v>
      </c>
      <c r="DC31" s="18">
        <v>60</v>
      </c>
      <c r="DD31" s="18">
        <v>61</v>
      </c>
      <c r="DE31" s="18">
        <v>62</v>
      </c>
      <c r="DF31" s="18">
        <v>63</v>
      </c>
      <c r="DG31" s="18">
        <v>64</v>
      </c>
      <c r="DH31" s="18">
        <v>65</v>
      </c>
      <c r="DI31" s="18">
        <v>66</v>
      </c>
      <c r="DJ31" s="18">
        <v>67</v>
      </c>
      <c r="DK31" s="18">
        <v>68</v>
      </c>
      <c r="DL31" s="18">
        <v>69</v>
      </c>
      <c r="DM31" s="18">
        <v>70</v>
      </c>
      <c r="DN31" s="18">
        <v>71</v>
      </c>
      <c r="DO31" s="18">
        <v>72</v>
      </c>
      <c r="DP31" s="18">
        <v>73</v>
      </c>
      <c r="DQ31" s="18">
        <v>74</v>
      </c>
      <c r="DR31" s="18">
        <v>75</v>
      </c>
      <c r="DS31" s="18">
        <v>76</v>
      </c>
      <c r="DT31" s="18">
        <v>77</v>
      </c>
      <c r="DU31" s="18">
        <v>78</v>
      </c>
      <c r="DV31" s="18">
        <v>79</v>
      </c>
      <c r="DW31" s="18">
        <v>80</v>
      </c>
      <c r="DX31" s="18">
        <v>81</v>
      </c>
      <c r="DY31" s="18">
        <v>82</v>
      </c>
      <c r="DZ31" s="18">
        <v>83</v>
      </c>
      <c r="EA31" s="18">
        <v>84</v>
      </c>
      <c r="EB31" s="18">
        <v>85</v>
      </c>
      <c r="EC31" s="18">
        <v>86</v>
      </c>
      <c r="ED31" s="18">
        <v>87</v>
      </c>
      <c r="EE31" s="18">
        <v>88</v>
      </c>
      <c r="EF31" s="18">
        <v>89</v>
      </c>
      <c r="EG31" s="18">
        <v>90</v>
      </c>
      <c r="EH31" s="18">
        <v>91</v>
      </c>
      <c r="EI31" s="18">
        <v>92</v>
      </c>
      <c r="EJ31" s="18">
        <v>93</v>
      </c>
      <c r="EK31" s="18">
        <v>94</v>
      </c>
      <c r="EL31" s="18">
        <v>95</v>
      </c>
      <c r="EM31" s="18">
        <v>96</v>
      </c>
      <c r="EN31" s="18">
        <v>97</v>
      </c>
      <c r="EO31" s="18">
        <v>98</v>
      </c>
      <c r="EP31" s="18">
        <v>99</v>
      </c>
      <c r="EQ31" s="18">
        <v>100</v>
      </c>
      <c r="ER31" s="18">
        <v>101</v>
      </c>
      <c r="ES31" s="18">
        <v>102</v>
      </c>
      <c r="ET31" s="18">
        <v>103</v>
      </c>
      <c r="EU31" s="18">
        <v>104</v>
      </c>
      <c r="EV31" s="18">
        <v>105</v>
      </c>
      <c r="EW31" s="18">
        <v>106</v>
      </c>
      <c r="EX31" s="18">
        <v>110</v>
      </c>
      <c r="EY31" s="18">
        <v>119</v>
      </c>
      <c r="EZ31" s="18">
        <v>120</v>
      </c>
      <c r="FA31" s="18" t="s">
        <v>291</v>
      </c>
      <c r="FB31" s="58"/>
      <c r="FC31" s="18">
        <v>0</v>
      </c>
      <c r="FD31" s="18">
        <v>1</v>
      </c>
      <c r="FE31" s="18">
        <v>2</v>
      </c>
      <c r="FF31" s="18">
        <v>3</v>
      </c>
      <c r="FG31" s="18">
        <v>4</v>
      </c>
      <c r="FH31" s="18">
        <v>5</v>
      </c>
      <c r="FI31" s="18">
        <v>6</v>
      </c>
      <c r="FJ31" s="18">
        <v>7</v>
      </c>
      <c r="FK31" s="18">
        <v>8</v>
      </c>
      <c r="FL31" s="18">
        <v>9</v>
      </c>
      <c r="FM31" s="18">
        <v>10</v>
      </c>
      <c r="FN31" s="18">
        <v>11</v>
      </c>
      <c r="FO31" s="18">
        <v>12</v>
      </c>
      <c r="FP31" s="18">
        <v>13</v>
      </c>
      <c r="FQ31" s="18">
        <v>14</v>
      </c>
      <c r="FR31" s="18">
        <v>15</v>
      </c>
      <c r="FS31" s="18">
        <v>16</v>
      </c>
      <c r="FT31" s="18">
        <v>17</v>
      </c>
      <c r="FU31" s="18">
        <v>18</v>
      </c>
      <c r="FV31" s="18">
        <v>19</v>
      </c>
      <c r="FW31" s="18">
        <v>20</v>
      </c>
      <c r="FX31" s="18">
        <v>21</v>
      </c>
      <c r="FY31" s="18">
        <v>22</v>
      </c>
      <c r="FZ31" s="18">
        <v>23</v>
      </c>
      <c r="GA31" s="18">
        <v>24</v>
      </c>
      <c r="GB31" s="18">
        <v>25</v>
      </c>
      <c r="GC31" s="18">
        <v>26</v>
      </c>
      <c r="GD31" s="18">
        <v>27</v>
      </c>
      <c r="GE31" s="18">
        <v>28</v>
      </c>
      <c r="GF31" s="18">
        <v>29</v>
      </c>
      <c r="GG31" s="18">
        <v>30</v>
      </c>
      <c r="GH31" s="18">
        <v>31</v>
      </c>
      <c r="GI31" s="18">
        <v>32</v>
      </c>
      <c r="GJ31" s="18">
        <v>33</v>
      </c>
      <c r="GK31" s="18">
        <v>34</v>
      </c>
      <c r="GL31" s="18">
        <v>35</v>
      </c>
      <c r="GM31" s="18">
        <v>36</v>
      </c>
      <c r="GN31" s="18">
        <v>37</v>
      </c>
      <c r="GO31" s="18">
        <v>38</v>
      </c>
      <c r="GP31" s="18">
        <v>39</v>
      </c>
      <c r="GQ31" s="18">
        <v>40</v>
      </c>
      <c r="GR31" s="18">
        <v>41</v>
      </c>
      <c r="GS31" s="18">
        <v>42</v>
      </c>
      <c r="GT31" s="18">
        <v>43</v>
      </c>
      <c r="GU31" s="18">
        <v>44</v>
      </c>
      <c r="GV31" s="18">
        <v>45</v>
      </c>
      <c r="GW31" s="18">
        <v>46</v>
      </c>
      <c r="GX31" s="18">
        <v>47</v>
      </c>
      <c r="GY31" s="18">
        <v>48</v>
      </c>
      <c r="GZ31" s="18">
        <v>49</v>
      </c>
      <c r="HA31" s="18">
        <v>50</v>
      </c>
      <c r="HB31" s="18">
        <v>51</v>
      </c>
      <c r="HC31" s="18">
        <v>52</v>
      </c>
      <c r="HD31" s="18">
        <v>53</v>
      </c>
      <c r="HE31" s="18">
        <v>54</v>
      </c>
      <c r="HF31" s="18">
        <v>55</v>
      </c>
      <c r="HG31" s="18">
        <v>56</v>
      </c>
      <c r="HH31" s="18">
        <v>57</v>
      </c>
      <c r="HI31" s="18">
        <v>58</v>
      </c>
      <c r="HJ31" s="18">
        <v>59</v>
      </c>
      <c r="HK31" s="18">
        <v>60</v>
      </c>
      <c r="HL31" s="18">
        <v>61</v>
      </c>
      <c r="HM31" s="18">
        <v>62</v>
      </c>
      <c r="HN31" s="18">
        <v>63</v>
      </c>
      <c r="HO31" s="18">
        <v>64</v>
      </c>
      <c r="HP31" s="18">
        <v>65</v>
      </c>
      <c r="HQ31" s="18">
        <v>66</v>
      </c>
      <c r="HR31" s="18">
        <v>67</v>
      </c>
      <c r="HS31" s="18">
        <v>68</v>
      </c>
      <c r="HT31" s="18">
        <v>69</v>
      </c>
      <c r="HU31" s="18">
        <v>70</v>
      </c>
      <c r="HV31" s="18">
        <v>71</v>
      </c>
      <c r="HW31" s="18">
        <v>72</v>
      </c>
      <c r="HX31" s="18">
        <v>73</v>
      </c>
      <c r="HY31" s="18">
        <v>74</v>
      </c>
      <c r="HZ31" s="18">
        <v>75</v>
      </c>
      <c r="IA31" s="18">
        <v>76</v>
      </c>
      <c r="IB31" s="18">
        <v>77</v>
      </c>
      <c r="IC31" s="18">
        <v>78</v>
      </c>
      <c r="ID31" s="18">
        <v>79</v>
      </c>
      <c r="IE31" s="18">
        <v>80</v>
      </c>
      <c r="IF31" s="18">
        <v>81</v>
      </c>
      <c r="IG31" s="18">
        <v>82</v>
      </c>
      <c r="IH31" s="18">
        <v>83</v>
      </c>
      <c r="II31" s="18">
        <v>84</v>
      </c>
      <c r="IJ31" s="18">
        <v>85</v>
      </c>
      <c r="IK31" s="18">
        <v>86</v>
      </c>
      <c r="IL31" s="18">
        <v>87</v>
      </c>
      <c r="IM31" s="18">
        <v>88</v>
      </c>
      <c r="IN31" s="18">
        <v>89</v>
      </c>
      <c r="IO31" s="18">
        <v>90</v>
      </c>
      <c r="IP31" s="18">
        <v>91</v>
      </c>
      <c r="IQ31" s="18">
        <v>92</v>
      </c>
      <c r="IR31" s="18">
        <v>93</v>
      </c>
      <c r="IS31" s="18">
        <v>94</v>
      </c>
      <c r="IT31" s="18">
        <v>95</v>
      </c>
      <c r="IU31" s="18">
        <v>96</v>
      </c>
      <c r="IV31" s="18">
        <v>97</v>
      </c>
      <c r="IW31" s="18">
        <v>98</v>
      </c>
      <c r="IX31" s="18">
        <v>99</v>
      </c>
      <c r="IY31" s="18">
        <v>100</v>
      </c>
      <c r="IZ31" s="18">
        <v>101</v>
      </c>
      <c r="JA31" s="18">
        <v>103</v>
      </c>
      <c r="JB31" s="18">
        <v>104</v>
      </c>
      <c r="JC31" s="18">
        <v>119</v>
      </c>
      <c r="JD31" s="18">
        <v>120</v>
      </c>
      <c r="JE31" s="18" t="s">
        <v>291</v>
      </c>
      <c r="JF31" s="58"/>
      <c r="JG31" s="18">
        <v>0</v>
      </c>
      <c r="JH31" s="18">
        <v>1</v>
      </c>
      <c r="JI31" s="18">
        <v>2</v>
      </c>
      <c r="JJ31" s="18">
        <v>3</v>
      </c>
      <c r="JK31" s="18">
        <v>4</v>
      </c>
      <c r="JL31" s="18">
        <v>5</v>
      </c>
      <c r="JM31" s="18">
        <v>6</v>
      </c>
      <c r="JN31" s="18">
        <v>7</v>
      </c>
      <c r="JO31" s="18">
        <v>8</v>
      </c>
      <c r="JP31" s="18">
        <v>9</v>
      </c>
      <c r="JQ31" s="18">
        <v>10</v>
      </c>
      <c r="JR31" s="18">
        <v>11</v>
      </c>
      <c r="JS31" s="18">
        <v>12</v>
      </c>
      <c r="JT31" s="18">
        <v>13</v>
      </c>
      <c r="JU31" s="18">
        <v>14</v>
      </c>
      <c r="JV31" s="18">
        <v>15</v>
      </c>
      <c r="JW31" s="18">
        <v>16</v>
      </c>
      <c r="JX31" s="18">
        <v>17</v>
      </c>
      <c r="JY31" s="18">
        <v>18</v>
      </c>
      <c r="JZ31" s="18">
        <v>19</v>
      </c>
      <c r="KA31" s="18">
        <v>20</v>
      </c>
      <c r="KB31" s="18">
        <v>21</v>
      </c>
      <c r="KC31" s="18">
        <v>22</v>
      </c>
      <c r="KD31" s="18">
        <v>23</v>
      </c>
      <c r="KE31" s="18">
        <v>24</v>
      </c>
      <c r="KF31" s="18">
        <v>25</v>
      </c>
      <c r="KG31" s="18">
        <v>26</v>
      </c>
      <c r="KH31" s="18">
        <v>27</v>
      </c>
      <c r="KI31" s="18">
        <v>28</v>
      </c>
      <c r="KJ31" s="18">
        <v>29</v>
      </c>
      <c r="KK31" s="18">
        <v>30</v>
      </c>
      <c r="KL31" s="18">
        <v>31</v>
      </c>
      <c r="KM31" s="18">
        <v>32</v>
      </c>
      <c r="KN31" s="18">
        <v>33</v>
      </c>
      <c r="KO31" s="18">
        <v>34</v>
      </c>
      <c r="KP31" s="18">
        <v>35</v>
      </c>
      <c r="KQ31" s="18">
        <v>36</v>
      </c>
      <c r="KR31" s="18">
        <v>37</v>
      </c>
      <c r="KS31" s="18">
        <v>38</v>
      </c>
      <c r="KT31" s="18">
        <v>39</v>
      </c>
      <c r="KU31" s="18">
        <v>40</v>
      </c>
      <c r="KV31" s="18">
        <v>41</v>
      </c>
      <c r="KW31" s="18">
        <v>42</v>
      </c>
      <c r="KX31" s="18">
        <v>43</v>
      </c>
      <c r="KY31" s="18">
        <v>44</v>
      </c>
      <c r="KZ31" s="18">
        <v>45</v>
      </c>
      <c r="LA31" s="18">
        <v>46</v>
      </c>
      <c r="LB31" s="18">
        <v>47</v>
      </c>
      <c r="LC31" s="18">
        <v>48</v>
      </c>
      <c r="LD31" s="18">
        <v>49</v>
      </c>
      <c r="LE31" s="18">
        <v>50</v>
      </c>
      <c r="LF31" s="18">
        <v>51</v>
      </c>
      <c r="LG31" s="18">
        <v>52</v>
      </c>
      <c r="LH31" s="18">
        <v>53</v>
      </c>
      <c r="LI31" s="18">
        <v>54</v>
      </c>
      <c r="LJ31" s="18">
        <v>55</v>
      </c>
      <c r="LK31" s="18">
        <v>56</v>
      </c>
      <c r="LL31" s="18">
        <v>57</v>
      </c>
      <c r="LM31" s="18">
        <v>58</v>
      </c>
      <c r="LN31" s="18">
        <v>59</v>
      </c>
      <c r="LO31" s="18">
        <v>60</v>
      </c>
      <c r="LP31" s="18">
        <v>61</v>
      </c>
      <c r="LQ31" s="18">
        <v>62</v>
      </c>
      <c r="LR31" s="18">
        <v>63</v>
      </c>
      <c r="LS31" s="18">
        <v>64</v>
      </c>
      <c r="LT31" s="18">
        <v>65</v>
      </c>
      <c r="LU31" s="18">
        <v>66</v>
      </c>
      <c r="LV31" s="18">
        <v>67</v>
      </c>
      <c r="LW31" s="18">
        <v>68</v>
      </c>
      <c r="LX31" s="18">
        <v>69</v>
      </c>
      <c r="LY31" s="18">
        <v>70</v>
      </c>
      <c r="LZ31" s="18">
        <v>71</v>
      </c>
      <c r="MA31" s="18">
        <v>72</v>
      </c>
      <c r="MB31" s="18">
        <v>73</v>
      </c>
      <c r="MC31" s="18">
        <v>74</v>
      </c>
      <c r="MD31" s="18">
        <v>75</v>
      </c>
      <c r="ME31" s="18">
        <v>76</v>
      </c>
      <c r="MF31" s="18">
        <v>77</v>
      </c>
      <c r="MG31" s="18">
        <v>78</v>
      </c>
      <c r="MH31" s="18">
        <v>79</v>
      </c>
      <c r="MI31" s="18">
        <v>80</v>
      </c>
      <c r="MJ31" s="18">
        <v>81</v>
      </c>
      <c r="MK31" s="18">
        <v>82</v>
      </c>
      <c r="ML31" s="18">
        <v>83</v>
      </c>
      <c r="MM31" s="18">
        <v>84</v>
      </c>
      <c r="MN31" s="18">
        <v>85</v>
      </c>
      <c r="MO31" s="18">
        <v>86</v>
      </c>
      <c r="MP31" s="18">
        <v>87</v>
      </c>
      <c r="MQ31" s="18">
        <v>88</v>
      </c>
      <c r="MR31" s="18">
        <v>89</v>
      </c>
      <c r="MS31" s="18">
        <v>90</v>
      </c>
      <c r="MT31" s="18">
        <v>91</v>
      </c>
      <c r="MU31" s="18">
        <v>92</v>
      </c>
      <c r="MV31" s="18">
        <v>93</v>
      </c>
      <c r="MW31" s="18">
        <v>94</v>
      </c>
      <c r="MX31" s="18">
        <v>95</v>
      </c>
      <c r="MY31" s="18">
        <v>96</v>
      </c>
      <c r="MZ31" s="18">
        <v>97</v>
      </c>
      <c r="NA31" s="18">
        <v>98</v>
      </c>
      <c r="NB31" s="18">
        <v>100</v>
      </c>
      <c r="NC31" s="18">
        <v>119</v>
      </c>
      <c r="ND31" s="18">
        <v>120</v>
      </c>
      <c r="NE31" s="18" t="s">
        <v>291</v>
      </c>
      <c r="NF31" s="58"/>
      <c r="NG31" s="18"/>
    </row>
    <row r="32" spans="1:371" ht="13.8">
      <c r="A32" s="5" t="s">
        <v>183</v>
      </c>
      <c r="B32" s="253">
        <f t="shared" si="26"/>
        <v>449</v>
      </c>
      <c r="C32" s="253">
        <f t="shared" si="27"/>
        <v>415</v>
      </c>
      <c r="D32" s="253">
        <f t="shared" si="28"/>
        <v>1026</v>
      </c>
      <c r="E32" s="253">
        <f t="shared" si="29"/>
        <v>1126</v>
      </c>
      <c r="F32" s="253">
        <f t="shared" si="30"/>
        <v>5323</v>
      </c>
      <c r="G32" s="253">
        <f t="shared" si="31"/>
        <v>5198</v>
      </c>
      <c r="H32" s="253">
        <f t="shared" si="32"/>
        <v>6275</v>
      </c>
      <c r="I32" s="253">
        <f t="shared" si="33"/>
        <v>5737</v>
      </c>
      <c r="J32" s="253">
        <f t="shared" si="34"/>
        <v>5298</v>
      </c>
      <c r="K32" s="253">
        <f t="shared" si="35"/>
        <v>4886</v>
      </c>
      <c r="L32" s="253">
        <f t="shared" si="36"/>
        <v>3168</v>
      </c>
      <c r="M32" s="253">
        <f t="shared" si="37"/>
        <v>3154</v>
      </c>
      <c r="N32" s="253">
        <f t="shared" si="38"/>
        <v>2206</v>
      </c>
      <c r="O32" s="253">
        <f t="shared" si="39"/>
        <v>2003</v>
      </c>
      <c r="P32" s="253">
        <f t="shared" si="40"/>
        <v>958</v>
      </c>
      <c r="Q32" s="253">
        <f t="shared" si="41"/>
        <v>811</v>
      </c>
      <c r="R32" s="253">
        <f t="shared" si="42"/>
        <v>261</v>
      </c>
      <c r="S32" s="253">
        <f t="shared" si="43"/>
        <v>359</v>
      </c>
      <c r="T32" s="253">
        <f t="shared" si="44"/>
        <v>31</v>
      </c>
      <c r="U32" s="253">
        <f t="shared" si="45"/>
        <v>79</v>
      </c>
      <c r="W32" s="340" t="s">
        <v>18</v>
      </c>
      <c r="X32" s="447">
        <f>SUM(FC32:FL32)</f>
        <v>8200</v>
      </c>
      <c r="Y32" s="447">
        <f>SUM(AU32:BD32)</f>
        <v>7538</v>
      </c>
      <c r="Z32" s="447">
        <f>SUM(FM32:FV32)</f>
        <v>14262</v>
      </c>
      <c r="AA32" s="447">
        <f>SUM(BE32:BN32)</f>
        <v>16313</v>
      </c>
      <c r="AB32" s="447">
        <f>SUM(FW32:GF32)</f>
        <v>57956</v>
      </c>
      <c r="AC32" s="447">
        <f>SUM(BO32:BX32)</f>
        <v>56685</v>
      </c>
      <c r="AD32" s="447">
        <f>SUM(GG32:GP32)</f>
        <v>67043</v>
      </c>
      <c r="AE32" s="447">
        <f>SUM(BY32:CH32)</f>
        <v>62824</v>
      </c>
      <c r="AF32" s="447">
        <f>SUM(GQ32:GZ32)</f>
        <v>54926</v>
      </c>
      <c r="AG32" s="447">
        <f>SUM(CI32:CR32)</f>
        <v>52209</v>
      </c>
      <c r="AH32" s="447">
        <f>SUM(HA32:HJ32)</f>
        <v>37217</v>
      </c>
      <c r="AI32" s="447">
        <f>SUM(CS32:DB32)</f>
        <v>35379</v>
      </c>
      <c r="AJ32" s="447">
        <f>SUM(HK32:HT32)</f>
        <v>20874</v>
      </c>
      <c r="AK32" s="447">
        <f>SUM(DC32:DL32)</f>
        <v>17658</v>
      </c>
      <c r="AL32" s="447">
        <f>SUM(HU32:ID32)</f>
        <v>10432</v>
      </c>
      <c r="AM32" s="447">
        <f>SUM(DM32:DV32)</f>
        <v>9617</v>
      </c>
      <c r="AN32" s="447">
        <f>SUM(IE32:IN32)</f>
        <v>4644</v>
      </c>
      <c r="AO32" s="447">
        <f>SUM(DW32:EF32)</f>
        <v>7114</v>
      </c>
      <c r="AP32" s="447">
        <f>SUM(IO32:JD32)</f>
        <v>925</v>
      </c>
      <c r="AQ32" s="447">
        <f>SUM(EG32:EZ32)</f>
        <v>3130</v>
      </c>
      <c r="AR32" s="447">
        <f>+FA32+JE32+NF32</f>
        <v>2062</v>
      </c>
      <c r="AT32" s="340" t="s">
        <v>18</v>
      </c>
      <c r="AU32" s="341">
        <v>970</v>
      </c>
      <c r="AV32" s="341">
        <v>1127</v>
      </c>
      <c r="AW32" s="341">
        <v>839</v>
      </c>
      <c r="AX32" s="341">
        <v>662</v>
      </c>
      <c r="AY32" s="341">
        <v>621</v>
      </c>
      <c r="AZ32" s="341">
        <v>631</v>
      </c>
      <c r="BA32" s="341">
        <v>661</v>
      </c>
      <c r="BB32" s="341">
        <v>654</v>
      </c>
      <c r="BC32" s="341">
        <v>699</v>
      </c>
      <c r="BD32" s="341">
        <v>674</v>
      </c>
      <c r="BE32" s="341">
        <v>769</v>
      </c>
      <c r="BF32" s="341">
        <v>833</v>
      </c>
      <c r="BG32" s="341">
        <v>955</v>
      </c>
      <c r="BH32" s="341">
        <v>1003</v>
      </c>
      <c r="BI32" s="341">
        <v>1319</v>
      </c>
      <c r="BJ32" s="341">
        <v>1547</v>
      </c>
      <c r="BK32" s="341">
        <v>1920</v>
      </c>
      <c r="BL32" s="341">
        <v>2230</v>
      </c>
      <c r="BM32" s="341">
        <v>2492</v>
      </c>
      <c r="BN32" s="341">
        <v>3245</v>
      </c>
      <c r="BO32" s="341">
        <v>3824</v>
      </c>
      <c r="BP32" s="341">
        <v>4232</v>
      </c>
      <c r="BQ32" s="341">
        <v>4843</v>
      </c>
      <c r="BR32" s="341">
        <v>5173</v>
      </c>
      <c r="BS32" s="341">
        <v>5852</v>
      </c>
      <c r="BT32" s="341">
        <v>6184</v>
      </c>
      <c r="BU32" s="341">
        <v>6218</v>
      </c>
      <c r="BV32" s="341">
        <v>6485</v>
      </c>
      <c r="BW32" s="341">
        <v>6921</v>
      </c>
      <c r="BX32" s="341">
        <v>6953</v>
      </c>
      <c r="BY32" s="341">
        <v>6697</v>
      </c>
      <c r="BZ32" s="341">
        <v>6684</v>
      </c>
      <c r="CA32" s="341">
        <v>6530</v>
      </c>
      <c r="CB32" s="341">
        <v>6516</v>
      </c>
      <c r="CC32" s="341">
        <v>6464</v>
      </c>
      <c r="CD32" s="341">
        <v>5986</v>
      </c>
      <c r="CE32" s="341">
        <v>5874</v>
      </c>
      <c r="CF32" s="341">
        <v>5805</v>
      </c>
      <c r="CG32" s="341">
        <v>6223</v>
      </c>
      <c r="CH32" s="341">
        <v>6045</v>
      </c>
      <c r="CI32" s="341">
        <v>6034</v>
      </c>
      <c r="CJ32" s="341">
        <v>5909</v>
      </c>
      <c r="CK32" s="341">
        <v>5688</v>
      </c>
      <c r="CL32" s="341">
        <v>5625</v>
      </c>
      <c r="CM32" s="341">
        <v>5088</v>
      </c>
      <c r="CN32" s="341">
        <v>5063</v>
      </c>
      <c r="CO32" s="341">
        <v>4654</v>
      </c>
      <c r="CP32" s="341">
        <v>4693</v>
      </c>
      <c r="CQ32" s="341">
        <v>4757</v>
      </c>
      <c r="CR32" s="341">
        <v>4698</v>
      </c>
      <c r="CS32" s="341">
        <v>4463</v>
      </c>
      <c r="CT32" s="341">
        <v>4133</v>
      </c>
      <c r="CU32" s="341">
        <v>3879</v>
      </c>
      <c r="CV32" s="341">
        <v>3742</v>
      </c>
      <c r="CW32" s="341">
        <v>3625</v>
      </c>
      <c r="CX32" s="341">
        <v>3527</v>
      </c>
      <c r="CY32" s="341">
        <v>3286</v>
      </c>
      <c r="CZ32" s="341">
        <v>3181</v>
      </c>
      <c r="DA32" s="341">
        <v>2863</v>
      </c>
      <c r="DB32" s="341">
        <v>2680</v>
      </c>
      <c r="DC32" s="341">
        <v>2478</v>
      </c>
      <c r="DD32" s="341">
        <v>2312</v>
      </c>
      <c r="DE32" s="341">
        <v>2036</v>
      </c>
      <c r="DF32" s="341">
        <v>1880</v>
      </c>
      <c r="DG32" s="341">
        <v>1716</v>
      </c>
      <c r="DH32" s="341">
        <v>1656</v>
      </c>
      <c r="DI32" s="341">
        <v>1545</v>
      </c>
      <c r="DJ32" s="341">
        <v>1433</v>
      </c>
      <c r="DK32" s="341">
        <v>1330</v>
      </c>
      <c r="DL32" s="341">
        <v>1272</v>
      </c>
      <c r="DM32" s="341">
        <v>1248</v>
      </c>
      <c r="DN32" s="341">
        <v>1070</v>
      </c>
      <c r="DO32" s="341">
        <v>1087</v>
      </c>
      <c r="DP32" s="341">
        <v>1008</v>
      </c>
      <c r="DQ32" s="341">
        <v>967</v>
      </c>
      <c r="DR32" s="341">
        <v>886</v>
      </c>
      <c r="DS32" s="341">
        <v>896</v>
      </c>
      <c r="DT32" s="341">
        <v>886</v>
      </c>
      <c r="DU32" s="341">
        <v>789</v>
      </c>
      <c r="DV32" s="341">
        <v>780</v>
      </c>
      <c r="DW32" s="341">
        <v>807</v>
      </c>
      <c r="DX32" s="341">
        <v>758</v>
      </c>
      <c r="DY32" s="341">
        <v>712</v>
      </c>
      <c r="DZ32" s="341">
        <v>688</v>
      </c>
      <c r="EA32" s="341">
        <v>701</v>
      </c>
      <c r="EB32" s="341">
        <v>740</v>
      </c>
      <c r="EC32" s="341">
        <v>721</v>
      </c>
      <c r="ED32" s="341">
        <v>684</v>
      </c>
      <c r="EE32" s="341">
        <v>657</v>
      </c>
      <c r="EF32" s="341">
        <v>646</v>
      </c>
      <c r="EG32" s="341">
        <v>599</v>
      </c>
      <c r="EH32" s="341">
        <v>506</v>
      </c>
      <c r="EI32" s="341">
        <v>433</v>
      </c>
      <c r="EJ32" s="341">
        <v>430</v>
      </c>
      <c r="EK32" s="341">
        <v>313</v>
      </c>
      <c r="EL32" s="341">
        <v>245</v>
      </c>
      <c r="EM32" s="341">
        <v>196</v>
      </c>
      <c r="EN32" s="341">
        <v>143</v>
      </c>
      <c r="EO32" s="341">
        <v>91</v>
      </c>
      <c r="EP32" s="341">
        <v>57</v>
      </c>
      <c r="EQ32" s="341">
        <v>51</v>
      </c>
      <c r="ER32" s="341">
        <v>19</v>
      </c>
      <c r="ES32" s="341">
        <v>17</v>
      </c>
      <c r="ET32" s="341">
        <v>4</v>
      </c>
      <c r="EU32" s="341">
        <v>4</v>
      </c>
      <c r="EV32" s="341">
        <v>3</v>
      </c>
      <c r="EW32" s="341">
        <v>1</v>
      </c>
      <c r="EX32" s="341">
        <v>1</v>
      </c>
      <c r="EY32" s="341">
        <v>2</v>
      </c>
      <c r="EZ32" s="341">
        <v>15</v>
      </c>
      <c r="FA32" s="341">
        <v>66</v>
      </c>
      <c r="FB32" s="342">
        <v>268533</v>
      </c>
      <c r="FC32" s="341">
        <v>1088</v>
      </c>
      <c r="FD32" s="341">
        <v>1313</v>
      </c>
      <c r="FE32" s="341">
        <v>871</v>
      </c>
      <c r="FF32" s="341">
        <v>691</v>
      </c>
      <c r="FG32" s="341">
        <v>659</v>
      </c>
      <c r="FH32" s="341">
        <v>722</v>
      </c>
      <c r="FI32" s="341">
        <v>748</v>
      </c>
      <c r="FJ32" s="341">
        <v>684</v>
      </c>
      <c r="FK32" s="341">
        <v>670</v>
      </c>
      <c r="FL32" s="341">
        <v>754</v>
      </c>
      <c r="FM32" s="341">
        <v>746</v>
      </c>
      <c r="FN32" s="341">
        <v>766</v>
      </c>
      <c r="FO32" s="341">
        <v>901</v>
      </c>
      <c r="FP32" s="341">
        <v>895</v>
      </c>
      <c r="FQ32" s="341">
        <v>1021</v>
      </c>
      <c r="FR32" s="341">
        <v>1277</v>
      </c>
      <c r="FS32" s="341">
        <v>1570</v>
      </c>
      <c r="FT32" s="341">
        <v>1853</v>
      </c>
      <c r="FU32" s="341">
        <v>2323</v>
      </c>
      <c r="FV32" s="341">
        <v>2910</v>
      </c>
      <c r="FW32" s="341">
        <v>3615</v>
      </c>
      <c r="FX32" s="341">
        <v>4164</v>
      </c>
      <c r="FY32" s="341">
        <v>4802</v>
      </c>
      <c r="FZ32" s="341">
        <v>5431</v>
      </c>
      <c r="GA32" s="341">
        <v>6041</v>
      </c>
      <c r="GB32" s="341">
        <v>6282</v>
      </c>
      <c r="GC32" s="341">
        <v>6461</v>
      </c>
      <c r="GD32" s="341">
        <v>6737</v>
      </c>
      <c r="GE32" s="341">
        <v>7144</v>
      </c>
      <c r="GF32" s="341">
        <v>7279</v>
      </c>
      <c r="GG32" s="341">
        <v>7137</v>
      </c>
      <c r="GH32" s="341">
        <v>6948</v>
      </c>
      <c r="GI32" s="341">
        <v>6966</v>
      </c>
      <c r="GJ32" s="341">
        <v>6987</v>
      </c>
      <c r="GK32" s="341">
        <v>6771</v>
      </c>
      <c r="GL32" s="341">
        <v>6467</v>
      </c>
      <c r="GM32" s="341">
        <v>6429</v>
      </c>
      <c r="GN32" s="341">
        <v>6380</v>
      </c>
      <c r="GO32" s="341">
        <v>6518</v>
      </c>
      <c r="GP32" s="341">
        <v>6440</v>
      </c>
      <c r="GQ32" s="341">
        <v>6598</v>
      </c>
      <c r="GR32" s="341">
        <v>6322</v>
      </c>
      <c r="GS32" s="341">
        <v>5960</v>
      </c>
      <c r="GT32" s="341">
        <v>5761</v>
      </c>
      <c r="GU32" s="341">
        <v>5397</v>
      </c>
      <c r="GV32" s="341">
        <v>5275</v>
      </c>
      <c r="GW32" s="341">
        <v>4923</v>
      </c>
      <c r="GX32" s="341">
        <v>5007</v>
      </c>
      <c r="GY32" s="341">
        <v>4770</v>
      </c>
      <c r="GZ32" s="341">
        <v>4913</v>
      </c>
      <c r="HA32" s="341">
        <v>4741</v>
      </c>
      <c r="HB32" s="341">
        <v>4240</v>
      </c>
      <c r="HC32" s="341">
        <v>4024</v>
      </c>
      <c r="HD32" s="341">
        <v>3782</v>
      </c>
      <c r="HE32" s="341">
        <v>3736</v>
      </c>
      <c r="HF32" s="341">
        <v>3698</v>
      </c>
      <c r="HG32" s="341">
        <v>3488</v>
      </c>
      <c r="HH32" s="341">
        <v>3308</v>
      </c>
      <c r="HI32" s="341">
        <v>3223</v>
      </c>
      <c r="HJ32" s="341">
        <v>2977</v>
      </c>
      <c r="HK32" s="341">
        <v>2729</v>
      </c>
      <c r="HL32" s="341">
        <v>2566</v>
      </c>
      <c r="HM32" s="341">
        <v>2452</v>
      </c>
      <c r="HN32" s="341">
        <v>2268</v>
      </c>
      <c r="HO32" s="341">
        <v>2229</v>
      </c>
      <c r="HP32" s="341">
        <v>2000</v>
      </c>
      <c r="HQ32" s="341">
        <v>1807</v>
      </c>
      <c r="HR32" s="341">
        <v>1699</v>
      </c>
      <c r="HS32" s="341">
        <v>1618</v>
      </c>
      <c r="HT32" s="341">
        <v>1506</v>
      </c>
      <c r="HU32" s="341">
        <v>1382</v>
      </c>
      <c r="HV32" s="341">
        <v>1350</v>
      </c>
      <c r="HW32" s="341">
        <v>1208</v>
      </c>
      <c r="HX32" s="341">
        <v>1179</v>
      </c>
      <c r="HY32" s="341">
        <v>1068</v>
      </c>
      <c r="HZ32" s="341">
        <v>996</v>
      </c>
      <c r="IA32" s="341">
        <v>956</v>
      </c>
      <c r="IB32" s="341">
        <v>838</v>
      </c>
      <c r="IC32" s="341">
        <v>738</v>
      </c>
      <c r="ID32" s="341">
        <v>717</v>
      </c>
      <c r="IE32" s="341">
        <v>736</v>
      </c>
      <c r="IF32" s="341">
        <v>651</v>
      </c>
      <c r="IG32" s="341">
        <v>518</v>
      </c>
      <c r="IH32" s="341">
        <v>539</v>
      </c>
      <c r="II32" s="341">
        <v>457</v>
      </c>
      <c r="IJ32" s="341">
        <v>433</v>
      </c>
      <c r="IK32" s="341">
        <v>387</v>
      </c>
      <c r="IL32" s="341">
        <v>335</v>
      </c>
      <c r="IM32" s="341">
        <v>322</v>
      </c>
      <c r="IN32" s="341">
        <v>266</v>
      </c>
      <c r="IO32" s="341">
        <v>194</v>
      </c>
      <c r="IP32" s="341">
        <v>198</v>
      </c>
      <c r="IQ32" s="341">
        <v>121</v>
      </c>
      <c r="IR32" s="341">
        <v>117</v>
      </c>
      <c r="IS32" s="341">
        <v>94</v>
      </c>
      <c r="IT32" s="341">
        <v>69</v>
      </c>
      <c r="IU32" s="341">
        <v>40</v>
      </c>
      <c r="IV32" s="341">
        <v>30</v>
      </c>
      <c r="IW32" s="341">
        <v>12</v>
      </c>
      <c r="IX32" s="341">
        <v>18</v>
      </c>
      <c r="IY32" s="341">
        <v>9</v>
      </c>
      <c r="IZ32" s="341">
        <v>5</v>
      </c>
      <c r="JA32" s="341">
        <v>1</v>
      </c>
      <c r="JB32" s="341">
        <v>1</v>
      </c>
      <c r="JC32" s="341">
        <v>3</v>
      </c>
      <c r="JD32" s="341">
        <v>13</v>
      </c>
      <c r="JE32" s="341">
        <v>79</v>
      </c>
      <c r="JF32" s="342">
        <v>276558</v>
      </c>
      <c r="JG32" s="341">
        <v>67</v>
      </c>
      <c r="JH32" s="341">
        <v>3</v>
      </c>
      <c r="JI32" s="341">
        <v>6</v>
      </c>
      <c r="JJ32" s="341">
        <v>2</v>
      </c>
      <c r="JK32" s="341">
        <v>4</v>
      </c>
      <c r="JL32" s="341">
        <v>1</v>
      </c>
      <c r="JM32" s="341">
        <v>1</v>
      </c>
      <c r="JN32" s="341">
        <v>4</v>
      </c>
      <c r="JO32" s="341">
        <v>4</v>
      </c>
      <c r="JP32" s="341">
        <v>8</v>
      </c>
      <c r="JQ32" s="341">
        <v>5</v>
      </c>
      <c r="JR32" s="341">
        <v>4</v>
      </c>
      <c r="JS32" s="341">
        <v>3</v>
      </c>
      <c r="JT32" s="341">
        <v>5</v>
      </c>
      <c r="JU32" s="341">
        <v>7</v>
      </c>
      <c r="JV32" s="341">
        <v>7</v>
      </c>
      <c r="JW32" s="341">
        <v>18</v>
      </c>
      <c r="JX32" s="341">
        <v>6</v>
      </c>
      <c r="JY32" s="341">
        <v>14</v>
      </c>
      <c r="JZ32" s="341">
        <v>21</v>
      </c>
      <c r="KA32" s="341">
        <v>22</v>
      </c>
      <c r="KB32" s="341">
        <v>28</v>
      </c>
      <c r="KC32" s="341">
        <v>26</v>
      </c>
      <c r="KD32" s="341">
        <v>32</v>
      </c>
      <c r="KE32" s="341">
        <v>37</v>
      </c>
      <c r="KF32" s="341">
        <v>37</v>
      </c>
      <c r="KG32" s="341">
        <v>42</v>
      </c>
      <c r="KH32" s="341">
        <v>41</v>
      </c>
      <c r="KI32" s="341">
        <v>43</v>
      </c>
      <c r="KJ32" s="341">
        <v>55</v>
      </c>
      <c r="KK32" s="341">
        <v>30</v>
      </c>
      <c r="KL32" s="341">
        <v>52</v>
      </c>
      <c r="KM32" s="341">
        <v>37</v>
      </c>
      <c r="KN32" s="341">
        <v>29</v>
      </c>
      <c r="KO32" s="341">
        <v>36</v>
      </c>
      <c r="KP32" s="341">
        <v>42</v>
      </c>
      <c r="KQ32" s="341">
        <v>31</v>
      </c>
      <c r="KR32" s="341">
        <v>34</v>
      </c>
      <c r="KS32" s="341">
        <v>42</v>
      </c>
      <c r="KT32" s="341">
        <v>28</v>
      </c>
      <c r="KU32" s="341">
        <v>31</v>
      </c>
      <c r="KV32" s="341">
        <v>23</v>
      </c>
      <c r="KW32" s="341">
        <v>30</v>
      </c>
      <c r="KX32" s="341">
        <v>27</v>
      </c>
      <c r="KY32" s="341">
        <v>25</v>
      </c>
      <c r="KZ32" s="341">
        <v>17</v>
      </c>
      <c r="LA32" s="341">
        <v>34</v>
      </c>
      <c r="LB32" s="341">
        <v>20</v>
      </c>
      <c r="LC32" s="341">
        <v>19</v>
      </c>
      <c r="LD32" s="341">
        <v>17</v>
      </c>
      <c r="LE32" s="341">
        <v>19</v>
      </c>
      <c r="LF32" s="341">
        <v>16</v>
      </c>
      <c r="LG32" s="341">
        <v>18</v>
      </c>
      <c r="LH32" s="341">
        <v>15</v>
      </c>
      <c r="LI32" s="341">
        <v>19</v>
      </c>
      <c r="LJ32" s="341">
        <v>11</v>
      </c>
      <c r="LK32" s="341">
        <v>18</v>
      </c>
      <c r="LL32" s="341">
        <v>13</v>
      </c>
      <c r="LM32" s="341">
        <v>8</v>
      </c>
      <c r="LN32" s="341">
        <v>13</v>
      </c>
      <c r="LO32" s="341">
        <v>18</v>
      </c>
      <c r="LP32" s="341">
        <v>15</v>
      </c>
      <c r="LQ32" s="341">
        <v>9</v>
      </c>
      <c r="LR32" s="341">
        <v>10</v>
      </c>
      <c r="LS32" s="341">
        <v>6</v>
      </c>
      <c r="LT32" s="341">
        <v>13</v>
      </c>
      <c r="LU32" s="341">
        <v>14</v>
      </c>
      <c r="LV32" s="341">
        <v>8</v>
      </c>
      <c r="LW32" s="341">
        <v>9</v>
      </c>
      <c r="LX32" s="341">
        <v>13</v>
      </c>
      <c r="LY32" s="341">
        <v>17</v>
      </c>
      <c r="LZ32" s="341">
        <v>16</v>
      </c>
      <c r="MA32" s="341">
        <v>15</v>
      </c>
      <c r="MB32" s="341">
        <v>16</v>
      </c>
      <c r="MC32" s="341">
        <v>15</v>
      </c>
      <c r="MD32" s="341">
        <v>18</v>
      </c>
      <c r="ME32" s="341">
        <v>15</v>
      </c>
      <c r="MF32" s="341">
        <v>9</v>
      </c>
      <c r="MG32" s="341">
        <v>14</v>
      </c>
      <c r="MH32" s="341">
        <v>13</v>
      </c>
      <c r="MI32" s="341">
        <v>14</v>
      </c>
      <c r="MJ32" s="341">
        <v>9</v>
      </c>
      <c r="MK32" s="341">
        <v>11</v>
      </c>
      <c r="ML32" s="341">
        <v>14</v>
      </c>
      <c r="MM32" s="341">
        <v>8</v>
      </c>
      <c r="MN32" s="341">
        <v>12</v>
      </c>
      <c r="MO32" s="341">
        <v>14</v>
      </c>
      <c r="MP32" s="341">
        <v>14</v>
      </c>
      <c r="MQ32" s="341">
        <v>9</v>
      </c>
      <c r="MR32" s="341">
        <v>8</v>
      </c>
      <c r="MS32" s="341">
        <v>10</v>
      </c>
      <c r="MT32" s="341">
        <v>6</v>
      </c>
      <c r="MU32" s="341">
        <v>5</v>
      </c>
      <c r="MV32" s="341">
        <v>6</v>
      </c>
      <c r="MW32" s="341">
        <v>4</v>
      </c>
      <c r="MX32" s="341">
        <v>6</v>
      </c>
      <c r="MY32" s="341">
        <v>1</v>
      </c>
      <c r="MZ32" s="341">
        <v>4</v>
      </c>
      <c r="NA32" s="341">
        <v>2</v>
      </c>
      <c r="NB32" s="341">
        <v>1</v>
      </c>
      <c r="NC32" s="341">
        <v>7</v>
      </c>
      <c r="ND32" s="341">
        <v>11</v>
      </c>
      <c r="NE32" s="341">
        <v>171</v>
      </c>
      <c r="NF32" s="342">
        <v>1917</v>
      </c>
      <c r="NG32" s="341">
        <v>547008</v>
      </c>
    </row>
    <row r="33" spans="1:371">
      <c r="A33" s="14" t="s">
        <v>270</v>
      </c>
      <c r="B33" s="253"/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  <c r="N33" s="253"/>
      <c r="O33" s="253"/>
      <c r="P33" s="253"/>
      <c r="Q33" s="253"/>
      <c r="R33" s="253"/>
      <c r="S33" s="253"/>
      <c r="T33" s="253"/>
      <c r="U33" s="253"/>
      <c r="W33" s="16" t="s">
        <v>185</v>
      </c>
      <c r="X33" s="447">
        <f t="shared" ref="X33:X96" si="46">SUM(FC33:FL33)</f>
        <v>8</v>
      </c>
      <c r="Y33" s="447">
        <f t="shared" ref="Y33:Y96" si="47">SUM(AU33:BD33)</f>
        <v>1</v>
      </c>
      <c r="Z33" s="447">
        <f t="shared" ref="Z33:Z96" si="48">SUM(FM33:FV33)</f>
        <v>12</v>
      </c>
      <c r="AA33" s="447">
        <f t="shared" ref="AA33:AA96" si="49">SUM(BE33:BN33)</f>
        <v>8</v>
      </c>
      <c r="AB33" s="447">
        <f t="shared" ref="AB33:AB96" si="50">SUM(FW33:GF33)</f>
        <v>39</v>
      </c>
      <c r="AC33" s="447">
        <f t="shared" ref="AC33:AC96" si="51">SUM(BO33:BX33)</f>
        <v>32</v>
      </c>
      <c r="AD33" s="447">
        <f t="shared" ref="AD33:AD96" si="52">SUM(GG33:GP33)</f>
        <v>54</v>
      </c>
      <c r="AE33" s="447">
        <f t="shared" ref="AE33:AE96" si="53">SUM(BY33:CH33)</f>
        <v>40</v>
      </c>
      <c r="AF33" s="447">
        <f t="shared" ref="AF33:AF96" si="54">SUM(GQ33:GZ33)</f>
        <v>37</v>
      </c>
      <c r="AG33" s="447">
        <f t="shared" ref="AG33:AG96" si="55">SUM(CI33:CR33)</f>
        <v>27</v>
      </c>
      <c r="AH33" s="447">
        <f t="shared" ref="AH33:AH96" si="56">SUM(HA33:HJ33)</f>
        <v>31</v>
      </c>
      <c r="AI33" s="447">
        <f t="shared" ref="AI33:AI96" si="57">SUM(CS33:DB33)</f>
        <v>26</v>
      </c>
      <c r="AJ33" s="447">
        <f t="shared" ref="AJ33:AJ96" si="58">SUM(HK33:HT33)</f>
        <v>25</v>
      </c>
      <c r="AK33" s="447">
        <f t="shared" ref="AK33:AK96" si="59">SUM(DC33:DL33)</f>
        <v>17</v>
      </c>
      <c r="AL33" s="447">
        <f t="shared" ref="AL33:AL96" si="60">SUM(HU33:ID33)</f>
        <v>12</v>
      </c>
      <c r="AM33" s="447">
        <f t="shared" ref="AM33:AM96" si="61">SUM(DM33:DV33)</f>
        <v>5</v>
      </c>
      <c r="AN33" s="447">
        <f t="shared" ref="AN33:AN96" si="62">SUM(IE33:IN33)</f>
        <v>8</v>
      </c>
      <c r="AO33" s="447">
        <f t="shared" ref="AO33:AO96" si="63">SUM(DW33:EF33)</f>
        <v>5</v>
      </c>
      <c r="AP33" s="447">
        <f t="shared" ref="AP33:AP96" si="64">SUM(IO33:JD33)</f>
        <v>1</v>
      </c>
      <c r="AQ33" s="447">
        <f t="shared" ref="AQ33:AQ96" si="65">SUM(EG33:EZ33)</f>
        <v>0</v>
      </c>
      <c r="AR33" s="447">
        <f t="shared" ref="AR33:AR96" si="66">+FA33+JE33+NF33</f>
        <v>3</v>
      </c>
      <c r="AT33" s="16" t="s">
        <v>185</v>
      </c>
      <c r="AU33" s="13"/>
      <c r="AV33" s="13"/>
      <c r="AW33" s="13"/>
      <c r="AX33" s="13"/>
      <c r="AY33" s="13">
        <v>1</v>
      </c>
      <c r="AZ33" s="13"/>
      <c r="BA33" s="13"/>
      <c r="BB33" s="13"/>
      <c r="BC33" s="13"/>
      <c r="BD33" s="13"/>
      <c r="BE33" s="13">
        <v>1</v>
      </c>
      <c r="BF33" s="13">
        <v>1</v>
      </c>
      <c r="BG33" s="13"/>
      <c r="BH33" s="13"/>
      <c r="BI33" s="13">
        <v>2</v>
      </c>
      <c r="BJ33" s="13"/>
      <c r="BK33" s="13">
        <v>1</v>
      </c>
      <c r="BL33" s="13">
        <v>1</v>
      </c>
      <c r="BM33" s="13">
        <v>1</v>
      </c>
      <c r="BN33" s="13">
        <v>1</v>
      </c>
      <c r="BO33" s="13">
        <v>2</v>
      </c>
      <c r="BP33" s="13">
        <v>3</v>
      </c>
      <c r="BQ33" s="13">
        <v>3</v>
      </c>
      <c r="BR33" s="13">
        <v>3</v>
      </c>
      <c r="BS33" s="13">
        <v>3</v>
      </c>
      <c r="BT33" s="13">
        <v>5</v>
      </c>
      <c r="BU33" s="13"/>
      <c r="BV33" s="13">
        <v>7</v>
      </c>
      <c r="BW33" s="13">
        <v>3</v>
      </c>
      <c r="BX33" s="13">
        <v>3</v>
      </c>
      <c r="BY33" s="13">
        <v>8</v>
      </c>
      <c r="BZ33" s="13">
        <v>3</v>
      </c>
      <c r="CA33" s="13">
        <v>6</v>
      </c>
      <c r="CB33" s="13">
        <v>4</v>
      </c>
      <c r="CC33" s="13">
        <v>3</v>
      </c>
      <c r="CD33" s="13">
        <v>3</v>
      </c>
      <c r="CE33" s="13">
        <v>1</v>
      </c>
      <c r="CF33" s="13">
        <v>4</v>
      </c>
      <c r="CG33" s="13">
        <v>6</v>
      </c>
      <c r="CH33" s="13">
        <v>2</v>
      </c>
      <c r="CI33" s="13">
        <v>5</v>
      </c>
      <c r="CJ33" s="13">
        <v>3</v>
      </c>
      <c r="CK33" s="13">
        <v>3</v>
      </c>
      <c r="CL33" s="13">
        <v>5</v>
      </c>
      <c r="CM33" s="13">
        <v>1</v>
      </c>
      <c r="CN33" s="13">
        <v>1</v>
      </c>
      <c r="CO33" s="13">
        <v>1</v>
      </c>
      <c r="CP33" s="13">
        <v>2</v>
      </c>
      <c r="CQ33" s="13">
        <v>4</v>
      </c>
      <c r="CR33" s="13">
        <v>2</v>
      </c>
      <c r="CS33" s="13">
        <v>1</v>
      </c>
      <c r="CT33" s="13">
        <v>6</v>
      </c>
      <c r="CU33" s="13">
        <v>3</v>
      </c>
      <c r="CV33" s="13">
        <v>1</v>
      </c>
      <c r="CW33" s="13">
        <v>3</v>
      </c>
      <c r="CX33" s="13">
        <v>6</v>
      </c>
      <c r="CY33" s="13">
        <v>2</v>
      </c>
      <c r="CZ33" s="13"/>
      <c r="DA33" s="13">
        <v>2</v>
      </c>
      <c r="DB33" s="13">
        <v>2</v>
      </c>
      <c r="DC33" s="13">
        <v>1</v>
      </c>
      <c r="DD33" s="13">
        <v>3</v>
      </c>
      <c r="DE33" s="13">
        <v>4</v>
      </c>
      <c r="DF33" s="13">
        <v>2</v>
      </c>
      <c r="DG33" s="13">
        <v>2</v>
      </c>
      <c r="DH33" s="13">
        <v>2</v>
      </c>
      <c r="DI33" s="13">
        <v>2</v>
      </c>
      <c r="DJ33" s="13"/>
      <c r="DK33" s="13">
        <v>1</v>
      </c>
      <c r="DL33" s="13"/>
      <c r="DM33" s="13">
        <v>1</v>
      </c>
      <c r="DN33" s="13">
        <v>2</v>
      </c>
      <c r="DO33" s="13">
        <v>1</v>
      </c>
      <c r="DP33" s="13">
        <v>1</v>
      </c>
      <c r="DQ33" s="13"/>
      <c r="DR33" s="13"/>
      <c r="DS33" s="13"/>
      <c r="DT33" s="13"/>
      <c r="DU33" s="13"/>
      <c r="DV33" s="13"/>
      <c r="DW33" s="13">
        <v>2</v>
      </c>
      <c r="DX33" s="13"/>
      <c r="DY33" s="13">
        <v>1</v>
      </c>
      <c r="DZ33" s="13"/>
      <c r="EA33" s="13"/>
      <c r="EB33" s="13">
        <v>1</v>
      </c>
      <c r="EC33" s="13">
        <v>1</v>
      </c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59">
        <v>161</v>
      </c>
      <c r="FC33" s="13"/>
      <c r="FD33" s="13">
        <v>1</v>
      </c>
      <c r="FE33" s="13">
        <v>2</v>
      </c>
      <c r="FF33" s="13">
        <v>2</v>
      </c>
      <c r="FG33" s="13">
        <v>1</v>
      </c>
      <c r="FH33" s="13"/>
      <c r="FI33" s="13"/>
      <c r="FJ33" s="13">
        <v>1</v>
      </c>
      <c r="FK33" s="13"/>
      <c r="FL33" s="13">
        <v>1</v>
      </c>
      <c r="FM33" s="13"/>
      <c r="FN33" s="13"/>
      <c r="FO33" s="13"/>
      <c r="FP33" s="13"/>
      <c r="FQ33" s="13">
        <v>1</v>
      </c>
      <c r="FR33" s="13"/>
      <c r="FS33" s="13">
        <v>2</v>
      </c>
      <c r="FT33" s="13">
        <v>3</v>
      </c>
      <c r="FU33" s="13">
        <v>4</v>
      </c>
      <c r="FV33" s="13">
        <v>2</v>
      </c>
      <c r="FW33" s="13">
        <v>1</v>
      </c>
      <c r="FX33" s="13">
        <v>4</v>
      </c>
      <c r="FY33" s="13">
        <v>3</v>
      </c>
      <c r="FZ33" s="13">
        <v>4</v>
      </c>
      <c r="GA33" s="13">
        <v>5</v>
      </c>
      <c r="GB33" s="13">
        <v>1</v>
      </c>
      <c r="GC33" s="13">
        <v>6</v>
      </c>
      <c r="GD33" s="13">
        <v>3</v>
      </c>
      <c r="GE33" s="13">
        <v>3</v>
      </c>
      <c r="GF33" s="13">
        <v>9</v>
      </c>
      <c r="GG33" s="13">
        <v>3</v>
      </c>
      <c r="GH33" s="13">
        <v>2</v>
      </c>
      <c r="GI33" s="13">
        <v>3</v>
      </c>
      <c r="GJ33" s="13">
        <v>9</v>
      </c>
      <c r="GK33" s="13">
        <v>7</v>
      </c>
      <c r="GL33" s="13">
        <v>6</v>
      </c>
      <c r="GM33" s="13">
        <v>5</v>
      </c>
      <c r="GN33" s="13">
        <v>8</v>
      </c>
      <c r="GO33" s="13">
        <v>8</v>
      </c>
      <c r="GP33" s="13">
        <v>3</v>
      </c>
      <c r="GQ33" s="13">
        <v>5</v>
      </c>
      <c r="GR33" s="13">
        <v>4</v>
      </c>
      <c r="GS33" s="13">
        <v>5</v>
      </c>
      <c r="GT33" s="13">
        <v>5</v>
      </c>
      <c r="GU33" s="13">
        <v>4</v>
      </c>
      <c r="GV33" s="13">
        <v>3</v>
      </c>
      <c r="GW33" s="13">
        <v>3</v>
      </c>
      <c r="GX33" s="13">
        <v>4</v>
      </c>
      <c r="GY33" s="13">
        <v>1</v>
      </c>
      <c r="GZ33" s="13">
        <v>3</v>
      </c>
      <c r="HA33" s="13">
        <v>2</v>
      </c>
      <c r="HB33" s="13">
        <v>3</v>
      </c>
      <c r="HC33" s="13">
        <v>4</v>
      </c>
      <c r="HD33" s="13">
        <v>2</v>
      </c>
      <c r="HE33" s="13">
        <v>1</v>
      </c>
      <c r="HF33" s="13">
        <v>1</v>
      </c>
      <c r="HG33" s="13">
        <v>9</v>
      </c>
      <c r="HH33" s="13">
        <v>5</v>
      </c>
      <c r="HI33" s="13">
        <v>3</v>
      </c>
      <c r="HJ33" s="13">
        <v>1</v>
      </c>
      <c r="HK33" s="13">
        <v>4</v>
      </c>
      <c r="HL33" s="13">
        <v>3</v>
      </c>
      <c r="HM33" s="13"/>
      <c r="HN33" s="13"/>
      <c r="HO33" s="13">
        <v>5</v>
      </c>
      <c r="HP33" s="13"/>
      <c r="HQ33" s="13">
        <v>3</v>
      </c>
      <c r="HR33" s="13">
        <v>5</v>
      </c>
      <c r="HS33" s="13">
        <v>2</v>
      </c>
      <c r="HT33" s="13">
        <v>3</v>
      </c>
      <c r="HU33" s="13">
        <v>1</v>
      </c>
      <c r="HV33" s="13">
        <v>2</v>
      </c>
      <c r="HW33" s="13">
        <v>1</v>
      </c>
      <c r="HX33" s="13">
        <v>1</v>
      </c>
      <c r="HY33" s="13"/>
      <c r="HZ33" s="13">
        <v>2</v>
      </c>
      <c r="IA33" s="13">
        <v>4</v>
      </c>
      <c r="IB33" s="13">
        <v>1</v>
      </c>
      <c r="IC33" s="13"/>
      <c r="ID33" s="13"/>
      <c r="IE33" s="13"/>
      <c r="IF33" s="13"/>
      <c r="IG33" s="13">
        <v>1</v>
      </c>
      <c r="IH33" s="13">
        <v>1</v>
      </c>
      <c r="II33" s="13"/>
      <c r="IJ33" s="13">
        <v>4</v>
      </c>
      <c r="IK33" s="13">
        <v>1</v>
      </c>
      <c r="IL33" s="13">
        <v>1</v>
      </c>
      <c r="IM33" s="13"/>
      <c r="IN33" s="13"/>
      <c r="IO33" s="13"/>
      <c r="IP33" s="13"/>
      <c r="IQ33" s="13"/>
      <c r="IR33" s="13"/>
      <c r="IS33" s="13">
        <v>1</v>
      </c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59">
        <v>227</v>
      </c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>
        <v>1</v>
      </c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>
        <v>1</v>
      </c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>
        <v>1</v>
      </c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59">
        <v>3</v>
      </c>
      <c r="NG33" s="13">
        <v>391</v>
      </c>
    </row>
    <row r="34" spans="1:371">
      <c r="A34" s="6" t="s">
        <v>185</v>
      </c>
      <c r="B34" s="253">
        <f t="shared" si="26"/>
        <v>8</v>
      </c>
      <c r="C34" s="253">
        <f t="shared" si="27"/>
        <v>1</v>
      </c>
      <c r="D34" s="253">
        <f t="shared" si="28"/>
        <v>12</v>
      </c>
      <c r="E34" s="253">
        <f t="shared" si="29"/>
        <v>8</v>
      </c>
      <c r="F34" s="253">
        <f t="shared" si="30"/>
        <v>39</v>
      </c>
      <c r="G34" s="253">
        <f t="shared" si="31"/>
        <v>32</v>
      </c>
      <c r="H34" s="253">
        <f t="shared" si="32"/>
        <v>54</v>
      </c>
      <c r="I34" s="253">
        <f t="shared" si="33"/>
        <v>40</v>
      </c>
      <c r="J34" s="253">
        <f t="shared" si="34"/>
        <v>37</v>
      </c>
      <c r="K34" s="253">
        <f t="shared" si="35"/>
        <v>27</v>
      </c>
      <c r="L34" s="253">
        <f t="shared" si="36"/>
        <v>31</v>
      </c>
      <c r="M34" s="253">
        <f t="shared" si="37"/>
        <v>26</v>
      </c>
      <c r="N34" s="253">
        <f t="shared" si="38"/>
        <v>25</v>
      </c>
      <c r="O34" s="253">
        <f t="shared" si="39"/>
        <v>17</v>
      </c>
      <c r="P34" s="253">
        <f t="shared" si="40"/>
        <v>12</v>
      </c>
      <c r="Q34" s="253">
        <f t="shared" si="41"/>
        <v>5</v>
      </c>
      <c r="R34" s="253">
        <f t="shared" si="42"/>
        <v>8</v>
      </c>
      <c r="S34" s="253">
        <f t="shared" si="43"/>
        <v>5</v>
      </c>
      <c r="T34" s="253">
        <f t="shared" si="44"/>
        <v>1</v>
      </c>
      <c r="U34" s="253">
        <f t="shared" si="45"/>
        <v>0</v>
      </c>
      <c r="W34" s="16" t="s">
        <v>186</v>
      </c>
      <c r="X34" s="447">
        <f t="shared" si="46"/>
        <v>21</v>
      </c>
      <c r="Y34" s="447">
        <f t="shared" si="47"/>
        <v>13</v>
      </c>
      <c r="Z34" s="447">
        <f t="shared" si="48"/>
        <v>19</v>
      </c>
      <c r="AA34" s="447">
        <f t="shared" si="49"/>
        <v>34</v>
      </c>
      <c r="AB34" s="447">
        <f t="shared" si="50"/>
        <v>51</v>
      </c>
      <c r="AC34" s="447">
        <f t="shared" si="51"/>
        <v>69</v>
      </c>
      <c r="AD34" s="447">
        <f t="shared" si="52"/>
        <v>65</v>
      </c>
      <c r="AE34" s="447">
        <f t="shared" si="53"/>
        <v>92</v>
      </c>
      <c r="AF34" s="447">
        <f t="shared" si="54"/>
        <v>59</v>
      </c>
      <c r="AG34" s="447">
        <f t="shared" si="55"/>
        <v>77</v>
      </c>
      <c r="AH34" s="447">
        <f t="shared" si="56"/>
        <v>46</v>
      </c>
      <c r="AI34" s="447">
        <f t="shared" si="57"/>
        <v>76</v>
      </c>
      <c r="AJ34" s="447">
        <f t="shared" si="58"/>
        <v>48</v>
      </c>
      <c r="AK34" s="447">
        <f t="shared" si="59"/>
        <v>29</v>
      </c>
      <c r="AL34" s="447">
        <f t="shared" si="60"/>
        <v>31</v>
      </c>
      <c r="AM34" s="447">
        <f t="shared" si="61"/>
        <v>20</v>
      </c>
      <c r="AN34" s="447">
        <f t="shared" si="62"/>
        <v>23</v>
      </c>
      <c r="AO34" s="447">
        <f t="shared" si="63"/>
        <v>22</v>
      </c>
      <c r="AP34" s="447">
        <f t="shared" si="64"/>
        <v>4</v>
      </c>
      <c r="AQ34" s="447">
        <f t="shared" si="65"/>
        <v>6</v>
      </c>
      <c r="AR34" s="447">
        <f t="shared" si="66"/>
        <v>1</v>
      </c>
      <c r="AT34" s="16" t="s">
        <v>186</v>
      </c>
      <c r="AU34" s="13">
        <v>3</v>
      </c>
      <c r="AV34" s="13">
        <v>2</v>
      </c>
      <c r="AW34" s="13"/>
      <c r="AX34" s="13">
        <v>2</v>
      </c>
      <c r="AY34" s="13">
        <v>3</v>
      </c>
      <c r="AZ34" s="13">
        <v>2</v>
      </c>
      <c r="BA34" s="13">
        <v>1</v>
      </c>
      <c r="BB34" s="13"/>
      <c r="BC34" s="13"/>
      <c r="BD34" s="13"/>
      <c r="BE34" s="13">
        <v>1</v>
      </c>
      <c r="BF34" s="13">
        <v>4</v>
      </c>
      <c r="BG34" s="13">
        <v>1</v>
      </c>
      <c r="BH34" s="13">
        <v>2</v>
      </c>
      <c r="BI34" s="13">
        <v>1</v>
      </c>
      <c r="BJ34" s="13">
        <v>4</v>
      </c>
      <c r="BK34" s="13">
        <v>5</v>
      </c>
      <c r="BL34" s="13">
        <v>4</v>
      </c>
      <c r="BM34" s="13">
        <v>4</v>
      </c>
      <c r="BN34" s="13">
        <v>8</v>
      </c>
      <c r="BO34" s="13">
        <v>8</v>
      </c>
      <c r="BP34" s="13">
        <v>9</v>
      </c>
      <c r="BQ34" s="13">
        <v>5</v>
      </c>
      <c r="BR34" s="13">
        <v>7</v>
      </c>
      <c r="BS34" s="13">
        <v>4</v>
      </c>
      <c r="BT34" s="13">
        <v>6</v>
      </c>
      <c r="BU34" s="13">
        <v>14</v>
      </c>
      <c r="BV34" s="13">
        <v>8</v>
      </c>
      <c r="BW34" s="13">
        <v>3</v>
      </c>
      <c r="BX34" s="13">
        <v>5</v>
      </c>
      <c r="BY34" s="13">
        <v>14</v>
      </c>
      <c r="BZ34" s="13">
        <v>6</v>
      </c>
      <c r="CA34" s="13">
        <v>8</v>
      </c>
      <c r="CB34" s="13">
        <v>5</v>
      </c>
      <c r="CC34" s="13">
        <v>8</v>
      </c>
      <c r="CD34" s="13">
        <v>7</v>
      </c>
      <c r="CE34" s="13">
        <v>12</v>
      </c>
      <c r="CF34" s="13">
        <v>12</v>
      </c>
      <c r="CG34" s="13">
        <v>12</v>
      </c>
      <c r="CH34" s="13">
        <v>8</v>
      </c>
      <c r="CI34" s="13">
        <v>11</v>
      </c>
      <c r="CJ34" s="13">
        <v>6</v>
      </c>
      <c r="CK34" s="13">
        <v>11</v>
      </c>
      <c r="CL34" s="13">
        <v>5</v>
      </c>
      <c r="CM34" s="13">
        <v>9</v>
      </c>
      <c r="CN34" s="13">
        <v>5</v>
      </c>
      <c r="CO34" s="13">
        <v>3</v>
      </c>
      <c r="CP34" s="13">
        <v>9</v>
      </c>
      <c r="CQ34" s="13">
        <v>9</v>
      </c>
      <c r="CR34" s="13">
        <v>9</v>
      </c>
      <c r="CS34" s="13">
        <v>8</v>
      </c>
      <c r="CT34" s="13">
        <v>9</v>
      </c>
      <c r="CU34" s="13">
        <v>10</v>
      </c>
      <c r="CV34" s="13">
        <v>6</v>
      </c>
      <c r="CW34" s="13">
        <v>10</v>
      </c>
      <c r="CX34" s="13">
        <v>12</v>
      </c>
      <c r="CY34" s="13">
        <v>5</v>
      </c>
      <c r="CZ34" s="13">
        <v>7</v>
      </c>
      <c r="DA34" s="13">
        <v>4</v>
      </c>
      <c r="DB34" s="13">
        <v>5</v>
      </c>
      <c r="DC34" s="13">
        <v>4</v>
      </c>
      <c r="DD34" s="13">
        <v>2</v>
      </c>
      <c r="DE34" s="13">
        <v>3</v>
      </c>
      <c r="DF34" s="13">
        <v>2</v>
      </c>
      <c r="DG34" s="13">
        <v>2</v>
      </c>
      <c r="DH34" s="13">
        <v>5</v>
      </c>
      <c r="DI34" s="13">
        <v>2</v>
      </c>
      <c r="DJ34" s="13">
        <v>3</v>
      </c>
      <c r="DK34" s="13">
        <v>4</v>
      </c>
      <c r="DL34" s="13">
        <v>2</v>
      </c>
      <c r="DM34" s="13">
        <v>4</v>
      </c>
      <c r="DN34" s="13"/>
      <c r="DO34" s="13">
        <v>1</v>
      </c>
      <c r="DP34" s="13">
        <v>3</v>
      </c>
      <c r="DQ34" s="13">
        <v>1</v>
      </c>
      <c r="DR34" s="13">
        <v>2</v>
      </c>
      <c r="DS34" s="13">
        <v>2</v>
      </c>
      <c r="DT34" s="13">
        <v>1</v>
      </c>
      <c r="DU34" s="13">
        <v>5</v>
      </c>
      <c r="DV34" s="13">
        <v>1</v>
      </c>
      <c r="DW34" s="13">
        <v>2</v>
      </c>
      <c r="DX34" s="13">
        <v>3</v>
      </c>
      <c r="DY34" s="13">
        <v>2</v>
      </c>
      <c r="DZ34" s="13">
        <v>2</v>
      </c>
      <c r="EA34" s="13">
        <v>3</v>
      </c>
      <c r="EB34" s="13">
        <v>1</v>
      </c>
      <c r="EC34" s="13">
        <v>3</v>
      </c>
      <c r="ED34" s="13">
        <v>2</v>
      </c>
      <c r="EE34" s="13">
        <v>2</v>
      </c>
      <c r="EF34" s="13">
        <v>2</v>
      </c>
      <c r="EG34" s="13">
        <v>2</v>
      </c>
      <c r="EH34" s="13">
        <v>1</v>
      </c>
      <c r="EI34" s="13"/>
      <c r="EJ34" s="13"/>
      <c r="EK34" s="13"/>
      <c r="EL34" s="13">
        <v>1</v>
      </c>
      <c r="EM34" s="13">
        <v>2</v>
      </c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59">
        <v>438</v>
      </c>
      <c r="FC34" s="13">
        <v>3</v>
      </c>
      <c r="FD34" s="13">
        <v>3</v>
      </c>
      <c r="FE34" s="13">
        <v>2</v>
      </c>
      <c r="FF34" s="13">
        <v>2</v>
      </c>
      <c r="FG34" s="13">
        <v>2</v>
      </c>
      <c r="FH34" s="13">
        <v>3</v>
      </c>
      <c r="FI34" s="13"/>
      <c r="FJ34" s="13">
        <v>3</v>
      </c>
      <c r="FK34" s="13">
        <v>1</v>
      </c>
      <c r="FL34" s="13">
        <v>2</v>
      </c>
      <c r="FM34" s="13">
        <v>3</v>
      </c>
      <c r="FN34" s="13"/>
      <c r="FO34" s="13">
        <v>2</v>
      </c>
      <c r="FP34" s="13">
        <v>1</v>
      </c>
      <c r="FQ34" s="13">
        <v>3</v>
      </c>
      <c r="FR34" s="13">
        <v>1</v>
      </c>
      <c r="FS34" s="13">
        <v>3</v>
      </c>
      <c r="FT34" s="13">
        <v>1</v>
      </c>
      <c r="FU34" s="13">
        <v>2</v>
      </c>
      <c r="FV34" s="13">
        <v>3</v>
      </c>
      <c r="FW34" s="13">
        <v>2</v>
      </c>
      <c r="FX34" s="13">
        <v>8</v>
      </c>
      <c r="FY34" s="13">
        <v>3</v>
      </c>
      <c r="FZ34" s="13">
        <v>9</v>
      </c>
      <c r="GA34" s="13">
        <v>4</v>
      </c>
      <c r="GB34" s="13">
        <v>4</v>
      </c>
      <c r="GC34" s="13">
        <v>2</v>
      </c>
      <c r="GD34" s="13">
        <v>7</v>
      </c>
      <c r="GE34" s="13">
        <v>6</v>
      </c>
      <c r="GF34" s="13">
        <v>6</v>
      </c>
      <c r="GG34" s="13">
        <v>7</v>
      </c>
      <c r="GH34" s="13">
        <v>5</v>
      </c>
      <c r="GI34" s="13">
        <v>6</v>
      </c>
      <c r="GJ34" s="13">
        <v>9</v>
      </c>
      <c r="GK34" s="13">
        <v>6</v>
      </c>
      <c r="GL34" s="13">
        <v>7</v>
      </c>
      <c r="GM34" s="13">
        <v>12</v>
      </c>
      <c r="GN34" s="13">
        <v>3</v>
      </c>
      <c r="GO34" s="13">
        <v>5</v>
      </c>
      <c r="GP34" s="13">
        <v>5</v>
      </c>
      <c r="GQ34" s="13">
        <v>8</v>
      </c>
      <c r="GR34" s="13">
        <v>9</v>
      </c>
      <c r="GS34" s="13">
        <v>9</v>
      </c>
      <c r="GT34" s="13">
        <v>8</v>
      </c>
      <c r="GU34" s="13">
        <v>4</v>
      </c>
      <c r="GV34" s="13">
        <v>1</v>
      </c>
      <c r="GW34" s="13">
        <v>8</v>
      </c>
      <c r="GX34" s="13">
        <v>7</v>
      </c>
      <c r="GY34" s="13">
        <v>3</v>
      </c>
      <c r="GZ34" s="13">
        <v>2</v>
      </c>
      <c r="HA34" s="13">
        <v>8</v>
      </c>
      <c r="HB34" s="13">
        <v>3</v>
      </c>
      <c r="HC34" s="13">
        <v>4</v>
      </c>
      <c r="HD34" s="13">
        <v>3</v>
      </c>
      <c r="HE34" s="13">
        <v>5</v>
      </c>
      <c r="HF34" s="13">
        <v>2</v>
      </c>
      <c r="HG34" s="13">
        <v>6</v>
      </c>
      <c r="HH34" s="13">
        <v>4</v>
      </c>
      <c r="HI34" s="13">
        <v>5</v>
      </c>
      <c r="HJ34" s="13">
        <v>6</v>
      </c>
      <c r="HK34" s="13">
        <v>5</v>
      </c>
      <c r="HL34" s="13">
        <v>3</v>
      </c>
      <c r="HM34" s="13">
        <v>7</v>
      </c>
      <c r="HN34" s="13">
        <v>5</v>
      </c>
      <c r="HO34" s="13">
        <v>4</v>
      </c>
      <c r="HP34" s="13">
        <v>7</v>
      </c>
      <c r="HQ34" s="13">
        <v>5</v>
      </c>
      <c r="HR34" s="13">
        <v>3</v>
      </c>
      <c r="HS34" s="13">
        <v>4</v>
      </c>
      <c r="HT34" s="13">
        <v>5</v>
      </c>
      <c r="HU34" s="13">
        <v>2</v>
      </c>
      <c r="HV34" s="13">
        <v>4</v>
      </c>
      <c r="HW34" s="13">
        <v>3</v>
      </c>
      <c r="HX34" s="13">
        <v>6</v>
      </c>
      <c r="HY34" s="13">
        <v>5</v>
      </c>
      <c r="HZ34" s="13"/>
      <c r="IA34" s="13">
        <v>4</v>
      </c>
      <c r="IB34" s="13">
        <v>2</v>
      </c>
      <c r="IC34" s="13">
        <v>1</v>
      </c>
      <c r="ID34" s="13">
        <v>4</v>
      </c>
      <c r="IE34" s="13">
        <v>5</v>
      </c>
      <c r="IF34" s="13">
        <v>2</v>
      </c>
      <c r="IG34" s="13">
        <v>2</v>
      </c>
      <c r="IH34" s="13">
        <v>4</v>
      </c>
      <c r="II34" s="13">
        <v>2</v>
      </c>
      <c r="IJ34" s="13">
        <v>3</v>
      </c>
      <c r="IK34" s="13">
        <v>1</v>
      </c>
      <c r="IL34" s="13">
        <v>1</v>
      </c>
      <c r="IM34" s="13">
        <v>3</v>
      </c>
      <c r="IN34" s="13"/>
      <c r="IO34" s="13"/>
      <c r="IP34" s="13">
        <v>1</v>
      </c>
      <c r="IQ34" s="13"/>
      <c r="IR34" s="13">
        <v>1</v>
      </c>
      <c r="IS34" s="13">
        <v>1</v>
      </c>
      <c r="IT34" s="13">
        <v>1</v>
      </c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59">
        <v>367</v>
      </c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>
        <v>1</v>
      </c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59">
        <v>1</v>
      </c>
      <c r="NG34" s="13">
        <v>806</v>
      </c>
    </row>
    <row r="35" spans="1:371">
      <c r="A35" s="7" t="s">
        <v>186</v>
      </c>
      <c r="B35" s="253">
        <f t="shared" si="26"/>
        <v>21</v>
      </c>
      <c r="C35" s="253">
        <f t="shared" si="27"/>
        <v>13</v>
      </c>
      <c r="D35" s="253">
        <f t="shared" si="28"/>
        <v>19</v>
      </c>
      <c r="E35" s="253">
        <f t="shared" si="29"/>
        <v>34</v>
      </c>
      <c r="F35" s="253">
        <f t="shared" si="30"/>
        <v>51</v>
      </c>
      <c r="G35" s="253">
        <f t="shared" si="31"/>
        <v>69</v>
      </c>
      <c r="H35" s="253">
        <f t="shared" si="32"/>
        <v>65</v>
      </c>
      <c r="I35" s="253">
        <f t="shared" si="33"/>
        <v>92</v>
      </c>
      <c r="J35" s="253">
        <f t="shared" si="34"/>
        <v>59</v>
      </c>
      <c r="K35" s="253">
        <f t="shared" si="35"/>
        <v>77</v>
      </c>
      <c r="L35" s="253">
        <f t="shared" si="36"/>
        <v>46</v>
      </c>
      <c r="M35" s="253">
        <f t="shared" si="37"/>
        <v>76</v>
      </c>
      <c r="N35" s="253">
        <f t="shared" si="38"/>
        <v>48</v>
      </c>
      <c r="O35" s="253">
        <f t="shared" si="39"/>
        <v>29</v>
      </c>
      <c r="P35" s="253">
        <f t="shared" si="40"/>
        <v>31</v>
      </c>
      <c r="Q35" s="253">
        <f t="shared" si="41"/>
        <v>20</v>
      </c>
      <c r="R35" s="253">
        <f t="shared" si="42"/>
        <v>23</v>
      </c>
      <c r="S35" s="253">
        <f t="shared" si="43"/>
        <v>22</v>
      </c>
      <c r="T35" s="253">
        <f t="shared" si="44"/>
        <v>4</v>
      </c>
      <c r="U35" s="253">
        <f t="shared" si="45"/>
        <v>6</v>
      </c>
      <c r="W35" s="16" t="s">
        <v>47</v>
      </c>
      <c r="X35" s="447">
        <f t="shared" si="46"/>
        <v>0</v>
      </c>
      <c r="Y35" s="447">
        <f t="shared" si="47"/>
        <v>1</v>
      </c>
      <c r="Z35" s="447">
        <f t="shared" si="48"/>
        <v>0</v>
      </c>
      <c r="AA35" s="447">
        <f t="shared" si="49"/>
        <v>1</v>
      </c>
      <c r="AB35" s="447">
        <f t="shared" si="50"/>
        <v>2</v>
      </c>
      <c r="AC35" s="447">
        <f t="shared" si="51"/>
        <v>0</v>
      </c>
      <c r="AD35" s="447">
        <f t="shared" si="52"/>
        <v>3</v>
      </c>
      <c r="AE35" s="447">
        <f t="shared" si="53"/>
        <v>2</v>
      </c>
      <c r="AF35" s="447">
        <f t="shared" si="54"/>
        <v>0</v>
      </c>
      <c r="AG35" s="447">
        <f t="shared" si="55"/>
        <v>2</v>
      </c>
      <c r="AH35" s="447">
        <f t="shared" si="56"/>
        <v>0</v>
      </c>
      <c r="AI35" s="447">
        <f t="shared" si="57"/>
        <v>1</v>
      </c>
      <c r="AJ35" s="447">
        <f t="shared" si="58"/>
        <v>1</v>
      </c>
      <c r="AK35" s="447">
        <f t="shared" si="59"/>
        <v>0</v>
      </c>
      <c r="AL35" s="447">
        <f t="shared" si="60"/>
        <v>1</v>
      </c>
      <c r="AM35" s="447">
        <f t="shared" si="61"/>
        <v>0</v>
      </c>
      <c r="AN35" s="447">
        <f t="shared" si="62"/>
        <v>0</v>
      </c>
      <c r="AO35" s="447">
        <f t="shared" si="63"/>
        <v>0</v>
      </c>
      <c r="AP35" s="447">
        <f t="shared" si="64"/>
        <v>0</v>
      </c>
      <c r="AQ35" s="447">
        <f t="shared" si="65"/>
        <v>0</v>
      </c>
      <c r="AR35" s="447">
        <f t="shared" si="66"/>
        <v>0</v>
      </c>
      <c r="AT35" s="16" t="s">
        <v>47</v>
      </c>
      <c r="AU35" s="13">
        <v>1</v>
      </c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>
        <v>1</v>
      </c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>
        <v>1</v>
      </c>
      <c r="BZ35" s="13"/>
      <c r="CA35" s="13"/>
      <c r="CB35" s="13"/>
      <c r="CC35" s="13"/>
      <c r="CD35" s="13"/>
      <c r="CE35" s="13"/>
      <c r="CF35" s="13">
        <v>1</v>
      </c>
      <c r="CG35" s="13"/>
      <c r="CH35" s="13"/>
      <c r="CI35" s="13">
        <v>1</v>
      </c>
      <c r="CJ35" s="13"/>
      <c r="CK35" s="13"/>
      <c r="CL35" s="13"/>
      <c r="CM35" s="13"/>
      <c r="CN35" s="13"/>
      <c r="CO35" s="13"/>
      <c r="CP35" s="13">
        <v>1</v>
      </c>
      <c r="CQ35" s="13"/>
      <c r="CR35" s="13"/>
      <c r="CS35" s="13"/>
      <c r="CT35" s="13"/>
      <c r="CU35" s="13"/>
      <c r="CV35" s="13"/>
      <c r="CW35" s="13"/>
      <c r="CX35" s="13"/>
      <c r="CY35" s="13"/>
      <c r="CZ35" s="13">
        <v>1</v>
      </c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59">
        <v>7</v>
      </c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>
        <v>1</v>
      </c>
      <c r="FY35" s="13"/>
      <c r="FZ35" s="13"/>
      <c r="GA35" s="13"/>
      <c r="GB35" s="13">
        <v>1</v>
      </c>
      <c r="GC35" s="13"/>
      <c r="GD35" s="13"/>
      <c r="GE35" s="13"/>
      <c r="GF35" s="13"/>
      <c r="GG35" s="13">
        <v>1</v>
      </c>
      <c r="GH35" s="13"/>
      <c r="GI35" s="13"/>
      <c r="GJ35" s="13"/>
      <c r="GK35" s="13"/>
      <c r="GL35" s="13">
        <v>1</v>
      </c>
      <c r="GM35" s="13"/>
      <c r="GN35" s="13">
        <v>1</v>
      </c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>
        <v>1</v>
      </c>
      <c r="HP35" s="13"/>
      <c r="HQ35" s="13"/>
      <c r="HR35" s="13"/>
      <c r="HS35" s="13"/>
      <c r="HT35" s="13"/>
      <c r="HU35" s="13"/>
      <c r="HV35" s="13"/>
      <c r="HW35" s="13"/>
      <c r="HX35" s="13"/>
      <c r="HY35" s="13">
        <v>1</v>
      </c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59">
        <v>7</v>
      </c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59"/>
      <c r="NG35" s="13">
        <v>14</v>
      </c>
    </row>
    <row r="36" spans="1:371">
      <c r="A36" s="8" t="s">
        <v>47</v>
      </c>
      <c r="B36" s="253">
        <f t="shared" si="26"/>
        <v>0</v>
      </c>
      <c r="C36" s="253">
        <f t="shared" si="27"/>
        <v>1</v>
      </c>
      <c r="D36" s="253">
        <f t="shared" si="28"/>
        <v>0</v>
      </c>
      <c r="E36" s="253">
        <f t="shared" si="29"/>
        <v>1</v>
      </c>
      <c r="F36" s="253">
        <f t="shared" si="30"/>
        <v>2</v>
      </c>
      <c r="G36" s="253">
        <f t="shared" si="31"/>
        <v>0</v>
      </c>
      <c r="H36" s="253">
        <f t="shared" si="32"/>
        <v>3</v>
      </c>
      <c r="I36" s="253">
        <f t="shared" si="33"/>
        <v>2</v>
      </c>
      <c r="J36" s="253">
        <f t="shared" si="34"/>
        <v>0</v>
      </c>
      <c r="K36" s="253">
        <f t="shared" si="35"/>
        <v>2</v>
      </c>
      <c r="L36" s="253">
        <f t="shared" si="36"/>
        <v>0</v>
      </c>
      <c r="M36" s="253">
        <f t="shared" si="37"/>
        <v>1</v>
      </c>
      <c r="N36" s="253">
        <f t="shared" si="38"/>
        <v>1</v>
      </c>
      <c r="O36" s="253">
        <f t="shared" si="39"/>
        <v>0</v>
      </c>
      <c r="P36" s="253">
        <f t="shared" si="40"/>
        <v>1</v>
      </c>
      <c r="Q36" s="253">
        <f t="shared" si="41"/>
        <v>0</v>
      </c>
      <c r="R36" s="253">
        <f t="shared" si="42"/>
        <v>0</v>
      </c>
      <c r="S36" s="253">
        <f t="shared" si="43"/>
        <v>0</v>
      </c>
      <c r="T36" s="253">
        <f t="shared" si="44"/>
        <v>0</v>
      </c>
      <c r="U36" s="253">
        <f t="shared" si="45"/>
        <v>0</v>
      </c>
      <c r="W36" s="16" t="s">
        <v>187</v>
      </c>
      <c r="X36" s="447">
        <f t="shared" si="46"/>
        <v>0</v>
      </c>
      <c r="Y36" s="447">
        <f t="shared" si="47"/>
        <v>0</v>
      </c>
      <c r="Z36" s="447">
        <f t="shared" si="48"/>
        <v>1</v>
      </c>
      <c r="AA36" s="447">
        <f t="shared" si="49"/>
        <v>0</v>
      </c>
      <c r="AB36" s="447">
        <f t="shared" si="50"/>
        <v>7</v>
      </c>
      <c r="AC36" s="447">
        <f t="shared" si="51"/>
        <v>6</v>
      </c>
      <c r="AD36" s="447">
        <f t="shared" si="52"/>
        <v>4</v>
      </c>
      <c r="AE36" s="447">
        <f t="shared" si="53"/>
        <v>7</v>
      </c>
      <c r="AF36" s="447">
        <f t="shared" si="54"/>
        <v>8</v>
      </c>
      <c r="AG36" s="447">
        <f t="shared" si="55"/>
        <v>3</v>
      </c>
      <c r="AH36" s="447">
        <f t="shared" si="56"/>
        <v>5</v>
      </c>
      <c r="AI36" s="447">
        <f t="shared" si="57"/>
        <v>3</v>
      </c>
      <c r="AJ36" s="447">
        <f t="shared" si="58"/>
        <v>0</v>
      </c>
      <c r="AK36" s="447">
        <f t="shared" si="59"/>
        <v>1</v>
      </c>
      <c r="AL36" s="447">
        <f t="shared" si="60"/>
        <v>3</v>
      </c>
      <c r="AM36" s="447">
        <f t="shared" si="61"/>
        <v>2</v>
      </c>
      <c r="AN36" s="447">
        <f t="shared" si="62"/>
        <v>1</v>
      </c>
      <c r="AO36" s="447">
        <f t="shared" si="63"/>
        <v>0</v>
      </c>
      <c r="AP36" s="447">
        <f t="shared" si="64"/>
        <v>0</v>
      </c>
      <c r="AQ36" s="447">
        <f t="shared" si="65"/>
        <v>0</v>
      </c>
      <c r="AR36" s="447">
        <f t="shared" si="66"/>
        <v>0</v>
      </c>
      <c r="AT36" s="16" t="s">
        <v>187</v>
      </c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>
        <v>2</v>
      </c>
      <c r="BT36" s="13">
        <v>2</v>
      </c>
      <c r="BU36" s="13"/>
      <c r="BV36" s="13">
        <v>1</v>
      </c>
      <c r="BW36" s="13">
        <v>1</v>
      </c>
      <c r="BX36" s="13"/>
      <c r="BY36" s="13">
        <v>1</v>
      </c>
      <c r="BZ36" s="13"/>
      <c r="CA36" s="13"/>
      <c r="CB36" s="13">
        <v>1</v>
      </c>
      <c r="CC36" s="13">
        <v>1</v>
      </c>
      <c r="CD36" s="13"/>
      <c r="CE36" s="13">
        <v>1</v>
      </c>
      <c r="CF36" s="13">
        <v>2</v>
      </c>
      <c r="CG36" s="13">
        <v>1</v>
      </c>
      <c r="CH36" s="13"/>
      <c r="CI36" s="13"/>
      <c r="CJ36" s="13"/>
      <c r="CK36" s="13"/>
      <c r="CL36" s="13"/>
      <c r="CM36" s="13"/>
      <c r="CN36" s="13"/>
      <c r="CO36" s="13"/>
      <c r="CP36" s="13">
        <v>3</v>
      </c>
      <c r="CQ36" s="13"/>
      <c r="CR36" s="13"/>
      <c r="CS36" s="13"/>
      <c r="CT36" s="13">
        <v>1</v>
      </c>
      <c r="CU36" s="13"/>
      <c r="CV36" s="13"/>
      <c r="CW36" s="13">
        <v>2</v>
      </c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>
        <v>1</v>
      </c>
      <c r="DI36" s="13"/>
      <c r="DJ36" s="13"/>
      <c r="DK36" s="13"/>
      <c r="DL36" s="13"/>
      <c r="DM36" s="13"/>
      <c r="DN36" s="13"/>
      <c r="DO36" s="13"/>
      <c r="DP36" s="13"/>
      <c r="DQ36" s="13"/>
      <c r="DR36" s="13">
        <v>1</v>
      </c>
      <c r="DS36" s="13">
        <v>1</v>
      </c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59">
        <v>22</v>
      </c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>
        <v>1</v>
      </c>
      <c r="FR36" s="13"/>
      <c r="FS36" s="13"/>
      <c r="FT36" s="13"/>
      <c r="FU36" s="13"/>
      <c r="FV36" s="13"/>
      <c r="FW36" s="13"/>
      <c r="FX36" s="13"/>
      <c r="FY36" s="13">
        <v>2</v>
      </c>
      <c r="FZ36" s="13"/>
      <c r="GA36" s="13"/>
      <c r="GB36" s="13">
        <v>2</v>
      </c>
      <c r="GC36" s="13">
        <v>1</v>
      </c>
      <c r="GD36" s="13"/>
      <c r="GE36" s="13"/>
      <c r="GF36" s="13">
        <v>2</v>
      </c>
      <c r="GG36" s="13"/>
      <c r="GH36" s="13">
        <v>1</v>
      </c>
      <c r="GI36" s="13"/>
      <c r="GJ36" s="13"/>
      <c r="GK36" s="13">
        <v>2</v>
      </c>
      <c r="GL36" s="13"/>
      <c r="GM36" s="13">
        <v>1</v>
      </c>
      <c r="GN36" s="13"/>
      <c r="GO36" s="13"/>
      <c r="GP36" s="13"/>
      <c r="GQ36" s="13">
        <v>1</v>
      </c>
      <c r="GR36" s="13">
        <v>2</v>
      </c>
      <c r="GS36" s="13">
        <v>1</v>
      </c>
      <c r="GT36" s="13">
        <v>1</v>
      </c>
      <c r="GU36" s="13">
        <v>2</v>
      </c>
      <c r="GV36" s="13"/>
      <c r="GW36" s="13"/>
      <c r="GX36" s="13">
        <v>1</v>
      </c>
      <c r="GY36" s="13"/>
      <c r="GZ36" s="13"/>
      <c r="HA36" s="13"/>
      <c r="HB36" s="13">
        <v>1</v>
      </c>
      <c r="HC36" s="13"/>
      <c r="HD36" s="13">
        <v>1</v>
      </c>
      <c r="HE36" s="13"/>
      <c r="HF36" s="13"/>
      <c r="HG36" s="13"/>
      <c r="HH36" s="13">
        <v>2</v>
      </c>
      <c r="HI36" s="13">
        <v>1</v>
      </c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>
        <v>1</v>
      </c>
      <c r="HV36" s="13"/>
      <c r="HW36" s="13"/>
      <c r="HX36" s="13"/>
      <c r="HY36" s="13"/>
      <c r="HZ36" s="13">
        <v>1</v>
      </c>
      <c r="IA36" s="13">
        <v>1</v>
      </c>
      <c r="IB36" s="13"/>
      <c r="IC36" s="13"/>
      <c r="ID36" s="13"/>
      <c r="IE36" s="13"/>
      <c r="IF36" s="13"/>
      <c r="IG36" s="13"/>
      <c r="IH36" s="13">
        <v>1</v>
      </c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59">
        <v>29</v>
      </c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59"/>
      <c r="NG36" s="13">
        <v>51</v>
      </c>
    </row>
    <row r="37" spans="1:371">
      <c r="A37" s="8" t="s">
        <v>187</v>
      </c>
      <c r="B37" s="253">
        <f t="shared" si="26"/>
        <v>0</v>
      </c>
      <c r="C37" s="253">
        <f t="shared" si="27"/>
        <v>0</v>
      </c>
      <c r="D37" s="253">
        <f t="shared" si="28"/>
        <v>1</v>
      </c>
      <c r="E37" s="253">
        <f t="shared" si="29"/>
        <v>0</v>
      </c>
      <c r="F37" s="253">
        <f t="shared" si="30"/>
        <v>7</v>
      </c>
      <c r="G37" s="253">
        <f t="shared" si="31"/>
        <v>6</v>
      </c>
      <c r="H37" s="253">
        <f t="shared" si="32"/>
        <v>4</v>
      </c>
      <c r="I37" s="253">
        <f t="shared" si="33"/>
        <v>7</v>
      </c>
      <c r="J37" s="253">
        <f t="shared" si="34"/>
        <v>8</v>
      </c>
      <c r="K37" s="253">
        <f t="shared" si="35"/>
        <v>3</v>
      </c>
      <c r="L37" s="253">
        <f t="shared" si="36"/>
        <v>5</v>
      </c>
      <c r="M37" s="253">
        <f t="shared" si="37"/>
        <v>3</v>
      </c>
      <c r="N37" s="253">
        <f t="shared" si="38"/>
        <v>0</v>
      </c>
      <c r="O37" s="253">
        <f t="shared" si="39"/>
        <v>1</v>
      </c>
      <c r="P37" s="253">
        <f t="shared" si="40"/>
        <v>3</v>
      </c>
      <c r="Q37" s="253">
        <f t="shared" si="41"/>
        <v>2</v>
      </c>
      <c r="R37" s="253">
        <f t="shared" si="42"/>
        <v>1</v>
      </c>
      <c r="S37" s="253">
        <f t="shared" si="43"/>
        <v>0</v>
      </c>
      <c r="T37" s="253">
        <f t="shared" si="44"/>
        <v>0</v>
      </c>
      <c r="U37" s="253">
        <f t="shared" si="45"/>
        <v>0</v>
      </c>
      <c r="W37" s="16" t="s">
        <v>49</v>
      </c>
      <c r="X37" s="447">
        <f t="shared" si="46"/>
        <v>2</v>
      </c>
      <c r="Y37" s="447">
        <f t="shared" si="47"/>
        <v>0</v>
      </c>
      <c r="Z37" s="447">
        <f t="shared" si="48"/>
        <v>2</v>
      </c>
      <c r="AA37" s="447">
        <f t="shared" si="49"/>
        <v>3</v>
      </c>
      <c r="AB37" s="447">
        <f t="shared" si="50"/>
        <v>12</v>
      </c>
      <c r="AC37" s="447">
        <f t="shared" si="51"/>
        <v>1</v>
      </c>
      <c r="AD37" s="447">
        <f t="shared" si="52"/>
        <v>7</v>
      </c>
      <c r="AE37" s="447">
        <f t="shared" si="53"/>
        <v>11</v>
      </c>
      <c r="AF37" s="447">
        <f t="shared" si="54"/>
        <v>15</v>
      </c>
      <c r="AG37" s="447">
        <f t="shared" si="55"/>
        <v>14</v>
      </c>
      <c r="AH37" s="447">
        <f t="shared" si="56"/>
        <v>5</v>
      </c>
      <c r="AI37" s="447">
        <f t="shared" si="57"/>
        <v>1</v>
      </c>
      <c r="AJ37" s="447">
        <f t="shared" si="58"/>
        <v>8</v>
      </c>
      <c r="AK37" s="447">
        <f t="shared" si="59"/>
        <v>4</v>
      </c>
      <c r="AL37" s="447">
        <f t="shared" si="60"/>
        <v>3</v>
      </c>
      <c r="AM37" s="447">
        <f t="shared" si="61"/>
        <v>3</v>
      </c>
      <c r="AN37" s="447">
        <f t="shared" si="62"/>
        <v>2</v>
      </c>
      <c r="AO37" s="447">
        <f t="shared" si="63"/>
        <v>2</v>
      </c>
      <c r="AP37" s="447">
        <f t="shared" si="64"/>
        <v>1</v>
      </c>
      <c r="AQ37" s="447">
        <f t="shared" si="65"/>
        <v>2</v>
      </c>
      <c r="AR37" s="447">
        <f t="shared" si="66"/>
        <v>0</v>
      </c>
      <c r="AT37" s="16" t="s">
        <v>49</v>
      </c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>
        <v>1</v>
      </c>
      <c r="BJ37" s="13"/>
      <c r="BK37" s="13">
        <v>1</v>
      </c>
      <c r="BL37" s="13">
        <v>1</v>
      </c>
      <c r="BM37" s="13"/>
      <c r="BN37" s="13"/>
      <c r="BO37" s="13"/>
      <c r="BP37" s="13"/>
      <c r="BQ37" s="13"/>
      <c r="BR37" s="13"/>
      <c r="BS37" s="13"/>
      <c r="BT37" s="13"/>
      <c r="BU37" s="13"/>
      <c r="BV37" s="13">
        <v>1</v>
      </c>
      <c r="BW37" s="13"/>
      <c r="BX37" s="13"/>
      <c r="BY37" s="13"/>
      <c r="BZ37" s="13"/>
      <c r="CA37" s="13">
        <v>2</v>
      </c>
      <c r="CB37" s="13">
        <v>2</v>
      </c>
      <c r="CC37" s="13"/>
      <c r="CD37" s="13">
        <v>3</v>
      </c>
      <c r="CE37" s="13"/>
      <c r="CF37" s="13">
        <v>1</v>
      </c>
      <c r="CG37" s="13">
        <v>2</v>
      </c>
      <c r="CH37" s="13">
        <v>1</v>
      </c>
      <c r="CI37" s="13">
        <v>1</v>
      </c>
      <c r="CJ37" s="13">
        <v>3</v>
      </c>
      <c r="CK37" s="13">
        <v>2</v>
      </c>
      <c r="CL37" s="13">
        <v>2</v>
      </c>
      <c r="CM37" s="13">
        <v>1</v>
      </c>
      <c r="CN37" s="13"/>
      <c r="CO37" s="13">
        <v>1</v>
      </c>
      <c r="CP37" s="13"/>
      <c r="CQ37" s="13">
        <v>3</v>
      </c>
      <c r="CR37" s="13">
        <v>1</v>
      </c>
      <c r="CS37" s="13"/>
      <c r="CT37" s="13"/>
      <c r="CU37" s="13"/>
      <c r="CV37" s="13"/>
      <c r="CW37" s="13">
        <v>1</v>
      </c>
      <c r="CX37" s="13"/>
      <c r="CY37" s="13"/>
      <c r="CZ37" s="13"/>
      <c r="DA37" s="13"/>
      <c r="DB37" s="13"/>
      <c r="DC37" s="13">
        <v>1</v>
      </c>
      <c r="DD37" s="13"/>
      <c r="DE37" s="13">
        <v>1</v>
      </c>
      <c r="DF37" s="13"/>
      <c r="DG37" s="13"/>
      <c r="DH37" s="13"/>
      <c r="DI37" s="13">
        <v>1</v>
      </c>
      <c r="DJ37" s="13">
        <v>1</v>
      </c>
      <c r="DK37" s="13"/>
      <c r="DL37" s="13"/>
      <c r="DM37" s="13"/>
      <c r="DN37" s="13"/>
      <c r="DO37" s="13"/>
      <c r="DP37" s="13">
        <v>1</v>
      </c>
      <c r="DQ37" s="13"/>
      <c r="DR37" s="13"/>
      <c r="DS37" s="13"/>
      <c r="DT37" s="13"/>
      <c r="DU37" s="13">
        <v>1</v>
      </c>
      <c r="DV37" s="13">
        <v>1</v>
      </c>
      <c r="DW37" s="13"/>
      <c r="DX37" s="13"/>
      <c r="DY37" s="13"/>
      <c r="DZ37" s="13">
        <v>1</v>
      </c>
      <c r="EA37" s="13">
        <v>1</v>
      </c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>
        <v>1</v>
      </c>
      <c r="ET37" s="13">
        <v>1</v>
      </c>
      <c r="EU37" s="13"/>
      <c r="EV37" s="13"/>
      <c r="EW37" s="13"/>
      <c r="EX37" s="13"/>
      <c r="EY37" s="13"/>
      <c r="EZ37" s="13"/>
      <c r="FA37" s="13"/>
      <c r="FB37" s="59">
        <v>41</v>
      </c>
      <c r="FC37" s="13"/>
      <c r="FD37" s="13">
        <v>1</v>
      </c>
      <c r="FE37" s="13"/>
      <c r="FF37" s="13"/>
      <c r="FG37" s="13"/>
      <c r="FH37" s="13"/>
      <c r="FI37" s="13"/>
      <c r="FJ37" s="13"/>
      <c r="FK37" s="13">
        <v>1</v>
      </c>
      <c r="FL37" s="13"/>
      <c r="FM37" s="13">
        <v>1</v>
      </c>
      <c r="FN37" s="13"/>
      <c r="FO37" s="13"/>
      <c r="FP37" s="13"/>
      <c r="FQ37" s="13"/>
      <c r="FR37" s="13"/>
      <c r="FS37" s="13"/>
      <c r="FT37" s="13"/>
      <c r="FU37" s="13">
        <v>1</v>
      </c>
      <c r="FV37" s="13"/>
      <c r="FW37" s="13">
        <v>2</v>
      </c>
      <c r="FX37" s="13"/>
      <c r="FY37" s="13">
        <v>2</v>
      </c>
      <c r="FZ37" s="13">
        <v>1</v>
      </c>
      <c r="GA37" s="13"/>
      <c r="GB37" s="13">
        <v>2</v>
      </c>
      <c r="GC37" s="13"/>
      <c r="GD37" s="13">
        <v>3</v>
      </c>
      <c r="GE37" s="13">
        <v>1</v>
      </c>
      <c r="GF37" s="13">
        <v>1</v>
      </c>
      <c r="GG37" s="13"/>
      <c r="GH37" s="13"/>
      <c r="GI37" s="13"/>
      <c r="GJ37" s="13">
        <v>1</v>
      </c>
      <c r="GK37" s="13">
        <v>1</v>
      </c>
      <c r="GL37" s="13">
        <v>1</v>
      </c>
      <c r="GM37" s="13">
        <v>1</v>
      </c>
      <c r="GN37" s="13">
        <v>3</v>
      </c>
      <c r="GO37" s="13"/>
      <c r="GP37" s="13"/>
      <c r="GQ37" s="13">
        <v>4</v>
      </c>
      <c r="GR37" s="13">
        <v>1</v>
      </c>
      <c r="GS37" s="13"/>
      <c r="GT37" s="13">
        <v>2</v>
      </c>
      <c r="GU37" s="13">
        <v>3</v>
      </c>
      <c r="GV37" s="13">
        <v>1</v>
      </c>
      <c r="GW37" s="13">
        <v>2</v>
      </c>
      <c r="GX37" s="13">
        <v>1</v>
      </c>
      <c r="GY37" s="13"/>
      <c r="GZ37" s="13">
        <v>1</v>
      </c>
      <c r="HA37" s="13">
        <v>2</v>
      </c>
      <c r="HB37" s="13"/>
      <c r="HC37" s="13"/>
      <c r="HD37" s="13"/>
      <c r="HE37" s="13"/>
      <c r="HF37" s="13">
        <v>2</v>
      </c>
      <c r="HG37" s="13"/>
      <c r="HH37" s="13">
        <v>1</v>
      </c>
      <c r="HI37" s="13"/>
      <c r="HJ37" s="13"/>
      <c r="HK37" s="13">
        <v>1</v>
      </c>
      <c r="HL37" s="13"/>
      <c r="HM37" s="13"/>
      <c r="HN37" s="13">
        <v>3</v>
      </c>
      <c r="HO37" s="13"/>
      <c r="HP37" s="13">
        <v>1</v>
      </c>
      <c r="HQ37" s="13"/>
      <c r="HR37" s="13">
        <v>1</v>
      </c>
      <c r="HS37" s="13">
        <v>1</v>
      </c>
      <c r="HT37" s="13">
        <v>1</v>
      </c>
      <c r="HU37" s="13">
        <v>1</v>
      </c>
      <c r="HV37" s="13">
        <v>1</v>
      </c>
      <c r="HW37" s="13"/>
      <c r="HX37" s="13">
        <v>1</v>
      </c>
      <c r="HY37" s="13"/>
      <c r="HZ37" s="13"/>
      <c r="IA37" s="13"/>
      <c r="IB37" s="13"/>
      <c r="IC37" s="13"/>
      <c r="ID37" s="13"/>
      <c r="IE37" s="13"/>
      <c r="IF37" s="13">
        <v>1</v>
      </c>
      <c r="IG37" s="13"/>
      <c r="IH37" s="13"/>
      <c r="II37" s="13"/>
      <c r="IJ37" s="13">
        <v>1</v>
      </c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>
        <v>1</v>
      </c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59">
        <v>57</v>
      </c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59"/>
      <c r="NG37" s="13">
        <v>98</v>
      </c>
    </row>
    <row r="38" spans="1:371">
      <c r="A38" s="8" t="s">
        <v>49</v>
      </c>
      <c r="B38" s="253">
        <f t="shared" si="26"/>
        <v>2</v>
      </c>
      <c r="C38" s="253">
        <f t="shared" si="27"/>
        <v>0</v>
      </c>
      <c r="D38" s="253">
        <f t="shared" si="28"/>
        <v>2</v>
      </c>
      <c r="E38" s="253">
        <f t="shared" si="29"/>
        <v>3</v>
      </c>
      <c r="F38" s="253">
        <f t="shared" si="30"/>
        <v>12</v>
      </c>
      <c r="G38" s="253">
        <f t="shared" si="31"/>
        <v>1</v>
      </c>
      <c r="H38" s="253">
        <f t="shared" si="32"/>
        <v>7</v>
      </c>
      <c r="I38" s="253">
        <f t="shared" si="33"/>
        <v>11</v>
      </c>
      <c r="J38" s="253">
        <f t="shared" si="34"/>
        <v>15</v>
      </c>
      <c r="K38" s="253">
        <f t="shared" si="35"/>
        <v>14</v>
      </c>
      <c r="L38" s="253">
        <f t="shared" si="36"/>
        <v>5</v>
      </c>
      <c r="M38" s="253">
        <f t="shared" si="37"/>
        <v>1</v>
      </c>
      <c r="N38" s="253">
        <f t="shared" si="38"/>
        <v>8</v>
      </c>
      <c r="O38" s="253">
        <f t="shared" si="39"/>
        <v>4</v>
      </c>
      <c r="P38" s="253">
        <f t="shared" si="40"/>
        <v>3</v>
      </c>
      <c r="Q38" s="253">
        <f t="shared" si="41"/>
        <v>3</v>
      </c>
      <c r="R38" s="253">
        <f t="shared" si="42"/>
        <v>2</v>
      </c>
      <c r="S38" s="253">
        <f t="shared" si="43"/>
        <v>2</v>
      </c>
      <c r="T38" s="253">
        <f t="shared" si="44"/>
        <v>1</v>
      </c>
      <c r="U38" s="253">
        <f t="shared" si="45"/>
        <v>2</v>
      </c>
      <c r="W38" s="16" t="s">
        <v>50</v>
      </c>
      <c r="X38" s="447">
        <f t="shared" si="46"/>
        <v>289</v>
      </c>
      <c r="Y38" s="447">
        <f t="shared" si="47"/>
        <v>281</v>
      </c>
      <c r="Z38" s="447">
        <f t="shared" si="48"/>
        <v>488</v>
      </c>
      <c r="AA38" s="447">
        <f t="shared" si="49"/>
        <v>511</v>
      </c>
      <c r="AB38" s="447">
        <f t="shared" si="50"/>
        <v>2412</v>
      </c>
      <c r="AC38" s="447">
        <f t="shared" si="51"/>
        <v>2095</v>
      </c>
      <c r="AD38" s="447">
        <f t="shared" si="52"/>
        <v>2747</v>
      </c>
      <c r="AE38" s="447">
        <f t="shared" si="53"/>
        <v>2449</v>
      </c>
      <c r="AF38" s="447">
        <f t="shared" si="54"/>
        <v>2162</v>
      </c>
      <c r="AG38" s="447">
        <f t="shared" si="55"/>
        <v>2034</v>
      </c>
      <c r="AH38" s="447">
        <f t="shared" si="56"/>
        <v>1575</v>
      </c>
      <c r="AI38" s="447">
        <f t="shared" si="57"/>
        <v>1476</v>
      </c>
      <c r="AJ38" s="447">
        <f t="shared" si="58"/>
        <v>806</v>
      </c>
      <c r="AK38" s="447">
        <f t="shared" si="59"/>
        <v>677</v>
      </c>
      <c r="AL38" s="447">
        <f t="shared" si="60"/>
        <v>357</v>
      </c>
      <c r="AM38" s="447">
        <f t="shared" si="61"/>
        <v>393</v>
      </c>
      <c r="AN38" s="447">
        <f t="shared" si="62"/>
        <v>145</v>
      </c>
      <c r="AO38" s="447">
        <f t="shared" si="63"/>
        <v>216</v>
      </c>
      <c r="AP38" s="447">
        <f t="shared" si="64"/>
        <v>28</v>
      </c>
      <c r="AQ38" s="447">
        <f t="shared" si="65"/>
        <v>103</v>
      </c>
      <c r="AR38" s="447">
        <f t="shared" si="66"/>
        <v>87</v>
      </c>
      <c r="AT38" s="16" t="s">
        <v>50</v>
      </c>
      <c r="AU38" s="13">
        <v>39</v>
      </c>
      <c r="AV38" s="13">
        <v>43</v>
      </c>
      <c r="AW38" s="13">
        <v>27</v>
      </c>
      <c r="AX38" s="13">
        <v>25</v>
      </c>
      <c r="AY38" s="13">
        <v>23</v>
      </c>
      <c r="AZ38" s="13">
        <v>19</v>
      </c>
      <c r="BA38" s="13">
        <v>22</v>
      </c>
      <c r="BB38" s="13">
        <v>21</v>
      </c>
      <c r="BC38" s="13">
        <v>33</v>
      </c>
      <c r="BD38" s="13">
        <v>29</v>
      </c>
      <c r="BE38" s="13">
        <v>21</v>
      </c>
      <c r="BF38" s="13">
        <v>23</v>
      </c>
      <c r="BG38" s="13">
        <v>24</v>
      </c>
      <c r="BH38" s="13">
        <v>36</v>
      </c>
      <c r="BI38" s="13">
        <v>43</v>
      </c>
      <c r="BJ38" s="13">
        <v>43</v>
      </c>
      <c r="BK38" s="13">
        <v>63</v>
      </c>
      <c r="BL38" s="13">
        <v>58</v>
      </c>
      <c r="BM38" s="13">
        <v>86</v>
      </c>
      <c r="BN38" s="13">
        <v>114</v>
      </c>
      <c r="BO38" s="13">
        <v>130</v>
      </c>
      <c r="BP38" s="13">
        <v>160</v>
      </c>
      <c r="BQ38" s="13">
        <v>180</v>
      </c>
      <c r="BR38" s="13">
        <v>179</v>
      </c>
      <c r="BS38" s="13">
        <v>191</v>
      </c>
      <c r="BT38" s="13">
        <v>245</v>
      </c>
      <c r="BU38" s="13">
        <v>212</v>
      </c>
      <c r="BV38" s="13">
        <v>258</v>
      </c>
      <c r="BW38" s="13">
        <v>277</v>
      </c>
      <c r="BX38" s="13">
        <v>263</v>
      </c>
      <c r="BY38" s="13">
        <v>242</v>
      </c>
      <c r="BZ38" s="13">
        <v>242</v>
      </c>
      <c r="CA38" s="13">
        <v>263</v>
      </c>
      <c r="CB38" s="13">
        <v>268</v>
      </c>
      <c r="CC38" s="13">
        <v>271</v>
      </c>
      <c r="CD38" s="13">
        <v>217</v>
      </c>
      <c r="CE38" s="13">
        <v>230</v>
      </c>
      <c r="CF38" s="13">
        <v>219</v>
      </c>
      <c r="CG38" s="13">
        <v>262</v>
      </c>
      <c r="CH38" s="13">
        <v>235</v>
      </c>
      <c r="CI38" s="13">
        <v>269</v>
      </c>
      <c r="CJ38" s="13">
        <v>199</v>
      </c>
      <c r="CK38" s="13">
        <v>235</v>
      </c>
      <c r="CL38" s="13">
        <v>235</v>
      </c>
      <c r="CM38" s="13">
        <v>173</v>
      </c>
      <c r="CN38" s="13">
        <v>183</v>
      </c>
      <c r="CO38" s="13">
        <v>184</v>
      </c>
      <c r="CP38" s="13">
        <v>163</v>
      </c>
      <c r="CQ38" s="13">
        <v>202</v>
      </c>
      <c r="CR38" s="13">
        <v>191</v>
      </c>
      <c r="CS38" s="13">
        <v>189</v>
      </c>
      <c r="CT38" s="13">
        <v>166</v>
      </c>
      <c r="CU38" s="13">
        <v>152</v>
      </c>
      <c r="CV38" s="13">
        <v>157</v>
      </c>
      <c r="CW38" s="13">
        <v>169</v>
      </c>
      <c r="CX38" s="13">
        <v>144</v>
      </c>
      <c r="CY38" s="13">
        <v>128</v>
      </c>
      <c r="CZ38" s="13">
        <v>123</v>
      </c>
      <c r="DA38" s="13">
        <v>111</v>
      </c>
      <c r="DB38" s="13">
        <v>137</v>
      </c>
      <c r="DC38" s="13">
        <v>100</v>
      </c>
      <c r="DD38" s="13">
        <v>106</v>
      </c>
      <c r="DE38" s="13">
        <v>73</v>
      </c>
      <c r="DF38" s="13">
        <v>66</v>
      </c>
      <c r="DG38" s="13">
        <v>66</v>
      </c>
      <c r="DH38" s="13">
        <v>54</v>
      </c>
      <c r="DI38" s="13">
        <v>58</v>
      </c>
      <c r="DJ38" s="13">
        <v>55</v>
      </c>
      <c r="DK38" s="13">
        <v>48</v>
      </c>
      <c r="DL38" s="13">
        <v>51</v>
      </c>
      <c r="DM38" s="13">
        <v>62</v>
      </c>
      <c r="DN38" s="13">
        <v>43</v>
      </c>
      <c r="DO38" s="13">
        <v>41</v>
      </c>
      <c r="DP38" s="13">
        <v>37</v>
      </c>
      <c r="DQ38" s="13">
        <v>43</v>
      </c>
      <c r="DR38" s="13">
        <v>30</v>
      </c>
      <c r="DS38" s="13">
        <v>37</v>
      </c>
      <c r="DT38" s="13">
        <v>34</v>
      </c>
      <c r="DU38" s="13">
        <v>31</v>
      </c>
      <c r="DV38" s="13">
        <v>35</v>
      </c>
      <c r="DW38" s="13">
        <v>23</v>
      </c>
      <c r="DX38" s="13">
        <v>19</v>
      </c>
      <c r="DY38" s="13">
        <v>30</v>
      </c>
      <c r="DZ38" s="13">
        <v>20</v>
      </c>
      <c r="EA38" s="13">
        <v>25</v>
      </c>
      <c r="EB38" s="13">
        <v>25</v>
      </c>
      <c r="EC38" s="13">
        <v>23</v>
      </c>
      <c r="ED38" s="13">
        <v>22</v>
      </c>
      <c r="EE38" s="13">
        <v>12</v>
      </c>
      <c r="EF38" s="13">
        <v>17</v>
      </c>
      <c r="EG38" s="13">
        <v>28</v>
      </c>
      <c r="EH38" s="13">
        <v>10</v>
      </c>
      <c r="EI38" s="13">
        <v>14</v>
      </c>
      <c r="EJ38" s="13">
        <v>11</v>
      </c>
      <c r="EK38" s="13">
        <v>16</v>
      </c>
      <c r="EL38" s="13">
        <v>5</v>
      </c>
      <c r="EM38" s="13">
        <v>6</v>
      </c>
      <c r="EN38" s="13">
        <v>6</v>
      </c>
      <c r="EO38" s="13">
        <v>4</v>
      </c>
      <c r="EP38" s="13">
        <v>1</v>
      </c>
      <c r="EQ38" s="13">
        <v>1</v>
      </c>
      <c r="ER38" s="13"/>
      <c r="ES38" s="13"/>
      <c r="ET38" s="13"/>
      <c r="EU38" s="13"/>
      <c r="EV38" s="13"/>
      <c r="EW38" s="13"/>
      <c r="EX38" s="13">
        <v>1</v>
      </c>
      <c r="EY38" s="13"/>
      <c r="EZ38" s="13"/>
      <c r="FA38" s="13">
        <v>7</v>
      </c>
      <c r="FB38" s="59">
        <v>10242</v>
      </c>
      <c r="FC38" s="13">
        <v>42</v>
      </c>
      <c r="FD38" s="13">
        <v>44</v>
      </c>
      <c r="FE38" s="13">
        <v>33</v>
      </c>
      <c r="FF38" s="13">
        <v>29</v>
      </c>
      <c r="FG38" s="13">
        <v>25</v>
      </c>
      <c r="FH38" s="13">
        <v>22</v>
      </c>
      <c r="FI38" s="13">
        <v>23</v>
      </c>
      <c r="FJ38" s="13">
        <v>26</v>
      </c>
      <c r="FK38" s="13">
        <v>18</v>
      </c>
      <c r="FL38" s="13">
        <v>27</v>
      </c>
      <c r="FM38" s="13">
        <v>27</v>
      </c>
      <c r="FN38" s="13">
        <v>30</v>
      </c>
      <c r="FO38" s="13">
        <v>21</v>
      </c>
      <c r="FP38" s="13">
        <v>26</v>
      </c>
      <c r="FQ38" s="13">
        <v>35</v>
      </c>
      <c r="FR38" s="13">
        <v>59</v>
      </c>
      <c r="FS38" s="13">
        <v>58</v>
      </c>
      <c r="FT38" s="13">
        <v>57</v>
      </c>
      <c r="FU38" s="13">
        <v>79</v>
      </c>
      <c r="FV38" s="13">
        <v>96</v>
      </c>
      <c r="FW38" s="13">
        <v>156</v>
      </c>
      <c r="FX38" s="13">
        <v>167</v>
      </c>
      <c r="FY38" s="13">
        <v>189</v>
      </c>
      <c r="FZ38" s="13">
        <v>223</v>
      </c>
      <c r="GA38" s="13">
        <v>239</v>
      </c>
      <c r="GB38" s="13">
        <v>262</v>
      </c>
      <c r="GC38" s="13">
        <v>303</v>
      </c>
      <c r="GD38" s="13">
        <v>280</v>
      </c>
      <c r="GE38" s="13">
        <v>292</v>
      </c>
      <c r="GF38" s="13">
        <v>301</v>
      </c>
      <c r="GG38" s="13">
        <v>288</v>
      </c>
      <c r="GH38" s="13">
        <v>284</v>
      </c>
      <c r="GI38" s="13">
        <v>282</v>
      </c>
      <c r="GJ38" s="13">
        <v>268</v>
      </c>
      <c r="GK38" s="13">
        <v>271</v>
      </c>
      <c r="GL38" s="13">
        <v>247</v>
      </c>
      <c r="GM38" s="13">
        <v>270</v>
      </c>
      <c r="GN38" s="13">
        <v>273</v>
      </c>
      <c r="GO38" s="13">
        <v>282</v>
      </c>
      <c r="GP38" s="13">
        <v>282</v>
      </c>
      <c r="GQ38" s="13">
        <v>284</v>
      </c>
      <c r="GR38" s="13">
        <v>246</v>
      </c>
      <c r="GS38" s="13">
        <v>248</v>
      </c>
      <c r="GT38" s="13">
        <v>220</v>
      </c>
      <c r="GU38" s="13">
        <v>194</v>
      </c>
      <c r="GV38" s="13">
        <v>216</v>
      </c>
      <c r="GW38" s="13">
        <v>181</v>
      </c>
      <c r="GX38" s="13">
        <v>172</v>
      </c>
      <c r="GY38" s="13">
        <v>192</v>
      </c>
      <c r="GZ38" s="13">
        <v>209</v>
      </c>
      <c r="HA38" s="13">
        <v>200</v>
      </c>
      <c r="HB38" s="13">
        <v>157</v>
      </c>
      <c r="HC38" s="13">
        <v>177</v>
      </c>
      <c r="HD38" s="13">
        <v>151</v>
      </c>
      <c r="HE38" s="13">
        <v>154</v>
      </c>
      <c r="HF38" s="13">
        <v>172</v>
      </c>
      <c r="HG38" s="13">
        <v>140</v>
      </c>
      <c r="HH38" s="13">
        <v>150</v>
      </c>
      <c r="HI38" s="13">
        <v>127</v>
      </c>
      <c r="HJ38" s="13">
        <v>147</v>
      </c>
      <c r="HK38" s="13">
        <v>92</v>
      </c>
      <c r="HL38" s="13">
        <v>103</v>
      </c>
      <c r="HM38" s="13">
        <v>115</v>
      </c>
      <c r="HN38" s="13">
        <v>85</v>
      </c>
      <c r="HO38" s="13">
        <v>84</v>
      </c>
      <c r="HP38" s="13">
        <v>82</v>
      </c>
      <c r="HQ38" s="13">
        <v>57</v>
      </c>
      <c r="HR38" s="13">
        <v>85</v>
      </c>
      <c r="HS38" s="13">
        <v>49</v>
      </c>
      <c r="HT38" s="13">
        <v>54</v>
      </c>
      <c r="HU38" s="13">
        <v>42</v>
      </c>
      <c r="HV38" s="13">
        <v>45</v>
      </c>
      <c r="HW38" s="13">
        <v>53</v>
      </c>
      <c r="HX38" s="13">
        <v>38</v>
      </c>
      <c r="HY38" s="13">
        <v>27</v>
      </c>
      <c r="HZ38" s="13">
        <v>36</v>
      </c>
      <c r="IA38" s="13">
        <v>27</v>
      </c>
      <c r="IB38" s="13">
        <v>28</v>
      </c>
      <c r="IC38" s="13">
        <v>29</v>
      </c>
      <c r="ID38" s="13">
        <v>32</v>
      </c>
      <c r="IE38" s="13">
        <v>21</v>
      </c>
      <c r="IF38" s="13">
        <v>19</v>
      </c>
      <c r="IG38" s="13">
        <v>12</v>
      </c>
      <c r="IH38" s="13">
        <v>27</v>
      </c>
      <c r="II38" s="13">
        <v>15</v>
      </c>
      <c r="IJ38" s="13">
        <v>9</v>
      </c>
      <c r="IK38" s="13">
        <v>10</v>
      </c>
      <c r="IL38" s="13">
        <v>11</v>
      </c>
      <c r="IM38" s="13">
        <v>11</v>
      </c>
      <c r="IN38" s="13">
        <v>10</v>
      </c>
      <c r="IO38" s="13">
        <v>1</v>
      </c>
      <c r="IP38" s="13">
        <v>6</v>
      </c>
      <c r="IQ38" s="13">
        <v>4</v>
      </c>
      <c r="IR38" s="13">
        <v>6</v>
      </c>
      <c r="IS38" s="13">
        <v>3</v>
      </c>
      <c r="IT38" s="13">
        <v>8</v>
      </c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>
        <v>6</v>
      </c>
      <c r="JF38" s="59">
        <v>11015</v>
      </c>
      <c r="JG38" s="13">
        <v>7</v>
      </c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>
        <v>3</v>
      </c>
      <c r="KA38" s="13">
        <v>1</v>
      </c>
      <c r="KB38" s="13">
        <v>1</v>
      </c>
      <c r="KC38" s="13">
        <v>1</v>
      </c>
      <c r="KD38" s="13">
        <v>1</v>
      </c>
      <c r="KE38" s="13">
        <v>1</v>
      </c>
      <c r="KF38" s="13">
        <v>1</v>
      </c>
      <c r="KG38" s="13">
        <v>4</v>
      </c>
      <c r="KH38" s="13">
        <v>1</v>
      </c>
      <c r="KI38" s="13">
        <v>5</v>
      </c>
      <c r="KJ38" s="13">
        <v>1</v>
      </c>
      <c r="KK38" s="13">
        <v>2</v>
      </c>
      <c r="KL38" s="13">
        <v>2</v>
      </c>
      <c r="KM38" s="13"/>
      <c r="KN38" s="13">
        <v>1</v>
      </c>
      <c r="KO38" s="13"/>
      <c r="KP38" s="13"/>
      <c r="KQ38" s="13">
        <v>2</v>
      </c>
      <c r="KR38" s="13">
        <v>1</v>
      </c>
      <c r="KS38" s="13">
        <v>1</v>
      </c>
      <c r="KT38" s="13">
        <v>2</v>
      </c>
      <c r="KU38" s="13">
        <v>1</v>
      </c>
      <c r="KV38" s="13"/>
      <c r="KW38" s="13">
        <v>1</v>
      </c>
      <c r="KX38" s="13">
        <v>2</v>
      </c>
      <c r="KY38" s="13"/>
      <c r="KZ38" s="13">
        <v>2</v>
      </c>
      <c r="LA38" s="13">
        <v>3</v>
      </c>
      <c r="LB38" s="13"/>
      <c r="LC38" s="13"/>
      <c r="LD38" s="13">
        <v>2</v>
      </c>
      <c r="LE38" s="13"/>
      <c r="LF38" s="13"/>
      <c r="LG38" s="13">
        <v>2</v>
      </c>
      <c r="LH38" s="13"/>
      <c r="LI38" s="13"/>
      <c r="LJ38" s="13"/>
      <c r="LK38" s="13">
        <v>1</v>
      </c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>
        <v>1</v>
      </c>
      <c r="LY38" s="13">
        <v>1</v>
      </c>
      <c r="LZ38" s="13"/>
      <c r="MA38" s="13"/>
      <c r="MB38" s="13">
        <v>1</v>
      </c>
      <c r="MC38" s="13">
        <v>1</v>
      </c>
      <c r="MD38" s="13">
        <v>1</v>
      </c>
      <c r="ME38" s="13"/>
      <c r="MF38" s="13"/>
      <c r="MG38" s="13"/>
      <c r="MH38" s="13">
        <v>1</v>
      </c>
      <c r="MI38" s="13">
        <v>1</v>
      </c>
      <c r="MJ38" s="13"/>
      <c r="MK38" s="13"/>
      <c r="ML38" s="13">
        <v>1</v>
      </c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>
        <v>1</v>
      </c>
      <c r="MX38" s="13"/>
      <c r="MY38" s="13"/>
      <c r="MZ38" s="13"/>
      <c r="NA38" s="13"/>
      <c r="NB38" s="13"/>
      <c r="NC38" s="13"/>
      <c r="ND38" s="13"/>
      <c r="NE38" s="13">
        <v>13</v>
      </c>
      <c r="NF38" s="59">
        <v>74</v>
      </c>
      <c r="NG38" s="13">
        <v>21331</v>
      </c>
    </row>
    <row r="39" spans="1:371">
      <c r="A39" s="9" t="s">
        <v>50</v>
      </c>
      <c r="B39" s="253">
        <f t="shared" si="26"/>
        <v>289</v>
      </c>
      <c r="C39" s="253">
        <f t="shared" si="27"/>
        <v>281</v>
      </c>
      <c r="D39" s="253">
        <f t="shared" si="28"/>
        <v>488</v>
      </c>
      <c r="E39" s="253">
        <f t="shared" si="29"/>
        <v>511</v>
      </c>
      <c r="F39" s="253">
        <f t="shared" si="30"/>
        <v>2412</v>
      </c>
      <c r="G39" s="253">
        <f t="shared" si="31"/>
        <v>2095</v>
      </c>
      <c r="H39" s="253">
        <f t="shared" si="32"/>
        <v>2747</v>
      </c>
      <c r="I39" s="253">
        <f t="shared" si="33"/>
        <v>2449</v>
      </c>
      <c r="J39" s="253">
        <f t="shared" si="34"/>
        <v>2162</v>
      </c>
      <c r="K39" s="253">
        <f t="shared" si="35"/>
        <v>2034</v>
      </c>
      <c r="L39" s="253">
        <f t="shared" si="36"/>
        <v>1575</v>
      </c>
      <c r="M39" s="253">
        <f t="shared" si="37"/>
        <v>1476</v>
      </c>
      <c r="N39" s="253">
        <f t="shared" si="38"/>
        <v>806</v>
      </c>
      <c r="O39" s="253">
        <f t="shared" si="39"/>
        <v>677</v>
      </c>
      <c r="P39" s="253">
        <f t="shared" si="40"/>
        <v>357</v>
      </c>
      <c r="Q39" s="253">
        <f t="shared" si="41"/>
        <v>393</v>
      </c>
      <c r="R39" s="253">
        <f t="shared" si="42"/>
        <v>145</v>
      </c>
      <c r="S39" s="253">
        <f t="shared" si="43"/>
        <v>216</v>
      </c>
      <c r="T39" s="253">
        <f t="shared" si="44"/>
        <v>28</v>
      </c>
      <c r="U39" s="253">
        <f t="shared" si="45"/>
        <v>103</v>
      </c>
      <c r="W39" s="16" t="s">
        <v>51</v>
      </c>
      <c r="X39" s="447">
        <f t="shared" si="46"/>
        <v>7</v>
      </c>
      <c r="Y39" s="447">
        <f t="shared" si="47"/>
        <v>8</v>
      </c>
      <c r="Z39" s="447">
        <f t="shared" si="48"/>
        <v>21</v>
      </c>
      <c r="AA39" s="447">
        <f t="shared" si="49"/>
        <v>33</v>
      </c>
      <c r="AB39" s="447">
        <f t="shared" si="50"/>
        <v>76</v>
      </c>
      <c r="AC39" s="447">
        <f t="shared" si="51"/>
        <v>72</v>
      </c>
      <c r="AD39" s="447">
        <f t="shared" si="52"/>
        <v>132</v>
      </c>
      <c r="AE39" s="447">
        <f t="shared" si="53"/>
        <v>108</v>
      </c>
      <c r="AF39" s="447">
        <f t="shared" si="54"/>
        <v>84</v>
      </c>
      <c r="AG39" s="447">
        <f t="shared" si="55"/>
        <v>86</v>
      </c>
      <c r="AH39" s="447">
        <f t="shared" si="56"/>
        <v>61</v>
      </c>
      <c r="AI39" s="447">
        <f t="shared" si="57"/>
        <v>53</v>
      </c>
      <c r="AJ39" s="447">
        <f t="shared" si="58"/>
        <v>39</v>
      </c>
      <c r="AK39" s="447">
        <f t="shared" si="59"/>
        <v>26</v>
      </c>
      <c r="AL39" s="447">
        <f t="shared" si="60"/>
        <v>20</v>
      </c>
      <c r="AM39" s="447">
        <f t="shared" si="61"/>
        <v>30</v>
      </c>
      <c r="AN39" s="447">
        <f t="shared" si="62"/>
        <v>11</v>
      </c>
      <c r="AO39" s="447">
        <f t="shared" si="63"/>
        <v>18</v>
      </c>
      <c r="AP39" s="447">
        <f t="shared" si="64"/>
        <v>2</v>
      </c>
      <c r="AQ39" s="447">
        <f t="shared" si="65"/>
        <v>5</v>
      </c>
      <c r="AR39" s="447">
        <f t="shared" si="66"/>
        <v>0</v>
      </c>
      <c r="AT39" s="16" t="s">
        <v>51</v>
      </c>
      <c r="AU39" s="13">
        <v>1</v>
      </c>
      <c r="AV39" s="13"/>
      <c r="AW39" s="13"/>
      <c r="AX39" s="13"/>
      <c r="AY39" s="13">
        <v>1</v>
      </c>
      <c r="AZ39" s="13">
        <v>2</v>
      </c>
      <c r="BA39" s="13">
        <v>2</v>
      </c>
      <c r="BB39" s="13">
        <v>1</v>
      </c>
      <c r="BC39" s="13"/>
      <c r="BD39" s="13">
        <v>1</v>
      </c>
      <c r="BE39" s="13"/>
      <c r="BF39" s="13">
        <v>2</v>
      </c>
      <c r="BG39" s="13">
        <v>1</v>
      </c>
      <c r="BH39" s="13">
        <v>3</v>
      </c>
      <c r="BI39" s="13"/>
      <c r="BJ39" s="13">
        <v>4</v>
      </c>
      <c r="BK39" s="13">
        <v>6</v>
      </c>
      <c r="BL39" s="13">
        <v>4</v>
      </c>
      <c r="BM39" s="13">
        <v>4</v>
      </c>
      <c r="BN39" s="13">
        <v>9</v>
      </c>
      <c r="BO39" s="13">
        <v>5</v>
      </c>
      <c r="BP39" s="13">
        <v>3</v>
      </c>
      <c r="BQ39" s="13">
        <v>10</v>
      </c>
      <c r="BR39" s="13">
        <v>4</v>
      </c>
      <c r="BS39" s="13">
        <v>7</v>
      </c>
      <c r="BT39" s="13">
        <v>17</v>
      </c>
      <c r="BU39" s="13">
        <v>4</v>
      </c>
      <c r="BV39" s="13">
        <v>8</v>
      </c>
      <c r="BW39" s="13">
        <v>7</v>
      </c>
      <c r="BX39" s="13">
        <v>7</v>
      </c>
      <c r="BY39" s="13">
        <v>14</v>
      </c>
      <c r="BZ39" s="13">
        <v>12</v>
      </c>
      <c r="CA39" s="13">
        <v>7</v>
      </c>
      <c r="CB39" s="13">
        <v>7</v>
      </c>
      <c r="CC39" s="13">
        <v>9</v>
      </c>
      <c r="CD39" s="13">
        <v>16</v>
      </c>
      <c r="CE39" s="13">
        <v>11</v>
      </c>
      <c r="CF39" s="13">
        <v>11</v>
      </c>
      <c r="CG39" s="13">
        <v>13</v>
      </c>
      <c r="CH39" s="13">
        <v>8</v>
      </c>
      <c r="CI39" s="13">
        <v>8</v>
      </c>
      <c r="CJ39" s="13">
        <v>9</v>
      </c>
      <c r="CK39" s="13">
        <v>10</v>
      </c>
      <c r="CL39" s="13">
        <v>9</v>
      </c>
      <c r="CM39" s="13">
        <v>4</v>
      </c>
      <c r="CN39" s="13">
        <v>11</v>
      </c>
      <c r="CO39" s="13">
        <v>8</v>
      </c>
      <c r="CP39" s="13">
        <v>10</v>
      </c>
      <c r="CQ39" s="13">
        <v>7</v>
      </c>
      <c r="CR39" s="13">
        <v>10</v>
      </c>
      <c r="CS39" s="13">
        <v>3</v>
      </c>
      <c r="CT39" s="13">
        <v>5</v>
      </c>
      <c r="CU39" s="13">
        <v>10</v>
      </c>
      <c r="CV39" s="13">
        <v>4</v>
      </c>
      <c r="CW39" s="13">
        <v>3</v>
      </c>
      <c r="CX39" s="13">
        <v>6</v>
      </c>
      <c r="CY39" s="13">
        <v>2</v>
      </c>
      <c r="CZ39" s="13">
        <v>5</v>
      </c>
      <c r="DA39" s="13">
        <v>8</v>
      </c>
      <c r="DB39" s="13">
        <v>7</v>
      </c>
      <c r="DC39" s="13">
        <v>1</v>
      </c>
      <c r="DD39" s="13">
        <v>1</v>
      </c>
      <c r="DE39" s="13">
        <v>1</v>
      </c>
      <c r="DF39" s="13">
        <v>4</v>
      </c>
      <c r="DG39" s="13">
        <v>4</v>
      </c>
      <c r="DH39" s="13">
        <v>2</v>
      </c>
      <c r="DI39" s="13">
        <v>4</v>
      </c>
      <c r="DJ39" s="13">
        <v>4</v>
      </c>
      <c r="DK39" s="13">
        <v>3</v>
      </c>
      <c r="DL39" s="13">
        <v>2</v>
      </c>
      <c r="DM39" s="13"/>
      <c r="DN39" s="13">
        <v>2</v>
      </c>
      <c r="DO39" s="13">
        <v>6</v>
      </c>
      <c r="DP39" s="13">
        <v>1</v>
      </c>
      <c r="DQ39" s="13">
        <v>6</v>
      </c>
      <c r="DR39" s="13">
        <v>3</v>
      </c>
      <c r="DS39" s="13">
        <v>5</v>
      </c>
      <c r="DT39" s="13">
        <v>3</v>
      </c>
      <c r="DU39" s="13">
        <v>3</v>
      </c>
      <c r="DV39" s="13">
        <v>1</v>
      </c>
      <c r="DW39" s="13">
        <v>2</v>
      </c>
      <c r="DX39" s="13">
        <v>2</v>
      </c>
      <c r="DY39" s="13">
        <v>2</v>
      </c>
      <c r="DZ39" s="13">
        <v>3</v>
      </c>
      <c r="EA39" s="13">
        <v>1</v>
      </c>
      <c r="EB39" s="13">
        <v>1</v>
      </c>
      <c r="EC39" s="13"/>
      <c r="ED39" s="13">
        <v>2</v>
      </c>
      <c r="EE39" s="13">
        <v>3</v>
      </c>
      <c r="EF39" s="13">
        <v>2</v>
      </c>
      <c r="EG39" s="13"/>
      <c r="EH39" s="13">
        <v>1</v>
      </c>
      <c r="EI39" s="13">
        <v>1</v>
      </c>
      <c r="EJ39" s="13"/>
      <c r="EK39" s="13"/>
      <c r="EL39" s="13">
        <v>1</v>
      </c>
      <c r="EM39" s="13"/>
      <c r="EN39" s="13"/>
      <c r="EO39" s="13"/>
      <c r="EP39" s="13">
        <v>1</v>
      </c>
      <c r="EQ39" s="13">
        <v>1</v>
      </c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59">
        <v>439</v>
      </c>
      <c r="FC39" s="13">
        <v>1</v>
      </c>
      <c r="FD39" s="13"/>
      <c r="FE39" s="13"/>
      <c r="FF39" s="13">
        <v>2</v>
      </c>
      <c r="FG39" s="13">
        <v>1</v>
      </c>
      <c r="FH39" s="13">
        <v>1</v>
      </c>
      <c r="FI39" s="13">
        <v>1</v>
      </c>
      <c r="FJ39" s="13">
        <v>1</v>
      </c>
      <c r="FK39" s="13"/>
      <c r="FL39" s="13"/>
      <c r="FM39" s="13">
        <v>1</v>
      </c>
      <c r="FN39" s="13">
        <v>1</v>
      </c>
      <c r="FO39" s="13">
        <v>3</v>
      </c>
      <c r="FP39" s="13">
        <v>1</v>
      </c>
      <c r="FQ39" s="13"/>
      <c r="FR39" s="13"/>
      <c r="FS39" s="13">
        <v>4</v>
      </c>
      <c r="FT39" s="13">
        <v>4</v>
      </c>
      <c r="FU39" s="13">
        <v>5</v>
      </c>
      <c r="FV39" s="13">
        <v>2</v>
      </c>
      <c r="FW39" s="13">
        <v>4</v>
      </c>
      <c r="FX39" s="13">
        <v>4</v>
      </c>
      <c r="FY39" s="13">
        <v>4</v>
      </c>
      <c r="FZ39" s="13">
        <v>11</v>
      </c>
      <c r="GA39" s="13">
        <v>4</v>
      </c>
      <c r="GB39" s="13">
        <v>9</v>
      </c>
      <c r="GC39" s="13">
        <v>13</v>
      </c>
      <c r="GD39" s="13">
        <v>6</v>
      </c>
      <c r="GE39" s="13">
        <v>6</v>
      </c>
      <c r="GF39" s="13">
        <v>15</v>
      </c>
      <c r="GG39" s="13">
        <v>16</v>
      </c>
      <c r="GH39" s="13">
        <v>12</v>
      </c>
      <c r="GI39" s="13">
        <v>8</v>
      </c>
      <c r="GJ39" s="13">
        <v>10</v>
      </c>
      <c r="GK39" s="13">
        <v>17</v>
      </c>
      <c r="GL39" s="13">
        <v>13</v>
      </c>
      <c r="GM39" s="13">
        <v>10</v>
      </c>
      <c r="GN39" s="13">
        <v>17</v>
      </c>
      <c r="GO39" s="13">
        <v>11</v>
      </c>
      <c r="GP39" s="13">
        <v>18</v>
      </c>
      <c r="GQ39" s="13">
        <v>13</v>
      </c>
      <c r="GR39" s="13">
        <v>9</v>
      </c>
      <c r="GS39" s="13">
        <v>6</v>
      </c>
      <c r="GT39" s="13">
        <v>10</v>
      </c>
      <c r="GU39" s="13">
        <v>8</v>
      </c>
      <c r="GV39" s="13">
        <v>10</v>
      </c>
      <c r="GW39" s="13">
        <v>4</v>
      </c>
      <c r="GX39" s="13">
        <v>10</v>
      </c>
      <c r="GY39" s="13">
        <v>7</v>
      </c>
      <c r="GZ39" s="13">
        <v>7</v>
      </c>
      <c r="HA39" s="13">
        <v>4</v>
      </c>
      <c r="HB39" s="13">
        <v>9</v>
      </c>
      <c r="HC39" s="13">
        <v>9</v>
      </c>
      <c r="HD39" s="13">
        <v>3</v>
      </c>
      <c r="HE39" s="13">
        <v>2</v>
      </c>
      <c r="HF39" s="13">
        <v>10</v>
      </c>
      <c r="HG39" s="13">
        <v>6</v>
      </c>
      <c r="HH39" s="13">
        <v>5</v>
      </c>
      <c r="HI39" s="13">
        <v>9</v>
      </c>
      <c r="HJ39" s="13">
        <v>4</v>
      </c>
      <c r="HK39" s="13">
        <v>7</v>
      </c>
      <c r="HL39" s="13">
        <v>5</v>
      </c>
      <c r="HM39" s="13">
        <v>2</v>
      </c>
      <c r="HN39" s="13">
        <v>2</v>
      </c>
      <c r="HO39" s="13">
        <v>2</v>
      </c>
      <c r="HP39" s="13">
        <v>5</v>
      </c>
      <c r="HQ39" s="13">
        <v>6</v>
      </c>
      <c r="HR39" s="13">
        <v>2</v>
      </c>
      <c r="HS39" s="13">
        <v>4</v>
      </c>
      <c r="HT39" s="13">
        <v>4</v>
      </c>
      <c r="HU39" s="13">
        <v>2</v>
      </c>
      <c r="HV39" s="13">
        <v>3</v>
      </c>
      <c r="HW39" s="13">
        <v>4</v>
      </c>
      <c r="HX39" s="13">
        <v>2</v>
      </c>
      <c r="HY39" s="13"/>
      <c r="HZ39" s="13">
        <v>3</v>
      </c>
      <c r="IA39" s="13">
        <v>2</v>
      </c>
      <c r="IB39" s="13">
        <v>1</v>
      </c>
      <c r="IC39" s="13">
        <v>1</v>
      </c>
      <c r="ID39" s="13">
        <v>2</v>
      </c>
      <c r="IE39" s="13"/>
      <c r="IF39" s="13">
        <v>2</v>
      </c>
      <c r="IG39" s="13">
        <v>3</v>
      </c>
      <c r="IH39" s="13"/>
      <c r="II39" s="13"/>
      <c r="IJ39" s="13">
        <v>1</v>
      </c>
      <c r="IK39" s="13"/>
      <c r="IL39" s="13">
        <v>2</v>
      </c>
      <c r="IM39" s="13"/>
      <c r="IN39" s="13">
        <v>3</v>
      </c>
      <c r="IO39" s="13">
        <v>1</v>
      </c>
      <c r="IP39" s="13"/>
      <c r="IQ39" s="13">
        <v>1</v>
      </c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59">
        <v>453</v>
      </c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59"/>
      <c r="NG39" s="13">
        <v>892</v>
      </c>
    </row>
    <row r="40" spans="1:371">
      <c r="A40" s="8" t="s">
        <v>51</v>
      </c>
      <c r="B40" s="253">
        <f t="shared" si="26"/>
        <v>7</v>
      </c>
      <c r="C40" s="253">
        <f t="shared" si="27"/>
        <v>8</v>
      </c>
      <c r="D40" s="253">
        <f t="shared" si="28"/>
        <v>21</v>
      </c>
      <c r="E40" s="253">
        <f t="shared" si="29"/>
        <v>33</v>
      </c>
      <c r="F40" s="253">
        <f t="shared" si="30"/>
        <v>76</v>
      </c>
      <c r="G40" s="253">
        <f t="shared" si="31"/>
        <v>72</v>
      </c>
      <c r="H40" s="253">
        <f t="shared" si="32"/>
        <v>132</v>
      </c>
      <c r="I40" s="253">
        <f t="shared" si="33"/>
        <v>108</v>
      </c>
      <c r="J40" s="253">
        <f t="shared" si="34"/>
        <v>84</v>
      </c>
      <c r="K40" s="253">
        <f t="shared" si="35"/>
        <v>86</v>
      </c>
      <c r="L40" s="253">
        <f t="shared" si="36"/>
        <v>61</v>
      </c>
      <c r="M40" s="253">
        <f t="shared" si="37"/>
        <v>53</v>
      </c>
      <c r="N40" s="253">
        <f t="shared" si="38"/>
        <v>39</v>
      </c>
      <c r="O40" s="253">
        <f t="shared" si="39"/>
        <v>26</v>
      </c>
      <c r="P40" s="253">
        <f t="shared" si="40"/>
        <v>20</v>
      </c>
      <c r="Q40" s="253">
        <f t="shared" si="41"/>
        <v>30</v>
      </c>
      <c r="R40" s="253">
        <f t="shared" si="42"/>
        <v>11</v>
      </c>
      <c r="S40" s="253">
        <f t="shared" si="43"/>
        <v>18</v>
      </c>
      <c r="T40" s="253">
        <f t="shared" si="44"/>
        <v>2</v>
      </c>
      <c r="U40" s="253">
        <f t="shared" si="45"/>
        <v>5</v>
      </c>
      <c r="W40" s="16" t="s">
        <v>52</v>
      </c>
      <c r="X40" s="447">
        <f t="shared" si="46"/>
        <v>289</v>
      </c>
      <c r="Y40" s="447">
        <f t="shared" si="47"/>
        <v>256</v>
      </c>
      <c r="Z40" s="447">
        <f t="shared" si="48"/>
        <v>545</v>
      </c>
      <c r="AA40" s="447">
        <f t="shared" si="49"/>
        <v>599</v>
      </c>
      <c r="AB40" s="447">
        <f t="shared" si="50"/>
        <v>1792</v>
      </c>
      <c r="AC40" s="447">
        <f t="shared" si="51"/>
        <v>1818</v>
      </c>
      <c r="AD40" s="447">
        <f t="shared" si="52"/>
        <v>1883</v>
      </c>
      <c r="AE40" s="447">
        <f t="shared" si="53"/>
        <v>1873</v>
      </c>
      <c r="AF40" s="447">
        <f t="shared" si="54"/>
        <v>1583</v>
      </c>
      <c r="AG40" s="447">
        <f t="shared" si="55"/>
        <v>1633</v>
      </c>
      <c r="AH40" s="447">
        <f t="shared" si="56"/>
        <v>1112</v>
      </c>
      <c r="AI40" s="447">
        <f t="shared" si="57"/>
        <v>1112</v>
      </c>
      <c r="AJ40" s="447">
        <f t="shared" si="58"/>
        <v>665</v>
      </c>
      <c r="AK40" s="447">
        <f t="shared" si="59"/>
        <v>535</v>
      </c>
      <c r="AL40" s="447">
        <f t="shared" si="60"/>
        <v>315</v>
      </c>
      <c r="AM40" s="447">
        <f t="shared" si="61"/>
        <v>319</v>
      </c>
      <c r="AN40" s="447">
        <f t="shared" si="62"/>
        <v>140</v>
      </c>
      <c r="AO40" s="447">
        <f t="shared" si="63"/>
        <v>303</v>
      </c>
      <c r="AP40" s="447">
        <f t="shared" si="64"/>
        <v>29</v>
      </c>
      <c r="AQ40" s="447">
        <f t="shared" si="65"/>
        <v>131</v>
      </c>
      <c r="AR40" s="447">
        <f t="shared" si="66"/>
        <v>48</v>
      </c>
      <c r="AT40" s="16" t="s">
        <v>52</v>
      </c>
      <c r="AU40" s="13">
        <v>35</v>
      </c>
      <c r="AV40" s="13">
        <v>36</v>
      </c>
      <c r="AW40" s="13">
        <v>24</v>
      </c>
      <c r="AX40" s="13">
        <v>18</v>
      </c>
      <c r="AY40" s="13">
        <v>22</v>
      </c>
      <c r="AZ40" s="13">
        <v>27</v>
      </c>
      <c r="BA40" s="13">
        <v>17</v>
      </c>
      <c r="BB40" s="13">
        <v>18</v>
      </c>
      <c r="BC40" s="13">
        <v>27</v>
      </c>
      <c r="BD40" s="13">
        <v>32</v>
      </c>
      <c r="BE40" s="13">
        <v>30</v>
      </c>
      <c r="BF40" s="13">
        <v>26</v>
      </c>
      <c r="BG40" s="13">
        <v>34</v>
      </c>
      <c r="BH40" s="13">
        <v>36</v>
      </c>
      <c r="BI40" s="13">
        <v>46</v>
      </c>
      <c r="BJ40" s="13">
        <v>55</v>
      </c>
      <c r="BK40" s="13">
        <v>79</v>
      </c>
      <c r="BL40" s="13">
        <v>75</v>
      </c>
      <c r="BM40" s="13">
        <v>89</v>
      </c>
      <c r="BN40" s="13">
        <v>129</v>
      </c>
      <c r="BO40" s="13">
        <v>137</v>
      </c>
      <c r="BP40" s="13">
        <v>144</v>
      </c>
      <c r="BQ40" s="13">
        <v>184</v>
      </c>
      <c r="BR40" s="13">
        <v>159</v>
      </c>
      <c r="BS40" s="13">
        <v>176</v>
      </c>
      <c r="BT40" s="13">
        <v>214</v>
      </c>
      <c r="BU40" s="13">
        <v>189</v>
      </c>
      <c r="BV40" s="13">
        <v>198</v>
      </c>
      <c r="BW40" s="13">
        <v>210</v>
      </c>
      <c r="BX40" s="13">
        <v>207</v>
      </c>
      <c r="BY40" s="13">
        <v>183</v>
      </c>
      <c r="BZ40" s="13">
        <v>228</v>
      </c>
      <c r="CA40" s="13">
        <v>195</v>
      </c>
      <c r="CB40" s="13">
        <v>191</v>
      </c>
      <c r="CC40" s="13">
        <v>185</v>
      </c>
      <c r="CD40" s="13">
        <v>187</v>
      </c>
      <c r="CE40" s="13">
        <v>168</v>
      </c>
      <c r="CF40" s="13">
        <v>170</v>
      </c>
      <c r="CG40" s="13">
        <v>195</v>
      </c>
      <c r="CH40" s="13">
        <v>171</v>
      </c>
      <c r="CI40" s="13">
        <v>173</v>
      </c>
      <c r="CJ40" s="13">
        <v>173</v>
      </c>
      <c r="CK40" s="13">
        <v>193</v>
      </c>
      <c r="CL40" s="13">
        <v>159</v>
      </c>
      <c r="CM40" s="13">
        <v>169</v>
      </c>
      <c r="CN40" s="13">
        <v>185</v>
      </c>
      <c r="CO40" s="13">
        <v>139</v>
      </c>
      <c r="CP40" s="13">
        <v>161</v>
      </c>
      <c r="CQ40" s="13">
        <v>153</v>
      </c>
      <c r="CR40" s="13">
        <v>128</v>
      </c>
      <c r="CS40" s="13">
        <v>126</v>
      </c>
      <c r="CT40" s="13">
        <v>149</v>
      </c>
      <c r="CU40" s="13">
        <v>109</v>
      </c>
      <c r="CV40" s="13">
        <v>120</v>
      </c>
      <c r="CW40" s="13">
        <v>119</v>
      </c>
      <c r="CX40" s="13">
        <v>118</v>
      </c>
      <c r="CY40" s="13">
        <v>113</v>
      </c>
      <c r="CZ40" s="13">
        <v>102</v>
      </c>
      <c r="DA40" s="13">
        <v>88</v>
      </c>
      <c r="DB40" s="13">
        <v>68</v>
      </c>
      <c r="DC40" s="13">
        <v>77</v>
      </c>
      <c r="DD40" s="13">
        <v>72</v>
      </c>
      <c r="DE40" s="13">
        <v>59</v>
      </c>
      <c r="DF40" s="13">
        <v>64</v>
      </c>
      <c r="DG40" s="13">
        <v>36</v>
      </c>
      <c r="DH40" s="13">
        <v>52</v>
      </c>
      <c r="DI40" s="13">
        <v>49</v>
      </c>
      <c r="DJ40" s="13">
        <v>41</v>
      </c>
      <c r="DK40" s="13">
        <v>49</v>
      </c>
      <c r="DL40" s="13">
        <v>36</v>
      </c>
      <c r="DM40" s="13">
        <v>40</v>
      </c>
      <c r="DN40" s="13">
        <v>37</v>
      </c>
      <c r="DO40" s="13">
        <v>44</v>
      </c>
      <c r="DP40" s="13">
        <v>30</v>
      </c>
      <c r="DQ40" s="13">
        <v>28</v>
      </c>
      <c r="DR40" s="13">
        <v>22</v>
      </c>
      <c r="DS40" s="13">
        <v>34</v>
      </c>
      <c r="DT40" s="13">
        <v>21</v>
      </c>
      <c r="DU40" s="13">
        <v>28</v>
      </c>
      <c r="DV40" s="13">
        <v>35</v>
      </c>
      <c r="DW40" s="13">
        <v>28</v>
      </c>
      <c r="DX40" s="13">
        <v>28</v>
      </c>
      <c r="DY40" s="13">
        <v>33</v>
      </c>
      <c r="DZ40" s="13">
        <v>38</v>
      </c>
      <c r="EA40" s="13">
        <v>26</v>
      </c>
      <c r="EB40" s="13">
        <v>33</v>
      </c>
      <c r="EC40" s="13">
        <v>25</v>
      </c>
      <c r="ED40" s="13">
        <v>32</v>
      </c>
      <c r="EE40" s="13">
        <v>40</v>
      </c>
      <c r="EF40" s="13">
        <v>20</v>
      </c>
      <c r="EG40" s="13">
        <v>31</v>
      </c>
      <c r="EH40" s="13">
        <v>21</v>
      </c>
      <c r="EI40" s="13">
        <v>11</v>
      </c>
      <c r="EJ40" s="13">
        <v>23</v>
      </c>
      <c r="EK40" s="13">
        <v>4</v>
      </c>
      <c r="EL40" s="13">
        <v>18</v>
      </c>
      <c r="EM40" s="13">
        <v>7</v>
      </c>
      <c r="EN40" s="13">
        <v>6</v>
      </c>
      <c r="EO40" s="13">
        <v>5</v>
      </c>
      <c r="EP40" s="13">
        <v>3</v>
      </c>
      <c r="EQ40" s="13">
        <v>1</v>
      </c>
      <c r="ER40" s="13">
        <v>1</v>
      </c>
      <c r="ES40" s="13"/>
      <c r="ET40" s="13"/>
      <c r="EU40" s="13"/>
      <c r="EV40" s="13"/>
      <c r="EW40" s="13"/>
      <c r="EX40" s="13"/>
      <c r="EY40" s="13"/>
      <c r="EZ40" s="13"/>
      <c r="FA40" s="13">
        <v>3</v>
      </c>
      <c r="FB40" s="59">
        <v>8582</v>
      </c>
      <c r="FC40" s="13">
        <v>32</v>
      </c>
      <c r="FD40" s="13">
        <v>50</v>
      </c>
      <c r="FE40" s="13">
        <v>30</v>
      </c>
      <c r="FF40" s="13">
        <v>19</v>
      </c>
      <c r="FG40" s="13">
        <v>28</v>
      </c>
      <c r="FH40" s="13">
        <v>31</v>
      </c>
      <c r="FI40" s="13">
        <v>17</v>
      </c>
      <c r="FJ40" s="13">
        <v>21</v>
      </c>
      <c r="FK40" s="13">
        <v>33</v>
      </c>
      <c r="FL40" s="13">
        <v>28</v>
      </c>
      <c r="FM40" s="13">
        <v>38</v>
      </c>
      <c r="FN40" s="13">
        <v>26</v>
      </c>
      <c r="FO40" s="13">
        <v>40</v>
      </c>
      <c r="FP40" s="13">
        <v>31</v>
      </c>
      <c r="FQ40" s="13">
        <v>36</v>
      </c>
      <c r="FR40" s="13">
        <v>49</v>
      </c>
      <c r="FS40" s="13">
        <v>73</v>
      </c>
      <c r="FT40" s="13">
        <v>73</v>
      </c>
      <c r="FU40" s="13">
        <v>88</v>
      </c>
      <c r="FV40" s="13">
        <v>91</v>
      </c>
      <c r="FW40" s="13">
        <v>131</v>
      </c>
      <c r="FX40" s="13">
        <v>129</v>
      </c>
      <c r="FY40" s="13">
        <v>146</v>
      </c>
      <c r="FZ40" s="13">
        <v>181</v>
      </c>
      <c r="GA40" s="13">
        <v>188</v>
      </c>
      <c r="GB40" s="13">
        <v>195</v>
      </c>
      <c r="GC40" s="13">
        <v>201</v>
      </c>
      <c r="GD40" s="13">
        <v>199</v>
      </c>
      <c r="GE40" s="13">
        <v>233</v>
      </c>
      <c r="GF40" s="13">
        <v>189</v>
      </c>
      <c r="GG40" s="13">
        <v>196</v>
      </c>
      <c r="GH40" s="13">
        <v>221</v>
      </c>
      <c r="GI40" s="13">
        <v>207</v>
      </c>
      <c r="GJ40" s="13">
        <v>185</v>
      </c>
      <c r="GK40" s="13">
        <v>187</v>
      </c>
      <c r="GL40" s="13">
        <v>188</v>
      </c>
      <c r="GM40" s="13">
        <v>182</v>
      </c>
      <c r="GN40" s="13">
        <v>173</v>
      </c>
      <c r="GO40" s="13">
        <v>180</v>
      </c>
      <c r="GP40" s="13">
        <v>164</v>
      </c>
      <c r="GQ40" s="13">
        <v>178</v>
      </c>
      <c r="GR40" s="13">
        <v>164</v>
      </c>
      <c r="GS40" s="13">
        <v>175</v>
      </c>
      <c r="GT40" s="13">
        <v>182</v>
      </c>
      <c r="GU40" s="13">
        <v>149</v>
      </c>
      <c r="GV40" s="13">
        <v>161</v>
      </c>
      <c r="GW40" s="13">
        <v>154</v>
      </c>
      <c r="GX40" s="13">
        <v>130</v>
      </c>
      <c r="GY40" s="13">
        <v>140</v>
      </c>
      <c r="GZ40" s="13">
        <v>150</v>
      </c>
      <c r="HA40" s="13">
        <v>166</v>
      </c>
      <c r="HB40" s="13">
        <v>127</v>
      </c>
      <c r="HC40" s="13">
        <v>129</v>
      </c>
      <c r="HD40" s="13">
        <v>89</v>
      </c>
      <c r="HE40" s="13">
        <v>98</v>
      </c>
      <c r="HF40" s="13">
        <v>113</v>
      </c>
      <c r="HG40" s="13">
        <v>113</v>
      </c>
      <c r="HH40" s="13">
        <v>82</v>
      </c>
      <c r="HI40" s="13">
        <v>103</v>
      </c>
      <c r="HJ40" s="13">
        <v>92</v>
      </c>
      <c r="HK40" s="13">
        <v>75</v>
      </c>
      <c r="HL40" s="13">
        <v>81</v>
      </c>
      <c r="HM40" s="13">
        <v>96</v>
      </c>
      <c r="HN40" s="13">
        <v>91</v>
      </c>
      <c r="HO40" s="13">
        <v>69</v>
      </c>
      <c r="HP40" s="13">
        <v>75</v>
      </c>
      <c r="HQ40" s="13">
        <v>41</v>
      </c>
      <c r="HR40" s="13">
        <v>41</v>
      </c>
      <c r="HS40" s="13">
        <v>48</v>
      </c>
      <c r="HT40" s="13">
        <v>48</v>
      </c>
      <c r="HU40" s="13">
        <v>52</v>
      </c>
      <c r="HV40" s="13">
        <v>43</v>
      </c>
      <c r="HW40" s="13">
        <v>34</v>
      </c>
      <c r="HX40" s="13">
        <v>37</v>
      </c>
      <c r="HY40" s="13">
        <v>27</v>
      </c>
      <c r="HZ40" s="13">
        <v>29</v>
      </c>
      <c r="IA40" s="13">
        <v>26</v>
      </c>
      <c r="IB40" s="13">
        <v>24</v>
      </c>
      <c r="IC40" s="13">
        <v>20</v>
      </c>
      <c r="ID40" s="13">
        <v>23</v>
      </c>
      <c r="IE40" s="13">
        <v>26</v>
      </c>
      <c r="IF40" s="13">
        <v>16</v>
      </c>
      <c r="IG40" s="13">
        <v>18</v>
      </c>
      <c r="IH40" s="13">
        <v>17</v>
      </c>
      <c r="II40" s="13">
        <v>16</v>
      </c>
      <c r="IJ40" s="13">
        <v>15</v>
      </c>
      <c r="IK40" s="13">
        <v>10</v>
      </c>
      <c r="IL40" s="13">
        <v>7</v>
      </c>
      <c r="IM40" s="13">
        <v>9</v>
      </c>
      <c r="IN40" s="13">
        <v>6</v>
      </c>
      <c r="IO40" s="13">
        <v>8</v>
      </c>
      <c r="IP40" s="13">
        <v>6</v>
      </c>
      <c r="IQ40" s="13">
        <v>4</v>
      </c>
      <c r="IR40" s="13">
        <v>5</v>
      </c>
      <c r="IS40" s="13"/>
      <c r="IT40" s="13">
        <v>1</v>
      </c>
      <c r="IU40" s="13">
        <v>4</v>
      </c>
      <c r="IV40" s="13"/>
      <c r="IW40" s="13"/>
      <c r="IX40" s="13">
        <v>1</v>
      </c>
      <c r="IY40" s="13"/>
      <c r="IZ40" s="13"/>
      <c r="JA40" s="13"/>
      <c r="JB40" s="13"/>
      <c r="JC40" s="13"/>
      <c r="JD40" s="13"/>
      <c r="JE40" s="13">
        <v>1</v>
      </c>
      <c r="JF40" s="59">
        <v>8354</v>
      </c>
      <c r="JG40" s="13">
        <v>1</v>
      </c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>
        <v>1</v>
      </c>
      <c r="JV40" s="13"/>
      <c r="JW40" s="13"/>
      <c r="JX40" s="13"/>
      <c r="JY40" s="13"/>
      <c r="JZ40" s="13"/>
      <c r="KA40" s="13"/>
      <c r="KB40" s="13">
        <v>1</v>
      </c>
      <c r="KC40" s="13"/>
      <c r="KD40" s="13"/>
      <c r="KE40" s="13">
        <v>1</v>
      </c>
      <c r="KF40" s="13">
        <v>1</v>
      </c>
      <c r="KG40" s="13"/>
      <c r="KH40" s="13"/>
      <c r="KI40" s="13"/>
      <c r="KJ40" s="13">
        <v>1</v>
      </c>
      <c r="KK40" s="13">
        <v>1</v>
      </c>
      <c r="KL40" s="13"/>
      <c r="KM40" s="13">
        <v>1</v>
      </c>
      <c r="KN40" s="13"/>
      <c r="KO40" s="13"/>
      <c r="KP40" s="13">
        <v>1</v>
      </c>
      <c r="KQ40" s="13">
        <v>1</v>
      </c>
      <c r="KR40" s="13"/>
      <c r="KS40" s="13"/>
      <c r="KT40" s="13"/>
      <c r="KU40" s="13"/>
      <c r="KV40" s="13"/>
      <c r="KW40" s="13">
        <v>1</v>
      </c>
      <c r="KX40" s="13"/>
      <c r="KY40" s="13">
        <v>2</v>
      </c>
      <c r="KZ40" s="13"/>
      <c r="LA40" s="13">
        <v>2</v>
      </c>
      <c r="LB40" s="13"/>
      <c r="LC40" s="13">
        <v>2</v>
      </c>
      <c r="LD40" s="13"/>
      <c r="LE40" s="13"/>
      <c r="LF40" s="13"/>
      <c r="LG40" s="13"/>
      <c r="LH40" s="13"/>
      <c r="LI40" s="13">
        <v>1</v>
      </c>
      <c r="LJ40" s="13">
        <v>1</v>
      </c>
      <c r="LK40" s="13"/>
      <c r="LL40" s="13"/>
      <c r="LM40" s="13"/>
      <c r="LN40" s="13"/>
      <c r="LO40" s="13">
        <v>1</v>
      </c>
      <c r="LP40" s="13"/>
      <c r="LQ40" s="13"/>
      <c r="LR40" s="13"/>
      <c r="LS40" s="13"/>
      <c r="LT40" s="13">
        <v>1</v>
      </c>
      <c r="LU40" s="13"/>
      <c r="LV40" s="13"/>
      <c r="LW40" s="13"/>
      <c r="LX40" s="13">
        <v>1</v>
      </c>
      <c r="LY40" s="13"/>
      <c r="LZ40" s="13">
        <v>1</v>
      </c>
      <c r="MA40" s="13"/>
      <c r="MB40" s="13"/>
      <c r="MC40" s="13">
        <v>1</v>
      </c>
      <c r="MD40" s="13">
        <v>2</v>
      </c>
      <c r="ME40" s="13">
        <v>1</v>
      </c>
      <c r="MF40" s="13"/>
      <c r="MG40" s="13"/>
      <c r="MH40" s="13"/>
      <c r="MI40" s="13"/>
      <c r="MJ40" s="13"/>
      <c r="MK40" s="13">
        <v>1</v>
      </c>
      <c r="ML40" s="13">
        <v>2</v>
      </c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>
        <v>1</v>
      </c>
      <c r="NE40" s="13">
        <v>13</v>
      </c>
      <c r="NF40" s="59">
        <v>44</v>
      </c>
      <c r="NG40" s="13">
        <v>16980</v>
      </c>
    </row>
    <row r="41" spans="1:371">
      <c r="A41" s="9" t="s">
        <v>52</v>
      </c>
      <c r="B41" s="253">
        <f t="shared" si="26"/>
        <v>289</v>
      </c>
      <c r="C41" s="253">
        <f t="shared" si="27"/>
        <v>256</v>
      </c>
      <c r="D41" s="253">
        <f t="shared" si="28"/>
        <v>545</v>
      </c>
      <c r="E41" s="253">
        <f t="shared" si="29"/>
        <v>599</v>
      </c>
      <c r="F41" s="253">
        <f t="shared" si="30"/>
        <v>1792</v>
      </c>
      <c r="G41" s="253">
        <f t="shared" si="31"/>
        <v>1818</v>
      </c>
      <c r="H41" s="253">
        <f t="shared" si="32"/>
        <v>1883</v>
      </c>
      <c r="I41" s="253">
        <f t="shared" si="33"/>
        <v>1873</v>
      </c>
      <c r="J41" s="253">
        <f t="shared" si="34"/>
        <v>1583</v>
      </c>
      <c r="K41" s="253">
        <f t="shared" si="35"/>
        <v>1633</v>
      </c>
      <c r="L41" s="253">
        <f t="shared" si="36"/>
        <v>1112</v>
      </c>
      <c r="M41" s="253">
        <f t="shared" si="37"/>
        <v>1112</v>
      </c>
      <c r="N41" s="253">
        <f t="shared" si="38"/>
        <v>665</v>
      </c>
      <c r="O41" s="253">
        <f t="shared" si="39"/>
        <v>535</v>
      </c>
      <c r="P41" s="253">
        <f t="shared" si="40"/>
        <v>315</v>
      </c>
      <c r="Q41" s="253">
        <f t="shared" si="41"/>
        <v>319</v>
      </c>
      <c r="R41" s="253">
        <f t="shared" si="42"/>
        <v>140</v>
      </c>
      <c r="S41" s="253">
        <f t="shared" si="43"/>
        <v>303</v>
      </c>
      <c r="T41" s="253">
        <f t="shared" si="44"/>
        <v>29</v>
      </c>
      <c r="U41" s="253">
        <f t="shared" si="45"/>
        <v>131</v>
      </c>
      <c r="W41" s="16" t="s">
        <v>53</v>
      </c>
      <c r="X41" s="447">
        <f t="shared" si="46"/>
        <v>9</v>
      </c>
      <c r="Y41" s="447">
        <f t="shared" si="47"/>
        <v>9</v>
      </c>
      <c r="Z41" s="447">
        <f t="shared" si="48"/>
        <v>6</v>
      </c>
      <c r="AA41" s="447">
        <f t="shared" si="49"/>
        <v>17</v>
      </c>
      <c r="AB41" s="447">
        <f t="shared" si="50"/>
        <v>13</v>
      </c>
      <c r="AC41" s="447">
        <f t="shared" si="51"/>
        <v>17</v>
      </c>
      <c r="AD41" s="447">
        <f t="shared" si="52"/>
        <v>9</v>
      </c>
      <c r="AE41" s="447">
        <f t="shared" si="53"/>
        <v>15</v>
      </c>
      <c r="AF41" s="447">
        <f t="shared" si="54"/>
        <v>3</v>
      </c>
      <c r="AG41" s="447">
        <f t="shared" si="55"/>
        <v>20</v>
      </c>
      <c r="AH41" s="447">
        <f t="shared" si="56"/>
        <v>8</v>
      </c>
      <c r="AI41" s="447">
        <f t="shared" si="57"/>
        <v>10</v>
      </c>
      <c r="AJ41" s="447">
        <f t="shared" si="58"/>
        <v>6</v>
      </c>
      <c r="AK41" s="447">
        <f t="shared" si="59"/>
        <v>7</v>
      </c>
      <c r="AL41" s="447">
        <f t="shared" si="60"/>
        <v>2</v>
      </c>
      <c r="AM41" s="447">
        <f t="shared" si="61"/>
        <v>2</v>
      </c>
      <c r="AN41" s="447">
        <f t="shared" si="62"/>
        <v>3</v>
      </c>
      <c r="AO41" s="447">
        <f t="shared" si="63"/>
        <v>6</v>
      </c>
      <c r="AP41" s="447">
        <f t="shared" si="64"/>
        <v>0</v>
      </c>
      <c r="AQ41" s="447">
        <f t="shared" si="65"/>
        <v>1</v>
      </c>
      <c r="AR41" s="447">
        <f t="shared" si="66"/>
        <v>0</v>
      </c>
      <c r="AT41" s="16" t="s">
        <v>53</v>
      </c>
      <c r="AU41" s="13"/>
      <c r="AV41" s="13">
        <v>3</v>
      </c>
      <c r="AW41" s="13">
        <v>3</v>
      </c>
      <c r="AX41" s="13"/>
      <c r="AY41" s="13">
        <v>1</v>
      </c>
      <c r="AZ41" s="13">
        <v>1</v>
      </c>
      <c r="BA41" s="13"/>
      <c r="BB41" s="13"/>
      <c r="BC41" s="13">
        <v>1</v>
      </c>
      <c r="BD41" s="13"/>
      <c r="BE41" s="13">
        <v>1</v>
      </c>
      <c r="BF41" s="13"/>
      <c r="BG41" s="13">
        <v>2</v>
      </c>
      <c r="BH41" s="13">
        <v>1</v>
      </c>
      <c r="BI41" s="13"/>
      <c r="BJ41" s="13">
        <v>1</v>
      </c>
      <c r="BK41" s="13">
        <v>2</v>
      </c>
      <c r="BL41" s="13">
        <v>5</v>
      </c>
      <c r="BM41" s="13">
        <v>1</v>
      </c>
      <c r="BN41" s="13">
        <v>4</v>
      </c>
      <c r="BO41" s="13">
        <v>2</v>
      </c>
      <c r="BP41" s="13">
        <v>2</v>
      </c>
      <c r="BQ41" s="13">
        <v>3</v>
      </c>
      <c r="BR41" s="13">
        <v>2</v>
      </c>
      <c r="BS41" s="13">
        <v>2</v>
      </c>
      <c r="BT41" s="13">
        <v>1</v>
      </c>
      <c r="BU41" s="13">
        <v>2</v>
      </c>
      <c r="BV41" s="13"/>
      <c r="BW41" s="13">
        <v>2</v>
      </c>
      <c r="BX41" s="13">
        <v>1</v>
      </c>
      <c r="BY41" s="13">
        <v>3</v>
      </c>
      <c r="BZ41" s="13">
        <v>3</v>
      </c>
      <c r="CA41" s="13">
        <v>1</v>
      </c>
      <c r="CB41" s="13"/>
      <c r="CC41" s="13">
        <v>2</v>
      </c>
      <c r="CD41" s="13">
        <v>1</v>
      </c>
      <c r="CE41" s="13">
        <v>2</v>
      </c>
      <c r="CF41" s="13">
        <v>1</v>
      </c>
      <c r="CG41" s="13">
        <v>1</v>
      </c>
      <c r="CH41" s="13">
        <v>1</v>
      </c>
      <c r="CI41" s="13">
        <v>4</v>
      </c>
      <c r="CJ41" s="13">
        <v>5</v>
      </c>
      <c r="CK41" s="13">
        <v>1</v>
      </c>
      <c r="CL41" s="13">
        <v>1</v>
      </c>
      <c r="CM41" s="13">
        <v>2</v>
      </c>
      <c r="CN41" s="13">
        <v>4</v>
      </c>
      <c r="CO41" s="13">
        <v>1</v>
      </c>
      <c r="CP41" s="13">
        <v>1</v>
      </c>
      <c r="CQ41" s="13">
        <v>1</v>
      </c>
      <c r="CR41" s="13"/>
      <c r="CS41" s="13"/>
      <c r="CT41" s="13">
        <v>2</v>
      </c>
      <c r="CU41" s="13"/>
      <c r="CV41" s="13"/>
      <c r="CW41" s="13">
        <v>1</v>
      </c>
      <c r="CX41" s="13"/>
      <c r="CY41" s="13">
        <v>4</v>
      </c>
      <c r="CZ41" s="13">
        <v>1</v>
      </c>
      <c r="DA41" s="13">
        <v>1</v>
      </c>
      <c r="DB41" s="13">
        <v>1</v>
      </c>
      <c r="DC41" s="13"/>
      <c r="DD41" s="13"/>
      <c r="DE41" s="13">
        <v>1</v>
      </c>
      <c r="DF41" s="13"/>
      <c r="DG41" s="13">
        <v>1</v>
      </c>
      <c r="DH41" s="13">
        <v>1</v>
      </c>
      <c r="DI41" s="13">
        <v>3</v>
      </c>
      <c r="DJ41" s="13"/>
      <c r="DK41" s="13">
        <v>1</v>
      </c>
      <c r="DL41" s="13"/>
      <c r="DM41" s="13"/>
      <c r="DN41" s="13"/>
      <c r="DO41" s="13"/>
      <c r="DP41" s="13">
        <v>1</v>
      </c>
      <c r="DQ41" s="13"/>
      <c r="DR41" s="13"/>
      <c r="DS41" s="13"/>
      <c r="DT41" s="13"/>
      <c r="DU41" s="13">
        <v>1</v>
      </c>
      <c r="DV41" s="13"/>
      <c r="DW41" s="13">
        <v>1</v>
      </c>
      <c r="DX41" s="13">
        <v>2</v>
      </c>
      <c r="DY41" s="13"/>
      <c r="DZ41" s="13"/>
      <c r="EA41" s="13">
        <v>2</v>
      </c>
      <c r="EB41" s="13"/>
      <c r="EC41" s="13"/>
      <c r="ED41" s="13">
        <v>1</v>
      </c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>
        <v>1</v>
      </c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59">
        <v>104</v>
      </c>
      <c r="FC41" s="13">
        <v>1</v>
      </c>
      <c r="FD41" s="13"/>
      <c r="FE41" s="13">
        <v>3</v>
      </c>
      <c r="FF41" s="13">
        <v>1</v>
      </c>
      <c r="FG41" s="13">
        <v>2</v>
      </c>
      <c r="FH41" s="13"/>
      <c r="FI41" s="13">
        <v>1</v>
      </c>
      <c r="FJ41" s="13">
        <v>1</v>
      </c>
      <c r="FK41" s="13"/>
      <c r="FL41" s="13"/>
      <c r="FM41" s="13"/>
      <c r="FN41" s="13">
        <v>1</v>
      </c>
      <c r="FO41" s="13"/>
      <c r="FP41" s="13">
        <v>1</v>
      </c>
      <c r="FQ41" s="13"/>
      <c r="FR41" s="13">
        <v>1</v>
      </c>
      <c r="FS41" s="13">
        <v>1</v>
      </c>
      <c r="FT41" s="13">
        <v>2</v>
      </c>
      <c r="FU41" s="13"/>
      <c r="FV41" s="13"/>
      <c r="FW41" s="13">
        <v>2</v>
      </c>
      <c r="FX41" s="13"/>
      <c r="FY41" s="13">
        <v>2</v>
      </c>
      <c r="FZ41" s="13">
        <v>1</v>
      </c>
      <c r="GA41" s="13">
        <v>1</v>
      </c>
      <c r="GB41" s="13">
        <v>3</v>
      </c>
      <c r="GC41" s="13">
        <v>2</v>
      </c>
      <c r="GD41" s="13"/>
      <c r="GE41" s="13">
        <v>1</v>
      </c>
      <c r="GF41" s="13">
        <v>1</v>
      </c>
      <c r="GG41" s="13"/>
      <c r="GH41" s="13">
        <v>1</v>
      </c>
      <c r="GI41" s="13">
        <v>1</v>
      </c>
      <c r="GJ41" s="13">
        <v>2</v>
      </c>
      <c r="GK41" s="13">
        <v>2</v>
      </c>
      <c r="GL41" s="13">
        <v>1</v>
      </c>
      <c r="GM41" s="13">
        <v>1</v>
      </c>
      <c r="GN41" s="13"/>
      <c r="GO41" s="13">
        <v>1</v>
      </c>
      <c r="GP41" s="13"/>
      <c r="GQ41" s="13">
        <v>1</v>
      </c>
      <c r="GR41" s="13"/>
      <c r="GS41" s="13"/>
      <c r="GT41" s="13"/>
      <c r="GU41" s="13">
        <v>1</v>
      </c>
      <c r="GV41" s="13"/>
      <c r="GW41" s="13"/>
      <c r="GX41" s="13"/>
      <c r="GY41" s="13"/>
      <c r="GZ41" s="13">
        <v>1</v>
      </c>
      <c r="HA41" s="13">
        <v>1</v>
      </c>
      <c r="HB41" s="13"/>
      <c r="HC41" s="13"/>
      <c r="HD41" s="13"/>
      <c r="HE41" s="13">
        <v>1</v>
      </c>
      <c r="HF41" s="13"/>
      <c r="HG41" s="13">
        <v>1</v>
      </c>
      <c r="HH41" s="13">
        <v>2</v>
      </c>
      <c r="HI41" s="13">
        <v>2</v>
      </c>
      <c r="HJ41" s="13">
        <v>1</v>
      </c>
      <c r="HK41" s="13">
        <v>1</v>
      </c>
      <c r="HL41" s="13"/>
      <c r="HM41" s="13">
        <v>1</v>
      </c>
      <c r="HN41" s="13">
        <v>1</v>
      </c>
      <c r="HO41" s="13"/>
      <c r="HP41" s="13">
        <v>2</v>
      </c>
      <c r="HQ41" s="13"/>
      <c r="HR41" s="13">
        <v>1</v>
      </c>
      <c r="HS41" s="13"/>
      <c r="HT41" s="13"/>
      <c r="HU41" s="13"/>
      <c r="HV41" s="13"/>
      <c r="HW41" s="13"/>
      <c r="HX41" s="13"/>
      <c r="HY41" s="13">
        <v>1</v>
      </c>
      <c r="HZ41" s="13"/>
      <c r="IA41" s="13"/>
      <c r="IB41" s="13"/>
      <c r="IC41" s="13">
        <v>1</v>
      </c>
      <c r="ID41" s="13"/>
      <c r="IE41" s="13"/>
      <c r="IF41" s="13"/>
      <c r="IG41" s="13"/>
      <c r="IH41" s="13"/>
      <c r="II41" s="13">
        <v>2</v>
      </c>
      <c r="IJ41" s="13"/>
      <c r="IK41" s="13"/>
      <c r="IL41" s="13">
        <v>1</v>
      </c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59">
        <v>59</v>
      </c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59"/>
      <c r="NG41" s="13">
        <v>163</v>
      </c>
    </row>
    <row r="42" spans="1:371">
      <c r="A42" s="8" t="s">
        <v>53</v>
      </c>
      <c r="B42" s="253">
        <f t="shared" si="26"/>
        <v>9</v>
      </c>
      <c r="C42" s="253">
        <f t="shared" si="27"/>
        <v>9</v>
      </c>
      <c r="D42" s="253">
        <f t="shared" si="28"/>
        <v>6</v>
      </c>
      <c r="E42" s="253">
        <f t="shared" si="29"/>
        <v>17</v>
      </c>
      <c r="F42" s="253">
        <f t="shared" si="30"/>
        <v>13</v>
      </c>
      <c r="G42" s="253">
        <f t="shared" si="31"/>
        <v>17</v>
      </c>
      <c r="H42" s="253">
        <f t="shared" si="32"/>
        <v>9</v>
      </c>
      <c r="I42" s="253">
        <f t="shared" si="33"/>
        <v>15</v>
      </c>
      <c r="J42" s="253">
        <f t="shared" si="34"/>
        <v>3</v>
      </c>
      <c r="K42" s="253">
        <f t="shared" si="35"/>
        <v>20</v>
      </c>
      <c r="L42" s="253">
        <f t="shared" si="36"/>
        <v>8</v>
      </c>
      <c r="M42" s="253">
        <f t="shared" si="37"/>
        <v>10</v>
      </c>
      <c r="N42" s="253">
        <f t="shared" si="38"/>
        <v>6</v>
      </c>
      <c r="O42" s="253">
        <f t="shared" si="39"/>
        <v>7</v>
      </c>
      <c r="P42" s="253">
        <f t="shared" si="40"/>
        <v>2</v>
      </c>
      <c r="Q42" s="253">
        <f t="shared" si="41"/>
        <v>2</v>
      </c>
      <c r="R42" s="253">
        <f t="shared" si="42"/>
        <v>3</v>
      </c>
      <c r="S42" s="253">
        <f t="shared" si="43"/>
        <v>6</v>
      </c>
      <c r="T42" s="253">
        <f t="shared" si="44"/>
        <v>0</v>
      </c>
      <c r="U42" s="253">
        <f t="shared" si="45"/>
        <v>1</v>
      </c>
      <c r="W42" s="16" t="s">
        <v>54</v>
      </c>
      <c r="X42" s="447">
        <f t="shared" si="46"/>
        <v>23</v>
      </c>
      <c r="Y42" s="447">
        <f t="shared" si="47"/>
        <v>23</v>
      </c>
      <c r="Z42" s="447">
        <f t="shared" si="48"/>
        <v>40</v>
      </c>
      <c r="AA42" s="447">
        <f t="shared" si="49"/>
        <v>42</v>
      </c>
      <c r="AB42" s="447">
        <f t="shared" si="50"/>
        <v>125</v>
      </c>
      <c r="AC42" s="447">
        <f t="shared" si="51"/>
        <v>122</v>
      </c>
      <c r="AD42" s="447">
        <f t="shared" si="52"/>
        <v>152</v>
      </c>
      <c r="AE42" s="447">
        <f t="shared" si="53"/>
        <v>170</v>
      </c>
      <c r="AF42" s="447">
        <f t="shared" si="54"/>
        <v>172</v>
      </c>
      <c r="AG42" s="447">
        <f t="shared" si="55"/>
        <v>135</v>
      </c>
      <c r="AH42" s="447">
        <f t="shared" si="56"/>
        <v>123</v>
      </c>
      <c r="AI42" s="447">
        <f t="shared" si="57"/>
        <v>128</v>
      </c>
      <c r="AJ42" s="447">
        <f t="shared" si="58"/>
        <v>74</v>
      </c>
      <c r="AK42" s="447">
        <f t="shared" si="59"/>
        <v>63</v>
      </c>
      <c r="AL42" s="447">
        <f t="shared" si="60"/>
        <v>61</v>
      </c>
      <c r="AM42" s="447">
        <f t="shared" si="61"/>
        <v>49</v>
      </c>
      <c r="AN42" s="447">
        <f t="shared" si="62"/>
        <v>38</v>
      </c>
      <c r="AO42" s="447">
        <f t="shared" si="63"/>
        <v>51</v>
      </c>
      <c r="AP42" s="447">
        <f t="shared" si="64"/>
        <v>8</v>
      </c>
      <c r="AQ42" s="447">
        <f t="shared" si="65"/>
        <v>21</v>
      </c>
      <c r="AR42" s="447">
        <f t="shared" si="66"/>
        <v>2</v>
      </c>
      <c r="AT42" s="16" t="s">
        <v>54</v>
      </c>
      <c r="AU42" s="13">
        <v>3</v>
      </c>
      <c r="AV42" s="13">
        <v>4</v>
      </c>
      <c r="AW42" s="13">
        <v>3</v>
      </c>
      <c r="AX42" s="13">
        <v>1</v>
      </c>
      <c r="AY42" s="13">
        <v>2</v>
      </c>
      <c r="AZ42" s="13">
        <v>1</v>
      </c>
      <c r="BA42" s="13">
        <v>2</v>
      </c>
      <c r="BB42" s="13">
        <v>2</v>
      </c>
      <c r="BC42" s="13">
        <v>4</v>
      </c>
      <c r="BD42" s="13">
        <v>1</v>
      </c>
      <c r="BE42" s="13">
        <v>7</v>
      </c>
      <c r="BF42" s="13">
        <v>1</v>
      </c>
      <c r="BG42" s="13">
        <v>1</v>
      </c>
      <c r="BH42" s="13">
        <v>1</v>
      </c>
      <c r="BI42" s="13">
        <v>8</v>
      </c>
      <c r="BJ42" s="13">
        <v>4</v>
      </c>
      <c r="BK42" s="13">
        <v>4</v>
      </c>
      <c r="BL42" s="13">
        <v>7</v>
      </c>
      <c r="BM42" s="13">
        <v>3</v>
      </c>
      <c r="BN42" s="13">
        <v>6</v>
      </c>
      <c r="BO42" s="13">
        <v>7</v>
      </c>
      <c r="BP42" s="13">
        <v>12</v>
      </c>
      <c r="BQ42" s="13">
        <v>11</v>
      </c>
      <c r="BR42" s="13">
        <v>13</v>
      </c>
      <c r="BS42" s="13">
        <v>11</v>
      </c>
      <c r="BT42" s="13">
        <v>14</v>
      </c>
      <c r="BU42" s="13">
        <v>12</v>
      </c>
      <c r="BV42" s="13">
        <v>13</v>
      </c>
      <c r="BW42" s="13">
        <v>17</v>
      </c>
      <c r="BX42" s="13">
        <v>12</v>
      </c>
      <c r="BY42" s="13">
        <v>14</v>
      </c>
      <c r="BZ42" s="13">
        <v>21</v>
      </c>
      <c r="CA42" s="13">
        <v>15</v>
      </c>
      <c r="CB42" s="13">
        <v>14</v>
      </c>
      <c r="CC42" s="13">
        <v>17</v>
      </c>
      <c r="CD42" s="13">
        <v>19</v>
      </c>
      <c r="CE42" s="13">
        <v>20</v>
      </c>
      <c r="CF42" s="13">
        <v>16</v>
      </c>
      <c r="CG42" s="13">
        <v>17</v>
      </c>
      <c r="CH42" s="13">
        <v>17</v>
      </c>
      <c r="CI42" s="13">
        <v>16</v>
      </c>
      <c r="CJ42" s="13">
        <v>22</v>
      </c>
      <c r="CK42" s="13">
        <v>13</v>
      </c>
      <c r="CL42" s="13">
        <v>22</v>
      </c>
      <c r="CM42" s="13">
        <v>6</v>
      </c>
      <c r="CN42" s="13">
        <v>14</v>
      </c>
      <c r="CO42" s="13">
        <v>12</v>
      </c>
      <c r="CP42" s="13">
        <v>15</v>
      </c>
      <c r="CQ42" s="13">
        <v>12</v>
      </c>
      <c r="CR42" s="13">
        <v>3</v>
      </c>
      <c r="CS42" s="13">
        <v>18</v>
      </c>
      <c r="CT42" s="13">
        <v>10</v>
      </c>
      <c r="CU42" s="13">
        <v>13</v>
      </c>
      <c r="CV42" s="13">
        <v>15</v>
      </c>
      <c r="CW42" s="13">
        <v>10</v>
      </c>
      <c r="CX42" s="13">
        <v>13</v>
      </c>
      <c r="CY42" s="13">
        <v>12</v>
      </c>
      <c r="CZ42" s="13">
        <v>15</v>
      </c>
      <c r="DA42" s="13">
        <v>13</v>
      </c>
      <c r="DB42" s="13">
        <v>9</v>
      </c>
      <c r="DC42" s="13">
        <v>8</v>
      </c>
      <c r="DD42" s="13">
        <v>6</v>
      </c>
      <c r="DE42" s="13">
        <v>8</v>
      </c>
      <c r="DF42" s="13">
        <v>2</v>
      </c>
      <c r="DG42" s="13">
        <v>12</v>
      </c>
      <c r="DH42" s="13">
        <v>3</v>
      </c>
      <c r="DI42" s="13">
        <v>7</v>
      </c>
      <c r="DJ42" s="13">
        <v>5</v>
      </c>
      <c r="DK42" s="13">
        <v>9</v>
      </c>
      <c r="DL42" s="13">
        <v>3</v>
      </c>
      <c r="DM42" s="13">
        <v>5</v>
      </c>
      <c r="DN42" s="13">
        <v>4</v>
      </c>
      <c r="DO42" s="13">
        <v>3</v>
      </c>
      <c r="DP42" s="13">
        <v>1</v>
      </c>
      <c r="DQ42" s="13">
        <v>6</v>
      </c>
      <c r="DR42" s="13">
        <v>8</v>
      </c>
      <c r="DS42" s="13">
        <v>3</v>
      </c>
      <c r="DT42" s="13">
        <v>6</v>
      </c>
      <c r="DU42" s="13">
        <v>4</v>
      </c>
      <c r="DV42" s="13">
        <v>9</v>
      </c>
      <c r="DW42" s="13">
        <v>4</v>
      </c>
      <c r="DX42" s="13">
        <v>4</v>
      </c>
      <c r="DY42" s="13">
        <v>5</v>
      </c>
      <c r="DZ42" s="13">
        <v>5</v>
      </c>
      <c r="EA42" s="13">
        <v>5</v>
      </c>
      <c r="EB42" s="13">
        <v>2</v>
      </c>
      <c r="EC42" s="13">
        <v>4</v>
      </c>
      <c r="ED42" s="13">
        <v>6</v>
      </c>
      <c r="EE42" s="13">
        <v>13</v>
      </c>
      <c r="EF42" s="13">
        <v>3</v>
      </c>
      <c r="EG42" s="13">
        <v>10</v>
      </c>
      <c r="EH42" s="13">
        <v>4</v>
      </c>
      <c r="EI42" s="13">
        <v>1</v>
      </c>
      <c r="EJ42" s="13">
        <v>2</v>
      </c>
      <c r="EK42" s="13">
        <v>2</v>
      </c>
      <c r="EL42" s="13"/>
      <c r="EM42" s="13">
        <v>2</v>
      </c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59">
        <v>804</v>
      </c>
      <c r="FC42" s="13">
        <v>8</v>
      </c>
      <c r="FD42" s="13"/>
      <c r="FE42" s="13">
        <v>1</v>
      </c>
      <c r="FF42" s="13">
        <v>1</v>
      </c>
      <c r="FG42" s="13">
        <v>3</v>
      </c>
      <c r="FH42" s="13">
        <v>1</v>
      </c>
      <c r="FI42" s="13">
        <v>3</v>
      </c>
      <c r="FJ42" s="13">
        <v>2</v>
      </c>
      <c r="FK42" s="13">
        <v>4</v>
      </c>
      <c r="FL42" s="13"/>
      <c r="FM42" s="13">
        <v>2</v>
      </c>
      <c r="FN42" s="13">
        <v>2</v>
      </c>
      <c r="FO42" s="13">
        <v>5</v>
      </c>
      <c r="FP42" s="13">
        <v>5</v>
      </c>
      <c r="FQ42" s="13">
        <v>4</v>
      </c>
      <c r="FR42" s="13">
        <v>4</v>
      </c>
      <c r="FS42" s="13">
        <v>3</v>
      </c>
      <c r="FT42" s="13">
        <v>4</v>
      </c>
      <c r="FU42" s="13">
        <v>6</v>
      </c>
      <c r="FV42" s="13">
        <v>5</v>
      </c>
      <c r="FW42" s="13">
        <v>13</v>
      </c>
      <c r="FX42" s="13">
        <v>10</v>
      </c>
      <c r="FY42" s="13">
        <v>10</v>
      </c>
      <c r="FZ42" s="13">
        <v>20</v>
      </c>
      <c r="GA42" s="13">
        <v>14</v>
      </c>
      <c r="GB42" s="13">
        <v>12</v>
      </c>
      <c r="GC42" s="13">
        <v>10</v>
      </c>
      <c r="GD42" s="13">
        <v>13</v>
      </c>
      <c r="GE42" s="13">
        <v>11</v>
      </c>
      <c r="GF42" s="13">
        <v>12</v>
      </c>
      <c r="GG42" s="13">
        <v>19</v>
      </c>
      <c r="GH42" s="13">
        <v>14</v>
      </c>
      <c r="GI42" s="13">
        <v>11</v>
      </c>
      <c r="GJ42" s="13">
        <v>15</v>
      </c>
      <c r="GK42" s="13">
        <v>20</v>
      </c>
      <c r="GL42" s="13">
        <v>14</v>
      </c>
      <c r="GM42" s="13">
        <v>17</v>
      </c>
      <c r="GN42" s="13">
        <v>14</v>
      </c>
      <c r="GO42" s="13">
        <v>13</v>
      </c>
      <c r="GP42" s="13">
        <v>15</v>
      </c>
      <c r="GQ42" s="13">
        <v>20</v>
      </c>
      <c r="GR42" s="13">
        <v>19</v>
      </c>
      <c r="GS42" s="13">
        <v>15</v>
      </c>
      <c r="GT42" s="13">
        <v>9</v>
      </c>
      <c r="GU42" s="13">
        <v>20</v>
      </c>
      <c r="GV42" s="13">
        <v>24</v>
      </c>
      <c r="GW42" s="13">
        <v>16</v>
      </c>
      <c r="GX42" s="13">
        <v>16</v>
      </c>
      <c r="GY42" s="13">
        <v>17</v>
      </c>
      <c r="GZ42" s="13">
        <v>16</v>
      </c>
      <c r="HA42" s="13">
        <v>14</v>
      </c>
      <c r="HB42" s="13">
        <v>14</v>
      </c>
      <c r="HC42" s="13">
        <v>20</v>
      </c>
      <c r="HD42" s="13">
        <v>12</v>
      </c>
      <c r="HE42" s="13">
        <v>14</v>
      </c>
      <c r="HF42" s="13">
        <v>10</v>
      </c>
      <c r="HG42" s="13">
        <v>10</v>
      </c>
      <c r="HH42" s="13">
        <v>9</v>
      </c>
      <c r="HI42" s="13">
        <v>15</v>
      </c>
      <c r="HJ42" s="13">
        <v>5</v>
      </c>
      <c r="HK42" s="13">
        <v>5</v>
      </c>
      <c r="HL42" s="13">
        <v>6</v>
      </c>
      <c r="HM42" s="13">
        <v>3</v>
      </c>
      <c r="HN42" s="13">
        <v>8</v>
      </c>
      <c r="HO42" s="13">
        <v>10</v>
      </c>
      <c r="HP42" s="13">
        <v>11</v>
      </c>
      <c r="HQ42" s="13">
        <v>10</v>
      </c>
      <c r="HR42" s="13">
        <v>8</v>
      </c>
      <c r="HS42" s="13">
        <v>8</v>
      </c>
      <c r="HT42" s="13">
        <v>5</v>
      </c>
      <c r="HU42" s="13">
        <v>3</v>
      </c>
      <c r="HV42" s="13">
        <v>14</v>
      </c>
      <c r="HW42" s="13">
        <v>6</v>
      </c>
      <c r="HX42" s="13">
        <v>4</v>
      </c>
      <c r="HY42" s="13">
        <v>7</v>
      </c>
      <c r="HZ42" s="13">
        <v>4</v>
      </c>
      <c r="IA42" s="13">
        <v>5</v>
      </c>
      <c r="IB42" s="13">
        <v>7</v>
      </c>
      <c r="IC42" s="13">
        <v>8</v>
      </c>
      <c r="ID42" s="13">
        <v>3</v>
      </c>
      <c r="IE42" s="13">
        <v>3</v>
      </c>
      <c r="IF42" s="13">
        <v>9</v>
      </c>
      <c r="IG42" s="13">
        <v>6</v>
      </c>
      <c r="IH42" s="13">
        <v>7</v>
      </c>
      <c r="II42" s="13">
        <v>5</v>
      </c>
      <c r="IJ42" s="13"/>
      <c r="IK42" s="13">
        <v>5</v>
      </c>
      <c r="IL42" s="13">
        <v>2</v>
      </c>
      <c r="IM42" s="13">
        <v>1</v>
      </c>
      <c r="IN42" s="13"/>
      <c r="IO42" s="13">
        <v>5</v>
      </c>
      <c r="IP42" s="13"/>
      <c r="IQ42" s="13">
        <v>1</v>
      </c>
      <c r="IR42" s="13"/>
      <c r="IS42" s="13">
        <v>2</v>
      </c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>
        <v>1</v>
      </c>
      <c r="JF42" s="59">
        <v>817</v>
      </c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>
        <v>1</v>
      </c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59">
        <v>1</v>
      </c>
      <c r="NG42" s="13">
        <v>1622</v>
      </c>
    </row>
    <row r="43" spans="1:371">
      <c r="A43" s="8" t="s">
        <v>54</v>
      </c>
      <c r="B43" s="253">
        <f t="shared" si="26"/>
        <v>23</v>
      </c>
      <c r="C43" s="253">
        <f t="shared" si="27"/>
        <v>23</v>
      </c>
      <c r="D43" s="253">
        <f t="shared" si="28"/>
        <v>40</v>
      </c>
      <c r="E43" s="253">
        <f t="shared" si="29"/>
        <v>42</v>
      </c>
      <c r="F43" s="253">
        <f t="shared" si="30"/>
        <v>125</v>
      </c>
      <c r="G43" s="253">
        <f t="shared" si="31"/>
        <v>122</v>
      </c>
      <c r="H43" s="253">
        <f t="shared" si="32"/>
        <v>152</v>
      </c>
      <c r="I43" s="253">
        <f t="shared" si="33"/>
        <v>170</v>
      </c>
      <c r="J43" s="253">
        <f t="shared" si="34"/>
        <v>172</v>
      </c>
      <c r="K43" s="253">
        <f t="shared" si="35"/>
        <v>135</v>
      </c>
      <c r="L43" s="253">
        <f t="shared" si="36"/>
        <v>123</v>
      </c>
      <c r="M43" s="253">
        <f t="shared" si="37"/>
        <v>128</v>
      </c>
      <c r="N43" s="253">
        <f t="shared" si="38"/>
        <v>74</v>
      </c>
      <c r="O43" s="253">
        <f t="shared" si="39"/>
        <v>63</v>
      </c>
      <c r="P43" s="253">
        <f t="shared" si="40"/>
        <v>61</v>
      </c>
      <c r="Q43" s="253">
        <f t="shared" si="41"/>
        <v>49</v>
      </c>
      <c r="R43" s="253">
        <f t="shared" si="42"/>
        <v>38</v>
      </c>
      <c r="S43" s="253">
        <f t="shared" si="43"/>
        <v>51</v>
      </c>
      <c r="T43" s="253">
        <f t="shared" si="44"/>
        <v>8</v>
      </c>
      <c r="U43" s="253">
        <f t="shared" si="45"/>
        <v>21</v>
      </c>
      <c r="W43" s="16" t="s">
        <v>188</v>
      </c>
      <c r="X43" s="447">
        <f t="shared" si="46"/>
        <v>101</v>
      </c>
      <c r="Y43" s="447">
        <f t="shared" si="47"/>
        <v>79</v>
      </c>
      <c r="Z43" s="447">
        <f t="shared" si="48"/>
        <v>165</v>
      </c>
      <c r="AA43" s="447">
        <f t="shared" si="49"/>
        <v>206</v>
      </c>
      <c r="AB43" s="447">
        <f t="shared" si="50"/>
        <v>710</v>
      </c>
      <c r="AC43" s="447">
        <f t="shared" si="51"/>
        <v>731</v>
      </c>
      <c r="AD43" s="447">
        <f t="shared" si="52"/>
        <v>879</v>
      </c>
      <c r="AE43" s="447">
        <f t="shared" si="53"/>
        <v>826</v>
      </c>
      <c r="AF43" s="447">
        <f t="shared" si="54"/>
        <v>677</v>
      </c>
      <c r="AG43" s="447">
        <f t="shared" si="55"/>
        <v>612</v>
      </c>
      <c r="AH43" s="447">
        <f t="shared" si="56"/>
        <v>397</v>
      </c>
      <c r="AI43" s="447">
        <f t="shared" si="57"/>
        <v>384</v>
      </c>
      <c r="AJ43" s="447">
        <f t="shared" si="58"/>
        <v>254</v>
      </c>
      <c r="AK43" s="447">
        <f t="shared" si="59"/>
        <v>209</v>
      </c>
      <c r="AL43" s="447">
        <f t="shared" si="60"/>
        <v>125</v>
      </c>
      <c r="AM43" s="447">
        <f t="shared" si="61"/>
        <v>105</v>
      </c>
      <c r="AN43" s="447">
        <f t="shared" si="62"/>
        <v>60</v>
      </c>
      <c r="AO43" s="447">
        <f t="shared" si="63"/>
        <v>108</v>
      </c>
      <c r="AP43" s="447">
        <f t="shared" si="64"/>
        <v>12</v>
      </c>
      <c r="AQ43" s="447">
        <f t="shared" si="65"/>
        <v>51</v>
      </c>
      <c r="AR43" s="447">
        <f t="shared" si="66"/>
        <v>0</v>
      </c>
      <c r="AT43" s="16" t="s">
        <v>188</v>
      </c>
      <c r="AU43" s="13">
        <v>5</v>
      </c>
      <c r="AV43" s="13">
        <v>7</v>
      </c>
      <c r="AW43" s="13">
        <v>11</v>
      </c>
      <c r="AX43" s="13">
        <v>8</v>
      </c>
      <c r="AY43" s="13">
        <v>9</v>
      </c>
      <c r="AZ43" s="13">
        <v>9</v>
      </c>
      <c r="BA43" s="13">
        <v>7</v>
      </c>
      <c r="BB43" s="13">
        <v>6</v>
      </c>
      <c r="BC43" s="13">
        <v>12</v>
      </c>
      <c r="BD43" s="13">
        <v>5</v>
      </c>
      <c r="BE43" s="13">
        <v>12</v>
      </c>
      <c r="BF43" s="13">
        <v>14</v>
      </c>
      <c r="BG43" s="13">
        <v>4</v>
      </c>
      <c r="BH43" s="13">
        <v>12</v>
      </c>
      <c r="BI43" s="13">
        <v>17</v>
      </c>
      <c r="BJ43" s="13">
        <v>22</v>
      </c>
      <c r="BK43" s="13">
        <v>28</v>
      </c>
      <c r="BL43" s="13">
        <v>30</v>
      </c>
      <c r="BM43" s="13">
        <v>29</v>
      </c>
      <c r="BN43" s="13">
        <v>38</v>
      </c>
      <c r="BO43" s="13">
        <v>46</v>
      </c>
      <c r="BP43" s="13">
        <v>54</v>
      </c>
      <c r="BQ43" s="13">
        <v>67</v>
      </c>
      <c r="BR43" s="13">
        <v>60</v>
      </c>
      <c r="BS43" s="13">
        <v>69</v>
      </c>
      <c r="BT43" s="13">
        <v>93</v>
      </c>
      <c r="BU43" s="13">
        <v>80</v>
      </c>
      <c r="BV43" s="13">
        <v>79</v>
      </c>
      <c r="BW43" s="13">
        <v>106</v>
      </c>
      <c r="BX43" s="13">
        <v>77</v>
      </c>
      <c r="BY43" s="13">
        <v>89</v>
      </c>
      <c r="BZ43" s="13">
        <v>91</v>
      </c>
      <c r="CA43" s="13">
        <v>81</v>
      </c>
      <c r="CB43" s="13">
        <v>67</v>
      </c>
      <c r="CC43" s="13">
        <v>99</v>
      </c>
      <c r="CD43" s="13">
        <v>96</v>
      </c>
      <c r="CE43" s="13">
        <v>68</v>
      </c>
      <c r="CF43" s="13">
        <v>75</v>
      </c>
      <c r="CG43" s="13">
        <v>73</v>
      </c>
      <c r="CH43" s="13">
        <v>87</v>
      </c>
      <c r="CI43" s="13">
        <v>82</v>
      </c>
      <c r="CJ43" s="13">
        <v>61</v>
      </c>
      <c r="CK43" s="13">
        <v>62</v>
      </c>
      <c r="CL43" s="13">
        <v>61</v>
      </c>
      <c r="CM43" s="13">
        <v>54</v>
      </c>
      <c r="CN43" s="13">
        <v>58</v>
      </c>
      <c r="CO43" s="13">
        <v>55</v>
      </c>
      <c r="CP43" s="13">
        <v>54</v>
      </c>
      <c r="CQ43" s="13">
        <v>61</v>
      </c>
      <c r="CR43" s="13">
        <v>64</v>
      </c>
      <c r="CS43" s="13">
        <v>44</v>
      </c>
      <c r="CT43" s="13">
        <v>54</v>
      </c>
      <c r="CU43" s="13">
        <v>41</v>
      </c>
      <c r="CV43" s="13">
        <v>50</v>
      </c>
      <c r="CW43" s="13">
        <v>38</v>
      </c>
      <c r="CX43" s="13">
        <v>32</v>
      </c>
      <c r="CY43" s="13">
        <v>29</v>
      </c>
      <c r="CZ43" s="13">
        <v>37</v>
      </c>
      <c r="DA43" s="13">
        <v>39</v>
      </c>
      <c r="DB43" s="13">
        <v>20</v>
      </c>
      <c r="DC43" s="13">
        <v>35</v>
      </c>
      <c r="DD43" s="13">
        <v>26</v>
      </c>
      <c r="DE43" s="13">
        <v>24</v>
      </c>
      <c r="DF43" s="13">
        <v>22</v>
      </c>
      <c r="DG43" s="13">
        <v>22</v>
      </c>
      <c r="DH43" s="13">
        <v>20</v>
      </c>
      <c r="DI43" s="13">
        <v>16</v>
      </c>
      <c r="DJ43" s="13">
        <v>14</v>
      </c>
      <c r="DK43" s="13">
        <v>13</v>
      </c>
      <c r="DL43" s="13">
        <v>17</v>
      </c>
      <c r="DM43" s="13">
        <v>10</v>
      </c>
      <c r="DN43" s="13">
        <v>14</v>
      </c>
      <c r="DO43" s="13">
        <v>13</v>
      </c>
      <c r="DP43" s="13">
        <v>13</v>
      </c>
      <c r="DQ43" s="13">
        <v>11</v>
      </c>
      <c r="DR43" s="13">
        <v>11</v>
      </c>
      <c r="DS43" s="13">
        <v>8</v>
      </c>
      <c r="DT43" s="13">
        <v>7</v>
      </c>
      <c r="DU43" s="13">
        <v>9</v>
      </c>
      <c r="DV43" s="13">
        <v>9</v>
      </c>
      <c r="DW43" s="13">
        <v>13</v>
      </c>
      <c r="DX43" s="13">
        <v>13</v>
      </c>
      <c r="DY43" s="13">
        <v>11</v>
      </c>
      <c r="DZ43" s="13">
        <v>12</v>
      </c>
      <c r="EA43" s="13">
        <v>12</v>
      </c>
      <c r="EB43" s="13">
        <v>12</v>
      </c>
      <c r="EC43" s="13">
        <v>8</v>
      </c>
      <c r="ED43" s="13">
        <v>11</v>
      </c>
      <c r="EE43" s="13">
        <v>4</v>
      </c>
      <c r="EF43" s="13">
        <v>12</v>
      </c>
      <c r="EG43" s="13">
        <v>9</v>
      </c>
      <c r="EH43" s="13">
        <v>10</v>
      </c>
      <c r="EI43" s="13">
        <v>11</v>
      </c>
      <c r="EJ43" s="13">
        <v>3</v>
      </c>
      <c r="EK43" s="13">
        <v>7</v>
      </c>
      <c r="EL43" s="13">
        <v>4</v>
      </c>
      <c r="EM43" s="13">
        <v>2</v>
      </c>
      <c r="EN43" s="13">
        <v>2</v>
      </c>
      <c r="EO43" s="13"/>
      <c r="EP43" s="13"/>
      <c r="EQ43" s="13"/>
      <c r="ER43" s="13">
        <v>3</v>
      </c>
      <c r="ES43" s="13"/>
      <c r="ET43" s="13"/>
      <c r="EU43" s="13"/>
      <c r="EV43" s="13"/>
      <c r="EW43" s="13"/>
      <c r="EX43" s="13"/>
      <c r="EY43" s="13"/>
      <c r="EZ43" s="13"/>
      <c r="FA43" s="13"/>
      <c r="FB43" s="59">
        <v>3311</v>
      </c>
      <c r="FC43" s="13">
        <v>9</v>
      </c>
      <c r="FD43" s="13">
        <v>10</v>
      </c>
      <c r="FE43" s="13">
        <v>15</v>
      </c>
      <c r="FF43" s="13">
        <v>8</v>
      </c>
      <c r="FG43" s="13">
        <v>7</v>
      </c>
      <c r="FH43" s="13">
        <v>8</v>
      </c>
      <c r="FI43" s="13">
        <v>11</v>
      </c>
      <c r="FJ43" s="13">
        <v>12</v>
      </c>
      <c r="FK43" s="13">
        <v>12</v>
      </c>
      <c r="FL43" s="13">
        <v>9</v>
      </c>
      <c r="FM43" s="13">
        <v>5</v>
      </c>
      <c r="FN43" s="13">
        <v>11</v>
      </c>
      <c r="FO43" s="13">
        <v>15</v>
      </c>
      <c r="FP43" s="13">
        <v>9</v>
      </c>
      <c r="FQ43" s="13">
        <v>10</v>
      </c>
      <c r="FR43" s="13">
        <v>18</v>
      </c>
      <c r="FS43" s="13">
        <v>16</v>
      </c>
      <c r="FT43" s="13">
        <v>18</v>
      </c>
      <c r="FU43" s="13">
        <v>27</v>
      </c>
      <c r="FV43" s="13">
        <v>36</v>
      </c>
      <c r="FW43" s="13">
        <v>45</v>
      </c>
      <c r="FX43" s="13">
        <v>41</v>
      </c>
      <c r="FY43" s="13">
        <v>59</v>
      </c>
      <c r="FZ43" s="13">
        <v>78</v>
      </c>
      <c r="GA43" s="13">
        <v>68</v>
      </c>
      <c r="GB43" s="13">
        <v>73</v>
      </c>
      <c r="GC43" s="13">
        <v>86</v>
      </c>
      <c r="GD43" s="13">
        <v>92</v>
      </c>
      <c r="GE43" s="13">
        <v>87</v>
      </c>
      <c r="GF43" s="13">
        <v>81</v>
      </c>
      <c r="GG43" s="13">
        <v>96</v>
      </c>
      <c r="GH43" s="13">
        <v>83</v>
      </c>
      <c r="GI43" s="13">
        <v>82</v>
      </c>
      <c r="GJ43" s="13">
        <v>97</v>
      </c>
      <c r="GK43" s="13">
        <v>104</v>
      </c>
      <c r="GL43" s="13">
        <v>85</v>
      </c>
      <c r="GM43" s="13">
        <v>97</v>
      </c>
      <c r="GN43" s="13">
        <v>70</v>
      </c>
      <c r="GO43" s="13">
        <v>85</v>
      </c>
      <c r="GP43" s="13">
        <v>80</v>
      </c>
      <c r="GQ43" s="13">
        <v>92</v>
      </c>
      <c r="GR43" s="13">
        <v>78</v>
      </c>
      <c r="GS43" s="13">
        <v>81</v>
      </c>
      <c r="GT43" s="13">
        <v>61</v>
      </c>
      <c r="GU43" s="13">
        <v>71</v>
      </c>
      <c r="GV43" s="13">
        <v>64</v>
      </c>
      <c r="GW43" s="13">
        <v>52</v>
      </c>
      <c r="GX43" s="13">
        <v>64</v>
      </c>
      <c r="GY43" s="13">
        <v>63</v>
      </c>
      <c r="GZ43" s="13">
        <v>51</v>
      </c>
      <c r="HA43" s="13">
        <v>52</v>
      </c>
      <c r="HB43" s="13">
        <v>47</v>
      </c>
      <c r="HC43" s="13">
        <v>47</v>
      </c>
      <c r="HD43" s="13">
        <v>39</v>
      </c>
      <c r="HE43" s="13">
        <v>31</v>
      </c>
      <c r="HF43" s="13">
        <v>44</v>
      </c>
      <c r="HG43" s="13">
        <v>43</v>
      </c>
      <c r="HH43" s="13">
        <v>29</v>
      </c>
      <c r="HI43" s="13">
        <v>33</v>
      </c>
      <c r="HJ43" s="13">
        <v>32</v>
      </c>
      <c r="HK43" s="13">
        <v>26</v>
      </c>
      <c r="HL43" s="13">
        <v>23</v>
      </c>
      <c r="HM43" s="13">
        <v>28</v>
      </c>
      <c r="HN43" s="13">
        <v>33</v>
      </c>
      <c r="HO43" s="13">
        <v>27</v>
      </c>
      <c r="HP43" s="13">
        <v>29</v>
      </c>
      <c r="HQ43" s="13">
        <v>26</v>
      </c>
      <c r="HR43" s="13">
        <v>17</v>
      </c>
      <c r="HS43" s="13">
        <v>22</v>
      </c>
      <c r="HT43" s="13">
        <v>23</v>
      </c>
      <c r="HU43" s="13">
        <v>12</v>
      </c>
      <c r="HV43" s="13">
        <v>12</v>
      </c>
      <c r="HW43" s="13">
        <v>18</v>
      </c>
      <c r="HX43" s="13">
        <v>13</v>
      </c>
      <c r="HY43" s="13">
        <v>15</v>
      </c>
      <c r="HZ43" s="13">
        <v>16</v>
      </c>
      <c r="IA43" s="13">
        <v>10</v>
      </c>
      <c r="IB43" s="13">
        <v>7</v>
      </c>
      <c r="IC43" s="13">
        <v>11</v>
      </c>
      <c r="ID43" s="13">
        <v>11</v>
      </c>
      <c r="IE43" s="13">
        <v>11</v>
      </c>
      <c r="IF43" s="13">
        <v>6</v>
      </c>
      <c r="IG43" s="13">
        <v>3</v>
      </c>
      <c r="IH43" s="13">
        <v>11</v>
      </c>
      <c r="II43" s="13">
        <v>5</v>
      </c>
      <c r="IJ43" s="13">
        <v>6</v>
      </c>
      <c r="IK43" s="13">
        <v>5</v>
      </c>
      <c r="IL43" s="13">
        <v>3</v>
      </c>
      <c r="IM43" s="13">
        <v>5</v>
      </c>
      <c r="IN43" s="13">
        <v>5</v>
      </c>
      <c r="IO43" s="13">
        <v>5</v>
      </c>
      <c r="IP43" s="13">
        <v>4</v>
      </c>
      <c r="IQ43" s="13">
        <v>1</v>
      </c>
      <c r="IR43" s="13"/>
      <c r="IS43" s="13"/>
      <c r="IT43" s="13">
        <v>1</v>
      </c>
      <c r="IU43" s="13"/>
      <c r="IV43" s="13"/>
      <c r="IW43" s="13"/>
      <c r="IX43" s="13">
        <v>1</v>
      </c>
      <c r="IY43" s="13"/>
      <c r="IZ43" s="13"/>
      <c r="JA43" s="13"/>
      <c r="JB43" s="13"/>
      <c r="JC43" s="13"/>
      <c r="JD43" s="13"/>
      <c r="JE43" s="13"/>
      <c r="JF43" s="59">
        <v>3380</v>
      </c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59"/>
      <c r="NG43" s="13">
        <v>6691</v>
      </c>
    </row>
    <row r="44" spans="1:371">
      <c r="A44" s="10" t="s">
        <v>188</v>
      </c>
      <c r="B44" s="253">
        <f t="shared" si="26"/>
        <v>101</v>
      </c>
      <c r="C44" s="253">
        <f t="shared" si="27"/>
        <v>79</v>
      </c>
      <c r="D44" s="253">
        <f t="shared" si="28"/>
        <v>165</v>
      </c>
      <c r="E44" s="253">
        <f t="shared" si="29"/>
        <v>206</v>
      </c>
      <c r="F44" s="253">
        <f t="shared" si="30"/>
        <v>710</v>
      </c>
      <c r="G44" s="253">
        <f t="shared" si="31"/>
        <v>731</v>
      </c>
      <c r="H44" s="253">
        <f t="shared" si="32"/>
        <v>879</v>
      </c>
      <c r="I44" s="253">
        <f t="shared" si="33"/>
        <v>826</v>
      </c>
      <c r="J44" s="253">
        <f t="shared" si="34"/>
        <v>677</v>
      </c>
      <c r="K44" s="253">
        <f t="shared" si="35"/>
        <v>612</v>
      </c>
      <c r="L44" s="253">
        <f t="shared" si="36"/>
        <v>397</v>
      </c>
      <c r="M44" s="253">
        <f t="shared" si="37"/>
        <v>384</v>
      </c>
      <c r="N44" s="253">
        <f t="shared" si="38"/>
        <v>254</v>
      </c>
      <c r="O44" s="253">
        <f t="shared" si="39"/>
        <v>209</v>
      </c>
      <c r="P44" s="253">
        <f t="shared" si="40"/>
        <v>125</v>
      </c>
      <c r="Q44" s="253">
        <f t="shared" si="41"/>
        <v>105</v>
      </c>
      <c r="R44" s="253">
        <f t="shared" si="42"/>
        <v>60</v>
      </c>
      <c r="S44" s="253">
        <f t="shared" si="43"/>
        <v>108</v>
      </c>
      <c r="T44" s="253">
        <f t="shared" si="44"/>
        <v>12</v>
      </c>
      <c r="U44" s="253">
        <f t="shared" si="45"/>
        <v>51</v>
      </c>
      <c r="W44" s="16" t="s">
        <v>56</v>
      </c>
      <c r="X44" s="447">
        <f t="shared" si="46"/>
        <v>12</v>
      </c>
      <c r="Y44" s="447">
        <f t="shared" si="47"/>
        <v>10</v>
      </c>
      <c r="Z44" s="447">
        <f t="shared" si="48"/>
        <v>23</v>
      </c>
      <c r="AA44" s="447">
        <f t="shared" si="49"/>
        <v>29</v>
      </c>
      <c r="AB44" s="447">
        <f t="shared" si="50"/>
        <v>85</v>
      </c>
      <c r="AC44" s="447">
        <f t="shared" si="51"/>
        <v>86</v>
      </c>
      <c r="AD44" s="447">
        <f t="shared" si="52"/>
        <v>110</v>
      </c>
      <c r="AE44" s="447">
        <f t="shared" si="53"/>
        <v>121</v>
      </c>
      <c r="AF44" s="447">
        <f t="shared" si="54"/>
        <v>100</v>
      </c>
      <c r="AG44" s="447">
        <f t="shared" si="55"/>
        <v>96</v>
      </c>
      <c r="AH44" s="447">
        <f t="shared" si="56"/>
        <v>62</v>
      </c>
      <c r="AI44" s="447">
        <f t="shared" si="57"/>
        <v>72</v>
      </c>
      <c r="AJ44" s="447">
        <f t="shared" si="58"/>
        <v>64</v>
      </c>
      <c r="AK44" s="447">
        <f t="shared" si="59"/>
        <v>34</v>
      </c>
      <c r="AL44" s="447">
        <f t="shared" si="60"/>
        <v>33</v>
      </c>
      <c r="AM44" s="447">
        <f t="shared" si="61"/>
        <v>24</v>
      </c>
      <c r="AN44" s="447">
        <f t="shared" si="62"/>
        <v>17</v>
      </c>
      <c r="AO44" s="447">
        <f t="shared" si="63"/>
        <v>22</v>
      </c>
      <c r="AP44" s="447">
        <f t="shared" si="64"/>
        <v>3</v>
      </c>
      <c r="AQ44" s="447">
        <f t="shared" si="65"/>
        <v>10</v>
      </c>
      <c r="AR44" s="447">
        <f t="shared" si="66"/>
        <v>1</v>
      </c>
      <c r="AT44" s="16" t="s">
        <v>56</v>
      </c>
      <c r="AU44" s="13"/>
      <c r="AV44" s="13">
        <v>3</v>
      </c>
      <c r="AW44" s="13">
        <v>1</v>
      </c>
      <c r="AX44" s="13"/>
      <c r="AY44" s="13">
        <v>1</v>
      </c>
      <c r="AZ44" s="13"/>
      <c r="BA44" s="13">
        <v>1</v>
      </c>
      <c r="BB44" s="13">
        <v>1</v>
      </c>
      <c r="BC44" s="13">
        <v>3</v>
      </c>
      <c r="BD44" s="13"/>
      <c r="BE44" s="13">
        <v>4</v>
      </c>
      <c r="BF44" s="13">
        <v>1</v>
      </c>
      <c r="BG44" s="13">
        <v>4</v>
      </c>
      <c r="BH44" s="13"/>
      <c r="BI44" s="13">
        <v>1</v>
      </c>
      <c r="BJ44" s="13">
        <v>4</v>
      </c>
      <c r="BK44" s="13">
        <v>3</v>
      </c>
      <c r="BL44" s="13">
        <v>4</v>
      </c>
      <c r="BM44" s="13">
        <v>5</v>
      </c>
      <c r="BN44" s="13">
        <v>3</v>
      </c>
      <c r="BO44" s="13">
        <v>3</v>
      </c>
      <c r="BP44" s="13">
        <v>6</v>
      </c>
      <c r="BQ44" s="13">
        <v>9</v>
      </c>
      <c r="BR44" s="13">
        <v>4</v>
      </c>
      <c r="BS44" s="13">
        <v>7</v>
      </c>
      <c r="BT44" s="13">
        <v>10</v>
      </c>
      <c r="BU44" s="13">
        <v>10</v>
      </c>
      <c r="BV44" s="13">
        <v>10</v>
      </c>
      <c r="BW44" s="13">
        <v>14</v>
      </c>
      <c r="BX44" s="13">
        <v>13</v>
      </c>
      <c r="BY44" s="13">
        <v>12</v>
      </c>
      <c r="BZ44" s="13">
        <v>16</v>
      </c>
      <c r="CA44" s="13">
        <v>13</v>
      </c>
      <c r="CB44" s="13">
        <v>9</v>
      </c>
      <c r="CC44" s="13">
        <v>11</v>
      </c>
      <c r="CD44" s="13">
        <v>10</v>
      </c>
      <c r="CE44" s="13">
        <v>9</v>
      </c>
      <c r="CF44" s="13">
        <v>11</v>
      </c>
      <c r="CG44" s="13">
        <v>16</v>
      </c>
      <c r="CH44" s="13">
        <v>14</v>
      </c>
      <c r="CI44" s="13">
        <v>10</v>
      </c>
      <c r="CJ44" s="13">
        <v>13</v>
      </c>
      <c r="CK44" s="13">
        <v>6</v>
      </c>
      <c r="CL44" s="13">
        <v>12</v>
      </c>
      <c r="CM44" s="13">
        <v>8</v>
      </c>
      <c r="CN44" s="13">
        <v>15</v>
      </c>
      <c r="CO44" s="13">
        <v>4</v>
      </c>
      <c r="CP44" s="13">
        <v>12</v>
      </c>
      <c r="CQ44" s="13">
        <v>5</v>
      </c>
      <c r="CR44" s="13">
        <v>11</v>
      </c>
      <c r="CS44" s="13">
        <v>6</v>
      </c>
      <c r="CT44" s="13">
        <v>4</v>
      </c>
      <c r="CU44" s="13">
        <v>9</v>
      </c>
      <c r="CV44" s="13">
        <v>7</v>
      </c>
      <c r="CW44" s="13">
        <v>9</v>
      </c>
      <c r="CX44" s="13">
        <v>12</v>
      </c>
      <c r="CY44" s="13">
        <v>10</v>
      </c>
      <c r="CZ44" s="13">
        <v>4</v>
      </c>
      <c r="DA44" s="13">
        <v>6</v>
      </c>
      <c r="DB44" s="13">
        <v>5</v>
      </c>
      <c r="DC44" s="13">
        <v>2</v>
      </c>
      <c r="DD44" s="13">
        <v>5</v>
      </c>
      <c r="DE44" s="13">
        <v>2</v>
      </c>
      <c r="DF44" s="13">
        <v>1</v>
      </c>
      <c r="DG44" s="13">
        <v>5</v>
      </c>
      <c r="DH44" s="13">
        <v>3</v>
      </c>
      <c r="DI44" s="13">
        <v>4</v>
      </c>
      <c r="DJ44" s="13">
        <v>4</v>
      </c>
      <c r="DK44" s="13">
        <v>5</v>
      </c>
      <c r="DL44" s="13">
        <v>3</v>
      </c>
      <c r="DM44" s="13">
        <v>1</v>
      </c>
      <c r="DN44" s="13">
        <v>4</v>
      </c>
      <c r="DO44" s="13">
        <v>2</v>
      </c>
      <c r="DP44" s="13">
        <v>5</v>
      </c>
      <c r="DQ44" s="13">
        <v>3</v>
      </c>
      <c r="DR44" s="13"/>
      <c r="DS44" s="13">
        <v>2</v>
      </c>
      <c r="DT44" s="13">
        <v>1</v>
      </c>
      <c r="DU44" s="13">
        <v>1</v>
      </c>
      <c r="DV44" s="13">
        <v>5</v>
      </c>
      <c r="DW44" s="13">
        <v>3</v>
      </c>
      <c r="DX44" s="13">
        <v>2</v>
      </c>
      <c r="DY44" s="13">
        <v>1</v>
      </c>
      <c r="DZ44" s="13">
        <v>2</v>
      </c>
      <c r="EA44" s="13">
        <v>4</v>
      </c>
      <c r="EB44" s="13">
        <v>4</v>
      </c>
      <c r="EC44" s="13">
        <v>4</v>
      </c>
      <c r="ED44" s="13"/>
      <c r="EE44" s="13">
        <v>1</v>
      </c>
      <c r="EF44" s="13">
        <v>1</v>
      </c>
      <c r="EG44" s="13">
        <v>3</v>
      </c>
      <c r="EH44" s="13">
        <v>2</v>
      </c>
      <c r="EI44" s="13"/>
      <c r="EJ44" s="13">
        <v>2</v>
      </c>
      <c r="EK44" s="13">
        <v>1</v>
      </c>
      <c r="EL44" s="13"/>
      <c r="EM44" s="13">
        <v>2</v>
      </c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59">
        <v>504</v>
      </c>
      <c r="FC44" s="13">
        <v>1</v>
      </c>
      <c r="FD44" s="13">
        <v>3</v>
      </c>
      <c r="FE44" s="13"/>
      <c r="FF44" s="13">
        <v>2</v>
      </c>
      <c r="FG44" s="13"/>
      <c r="FH44" s="13">
        <v>3</v>
      </c>
      <c r="FI44" s="13">
        <v>1</v>
      </c>
      <c r="FJ44" s="13"/>
      <c r="FK44" s="13">
        <v>2</v>
      </c>
      <c r="FL44" s="13"/>
      <c r="FM44" s="13"/>
      <c r="FN44" s="13">
        <v>1</v>
      </c>
      <c r="FO44" s="13"/>
      <c r="FP44" s="13">
        <v>2</v>
      </c>
      <c r="FQ44" s="13"/>
      <c r="FR44" s="13">
        <v>3</v>
      </c>
      <c r="FS44" s="13"/>
      <c r="FT44" s="13">
        <v>5</v>
      </c>
      <c r="FU44" s="13">
        <v>6</v>
      </c>
      <c r="FV44" s="13">
        <v>6</v>
      </c>
      <c r="FW44" s="13">
        <v>14</v>
      </c>
      <c r="FX44" s="13">
        <v>4</v>
      </c>
      <c r="FY44" s="13">
        <v>5</v>
      </c>
      <c r="FZ44" s="13">
        <v>11</v>
      </c>
      <c r="GA44" s="13">
        <v>7</v>
      </c>
      <c r="GB44" s="13">
        <v>10</v>
      </c>
      <c r="GC44" s="13">
        <v>7</v>
      </c>
      <c r="GD44" s="13">
        <v>5</v>
      </c>
      <c r="GE44" s="13">
        <v>8</v>
      </c>
      <c r="GF44" s="13">
        <v>14</v>
      </c>
      <c r="GG44" s="13">
        <v>12</v>
      </c>
      <c r="GH44" s="13">
        <v>11</v>
      </c>
      <c r="GI44" s="13">
        <v>9</v>
      </c>
      <c r="GJ44" s="13">
        <v>17</v>
      </c>
      <c r="GK44" s="13">
        <v>7</v>
      </c>
      <c r="GL44" s="13">
        <v>11</v>
      </c>
      <c r="GM44" s="13">
        <v>13</v>
      </c>
      <c r="GN44" s="13">
        <v>15</v>
      </c>
      <c r="GO44" s="13">
        <v>9</v>
      </c>
      <c r="GP44" s="13">
        <v>6</v>
      </c>
      <c r="GQ44" s="13">
        <v>13</v>
      </c>
      <c r="GR44" s="13">
        <v>8</v>
      </c>
      <c r="GS44" s="13">
        <v>9</v>
      </c>
      <c r="GT44" s="13">
        <v>11</v>
      </c>
      <c r="GU44" s="13">
        <v>6</v>
      </c>
      <c r="GV44" s="13">
        <v>8</v>
      </c>
      <c r="GW44" s="13">
        <v>16</v>
      </c>
      <c r="GX44" s="13">
        <v>6</v>
      </c>
      <c r="GY44" s="13">
        <v>7</v>
      </c>
      <c r="GZ44" s="13">
        <v>16</v>
      </c>
      <c r="HA44" s="13">
        <v>10</v>
      </c>
      <c r="HB44" s="13">
        <v>6</v>
      </c>
      <c r="HC44" s="13">
        <v>7</v>
      </c>
      <c r="HD44" s="13">
        <v>8</v>
      </c>
      <c r="HE44" s="13">
        <v>7</v>
      </c>
      <c r="HF44" s="13">
        <v>6</v>
      </c>
      <c r="HG44" s="13">
        <v>5</v>
      </c>
      <c r="HH44" s="13">
        <v>5</v>
      </c>
      <c r="HI44" s="13">
        <v>4</v>
      </c>
      <c r="HJ44" s="13">
        <v>4</v>
      </c>
      <c r="HK44" s="13">
        <v>10</v>
      </c>
      <c r="HL44" s="13">
        <v>7</v>
      </c>
      <c r="HM44" s="13">
        <v>13</v>
      </c>
      <c r="HN44" s="13">
        <v>4</v>
      </c>
      <c r="HO44" s="13">
        <v>1</v>
      </c>
      <c r="HP44" s="13">
        <v>4</v>
      </c>
      <c r="HQ44" s="13">
        <v>5</v>
      </c>
      <c r="HR44" s="13">
        <v>6</v>
      </c>
      <c r="HS44" s="13">
        <v>7</v>
      </c>
      <c r="HT44" s="13">
        <v>7</v>
      </c>
      <c r="HU44" s="13">
        <v>5</v>
      </c>
      <c r="HV44" s="13">
        <v>8</v>
      </c>
      <c r="HW44" s="13">
        <v>4</v>
      </c>
      <c r="HX44" s="13">
        <v>3</v>
      </c>
      <c r="HY44" s="13">
        <v>4</v>
      </c>
      <c r="HZ44" s="13">
        <v>2</v>
      </c>
      <c r="IA44" s="13">
        <v>1</v>
      </c>
      <c r="IB44" s="13">
        <v>3</v>
      </c>
      <c r="IC44" s="13">
        <v>1</v>
      </c>
      <c r="ID44" s="13">
        <v>2</v>
      </c>
      <c r="IE44" s="13">
        <v>1</v>
      </c>
      <c r="IF44" s="13">
        <v>3</v>
      </c>
      <c r="IG44" s="13">
        <v>1</v>
      </c>
      <c r="IH44" s="13">
        <v>3</v>
      </c>
      <c r="II44" s="13">
        <v>1</v>
      </c>
      <c r="IJ44" s="13">
        <v>3</v>
      </c>
      <c r="IK44" s="13"/>
      <c r="IL44" s="13">
        <v>1</v>
      </c>
      <c r="IM44" s="13">
        <v>3</v>
      </c>
      <c r="IN44" s="13">
        <v>1</v>
      </c>
      <c r="IO44" s="13"/>
      <c r="IP44" s="13">
        <v>3</v>
      </c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59">
        <v>509</v>
      </c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>
        <v>1</v>
      </c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59">
        <v>1</v>
      </c>
      <c r="NG44" s="13">
        <v>1014</v>
      </c>
    </row>
    <row r="45" spans="1:371">
      <c r="A45" s="8" t="s">
        <v>56</v>
      </c>
      <c r="B45" s="253">
        <f t="shared" si="26"/>
        <v>12</v>
      </c>
      <c r="C45" s="253">
        <f t="shared" si="27"/>
        <v>10</v>
      </c>
      <c r="D45" s="253">
        <f t="shared" si="28"/>
        <v>23</v>
      </c>
      <c r="E45" s="253">
        <f t="shared" si="29"/>
        <v>29</v>
      </c>
      <c r="F45" s="253">
        <f t="shared" si="30"/>
        <v>85</v>
      </c>
      <c r="G45" s="253">
        <f t="shared" si="31"/>
        <v>86</v>
      </c>
      <c r="H45" s="253">
        <f t="shared" si="32"/>
        <v>110</v>
      </c>
      <c r="I45" s="253">
        <f t="shared" si="33"/>
        <v>121</v>
      </c>
      <c r="J45" s="253">
        <f t="shared" si="34"/>
        <v>100</v>
      </c>
      <c r="K45" s="253">
        <f t="shared" si="35"/>
        <v>96</v>
      </c>
      <c r="L45" s="253">
        <f t="shared" si="36"/>
        <v>62</v>
      </c>
      <c r="M45" s="253">
        <f t="shared" si="37"/>
        <v>72</v>
      </c>
      <c r="N45" s="253">
        <f t="shared" si="38"/>
        <v>64</v>
      </c>
      <c r="O45" s="253">
        <f t="shared" si="39"/>
        <v>34</v>
      </c>
      <c r="P45" s="253">
        <f t="shared" si="40"/>
        <v>33</v>
      </c>
      <c r="Q45" s="253">
        <f t="shared" si="41"/>
        <v>24</v>
      </c>
      <c r="R45" s="253">
        <f t="shared" si="42"/>
        <v>17</v>
      </c>
      <c r="S45" s="253">
        <f t="shared" si="43"/>
        <v>22</v>
      </c>
      <c r="T45" s="253">
        <f t="shared" si="44"/>
        <v>3</v>
      </c>
      <c r="U45" s="253">
        <f t="shared" si="45"/>
        <v>10</v>
      </c>
      <c r="W45" s="16" t="s">
        <v>57</v>
      </c>
      <c r="X45" s="447">
        <f t="shared" si="46"/>
        <v>19</v>
      </c>
      <c r="Y45" s="447">
        <f t="shared" si="47"/>
        <v>11</v>
      </c>
      <c r="Z45" s="447">
        <f t="shared" si="48"/>
        <v>14</v>
      </c>
      <c r="AA45" s="447">
        <f t="shared" si="49"/>
        <v>30</v>
      </c>
      <c r="AB45" s="447">
        <f t="shared" si="50"/>
        <v>90</v>
      </c>
      <c r="AC45" s="447">
        <f t="shared" si="51"/>
        <v>93</v>
      </c>
      <c r="AD45" s="447">
        <f t="shared" si="52"/>
        <v>102</v>
      </c>
      <c r="AE45" s="447">
        <f t="shared" si="53"/>
        <v>87</v>
      </c>
      <c r="AF45" s="447">
        <f t="shared" si="54"/>
        <v>81</v>
      </c>
      <c r="AG45" s="447">
        <f t="shared" si="55"/>
        <v>87</v>
      </c>
      <c r="AH45" s="447">
        <f t="shared" si="56"/>
        <v>49</v>
      </c>
      <c r="AI45" s="447">
        <f t="shared" si="57"/>
        <v>55</v>
      </c>
      <c r="AJ45" s="447">
        <f t="shared" si="58"/>
        <v>35</v>
      </c>
      <c r="AK45" s="447">
        <f t="shared" si="59"/>
        <v>24</v>
      </c>
      <c r="AL45" s="447">
        <f t="shared" si="60"/>
        <v>30</v>
      </c>
      <c r="AM45" s="447">
        <f t="shared" si="61"/>
        <v>19</v>
      </c>
      <c r="AN45" s="447">
        <f t="shared" si="62"/>
        <v>13</v>
      </c>
      <c r="AO45" s="447">
        <f t="shared" si="63"/>
        <v>35</v>
      </c>
      <c r="AP45" s="447">
        <f t="shared" si="64"/>
        <v>5</v>
      </c>
      <c r="AQ45" s="447">
        <f t="shared" si="65"/>
        <v>21</v>
      </c>
      <c r="AR45" s="447">
        <f t="shared" si="66"/>
        <v>0</v>
      </c>
      <c r="AT45" s="16" t="s">
        <v>57</v>
      </c>
      <c r="AU45" s="13">
        <v>1</v>
      </c>
      <c r="AV45" s="13"/>
      <c r="AW45" s="13"/>
      <c r="AX45" s="13"/>
      <c r="AY45" s="13">
        <v>3</v>
      </c>
      <c r="AZ45" s="13">
        <v>2</v>
      </c>
      <c r="BA45" s="13">
        <v>3</v>
      </c>
      <c r="BB45" s="13">
        <v>1</v>
      </c>
      <c r="BC45" s="13"/>
      <c r="BD45" s="13">
        <v>1</v>
      </c>
      <c r="BE45" s="13">
        <v>1</v>
      </c>
      <c r="BF45" s="13">
        <v>1</v>
      </c>
      <c r="BG45" s="13">
        <v>2</v>
      </c>
      <c r="BH45" s="13">
        <v>1</v>
      </c>
      <c r="BI45" s="13">
        <v>3</v>
      </c>
      <c r="BJ45" s="13">
        <v>1</v>
      </c>
      <c r="BK45" s="13">
        <v>5</v>
      </c>
      <c r="BL45" s="13">
        <v>2</v>
      </c>
      <c r="BM45" s="13">
        <v>6</v>
      </c>
      <c r="BN45" s="13">
        <v>8</v>
      </c>
      <c r="BO45" s="13">
        <v>6</v>
      </c>
      <c r="BP45" s="13">
        <v>8</v>
      </c>
      <c r="BQ45" s="13">
        <v>8</v>
      </c>
      <c r="BR45" s="13">
        <v>10</v>
      </c>
      <c r="BS45" s="13">
        <v>6</v>
      </c>
      <c r="BT45" s="13">
        <v>12</v>
      </c>
      <c r="BU45" s="13">
        <v>8</v>
      </c>
      <c r="BV45" s="13">
        <v>13</v>
      </c>
      <c r="BW45" s="13">
        <v>16</v>
      </c>
      <c r="BX45" s="13">
        <v>6</v>
      </c>
      <c r="BY45" s="13">
        <v>8</v>
      </c>
      <c r="BZ45" s="13">
        <v>15</v>
      </c>
      <c r="CA45" s="13">
        <v>14</v>
      </c>
      <c r="CB45" s="13">
        <v>9</v>
      </c>
      <c r="CC45" s="13">
        <v>7</v>
      </c>
      <c r="CD45" s="13">
        <v>7</v>
      </c>
      <c r="CE45" s="13">
        <v>6</v>
      </c>
      <c r="CF45" s="13">
        <v>8</v>
      </c>
      <c r="CG45" s="13">
        <v>6</v>
      </c>
      <c r="CH45" s="13">
        <v>7</v>
      </c>
      <c r="CI45" s="13">
        <v>11</v>
      </c>
      <c r="CJ45" s="13">
        <v>10</v>
      </c>
      <c r="CK45" s="13">
        <v>9</v>
      </c>
      <c r="CL45" s="13">
        <v>9</v>
      </c>
      <c r="CM45" s="13">
        <v>7</v>
      </c>
      <c r="CN45" s="13">
        <v>9</v>
      </c>
      <c r="CO45" s="13">
        <v>7</v>
      </c>
      <c r="CP45" s="13">
        <v>5</v>
      </c>
      <c r="CQ45" s="13">
        <v>11</v>
      </c>
      <c r="CR45" s="13">
        <v>9</v>
      </c>
      <c r="CS45" s="13">
        <v>10</v>
      </c>
      <c r="CT45" s="13">
        <v>5</v>
      </c>
      <c r="CU45" s="13">
        <v>7</v>
      </c>
      <c r="CV45" s="13">
        <v>5</v>
      </c>
      <c r="CW45" s="13">
        <v>4</v>
      </c>
      <c r="CX45" s="13">
        <v>7</v>
      </c>
      <c r="CY45" s="13">
        <v>2</v>
      </c>
      <c r="CZ45" s="13">
        <v>6</v>
      </c>
      <c r="DA45" s="13">
        <v>6</v>
      </c>
      <c r="DB45" s="13">
        <v>3</v>
      </c>
      <c r="DC45" s="13">
        <v>2</v>
      </c>
      <c r="DD45" s="13">
        <v>1</v>
      </c>
      <c r="DE45" s="13">
        <v>2</v>
      </c>
      <c r="DF45" s="13">
        <v>1</v>
      </c>
      <c r="DG45" s="13">
        <v>3</v>
      </c>
      <c r="DH45" s="13">
        <v>1</v>
      </c>
      <c r="DI45" s="13">
        <v>3</v>
      </c>
      <c r="DJ45" s="13">
        <v>4</v>
      </c>
      <c r="DK45" s="13">
        <v>2</v>
      </c>
      <c r="DL45" s="13">
        <v>5</v>
      </c>
      <c r="DM45" s="13"/>
      <c r="DN45" s="13">
        <v>7</v>
      </c>
      <c r="DO45" s="13">
        <v>2</v>
      </c>
      <c r="DP45" s="13">
        <v>1</v>
      </c>
      <c r="DQ45" s="13">
        <v>1</v>
      </c>
      <c r="DR45" s="13">
        <v>1</v>
      </c>
      <c r="DS45" s="13"/>
      <c r="DT45" s="13">
        <v>4</v>
      </c>
      <c r="DU45" s="13">
        <v>1</v>
      </c>
      <c r="DV45" s="13">
        <v>2</v>
      </c>
      <c r="DW45" s="13">
        <v>6</v>
      </c>
      <c r="DX45" s="13">
        <v>4</v>
      </c>
      <c r="DY45" s="13">
        <v>3</v>
      </c>
      <c r="DZ45" s="13">
        <v>4</v>
      </c>
      <c r="EA45" s="13">
        <v>6</v>
      </c>
      <c r="EB45" s="13">
        <v>3</v>
      </c>
      <c r="EC45" s="13">
        <v>2</v>
      </c>
      <c r="ED45" s="13">
        <v>2</v>
      </c>
      <c r="EE45" s="13">
        <v>1</v>
      </c>
      <c r="EF45" s="13">
        <v>4</v>
      </c>
      <c r="EG45" s="13">
        <v>6</v>
      </c>
      <c r="EH45" s="13">
        <v>1</v>
      </c>
      <c r="EI45" s="13">
        <v>3</v>
      </c>
      <c r="EJ45" s="13">
        <v>2</v>
      </c>
      <c r="EK45" s="13">
        <v>3</v>
      </c>
      <c r="EL45" s="13">
        <v>3</v>
      </c>
      <c r="EM45" s="13">
        <v>2</v>
      </c>
      <c r="EN45" s="13">
        <v>1</v>
      </c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59">
        <v>462</v>
      </c>
      <c r="FC45" s="13">
        <v>2</v>
      </c>
      <c r="FD45" s="13">
        <v>5</v>
      </c>
      <c r="FE45" s="13"/>
      <c r="FF45" s="13">
        <v>1</v>
      </c>
      <c r="FG45" s="13">
        <v>1</v>
      </c>
      <c r="FH45" s="13">
        <v>2</v>
      </c>
      <c r="FI45" s="13">
        <v>1</v>
      </c>
      <c r="FJ45" s="13">
        <v>1</v>
      </c>
      <c r="FK45" s="13">
        <v>3</v>
      </c>
      <c r="FL45" s="13">
        <v>3</v>
      </c>
      <c r="FM45" s="13">
        <v>3</v>
      </c>
      <c r="FN45" s="13"/>
      <c r="FO45" s="13"/>
      <c r="FP45" s="13">
        <v>1</v>
      </c>
      <c r="FQ45" s="13">
        <v>1</v>
      </c>
      <c r="FR45" s="13">
        <v>1</v>
      </c>
      <c r="FS45" s="13">
        <v>1</v>
      </c>
      <c r="FT45" s="13"/>
      <c r="FU45" s="13">
        <v>2</v>
      </c>
      <c r="FV45" s="13">
        <v>5</v>
      </c>
      <c r="FW45" s="13">
        <v>6</v>
      </c>
      <c r="FX45" s="13">
        <v>4</v>
      </c>
      <c r="FY45" s="13">
        <v>10</v>
      </c>
      <c r="FZ45" s="13">
        <v>10</v>
      </c>
      <c r="GA45" s="13">
        <v>12</v>
      </c>
      <c r="GB45" s="13">
        <v>16</v>
      </c>
      <c r="GC45" s="13">
        <v>9</v>
      </c>
      <c r="GD45" s="13">
        <v>7</v>
      </c>
      <c r="GE45" s="13">
        <v>10</v>
      </c>
      <c r="GF45" s="13">
        <v>6</v>
      </c>
      <c r="GG45" s="13">
        <v>7</v>
      </c>
      <c r="GH45" s="13">
        <v>11</v>
      </c>
      <c r="GI45" s="13">
        <v>13</v>
      </c>
      <c r="GJ45" s="13">
        <v>10</v>
      </c>
      <c r="GK45" s="13">
        <v>16</v>
      </c>
      <c r="GL45" s="13">
        <v>12</v>
      </c>
      <c r="GM45" s="13">
        <v>12</v>
      </c>
      <c r="GN45" s="13">
        <v>4</v>
      </c>
      <c r="GO45" s="13">
        <v>11</v>
      </c>
      <c r="GP45" s="13">
        <v>6</v>
      </c>
      <c r="GQ45" s="13">
        <v>12</v>
      </c>
      <c r="GR45" s="13">
        <v>6</v>
      </c>
      <c r="GS45" s="13">
        <v>5</v>
      </c>
      <c r="GT45" s="13">
        <v>9</v>
      </c>
      <c r="GU45" s="13">
        <v>9</v>
      </c>
      <c r="GV45" s="13">
        <v>10</v>
      </c>
      <c r="GW45" s="13">
        <v>9</v>
      </c>
      <c r="GX45" s="13">
        <v>8</v>
      </c>
      <c r="GY45" s="13">
        <v>5</v>
      </c>
      <c r="GZ45" s="13">
        <v>8</v>
      </c>
      <c r="HA45" s="13">
        <v>4</v>
      </c>
      <c r="HB45" s="13">
        <v>9</v>
      </c>
      <c r="HC45" s="13">
        <v>7</v>
      </c>
      <c r="HD45" s="13">
        <v>4</v>
      </c>
      <c r="HE45" s="13">
        <v>2</v>
      </c>
      <c r="HF45" s="13">
        <v>8</v>
      </c>
      <c r="HG45" s="13">
        <v>1</v>
      </c>
      <c r="HH45" s="13">
        <v>1</v>
      </c>
      <c r="HI45" s="13">
        <v>6</v>
      </c>
      <c r="HJ45" s="13">
        <v>7</v>
      </c>
      <c r="HK45" s="13">
        <v>5</v>
      </c>
      <c r="HL45" s="13">
        <v>4</v>
      </c>
      <c r="HM45" s="13">
        <v>6</v>
      </c>
      <c r="HN45" s="13">
        <v>3</v>
      </c>
      <c r="HO45" s="13">
        <v>3</v>
      </c>
      <c r="HP45" s="13">
        <v>2</v>
      </c>
      <c r="HQ45" s="13">
        <v>3</v>
      </c>
      <c r="HR45" s="13">
        <v>2</v>
      </c>
      <c r="HS45" s="13">
        <v>5</v>
      </c>
      <c r="HT45" s="13">
        <v>2</v>
      </c>
      <c r="HU45" s="13">
        <v>4</v>
      </c>
      <c r="HV45" s="13">
        <v>2</v>
      </c>
      <c r="HW45" s="13">
        <v>2</v>
      </c>
      <c r="HX45" s="13">
        <v>7</v>
      </c>
      <c r="HY45" s="13">
        <v>2</v>
      </c>
      <c r="HZ45" s="13">
        <v>2</v>
      </c>
      <c r="IA45" s="13">
        <v>3</v>
      </c>
      <c r="IB45" s="13">
        <v>2</v>
      </c>
      <c r="IC45" s="13">
        <v>1</v>
      </c>
      <c r="ID45" s="13">
        <v>5</v>
      </c>
      <c r="IE45" s="13">
        <v>2</v>
      </c>
      <c r="IF45" s="13">
        <v>1</v>
      </c>
      <c r="IG45" s="13">
        <v>1</v>
      </c>
      <c r="IH45" s="13">
        <v>1</v>
      </c>
      <c r="II45" s="13">
        <v>1</v>
      </c>
      <c r="IJ45" s="13">
        <v>2</v>
      </c>
      <c r="IK45" s="13">
        <v>2</v>
      </c>
      <c r="IL45" s="13"/>
      <c r="IM45" s="13">
        <v>1</v>
      </c>
      <c r="IN45" s="13">
        <v>2</v>
      </c>
      <c r="IO45" s="13">
        <v>2</v>
      </c>
      <c r="IP45" s="13">
        <v>1</v>
      </c>
      <c r="IQ45" s="13">
        <v>1</v>
      </c>
      <c r="IR45" s="13"/>
      <c r="IS45" s="13">
        <v>1</v>
      </c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59">
        <v>438</v>
      </c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59"/>
      <c r="NG45" s="13">
        <v>900</v>
      </c>
    </row>
    <row r="46" spans="1:371">
      <c r="A46" s="8" t="s">
        <v>57</v>
      </c>
      <c r="B46" s="253">
        <f t="shared" si="26"/>
        <v>19</v>
      </c>
      <c r="C46" s="253">
        <f t="shared" si="27"/>
        <v>11</v>
      </c>
      <c r="D46" s="253">
        <f t="shared" si="28"/>
        <v>14</v>
      </c>
      <c r="E46" s="253">
        <f t="shared" si="29"/>
        <v>30</v>
      </c>
      <c r="F46" s="253">
        <f t="shared" si="30"/>
        <v>90</v>
      </c>
      <c r="G46" s="253">
        <f t="shared" si="31"/>
        <v>93</v>
      </c>
      <c r="H46" s="253">
        <f t="shared" si="32"/>
        <v>102</v>
      </c>
      <c r="I46" s="253">
        <f t="shared" si="33"/>
        <v>87</v>
      </c>
      <c r="J46" s="253">
        <f t="shared" si="34"/>
        <v>81</v>
      </c>
      <c r="K46" s="253">
        <f t="shared" si="35"/>
        <v>87</v>
      </c>
      <c r="L46" s="253">
        <f t="shared" si="36"/>
        <v>49</v>
      </c>
      <c r="M46" s="253">
        <f t="shared" si="37"/>
        <v>55</v>
      </c>
      <c r="N46" s="253">
        <f t="shared" si="38"/>
        <v>35</v>
      </c>
      <c r="O46" s="253">
        <f t="shared" si="39"/>
        <v>24</v>
      </c>
      <c r="P46" s="253">
        <f t="shared" si="40"/>
        <v>30</v>
      </c>
      <c r="Q46" s="253">
        <f t="shared" si="41"/>
        <v>19</v>
      </c>
      <c r="R46" s="253">
        <f t="shared" si="42"/>
        <v>13</v>
      </c>
      <c r="S46" s="253">
        <f t="shared" si="43"/>
        <v>35</v>
      </c>
      <c r="T46" s="253">
        <f t="shared" si="44"/>
        <v>5</v>
      </c>
      <c r="U46" s="253">
        <f t="shared" si="45"/>
        <v>21</v>
      </c>
      <c r="W46" s="16" t="s">
        <v>189</v>
      </c>
      <c r="X46" s="447">
        <f t="shared" si="46"/>
        <v>1</v>
      </c>
      <c r="Y46" s="447">
        <f t="shared" si="47"/>
        <v>0</v>
      </c>
      <c r="Z46" s="447">
        <f t="shared" si="48"/>
        <v>9</v>
      </c>
      <c r="AA46" s="447">
        <f t="shared" si="49"/>
        <v>7</v>
      </c>
      <c r="AB46" s="447">
        <f t="shared" si="50"/>
        <v>19</v>
      </c>
      <c r="AC46" s="447">
        <f t="shared" si="51"/>
        <v>21</v>
      </c>
      <c r="AD46" s="447">
        <f t="shared" si="52"/>
        <v>28</v>
      </c>
      <c r="AE46" s="447">
        <f t="shared" si="53"/>
        <v>36</v>
      </c>
      <c r="AF46" s="447">
        <f t="shared" si="54"/>
        <v>26</v>
      </c>
      <c r="AG46" s="447">
        <f t="shared" si="55"/>
        <v>32</v>
      </c>
      <c r="AH46" s="447">
        <f t="shared" si="56"/>
        <v>24</v>
      </c>
      <c r="AI46" s="447">
        <f t="shared" si="57"/>
        <v>17</v>
      </c>
      <c r="AJ46" s="447">
        <f t="shared" si="58"/>
        <v>20</v>
      </c>
      <c r="AK46" s="447">
        <f t="shared" si="59"/>
        <v>16</v>
      </c>
      <c r="AL46" s="447">
        <f t="shared" si="60"/>
        <v>3</v>
      </c>
      <c r="AM46" s="447">
        <f t="shared" si="61"/>
        <v>6</v>
      </c>
      <c r="AN46" s="447">
        <f t="shared" si="62"/>
        <v>1</v>
      </c>
      <c r="AO46" s="447">
        <f t="shared" si="63"/>
        <v>5</v>
      </c>
      <c r="AP46" s="447">
        <f t="shared" si="64"/>
        <v>0</v>
      </c>
      <c r="AQ46" s="447">
        <f t="shared" si="65"/>
        <v>0</v>
      </c>
      <c r="AR46" s="447">
        <f t="shared" si="66"/>
        <v>0</v>
      </c>
      <c r="AT46" s="16" t="s">
        <v>189</v>
      </c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>
        <v>1</v>
      </c>
      <c r="BJ46" s="13">
        <v>1</v>
      </c>
      <c r="BK46" s="13"/>
      <c r="BL46" s="13">
        <v>1</v>
      </c>
      <c r="BM46" s="13">
        <v>3</v>
      </c>
      <c r="BN46" s="13">
        <v>1</v>
      </c>
      <c r="BO46" s="13">
        <v>1</v>
      </c>
      <c r="BP46" s="13">
        <v>2</v>
      </c>
      <c r="BQ46" s="13">
        <v>2</v>
      </c>
      <c r="BR46" s="13">
        <v>1</v>
      </c>
      <c r="BS46" s="13">
        <v>2</v>
      </c>
      <c r="BT46" s="13">
        <v>2</v>
      </c>
      <c r="BU46" s="13">
        <v>3</v>
      </c>
      <c r="BV46" s="13">
        <v>2</v>
      </c>
      <c r="BW46" s="13">
        <v>3</v>
      </c>
      <c r="BX46" s="13">
        <v>3</v>
      </c>
      <c r="BY46" s="13">
        <v>2</v>
      </c>
      <c r="BZ46" s="13">
        <v>4</v>
      </c>
      <c r="CA46" s="13">
        <v>3</v>
      </c>
      <c r="CB46" s="13">
        <v>2</v>
      </c>
      <c r="CC46" s="13">
        <v>5</v>
      </c>
      <c r="CD46" s="13">
        <v>3</v>
      </c>
      <c r="CE46" s="13">
        <v>4</v>
      </c>
      <c r="CF46" s="13">
        <v>5</v>
      </c>
      <c r="CG46" s="13">
        <v>3</v>
      </c>
      <c r="CH46" s="13">
        <v>5</v>
      </c>
      <c r="CI46" s="13">
        <v>6</v>
      </c>
      <c r="CJ46" s="13">
        <v>4</v>
      </c>
      <c r="CK46" s="13">
        <v>2</v>
      </c>
      <c r="CL46" s="13">
        <v>2</v>
      </c>
      <c r="CM46" s="13"/>
      <c r="CN46" s="13">
        <v>7</v>
      </c>
      <c r="CO46" s="13">
        <v>4</v>
      </c>
      <c r="CP46" s="13">
        <v>6</v>
      </c>
      <c r="CQ46" s="13"/>
      <c r="CR46" s="13">
        <v>1</v>
      </c>
      <c r="CS46" s="13">
        <v>1</v>
      </c>
      <c r="CT46" s="13">
        <v>2</v>
      </c>
      <c r="CU46" s="13">
        <v>2</v>
      </c>
      <c r="CV46" s="13">
        <v>1</v>
      </c>
      <c r="CW46" s="13">
        <v>3</v>
      </c>
      <c r="CX46" s="13">
        <v>3</v>
      </c>
      <c r="CY46" s="13">
        <v>3</v>
      </c>
      <c r="CZ46" s="13">
        <v>1</v>
      </c>
      <c r="DA46" s="13">
        <v>1</v>
      </c>
      <c r="DB46" s="13"/>
      <c r="DC46" s="13"/>
      <c r="DD46" s="13">
        <v>1</v>
      </c>
      <c r="DE46" s="13">
        <v>1</v>
      </c>
      <c r="DF46" s="13">
        <v>3</v>
      </c>
      <c r="DG46" s="13">
        <v>4</v>
      </c>
      <c r="DH46" s="13">
        <v>1</v>
      </c>
      <c r="DI46" s="13">
        <v>2</v>
      </c>
      <c r="DJ46" s="13">
        <v>1</v>
      </c>
      <c r="DK46" s="13">
        <v>2</v>
      </c>
      <c r="DL46" s="13">
        <v>1</v>
      </c>
      <c r="DM46" s="13"/>
      <c r="DN46" s="13">
        <v>2</v>
      </c>
      <c r="DO46" s="13">
        <v>1</v>
      </c>
      <c r="DP46" s="13"/>
      <c r="DQ46" s="13"/>
      <c r="DR46" s="13">
        <v>1</v>
      </c>
      <c r="DS46" s="13">
        <v>1</v>
      </c>
      <c r="DT46" s="13">
        <v>1</v>
      </c>
      <c r="DU46" s="13"/>
      <c r="DV46" s="13"/>
      <c r="DW46" s="13"/>
      <c r="DX46" s="13">
        <v>2</v>
      </c>
      <c r="DY46" s="13"/>
      <c r="DZ46" s="13">
        <v>1</v>
      </c>
      <c r="EA46" s="13">
        <v>1</v>
      </c>
      <c r="EB46" s="13"/>
      <c r="EC46" s="13"/>
      <c r="ED46" s="13">
        <v>1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59">
        <v>140</v>
      </c>
      <c r="FC46" s="13"/>
      <c r="FD46" s="13"/>
      <c r="FE46" s="13"/>
      <c r="FF46" s="13"/>
      <c r="FG46" s="13"/>
      <c r="FH46" s="13"/>
      <c r="FI46" s="13">
        <v>1</v>
      </c>
      <c r="FJ46" s="13"/>
      <c r="FK46" s="13"/>
      <c r="FL46" s="13"/>
      <c r="FM46" s="13"/>
      <c r="FN46" s="13"/>
      <c r="FO46" s="13"/>
      <c r="FP46" s="13"/>
      <c r="FQ46" s="13"/>
      <c r="FR46" s="13">
        <v>1</v>
      </c>
      <c r="FS46" s="13"/>
      <c r="FT46" s="13">
        <v>2</v>
      </c>
      <c r="FU46" s="13">
        <v>4</v>
      </c>
      <c r="FV46" s="13">
        <v>2</v>
      </c>
      <c r="FW46" s="13">
        <v>1</v>
      </c>
      <c r="FX46" s="13">
        <v>2</v>
      </c>
      <c r="FY46" s="13">
        <v>1</v>
      </c>
      <c r="FZ46" s="13">
        <v>3</v>
      </c>
      <c r="GA46" s="13">
        <v>2</v>
      </c>
      <c r="GB46" s="13">
        <v>1</v>
      </c>
      <c r="GC46" s="13">
        <v>2</v>
      </c>
      <c r="GD46" s="13">
        <v>3</v>
      </c>
      <c r="GE46" s="13"/>
      <c r="GF46" s="13">
        <v>4</v>
      </c>
      <c r="GG46" s="13">
        <v>2</v>
      </c>
      <c r="GH46" s="13">
        <v>2</v>
      </c>
      <c r="GI46" s="13">
        <v>5</v>
      </c>
      <c r="GJ46" s="13">
        <v>5</v>
      </c>
      <c r="GK46" s="13">
        <v>1</v>
      </c>
      <c r="GL46" s="13">
        <v>3</v>
      </c>
      <c r="GM46" s="13">
        <v>2</v>
      </c>
      <c r="GN46" s="13">
        <v>2</v>
      </c>
      <c r="GO46" s="13">
        <v>3</v>
      </c>
      <c r="GP46" s="13">
        <v>3</v>
      </c>
      <c r="GQ46" s="13">
        <v>4</v>
      </c>
      <c r="GR46" s="13"/>
      <c r="GS46" s="13">
        <v>5</v>
      </c>
      <c r="GT46" s="13">
        <v>5</v>
      </c>
      <c r="GU46" s="13">
        <v>2</v>
      </c>
      <c r="GV46" s="13">
        <v>3</v>
      </c>
      <c r="GW46" s="13">
        <v>3</v>
      </c>
      <c r="GX46" s="13">
        <v>1</v>
      </c>
      <c r="GY46" s="13">
        <v>2</v>
      </c>
      <c r="GZ46" s="13">
        <v>1</v>
      </c>
      <c r="HA46" s="13">
        <v>2</v>
      </c>
      <c r="HB46" s="13">
        <v>3</v>
      </c>
      <c r="HC46" s="13">
        <v>2</v>
      </c>
      <c r="HD46" s="13">
        <v>3</v>
      </c>
      <c r="HE46" s="13">
        <v>4</v>
      </c>
      <c r="HF46" s="13">
        <v>2</v>
      </c>
      <c r="HG46" s="13">
        <v>2</v>
      </c>
      <c r="HH46" s="13">
        <v>1</v>
      </c>
      <c r="HI46" s="13">
        <v>3</v>
      </c>
      <c r="HJ46" s="13">
        <v>2</v>
      </c>
      <c r="HK46" s="13">
        <v>4</v>
      </c>
      <c r="HL46" s="13">
        <v>1</v>
      </c>
      <c r="HM46" s="13">
        <v>3</v>
      </c>
      <c r="HN46" s="13">
        <v>1</v>
      </c>
      <c r="HO46" s="13">
        <v>1</v>
      </c>
      <c r="HP46" s="13">
        <v>2</v>
      </c>
      <c r="HQ46" s="13">
        <v>2</v>
      </c>
      <c r="HR46" s="13">
        <v>1</v>
      </c>
      <c r="HS46" s="13">
        <v>3</v>
      </c>
      <c r="HT46" s="13">
        <v>2</v>
      </c>
      <c r="HU46" s="13"/>
      <c r="HV46" s="13">
        <v>1</v>
      </c>
      <c r="HW46" s="13"/>
      <c r="HX46" s="13"/>
      <c r="HY46" s="13"/>
      <c r="HZ46" s="13"/>
      <c r="IA46" s="13">
        <v>1</v>
      </c>
      <c r="IB46" s="13"/>
      <c r="IC46" s="13">
        <v>1</v>
      </c>
      <c r="ID46" s="13"/>
      <c r="IE46" s="13"/>
      <c r="IF46" s="13"/>
      <c r="IG46" s="13"/>
      <c r="IH46" s="13"/>
      <c r="II46" s="13"/>
      <c r="IJ46" s="13">
        <v>1</v>
      </c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59">
        <v>131</v>
      </c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59"/>
      <c r="NG46" s="13">
        <v>271</v>
      </c>
    </row>
    <row r="47" spans="1:371">
      <c r="A47" s="8" t="s">
        <v>189</v>
      </c>
      <c r="B47" s="253">
        <f t="shared" si="26"/>
        <v>1</v>
      </c>
      <c r="C47" s="253">
        <f t="shared" si="27"/>
        <v>0</v>
      </c>
      <c r="D47" s="253">
        <f t="shared" si="28"/>
        <v>9</v>
      </c>
      <c r="E47" s="253">
        <f t="shared" si="29"/>
        <v>7</v>
      </c>
      <c r="F47" s="253">
        <f t="shared" si="30"/>
        <v>19</v>
      </c>
      <c r="G47" s="253">
        <f t="shared" si="31"/>
        <v>21</v>
      </c>
      <c r="H47" s="253">
        <f t="shared" si="32"/>
        <v>28</v>
      </c>
      <c r="I47" s="253">
        <f t="shared" si="33"/>
        <v>36</v>
      </c>
      <c r="J47" s="253">
        <f t="shared" si="34"/>
        <v>26</v>
      </c>
      <c r="K47" s="253">
        <f t="shared" si="35"/>
        <v>32</v>
      </c>
      <c r="L47" s="253">
        <f t="shared" si="36"/>
        <v>24</v>
      </c>
      <c r="M47" s="253">
        <f t="shared" si="37"/>
        <v>17</v>
      </c>
      <c r="N47" s="253">
        <f t="shared" si="38"/>
        <v>20</v>
      </c>
      <c r="O47" s="253">
        <f t="shared" si="39"/>
        <v>16</v>
      </c>
      <c r="P47" s="253">
        <f t="shared" si="40"/>
        <v>3</v>
      </c>
      <c r="Q47" s="253">
        <f t="shared" si="41"/>
        <v>6</v>
      </c>
      <c r="R47" s="253">
        <f t="shared" si="42"/>
        <v>1</v>
      </c>
      <c r="S47" s="253">
        <f t="shared" si="43"/>
        <v>5</v>
      </c>
      <c r="T47" s="253">
        <f t="shared" si="44"/>
        <v>0</v>
      </c>
      <c r="U47" s="253">
        <f t="shared" si="45"/>
        <v>0</v>
      </c>
      <c r="W47" s="16" t="s">
        <v>59</v>
      </c>
      <c r="X47" s="447">
        <f t="shared" si="46"/>
        <v>192</v>
      </c>
      <c r="Y47" s="447">
        <f t="shared" si="47"/>
        <v>184</v>
      </c>
      <c r="Z47" s="447">
        <f t="shared" si="48"/>
        <v>362</v>
      </c>
      <c r="AA47" s="447">
        <f t="shared" si="49"/>
        <v>398</v>
      </c>
      <c r="AB47" s="447">
        <f t="shared" si="50"/>
        <v>1290</v>
      </c>
      <c r="AC47" s="447">
        <f t="shared" si="51"/>
        <v>1249</v>
      </c>
      <c r="AD47" s="447">
        <f t="shared" si="52"/>
        <v>1549</v>
      </c>
      <c r="AE47" s="447">
        <f t="shared" si="53"/>
        <v>1395</v>
      </c>
      <c r="AF47" s="447">
        <f t="shared" si="54"/>
        <v>1291</v>
      </c>
      <c r="AG47" s="447">
        <f t="shared" si="55"/>
        <v>1194</v>
      </c>
      <c r="AH47" s="447">
        <f t="shared" si="56"/>
        <v>968</v>
      </c>
      <c r="AI47" s="447">
        <f t="shared" si="57"/>
        <v>828</v>
      </c>
      <c r="AJ47" s="447">
        <f t="shared" si="58"/>
        <v>473</v>
      </c>
      <c r="AK47" s="447">
        <f t="shared" si="59"/>
        <v>405</v>
      </c>
      <c r="AL47" s="447">
        <f t="shared" si="60"/>
        <v>217</v>
      </c>
      <c r="AM47" s="447">
        <f t="shared" si="61"/>
        <v>207</v>
      </c>
      <c r="AN47" s="447">
        <f t="shared" si="62"/>
        <v>75</v>
      </c>
      <c r="AO47" s="447">
        <f t="shared" si="63"/>
        <v>106</v>
      </c>
      <c r="AP47" s="447">
        <f t="shared" si="64"/>
        <v>16</v>
      </c>
      <c r="AQ47" s="447">
        <f t="shared" si="65"/>
        <v>37</v>
      </c>
      <c r="AR47" s="447">
        <f t="shared" si="66"/>
        <v>68</v>
      </c>
      <c r="AT47" s="16" t="s">
        <v>59</v>
      </c>
      <c r="AU47" s="13">
        <v>26</v>
      </c>
      <c r="AV47" s="13">
        <v>36</v>
      </c>
      <c r="AW47" s="13">
        <v>21</v>
      </c>
      <c r="AX47" s="13">
        <v>10</v>
      </c>
      <c r="AY47" s="13">
        <v>16</v>
      </c>
      <c r="AZ47" s="13">
        <v>16</v>
      </c>
      <c r="BA47" s="13">
        <v>19</v>
      </c>
      <c r="BB47" s="13">
        <v>13</v>
      </c>
      <c r="BC47" s="13">
        <v>17</v>
      </c>
      <c r="BD47" s="13">
        <v>10</v>
      </c>
      <c r="BE47" s="13">
        <v>19</v>
      </c>
      <c r="BF47" s="13">
        <v>23</v>
      </c>
      <c r="BG47" s="13">
        <v>37</v>
      </c>
      <c r="BH47" s="13">
        <v>19</v>
      </c>
      <c r="BI47" s="13">
        <v>39</v>
      </c>
      <c r="BJ47" s="13">
        <v>32</v>
      </c>
      <c r="BK47" s="13">
        <v>47</v>
      </c>
      <c r="BL47" s="13">
        <v>50</v>
      </c>
      <c r="BM47" s="13">
        <v>63</v>
      </c>
      <c r="BN47" s="13">
        <v>69</v>
      </c>
      <c r="BO47" s="13">
        <v>86</v>
      </c>
      <c r="BP47" s="13">
        <v>87</v>
      </c>
      <c r="BQ47" s="13">
        <v>105</v>
      </c>
      <c r="BR47" s="13">
        <v>108</v>
      </c>
      <c r="BS47" s="13">
        <v>125</v>
      </c>
      <c r="BT47" s="13">
        <v>124</v>
      </c>
      <c r="BU47" s="13">
        <v>134</v>
      </c>
      <c r="BV47" s="13">
        <v>148</v>
      </c>
      <c r="BW47" s="13">
        <v>175</v>
      </c>
      <c r="BX47" s="13">
        <v>157</v>
      </c>
      <c r="BY47" s="13">
        <v>148</v>
      </c>
      <c r="BZ47" s="13">
        <v>137</v>
      </c>
      <c r="CA47" s="13">
        <v>155</v>
      </c>
      <c r="CB47" s="13">
        <v>167</v>
      </c>
      <c r="CC47" s="13">
        <v>133</v>
      </c>
      <c r="CD47" s="13">
        <v>129</v>
      </c>
      <c r="CE47" s="13">
        <v>134</v>
      </c>
      <c r="CF47" s="13">
        <v>121</v>
      </c>
      <c r="CG47" s="13">
        <v>128</v>
      </c>
      <c r="CH47" s="13">
        <v>143</v>
      </c>
      <c r="CI47" s="13">
        <v>128</v>
      </c>
      <c r="CJ47" s="13">
        <v>160</v>
      </c>
      <c r="CK47" s="13">
        <v>132</v>
      </c>
      <c r="CL47" s="13">
        <v>122</v>
      </c>
      <c r="CM47" s="13">
        <v>114</v>
      </c>
      <c r="CN47" s="13">
        <v>103</v>
      </c>
      <c r="CO47" s="13">
        <v>105</v>
      </c>
      <c r="CP47" s="13">
        <v>129</v>
      </c>
      <c r="CQ47" s="13">
        <v>114</v>
      </c>
      <c r="CR47" s="13">
        <v>87</v>
      </c>
      <c r="CS47" s="13">
        <v>127</v>
      </c>
      <c r="CT47" s="13">
        <v>101</v>
      </c>
      <c r="CU47" s="13">
        <v>87</v>
      </c>
      <c r="CV47" s="13">
        <v>100</v>
      </c>
      <c r="CW47" s="13">
        <v>74</v>
      </c>
      <c r="CX47" s="13">
        <v>75</v>
      </c>
      <c r="CY47" s="13">
        <v>80</v>
      </c>
      <c r="CZ47" s="13">
        <v>78</v>
      </c>
      <c r="DA47" s="13">
        <v>57</v>
      </c>
      <c r="DB47" s="13">
        <v>49</v>
      </c>
      <c r="DC47" s="13">
        <v>56</v>
      </c>
      <c r="DD47" s="13">
        <v>44</v>
      </c>
      <c r="DE47" s="13">
        <v>39</v>
      </c>
      <c r="DF47" s="13">
        <v>51</v>
      </c>
      <c r="DG47" s="13">
        <v>42</v>
      </c>
      <c r="DH47" s="13">
        <v>36</v>
      </c>
      <c r="DI47" s="13">
        <v>36</v>
      </c>
      <c r="DJ47" s="13">
        <v>39</v>
      </c>
      <c r="DK47" s="13">
        <v>37</v>
      </c>
      <c r="DL47" s="13">
        <v>25</v>
      </c>
      <c r="DM47" s="13">
        <v>28</v>
      </c>
      <c r="DN47" s="13">
        <v>18</v>
      </c>
      <c r="DO47" s="13">
        <v>23</v>
      </c>
      <c r="DP47" s="13">
        <v>17</v>
      </c>
      <c r="DQ47" s="13">
        <v>20</v>
      </c>
      <c r="DR47" s="13">
        <v>25</v>
      </c>
      <c r="DS47" s="13">
        <v>18</v>
      </c>
      <c r="DT47" s="13">
        <v>28</v>
      </c>
      <c r="DU47" s="13">
        <v>17</v>
      </c>
      <c r="DV47" s="13">
        <v>13</v>
      </c>
      <c r="DW47" s="13">
        <v>14</v>
      </c>
      <c r="DX47" s="13">
        <v>12</v>
      </c>
      <c r="DY47" s="13">
        <v>8</v>
      </c>
      <c r="DZ47" s="13">
        <v>7</v>
      </c>
      <c r="EA47" s="13">
        <v>13</v>
      </c>
      <c r="EB47" s="13">
        <v>13</v>
      </c>
      <c r="EC47" s="13">
        <v>13</v>
      </c>
      <c r="ED47" s="13">
        <v>5</v>
      </c>
      <c r="EE47" s="13">
        <v>13</v>
      </c>
      <c r="EF47" s="13">
        <v>8</v>
      </c>
      <c r="EG47" s="13">
        <v>8</v>
      </c>
      <c r="EH47" s="13">
        <v>6</v>
      </c>
      <c r="EI47" s="13">
        <v>6</v>
      </c>
      <c r="EJ47" s="13">
        <v>9</v>
      </c>
      <c r="EK47" s="13">
        <v>4</v>
      </c>
      <c r="EL47" s="13">
        <v>1</v>
      </c>
      <c r="EM47" s="13"/>
      <c r="EN47" s="13"/>
      <c r="EO47" s="13"/>
      <c r="EP47" s="13">
        <v>1</v>
      </c>
      <c r="EQ47" s="13">
        <v>2</v>
      </c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59">
        <v>6003</v>
      </c>
      <c r="FC47" s="13">
        <v>19</v>
      </c>
      <c r="FD47" s="13">
        <v>34</v>
      </c>
      <c r="FE47" s="13">
        <v>24</v>
      </c>
      <c r="FF47" s="13">
        <v>11</v>
      </c>
      <c r="FG47" s="13">
        <v>15</v>
      </c>
      <c r="FH47" s="13">
        <v>18</v>
      </c>
      <c r="FI47" s="13">
        <v>18</v>
      </c>
      <c r="FJ47" s="13">
        <v>15</v>
      </c>
      <c r="FK47" s="13">
        <v>20</v>
      </c>
      <c r="FL47" s="13">
        <v>18</v>
      </c>
      <c r="FM47" s="13">
        <v>20</v>
      </c>
      <c r="FN47" s="13">
        <v>16</v>
      </c>
      <c r="FO47" s="13">
        <v>30</v>
      </c>
      <c r="FP47" s="13">
        <v>28</v>
      </c>
      <c r="FQ47" s="13">
        <v>29</v>
      </c>
      <c r="FR47" s="13">
        <v>32</v>
      </c>
      <c r="FS47" s="13">
        <v>40</v>
      </c>
      <c r="FT47" s="13">
        <v>42</v>
      </c>
      <c r="FU47" s="13">
        <v>60</v>
      </c>
      <c r="FV47" s="13">
        <v>65</v>
      </c>
      <c r="FW47" s="13">
        <v>90</v>
      </c>
      <c r="FX47" s="13">
        <v>91</v>
      </c>
      <c r="FY47" s="13">
        <v>88</v>
      </c>
      <c r="FZ47" s="13">
        <v>102</v>
      </c>
      <c r="GA47" s="13">
        <v>130</v>
      </c>
      <c r="GB47" s="13">
        <v>152</v>
      </c>
      <c r="GC47" s="13">
        <v>145</v>
      </c>
      <c r="GD47" s="13">
        <v>150</v>
      </c>
      <c r="GE47" s="13">
        <v>163</v>
      </c>
      <c r="GF47" s="13">
        <v>179</v>
      </c>
      <c r="GG47" s="13">
        <v>161</v>
      </c>
      <c r="GH47" s="13">
        <v>155</v>
      </c>
      <c r="GI47" s="13">
        <v>147</v>
      </c>
      <c r="GJ47" s="13">
        <v>155</v>
      </c>
      <c r="GK47" s="13">
        <v>141</v>
      </c>
      <c r="GL47" s="13">
        <v>180</v>
      </c>
      <c r="GM47" s="13">
        <v>145</v>
      </c>
      <c r="GN47" s="13">
        <v>140</v>
      </c>
      <c r="GO47" s="13">
        <v>148</v>
      </c>
      <c r="GP47" s="13">
        <v>177</v>
      </c>
      <c r="GQ47" s="13">
        <v>151</v>
      </c>
      <c r="GR47" s="13">
        <v>157</v>
      </c>
      <c r="GS47" s="13">
        <v>145</v>
      </c>
      <c r="GT47" s="13">
        <v>130</v>
      </c>
      <c r="GU47" s="13">
        <v>128</v>
      </c>
      <c r="GV47" s="13">
        <v>119</v>
      </c>
      <c r="GW47" s="13">
        <v>106</v>
      </c>
      <c r="GX47" s="13">
        <v>121</v>
      </c>
      <c r="GY47" s="13">
        <v>106</v>
      </c>
      <c r="GZ47" s="13">
        <v>128</v>
      </c>
      <c r="HA47" s="13">
        <v>116</v>
      </c>
      <c r="HB47" s="13">
        <v>124</v>
      </c>
      <c r="HC47" s="13">
        <v>117</v>
      </c>
      <c r="HD47" s="13">
        <v>111</v>
      </c>
      <c r="HE47" s="13">
        <v>107</v>
      </c>
      <c r="HF47" s="13">
        <v>96</v>
      </c>
      <c r="HG47" s="13">
        <v>99</v>
      </c>
      <c r="HH47" s="13">
        <v>60</v>
      </c>
      <c r="HI47" s="13">
        <v>71</v>
      </c>
      <c r="HJ47" s="13">
        <v>67</v>
      </c>
      <c r="HK47" s="13">
        <v>72</v>
      </c>
      <c r="HL47" s="13">
        <v>56</v>
      </c>
      <c r="HM47" s="13">
        <v>63</v>
      </c>
      <c r="HN47" s="13">
        <v>51</v>
      </c>
      <c r="HO47" s="13">
        <v>49</v>
      </c>
      <c r="HP47" s="13">
        <v>37</v>
      </c>
      <c r="HQ47" s="13">
        <v>36</v>
      </c>
      <c r="HR47" s="13">
        <v>39</v>
      </c>
      <c r="HS47" s="13">
        <v>32</v>
      </c>
      <c r="HT47" s="13">
        <v>38</v>
      </c>
      <c r="HU47" s="13">
        <v>33</v>
      </c>
      <c r="HV47" s="13">
        <v>35</v>
      </c>
      <c r="HW47" s="13">
        <v>24</v>
      </c>
      <c r="HX47" s="13">
        <v>29</v>
      </c>
      <c r="HY47" s="13">
        <v>22</v>
      </c>
      <c r="HZ47" s="13">
        <v>19</v>
      </c>
      <c r="IA47" s="13">
        <v>18</v>
      </c>
      <c r="IB47" s="13">
        <v>14</v>
      </c>
      <c r="IC47" s="13">
        <v>14</v>
      </c>
      <c r="ID47" s="13">
        <v>9</v>
      </c>
      <c r="IE47" s="13">
        <v>10</v>
      </c>
      <c r="IF47" s="13">
        <v>10</v>
      </c>
      <c r="IG47" s="13">
        <v>10</v>
      </c>
      <c r="IH47" s="13">
        <v>9</v>
      </c>
      <c r="II47" s="13">
        <v>6</v>
      </c>
      <c r="IJ47" s="13">
        <v>11</v>
      </c>
      <c r="IK47" s="13">
        <v>8</v>
      </c>
      <c r="IL47" s="13">
        <v>2</v>
      </c>
      <c r="IM47" s="13">
        <v>6</v>
      </c>
      <c r="IN47" s="13">
        <v>3</v>
      </c>
      <c r="IO47" s="13">
        <v>6</v>
      </c>
      <c r="IP47" s="13">
        <v>2</v>
      </c>
      <c r="IQ47" s="13"/>
      <c r="IR47" s="13">
        <v>5</v>
      </c>
      <c r="IS47" s="13"/>
      <c r="IT47" s="13">
        <v>1</v>
      </c>
      <c r="IU47" s="13"/>
      <c r="IV47" s="13">
        <v>1</v>
      </c>
      <c r="IW47" s="13"/>
      <c r="IX47" s="13">
        <v>1</v>
      </c>
      <c r="IY47" s="13"/>
      <c r="IZ47" s="13"/>
      <c r="JA47" s="13"/>
      <c r="JB47" s="13"/>
      <c r="JC47" s="13"/>
      <c r="JD47" s="13"/>
      <c r="JE47" s="13"/>
      <c r="JF47" s="59">
        <v>6433</v>
      </c>
      <c r="JG47" s="13">
        <v>2</v>
      </c>
      <c r="JH47" s="13"/>
      <c r="JI47" s="13"/>
      <c r="JJ47" s="13"/>
      <c r="JK47" s="13"/>
      <c r="JL47" s="13"/>
      <c r="JM47" s="13"/>
      <c r="JN47" s="13"/>
      <c r="JO47" s="13"/>
      <c r="JP47" s="13"/>
      <c r="JQ47" s="13">
        <v>2</v>
      </c>
      <c r="JR47" s="13"/>
      <c r="JS47" s="13"/>
      <c r="JT47" s="13"/>
      <c r="JU47" s="13"/>
      <c r="JV47" s="13"/>
      <c r="JW47" s="13"/>
      <c r="JX47" s="13"/>
      <c r="JY47" s="13">
        <v>2</v>
      </c>
      <c r="JZ47" s="13">
        <v>1</v>
      </c>
      <c r="KA47" s="13">
        <v>1</v>
      </c>
      <c r="KB47" s="13">
        <v>3</v>
      </c>
      <c r="KC47" s="13"/>
      <c r="KD47" s="13">
        <v>1</v>
      </c>
      <c r="KE47" s="13">
        <v>2</v>
      </c>
      <c r="KF47" s="13">
        <v>1</v>
      </c>
      <c r="KG47" s="13">
        <v>2</v>
      </c>
      <c r="KH47" s="13">
        <v>2</v>
      </c>
      <c r="KI47" s="13">
        <v>1</v>
      </c>
      <c r="KJ47" s="13">
        <v>1</v>
      </c>
      <c r="KK47" s="13">
        <v>2</v>
      </c>
      <c r="KL47" s="13">
        <v>3</v>
      </c>
      <c r="KM47" s="13">
        <v>1</v>
      </c>
      <c r="KN47" s="13">
        <v>2</v>
      </c>
      <c r="KO47" s="13">
        <v>2</v>
      </c>
      <c r="KP47" s="13"/>
      <c r="KQ47" s="13">
        <v>1</v>
      </c>
      <c r="KR47" s="13">
        <v>2</v>
      </c>
      <c r="KS47" s="13">
        <v>4</v>
      </c>
      <c r="KT47" s="13"/>
      <c r="KU47" s="13">
        <v>3</v>
      </c>
      <c r="KV47" s="13"/>
      <c r="KW47" s="13">
        <v>1</v>
      </c>
      <c r="KX47" s="13">
        <v>1</v>
      </c>
      <c r="KY47" s="13">
        <v>1</v>
      </c>
      <c r="KZ47" s="13"/>
      <c r="LA47" s="13">
        <v>2</v>
      </c>
      <c r="LB47" s="13">
        <v>1</v>
      </c>
      <c r="LC47" s="13"/>
      <c r="LD47" s="13"/>
      <c r="LE47" s="13">
        <v>1</v>
      </c>
      <c r="LF47" s="13"/>
      <c r="LG47" s="13"/>
      <c r="LH47" s="13"/>
      <c r="LI47" s="13"/>
      <c r="LJ47" s="13"/>
      <c r="LK47" s="13">
        <v>1</v>
      </c>
      <c r="LL47" s="13">
        <v>1</v>
      </c>
      <c r="LM47" s="13">
        <v>2</v>
      </c>
      <c r="LN47" s="13">
        <v>1</v>
      </c>
      <c r="LO47" s="13"/>
      <c r="LP47" s="13">
        <v>1</v>
      </c>
      <c r="LQ47" s="13">
        <v>2</v>
      </c>
      <c r="LR47" s="13">
        <v>1</v>
      </c>
      <c r="LS47" s="13">
        <v>1</v>
      </c>
      <c r="LT47" s="13"/>
      <c r="LU47" s="13"/>
      <c r="LV47" s="13"/>
      <c r="LW47" s="13">
        <v>1</v>
      </c>
      <c r="LX47" s="13"/>
      <c r="LY47" s="13"/>
      <c r="LZ47" s="13">
        <v>2</v>
      </c>
      <c r="MA47" s="13"/>
      <c r="MB47" s="13"/>
      <c r="MC47" s="13"/>
      <c r="MD47" s="13">
        <v>1</v>
      </c>
      <c r="ME47" s="13"/>
      <c r="MF47" s="13"/>
      <c r="MG47" s="13"/>
      <c r="MH47" s="13">
        <v>1</v>
      </c>
      <c r="MI47" s="13">
        <v>1</v>
      </c>
      <c r="MJ47" s="13"/>
      <c r="MK47" s="13"/>
      <c r="ML47" s="13">
        <v>1</v>
      </c>
      <c r="MM47" s="13"/>
      <c r="MN47" s="13"/>
      <c r="MO47" s="13">
        <v>1</v>
      </c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>
        <v>2</v>
      </c>
      <c r="NF47" s="59">
        <v>68</v>
      </c>
      <c r="NG47" s="13">
        <v>12504</v>
      </c>
    </row>
    <row r="48" spans="1:371">
      <c r="A48" s="9" t="s">
        <v>59</v>
      </c>
      <c r="B48" s="253">
        <f t="shared" si="26"/>
        <v>192</v>
      </c>
      <c r="C48" s="253">
        <f t="shared" si="27"/>
        <v>184</v>
      </c>
      <c r="D48" s="253">
        <f t="shared" si="28"/>
        <v>362</v>
      </c>
      <c r="E48" s="253">
        <f t="shared" si="29"/>
        <v>398</v>
      </c>
      <c r="F48" s="253">
        <f t="shared" si="30"/>
        <v>1290</v>
      </c>
      <c r="G48" s="253">
        <f t="shared" si="31"/>
        <v>1249</v>
      </c>
      <c r="H48" s="253">
        <f t="shared" si="32"/>
        <v>1549</v>
      </c>
      <c r="I48" s="253">
        <f t="shared" si="33"/>
        <v>1395</v>
      </c>
      <c r="J48" s="253">
        <f t="shared" si="34"/>
        <v>1291</v>
      </c>
      <c r="K48" s="253">
        <f t="shared" si="35"/>
        <v>1194</v>
      </c>
      <c r="L48" s="253">
        <f t="shared" si="36"/>
        <v>968</v>
      </c>
      <c r="M48" s="253">
        <f t="shared" si="37"/>
        <v>828</v>
      </c>
      <c r="N48" s="253">
        <f t="shared" si="38"/>
        <v>473</v>
      </c>
      <c r="O48" s="253">
        <f t="shared" si="39"/>
        <v>405</v>
      </c>
      <c r="P48" s="253">
        <f t="shared" si="40"/>
        <v>217</v>
      </c>
      <c r="Q48" s="253">
        <f t="shared" si="41"/>
        <v>207</v>
      </c>
      <c r="R48" s="253">
        <f t="shared" si="42"/>
        <v>75</v>
      </c>
      <c r="S48" s="253">
        <f t="shared" si="43"/>
        <v>106</v>
      </c>
      <c r="T48" s="253">
        <f t="shared" si="44"/>
        <v>16</v>
      </c>
      <c r="U48" s="253">
        <f t="shared" si="45"/>
        <v>37</v>
      </c>
      <c r="W48" s="16" t="s">
        <v>60</v>
      </c>
      <c r="X48" s="447">
        <f t="shared" si="46"/>
        <v>40</v>
      </c>
      <c r="Y48" s="447">
        <f t="shared" si="47"/>
        <v>33</v>
      </c>
      <c r="Z48" s="447">
        <f t="shared" si="48"/>
        <v>64</v>
      </c>
      <c r="AA48" s="447">
        <f t="shared" si="49"/>
        <v>84</v>
      </c>
      <c r="AB48" s="447">
        <f t="shared" si="50"/>
        <v>274</v>
      </c>
      <c r="AC48" s="447">
        <f t="shared" si="51"/>
        <v>269</v>
      </c>
      <c r="AD48" s="447">
        <f t="shared" si="52"/>
        <v>338</v>
      </c>
      <c r="AE48" s="447">
        <f t="shared" si="53"/>
        <v>317</v>
      </c>
      <c r="AF48" s="447">
        <f t="shared" si="54"/>
        <v>268</v>
      </c>
      <c r="AG48" s="447">
        <f t="shared" si="55"/>
        <v>293</v>
      </c>
      <c r="AH48" s="447">
        <f t="shared" si="56"/>
        <v>185</v>
      </c>
      <c r="AI48" s="447">
        <f t="shared" si="57"/>
        <v>196</v>
      </c>
      <c r="AJ48" s="447">
        <f t="shared" si="58"/>
        <v>95</v>
      </c>
      <c r="AK48" s="447">
        <f t="shared" si="59"/>
        <v>82</v>
      </c>
      <c r="AL48" s="447">
        <f t="shared" si="60"/>
        <v>59</v>
      </c>
      <c r="AM48" s="447">
        <f t="shared" si="61"/>
        <v>41</v>
      </c>
      <c r="AN48" s="447">
        <f t="shared" si="62"/>
        <v>23</v>
      </c>
      <c r="AO48" s="447">
        <f t="shared" si="63"/>
        <v>29</v>
      </c>
      <c r="AP48" s="447">
        <f t="shared" si="64"/>
        <v>4</v>
      </c>
      <c r="AQ48" s="447">
        <f t="shared" si="65"/>
        <v>15</v>
      </c>
      <c r="AR48" s="447">
        <f t="shared" si="66"/>
        <v>18</v>
      </c>
      <c r="AT48" s="16" t="s">
        <v>60</v>
      </c>
      <c r="AU48" s="13">
        <v>6</v>
      </c>
      <c r="AV48" s="13">
        <v>3</v>
      </c>
      <c r="AW48" s="13">
        <v>2</v>
      </c>
      <c r="AX48" s="13">
        <v>5</v>
      </c>
      <c r="AY48" s="13">
        <v>2</v>
      </c>
      <c r="AZ48" s="13">
        <v>2</v>
      </c>
      <c r="BA48" s="13">
        <v>3</v>
      </c>
      <c r="BB48" s="13">
        <v>1</v>
      </c>
      <c r="BC48" s="13">
        <v>4</v>
      </c>
      <c r="BD48" s="13">
        <v>5</v>
      </c>
      <c r="BE48" s="13">
        <v>7</v>
      </c>
      <c r="BF48" s="13">
        <v>4</v>
      </c>
      <c r="BG48" s="13">
        <v>6</v>
      </c>
      <c r="BH48" s="13">
        <v>5</v>
      </c>
      <c r="BI48" s="13">
        <v>7</v>
      </c>
      <c r="BJ48" s="13">
        <v>4</v>
      </c>
      <c r="BK48" s="13">
        <v>12</v>
      </c>
      <c r="BL48" s="13">
        <v>8</v>
      </c>
      <c r="BM48" s="13">
        <v>15</v>
      </c>
      <c r="BN48" s="13">
        <v>16</v>
      </c>
      <c r="BO48" s="13">
        <v>11</v>
      </c>
      <c r="BP48" s="13">
        <v>26</v>
      </c>
      <c r="BQ48" s="13">
        <v>25</v>
      </c>
      <c r="BR48" s="13">
        <v>30</v>
      </c>
      <c r="BS48" s="13">
        <v>22</v>
      </c>
      <c r="BT48" s="13">
        <v>37</v>
      </c>
      <c r="BU48" s="13">
        <v>26</v>
      </c>
      <c r="BV48" s="13">
        <v>27</v>
      </c>
      <c r="BW48" s="13">
        <v>34</v>
      </c>
      <c r="BX48" s="13">
        <v>31</v>
      </c>
      <c r="BY48" s="13">
        <v>28</v>
      </c>
      <c r="BZ48" s="13">
        <v>31</v>
      </c>
      <c r="CA48" s="13">
        <v>30</v>
      </c>
      <c r="CB48" s="13">
        <v>40</v>
      </c>
      <c r="CC48" s="13">
        <v>31</v>
      </c>
      <c r="CD48" s="13">
        <v>29</v>
      </c>
      <c r="CE48" s="13">
        <v>27</v>
      </c>
      <c r="CF48" s="13">
        <v>35</v>
      </c>
      <c r="CG48" s="13">
        <v>34</v>
      </c>
      <c r="CH48" s="13">
        <v>32</v>
      </c>
      <c r="CI48" s="13">
        <v>33</v>
      </c>
      <c r="CJ48" s="13">
        <v>34</v>
      </c>
      <c r="CK48" s="13">
        <v>30</v>
      </c>
      <c r="CL48" s="13">
        <v>35</v>
      </c>
      <c r="CM48" s="13">
        <v>32</v>
      </c>
      <c r="CN48" s="13">
        <v>25</v>
      </c>
      <c r="CO48" s="13">
        <v>32</v>
      </c>
      <c r="CP48" s="13">
        <v>23</v>
      </c>
      <c r="CQ48" s="13">
        <v>32</v>
      </c>
      <c r="CR48" s="13">
        <v>17</v>
      </c>
      <c r="CS48" s="13">
        <v>18</v>
      </c>
      <c r="CT48" s="13">
        <v>21</v>
      </c>
      <c r="CU48" s="13">
        <v>18</v>
      </c>
      <c r="CV48" s="13">
        <v>22</v>
      </c>
      <c r="CW48" s="13">
        <v>23</v>
      </c>
      <c r="CX48" s="13">
        <v>20</v>
      </c>
      <c r="CY48" s="13">
        <v>23</v>
      </c>
      <c r="CZ48" s="13">
        <v>21</v>
      </c>
      <c r="DA48" s="13">
        <v>9</v>
      </c>
      <c r="DB48" s="13">
        <v>21</v>
      </c>
      <c r="DC48" s="13">
        <v>15</v>
      </c>
      <c r="DD48" s="13">
        <v>7</v>
      </c>
      <c r="DE48" s="13">
        <v>9</v>
      </c>
      <c r="DF48" s="13">
        <v>9</v>
      </c>
      <c r="DG48" s="13">
        <v>7</v>
      </c>
      <c r="DH48" s="13">
        <v>9</v>
      </c>
      <c r="DI48" s="13">
        <v>8</v>
      </c>
      <c r="DJ48" s="13">
        <v>9</v>
      </c>
      <c r="DK48" s="13">
        <v>4</v>
      </c>
      <c r="DL48" s="13">
        <v>5</v>
      </c>
      <c r="DM48" s="13">
        <v>7</v>
      </c>
      <c r="DN48" s="13">
        <v>5</v>
      </c>
      <c r="DO48" s="13">
        <v>8</v>
      </c>
      <c r="DP48" s="13">
        <v>5</v>
      </c>
      <c r="DQ48" s="13">
        <v>1</v>
      </c>
      <c r="DR48" s="13">
        <v>4</v>
      </c>
      <c r="DS48" s="13">
        <v>2</v>
      </c>
      <c r="DT48" s="13">
        <v>4</v>
      </c>
      <c r="DU48" s="13">
        <v>2</v>
      </c>
      <c r="DV48" s="13">
        <v>3</v>
      </c>
      <c r="DW48" s="13">
        <v>2</v>
      </c>
      <c r="DX48" s="13">
        <v>3</v>
      </c>
      <c r="DY48" s="13">
        <v>4</v>
      </c>
      <c r="DZ48" s="13">
        <v>5</v>
      </c>
      <c r="EA48" s="13"/>
      <c r="EB48" s="13">
        <v>3</v>
      </c>
      <c r="EC48" s="13">
        <v>2</v>
      </c>
      <c r="ED48" s="13">
        <v>2</v>
      </c>
      <c r="EE48" s="13">
        <v>3</v>
      </c>
      <c r="EF48" s="13">
        <v>5</v>
      </c>
      <c r="EG48" s="13">
        <v>3</v>
      </c>
      <c r="EH48" s="13">
        <v>5</v>
      </c>
      <c r="EI48" s="13">
        <v>3</v>
      </c>
      <c r="EJ48" s="13">
        <v>1</v>
      </c>
      <c r="EK48" s="13"/>
      <c r="EL48" s="13"/>
      <c r="EM48" s="13">
        <v>1</v>
      </c>
      <c r="EN48" s="13">
        <v>1</v>
      </c>
      <c r="EO48" s="13"/>
      <c r="EP48" s="13">
        <v>1</v>
      </c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59">
        <v>1359</v>
      </c>
      <c r="FC48" s="13">
        <v>5</v>
      </c>
      <c r="FD48" s="13">
        <v>6</v>
      </c>
      <c r="FE48" s="13">
        <v>6</v>
      </c>
      <c r="FF48" s="13">
        <v>3</v>
      </c>
      <c r="FG48" s="13">
        <v>3</v>
      </c>
      <c r="FH48" s="13">
        <v>1</v>
      </c>
      <c r="FI48" s="13">
        <v>6</v>
      </c>
      <c r="FJ48" s="13">
        <v>3</v>
      </c>
      <c r="FK48" s="13">
        <v>3</v>
      </c>
      <c r="FL48" s="13">
        <v>4</v>
      </c>
      <c r="FM48" s="13">
        <v>2</v>
      </c>
      <c r="FN48" s="13">
        <v>3</v>
      </c>
      <c r="FO48" s="13">
        <v>2</v>
      </c>
      <c r="FP48" s="13">
        <v>6</v>
      </c>
      <c r="FQ48" s="13">
        <v>5</v>
      </c>
      <c r="FR48" s="13">
        <v>6</v>
      </c>
      <c r="FS48" s="13">
        <v>8</v>
      </c>
      <c r="FT48" s="13">
        <v>14</v>
      </c>
      <c r="FU48" s="13">
        <v>9</v>
      </c>
      <c r="FV48" s="13">
        <v>9</v>
      </c>
      <c r="FW48" s="13">
        <v>14</v>
      </c>
      <c r="FX48" s="13">
        <v>18</v>
      </c>
      <c r="FY48" s="13">
        <v>29</v>
      </c>
      <c r="FZ48" s="13">
        <v>19</v>
      </c>
      <c r="GA48" s="13">
        <v>35</v>
      </c>
      <c r="GB48" s="13">
        <v>37</v>
      </c>
      <c r="GC48" s="13">
        <v>30</v>
      </c>
      <c r="GD48" s="13">
        <v>25</v>
      </c>
      <c r="GE48" s="13">
        <v>30</v>
      </c>
      <c r="GF48" s="13">
        <v>37</v>
      </c>
      <c r="GG48" s="13">
        <v>33</v>
      </c>
      <c r="GH48" s="13">
        <v>36</v>
      </c>
      <c r="GI48" s="13">
        <v>31</v>
      </c>
      <c r="GJ48" s="13">
        <v>38</v>
      </c>
      <c r="GK48" s="13">
        <v>41</v>
      </c>
      <c r="GL48" s="13">
        <v>39</v>
      </c>
      <c r="GM48" s="13">
        <v>28</v>
      </c>
      <c r="GN48" s="13">
        <v>28</v>
      </c>
      <c r="GO48" s="13">
        <v>33</v>
      </c>
      <c r="GP48" s="13">
        <v>31</v>
      </c>
      <c r="GQ48" s="13">
        <v>34</v>
      </c>
      <c r="GR48" s="13">
        <v>28</v>
      </c>
      <c r="GS48" s="13">
        <v>36</v>
      </c>
      <c r="GT48" s="13">
        <v>16</v>
      </c>
      <c r="GU48" s="13">
        <v>32</v>
      </c>
      <c r="GV48" s="13">
        <v>23</v>
      </c>
      <c r="GW48" s="13">
        <v>23</v>
      </c>
      <c r="GX48" s="13">
        <v>30</v>
      </c>
      <c r="GY48" s="13">
        <v>18</v>
      </c>
      <c r="GZ48" s="13">
        <v>28</v>
      </c>
      <c r="HA48" s="13">
        <v>17</v>
      </c>
      <c r="HB48" s="13">
        <v>29</v>
      </c>
      <c r="HC48" s="13">
        <v>13</v>
      </c>
      <c r="HD48" s="13">
        <v>16</v>
      </c>
      <c r="HE48" s="13">
        <v>16</v>
      </c>
      <c r="HF48" s="13">
        <v>21</v>
      </c>
      <c r="HG48" s="13">
        <v>30</v>
      </c>
      <c r="HH48" s="13">
        <v>16</v>
      </c>
      <c r="HI48" s="13">
        <v>14</v>
      </c>
      <c r="HJ48" s="13">
        <v>13</v>
      </c>
      <c r="HK48" s="13">
        <v>10</v>
      </c>
      <c r="HL48" s="13">
        <v>9</v>
      </c>
      <c r="HM48" s="13">
        <v>6</v>
      </c>
      <c r="HN48" s="13">
        <v>14</v>
      </c>
      <c r="HO48" s="13">
        <v>12</v>
      </c>
      <c r="HP48" s="13">
        <v>8</v>
      </c>
      <c r="HQ48" s="13">
        <v>10</v>
      </c>
      <c r="HR48" s="13">
        <v>9</v>
      </c>
      <c r="HS48" s="13">
        <v>11</v>
      </c>
      <c r="HT48" s="13">
        <v>6</v>
      </c>
      <c r="HU48" s="13">
        <v>3</v>
      </c>
      <c r="HV48" s="13">
        <v>8</v>
      </c>
      <c r="HW48" s="13">
        <v>8</v>
      </c>
      <c r="HX48" s="13">
        <v>7</v>
      </c>
      <c r="HY48" s="13">
        <v>6</v>
      </c>
      <c r="HZ48" s="13">
        <v>10</v>
      </c>
      <c r="IA48" s="13">
        <v>4</v>
      </c>
      <c r="IB48" s="13">
        <v>4</v>
      </c>
      <c r="IC48" s="13">
        <v>5</v>
      </c>
      <c r="ID48" s="13">
        <v>4</v>
      </c>
      <c r="IE48" s="13">
        <v>5</v>
      </c>
      <c r="IF48" s="13">
        <v>4</v>
      </c>
      <c r="IG48" s="13">
        <v>1</v>
      </c>
      <c r="IH48" s="13">
        <v>2</v>
      </c>
      <c r="II48" s="13">
        <v>4</v>
      </c>
      <c r="IJ48" s="13">
        <v>1</v>
      </c>
      <c r="IK48" s="13">
        <v>1</v>
      </c>
      <c r="IL48" s="13">
        <v>1</v>
      </c>
      <c r="IM48" s="13">
        <v>1</v>
      </c>
      <c r="IN48" s="13">
        <v>3</v>
      </c>
      <c r="IO48" s="13">
        <v>1</v>
      </c>
      <c r="IP48" s="13">
        <v>1</v>
      </c>
      <c r="IQ48" s="13"/>
      <c r="IR48" s="13"/>
      <c r="IS48" s="13">
        <v>1</v>
      </c>
      <c r="IT48" s="13"/>
      <c r="IU48" s="13"/>
      <c r="IV48" s="13"/>
      <c r="IW48" s="13">
        <v>1</v>
      </c>
      <c r="IX48" s="13"/>
      <c r="IY48" s="13"/>
      <c r="IZ48" s="13"/>
      <c r="JA48" s="13"/>
      <c r="JB48" s="13"/>
      <c r="JC48" s="13"/>
      <c r="JD48" s="13"/>
      <c r="JE48" s="13">
        <v>1</v>
      </c>
      <c r="JF48" s="59">
        <v>1351</v>
      </c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>
        <v>1</v>
      </c>
      <c r="JR48" s="13"/>
      <c r="JS48" s="13"/>
      <c r="JT48" s="13">
        <v>2</v>
      </c>
      <c r="JU48" s="13"/>
      <c r="JV48" s="13"/>
      <c r="JW48" s="13"/>
      <c r="JX48" s="13"/>
      <c r="JY48" s="13">
        <v>2</v>
      </c>
      <c r="JZ48" s="13">
        <v>1</v>
      </c>
      <c r="KA48" s="13"/>
      <c r="KB48" s="13"/>
      <c r="KC48" s="13"/>
      <c r="KD48" s="13"/>
      <c r="KE48" s="13"/>
      <c r="KF48" s="13"/>
      <c r="KG48" s="13"/>
      <c r="KH48" s="13"/>
      <c r="KI48" s="13"/>
      <c r="KJ48" s="13">
        <v>1</v>
      </c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>
        <v>1</v>
      </c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>
        <v>1</v>
      </c>
      <c r="MB48" s="13"/>
      <c r="MC48" s="13"/>
      <c r="MD48" s="13"/>
      <c r="ME48" s="13"/>
      <c r="MF48" s="13"/>
      <c r="MG48" s="13">
        <v>1</v>
      </c>
      <c r="MH48" s="13"/>
      <c r="MI48" s="13"/>
      <c r="MJ48" s="13"/>
      <c r="MK48" s="13">
        <v>1</v>
      </c>
      <c r="ML48" s="13"/>
      <c r="MM48" s="13">
        <v>1</v>
      </c>
      <c r="MN48" s="13"/>
      <c r="MO48" s="13"/>
      <c r="MP48" s="13">
        <v>1</v>
      </c>
      <c r="MQ48" s="13">
        <v>1</v>
      </c>
      <c r="MR48" s="13">
        <v>2</v>
      </c>
      <c r="MS48" s="13"/>
      <c r="MT48" s="13"/>
      <c r="MU48" s="13"/>
      <c r="MV48" s="13"/>
      <c r="MW48" s="13"/>
      <c r="MX48" s="13">
        <v>1</v>
      </c>
      <c r="MY48" s="13"/>
      <c r="MZ48" s="13"/>
      <c r="NA48" s="13"/>
      <c r="NB48" s="13"/>
      <c r="NC48" s="13"/>
      <c r="ND48" s="13"/>
      <c r="NE48" s="13"/>
      <c r="NF48" s="59">
        <v>17</v>
      </c>
      <c r="NG48" s="13">
        <v>2727</v>
      </c>
    </row>
    <row r="49" spans="1:371">
      <c r="A49" s="9" t="s">
        <v>60</v>
      </c>
      <c r="B49" s="253">
        <f t="shared" si="26"/>
        <v>40</v>
      </c>
      <c r="C49" s="253">
        <f t="shared" si="27"/>
        <v>33</v>
      </c>
      <c r="D49" s="253">
        <f t="shared" si="28"/>
        <v>64</v>
      </c>
      <c r="E49" s="253">
        <f t="shared" si="29"/>
        <v>84</v>
      </c>
      <c r="F49" s="253">
        <f t="shared" si="30"/>
        <v>274</v>
      </c>
      <c r="G49" s="253">
        <f t="shared" si="31"/>
        <v>269</v>
      </c>
      <c r="H49" s="253">
        <f t="shared" si="32"/>
        <v>338</v>
      </c>
      <c r="I49" s="253">
        <f t="shared" si="33"/>
        <v>317</v>
      </c>
      <c r="J49" s="253">
        <f t="shared" si="34"/>
        <v>268</v>
      </c>
      <c r="K49" s="253">
        <f t="shared" si="35"/>
        <v>293</v>
      </c>
      <c r="L49" s="253">
        <f t="shared" si="36"/>
        <v>185</v>
      </c>
      <c r="M49" s="253">
        <f t="shared" si="37"/>
        <v>196</v>
      </c>
      <c r="N49" s="253">
        <f t="shared" si="38"/>
        <v>95</v>
      </c>
      <c r="O49" s="253">
        <f t="shared" si="39"/>
        <v>82</v>
      </c>
      <c r="P49" s="253">
        <f t="shared" si="40"/>
        <v>59</v>
      </c>
      <c r="Q49" s="253">
        <f t="shared" si="41"/>
        <v>41</v>
      </c>
      <c r="R49" s="253">
        <f t="shared" si="42"/>
        <v>23</v>
      </c>
      <c r="S49" s="253">
        <f t="shared" si="43"/>
        <v>29</v>
      </c>
      <c r="T49" s="253">
        <f t="shared" si="44"/>
        <v>4</v>
      </c>
      <c r="U49" s="253">
        <f t="shared" si="45"/>
        <v>15</v>
      </c>
      <c r="W49" s="16" t="s">
        <v>190</v>
      </c>
      <c r="X49" s="447">
        <f t="shared" si="46"/>
        <v>3</v>
      </c>
      <c r="Y49" s="447">
        <f t="shared" si="47"/>
        <v>1</v>
      </c>
      <c r="Z49" s="447">
        <f t="shared" si="48"/>
        <v>9</v>
      </c>
      <c r="AA49" s="447">
        <f t="shared" si="49"/>
        <v>7</v>
      </c>
      <c r="AB49" s="447">
        <f t="shared" si="50"/>
        <v>14</v>
      </c>
      <c r="AC49" s="447">
        <f t="shared" si="51"/>
        <v>27</v>
      </c>
      <c r="AD49" s="447">
        <f t="shared" si="52"/>
        <v>30</v>
      </c>
      <c r="AE49" s="447">
        <f t="shared" si="53"/>
        <v>26</v>
      </c>
      <c r="AF49" s="447">
        <f t="shared" si="54"/>
        <v>32</v>
      </c>
      <c r="AG49" s="447">
        <f t="shared" si="55"/>
        <v>14</v>
      </c>
      <c r="AH49" s="447">
        <f t="shared" si="56"/>
        <v>17</v>
      </c>
      <c r="AI49" s="447">
        <f t="shared" si="57"/>
        <v>14</v>
      </c>
      <c r="AJ49" s="447">
        <f t="shared" si="58"/>
        <v>5</v>
      </c>
      <c r="AK49" s="447">
        <f t="shared" si="59"/>
        <v>5</v>
      </c>
      <c r="AL49" s="447">
        <f t="shared" si="60"/>
        <v>2</v>
      </c>
      <c r="AM49" s="447">
        <f t="shared" si="61"/>
        <v>0</v>
      </c>
      <c r="AN49" s="447">
        <f t="shared" si="62"/>
        <v>1</v>
      </c>
      <c r="AO49" s="447">
        <f t="shared" si="63"/>
        <v>3</v>
      </c>
      <c r="AP49" s="447">
        <f t="shared" si="64"/>
        <v>0</v>
      </c>
      <c r="AQ49" s="447">
        <f t="shared" si="65"/>
        <v>1</v>
      </c>
      <c r="AR49" s="447">
        <f t="shared" si="66"/>
        <v>0</v>
      </c>
      <c r="AT49" s="16" t="s">
        <v>190</v>
      </c>
      <c r="AU49" s="13"/>
      <c r="AV49" s="13"/>
      <c r="AW49" s="13"/>
      <c r="AX49" s="13"/>
      <c r="AY49" s="13"/>
      <c r="AZ49" s="13"/>
      <c r="BA49" s="13"/>
      <c r="BB49" s="13"/>
      <c r="BC49" s="13"/>
      <c r="BD49" s="13">
        <v>1</v>
      </c>
      <c r="BE49" s="13"/>
      <c r="BF49" s="13"/>
      <c r="BG49" s="13"/>
      <c r="BH49" s="13">
        <v>1</v>
      </c>
      <c r="BI49" s="13"/>
      <c r="BJ49" s="13">
        <v>1</v>
      </c>
      <c r="BK49" s="13"/>
      <c r="BL49" s="13">
        <v>1</v>
      </c>
      <c r="BM49" s="13">
        <v>2</v>
      </c>
      <c r="BN49" s="13">
        <v>2</v>
      </c>
      <c r="BO49" s="13">
        <v>1</v>
      </c>
      <c r="BP49" s="13">
        <v>3</v>
      </c>
      <c r="BQ49" s="13">
        <v>3</v>
      </c>
      <c r="BR49" s="13">
        <v>3</v>
      </c>
      <c r="BS49" s="13">
        <v>2</v>
      </c>
      <c r="BT49" s="13">
        <v>1</v>
      </c>
      <c r="BU49" s="13">
        <v>5</v>
      </c>
      <c r="BV49" s="13">
        <v>4</v>
      </c>
      <c r="BW49" s="13">
        <v>2</v>
      </c>
      <c r="BX49" s="13">
        <v>3</v>
      </c>
      <c r="BY49" s="13">
        <v>1</v>
      </c>
      <c r="BZ49" s="13">
        <v>4</v>
      </c>
      <c r="CA49" s="13">
        <v>2</v>
      </c>
      <c r="CB49" s="13">
        <v>3</v>
      </c>
      <c r="CC49" s="13">
        <v>6</v>
      </c>
      <c r="CD49" s="13">
        <v>2</v>
      </c>
      <c r="CE49" s="13"/>
      <c r="CF49" s="13">
        <v>1</v>
      </c>
      <c r="CG49" s="13">
        <v>3</v>
      </c>
      <c r="CH49" s="13">
        <v>4</v>
      </c>
      <c r="CI49" s="13">
        <v>2</v>
      </c>
      <c r="CJ49" s="13">
        <v>3</v>
      </c>
      <c r="CK49" s="13">
        <v>1</v>
      </c>
      <c r="CL49" s="13">
        <v>1</v>
      </c>
      <c r="CM49" s="13">
        <v>4</v>
      </c>
      <c r="CN49" s="13">
        <v>1</v>
      </c>
      <c r="CO49" s="13">
        <v>1</v>
      </c>
      <c r="CP49" s="13"/>
      <c r="CQ49" s="13"/>
      <c r="CR49" s="13">
        <v>1</v>
      </c>
      <c r="CS49" s="13"/>
      <c r="CT49" s="13">
        <v>1</v>
      </c>
      <c r="CU49" s="13"/>
      <c r="CV49" s="13">
        <v>1</v>
      </c>
      <c r="CW49" s="13">
        <v>3</v>
      </c>
      <c r="CX49" s="13">
        <v>1</v>
      </c>
      <c r="CY49" s="13">
        <v>2</v>
      </c>
      <c r="CZ49" s="13">
        <v>2</v>
      </c>
      <c r="DA49" s="13">
        <v>3</v>
      </c>
      <c r="DB49" s="13">
        <v>1</v>
      </c>
      <c r="DC49" s="13"/>
      <c r="DD49" s="13"/>
      <c r="DE49" s="13">
        <v>1</v>
      </c>
      <c r="DF49" s="13">
        <v>1</v>
      </c>
      <c r="DG49" s="13"/>
      <c r="DH49" s="13">
        <v>2</v>
      </c>
      <c r="DI49" s="13"/>
      <c r="DJ49" s="13">
        <v>1</v>
      </c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>
        <v>1</v>
      </c>
      <c r="DY49" s="13">
        <v>1</v>
      </c>
      <c r="DZ49" s="13"/>
      <c r="EA49" s="13"/>
      <c r="EB49" s="13"/>
      <c r="EC49" s="13"/>
      <c r="ED49" s="13"/>
      <c r="EE49" s="13">
        <v>1</v>
      </c>
      <c r="EF49" s="13"/>
      <c r="EG49" s="13">
        <v>1</v>
      </c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59">
        <v>98</v>
      </c>
      <c r="FC49" s="13"/>
      <c r="FD49" s="13">
        <v>1</v>
      </c>
      <c r="FE49" s="13"/>
      <c r="FF49" s="13"/>
      <c r="FG49" s="13"/>
      <c r="FH49" s="13">
        <v>1</v>
      </c>
      <c r="FI49" s="13">
        <v>1</v>
      </c>
      <c r="FJ49" s="13"/>
      <c r="FK49" s="13"/>
      <c r="FL49" s="13"/>
      <c r="FM49" s="13">
        <v>1</v>
      </c>
      <c r="FN49" s="13">
        <v>1</v>
      </c>
      <c r="FO49" s="13"/>
      <c r="FP49" s="13"/>
      <c r="FQ49" s="13">
        <v>1</v>
      </c>
      <c r="FR49" s="13">
        <v>1</v>
      </c>
      <c r="FS49" s="13">
        <v>1</v>
      </c>
      <c r="FT49" s="13">
        <v>1</v>
      </c>
      <c r="FU49" s="13">
        <v>2</v>
      </c>
      <c r="FV49" s="13">
        <v>1</v>
      </c>
      <c r="FW49" s="13">
        <v>1</v>
      </c>
      <c r="FX49" s="13">
        <v>1</v>
      </c>
      <c r="FY49" s="13"/>
      <c r="FZ49" s="13">
        <v>3</v>
      </c>
      <c r="GA49" s="13">
        <v>1</v>
      </c>
      <c r="GB49" s="13">
        <v>1</v>
      </c>
      <c r="GC49" s="13">
        <v>1</v>
      </c>
      <c r="GD49" s="13">
        <v>3</v>
      </c>
      <c r="GE49" s="13">
        <v>2</v>
      </c>
      <c r="GF49" s="13">
        <v>1</v>
      </c>
      <c r="GG49" s="13">
        <v>4</v>
      </c>
      <c r="GH49" s="13">
        <v>2</v>
      </c>
      <c r="GI49" s="13">
        <v>2</v>
      </c>
      <c r="GJ49" s="13"/>
      <c r="GK49" s="13">
        <v>2</v>
      </c>
      <c r="GL49" s="13">
        <v>1</v>
      </c>
      <c r="GM49" s="13">
        <v>4</v>
      </c>
      <c r="GN49" s="13">
        <v>9</v>
      </c>
      <c r="GO49" s="13">
        <v>2</v>
      </c>
      <c r="GP49" s="13">
        <v>4</v>
      </c>
      <c r="GQ49" s="13">
        <v>3</v>
      </c>
      <c r="GR49" s="13">
        <v>1</v>
      </c>
      <c r="GS49" s="13">
        <v>5</v>
      </c>
      <c r="GT49" s="13">
        <v>5</v>
      </c>
      <c r="GU49" s="13">
        <v>2</v>
      </c>
      <c r="GV49" s="13">
        <v>3</v>
      </c>
      <c r="GW49" s="13">
        <v>5</v>
      </c>
      <c r="GX49" s="13">
        <v>2</v>
      </c>
      <c r="GY49" s="13">
        <v>2</v>
      </c>
      <c r="GZ49" s="13">
        <v>4</v>
      </c>
      <c r="HA49" s="13">
        <v>1</v>
      </c>
      <c r="HB49" s="13">
        <v>3</v>
      </c>
      <c r="HC49" s="13">
        <v>3</v>
      </c>
      <c r="HD49" s="13">
        <v>1</v>
      </c>
      <c r="HE49" s="13">
        <v>1</v>
      </c>
      <c r="HF49" s="13">
        <v>1</v>
      </c>
      <c r="HG49" s="13">
        <v>2</v>
      </c>
      <c r="HH49" s="13">
        <v>1</v>
      </c>
      <c r="HI49" s="13">
        <v>2</v>
      </c>
      <c r="HJ49" s="13">
        <v>2</v>
      </c>
      <c r="HK49" s="13">
        <v>2</v>
      </c>
      <c r="HL49" s="13">
        <v>2</v>
      </c>
      <c r="HM49" s="13">
        <v>1</v>
      </c>
      <c r="HN49" s="13"/>
      <c r="HO49" s="13"/>
      <c r="HP49" s="13"/>
      <c r="HQ49" s="13"/>
      <c r="HR49" s="13"/>
      <c r="HS49" s="13"/>
      <c r="HT49" s="13"/>
      <c r="HU49" s="13">
        <v>1</v>
      </c>
      <c r="HV49" s="13"/>
      <c r="HW49" s="13"/>
      <c r="HX49" s="13"/>
      <c r="HY49" s="13"/>
      <c r="HZ49" s="13"/>
      <c r="IA49" s="13"/>
      <c r="IB49" s="13"/>
      <c r="IC49" s="13">
        <v>1</v>
      </c>
      <c r="ID49" s="13"/>
      <c r="IE49" s="13"/>
      <c r="IF49" s="13">
        <v>1</v>
      </c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59">
        <v>113</v>
      </c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59"/>
      <c r="NG49" s="13">
        <v>211</v>
      </c>
    </row>
    <row r="50" spans="1:371">
      <c r="A50" s="8" t="s">
        <v>190</v>
      </c>
      <c r="B50" s="253">
        <f t="shared" si="26"/>
        <v>3</v>
      </c>
      <c r="C50" s="253">
        <f t="shared" si="27"/>
        <v>1</v>
      </c>
      <c r="D50" s="253">
        <f t="shared" si="28"/>
        <v>9</v>
      </c>
      <c r="E50" s="253">
        <f t="shared" si="29"/>
        <v>7</v>
      </c>
      <c r="F50" s="253">
        <f t="shared" si="30"/>
        <v>14</v>
      </c>
      <c r="G50" s="253">
        <f t="shared" si="31"/>
        <v>27</v>
      </c>
      <c r="H50" s="253">
        <f t="shared" si="32"/>
        <v>30</v>
      </c>
      <c r="I50" s="253">
        <f t="shared" si="33"/>
        <v>26</v>
      </c>
      <c r="J50" s="253">
        <f t="shared" si="34"/>
        <v>32</v>
      </c>
      <c r="K50" s="253">
        <f t="shared" si="35"/>
        <v>14</v>
      </c>
      <c r="L50" s="253">
        <f t="shared" si="36"/>
        <v>17</v>
      </c>
      <c r="M50" s="253">
        <f t="shared" si="37"/>
        <v>14</v>
      </c>
      <c r="N50" s="253">
        <f t="shared" si="38"/>
        <v>5</v>
      </c>
      <c r="O50" s="253">
        <f t="shared" si="39"/>
        <v>5</v>
      </c>
      <c r="P50" s="253">
        <f t="shared" si="40"/>
        <v>2</v>
      </c>
      <c r="Q50" s="253">
        <f t="shared" si="41"/>
        <v>0</v>
      </c>
      <c r="R50" s="253">
        <f t="shared" si="42"/>
        <v>1</v>
      </c>
      <c r="S50" s="253">
        <f t="shared" si="43"/>
        <v>3</v>
      </c>
      <c r="T50" s="253">
        <f t="shared" si="44"/>
        <v>0</v>
      </c>
      <c r="U50" s="253">
        <f t="shared" si="45"/>
        <v>1</v>
      </c>
      <c r="W50" s="16" t="s">
        <v>62</v>
      </c>
      <c r="X50" s="447">
        <f t="shared" si="46"/>
        <v>23</v>
      </c>
      <c r="Y50" s="447">
        <f t="shared" si="47"/>
        <v>15</v>
      </c>
      <c r="Z50" s="447">
        <f t="shared" si="48"/>
        <v>30</v>
      </c>
      <c r="AA50" s="447">
        <f t="shared" si="49"/>
        <v>44</v>
      </c>
      <c r="AB50" s="447">
        <f t="shared" si="50"/>
        <v>119</v>
      </c>
      <c r="AC50" s="447">
        <f t="shared" si="51"/>
        <v>107</v>
      </c>
      <c r="AD50" s="447">
        <f t="shared" si="52"/>
        <v>95</v>
      </c>
      <c r="AE50" s="447">
        <f t="shared" si="53"/>
        <v>108</v>
      </c>
      <c r="AF50" s="447">
        <f t="shared" si="54"/>
        <v>106</v>
      </c>
      <c r="AG50" s="447">
        <f t="shared" si="55"/>
        <v>125</v>
      </c>
      <c r="AH50" s="447">
        <f t="shared" si="56"/>
        <v>85</v>
      </c>
      <c r="AI50" s="447">
        <f t="shared" si="57"/>
        <v>94</v>
      </c>
      <c r="AJ50" s="447">
        <f t="shared" si="58"/>
        <v>59</v>
      </c>
      <c r="AK50" s="447">
        <f t="shared" si="59"/>
        <v>61</v>
      </c>
      <c r="AL50" s="447">
        <f t="shared" si="60"/>
        <v>43</v>
      </c>
      <c r="AM50" s="447">
        <f t="shared" si="61"/>
        <v>46</v>
      </c>
      <c r="AN50" s="447">
        <f t="shared" si="62"/>
        <v>26</v>
      </c>
      <c r="AO50" s="447">
        <f t="shared" si="63"/>
        <v>23</v>
      </c>
      <c r="AP50" s="447">
        <f t="shared" si="64"/>
        <v>3</v>
      </c>
      <c r="AQ50" s="447">
        <f t="shared" si="65"/>
        <v>10</v>
      </c>
      <c r="AR50" s="447">
        <f t="shared" si="66"/>
        <v>1</v>
      </c>
      <c r="AT50" s="16" t="s">
        <v>62</v>
      </c>
      <c r="AU50" s="13">
        <v>1</v>
      </c>
      <c r="AV50" s="13">
        <v>2</v>
      </c>
      <c r="AW50" s="13">
        <v>1</v>
      </c>
      <c r="AX50" s="13">
        <v>3</v>
      </c>
      <c r="AY50" s="13">
        <v>1</v>
      </c>
      <c r="AZ50" s="13">
        <v>1</v>
      </c>
      <c r="BA50" s="13">
        <v>1</v>
      </c>
      <c r="BB50" s="13">
        <v>1</v>
      </c>
      <c r="BC50" s="13">
        <v>3</v>
      </c>
      <c r="BD50" s="13">
        <v>1</v>
      </c>
      <c r="BE50" s="13">
        <v>2</v>
      </c>
      <c r="BF50" s="13">
        <v>4</v>
      </c>
      <c r="BG50" s="13">
        <v>2</v>
      </c>
      <c r="BH50" s="13">
        <v>7</v>
      </c>
      <c r="BI50" s="13">
        <v>4</v>
      </c>
      <c r="BJ50" s="13">
        <v>5</v>
      </c>
      <c r="BK50" s="13">
        <v>6</v>
      </c>
      <c r="BL50" s="13">
        <v>5</v>
      </c>
      <c r="BM50" s="13">
        <v>5</v>
      </c>
      <c r="BN50" s="13">
        <v>4</v>
      </c>
      <c r="BO50" s="13">
        <v>8</v>
      </c>
      <c r="BP50" s="13">
        <v>5</v>
      </c>
      <c r="BQ50" s="13">
        <v>5</v>
      </c>
      <c r="BR50" s="13">
        <v>10</v>
      </c>
      <c r="BS50" s="13">
        <v>12</v>
      </c>
      <c r="BT50" s="13">
        <v>13</v>
      </c>
      <c r="BU50" s="13">
        <v>14</v>
      </c>
      <c r="BV50" s="13">
        <v>15</v>
      </c>
      <c r="BW50" s="13">
        <v>9</v>
      </c>
      <c r="BX50" s="13">
        <v>16</v>
      </c>
      <c r="BY50" s="13">
        <v>16</v>
      </c>
      <c r="BZ50" s="13">
        <v>8</v>
      </c>
      <c r="CA50" s="13">
        <v>12</v>
      </c>
      <c r="CB50" s="13">
        <v>7</v>
      </c>
      <c r="CC50" s="13">
        <v>14</v>
      </c>
      <c r="CD50" s="13">
        <v>12</v>
      </c>
      <c r="CE50" s="13">
        <v>8</v>
      </c>
      <c r="CF50" s="13">
        <v>8</v>
      </c>
      <c r="CG50" s="13">
        <v>9</v>
      </c>
      <c r="CH50" s="13">
        <v>14</v>
      </c>
      <c r="CI50" s="13">
        <v>17</v>
      </c>
      <c r="CJ50" s="13">
        <v>15</v>
      </c>
      <c r="CK50" s="13">
        <v>10</v>
      </c>
      <c r="CL50" s="13">
        <v>14</v>
      </c>
      <c r="CM50" s="13">
        <v>20</v>
      </c>
      <c r="CN50" s="13">
        <v>17</v>
      </c>
      <c r="CO50" s="13">
        <v>8</v>
      </c>
      <c r="CP50" s="13">
        <v>7</v>
      </c>
      <c r="CQ50" s="13">
        <v>9</v>
      </c>
      <c r="CR50" s="13">
        <v>8</v>
      </c>
      <c r="CS50" s="13">
        <v>10</v>
      </c>
      <c r="CT50" s="13">
        <v>3</v>
      </c>
      <c r="CU50" s="13">
        <v>8</v>
      </c>
      <c r="CV50" s="13">
        <v>15</v>
      </c>
      <c r="CW50" s="13">
        <v>14</v>
      </c>
      <c r="CX50" s="13">
        <v>10</v>
      </c>
      <c r="CY50" s="13">
        <v>7</v>
      </c>
      <c r="CZ50" s="13">
        <v>14</v>
      </c>
      <c r="DA50" s="13">
        <v>7</v>
      </c>
      <c r="DB50" s="13">
        <v>6</v>
      </c>
      <c r="DC50" s="13">
        <v>3</v>
      </c>
      <c r="DD50" s="13">
        <v>8</v>
      </c>
      <c r="DE50" s="13">
        <v>7</v>
      </c>
      <c r="DF50" s="13">
        <v>5</v>
      </c>
      <c r="DG50" s="13">
        <v>11</v>
      </c>
      <c r="DH50" s="13">
        <v>5</v>
      </c>
      <c r="DI50" s="13">
        <v>12</v>
      </c>
      <c r="DJ50" s="13">
        <v>3</v>
      </c>
      <c r="DK50" s="13">
        <v>5</v>
      </c>
      <c r="DL50" s="13">
        <v>2</v>
      </c>
      <c r="DM50" s="13">
        <v>5</v>
      </c>
      <c r="DN50" s="13">
        <v>7</v>
      </c>
      <c r="DO50" s="13">
        <v>4</v>
      </c>
      <c r="DP50" s="13">
        <v>3</v>
      </c>
      <c r="DQ50" s="13">
        <v>4</v>
      </c>
      <c r="DR50" s="13">
        <v>6</v>
      </c>
      <c r="DS50" s="13">
        <v>3</v>
      </c>
      <c r="DT50" s="13">
        <v>3</v>
      </c>
      <c r="DU50" s="13">
        <v>7</v>
      </c>
      <c r="DV50" s="13">
        <v>4</v>
      </c>
      <c r="DW50" s="13">
        <v>2</v>
      </c>
      <c r="DX50" s="13">
        <v>2</v>
      </c>
      <c r="DY50" s="13">
        <v>2</v>
      </c>
      <c r="DZ50" s="13">
        <v>3</v>
      </c>
      <c r="EA50" s="13">
        <v>2</v>
      </c>
      <c r="EB50" s="13">
        <v>1</v>
      </c>
      <c r="EC50" s="13">
        <v>2</v>
      </c>
      <c r="ED50" s="13">
        <v>4</v>
      </c>
      <c r="EE50" s="13">
        <v>4</v>
      </c>
      <c r="EF50" s="13">
        <v>1</v>
      </c>
      <c r="EG50" s="13">
        <v>1</v>
      </c>
      <c r="EH50" s="13">
        <v>2</v>
      </c>
      <c r="EI50" s="13">
        <v>1</v>
      </c>
      <c r="EJ50" s="13">
        <v>2</v>
      </c>
      <c r="EK50" s="13">
        <v>2</v>
      </c>
      <c r="EL50" s="13">
        <v>1</v>
      </c>
      <c r="EM50" s="13">
        <v>1</v>
      </c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59">
        <v>633</v>
      </c>
      <c r="FC50" s="13">
        <v>3</v>
      </c>
      <c r="FD50" s="13">
        <v>6</v>
      </c>
      <c r="FE50" s="13">
        <v>2</v>
      </c>
      <c r="FF50" s="13"/>
      <c r="FG50" s="13">
        <v>1</v>
      </c>
      <c r="FH50" s="13">
        <v>2</v>
      </c>
      <c r="FI50" s="13">
        <v>2</v>
      </c>
      <c r="FJ50" s="13">
        <v>3</v>
      </c>
      <c r="FK50" s="13">
        <v>2</v>
      </c>
      <c r="FL50" s="13">
        <v>2</v>
      </c>
      <c r="FM50" s="13">
        <v>3</v>
      </c>
      <c r="FN50" s="13">
        <v>5</v>
      </c>
      <c r="FO50" s="13">
        <v>1</v>
      </c>
      <c r="FP50" s="13">
        <v>5</v>
      </c>
      <c r="FQ50" s="13">
        <v>2</v>
      </c>
      <c r="FR50" s="13"/>
      <c r="FS50" s="13">
        <v>2</v>
      </c>
      <c r="FT50" s="13">
        <v>4</v>
      </c>
      <c r="FU50" s="13">
        <v>4</v>
      </c>
      <c r="FV50" s="13">
        <v>4</v>
      </c>
      <c r="FW50" s="13">
        <v>9</v>
      </c>
      <c r="FX50" s="13">
        <v>10</v>
      </c>
      <c r="FY50" s="13">
        <v>14</v>
      </c>
      <c r="FZ50" s="13">
        <v>7</v>
      </c>
      <c r="GA50" s="13">
        <v>13</v>
      </c>
      <c r="GB50" s="13">
        <v>15</v>
      </c>
      <c r="GC50" s="13">
        <v>9</v>
      </c>
      <c r="GD50" s="13">
        <v>12</v>
      </c>
      <c r="GE50" s="13">
        <v>16</v>
      </c>
      <c r="GF50" s="13">
        <v>14</v>
      </c>
      <c r="GG50" s="13">
        <v>10</v>
      </c>
      <c r="GH50" s="13">
        <v>11</v>
      </c>
      <c r="GI50" s="13">
        <v>10</v>
      </c>
      <c r="GJ50" s="13">
        <v>11</v>
      </c>
      <c r="GK50" s="13">
        <v>5</v>
      </c>
      <c r="GL50" s="13">
        <v>10</v>
      </c>
      <c r="GM50" s="13">
        <v>7</v>
      </c>
      <c r="GN50" s="13">
        <v>7</v>
      </c>
      <c r="GO50" s="13">
        <v>14</v>
      </c>
      <c r="GP50" s="13">
        <v>10</v>
      </c>
      <c r="GQ50" s="13">
        <v>9</v>
      </c>
      <c r="GR50" s="13">
        <v>17</v>
      </c>
      <c r="GS50" s="13">
        <v>12</v>
      </c>
      <c r="GT50" s="13">
        <v>3</v>
      </c>
      <c r="GU50" s="13">
        <v>9</v>
      </c>
      <c r="GV50" s="13">
        <v>8</v>
      </c>
      <c r="GW50" s="13">
        <v>16</v>
      </c>
      <c r="GX50" s="13">
        <v>10</v>
      </c>
      <c r="GY50" s="13">
        <v>7</v>
      </c>
      <c r="GZ50" s="13">
        <v>15</v>
      </c>
      <c r="HA50" s="13">
        <v>11</v>
      </c>
      <c r="HB50" s="13">
        <v>3</v>
      </c>
      <c r="HC50" s="13">
        <v>11</v>
      </c>
      <c r="HD50" s="13">
        <v>1</v>
      </c>
      <c r="HE50" s="13">
        <v>7</v>
      </c>
      <c r="HF50" s="13">
        <v>12</v>
      </c>
      <c r="HG50" s="13">
        <v>16</v>
      </c>
      <c r="HH50" s="13">
        <v>9</v>
      </c>
      <c r="HI50" s="13">
        <v>5</v>
      </c>
      <c r="HJ50" s="13">
        <v>10</v>
      </c>
      <c r="HK50" s="13">
        <v>4</v>
      </c>
      <c r="HL50" s="13">
        <v>3</v>
      </c>
      <c r="HM50" s="13">
        <v>9</v>
      </c>
      <c r="HN50" s="13">
        <v>5</v>
      </c>
      <c r="HO50" s="13">
        <v>6</v>
      </c>
      <c r="HP50" s="13">
        <v>7</v>
      </c>
      <c r="HQ50" s="13">
        <v>7</v>
      </c>
      <c r="HR50" s="13">
        <v>5</v>
      </c>
      <c r="HS50" s="13">
        <v>4</v>
      </c>
      <c r="HT50" s="13">
        <v>9</v>
      </c>
      <c r="HU50" s="13">
        <v>9</v>
      </c>
      <c r="HV50" s="13">
        <v>2</v>
      </c>
      <c r="HW50" s="13">
        <v>3</v>
      </c>
      <c r="HX50" s="13">
        <v>8</v>
      </c>
      <c r="HY50" s="13">
        <v>3</v>
      </c>
      <c r="HZ50" s="13">
        <v>3</v>
      </c>
      <c r="IA50" s="13">
        <v>5</v>
      </c>
      <c r="IB50" s="13">
        <v>2</v>
      </c>
      <c r="IC50" s="13">
        <v>5</v>
      </c>
      <c r="ID50" s="13">
        <v>3</v>
      </c>
      <c r="IE50" s="13">
        <v>8</v>
      </c>
      <c r="IF50" s="13">
        <v>2</v>
      </c>
      <c r="IG50" s="13">
        <v>2</v>
      </c>
      <c r="IH50" s="13"/>
      <c r="II50" s="13">
        <v>2</v>
      </c>
      <c r="IJ50" s="13">
        <v>2</v>
      </c>
      <c r="IK50" s="13">
        <v>2</v>
      </c>
      <c r="IL50" s="13">
        <v>1</v>
      </c>
      <c r="IM50" s="13">
        <v>3</v>
      </c>
      <c r="IN50" s="13">
        <v>4</v>
      </c>
      <c r="IO50" s="13"/>
      <c r="IP50" s="13">
        <v>1</v>
      </c>
      <c r="IQ50" s="13">
        <v>1</v>
      </c>
      <c r="IR50" s="13"/>
      <c r="IS50" s="13"/>
      <c r="IT50" s="13"/>
      <c r="IU50" s="13"/>
      <c r="IV50" s="13"/>
      <c r="IW50" s="13"/>
      <c r="IX50" s="13">
        <v>1</v>
      </c>
      <c r="IY50" s="13"/>
      <c r="IZ50" s="13"/>
      <c r="JA50" s="13"/>
      <c r="JB50" s="13"/>
      <c r="JC50" s="13"/>
      <c r="JD50" s="13"/>
      <c r="JE50" s="13"/>
      <c r="JF50" s="59">
        <v>589</v>
      </c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>
        <v>1</v>
      </c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59">
        <v>1</v>
      </c>
      <c r="NG50" s="13">
        <v>1223</v>
      </c>
    </row>
    <row r="51" spans="1:371">
      <c r="A51" s="8" t="s">
        <v>62</v>
      </c>
      <c r="B51" s="253">
        <f t="shared" si="26"/>
        <v>23</v>
      </c>
      <c r="C51" s="253">
        <f t="shared" si="27"/>
        <v>15</v>
      </c>
      <c r="D51" s="253">
        <f t="shared" si="28"/>
        <v>30</v>
      </c>
      <c r="E51" s="253">
        <f t="shared" si="29"/>
        <v>44</v>
      </c>
      <c r="F51" s="253">
        <f t="shared" si="30"/>
        <v>119</v>
      </c>
      <c r="G51" s="253">
        <f t="shared" si="31"/>
        <v>107</v>
      </c>
      <c r="H51" s="253">
        <f t="shared" si="32"/>
        <v>95</v>
      </c>
      <c r="I51" s="253">
        <f t="shared" si="33"/>
        <v>108</v>
      </c>
      <c r="J51" s="253">
        <f t="shared" si="34"/>
        <v>106</v>
      </c>
      <c r="K51" s="253">
        <f t="shared" si="35"/>
        <v>125</v>
      </c>
      <c r="L51" s="253">
        <f t="shared" si="36"/>
        <v>85</v>
      </c>
      <c r="M51" s="253">
        <f t="shared" si="37"/>
        <v>94</v>
      </c>
      <c r="N51" s="253">
        <f t="shared" si="38"/>
        <v>59</v>
      </c>
      <c r="O51" s="253">
        <f t="shared" si="39"/>
        <v>61</v>
      </c>
      <c r="P51" s="253">
        <f t="shared" si="40"/>
        <v>43</v>
      </c>
      <c r="Q51" s="253">
        <f t="shared" si="41"/>
        <v>46</v>
      </c>
      <c r="R51" s="253">
        <f t="shared" si="42"/>
        <v>26</v>
      </c>
      <c r="S51" s="253">
        <f t="shared" si="43"/>
        <v>23</v>
      </c>
      <c r="T51" s="253">
        <f t="shared" si="44"/>
        <v>3</v>
      </c>
      <c r="U51" s="253">
        <f t="shared" si="45"/>
        <v>10</v>
      </c>
      <c r="W51" s="16" t="s">
        <v>63</v>
      </c>
      <c r="X51" s="447">
        <f t="shared" si="46"/>
        <v>19</v>
      </c>
      <c r="Y51" s="447">
        <f t="shared" si="47"/>
        <v>12</v>
      </c>
      <c r="Z51" s="447">
        <f t="shared" si="48"/>
        <v>31</v>
      </c>
      <c r="AA51" s="447">
        <f t="shared" si="49"/>
        <v>34</v>
      </c>
      <c r="AB51" s="447">
        <f t="shared" si="50"/>
        <v>72</v>
      </c>
      <c r="AC51" s="447">
        <f t="shared" si="51"/>
        <v>78</v>
      </c>
      <c r="AD51" s="447">
        <f t="shared" si="52"/>
        <v>61</v>
      </c>
      <c r="AE51" s="447">
        <f t="shared" si="53"/>
        <v>56</v>
      </c>
      <c r="AF51" s="447">
        <f t="shared" si="54"/>
        <v>51</v>
      </c>
      <c r="AG51" s="447">
        <f t="shared" si="55"/>
        <v>62</v>
      </c>
      <c r="AH51" s="447">
        <f t="shared" si="56"/>
        <v>34</v>
      </c>
      <c r="AI51" s="447">
        <f t="shared" si="57"/>
        <v>37</v>
      </c>
      <c r="AJ51" s="447">
        <f t="shared" si="58"/>
        <v>23</v>
      </c>
      <c r="AK51" s="447">
        <f t="shared" si="59"/>
        <v>14</v>
      </c>
      <c r="AL51" s="447">
        <f t="shared" si="60"/>
        <v>15</v>
      </c>
      <c r="AM51" s="447">
        <f t="shared" si="61"/>
        <v>7</v>
      </c>
      <c r="AN51" s="447">
        <f t="shared" si="62"/>
        <v>6</v>
      </c>
      <c r="AO51" s="447">
        <f t="shared" si="63"/>
        <v>5</v>
      </c>
      <c r="AP51" s="447">
        <f t="shared" si="64"/>
        <v>3</v>
      </c>
      <c r="AQ51" s="447">
        <f t="shared" si="65"/>
        <v>2</v>
      </c>
      <c r="AR51" s="447">
        <f t="shared" si="66"/>
        <v>0</v>
      </c>
      <c r="AT51" s="16" t="s">
        <v>63</v>
      </c>
      <c r="AU51" s="13">
        <v>2</v>
      </c>
      <c r="AV51" s="13">
        <v>1</v>
      </c>
      <c r="AW51" s="13">
        <v>3</v>
      </c>
      <c r="AX51" s="13">
        <v>1</v>
      </c>
      <c r="AY51" s="13">
        <v>2</v>
      </c>
      <c r="AZ51" s="13"/>
      <c r="BA51" s="13"/>
      <c r="BB51" s="13"/>
      <c r="BC51" s="13">
        <v>1</v>
      </c>
      <c r="BD51" s="13">
        <v>2</v>
      </c>
      <c r="BE51" s="13">
        <v>4</v>
      </c>
      <c r="BF51" s="13">
        <v>4</v>
      </c>
      <c r="BG51" s="13">
        <v>1</v>
      </c>
      <c r="BH51" s="13">
        <v>1</v>
      </c>
      <c r="BI51" s="13"/>
      <c r="BJ51" s="13">
        <v>5</v>
      </c>
      <c r="BK51" s="13">
        <v>4</v>
      </c>
      <c r="BL51" s="13">
        <v>6</v>
      </c>
      <c r="BM51" s="13">
        <v>6</v>
      </c>
      <c r="BN51" s="13">
        <v>3</v>
      </c>
      <c r="BO51" s="13">
        <v>6</v>
      </c>
      <c r="BP51" s="13">
        <v>9</v>
      </c>
      <c r="BQ51" s="13">
        <v>5</v>
      </c>
      <c r="BR51" s="13">
        <v>6</v>
      </c>
      <c r="BS51" s="13">
        <v>12</v>
      </c>
      <c r="BT51" s="13">
        <v>12</v>
      </c>
      <c r="BU51" s="13">
        <v>8</v>
      </c>
      <c r="BV51" s="13">
        <v>2</v>
      </c>
      <c r="BW51" s="13">
        <v>10</v>
      </c>
      <c r="BX51" s="13">
        <v>8</v>
      </c>
      <c r="BY51" s="13">
        <v>5</v>
      </c>
      <c r="BZ51" s="13">
        <v>8</v>
      </c>
      <c r="CA51" s="13">
        <v>10</v>
      </c>
      <c r="CB51" s="13">
        <v>4</v>
      </c>
      <c r="CC51" s="13">
        <v>6</v>
      </c>
      <c r="CD51" s="13">
        <v>4</v>
      </c>
      <c r="CE51" s="13">
        <v>5</v>
      </c>
      <c r="CF51" s="13">
        <v>3</v>
      </c>
      <c r="CG51" s="13">
        <v>9</v>
      </c>
      <c r="CH51" s="13">
        <v>2</v>
      </c>
      <c r="CI51" s="13">
        <v>3</v>
      </c>
      <c r="CJ51" s="13">
        <v>8</v>
      </c>
      <c r="CK51" s="13">
        <v>6</v>
      </c>
      <c r="CL51" s="13">
        <v>7</v>
      </c>
      <c r="CM51" s="13">
        <v>2</v>
      </c>
      <c r="CN51" s="13">
        <v>11</v>
      </c>
      <c r="CO51" s="13">
        <v>7</v>
      </c>
      <c r="CP51" s="13">
        <v>6</v>
      </c>
      <c r="CQ51" s="13">
        <v>6</v>
      </c>
      <c r="CR51" s="13">
        <v>6</v>
      </c>
      <c r="CS51" s="13">
        <v>5</v>
      </c>
      <c r="CT51" s="13">
        <v>7</v>
      </c>
      <c r="CU51" s="13">
        <v>4</v>
      </c>
      <c r="CV51" s="13">
        <v>4</v>
      </c>
      <c r="CW51" s="13">
        <v>1</v>
      </c>
      <c r="CX51" s="13">
        <v>1</v>
      </c>
      <c r="CY51" s="13">
        <v>4</v>
      </c>
      <c r="CZ51" s="13">
        <v>4</v>
      </c>
      <c r="DA51" s="13">
        <v>5</v>
      </c>
      <c r="DB51" s="13">
        <v>2</v>
      </c>
      <c r="DC51" s="13">
        <v>2</v>
      </c>
      <c r="DD51" s="13"/>
      <c r="DE51" s="13">
        <v>3</v>
      </c>
      <c r="DF51" s="13">
        <v>2</v>
      </c>
      <c r="DG51" s="13">
        <v>2</v>
      </c>
      <c r="DH51" s="13">
        <v>2</v>
      </c>
      <c r="DI51" s="13"/>
      <c r="DJ51" s="13">
        <v>2</v>
      </c>
      <c r="DK51" s="13"/>
      <c r="DL51" s="13">
        <v>1</v>
      </c>
      <c r="DM51" s="13">
        <v>1</v>
      </c>
      <c r="DN51" s="13">
        <v>2</v>
      </c>
      <c r="DO51" s="13">
        <v>2</v>
      </c>
      <c r="DP51" s="13"/>
      <c r="DQ51" s="13"/>
      <c r="DR51" s="13"/>
      <c r="DS51" s="13">
        <v>1</v>
      </c>
      <c r="DT51" s="13">
        <v>1</v>
      </c>
      <c r="DU51" s="13"/>
      <c r="DV51" s="13"/>
      <c r="DW51" s="13"/>
      <c r="DX51" s="13">
        <v>1</v>
      </c>
      <c r="DY51" s="13"/>
      <c r="DZ51" s="13">
        <v>2</v>
      </c>
      <c r="EA51" s="13"/>
      <c r="EB51" s="13">
        <v>1</v>
      </c>
      <c r="EC51" s="13"/>
      <c r="ED51" s="13"/>
      <c r="EE51" s="13">
        <v>1</v>
      </c>
      <c r="EF51" s="13"/>
      <c r="EG51" s="13"/>
      <c r="EH51" s="13">
        <v>1</v>
      </c>
      <c r="EI51" s="13">
        <v>1</v>
      </c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59">
        <v>307</v>
      </c>
      <c r="FC51" s="13"/>
      <c r="FD51" s="13">
        <v>6</v>
      </c>
      <c r="FE51" s="13">
        <v>1</v>
      </c>
      <c r="FF51" s="13">
        <v>4</v>
      </c>
      <c r="FG51" s="13">
        <v>1</v>
      </c>
      <c r="FH51" s="13">
        <v>4</v>
      </c>
      <c r="FI51" s="13">
        <v>1</v>
      </c>
      <c r="FJ51" s="13">
        <v>1</v>
      </c>
      <c r="FK51" s="13">
        <v>1</v>
      </c>
      <c r="FL51" s="13"/>
      <c r="FM51" s="13">
        <v>2</v>
      </c>
      <c r="FN51" s="13">
        <v>1</v>
      </c>
      <c r="FO51" s="13">
        <v>3</v>
      </c>
      <c r="FP51" s="13">
        <v>2</v>
      </c>
      <c r="FQ51" s="13">
        <v>3</v>
      </c>
      <c r="FR51" s="13">
        <v>4</v>
      </c>
      <c r="FS51" s="13">
        <v>3</v>
      </c>
      <c r="FT51" s="13">
        <v>4</v>
      </c>
      <c r="FU51" s="13">
        <v>2</v>
      </c>
      <c r="FV51" s="13">
        <v>7</v>
      </c>
      <c r="FW51" s="13">
        <v>6</v>
      </c>
      <c r="FX51" s="13">
        <v>6</v>
      </c>
      <c r="FY51" s="13">
        <v>9</v>
      </c>
      <c r="FZ51" s="13">
        <v>7</v>
      </c>
      <c r="GA51" s="13">
        <v>9</v>
      </c>
      <c r="GB51" s="13">
        <v>7</v>
      </c>
      <c r="GC51" s="13">
        <v>4</v>
      </c>
      <c r="GD51" s="13">
        <v>8</v>
      </c>
      <c r="GE51" s="13">
        <v>6</v>
      </c>
      <c r="GF51" s="13">
        <v>10</v>
      </c>
      <c r="GG51" s="13">
        <v>14</v>
      </c>
      <c r="GH51" s="13">
        <v>4</v>
      </c>
      <c r="GI51" s="13">
        <v>6</v>
      </c>
      <c r="GJ51" s="13">
        <v>5</v>
      </c>
      <c r="GK51" s="13">
        <v>7</v>
      </c>
      <c r="GL51" s="13">
        <v>6</v>
      </c>
      <c r="GM51" s="13">
        <v>5</v>
      </c>
      <c r="GN51" s="13">
        <v>2</v>
      </c>
      <c r="GO51" s="13">
        <v>6</v>
      </c>
      <c r="GP51" s="13">
        <v>6</v>
      </c>
      <c r="GQ51" s="13">
        <v>5</v>
      </c>
      <c r="GR51" s="13">
        <v>5</v>
      </c>
      <c r="GS51" s="13"/>
      <c r="GT51" s="13">
        <v>6</v>
      </c>
      <c r="GU51" s="13">
        <v>5</v>
      </c>
      <c r="GV51" s="13">
        <v>7</v>
      </c>
      <c r="GW51" s="13">
        <v>4</v>
      </c>
      <c r="GX51" s="13">
        <v>4</v>
      </c>
      <c r="GY51" s="13">
        <v>6</v>
      </c>
      <c r="GZ51" s="13">
        <v>9</v>
      </c>
      <c r="HA51" s="13">
        <v>5</v>
      </c>
      <c r="HB51" s="13">
        <v>6</v>
      </c>
      <c r="HC51" s="13">
        <v>3</v>
      </c>
      <c r="HD51" s="13">
        <v>3</v>
      </c>
      <c r="HE51" s="13">
        <v>3</v>
      </c>
      <c r="HF51" s="13">
        <v>6</v>
      </c>
      <c r="HG51" s="13">
        <v>2</v>
      </c>
      <c r="HH51" s="13">
        <v>1</v>
      </c>
      <c r="HI51" s="13">
        <v>4</v>
      </c>
      <c r="HJ51" s="13">
        <v>1</v>
      </c>
      <c r="HK51" s="13">
        <v>2</v>
      </c>
      <c r="HL51" s="13">
        <v>3</v>
      </c>
      <c r="HM51" s="13">
        <v>1</v>
      </c>
      <c r="HN51" s="13">
        <v>1</v>
      </c>
      <c r="HO51" s="13">
        <v>1</v>
      </c>
      <c r="HP51" s="13">
        <v>4</v>
      </c>
      <c r="HQ51" s="13">
        <v>3</v>
      </c>
      <c r="HR51" s="13">
        <v>4</v>
      </c>
      <c r="HS51" s="13">
        <v>3</v>
      </c>
      <c r="HT51" s="13">
        <v>1</v>
      </c>
      <c r="HU51" s="13">
        <v>3</v>
      </c>
      <c r="HV51" s="13">
        <v>1</v>
      </c>
      <c r="HW51" s="13">
        <v>2</v>
      </c>
      <c r="HX51" s="13">
        <v>1</v>
      </c>
      <c r="HY51" s="13">
        <v>2</v>
      </c>
      <c r="HZ51" s="13">
        <v>1</v>
      </c>
      <c r="IA51" s="13">
        <v>2</v>
      </c>
      <c r="IB51" s="13">
        <v>1</v>
      </c>
      <c r="IC51" s="13">
        <v>1</v>
      </c>
      <c r="ID51" s="13">
        <v>1</v>
      </c>
      <c r="IE51" s="13">
        <v>1</v>
      </c>
      <c r="IF51" s="13">
        <v>1</v>
      </c>
      <c r="IG51" s="13"/>
      <c r="IH51" s="13">
        <v>1</v>
      </c>
      <c r="II51" s="13">
        <v>1</v>
      </c>
      <c r="IJ51" s="13">
        <v>1</v>
      </c>
      <c r="IK51" s="13">
        <v>1</v>
      </c>
      <c r="IL51" s="13"/>
      <c r="IM51" s="13"/>
      <c r="IN51" s="13"/>
      <c r="IO51" s="13"/>
      <c r="IP51" s="13">
        <v>1</v>
      </c>
      <c r="IQ51" s="13">
        <v>1</v>
      </c>
      <c r="IR51" s="13"/>
      <c r="IS51" s="13">
        <v>1</v>
      </c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59">
        <v>315</v>
      </c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59"/>
      <c r="NG51" s="13">
        <v>622</v>
      </c>
    </row>
    <row r="52" spans="1:371">
      <c r="A52" s="9" t="s">
        <v>63</v>
      </c>
      <c r="B52" s="253">
        <f t="shared" si="26"/>
        <v>19</v>
      </c>
      <c r="C52" s="253">
        <f t="shared" si="27"/>
        <v>12</v>
      </c>
      <c r="D52" s="253">
        <f t="shared" si="28"/>
        <v>31</v>
      </c>
      <c r="E52" s="253">
        <f t="shared" si="29"/>
        <v>34</v>
      </c>
      <c r="F52" s="253">
        <f t="shared" si="30"/>
        <v>72</v>
      </c>
      <c r="G52" s="253">
        <f t="shared" si="31"/>
        <v>78</v>
      </c>
      <c r="H52" s="253">
        <f t="shared" si="32"/>
        <v>61</v>
      </c>
      <c r="I52" s="253">
        <f t="shared" si="33"/>
        <v>56</v>
      </c>
      <c r="J52" s="253">
        <f t="shared" si="34"/>
        <v>51</v>
      </c>
      <c r="K52" s="253">
        <f t="shared" si="35"/>
        <v>62</v>
      </c>
      <c r="L52" s="253">
        <f t="shared" si="36"/>
        <v>34</v>
      </c>
      <c r="M52" s="253">
        <f t="shared" si="37"/>
        <v>37</v>
      </c>
      <c r="N52" s="253">
        <f t="shared" si="38"/>
        <v>23</v>
      </c>
      <c r="O52" s="253">
        <f t="shared" si="39"/>
        <v>14</v>
      </c>
      <c r="P52" s="253">
        <f t="shared" si="40"/>
        <v>15</v>
      </c>
      <c r="Q52" s="253">
        <f t="shared" si="41"/>
        <v>7</v>
      </c>
      <c r="R52" s="253">
        <f t="shared" si="42"/>
        <v>6</v>
      </c>
      <c r="S52" s="253">
        <f t="shared" si="43"/>
        <v>5</v>
      </c>
      <c r="T52" s="253">
        <f t="shared" si="44"/>
        <v>3</v>
      </c>
      <c r="U52" s="253">
        <f t="shared" si="45"/>
        <v>2</v>
      </c>
      <c r="W52" s="16" t="s">
        <v>191</v>
      </c>
      <c r="X52" s="447">
        <f t="shared" si="46"/>
        <v>21</v>
      </c>
      <c r="Y52" s="447">
        <f t="shared" si="47"/>
        <v>10</v>
      </c>
      <c r="Z52" s="447">
        <f t="shared" si="48"/>
        <v>38</v>
      </c>
      <c r="AA52" s="447">
        <f t="shared" si="49"/>
        <v>45</v>
      </c>
      <c r="AB52" s="447">
        <f t="shared" si="50"/>
        <v>228</v>
      </c>
      <c r="AC52" s="447">
        <f t="shared" si="51"/>
        <v>185</v>
      </c>
      <c r="AD52" s="447">
        <f t="shared" si="52"/>
        <v>265</v>
      </c>
      <c r="AE52" s="447">
        <f t="shared" si="53"/>
        <v>213</v>
      </c>
      <c r="AF52" s="447">
        <f t="shared" si="54"/>
        <v>186</v>
      </c>
      <c r="AG52" s="447">
        <f t="shared" si="55"/>
        <v>165</v>
      </c>
      <c r="AH52" s="447">
        <f t="shared" si="56"/>
        <v>104</v>
      </c>
      <c r="AI52" s="447">
        <f t="shared" si="57"/>
        <v>92</v>
      </c>
      <c r="AJ52" s="447">
        <f t="shared" si="58"/>
        <v>50</v>
      </c>
      <c r="AK52" s="447">
        <f t="shared" si="59"/>
        <v>35</v>
      </c>
      <c r="AL52" s="447">
        <f t="shared" si="60"/>
        <v>27</v>
      </c>
      <c r="AM52" s="447">
        <f t="shared" si="61"/>
        <v>30</v>
      </c>
      <c r="AN52" s="447">
        <f t="shared" si="62"/>
        <v>14</v>
      </c>
      <c r="AO52" s="447">
        <f t="shared" si="63"/>
        <v>22</v>
      </c>
      <c r="AP52" s="447">
        <f t="shared" si="64"/>
        <v>3</v>
      </c>
      <c r="AQ52" s="447">
        <f t="shared" si="65"/>
        <v>22</v>
      </c>
      <c r="AR52" s="447">
        <f t="shared" si="66"/>
        <v>4</v>
      </c>
      <c r="AT52" s="16" t="s">
        <v>191</v>
      </c>
      <c r="AU52" s="13">
        <v>1</v>
      </c>
      <c r="AV52" s="13"/>
      <c r="AW52" s="13"/>
      <c r="AX52" s="13">
        <v>3</v>
      </c>
      <c r="AY52" s="13">
        <v>2</v>
      </c>
      <c r="AZ52" s="13">
        <v>1</v>
      </c>
      <c r="BA52" s="13">
        <v>1</v>
      </c>
      <c r="BB52" s="13"/>
      <c r="BC52" s="13">
        <v>1</v>
      </c>
      <c r="BD52" s="13">
        <v>1</v>
      </c>
      <c r="BE52" s="13">
        <v>3</v>
      </c>
      <c r="BF52" s="13">
        <v>1</v>
      </c>
      <c r="BG52" s="13">
        <v>1</v>
      </c>
      <c r="BH52" s="13">
        <v>2</v>
      </c>
      <c r="BI52" s="13">
        <v>3</v>
      </c>
      <c r="BJ52" s="13">
        <v>2</v>
      </c>
      <c r="BK52" s="13">
        <v>3</v>
      </c>
      <c r="BL52" s="13">
        <v>6</v>
      </c>
      <c r="BM52" s="13">
        <v>7</v>
      </c>
      <c r="BN52" s="13">
        <v>17</v>
      </c>
      <c r="BO52" s="13">
        <v>16</v>
      </c>
      <c r="BP52" s="13">
        <v>9</v>
      </c>
      <c r="BQ52" s="13">
        <v>7</v>
      </c>
      <c r="BR52" s="13">
        <v>22</v>
      </c>
      <c r="BS52" s="13">
        <v>27</v>
      </c>
      <c r="BT52" s="13">
        <v>16</v>
      </c>
      <c r="BU52" s="13">
        <v>19</v>
      </c>
      <c r="BV52" s="13">
        <v>18</v>
      </c>
      <c r="BW52" s="13">
        <v>22</v>
      </c>
      <c r="BX52" s="13">
        <v>29</v>
      </c>
      <c r="BY52" s="13">
        <v>25</v>
      </c>
      <c r="BZ52" s="13">
        <v>31</v>
      </c>
      <c r="CA52" s="13">
        <v>13</v>
      </c>
      <c r="CB52" s="13">
        <v>22</v>
      </c>
      <c r="CC52" s="13">
        <v>19</v>
      </c>
      <c r="CD52" s="13">
        <v>13</v>
      </c>
      <c r="CE52" s="13">
        <v>23</v>
      </c>
      <c r="CF52" s="13">
        <v>23</v>
      </c>
      <c r="CG52" s="13">
        <v>16</v>
      </c>
      <c r="CH52" s="13">
        <v>28</v>
      </c>
      <c r="CI52" s="13">
        <v>22</v>
      </c>
      <c r="CJ52" s="13">
        <v>18</v>
      </c>
      <c r="CK52" s="13">
        <v>20</v>
      </c>
      <c r="CL52" s="13">
        <v>15</v>
      </c>
      <c r="CM52" s="13">
        <v>22</v>
      </c>
      <c r="CN52" s="13">
        <v>11</v>
      </c>
      <c r="CO52" s="13">
        <v>16</v>
      </c>
      <c r="CP52" s="13">
        <v>9</v>
      </c>
      <c r="CQ52" s="13">
        <v>16</v>
      </c>
      <c r="CR52" s="13">
        <v>16</v>
      </c>
      <c r="CS52" s="13">
        <v>11</v>
      </c>
      <c r="CT52" s="13">
        <v>11</v>
      </c>
      <c r="CU52" s="13">
        <v>11</v>
      </c>
      <c r="CV52" s="13">
        <v>7</v>
      </c>
      <c r="CW52" s="13">
        <v>5</v>
      </c>
      <c r="CX52" s="13">
        <v>10</v>
      </c>
      <c r="CY52" s="13">
        <v>8</v>
      </c>
      <c r="CZ52" s="13">
        <v>14</v>
      </c>
      <c r="DA52" s="13">
        <v>8</v>
      </c>
      <c r="DB52" s="13">
        <v>7</v>
      </c>
      <c r="DC52" s="13">
        <v>4</v>
      </c>
      <c r="DD52" s="13">
        <v>3</v>
      </c>
      <c r="DE52" s="13">
        <v>1</v>
      </c>
      <c r="DF52" s="13">
        <v>4</v>
      </c>
      <c r="DG52" s="13">
        <v>3</v>
      </c>
      <c r="DH52" s="13">
        <v>6</v>
      </c>
      <c r="DI52" s="13">
        <v>7</v>
      </c>
      <c r="DJ52" s="13">
        <v>4</v>
      </c>
      <c r="DK52" s="13">
        <v>1</v>
      </c>
      <c r="DL52" s="13">
        <v>2</v>
      </c>
      <c r="DM52" s="13">
        <v>4</v>
      </c>
      <c r="DN52" s="13">
        <v>4</v>
      </c>
      <c r="DO52" s="13">
        <v>2</v>
      </c>
      <c r="DP52" s="13">
        <v>5</v>
      </c>
      <c r="DQ52" s="13">
        <v>3</v>
      </c>
      <c r="DR52" s="13">
        <v>2</v>
      </c>
      <c r="DS52" s="13">
        <v>4</v>
      </c>
      <c r="DT52" s="13">
        <v>2</v>
      </c>
      <c r="DU52" s="13">
        <v>3</v>
      </c>
      <c r="DV52" s="13">
        <v>1</v>
      </c>
      <c r="DW52" s="13">
        <v>3</v>
      </c>
      <c r="DX52" s="13">
        <v>2</v>
      </c>
      <c r="DY52" s="13">
        <v>5</v>
      </c>
      <c r="DZ52" s="13">
        <v>2</v>
      </c>
      <c r="EA52" s="13">
        <v>1</v>
      </c>
      <c r="EB52" s="13">
        <v>3</v>
      </c>
      <c r="EC52" s="13">
        <v>1</v>
      </c>
      <c r="ED52" s="13">
        <v>3</v>
      </c>
      <c r="EE52" s="13">
        <v>1</v>
      </c>
      <c r="EF52" s="13">
        <v>1</v>
      </c>
      <c r="EG52" s="13">
        <v>4</v>
      </c>
      <c r="EH52" s="13">
        <v>1</v>
      </c>
      <c r="EI52" s="13">
        <v>2</v>
      </c>
      <c r="EJ52" s="13">
        <v>4</v>
      </c>
      <c r="EK52" s="13">
        <v>5</v>
      </c>
      <c r="EL52" s="13">
        <v>2</v>
      </c>
      <c r="EM52" s="13">
        <v>1</v>
      </c>
      <c r="EN52" s="13">
        <v>1</v>
      </c>
      <c r="EO52" s="13"/>
      <c r="EP52" s="13"/>
      <c r="EQ52" s="13">
        <v>2</v>
      </c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59">
        <v>819</v>
      </c>
      <c r="FC52" s="13">
        <v>1</v>
      </c>
      <c r="FD52" s="13">
        <v>5</v>
      </c>
      <c r="FE52" s="13">
        <v>2</v>
      </c>
      <c r="FF52" s="13">
        <v>3</v>
      </c>
      <c r="FG52" s="13">
        <v>2</v>
      </c>
      <c r="FH52" s="13">
        <v>2</v>
      </c>
      <c r="FI52" s="13">
        <v>2</v>
      </c>
      <c r="FJ52" s="13"/>
      <c r="FK52" s="13">
        <v>3</v>
      </c>
      <c r="FL52" s="13">
        <v>1</v>
      </c>
      <c r="FM52" s="13">
        <v>4</v>
      </c>
      <c r="FN52" s="13"/>
      <c r="FO52" s="13">
        <v>1</v>
      </c>
      <c r="FP52" s="13">
        <v>2</v>
      </c>
      <c r="FQ52" s="13">
        <v>2</v>
      </c>
      <c r="FR52" s="13">
        <v>9</v>
      </c>
      <c r="FS52" s="13">
        <v>5</v>
      </c>
      <c r="FT52" s="13">
        <v>8</v>
      </c>
      <c r="FU52" s="13">
        <v>1</v>
      </c>
      <c r="FV52" s="13">
        <v>6</v>
      </c>
      <c r="FW52" s="13">
        <v>13</v>
      </c>
      <c r="FX52" s="13">
        <v>12</v>
      </c>
      <c r="FY52" s="13">
        <v>24</v>
      </c>
      <c r="FZ52" s="13">
        <v>22</v>
      </c>
      <c r="GA52" s="13">
        <v>27</v>
      </c>
      <c r="GB52" s="13">
        <v>24</v>
      </c>
      <c r="GC52" s="13">
        <v>25</v>
      </c>
      <c r="GD52" s="13">
        <v>28</v>
      </c>
      <c r="GE52" s="13">
        <v>32</v>
      </c>
      <c r="GF52" s="13">
        <v>21</v>
      </c>
      <c r="GG52" s="13">
        <v>23</v>
      </c>
      <c r="GH52" s="13">
        <v>24</v>
      </c>
      <c r="GI52" s="13">
        <v>28</v>
      </c>
      <c r="GJ52" s="13">
        <v>41</v>
      </c>
      <c r="GK52" s="13">
        <v>19</v>
      </c>
      <c r="GL52" s="13">
        <v>23</v>
      </c>
      <c r="GM52" s="13">
        <v>29</v>
      </c>
      <c r="GN52" s="13">
        <v>23</v>
      </c>
      <c r="GO52" s="13">
        <v>25</v>
      </c>
      <c r="GP52" s="13">
        <v>30</v>
      </c>
      <c r="GQ52" s="13">
        <v>18</v>
      </c>
      <c r="GR52" s="13">
        <v>18</v>
      </c>
      <c r="GS52" s="13">
        <v>22</v>
      </c>
      <c r="GT52" s="13">
        <v>20</v>
      </c>
      <c r="GU52" s="13">
        <v>24</v>
      </c>
      <c r="GV52" s="13">
        <v>16</v>
      </c>
      <c r="GW52" s="13">
        <v>19</v>
      </c>
      <c r="GX52" s="13">
        <v>17</v>
      </c>
      <c r="GY52" s="13">
        <v>15</v>
      </c>
      <c r="GZ52" s="13">
        <v>17</v>
      </c>
      <c r="HA52" s="13">
        <v>12</v>
      </c>
      <c r="HB52" s="13">
        <v>12</v>
      </c>
      <c r="HC52" s="13">
        <v>17</v>
      </c>
      <c r="HD52" s="13">
        <v>9</v>
      </c>
      <c r="HE52" s="13">
        <v>6</v>
      </c>
      <c r="HF52" s="13">
        <v>12</v>
      </c>
      <c r="HG52" s="13">
        <v>9</v>
      </c>
      <c r="HH52" s="13">
        <v>9</v>
      </c>
      <c r="HI52" s="13">
        <v>8</v>
      </c>
      <c r="HJ52" s="13">
        <v>10</v>
      </c>
      <c r="HK52" s="13">
        <v>7</v>
      </c>
      <c r="HL52" s="13">
        <v>4</v>
      </c>
      <c r="HM52" s="13">
        <v>7</v>
      </c>
      <c r="HN52" s="13">
        <v>5</v>
      </c>
      <c r="HO52" s="13">
        <v>9</v>
      </c>
      <c r="HP52" s="13">
        <v>3</v>
      </c>
      <c r="HQ52" s="13">
        <v>6</v>
      </c>
      <c r="HR52" s="13">
        <v>5</v>
      </c>
      <c r="HS52" s="13">
        <v>3</v>
      </c>
      <c r="HT52" s="13">
        <v>1</v>
      </c>
      <c r="HU52" s="13">
        <v>7</v>
      </c>
      <c r="HV52" s="13">
        <v>2</v>
      </c>
      <c r="HW52" s="13">
        <v>2</v>
      </c>
      <c r="HX52" s="13">
        <v>5</v>
      </c>
      <c r="HY52" s="13">
        <v>4</v>
      </c>
      <c r="HZ52" s="13">
        <v>2</v>
      </c>
      <c r="IA52" s="13">
        <v>1</v>
      </c>
      <c r="IB52" s="13"/>
      <c r="IC52" s="13">
        <v>4</v>
      </c>
      <c r="ID52" s="13"/>
      <c r="IE52" s="13">
        <v>3</v>
      </c>
      <c r="IF52" s="13">
        <v>1</v>
      </c>
      <c r="IG52" s="13">
        <v>1</v>
      </c>
      <c r="IH52" s="13">
        <v>3</v>
      </c>
      <c r="II52" s="13">
        <v>1</v>
      </c>
      <c r="IJ52" s="13">
        <v>2</v>
      </c>
      <c r="IK52" s="13"/>
      <c r="IL52" s="13"/>
      <c r="IM52" s="13">
        <v>1</v>
      </c>
      <c r="IN52" s="13">
        <v>2</v>
      </c>
      <c r="IO52" s="13">
        <v>2</v>
      </c>
      <c r="IP52" s="13"/>
      <c r="IQ52" s="13"/>
      <c r="IR52" s="13"/>
      <c r="IS52" s="13"/>
      <c r="IT52" s="13"/>
      <c r="IU52" s="13"/>
      <c r="IV52" s="13">
        <v>1</v>
      </c>
      <c r="IW52" s="13"/>
      <c r="IX52" s="13"/>
      <c r="IY52" s="13"/>
      <c r="IZ52" s="13"/>
      <c r="JA52" s="13"/>
      <c r="JB52" s="13"/>
      <c r="JC52" s="13"/>
      <c r="JD52" s="13"/>
      <c r="JE52" s="13">
        <v>1</v>
      </c>
      <c r="JF52" s="59">
        <v>937</v>
      </c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>
        <v>1</v>
      </c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>
        <v>1</v>
      </c>
      <c r="LR52" s="13">
        <v>1</v>
      </c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59">
        <v>3</v>
      </c>
      <c r="NG52" s="13">
        <v>1759</v>
      </c>
    </row>
    <row r="53" spans="1:371">
      <c r="A53" s="9" t="s">
        <v>191</v>
      </c>
      <c r="B53" s="253">
        <f t="shared" si="26"/>
        <v>21</v>
      </c>
      <c r="C53" s="253">
        <f t="shared" si="27"/>
        <v>10</v>
      </c>
      <c r="D53" s="253">
        <f t="shared" si="28"/>
        <v>38</v>
      </c>
      <c r="E53" s="253">
        <f t="shared" si="29"/>
        <v>45</v>
      </c>
      <c r="F53" s="253">
        <f t="shared" si="30"/>
        <v>228</v>
      </c>
      <c r="G53" s="253">
        <f t="shared" si="31"/>
        <v>185</v>
      </c>
      <c r="H53" s="253">
        <f t="shared" si="32"/>
        <v>265</v>
      </c>
      <c r="I53" s="253">
        <f t="shared" si="33"/>
        <v>213</v>
      </c>
      <c r="J53" s="253">
        <f t="shared" si="34"/>
        <v>186</v>
      </c>
      <c r="K53" s="253">
        <f t="shared" si="35"/>
        <v>165</v>
      </c>
      <c r="L53" s="253">
        <f t="shared" si="36"/>
        <v>104</v>
      </c>
      <c r="M53" s="253">
        <f t="shared" si="37"/>
        <v>92</v>
      </c>
      <c r="N53" s="253">
        <f t="shared" si="38"/>
        <v>50</v>
      </c>
      <c r="O53" s="253">
        <f t="shared" si="39"/>
        <v>35</v>
      </c>
      <c r="P53" s="253">
        <f t="shared" si="40"/>
        <v>27</v>
      </c>
      <c r="Q53" s="253">
        <f t="shared" si="41"/>
        <v>30</v>
      </c>
      <c r="R53" s="253">
        <f t="shared" si="42"/>
        <v>14</v>
      </c>
      <c r="S53" s="253">
        <f t="shared" si="43"/>
        <v>22</v>
      </c>
      <c r="T53" s="253">
        <f t="shared" si="44"/>
        <v>3</v>
      </c>
      <c r="U53" s="253">
        <f t="shared" si="45"/>
        <v>22</v>
      </c>
      <c r="W53" s="16" t="s">
        <v>65</v>
      </c>
      <c r="X53" s="447">
        <f t="shared" si="46"/>
        <v>83</v>
      </c>
      <c r="Y53" s="447">
        <f t="shared" si="47"/>
        <v>81</v>
      </c>
      <c r="Z53" s="447">
        <f t="shared" si="48"/>
        <v>126</v>
      </c>
      <c r="AA53" s="447">
        <f t="shared" si="49"/>
        <v>149</v>
      </c>
      <c r="AB53" s="447">
        <f t="shared" si="50"/>
        <v>353</v>
      </c>
      <c r="AC53" s="447">
        <f t="shared" si="51"/>
        <v>399</v>
      </c>
      <c r="AD53" s="447">
        <f t="shared" si="52"/>
        <v>408</v>
      </c>
      <c r="AE53" s="447">
        <f t="shared" si="53"/>
        <v>397</v>
      </c>
      <c r="AF53" s="447">
        <f t="shared" si="54"/>
        <v>327</v>
      </c>
      <c r="AG53" s="447">
        <f t="shared" si="55"/>
        <v>389</v>
      </c>
      <c r="AH53" s="447">
        <f t="shared" si="56"/>
        <v>232</v>
      </c>
      <c r="AI53" s="447">
        <f t="shared" si="57"/>
        <v>216</v>
      </c>
      <c r="AJ53" s="447">
        <f t="shared" si="58"/>
        <v>114</v>
      </c>
      <c r="AK53" s="447">
        <f t="shared" si="59"/>
        <v>107</v>
      </c>
      <c r="AL53" s="447">
        <f t="shared" si="60"/>
        <v>63</v>
      </c>
      <c r="AM53" s="447">
        <f t="shared" si="61"/>
        <v>53</v>
      </c>
      <c r="AN53" s="447">
        <f t="shared" si="62"/>
        <v>28</v>
      </c>
      <c r="AO53" s="447">
        <f t="shared" si="63"/>
        <v>46</v>
      </c>
      <c r="AP53" s="447">
        <f t="shared" si="64"/>
        <v>3</v>
      </c>
      <c r="AQ53" s="447">
        <f t="shared" si="65"/>
        <v>25</v>
      </c>
      <c r="AR53" s="447">
        <f t="shared" si="66"/>
        <v>9</v>
      </c>
      <c r="AT53" s="16" t="s">
        <v>65</v>
      </c>
      <c r="AU53" s="13">
        <v>7</v>
      </c>
      <c r="AV53" s="13">
        <v>8</v>
      </c>
      <c r="AW53" s="13">
        <v>4</v>
      </c>
      <c r="AX53" s="13">
        <v>9</v>
      </c>
      <c r="AY53" s="13">
        <v>6</v>
      </c>
      <c r="AZ53" s="13">
        <v>10</v>
      </c>
      <c r="BA53" s="13">
        <v>16</v>
      </c>
      <c r="BB53" s="13">
        <v>8</v>
      </c>
      <c r="BC53" s="13">
        <v>6</v>
      </c>
      <c r="BD53" s="13">
        <v>7</v>
      </c>
      <c r="BE53" s="13">
        <v>6</v>
      </c>
      <c r="BF53" s="13">
        <v>8</v>
      </c>
      <c r="BG53" s="13">
        <v>9</v>
      </c>
      <c r="BH53" s="13">
        <v>9</v>
      </c>
      <c r="BI53" s="13">
        <v>13</v>
      </c>
      <c r="BJ53" s="13">
        <v>16</v>
      </c>
      <c r="BK53" s="13">
        <v>16</v>
      </c>
      <c r="BL53" s="13">
        <v>18</v>
      </c>
      <c r="BM53" s="13">
        <v>26</v>
      </c>
      <c r="BN53" s="13">
        <v>28</v>
      </c>
      <c r="BO53" s="13">
        <v>38</v>
      </c>
      <c r="BP53" s="13">
        <v>30</v>
      </c>
      <c r="BQ53" s="13">
        <v>50</v>
      </c>
      <c r="BR53" s="13">
        <v>39</v>
      </c>
      <c r="BS53" s="13">
        <v>44</v>
      </c>
      <c r="BT53" s="13">
        <v>38</v>
      </c>
      <c r="BU53" s="13">
        <v>45</v>
      </c>
      <c r="BV53" s="13">
        <v>37</v>
      </c>
      <c r="BW53" s="13">
        <v>39</v>
      </c>
      <c r="BX53" s="13">
        <v>39</v>
      </c>
      <c r="BY53" s="13">
        <v>59</v>
      </c>
      <c r="BZ53" s="13">
        <v>35</v>
      </c>
      <c r="CA53" s="13">
        <v>49</v>
      </c>
      <c r="CB53" s="13">
        <v>36</v>
      </c>
      <c r="CC53" s="13">
        <v>31</v>
      </c>
      <c r="CD53" s="13">
        <v>45</v>
      </c>
      <c r="CE53" s="13">
        <v>25</v>
      </c>
      <c r="CF53" s="13">
        <v>37</v>
      </c>
      <c r="CG53" s="13">
        <v>45</v>
      </c>
      <c r="CH53" s="13">
        <v>35</v>
      </c>
      <c r="CI53" s="13">
        <v>43</v>
      </c>
      <c r="CJ53" s="13">
        <v>51</v>
      </c>
      <c r="CK53" s="13">
        <v>35</v>
      </c>
      <c r="CL53" s="13">
        <v>40</v>
      </c>
      <c r="CM53" s="13">
        <v>41</v>
      </c>
      <c r="CN53" s="13">
        <v>34</v>
      </c>
      <c r="CO53" s="13">
        <v>35</v>
      </c>
      <c r="CP53" s="13">
        <v>47</v>
      </c>
      <c r="CQ53" s="13">
        <v>29</v>
      </c>
      <c r="CR53" s="13">
        <v>34</v>
      </c>
      <c r="CS53" s="13">
        <v>30</v>
      </c>
      <c r="CT53" s="13">
        <v>29</v>
      </c>
      <c r="CU53" s="13">
        <v>18</v>
      </c>
      <c r="CV53" s="13">
        <v>25</v>
      </c>
      <c r="CW53" s="13">
        <v>14</v>
      </c>
      <c r="CX53" s="13">
        <v>23</v>
      </c>
      <c r="CY53" s="13">
        <v>16</v>
      </c>
      <c r="CZ53" s="13">
        <v>25</v>
      </c>
      <c r="DA53" s="13">
        <v>20</v>
      </c>
      <c r="DB53" s="13">
        <v>16</v>
      </c>
      <c r="DC53" s="13">
        <v>17</v>
      </c>
      <c r="DD53" s="13">
        <v>19</v>
      </c>
      <c r="DE53" s="13">
        <v>14</v>
      </c>
      <c r="DF53" s="13">
        <v>10</v>
      </c>
      <c r="DG53" s="13">
        <v>11</v>
      </c>
      <c r="DH53" s="13">
        <v>8</v>
      </c>
      <c r="DI53" s="13">
        <v>9</v>
      </c>
      <c r="DJ53" s="13">
        <v>5</v>
      </c>
      <c r="DK53" s="13">
        <v>6</v>
      </c>
      <c r="DL53" s="13">
        <v>8</v>
      </c>
      <c r="DM53" s="13">
        <v>4</v>
      </c>
      <c r="DN53" s="13">
        <v>5</v>
      </c>
      <c r="DO53" s="13">
        <v>4</v>
      </c>
      <c r="DP53" s="13">
        <v>6</v>
      </c>
      <c r="DQ53" s="13">
        <v>9</v>
      </c>
      <c r="DR53" s="13">
        <v>6</v>
      </c>
      <c r="DS53" s="13">
        <v>5</v>
      </c>
      <c r="DT53" s="13">
        <v>4</v>
      </c>
      <c r="DU53" s="13">
        <v>5</v>
      </c>
      <c r="DV53" s="13">
        <v>5</v>
      </c>
      <c r="DW53" s="13">
        <v>9</v>
      </c>
      <c r="DX53" s="13">
        <v>3</v>
      </c>
      <c r="DY53" s="13">
        <v>6</v>
      </c>
      <c r="DZ53" s="13">
        <v>3</v>
      </c>
      <c r="EA53" s="13">
        <v>6</v>
      </c>
      <c r="EB53" s="13">
        <v>8</v>
      </c>
      <c r="EC53" s="13">
        <v>2</v>
      </c>
      <c r="ED53" s="13">
        <v>3</v>
      </c>
      <c r="EE53" s="13">
        <v>5</v>
      </c>
      <c r="EF53" s="13">
        <v>1</v>
      </c>
      <c r="EG53" s="13">
        <v>7</v>
      </c>
      <c r="EH53" s="13">
        <v>7</v>
      </c>
      <c r="EI53" s="13">
        <v>1</v>
      </c>
      <c r="EJ53" s="13">
        <v>2</v>
      </c>
      <c r="EK53" s="13">
        <v>2</v>
      </c>
      <c r="EL53" s="13"/>
      <c r="EM53" s="13">
        <v>2</v>
      </c>
      <c r="EN53" s="13">
        <v>2</v>
      </c>
      <c r="EO53" s="13"/>
      <c r="EP53" s="13">
        <v>1</v>
      </c>
      <c r="EQ53" s="13">
        <v>1</v>
      </c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59">
        <v>1862</v>
      </c>
      <c r="FC53" s="13">
        <v>14</v>
      </c>
      <c r="FD53" s="13">
        <v>12</v>
      </c>
      <c r="FE53" s="13">
        <v>4</v>
      </c>
      <c r="FF53" s="13">
        <v>11</v>
      </c>
      <c r="FG53" s="13">
        <v>6</v>
      </c>
      <c r="FH53" s="13">
        <v>5</v>
      </c>
      <c r="FI53" s="13">
        <v>5</v>
      </c>
      <c r="FJ53" s="13">
        <v>9</v>
      </c>
      <c r="FK53" s="13">
        <v>11</v>
      </c>
      <c r="FL53" s="13">
        <v>6</v>
      </c>
      <c r="FM53" s="13">
        <v>8</v>
      </c>
      <c r="FN53" s="13">
        <v>5</v>
      </c>
      <c r="FO53" s="13">
        <v>13</v>
      </c>
      <c r="FP53" s="13">
        <v>6</v>
      </c>
      <c r="FQ53" s="13">
        <v>9</v>
      </c>
      <c r="FR53" s="13">
        <v>7</v>
      </c>
      <c r="FS53" s="13">
        <v>16</v>
      </c>
      <c r="FT53" s="13">
        <v>19</v>
      </c>
      <c r="FU53" s="13">
        <v>19</v>
      </c>
      <c r="FV53" s="13">
        <v>24</v>
      </c>
      <c r="FW53" s="13">
        <v>24</v>
      </c>
      <c r="FX53" s="13">
        <v>23</v>
      </c>
      <c r="FY53" s="13">
        <v>37</v>
      </c>
      <c r="FZ53" s="13">
        <v>37</v>
      </c>
      <c r="GA53" s="13">
        <v>24</v>
      </c>
      <c r="GB53" s="13">
        <v>35</v>
      </c>
      <c r="GC53" s="13">
        <v>49</v>
      </c>
      <c r="GD53" s="13">
        <v>40</v>
      </c>
      <c r="GE53" s="13">
        <v>45</v>
      </c>
      <c r="GF53" s="13">
        <v>39</v>
      </c>
      <c r="GG53" s="13">
        <v>31</v>
      </c>
      <c r="GH53" s="13">
        <v>45</v>
      </c>
      <c r="GI53" s="13">
        <v>44</v>
      </c>
      <c r="GJ53" s="13">
        <v>49</v>
      </c>
      <c r="GK53" s="13">
        <v>40</v>
      </c>
      <c r="GL53" s="13">
        <v>45</v>
      </c>
      <c r="GM53" s="13">
        <v>46</v>
      </c>
      <c r="GN53" s="13">
        <v>40</v>
      </c>
      <c r="GO53" s="13">
        <v>34</v>
      </c>
      <c r="GP53" s="13">
        <v>34</v>
      </c>
      <c r="GQ53" s="13">
        <v>42</v>
      </c>
      <c r="GR53" s="13">
        <v>33</v>
      </c>
      <c r="GS53" s="13">
        <v>33</v>
      </c>
      <c r="GT53" s="13">
        <v>39</v>
      </c>
      <c r="GU53" s="13">
        <v>33</v>
      </c>
      <c r="GV53" s="13">
        <v>28</v>
      </c>
      <c r="GW53" s="13">
        <v>30</v>
      </c>
      <c r="GX53" s="13">
        <v>23</v>
      </c>
      <c r="GY53" s="13">
        <v>34</v>
      </c>
      <c r="GZ53" s="13">
        <v>32</v>
      </c>
      <c r="HA53" s="13">
        <v>24</v>
      </c>
      <c r="HB53" s="13">
        <v>27</v>
      </c>
      <c r="HC53" s="13">
        <v>22</v>
      </c>
      <c r="HD53" s="13">
        <v>27</v>
      </c>
      <c r="HE53" s="13">
        <v>14</v>
      </c>
      <c r="HF53" s="13">
        <v>23</v>
      </c>
      <c r="HG53" s="13">
        <v>20</v>
      </c>
      <c r="HH53" s="13">
        <v>32</v>
      </c>
      <c r="HI53" s="13">
        <v>23</v>
      </c>
      <c r="HJ53" s="13">
        <v>20</v>
      </c>
      <c r="HK53" s="13">
        <v>15</v>
      </c>
      <c r="HL53" s="13">
        <v>17</v>
      </c>
      <c r="HM53" s="13">
        <v>11</v>
      </c>
      <c r="HN53" s="13">
        <v>10</v>
      </c>
      <c r="HO53" s="13">
        <v>18</v>
      </c>
      <c r="HP53" s="13">
        <v>11</v>
      </c>
      <c r="HQ53" s="13">
        <v>7</v>
      </c>
      <c r="HR53" s="13">
        <v>10</v>
      </c>
      <c r="HS53" s="13">
        <v>8</v>
      </c>
      <c r="HT53" s="13">
        <v>7</v>
      </c>
      <c r="HU53" s="13">
        <v>8</v>
      </c>
      <c r="HV53" s="13">
        <v>9</v>
      </c>
      <c r="HW53" s="13">
        <v>12</v>
      </c>
      <c r="HX53" s="13">
        <v>4</v>
      </c>
      <c r="HY53" s="13">
        <v>6</v>
      </c>
      <c r="HZ53" s="13">
        <v>7</v>
      </c>
      <c r="IA53" s="13">
        <v>4</v>
      </c>
      <c r="IB53" s="13">
        <v>9</v>
      </c>
      <c r="IC53" s="13">
        <v>1</v>
      </c>
      <c r="ID53" s="13">
        <v>3</v>
      </c>
      <c r="IE53" s="13">
        <v>3</v>
      </c>
      <c r="IF53" s="13"/>
      <c r="IG53" s="13">
        <v>3</v>
      </c>
      <c r="IH53" s="13">
        <v>5</v>
      </c>
      <c r="II53" s="13">
        <v>5</v>
      </c>
      <c r="IJ53" s="13">
        <v>2</v>
      </c>
      <c r="IK53" s="13">
        <v>2</v>
      </c>
      <c r="IL53" s="13">
        <v>5</v>
      </c>
      <c r="IM53" s="13">
        <v>3</v>
      </c>
      <c r="IN53" s="13"/>
      <c r="IO53" s="13"/>
      <c r="IP53" s="13"/>
      <c r="IQ53" s="13">
        <v>1</v>
      </c>
      <c r="IR53" s="13"/>
      <c r="IS53" s="13">
        <v>2</v>
      </c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59">
        <v>1737</v>
      </c>
      <c r="JG53" s="13">
        <v>2</v>
      </c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>
        <v>2</v>
      </c>
      <c r="KH53" s="13"/>
      <c r="KI53" s="13"/>
      <c r="KJ53" s="13"/>
      <c r="KK53" s="13"/>
      <c r="KL53" s="13"/>
      <c r="KM53" s="13">
        <v>1</v>
      </c>
      <c r="KN53" s="13">
        <v>1</v>
      </c>
      <c r="KO53" s="13">
        <v>1</v>
      </c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>
        <v>2</v>
      </c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59">
        <v>9</v>
      </c>
      <c r="NG53" s="13">
        <v>3608</v>
      </c>
    </row>
    <row r="54" spans="1:371">
      <c r="A54" s="9" t="s">
        <v>65</v>
      </c>
      <c r="B54" s="253">
        <f t="shared" si="26"/>
        <v>83</v>
      </c>
      <c r="C54" s="253">
        <f t="shared" si="27"/>
        <v>81</v>
      </c>
      <c r="D54" s="253">
        <f t="shared" si="28"/>
        <v>126</v>
      </c>
      <c r="E54" s="253">
        <f t="shared" si="29"/>
        <v>149</v>
      </c>
      <c r="F54" s="253">
        <f t="shared" si="30"/>
        <v>353</v>
      </c>
      <c r="G54" s="253">
        <f t="shared" si="31"/>
        <v>399</v>
      </c>
      <c r="H54" s="253">
        <f t="shared" si="32"/>
        <v>408</v>
      </c>
      <c r="I54" s="253">
        <f t="shared" si="33"/>
        <v>397</v>
      </c>
      <c r="J54" s="253">
        <f t="shared" si="34"/>
        <v>327</v>
      </c>
      <c r="K54" s="253">
        <f t="shared" si="35"/>
        <v>389</v>
      </c>
      <c r="L54" s="253">
        <f t="shared" si="36"/>
        <v>232</v>
      </c>
      <c r="M54" s="253">
        <f t="shared" si="37"/>
        <v>216</v>
      </c>
      <c r="N54" s="253">
        <f t="shared" si="38"/>
        <v>114</v>
      </c>
      <c r="O54" s="253">
        <f t="shared" si="39"/>
        <v>107</v>
      </c>
      <c r="P54" s="253">
        <f t="shared" si="40"/>
        <v>63</v>
      </c>
      <c r="Q54" s="253">
        <f t="shared" si="41"/>
        <v>53</v>
      </c>
      <c r="R54" s="253">
        <f t="shared" si="42"/>
        <v>28</v>
      </c>
      <c r="S54" s="253">
        <f t="shared" si="43"/>
        <v>46</v>
      </c>
      <c r="T54" s="253">
        <f t="shared" si="44"/>
        <v>3</v>
      </c>
      <c r="U54" s="253">
        <f t="shared" si="45"/>
        <v>25</v>
      </c>
      <c r="W54" s="16" t="s">
        <v>192</v>
      </c>
      <c r="X54" s="447">
        <f t="shared" si="46"/>
        <v>3</v>
      </c>
      <c r="Y54" s="447">
        <f t="shared" si="47"/>
        <v>2</v>
      </c>
      <c r="Z54" s="447">
        <f t="shared" si="48"/>
        <v>12</v>
      </c>
      <c r="AA54" s="447">
        <f t="shared" si="49"/>
        <v>13</v>
      </c>
      <c r="AB54" s="447">
        <f t="shared" si="50"/>
        <v>63</v>
      </c>
      <c r="AC54" s="447">
        <f t="shared" si="51"/>
        <v>38</v>
      </c>
      <c r="AD54" s="447">
        <f t="shared" si="52"/>
        <v>113</v>
      </c>
      <c r="AE54" s="447">
        <f t="shared" si="53"/>
        <v>40</v>
      </c>
      <c r="AF54" s="447">
        <f t="shared" si="54"/>
        <v>85</v>
      </c>
      <c r="AG54" s="447">
        <f t="shared" si="55"/>
        <v>48</v>
      </c>
      <c r="AH54" s="447">
        <f t="shared" si="56"/>
        <v>34</v>
      </c>
      <c r="AI54" s="447">
        <f t="shared" si="57"/>
        <v>27</v>
      </c>
      <c r="AJ54" s="447">
        <f t="shared" si="58"/>
        <v>24</v>
      </c>
      <c r="AK54" s="447">
        <f t="shared" si="59"/>
        <v>13</v>
      </c>
      <c r="AL54" s="447">
        <f t="shared" si="60"/>
        <v>11</v>
      </c>
      <c r="AM54" s="447">
        <f t="shared" si="61"/>
        <v>9</v>
      </c>
      <c r="AN54" s="447">
        <f t="shared" si="62"/>
        <v>7</v>
      </c>
      <c r="AO54" s="447">
        <f t="shared" si="63"/>
        <v>8</v>
      </c>
      <c r="AP54" s="447">
        <f t="shared" si="64"/>
        <v>0</v>
      </c>
      <c r="AQ54" s="447">
        <f t="shared" si="65"/>
        <v>2</v>
      </c>
      <c r="AR54" s="447">
        <f t="shared" si="66"/>
        <v>1</v>
      </c>
      <c r="AT54" s="16" t="s">
        <v>192</v>
      </c>
      <c r="AU54" s="13"/>
      <c r="AV54" s="13"/>
      <c r="AW54" s="13"/>
      <c r="AX54" s="13"/>
      <c r="AY54" s="13"/>
      <c r="AZ54" s="13"/>
      <c r="BA54" s="13"/>
      <c r="BB54" s="13">
        <v>1</v>
      </c>
      <c r="BC54" s="13">
        <v>1</v>
      </c>
      <c r="BD54" s="13"/>
      <c r="BE54" s="13"/>
      <c r="BF54" s="13"/>
      <c r="BG54" s="13">
        <v>1</v>
      </c>
      <c r="BH54" s="13"/>
      <c r="BI54" s="13"/>
      <c r="BJ54" s="13">
        <v>5</v>
      </c>
      <c r="BK54" s="13"/>
      <c r="BL54" s="13">
        <v>2</v>
      </c>
      <c r="BM54" s="13">
        <v>3</v>
      </c>
      <c r="BN54" s="13">
        <v>2</v>
      </c>
      <c r="BO54" s="13">
        <v>1</v>
      </c>
      <c r="BP54" s="13">
        <v>5</v>
      </c>
      <c r="BQ54" s="13">
        <v>2</v>
      </c>
      <c r="BR54" s="13">
        <v>4</v>
      </c>
      <c r="BS54" s="13">
        <v>5</v>
      </c>
      <c r="BT54" s="13">
        <v>2</v>
      </c>
      <c r="BU54" s="13">
        <v>4</v>
      </c>
      <c r="BV54" s="13">
        <v>3</v>
      </c>
      <c r="BW54" s="13">
        <v>8</v>
      </c>
      <c r="BX54" s="13">
        <v>4</v>
      </c>
      <c r="BY54" s="13">
        <v>5</v>
      </c>
      <c r="BZ54" s="13">
        <v>2</v>
      </c>
      <c r="CA54" s="13">
        <v>4</v>
      </c>
      <c r="CB54" s="13">
        <v>3</v>
      </c>
      <c r="CC54" s="13">
        <v>2</v>
      </c>
      <c r="CD54" s="13">
        <v>5</v>
      </c>
      <c r="CE54" s="13">
        <v>6</v>
      </c>
      <c r="CF54" s="13">
        <v>5</v>
      </c>
      <c r="CG54" s="13">
        <v>2</v>
      </c>
      <c r="CH54" s="13">
        <v>6</v>
      </c>
      <c r="CI54" s="13">
        <v>8</v>
      </c>
      <c r="CJ54" s="13">
        <v>8</v>
      </c>
      <c r="CK54" s="13">
        <v>4</v>
      </c>
      <c r="CL54" s="13">
        <v>9</v>
      </c>
      <c r="CM54" s="13">
        <v>3</v>
      </c>
      <c r="CN54" s="13">
        <v>4</v>
      </c>
      <c r="CO54" s="13">
        <v>4</v>
      </c>
      <c r="CP54" s="13">
        <v>2</v>
      </c>
      <c r="CQ54" s="13">
        <v>4</v>
      </c>
      <c r="CR54" s="13">
        <v>2</v>
      </c>
      <c r="CS54" s="13">
        <v>2</v>
      </c>
      <c r="CT54" s="13">
        <v>3</v>
      </c>
      <c r="CU54" s="13">
        <v>4</v>
      </c>
      <c r="CV54" s="13">
        <v>5</v>
      </c>
      <c r="CW54" s="13">
        <v>2</v>
      </c>
      <c r="CX54" s="13">
        <v>4</v>
      </c>
      <c r="CY54" s="13">
        <v>2</v>
      </c>
      <c r="CZ54" s="13">
        <v>3</v>
      </c>
      <c r="DA54" s="13">
        <v>1</v>
      </c>
      <c r="DB54" s="13">
        <v>1</v>
      </c>
      <c r="DC54" s="13">
        <v>2</v>
      </c>
      <c r="DD54" s="13">
        <v>2</v>
      </c>
      <c r="DE54" s="13">
        <v>1</v>
      </c>
      <c r="DF54" s="13">
        <v>1</v>
      </c>
      <c r="DG54" s="13">
        <v>1</v>
      </c>
      <c r="DH54" s="13"/>
      <c r="DI54" s="13"/>
      <c r="DJ54" s="13">
        <v>4</v>
      </c>
      <c r="DK54" s="13">
        <v>2</v>
      </c>
      <c r="DL54" s="13"/>
      <c r="DM54" s="13">
        <v>1</v>
      </c>
      <c r="DN54" s="13"/>
      <c r="DO54" s="13">
        <v>2</v>
      </c>
      <c r="DP54" s="13"/>
      <c r="DQ54" s="13"/>
      <c r="DR54" s="13">
        <v>1</v>
      </c>
      <c r="DS54" s="13">
        <v>1</v>
      </c>
      <c r="DT54" s="13">
        <v>3</v>
      </c>
      <c r="DU54" s="13"/>
      <c r="DV54" s="13">
        <v>1</v>
      </c>
      <c r="DW54" s="13">
        <v>1</v>
      </c>
      <c r="DX54" s="13">
        <v>1</v>
      </c>
      <c r="DY54" s="13">
        <v>2</v>
      </c>
      <c r="DZ54" s="13">
        <v>1</v>
      </c>
      <c r="EA54" s="13"/>
      <c r="EB54" s="13">
        <v>1</v>
      </c>
      <c r="EC54" s="13"/>
      <c r="ED54" s="13">
        <v>1</v>
      </c>
      <c r="EE54" s="13"/>
      <c r="EF54" s="13">
        <v>1</v>
      </c>
      <c r="EG54" s="13">
        <v>1</v>
      </c>
      <c r="EH54" s="13"/>
      <c r="EI54" s="13"/>
      <c r="EJ54" s="13">
        <v>1</v>
      </c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59">
        <v>200</v>
      </c>
      <c r="FC54" s="13"/>
      <c r="FD54" s="13"/>
      <c r="FE54" s="13"/>
      <c r="FF54" s="13">
        <v>1</v>
      </c>
      <c r="FG54" s="13"/>
      <c r="FH54" s="13">
        <v>1</v>
      </c>
      <c r="FI54" s="13"/>
      <c r="FJ54" s="13"/>
      <c r="FK54" s="13">
        <v>1</v>
      </c>
      <c r="FL54" s="13"/>
      <c r="FM54" s="13"/>
      <c r="FN54" s="13"/>
      <c r="FO54" s="13">
        <v>1</v>
      </c>
      <c r="FP54" s="13">
        <v>1</v>
      </c>
      <c r="FQ54" s="13">
        <v>1</v>
      </c>
      <c r="FR54" s="13">
        <v>1</v>
      </c>
      <c r="FS54" s="13">
        <v>1</v>
      </c>
      <c r="FT54" s="13"/>
      <c r="FU54" s="13">
        <v>5</v>
      </c>
      <c r="FV54" s="13">
        <v>2</v>
      </c>
      <c r="FW54" s="13">
        <v>3</v>
      </c>
      <c r="FX54" s="13">
        <v>7</v>
      </c>
      <c r="FY54" s="13">
        <v>5</v>
      </c>
      <c r="FZ54" s="13">
        <v>9</v>
      </c>
      <c r="GA54" s="13">
        <v>6</v>
      </c>
      <c r="GB54" s="13">
        <v>5</v>
      </c>
      <c r="GC54" s="13">
        <v>8</v>
      </c>
      <c r="GD54" s="13">
        <v>6</v>
      </c>
      <c r="GE54" s="13">
        <v>6</v>
      </c>
      <c r="GF54" s="13">
        <v>8</v>
      </c>
      <c r="GG54" s="13">
        <v>8</v>
      </c>
      <c r="GH54" s="13">
        <v>9</v>
      </c>
      <c r="GI54" s="13">
        <v>15</v>
      </c>
      <c r="GJ54" s="13">
        <v>10</v>
      </c>
      <c r="GK54" s="13">
        <v>17</v>
      </c>
      <c r="GL54" s="13">
        <v>9</v>
      </c>
      <c r="GM54" s="13">
        <v>11</v>
      </c>
      <c r="GN54" s="13">
        <v>15</v>
      </c>
      <c r="GO54" s="13">
        <v>7</v>
      </c>
      <c r="GP54" s="13">
        <v>12</v>
      </c>
      <c r="GQ54" s="13">
        <v>9</v>
      </c>
      <c r="GR54" s="13">
        <v>19</v>
      </c>
      <c r="GS54" s="13">
        <v>11</v>
      </c>
      <c r="GT54" s="13">
        <v>12</v>
      </c>
      <c r="GU54" s="13">
        <v>5</v>
      </c>
      <c r="GV54" s="13">
        <v>9</v>
      </c>
      <c r="GW54" s="13">
        <v>7</v>
      </c>
      <c r="GX54" s="13">
        <v>1</v>
      </c>
      <c r="GY54" s="13">
        <v>5</v>
      </c>
      <c r="GZ54" s="13">
        <v>7</v>
      </c>
      <c r="HA54" s="13">
        <v>3</v>
      </c>
      <c r="HB54" s="13">
        <v>4</v>
      </c>
      <c r="HC54" s="13">
        <v>3</v>
      </c>
      <c r="HD54" s="13">
        <v>3</v>
      </c>
      <c r="HE54" s="13">
        <v>9</v>
      </c>
      <c r="HF54" s="13">
        <v>3</v>
      </c>
      <c r="HG54" s="13">
        <v>2</v>
      </c>
      <c r="HH54" s="13">
        <v>2</v>
      </c>
      <c r="HI54" s="13">
        <v>3</v>
      </c>
      <c r="HJ54" s="13">
        <v>2</v>
      </c>
      <c r="HK54" s="13">
        <v>6</v>
      </c>
      <c r="HL54" s="13">
        <v>2</v>
      </c>
      <c r="HM54" s="13">
        <v>2</v>
      </c>
      <c r="HN54" s="13">
        <v>1</v>
      </c>
      <c r="HO54" s="13">
        <v>8</v>
      </c>
      <c r="HP54" s="13">
        <v>1</v>
      </c>
      <c r="HQ54" s="13">
        <v>3</v>
      </c>
      <c r="HR54" s="13"/>
      <c r="HS54" s="13">
        <v>1</v>
      </c>
      <c r="HT54" s="13"/>
      <c r="HU54" s="13">
        <v>1</v>
      </c>
      <c r="HV54" s="13">
        <v>2</v>
      </c>
      <c r="HW54" s="13">
        <v>2</v>
      </c>
      <c r="HX54" s="13"/>
      <c r="HY54" s="13">
        <v>2</v>
      </c>
      <c r="HZ54" s="13">
        <v>1</v>
      </c>
      <c r="IA54" s="13"/>
      <c r="IB54" s="13">
        <v>1</v>
      </c>
      <c r="IC54" s="13">
        <v>1</v>
      </c>
      <c r="ID54" s="13">
        <v>1</v>
      </c>
      <c r="IE54" s="13">
        <v>1</v>
      </c>
      <c r="IF54" s="13">
        <v>1</v>
      </c>
      <c r="IG54" s="13">
        <v>3</v>
      </c>
      <c r="IH54" s="13"/>
      <c r="II54" s="13">
        <v>1</v>
      </c>
      <c r="IJ54" s="13">
        <v>1</v>
      </c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59">
        <v>352</v>
      </c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>
        <v>1</v>
      </c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59">
        <v>1</v>
      </c>
      <c r="NG54" s="13">
        <v>553</v>
      </c>
    </row>
    <row r="55" spans="1:371">
      <c r="A55" s="8" t="s">
        <v>192</v>
      </c>
      <c r="B55" s="253">
        <f t="shared" si="26"/>
        <v>3</v>
      </c>
      <c r="C55" s="253">
        <f t="shared" si="27"/>
        <v>2</v>
      </c>
      <c r="D55" s="253">
        <f t="shared" si="28"/>
        <v>12</v>
      </c>
      <c r="E55" s="253">
        <f t="shared" si="29"/>
        <v>13</v>
      </c>
      <c r="F55" s="253">
        <f t="shared" si="30"/>
        <v>63</v>
      </c>
      <c r="G55" s="253">
        <f t="shared" si="31"/>
        <v>38</v>
      </c>
      <c r="H55" s="253">
        <f t="shared" si="32"/>
        <v>113</v>
      </c>
      <c r="I55" s="253">
        <f t="shared" si="33"/>
        <v>40</v>
      </c>
      <c r="J55" s="253">
        <f t="shared" si="34"/>
        <v>85</v>
      </c>
      <c r="K55" s="253">
        <f t="shared" si="35"/>
        <v>48</v>
      </c>
      <c r="L55" s="253">
        <f t="shared" si="36"/>
        <v>34</v>
      </c>
      <c r="M55" s="253">
        <f t="shared" si="37"/>
        <v>27</v>
      </c>
      <c r="N55" s="253">
        <f t="shared" si="38"/>
        <v>24</v>
      </c>
      <c r="O55" s="253">
        <f t="shared" si="39"/>
        <v>13</v>
      </c>
      <c r="P55" s="253">
        <f t="shared" si="40"/>
        <v>11</v>
      </c>
      <c r="Q55" s="253">
        <f t="shared" si="41"/>
        <v>9</v>
      </c>
      <c r="R55" s="253">
        <f t="shared" si="42"/>
        <v>7</v>
      </c>
      <c r="S55" s="253">
        <f t="shared" si="43"/>
        <v>8</v>
      </c>
      <c r="T55" s="253">
        <f t="shared" si="44"/>
        <v>0</v>
      </c>
      <c r="U55" s="253">
        <f t="shared" si="45"/>
        <v>2</v>
      </c>
      <c r="W55" s="16" t="s">
        <v>67</v>
      </c>
      <c r="X55" s="447">
        <f t="shared" si="46"/>
        <v>1</v>
      </c>
      <c r="Y55" s="447">
        <f t="shared" si="47"/>
        <v>1</v>
      </c>
      <c r="Z55" s="447">
        <f t="shared" si="48"/>
        <v>3</v>
      </c>
      <c r="AA55" s="447">
        <f t="shared" si="49"/>
        <v>9</v>
      </c>
      <c r="AB55" s="447">
        <f t="shared" si="50"/>
        <v>36</v>
      </c>
      <c r="AC55" s="447">
        <f t="shared" si="51"/>
        <v>41</v>
      </c>
      <c r="AD55" s="447">
        <f t="shared" si="52"/>
        <v>35</v>
      </c>
      <c r="AE55" s="447">
        <f t="shared" si="53"/>
        <v>35</v>
      </c>
      <c r="AF55" s="447">
        <f t="shared" si="54"/>
        <v>38</v>
      </c>
      <c r="AG55" s="447">
        <f t="shared" si="55"/>
        <v>32</v>
      </c>
      <c r="AH55" s="447">
        <f t="shared" si="56"/>
        <v>30</v>
      </c>
      <c r="AI55" s="447">
        <f t="shared" si="57"/>
        <v>44</v>
      </c>
      <c r="AJ55" s="447">
        <f t="shared" si="58"/>
        <v>19</v>
      </c>
      <c r="AK55" s="447">
        <f t="shared" si="59"/>
        <v>13</v>
      </c>
      <c r="AL55" s="447">
        <f t="shared" si="60"/>
        <v>23</v>
      </c>
      <c r="AM55" s="447">
        <f t="shared" si="61"/>
        <v>9</v>
      </c>
      <c r="AN55" s="447">
        <f t="shared" si="62"/>
        <v>5</v>
      </c>
      <c r="AO55" s="447">
        <f t="shared" si="63"/>
        <v>6</v>
      </c>
      <c r="AP55" s="447">
        <f t="shared" si="64"/>
        <v>2</v>
      </c>
      <c r="AQ55" s="447">
        <f t="shared" si="65"/>
        <v>3</v>
      </c>
      <c r="AR55" s="447">
        <f t="shared" si="66"/>
        <v>0</v>
      </c>
      <c r="AT55" s="16" t="s">
        <v>67</v>
      </c>
      <c r="AU55" s="13"/>
      <c r="AV55" s="13">
        <v>1</v>
      </c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>
        <v>1</v>
      </c>
      <c r="BH55" s="13">
        <v>1</v>
      </c>
      <c r="BI55" s="13"/>
      <c r="BJ55" s="13"/>
      <c r="BK55" s="13"/>
      <c r="BL55" s="13"/>
      <c r="BM55" s="13">
        <v>3</v>
      </c>
      <c r="BN55" s="13">
        <v>4</v>
      </c>
      <c r="BO55" s="13">
        <v>5</v>
      </c>
      <c r="BP55" s="13">
        <v>6</v>
      </c>
      <c r="BQ55" s="13">
        <v>2</v>
      </c>
      <c r="BR55" s="13">
        <v>2</v>
      </c>
      <c r="BS55" s="13">
        <v>7</v>
      </c>
      <c r="BT55" s="13">
        <v>6</v>
      </c>
      <c r="BU55" s="13">
        <v>2</v>
      </c>
      <c r="BV55" s="13">
        <v>5</v>
      </c>
      <c r="BW55" s="13">
        <v>1</v>
      </c>
      <c r="BX55" s="13">
        <v>5</v>
      </c>
      <c r="BY55" s="13">
        <v>2</v>
      </c>
      <c r="BZ55" s="13">
        <v>4</v>
      </c>
      <c r="CA55" s="13">
        <v>3</v>
      </c>
      <c r="CB55" s="13">
        <v>5</v>
      </c>
      <c r="CC55" s="13">
        <v>6</v>
      </c>
      <c r="CD55" s="13">
        <v>2</v>
      </c>
      <c r="CE55" s="13">
        <v>7</v>
      </c>
      <c r="CF55" s="13">
        <v>2</v>
      </c>
      <c r="CG55" s="13"/>
      <c r="CH55" s="13">
        <v>4</v>
      </c>
      <c r="CI55" s="13">
        <v>1</v>
      </c>
      <c r="CJ55" s="13">
        <v>4</v>
      </c>
      <c r="CK55" s="13">
        <v>5</v>
      </c>
      <c r="CL55" s="13">
        <v>3</v>
      </c>
      <c r="CM55" s="13">
        <v>3</v>
      </c>
      <c r="CN55" s="13">
        <v>5</v>
      </c>
      <c r="CO55" s="13">
        <v>1</v>
      </c>
      <c r="CP55" s="13">
        <v>5</v>
      </c>
      <c r="CQ55" s="13">
        <v>3</v>
      </c>
      <c r="CR55" s="13">
        <v>2</v>
      </c>
      <c r="CS55" s="13">
        <v>6</v>
      </c>
      <c r="CT55" s="13">
        <v>7</v>
      </c>
      <c r="CU55" s="13">
        <v>5</v>
      </c>
      <c r="CV55" s="13">
        <v>3</v>
      </c>
      <c r="CW55" s="13">
        <v>7</v>
      </c>
      <c r="CX55" s="13">
        <v>4</v>
      </c>
      <c r="CY55" s="13">
        <v>2</v>
      </c>
      <c r="CZ55" s="13">
        <v>2</v>
      </c>
      <c r="DA55" s="13">
        <v>7</v>
      </c>
      <c r="DB55" s="13">
        <v>1</v>
      </c>
      <c r="DC55" s="13">
        <v>2</v>
      </c>
      <c r="DD55" s="13">
        <v>1</v>
      </c>
      <c r="DE55" s="13"/>
      <c r="DF55" s="13">
        <v>1</v>
      </c>
      <c r="DG55" s="13">
        <v>1</v>
      </c>
      <c r="DH55" s="13">
        <v>1</v>
      </c>
      <c r="DI55" s="13">
        <v>3</v>
      </c>
      <c r="DJ55" s="13"/>
      <c r="DK55" s="13">
        <v>1</v>
      </c>
      <c r="DL55" s="13">
        <v>3</v>
      </c>
      <c r="DM55" s="13">
        <v>1</v>
      </c>
      <c r="DN55" s="13"/>
      <c r="DO55" s="13">
        <v>1</v>
      </c>
      <c r="DP55" s="13"/>
      <c r="DQ55" s="13">
        <v>1</v>
      </c>
      <c r="DR55" s="13"/>
      <c r="DS55" s="13">
        <v>1</v>
      </c>
      <c r="DT55" s="13">
        <v>2</v>
      </c>
      <c r="DU55" s="13"/>
      <c r="DV55" s="13">
        <v>3</v>
      </c>
      <c r="DW55" s="13">
        <v>1</v>
      </c>
      <c r="DX55" s="13">
        <v>2</v>
      </c>
      <c r="DY55" s="13"/>
      <c r="DZ55" s="13"/>
      <c r="EA55" s="13">
        <v>2</v>
      </c>
      <c r="EB55" s="13">
        <v>1</v>
      </c>
      <c r="EC55" s="13"/>
      <c r="ED55" s="13"/>
      <c r="EE55" s="13"/>
      <c r="EF55" s="13"/>
      <c r="EG55" s="13">
        <v>1</v>
      </c>
      <c r="EH55" s="13"/>
      <c r="EI55" s="13">
        <v>1</v>
      </c>
      <c r="EJ55" s="13">
        <v>1</v>
      </c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59">
        <v>193</v>
      </c>
      <c r="FC55" s="13">
        <v>1</v>
      </c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>
        <v>1</v>
      </c>
      <c r="FQ55" s="13"/>
      <c r="FR55" s="13">
        <v>1</v>
      </c>
      <c r="FS55" s="13"/>
      <c r="FT55" s="13"/>
      <c r="FU55" s="13">
        <v>1</v>
      </c>
      <c r="FV55" s="13"/>
      <c r="FW55" s="13">
        <v>4</v>
      </c>
      <c r="FX55" s="13">
        <v>4</v>
      </c>
      <c r="FY55" s="13">
        <v>5</v>
      </c>
      <c r="FZ55" s="13">
        <v>2</v>
      </c>
      <c r="GA55" s="13">
        <v>3</v>
      </c>
      <c r="GB55" s="13">
        <v>8</v>
      </c>
      <c r="GC55" s="13">
        <v>3</v>
      </c>
      <c r="GD55" s="13">
        <v>2</v>
      </c>
      <c r="GE55" s="13">
        <v>4</v>
      </c>
      <c r="GF55" s="13">
        <v>1</v>
      </c>
      <c r="GG55" s="13">
        <v>4</v>
      </c>
      <c r="GH55" s="13">
        <v>3</v>
      </c>
      <c r="GI55" s="13">
        <v>6</v>
      </c>
      <c r="GJ55" s="13">
        <v>6</v>
      </c>
      <c r="GK55" s="13">
        <v>2</v>
      </c>
      <c r="GL55" s="13">
        <v>4</v>
      </c>
      <c r="GM55" s="13"/>
      <c r="GN55" s="13">
        <v>4</v>
      </c>
      <c r="GO55" s="13">
        <v>3</v>
      </c>
      <c r="GP55" s="13">
        <v>3</v>
      </c>
      <c r="GQ55" s="13">
        <v>6</v>
      </c>
      <c r="GR55" s="13">
        <v>7</v>
      </c>
      <c r="GS55" s="13"/>
      <c r="GT55" s="13">
        <v>3</v>
      </c>
      <c r="GU55" s="13">
        <v>2</v>
      </c>
      <c r="GV55" s="13">
        <v>3</v>
      </c>
      <c r="GW55" s="13">
        <v>4</v>
      </c>
      <c r="GX55" s="13">
        <v>5</v>
      </c>
      <c r="GY55" s="13">
        <v>3</v>
      </c>
      <c r="GZ55" s="13">
        <v>5</v>
      </c>
      <c r="HA55" s="13">
        <v>3</v>
      </c>
      <c r="HB55" s="13">
        <v>2</v>
      </c>
      <c r="HC55" s="13">
        <v>3</v>
      </c>
      <c r="HD55" s="13">
        <v>4</v>
      </c>
      <c r="HE55" s="13">
        <v>1</v>
      </c>
      <c r="HF55" s="13">
        <v>4</v>
      </c>
      <c r="HG55" s="13">
        <v>2</v>
      </c>
      <c r="HH55" s="13">
        <v>5</v>
      </c>
      <c r="HI55" s="13">
        <v>4</v>
      </c>
      <c r="HJ55" s="13">
        <v>2</v>
      </c>
      <c r="HK55" s="13">
        <v>2</v>
      </c>
      <c r="HL55" s="13">
        <v>1</v>
      </c>
      <c r="HM55" s="13"/>
      <c r="HN55" s="13">
        <v>2</v>
      </c>
      <c r="HO55" s="13"/>
      <c r="HP55" s="13">
        <v>4</v>
      </c>
      <c r="HQ55" s="13">
        <v>4</v>
      </c>
      <c r="HR55" s="13">
        <v>1</v>
      </c>
      <c r="HS55" s="13">
        <v>5</v>
      </c>
      <c r="HT55" s="13"/>
      <c r="HU55" s="13">
        <v>5</v>
      </c>
      <c r="HV55" s="13">
        <v>3</v>
      </c>
      <c r="HW55" s="13">
        <v>1</v>
      </c>
      <c r="HX55" s="13">
        <v>1</v>
      </c>
      <c r="HY55" s="13">
        <v>2</v>
      </c>
      <c r="HZ55" s="13">
        <v>2</v>
      </c>
      <c r="IA55" s="13">
        <v>3</v>
      </c>
      <c r="IB55" s="13">
        <v>1</v>
      </c>
      <c r="IC55" s="13">
        <v>3</v>
      </c>
      <c r="ID55" s="13">
        <v>2</v>
      </c>
      <c r="IE55" s="13"/>
      <c r="IF55" s="13">
        <v>1</v>
      </c>
      <c r="IG55" s="13"/>
      <c r="IH55" s="13"/>
      <c r="II55" s="13">
        <v>2</v>
      </c>
      <c r="IJ55" s="13"/>
      <c r="IK55" s="13">
        <v>1</v>
      </c>
      <c r="IL55" s="13"/>
      <c r="IM55" s="13">
        <v>1</v>
      </c>
      <c r="IN55" s="13"/>
      <c r="IO55" s="13"/>
      <c r="IP55" s="13"/>
      <c r="IQ55" s="13">
        <v>1</v>
      </c>
      <c r="IR55" s="13"/>
      <c r="IS55" s="13"/>
      <c r="IT55" s="13"/>
      <c r="IU55" s="13"/>
      <c r="IV55" s="13">
        <v>1</v>
      </c>
      <c r="IW55" s="13"/>
      <c r="IX55" s="13"/>
      <c r="IY55" s="13"/>
      <c r="IZ55" s="13"/>
      <c r="JA55" s="13"/>
      <c r="JB55" s="13"/>
      <c r="JC55" s="13"/>
      <c r="JD55" s="13"/>
      <c r="JE55" s="13"/>
      <c r="JF55" s="59">
        <v>192</v>
      </c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59"/>
      <c r="NG55" s="13">
        <v>385</v>
      </c>
    </row>
    <row r="56" spans="1:371">
      <c r="A56" s="8" t="s">
        <v>67</v>
      </c>
      <c r="B56" s="253">
        <f t="shared" si="26"/>
        <v>1</v>
      </c>
      <c r="C56" s="253">
        <f t="shared" si="27"/>
        <v>1</v>
      </c>
      <c r="D56" s="253">
        <f t="shared" si="28"/>
        <v>3</v>
      </c>
      <c r="E56" s="253">
        <f t="shared" si="29"/>
        <v>9</v>
      </c>
      <c r="F56" s="253">
        <f t="shared" si="30"/>
        <v>36</v>
      </c>
      <c r="G56" s="253">
        <f t="shared" si="31"/>
        <v>41</v>
      </c>
      <c r="H56" s="253">
        <f t="shared" si="32"/>
        <v>35</v>
      </c>
      <c r="I56" s="253">
        <f t="shared" si="33"/>
        <v>35</v>
      </c>
      <c r="J56" s="253">
        <f t="shared" si="34"/>
        <v>38</v>
      </c>
      <c r="K56" s="253">
        <f t="shared" si="35"/>
        <v>32</v>
      </c>
      <c r="L56" s="253">
        <f t="shared" si="36"/>
        <v>30</v>
      </c>
      <c r="M56" s="253">
        <f t="shared" si="37"/>
        <v>44</v>
      </c>
      <c r="N56" s="253">
        <f t="shared" si="38"/>
        <v>19</v>
      </c>
      <c r="O56" s="253">
        <f t="shared" si="39"/>
        <v>13</v>
      </c>
      <c r="P56" s="253">
        <f t="shared" si="40"/>
        <v>23</v>
      </c>
      <c r="Q56" s="253">
        <f t="shared" si="41"/>
        <v>9</v>
      </c>
      <c r="R56" s="253">
        <f t="shared" si="42"/>
        <v>5</v>
      </c>
      <c r="S56" s="253">
        <f t="shared" si="43"/>
        <v>6</v>
      </c>
      <c r="T56" s="253">
        <f t="shared" si="44"/>
        <v>2</v>
      </c>
      <c r="U56" s="253">
        <f t="shared" si="45"/>
        <v>3</v>
      </c>
      <c r="W56" s="16" t="s">
        <v>68</v>
      </c>
      <c r="X56" s="447">
        <f t="shared" si="46"/>
        <v>1</v>
      </c>
      <c r="Y56" s="447">
        <f t="shared" si="47"/>
        <v>0</v>
      </c>
      <c r="Z56" s="447">
        <f t="shared" si="48"/>
        <v>2</v>
      </c>
      <c r="AA56" s="447">
        <f t="shared" si="49"/>
        <v>3</v>
      </c>
      <c r="AB56" s="447">
        <f t="shared" si="50"/>
        <v>7</v>
      </c>
      <c r="AC56" s="447">
        <f t="shared" si="51"/>
        <v>8</v>
      </c>
      <c r="AD56" s="447">
        <f t="shared" si="52"/>
        <v>4</v>
      </c>
      <c r="AE56" s="447">
        <f t="shared" si="53"/>
        <v>12</v>
      </c>
      <c r="AF56" s="447">
        <f t="shared" si="54"/>
        <v>6</v>
      </c>
      <c r="AG56" s="447">
        <f t="shared" si="55"/>
        <v>7</v>
      </c>
      <c r="AH56" s="447">
        <f t="shared" si="56"/>
        <v>3</v>
      </c>
      <c r="AI56" s="447">
        <f t="shared" si="57"/>
        <v>3</v>
      </c>
      <c r="AJ56" s="447">
        <f t="shared" si="58"/>
        <v>3</v>
      </c>
      <c r="AK56" s="447">
        <f t="shared" si="59"/>
        <v>3</v>
      </c>
      <c r="AL56" s="447">
        <f t="shared" si="60"/>
        <v>1</v>
      </c>
      <c r="AM56" s="447">
        <f t="shared" si="61"/>
        <v>4</v>
      </c>
      <c r="AN56" s="447">
        <f t="shared" si="62"/>
        <v>2</v>
      </c>
      <c r="AO56" s="447">
        <f t="shared" si="63"/>
        <v>0</v>
      </c>
      <c r="AP56" s="447">
        <f t="shared" si="64"/>
        <v>0</v>
      </c>
      <c r="AQ56" s="447">
        <f t="shared" si="65"/>
        <v>0</v>
      </c>
      <c r="AR56" s="447">
        <f t="shared" si="66"/>
        <v>2</v>
      </c>
      <c r="AT56" s="16" t="s">
        <v>68</v>
      </c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>
        <v>1</v>
      </c>
      <c r="BH56" s="13"/>
      <c r="BI56" s="13"/>
      <c r="BJ56" s="13"/>
      <c r="BK56" s="13"/>
      <c r="BL56" s="13">
        <v>1</v>
      </c>
      <c r="BM56" s="13"/>
      <c r="BN56" s="13">
        <v>1</v>
      </c>
      <c r="BO56" s="13"/>
      <c r="BP56" s="13"/>
      <c r="BQ56" s="13">
        <v>3</v>
      </c>
      <c r="BR56" s="13"/>
      <c r="BS56" s="13">
        <v>2</v>
      </c>
      <c r="BT56" s="13">
        <v>1</v>
      </c>
      <c r="BU56" s="13">
        <v>1</v>
      </c>
      <c r="BV56" s="13">
        <v>1</v>
      </c>
      <c r="BW56" s="13"/>
      <c r="BX56" s="13"/>
      <c r="BY56" s="13">
        <v>2</v>
      </c>
      <c r="BZ56" s="13">
        <v>1</v>
      </c>
      <c r="CA56" s="13"/>
      <c r="CB56" s="13">
        <v>2</v>
      </c>
      <c r="CC56" s="13">
        <v>1</v>
      </c>
      <c r="CD56" s="13">
        <v>1</v>
      </c>
      <c r="CE56" s="13"/>
      <c r="CF56" s="13">
        <v>3</v>
      </c>
      <c r="CG56" s="13">
        <v>2</v>
      </c>
      <c r="CH56" s="13"/>
      <c r="CI56" s="13"/>
      <c r="CJ56" s="13">
        <v>1</v>
      </c>
      <c r="CK56" s="13">
        <v>2</v>
      </c>
      <c r="CL56" s="13"/>
      <c r="CM56" s="13">
        <v>1</v>
      </c>
      <c r="CN56" s="13">
        <v>1</v>
      </c>
      <c r="CO56" s="13">
        <v>1</v>
      </c>
      <c r="CP56" s="13"/>
      <c r="CQ56" s="13">
        <v>1</v>
      </c>
      <c r="CR56" s="13"/>
      <c r="CS56" s="13">
        <v>2</v>
      </c>
      <c r="CT56" s="13">
        <v>1</v>
      </c>
      <c r="CU56" s="13"/>
      <c r="CV56" s="13"/>
      <c r="CW56" s="13"/>
      <c r="CX56" s="13"/>
      <c r="CY56" s="13"/>
      <c r="CZ56" s="13"/>
      <c r="DA56" s="13"/>
      <c r="DB56" s="13"/>
      <c r="DC56" s="13"/>
      <c r="DD56" s="13">
        <v>1</v>
      </c>
      <c r="DE56" s="13">
        <v>1</v>
      </c>
      <c r="DF56" s="13"/>
      <c r="DG56" s="13"/>
      <c r="DH56" s="13"/>
      <c r="DI56" s="13">
        <v>1</v>
      </c>
      <c r="DJ56" s="13"/>
      <c r="DK56" s="13"/>
      <c r="DL56" s="13"/>
      <c r="DM56" s="13"/>
      <c r="DN56" s="13">
        <v>2</v>
      </c>
      <c r="DO56" s="13"/>
      <c r="DP56" s="13">
        <v>1</v>
      </c>
      <c r="DQ56" s="13">
        <v>1</v>
      </c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>
        <v>1</v>
      </c>
      <c r="FB56" s="59">
        <v>41</v>
      </c>
      <c r="FC56" s="13"/>
      <c r="FD56" s="13"/>
      <c r="FE56" s="13"/>
      <c r="FF56" s="13"/>
      <c r="FG56" s="13"/>
      <c r="FH56" s="13"/>
      <c r="FI56" s="13"/>
      <c r="FJ56" s="13">
        <v>1</v>
      </c>
      <c r="FK56" s="13"/>
      <c r="FL56" s="13"/>
      <c r="FM56" s="13"/>
      <c r="FN56" s="13"/>
      <c r="FO56" s="13"/>
      <c r="FP56" s="13"/>
      <c r="FQ56" s="13"/>
      <c r="FR56" s="13">
        <v>1</v>
      </c>
      <c r="FS56" s="13"/>
      <c r="FT56" s="13">
        <v>1</v>
      </c>
      <c r="FU56" s="13"/>
      <c r="FV56" s="13"/>
      <c r="FW56" s="13"/>
      <c r="FX56" s="13">
        <v>1</v>
      </c>
      <c r="FY56" s="13"/>
      <c r="FZ56" s="13">
        <v>1</v>
      </c>
      <c r="GA56" s="13"/>
      <c r="GB56" s="13"/>
      <c r="GC56" s="13">
        <v>1</v>
      </c>
      <c r="GD56" s="13">
        <v>1</v>
      </c>
      <c r="GE56" s="13">
        <v>2</v>
      </c>
      <c r="GF56" s="13">
        <v>1</v>
      </c>
      <c r="GG56" s="13">
        <v>1</v>
      </c>
      <c r="GH56" s="13"/>
      <c r="GI56" s="13">
        <v>1</v>
      </c>
      <c r="GJ56" s="13">
        <v>1</v>
      </c>
      <c r="GK56" s="13"/>
      <c r="GL56" s="13"/>
      <c r="GM56" s="13">
        <v>1</v>
      </c>
      <c r="GN56" s="13"/>
      <c r="GO56" s="13"/>
      <c r="GP56" s="13"/>
      <c r="GQ56" s="13">
        <v>2</v>
      </c>
      <c r="GR56" s="13"/>
      <c r="GS56" s="13">
        <v>1</v>
      </c>
      <c r="GT56" s="13"/>
      <c r="GU56" s="13">
        <v>1</v>
      </c>
      <c r="GV56" s="13">
        <v>1</v>
      </c>
      <c r="GW56" s="13"/>
      <c r="GX56" s="13">
        <v>1</v>
      </c>
      <c r="GY56" s="13"/>
      <c r="GZ56" s="13"/>
      <c r="HA56" s="13"/>
      <c r="HB56" s="13">
        <v>1</v>
      </c>
      <c r="HC56" s="13">
        <v>1</v>
      </c>
      <c r="HD56" s="13"/>
      <c r="HE56" s="13"/>
      <c r="HF56" s="13"/>
      <c r="HG56" s="13">
        <v>1</v>
      </c>
      <c r="HH56" s="13"/>
      <c r="HI56" s="13"/>
      <c r="HJ56" s="13"/>
      <c r="HK56" s="13"/>
      <c r="HL56" s="13">
        <v>1</v>
      </c>
      <c r="HM56" s="13"/>
      <c r="HN56" s="13"/>
      <c r="HO56" s="13"/>
      <c r="HP56" s="13">
        <v>1</v>
      </c>
      <c r="HQ56" s="13"/>
      <c r="HR56" s="13"/>
      <c r="HS56" s="13">
        <v>1</v>
      </c>
      <c r="HT56" s="13"/>
      <c r="HU56" s="13">
        <v>1</v>
      </c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>
        <v>1</v>
      </c>
      <c r="IG56" s="13">
        <v>1</v>
      </c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59">
        <v>29</v>
      </c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>
        <v>1</v>
      </c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59">
        <v>1</v>
      </c>
      <c r="NG56" s="13">
        <v>71</v>
      </c>
    </row>
    <row r="57" spans="1:371">
      <c r="A57" s="8" t="s">
        <v>68</v>
      </c>
      <c r="B57" s="253">
        <f t="shared" si="26"/>
        <v>1</v>
      </c>
      <c r="C57" s="253">
        <f t="shared" si="27"/>
        <v>0</v>
      </c>
      <c r="D57" s="253">
        <f t="shared" si="28"/>
        <v>2</v>
      </c>
      <c r="E57" s="253">
        <f t="shared" si="29"/>
        <v>3</v>
      </c>
      <c r="F57" s="253">
        <f t="shared" si="30"/>
        <v>7</v>
      </c>
      <c r="G57" s="253">
        <f t="shared" si="31"/>
        <v>8</v>
      </c>
      <c r="H57" s="253">
        <f t="shared" si="32"/>
        <v>4</v>
      </c>
      <c r="I57" s="253">
        <f t="shared" si="33"/>
        <v>12</v>
      </c>
      <c r="J57" s="253">
        <f t="shared" si="34"/>
        <v>6</v>
      </c>
      <c r="K57" s="253">
        <f t="shared" si="35"/>
        <v>7</v>
      </c>
      <c r="L57" s="253">
        <f t="shared" si="36"/>
        <v>3</v>
      </c>
      <c r="M57" s="253">
        <f t="shared" si="37"/>
        <v>3</v>
      </c>
      <c r="N57" s="253">
        <f t="shared" si="38"/>
        <v>3</v>
      </c>
      <c r="O57" s="253">
        <f t="shared" si="39"/>
        <v>3</v>
      </c>
      <c r="P57" s="253">
        <f t="shared" si="40"/>
        <v>1</v>
      </c>
      <c r="Q57" s="253">
        <f t="shared" si="41"/>
        <v>4</v>
      </c>
      <c r="R57" s="253">
        <f t="shared" si="42"/>
        <v>2</v>
      </c>
      <c r="S57" s="253">
        <f t="shared" si="43"/>
        <v>0</v>
      </c>
      <c r="T57" s="253">
        <f t="shared" si="44"/>
        <v>0</v>
      </c>
      <c r="U57" s="253">
        <f t="shared" si="45"/>
        <v>0</v>
      </c>
      <c r="W57" s="16" t="s">
        <v>69</v>
      </c>
      <c r="X57" s="447">
        <f t="shared" si="46"/>
        <v>1</v>
      </c>
      <c r="Y57" s="447">
        <f t="shared" si="47"/>
        <v>1</v>
      </c>
      <c r="Z57" s="447">
        <f t="shared" si="48"/>
        <v>10</v>
      </c>
      <c r="AA57" s="447">
        <f t="shared" si="49"/>
        <v>7</v>
      </c>
      <c r="AB57" s="447">
        <f t="shared" si="50"/>
        <v>17</v>
      </c>
      <c r="AC57" s="447">
        <f t="shared" si="51"/>
        <v>14</v>
      </c>
      <c r="AD57" s="447">
        <f t="shared" si="52"/>
        <v>20</v>
      </c>
      <c r="AE57" s="447">
        <f t="shared" si="53"/>
        <v>20</v>
      </c>
      <c r="AF57" s="447">
        <f t="shared" si="54"/>
        <v>12</v>
      </c>
      <c r="AG57" s="447">
        <f t="shared" si="55"/>
        <v>20</v>
      </c>
      <c r="AH57" s="447">
        <f t="shared" si="56"/>
        <v>19</v>
      </c>
      <c r="AI57" s="447">
        <f t="shared" si="57"/>
        <v>18</v>
      </c>
      <c r="AJ57" s="447">
        <f t="shared" si="58"/>
        <v>5</v>
      </c>
      <c r="AK57" s="447">
        <f t="shared" si="59"/>
        <v>2</v>
      </c>
      <c r="AL57" s="447">
        <f t="shared" si="60"/>
        <v>5</v>
      </c>
      <c r="AM57" s="447">
        <f t="shared" si="61"/>
        <v>1</v>
      </c>
      <c r="AN57" s="447">
        <f t="shared" si="62"/>
        <v>0</v>
      </c>
      <c r="AO57" s="447">
        <f t="shared" si="63"/>
        <v>7</v>
      </c>
      <c r="AP57" s="447">
        <f t="shared" si="64"/>
        <v>0</v>
      </c>
      <c r="AQ57" s="447">
        <f t="shared" si="65"/>
        <v>0</v>
      </c>
      <c r="AR57" s="447">
        <f t="shared" si="66"/>
        <v>0</v>
      </c>
      <c r="AT57" s="16" t="s">
        <v>69</v>
      </c>
      <c r="AU57" s="13"/>
      <c r="AV57" s="13">
        <v>1</v>
      </c>
      <c r="AW57" s="13"/>
      <c r="AX57" s="13"/>
      <c r="AY57" s="13"/>
      <c r="AZ57" s="13"/>
      <c r="BA57" s="13"/>
      <c r="BB57" s="13"/>
      <c r="BC57" s="13"/>
      <c r="BD57" s="13"/>
      <c r="BE57" s="13"/>
      <c r="BF57" s="13">
        <v>1</v>
      </c>
      <c r="BG57" s="13">
        <v>1</v>
      </c>
      <c r="BH57" s="13"/>
      <c r="BI57" s="13"/>
      <c r="BJ57" s="13">
        <v>1</v>
      </c>
      <c r="BK57" s="13">
        <v>2</v>
      </c>
      <c r="BL57" s="13"/>
      <c r="BM57" s="13">
        <v>1</v>
      </c>
      <c r="BN57" s="13">
        <v>1</v>
      </c>
      <c r="BO57" s="13">
        <v>1</v>
      </c>
      <c r="BP57" s="13">
        <v>2</v>
      </c>
      <c r="BQ57" s="13"/>
      <c r="BR57" s="13">
        <v>1</v>
      </c>
      <c r="BS57" s="13"/>
      <c r="BT57" s="13">
        <v>1</v>
      </c>
      <c r="BU57" s="13">
        <v>1</v>
      </c>
      <c r="BV57" s="13">
        <v>5</v>
      </c>
      <c r="BW57" s="13">
        <v>2</v>
      </c>
      <c r="BX57" s="13">
        <v>1</v>
      </c>
      <c r="BY57" s="13"/>
      <c r="BZ57" s="13">
        <v>2</v>
      </c>
      <c r="CA57" s="13">
        <v>3</v>
      </c>
      <c r="CB57" s="13">
        <v>5</v>
      </c>
      <c r="CC57" s="13">
        <v>1</v>
      </c>
      <c r="CD57" s="13"/>
      <c r="CE57" s="13">
        <v>1</v>
      </c>
      <c r="CF57" s="13">
        <v>3</v>
      </c>
      <c r="CG57" s="13">
        <v>4</v>
      </c>
      <c r="CH57" s="13">
        <v>1</v>
      </c>
      <c r="CI57" s="13"/>
      <c r="CJ57" s="13">
        <v>3</v>
      </c>
      <c r="CK57" s="13">
        <v>2</v>
      </c>
      <c r="CL57" s="13">
        <v>2</v>
      </c>
      <c r="CM57" s="13">
        <v>4</v>
      </c>
      <c r="CN57" s="13">
        <v>2</v>
      </c>
      <c r="CO57" s="13">
        <v>3</v>
      </c>
      <c r="CP57" s="13">
        <v>2</v>
      </c>
      <c r="CQ57" s="13"/>
      <c r="CR57" s="13">
        <v>2</v>
      </c>
      <c r="CS57" s="13">
        <v>3</v>
      </c>
      <c r="CT57" s="13">
        <v>8</v>
      </c>
      <c r="CU57" s="13">
        <v>1</v>
      </c>
      <c r="CV57" s="13">
        <v>2</v>
      </c>
      <c r="CW57" s="13"/>
      <c r="CX57" s="13">
        <v>1</v>
      </c>
      <c r="CY57" s="13">
        <v>1</v>
      </c>
      <c r="CZ57" s="13">
        <v>1</v>
      </c>
      <c r="DA57" s="13"/>
      <c r="DB57" s="13">
        <v>1</v>
      </c>
      <c r="DC57" s="13"/>
      <c r="DD57" s="13"/>
      <c r="DE57" s="13"/>
      <c r="DF57" s="13">
        <v>1</v>
      </c>
      <c r="DG57" s="13"/>
      <c r="DH57" s="13"/>
      <c r="DI57" s="13"/>
      <c r="DJ57" s="13">
        <v>1</v>
      </c>
      <c r="DK57" s="13"/>
      <c r="DL57" s="13"/>
      <c r="DM57" s="13"/>
      <c r="DN57" s="13"/>
      <c r="DO57" s="13"/>
      <c r="DP57" s="13"/>
      <c r="DQ57" s="13"/>
      <c r="DR57" s="13"/>
      <c r="DS57" s="13"/>
      <c r="DT57" s="13">
        <v>1</v>
      </c>
      <c r="DU57" s="13"/>
      <c r="DV57" s="13"/>
      <c r="DW57" s="13">
        <v>1</v>
      </c>
      <c r="DX57" s="13">
        <v>1</v>
      </c>
      <c r="DY57" s="13">
        <v>2</v>
      </c>
      <c r="DZ57" s="13"/>
      <c r="EA57" s="13"/>
      <c r="EB57" s="13"/>
      <c r="EC57" s="13">
        <v>1</v>
      </c>
      <c r="ED57" s="13"/>
      <c r="EE57" s="13">
        <v>1</v>
      </c>
      <c r="EF57" s="13">
        <v>1</v>
      </c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59">
        <v>90</v>
      </c>
      <c r="FC57" s="13"/>
      <c r="FD57" s="13"/>
      <c r="FE57" s="13"/>
      <c r="FF57" s="13"/>
      <c r="FG57" s="13"/>
      <c r="FH57" s="13"/>
      <c r="FI57" s="13"/>
      <c r="FJ57" s="13"/>
      <c r="FK57" s="13">
        <v>1</v>
      </c>
      <c r="FL57" s="13"/>
      <c r="FM57" s="13"/>
      <c r="FN57" s="13">
        <v>3</v>
      </c>
      <c r="FO57" s="13">
        <v>1</v>
      </c>
      <c r="FP57" s="13"/>
      <c r="FQ57" s="13"/>
      <c r="FR57" s="13"/>
      <c r="FS57" s="13"/>
      <c r="FT57" s="13">
        <v>4</v>
      </c>
      <c r="FU57" s="13">
        <v>2</v>
      </c>
      <c r="FV57" s="13"/>
      <c r="FW57" s="13">
        <v>3</v>
      </c>
      <c r="FX57" s="13"/>
      <c r="FY57" s="13"/>
      <c r="FZ57" s="13">
        <v>5</v>
      </c>
      <c r="GA57" s="13">
        <v>4</v>
      </c>
      <c r="GB57" s="13">
        <v>3</v>
      </c>
      <c r="GC57" s="13">
        <v>1</v>
      </c>
      <c r="GD57" s="13"/>
      <c r="GE57" s="13">
        <v>1</v>
      </c>
      <c r="GF57" s="13"/>
      <c r="GG57" s="13">
        <v>1</v>
      </c>
      <c r="GH57" s="13"/>
      <c r="GI57" s="13">
        <v>4</v>
      </c>
      <c r="GJ57" s="13">
        <v>2</v>
      </c>
      <c r="GK57" s="13">
        <v>1</v>
      </c>
      <c r="GL57" s="13">
        <v>2</v>
      </c>
      <c r="GM57" s="13">
        <v>6</v>
      </c>
      <c r="GN57" s="13">
        <v>2</v>
      </c>
      <c r="GO57" s="13">
        <v>1</v>
      </c>
      <c r="GP57" s="13">
        <v>1</v>
      </c>
      <c r="GQ57" s="13">
        <v>1</v>
      </c>
      <c r="GR57" s="13">
        <v>2</v>
      </c>
      <c r="GS57" s="13">
        <v>2</v>
      </c>
      <c r="GT57" s="13"/>
      <c r="GU57" s="13">
        <v>1</v>
      </c>
      <c r="GV57" s="13">
        <v>1</v>
      </c>
      <c r="GW57" s="13">
        <v>1</v>
      </c>
      <c r="GX57" s="13">
        <v>1</v>
      </c>
      <c r="GY57" s="13">
        <v>1</v>
      </c>
      <c r="GZ57" s="13">
        <v>2</v>
      </c>
      <c r="HA57" s="13">
        <v>1</v>
      </c>
      <c r="HB57" s="13">
        <v>2</v>
      </c>
      <c r="HC57" s="13"/>
      <c r="HD57" s="13">
        <v>1</v>
      </c>
      <c r="HE57" s="13"/>
      <c r="HF57" s="13">
        <v>3</v>
      </c>
      <c r="HG57" s="13">
        <v>3</v>
      </c>
      <c r="HH57" s="13">
        <v>3</v>
      </c>
      <c r="HI57" s="13">
        <v>1</v>
      </c>
      <c r="HJ57" s="13">
        <v>5</v>
      </c>
      <c r="HK57" s="13">
        <v>1</v>
      </c>
      <c r="HL57" s="13">
        <v>1</v>
      </c>
      <c r="HM57" s="13"/>
      <c r="HN57" s="13"/>
      <c r="HO57" s="13"/>
      <c r="HP57" s="13"/>
      <c r="HQ57" s="13">
        <v>1</v>
      </c>
      <c r="HR57" s="13"/>
      <c r="HS57" s="13">
        <v>2</v>
      </c>
      <c r="HT57" s="13"/>
      <c r="HU57" s="13"/>
      <c r="HV57" s="13"/>
      <c r="HW57" s="13"/>
      <c r="HX57" s="13">
        <v>1</v>
      </c>
      <c r="HY57" s="13">
        <v>1</v>
      </c>
      <c r="HZ57" s="13"/>
      <c r="IA57" s="13">
        <v>3</v>
      </c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59">
        <v>89</v>
      </c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59"/>
      <c r="NG57" s="13">
        <v>179</v>
      </c>
    </row>
    <row r="58" spans="1:371">
      <c r="A58" s="8" t="s">
        <v>69</v>
      </c>
      <c r="B58" s="253">
        <f t="shared" si="26"/>
        <v>1</v>
      </c>
      <c r="C58" s="253">
        <f t="shared" si="27"/>
        <v>1</v>
      </c>
      <c r="D58" s="253">
        <f t="shared" si="28"/>
        <v>10</v>
      </c>
      <c r="E58" s="253">
        <f t="shared" si="29"/>
        <v>7</v>
      </c>
      <c r="F58" s="253">
        <f t="shared" si="30"/>
        <v>17</v>
      </c>
      <c r="G58" s="253">
        <f t="shared" si="31"/>
        <v>14</v>
      </c>
      <c r="H58" s="253">
        <f t="shared" si="32"/>
        <v>20</v>
      </c>
      <c r="I58" s="253">
        <f t="shared" si="33"/>
        <v>20</v>
      </c>
      <c r="J58" s="253">
        <f t="shared" si="34"/>
        <v>12</v>
      </c>
      <c r="K58" s="253">
        <f t="shared" si="35"/>
        <v>20</v>
      </c>
      <c r="L58" s="253">
        <f t="shared" si="36"/>
        <v>19</v>
      </c>
      <c r="M58" s="253">
        <f t="shared" si="37"/>
        <v>18</v>
      </c>
      <c r="N58" s="253">
        <f t="shared" si="38"/>
        <v>5</v>
      </c>
      <c r="O58" s="253">
        <f t="shared" si="39"/>
        <v>2</v>
      </c>
      <c r="P58" s="253">
        <f t="shared" si="40"/>
        <v>5</v>
      </c>
      <c r="Q58" s="253">
        <f t="shared" si="41"/>
        <v>1</v>
      </c>
      <c r="R58" s="253">
        <f t="shared" si="42"/>
        <v>0</v>
      </c>
      <c r="S58" s="253">
        <f t="shared" si="43"/>
        <v>7</v>
      </c>
      <c r="T58" s="253">
        <f t="shared" si="44"/>
        <v>0</v>
      </c>
      <c r="U58" s="253">
        <f t="shared" si="45"/>
        <v>0</v>
      </c>
      <c r="W58" s="16" t="s">
        <v>70</v>
      </c>
      <c r="X58" s="447">
        <f t="shared" si="46"/>
        <v>7</v>
      </c>
      <c r="Y58" s="447">
        <f t="shared" si="47"/>
        <v>5</v>
      </c>
      <c r="Z58" s="447">
        <f t="shared" si="48"/>
        <v>10</v>
      </c>
      <c r="AA58" s="447">
        <f t="shared" si="49"/>
        <v>14</v>
      </c>
      <c r="AB58" s="447">
        <f t="shared" si="50"/>
        <v>37</v>
      </c>
      <c r="AC58" s="447">
        <f t="shared" si="51"/>
        <v>33</v>
      </c>
      <c r="AD58" s="447">
        <f t="shared" si="52"/>
        <v>35</v>
      </c>
      <c r="AE58" s="447">
        <f t="shared" si="53"/>
        <v>39</v>
      </c>
      <c r="AF58" s="447">
        <f t="shared" si="54"/>
        <v>25</v>
      </c>
      <c r="AG58" s="447">
        <f t="shared" si="55"/>
        <v>30</v>
      </c>
      <c r="AH58" s="447">
        <f t="shared" si="56"/>
        <v>14</v>
      </c>
      <c r="AI58" s="447">
        <f t="shared" si="57"/>
        <v>21</v>
      </c>
      <c r="AJ58" s="447">
        <f t="shared" si="58"/>
        <v>9</v>
      </c>
      <c r="AK58" s="447">
        <f t="shared" si="59"/>
        <v>9</v>
      </c>
      <c r="AL58" s="447">
        <f t="shared" si="60"/>
        <v>8</v>
      </c>
      <c r="AM58" s="447">
        <f t="shared" si="61"/>
        <v>3</v>
      </c>
      <c r="AN58" s="447">
        <f t="shared" si="62"/>
        <v>4</v>
      </c>
      <c r="AO58" s="447">
        <f t="shared" si="63"/>
        <v>6</v>
      </c>
      <c r="AP58" s="447">
        <f t="shared" si="64"/>
        <v>0</v>
      </c>
      <c r="AQ58" s="447">
        <f t="shared" si="65"/>
        <v>1</v>
      </c>
      <c r="AR58" s="447">
        <f t="shared" si="66"/>
        <v>0</v>
      </c>
      <c r="AT58" s="16" t="s">
        <v>70</v>
      </c>
      <c r="AU58" s="13">
        <v>1</v>
      </c>
      <c r="AV58" s="13">
        <v>1</v>
      </c>
      <c r="AW58" s="13">
        <v>1</v>
      </c>
      <c r="AX58" s="13"/>
      <c r="AY58" s="13"/>
      <c r="AZ58" s="13"/>
      <c r="BA58" s="13">
        <v>1</v>
      </c>
      <c r="BB58" s="13"/>
      <c r="BC58" s="13">
        <v>1</v>
      </c>
      <c r="BD58" s="13"/>
      <c r="BE58" s="13"/>
      <c r="BF58" s="13"/>
      <c r="BG58" s="13"/>
      <c r="BH58" s="13">
        <v>1</v>
      </c>
      <c r="BI58" s="13"/>
      <c r="BJ58" s="13">
        <v>1</v>
      </c>
      <c r="BK58" s="13">
        <v>3</v>
      </c>
      <c r="BL58" s="13">
        <v>4</v>
      </c>
      <c r="BM58" s="13">
        <v>3</v>
      </c>
      <c r="BN58" s="13">
        <v>2</v>
      </c>
      <c r="BO58" s="13">
        <v>3</v>
      </c>
      <c r="BP58" s="13">
        <v>5</v>
      </c>
      <c r="BQ58" s="13">
        <v>1</v>
      </c>
      <c r="BR58" s="13">
        <v>1</v>
      </c>
      <c r="BS58" s="13">
        <v>4</v>
      </c>
      <c r="BT58" s="13">
        <v>2</v>
      </c>
      <c r="BU58" s="13">
        <v>4</v>
      </c>
      <c r="BV58" s="13">
        <v>1</v>
      </c>
      <c r="BW58" s="13">
        <v>4</v>
      </c>
      <c r="BX58" s="13">
        <v>8</v>
      </c>
      <c r="BY58" s="13">
        <v>3</v>
      </c>
      <c r="BZ58" s="13">
        <v>3</v>
      </c>
      <c r="CA58" s="13">
        <v>5</v>
      </c>
      <c r="CB58" s="13">
        <v>5</v>
      </c>
      <c r="CC58" s="13">
        <v>8</v>
      </c>
      <c r="CD58" s="13">
        <v>2</v>
      </c>
      <c r="CE58" s="13">
        <v>6</v>
      </c>
      <c r="CF58" s="13"/>
      <c r="CG58" s="13">
        <v>3</v>
      </c>
      <c r="CH58" s="13">
        <v>4</v>
      </c>
      <c r="CI58" s="13">
        <v>4</v>
      </c>
      <c r="CJ58" s="13">
        <v>4</v>
      </c>
      <c r="CK58" s="13">
        <v>2</v>
      </c>
      <c r="CL58" s="13">
        <v>3</v>
      </c>
      <c r="CM58" s="13">
        <v>3</v>
      </c>
      <c r="CN58" s="13">
        <v>4</v>
      </c>
      <c r="CO58" s="13">
        <v>3</v>
      </c>
      <c r="CP58" s="13">
        <v>3</v>
      </c>
      <c r="CQ58" s="13">
        <v>2</v>
      </c>
      <c r="CR58" s="13">
        <v>2</v>
      </c>
      <c r="CS58" s="13">
        <v>1</v>
      </c>
      <c r="CT58" s="13">
        <v>3</v>
      </c>
      <c r="CU58" s="13">
        <v>1</v>
      </c>
      <c r="CV58" s="13">
        <v>4</v>
      </c>
      <c r="CW58" s="13">
        <v>5</v>
      </c>
      <c r="CX58" s="13">
        <v>2</v>
      </c>
      <c r="CY58" s="13">
        <v>2</v>
      </c>
      <c r="CZ58" s="13">
        <v>1</v>
      </c>
      <c r="DA58" s="13">
        <v>2</v>
      </c>
      <c r="DB58" s="13"/>
      <c r="DC58" s="13">
        <v>3</v>
      </c>
      <c r="DD58" s="13">
        <v>1</v>
      </c>
      <c r="DE58" s="13">
        <v>1</v>
      </c>
      <c r="DF58" s="13"/>
      <c r="DG58" s="13">
        <v>2</v>
      </c>
      <c r="DH58" s="13"/>
      <c r="DI58" s="13"/>
      <c r="DJ58" s="13"/>
      <c r="DK58" s="13">
        <v>1</v>
      </c>
      <c r="DL58" s="13">
        <v>1</v>
      </c>
      <c r="DM58" s="13">
        <v>1</v>
      </c>
      <c r="DN58" s="13">
        <v>1</v>
      </c>
      <c r="DO58" s="13"/>
      <c r="DP58" s="13"/>
      <c r="DQ58" s="13">
        <v>1</v>
      </c>
      <c r="DR58" s="13"/>
      <c r="DS58" s="13"/>
      <c r="DT58" s="13"/>
      <c r="DU58" s="13"/>
      <c r="DV58" s="13"/>
      <c r="DW58" s="13">
        <v>1</v>
      </c>
      <c r="DX58" s="13">
        <v>2</v>
      </c>
      <c r="DY58" s="13"/>
      <c r="DZ58" s="13">
        <v>3</v>
      </c>
      <c r="EA58" s="13"/>
      <c r="EB58" s="13"/>
      <c r="EC58" s="13"/>
      <c r="ED58" s="13"/>
      <c r="EE58" s="13"/>
      <c r="EF58" s="13"/>
      <c r="EG58" s="13"/>
      <c r="EH58" s="13"/>
      <c r="EI58" s="13">
        <v>1</v>
      </c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59">
        <v>161</v>
      </c>
      <c r="FC58" s="13"/>
      <c r="FD58" s="13">
        <v>2</v>
      </c>
      <c r="FE58" s="13">
        <v>1</v>
      </c>
      <c r="FF58" s="13"/>
      <c r="FG58" s="13">
        <v>1</v>
      </c>
      <c r="FH58" s="13">
        <v>1</v>
      </c>
      <c r="FI58" s="13">
        <v>1</v>
      </c>
      <c r="FJ58" s="13"/>
      <c r="FK58" s="13"/>
      <c r="FL58" s="13">
        <v>1</v>
      </c>
      <c r="FM58" s="13"/>
      <c r="FN58" s="13">
        <v>2</v>
      </c>
      <c r="FO58" s="13"/>
      <c r="FP58" s="13"/>
      <c r="FQ58" s="13">
        <v>1</v>
      </c>
      <c r="FR58" s="13">
        <v>1</v>
      </c>
      <c r="FS58" s="13">
        <v>1</v>
      </c>
      <c r="FT58" s="13">
        <v>1</v>
      </c>
      <c r="FU58" s="13">
        <v>2</v>
      </c>
      <c r="FV58" s="13">
        <v>2</v>
      </c>
      <c r="FW58" s="13">
        <v>3</v>
      </c>
      <c r="FX58" s="13">
        <v>1</v>
      </c>
      <c r="FY58" s="13">
        <v>1</v>
      </c>
      <c r="FZ58" s="13">
        <v>6</v>
      </c>
      <c r="GA58" s="13">
        <v>6</v>
      </c>
      <c r="GB58" s="13">
        <v>4</v>
      </c>
      <c r="GC58" s="13">
        <v>2</v>
      </c>
      <c r="GD58" s="13">
        <v>4</v>
      </c>
      <c r="GE58" s="13">
        <v>6</v>
      </c>
      <c r="GF58" s="13">
        <v>4</v>
      </c>
      <c r="GG58" s="13">
        <v>3</v>
      </c>
      <c r="GH58" s="13">
        <v>2</v>
      </c>
      <c r="GI58" s="13">
        <v>5</v>
      </c>
      <c r="GJ58" s="13">
        <v>1</v>
      </c>
      <c r="GK58" s="13">
        <v>5</v>
      </c>
      <c r="GL58" s="13">
        <v>5</v>
      </c>
      <c r="GM58" s="13">
        <v>2</v>
      </c>
      <c r="GN58" s="13">
        <v>4</v>
      </c>
      <c r="GO58" s="13">
        <v>4</v>
      </c>
      <c r="GP58" s="13">
        <v>4</v>
      </c>
      <c r="GQ58" s="13">
        <v>3</v>
      </c>
      <c r="GR58" s="13">
        <v>4</v>
      </c>
      <c r="GS58" s="13">
        <v>4</v>
      </c>
      <c r="GT58" s="13">
        <v>5</v>
      </c>
      <c r="GU58" s="13"/>
      <c r="GV58" s="13">
        <v>3</v>
      </c>
      <c r="GW58" s="13">
        <v>3</v>
      </c>
      <c r="GX58" s="13">
        <v>1</v>
      </c>
      <c r="GY58" s="13">
        <v>1</v>
      </c>
      <c r="GZ58" s="13">
        <v>1</v>
      </c>
      <c r="HA58" s="13">
        <v>4</v>
      </c>
      <c r="HB58" s="13">
        <v>2</v>
      </c>
      <c r="HC58" s="13">
        <v>1</v>
      </c>
      <c r="HD58" s="13"/>
      <c r="HE58" s="13">
        <v>1</v>
      </c>
      <c r="HF58" s="13">
        <v>2</v>
      </c>
      <c r="HG58" s="13"/>
      <c r="HH58" s="13">
        <v>2</v>
      </c>
      <c r="HI58" s="13">
        <v>2</v>
      </c>
      <c r="HJ58" s="13"/>
      <c r="HK58" s="13"/>
      <c r="HL58" s="13">
        <v>1</v>
      </c>
      <c r="HM58" s="13">
        <v>3</v>
      </c>
      <c r="HN58" s="13"/>
      <c r="HO58" s="13"/>
      <c r="HP58" s="13"/>
      <c r="HQ58" s="13">
        <v>2</v>
      </c>
      <c r="HR58" s="13"/>
      <c r="HS58" s="13">
        <v>3</v>
      </c>
      <c r="HT58" s="13"/>
      <c r="HU58" s="13">
        <v>1</v>
      </c>
      <c r="HV58" s="13">
        <v>1</v>
      </c>
      <c r="HW58" s="13">
        <v>2</v>
      </c>
      <c r="HX58" s="13"/>
      <c r="HY58" s="13"/>
      <c r="HZ58" s="13">
        <v>1</v>
      </c>
      <c r="IA58" s="13">
        <v>1</v>
      </c>
      <c r="IB58" s="13">
        <v>1</v>
      </c>
      <c r="IC58" s="13">
        <v>1</v>
      </c>
      <c r="ID58" s="13"/>
      <c r="IE58" s="13">
        <v>1</v>
      </c>
      <c r="IF58" s="13"/>
      <c r="IG58" s="13">
        <v>1</v>
      </c>
      <c r="IH58" s="13">
        <v>1</v>
      </c>
      <c r="II58" s="13">
        <v>1</v>
      </c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59">
        <v>149</v>
      </c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59"/>
      <c r="NG58" s="13">
        <v>310</v>
      </c>
    </row>
    <row r="59" spans="1:371">
      <c r="A59" s="8" t="s">
        <v>70</v>
      </c>
      <c r="B59" s="253">
        <f t="shared" si="26"/>
        <v>7</v>
      </c>
      <c r="C59" s="253">
        <f t="shared" si="27"/>
        <v>5</v>
      </c>
      <c r="D59" s="253">
        <f t="shared" si="28"/>
        <v>10</v>
      </c>
      <c r="E59" s="253">
        <f t="shared" si="29"/>
        <v>14</v>
      </c>
      <c r="F59" s="253">
        <f t="shared" si="30"/>
        <v>37</v>
      </c>
      <c r="G59" s="253">
        <f t="shared" si="31"/>
        <v>33</v>
      </c>
      <c r="H59" s="253">
        <f t="shared" si="32"/>
        <v>35</v>
      </c>
      <c r="I59" s="253">
        <f t="shared" si="33"/>
        <v>39</v>
      </c>
      <c r="J59" s="253">
        <f t="shared" si="34"/>
        <v>25</v>
      </c>
      <c r="K59" s="253">
        <f t="shared" si="35"/>
        <v>30</v>
      </c>
      <c r="L59" s="253">
        <f t="shared" si="36"/>
        <v>14</v>
      </c>
      <c r="M59" s="253">
        <f t="shared" si="37"/>
        <v>21</v>
      </c>
      <c r="N59" s="253">
        <f t="shared" si="38"/>
        <v>9</v>
      </c>
      <c r="O59" s="253">
        <f t="shared" si="39"/>
        <v>9</v>
      </c>
      <c r="P59" s="253">
        <f t="shared" si="40"/>
        <v>8</v>
      </c>
      <c r="Q59" s="253">
        <f t="shared" si="41"/>
        <v>3</v>
      </c>
      <c r="R59" s="253">
        <f t="shared" si="42"/>
        <v>4</v>
      </c>
      <c r="S59" s="253">
        <f t="shared" si="43"/>
        <v>6</v>
      </c>
      <c r="T59" s="253">
        <f t="shared" si="44"/>
        <v>0</v>
      </c>
      <c r="U59" s="253">
        <f t="shared" si="45"/>
        <v>1</v>
      </c>
      <c r="W59" s="16" t="s">
        <v>71</v>
      </c>
      <c r="X59" s="447">
        <f t="shared" si="46"/>
        <v>8</v>
      </c>
      <c r="Y59" s="447">
        <f t="shared" si="47"/>
        <v>16</v>
      </c>
      <c r="Z59" s="447">
        <f t="shared" si="48"/>
        <v>27</v>
      </c>
      <c r="AA59" s="447">
        <f t="shared" si="49"/>
        <v>39</v>
      </c>
      <c r="AB59" s="447">
        <f t="shared" si="50"/>
        <v>83</v>
      </c>
      <c r="AC59" s="447">
        <f t="shared" si="51"/>
        <v>81</v>
      </c>
      <c r="AD59" s="447">
        <f t="shared" si="52"/>
        <v>77</v>
      </c>
      <c r="AE59" s="447">
        <f t="shared" si="53"/>
        <v>81</v>
      </c>
      <c r="AF59" s="447">
        <f t="shared" si="54"/>
        <v>79</v>
      </c>
      <c r="AG59" s="447">
        <f t="shared" si="55"/>
        <v>86</v>
      </c>
      <c r="AH59" s="447">
        <f t="shared" si="56"/>
        <v>40</v>
      </c>
      <c r="AI59" s="447">
        <f t="shared" si="57"/>
        <v>56</v>
      </c>
      <c r="AJ59" s="447">
        <f t="shared" si="58"/>
        <v>35</v>
      </c>
      <c r="AK59" s="447">
        <f t="shared" si="59"/>
        <v>23</v>
      </c>
      <c r="AL59" s="447">
        <f t="shared" si="60"/>
        <v>16</v>
      </c>
      <c r="AM59" s="447">
        <f t="shared" si="61"/>
        <v>21</v>
      </c>
      <c r="AN59" s="447">
        <f t="shared" si="62"/>
        <v>10</v>
      </c>
      <c r="AO59" s="447">
        <f t="shared" si="63"/>
        <v>18</v>
      </c>
      <c r="AP59" s="447">
        <f t="shared" si="64"/>
        <v>4</v>
      </c>
      <c r="AQ59" s="447">
        <f t="shared" si="65"/>
        <v>6</v>
      </c>
      <c r="AR59" s="447">
        <f t="shared" si="66"/>
        <v>3</v>
      </c>
      <c r="AT59" s="16" t="s">
        <v>71</v>
      </c>
      <c r="AU59" s="13">
        <v>2</v>
      </c>
      <c r="AV59" s="13">
        <v>3</v>
      </c>
      <c r="AW59" s="13">
        <v>2</v>
      </c>
      <c r="AX59" s="13">
        <v>3</v>
      </c>
      <c r="AY59" s="13"/>
      <c r="AZ59" s="13"/>
      <c r="BA59" s="13">
        <v>1</v>
      </c>
      <c r="BB59" s="13">
        <v>1</v>
      </c>
      <c r="BC59" s="13">
        <v>2</v>
      </c>
      <c r="BD59" s="13">
        <v>2</v>
      </c>
      <c r="BE59" s="13">
        <v>1</v>
      </c>
      <c r="BF59" s="13">
        <v>2</v>
      </c>
      <c r="BG59" s="13">
        <v>1</v>
      </c>
      <c r="BH59" s="13">
        <v>1</v>
      </c>
      <c r="BI59" s="13">
        <v>3</v>
      </c>
      <c r="BJ59" s="13">
        <v>3</v>
      </c>
      <c r="BK59" s="13">
        <v>7</v>
      </c>
      <c r="BL59" s="13">
        <v>5</v>
      </c>
      <c r="BM59" s="13">
        <v>4</v>
      </c>
      <c r="BN59" s="13">
        <v>12</v>
      </c>
      <c r="BO59" s="13">
        <v>10</v>
      </c>
      <c r="BP59" s="13">
        <v>5</v>
      </c>
      <c r="BQ59" s="13">
        <v>11</v>
      </c>
      <c r="BR59" s="13">
        <v>5</v>
      </c>
      <c r="BS59" s="13">
        <v>9</v>
      </c>
      <c r="BT59" s="13">
        <v>5</v>
      </c>
      <c r="BU59" s="13">
        <v>5</v>
      </c>
      <c r="BV59" s="13">
        <v>12</v>
      </c>
      <c r="BW59" s="13">
        <v>7</v>
      </c>
      <c r="BX59" s="13">
        <v>12</v>
      </c>
      <c r="BY59" s="13">
        <v>6</v>
      </c>
      <c r="BZ59" s="13">
        <v>3</v>
      </c>
      <c r="CA59" s="13">
        <v>9</v>
      </c>
      <c r="CB59" s="13">
        <v>9</v>
      </c>
      <c r="CC59" s="13">
        <v>9</v>
      </c>
      <c r="CD59" s="13">
        <v>6</v>
      </c>
      <c r="CE59" s="13">
        <v>11</v>
      </c>
      <c r="CF59" s="13">
        <v>9</v>
      </c>
      <c r="CG59" s="13">
        <v>11</v>
      </c>
      <c r="CH59" s="13">
        <v>8</v>
      </c>
      <c r="CI59" s="13">
        <v>8</v>
      </c>
      <c r="CJ59" s="13">
        <v>10</v>
      </c>
      <c r="CK59" s="13">
        <v>18</v>
      </c>
      <c r="CL59" s="13">
        <v>6</v>
      </c>
      <c r="CM59" s="13">
        <v>6</v>
      </c>
      <c r="CN59" s="13">
        <v>10</v>
      </c>
      <c r="CO59" s="13">
        <v>9</v>
      </c>
      <c r="CP59" s="13">
        <v>7</v>
      </c>
      <c r="CQ59" s="13">
        <v>9</v>
      </c>
      <c r="CR59" s="13">
        <v>3</v>
      </c>
      <c r="CS59" s="13">
        <v>7</v>
      </c>
      <c r="CT59" s="13">
        <v>6</v>
      </c>
      <c r="CU59" s="13">
        <v>4</v>
      </c>
      <c r="CV59" s="13">
        <v>6</v>
      </c>
      <c r="CW59" s="13">
        <v>2</v>
      </c>
      <c r="CX59" s="13">
        <v>10</v>
      </c>
      <c r="CY59" s="13">
        <v>8</v>
      </c>
      <c r="CZ59" s="13">
        <v>5</v>
      </c>
      <c r="DA59" s="13">
        <v>4</v>
      </c>
      <c r="DB59" s="13">
        <v>4</v>
      </c>
      <c r="DC59" s="13">
        <v>3</v>
      </c>
      <c r="DD59" s="13">
        <v>3</v>
      </c>
      <c r="DE59" s="13">
        <v>1</v>
      </c>
      <c r="DF59" s="13">
        <v>5</v>
      </c>
      <c r="DG59" s="13"/>
      <c r="DH59" s="13">
        <v>3</v>
      </c>
      <c r="DI59" s="13">
        <v>1</v>
      </c>
      <c r="DJ59" s="13">
        <v>2</v>
      </c>
      <c r="DK59" s="13">
        <v>2</v>
      </c>
      <c r="DL59" s="13">
        <v>3</v>
      </c>
      <c r="DM59" s="13">
        <v>3</v>
      </c>
      <c r="DN59" s="13">
        <v>2</v>
      </c>
      <c r="DO59" s="13"/>
      <c r="DP59" s="13">
        <v>4</v>
      </c>
      <c r="DQ59" s="13">
        <v>3</v>
      </c>
      <c r="DR59" s="13">
        <v>2</v>
      </c>
      <c r="DS59" s="13">
        <v>4</v>
      </c>
      <c r="DT59" s="13">
        <v>1</v>
      </c>
      <c r="DU59" s="13">
        <v>1</v>
      </c>
      <c r="DV59" s="13">
        <v>1</v>
      </c>
      <c r="DW59" s="13">
        <v>3</v>
      </c>
      <c r="DX59" s="13">
        <v>2</v>
      </c>
      <c r="DY59" s="13">
        <v>3</v>
      </c>
      <c r="DZ59" s="13">
        <v>2</v>
      </c>
      <c r="EA59" s="13"/>
      <c r="EB59" s="13"/>
      <c r="EC59" s="13">
        <v>1</v>
      </c>
      <c r="ED59" s="13">
        <v>4</v>
      </c>
      <c r="EE59" s="13"/>
      <c r="EF59" s="13">
        <v>3</v>
      </c>
      <c r="EG59" s="13">
        <v>4</v>
      </c>
      <c r="EH59" s="13"/>
      <c r="EI59" s="13"/>
      <c r="EJ59" s="13">
        <v>1</v>
      </c>
      <c r="EK59" s="13"/>
      <c r="EL59" s="13">
        <v>1</v>
      </c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59">
        <v>427</v>
      </c>
      <c r="FC59" s="13">
        <v>1</v>
      </c>
      <c r="FD59" s="13">
        <v>2</v>
      </c>
      <c r="FE59" s="13">
        <v>2</v>
      </c>
      <c r="FF59" s="13"/>
      <c r="FG59" s="13"/>
      <c r="FH59" s="13"/>
      <c r="FI59" s="13"/>
      <c r="FJ59" s="13"/>
      <c r="FK59" s="13"/>
      <c r="FL59" s="13">
        <v>3</v>
      </c>
      <c r="FM59" s="13">
        <v>2</v>
      </c>
      <c r="FN59" s="13">
        <v>3</v>
      </c>
      <c r="FO59" s="13"/>
      <c r="FP59" s="13">
        <v>4</v>
      </c>
      <c r="FQ59" s="13">
        <v>1</v>
      </c>
      <c r="FR59" s="13">
        <v>1</v>
      </c>
      <c r="FS59" s="13">
        <v>1</v>
      </c>
      <c r="FT59" s="13">
        <v>8</v>
      </c>
      <c r="FU59" s="13">
        <v>1</v>
      </c>
      <c r="FV59" s="13">
        <v>6</v>
      </c>
      <c r="FW59" s="13">
        <v>3</v>
      </c>
      <c r="FX59" s="13">
        <v>10</v>
      </c>
      <c r="FY59" s="13">
        <v>17</v>
      </c>
      <c r="FZ59" s="13">
        <v>6</v>
      </c>
      <c r="GA59" s="13">
        <v>7</v>
      </c>
      <c r="GB59" s="13">
        <v>7</v>
      </c>
      <c r="GC59" s="13">
        <v>13</v>
      </c>
      <c r="GD59" s="13">
        <v>4</v>
      </c>
      <c r="GE59" s="13">
        <v>7</v>
      </c>
      <c r="GF59" s="13">
        <v>9</v>
      </c>
      <c r="GG59" s="13">
        <v>9</v>
      </c>
      <c r="GH59" s="13">
        <v>9</v>
      </c>
      <c r="GI59" s="13">
        <v>7</v>
      </c>
      <c r="GJ59" s="13">
        <v>7</v>
      </c>
      <c r="GK59" s="13">
        <v>5</v>
      </c>
      <c r="GL59" s="13">
        <v>5</v>
      </c>
      <c r="GM59" s="13">
        <v>11</v>
      </c>
      <c r="GN59" s="13">
        <v>7</v>
      </c>
      <c r="GO59" s="13">
        <v>9</v>
      </c>
      <c r="GP59" s="13">
        <v>8</v>
      </c>
      <c r="GQ59" s="13">
        <v>9</v>
      </c>
      <c r="GR59" s="13">
        <v>5</v>
      </c>
      <c r="GS59" s="13">
        <v>13</v>
      </c>
      <c r="GT59" s="13">
        <v>9</v>
      </c>
      <c r="GU59" s="13">
        <v>6</v>
      </c>
      <c r="GV59" s="13">
        <v>7</v>
      </c>
      <c r="GW59" s="13">
        <v>7</v>
      </c>
      <c r="GX59" s="13">
        <v>9</v>
      </c>
      <c r="GY59" s="13">
        <v>4</v>
      </c>
      <c r="GZ59" s="13">
        <v>10</v>
      </c>
      <c r="HA59" s="13">
        <v>10</v>
      </c>
      <c r="HB59" s="13">
        <v>5</v>
      </c>
      <c r="HC59" s="13">
        <v>2</v>
      </c>
      <c r="HD59" s="13">
        <v>2</v>
      </c>
      <c r="HE59" s="13">
        <v>3</v>
      </c>
      <c r="HF59" s="13">
        <v>6</v>
      </c>
      <c r="HG59" s="13">
        <v>4</v>
      </c>
      <c r="HH59" s="13">
        <v>1</v>
      </c>
      <c r="HI59" s="13">
        <v>5</v>
      </c>
      <c r="HJ59" s="13">
        <v>2</v>
      </c>
      <c r="HK59" s="13">
        <v>2</v>
      </c>
      <c r="HL59" s="13">
        <v>5</v>
      </c>
      <c r="HM59" s="13">
        <v>6</v>
      </c>
      <c r="HN59" s="13">
        <v>5</v>
      </c>
      <c r="HO59" s="13">
        <v>4</v>
      </c>
      <c r="HP59" s="13">
        <v>2</v>
      </c>
      <c r="HQ59" s="13">
        <v>4</v>
      </c>
      <c r="HR59" s="13">
        <v>3</v>
      </c>
      <c r="HS59" s="13">
        <v>3</v>
      </c>
      <c r="HT59" s="13">
        <v>1</v>
      </c>
      <c r="HU59" s="13">
        <v>1</v>
      </c>
      <c r="HV59" s="13">
        <v>6</v>
      </c>
      <c r="HW59" s="13">
        <v>5</v>
      </c>
      <c r="HX59" s="13"/>
      <c r="HY59" s="13">
        <v>1</v>
      </c>
      <c r="HZ59" s="13"/>
      <c r="IA59" s="13">
        <v>2</v>
      </c>
      <c r="IB59" s="13"/>
      <c r="IC59" s="13"/>
      <c r="ID59" s="13">
        <v>1</v>
      </c>
      <c r="IE59" s="13">
        <v>3</v>
      </c>
      <c r="IF59" s="13">
        <v>1</v>
      </c>
      <c r="IG59" s="13">
        <v>2</v>
      </c>
      <c r="IH59" s="13">
        <v>2</v>
      </c>
      <c r="II59" s="13"/>
      <c r="IJ59" s="13"/>
      <c r="IK59" s="13">
        <v>1</v>
      </c>
      <c r="IL59" s="13">
        <v>1</v>
      </c>
      <c r="IM59" s="13"/>
      <c r="IN59" s="13"/>
      <c r="IO59" s="13">
        <v>3</v>
      </c>
      <c r="IP59" s="13"/>
      <c r="IQ59" s="13"/>
      <c r="IR59" s="13"/>
      <c r="IS59" s="13">
        <v>1</v>
      </c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59">
        <v>379</v>
      </c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>
        <v>1</v>
      </c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>
        <v>1</v>
      </c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>
        <v>1</v>
      </c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59">
        <v>3</v>
      </c>
      <c r="NG59" s="13">
        <v>809</v>
      </c>
    </row>
    <row r="60" spans="1:371">
      <c r="A60" s="8" t="s">
        <v>71</v>
      </c>
      <c r="B60" s="253">
        <f t="shared" si="26"/>
        <v>8</v>
      </c>
      <c r="C60" s="253">
        <f t="shared" si="27"/>
        <v>16</v>
      </c>
      <c r="D60" s="253">
        <f t="shared" si="28"/>
        <v>27</v>
      </c>
      <c r="E60" s="253">
        <f t="shared" si="29"/>
        <v>39</v>
      </c>
      <c r="F60" s="253">
        <f t="shared" si="30"/>
        <v>83</v>
      </c>
      <c r="G60" s="253">
        <f t="shared" si="31"/>
        <v>81</v>
      </c>
      <c r="H60" s="253">
        <f t="shared" si="32"/>
        <v>77</v>
      </c>
      <c r="I60" s="253">
        <f t="shared" si="33"/>
        <v>81</v>
      </c>
      <c r="J60" s="253">
        <f t="shared" si="34"/>
        <v>79</v>
      </c>
      <c r="K60" s="253">
        <f t="shared" si="35"/>
        <v>86</v>
      </c>
      <c r="L60" s="253">
        <f t="shared" si="36"/>
        <v>40</v>
      </c>
      <c r="M60" s="253">
        <f t="shared" si="37"/>
        <v>56</v>
      </c>
      <c r="N60" s="253">
        <f t="shared" si="38"/>
        <v>35</v>
      </c>
      <c r="O60" s="253">
        <f t="shared" si="39"/>
        <v>23</v>
      </c>
      <c r="P60" s="253">
        <f t="shared" si="40"/>
        <v>16</v>
      </c>
      <c r="Q60" s="253">
        <f t="shared" si="41"/>
        <v>21</v>
      </c>
      <c r="R60" s="253">
        <f t="shared" si="42"/>
        <v>10</v>
      </c>
      <c r="S60" s="253">
        <f t="shared" si="43"/>
        <v>18</v>
      </c>
      <c r="T60" s="253">
        <f t="shared" si="44"/>
        <v>4</v>
      </c>
      <c r="U60" s="253">
        <f t="shared" si="45"/>
        <v>6</v>
      </c>
      <c r="W60" s="16" t="s">
        <v>193</v>
      </c>
      <c r="X60" s="447">
        <f t="shared" si="46"/>
        <v>14</v>
      </c>
      <c r="Y60" s="447">
        <f t="shared" si="47"/>
        <v>10</v>
      </c>
      <c r="Z60" s="447">
        <f t="shared" si="48"/>
        <v>33</v>
      </c>
      <c r="AA60" s="447">
        <f t="shared" si="49"/>
        <v>42</v>
      </c>
      <c r="AB60" s="447">
        <f t="shared" si="50"/>
        <v>90</v>
      </c>
      <c r="AC60" s="447">
        <f t="shared" si="51"/>
        <v>110</v>
      </c>
      <c r="AD60" s="447">
        <f t="shared" si="52"/>
        <v>93</v>
      </c>
      <c r="AE60" s="447">
        <f t="shared" si="53"/>
        <v>107</v>
      </c>
      <c r="AF60" s="447">
        <f t="shared" si="54"/>
        <v>83</v>
      </c>
      <c r="AG60" s="447">
        <f t="shared" si="55"/>
        <v>98</v>
      </c>
      <c r="AH60" s="447">
        <f t="shared" si="56"/>
        <v>75</v>
      </c>
      <c r="AI60" s="447">
        <f t="shared" si="57"/>
        <v>67</v>
      </c>
      <c r="AJ60" s="447">
        <f t="shared" si="58"/>
        <v>43</v>
      </c>
      <c r="AK60" s="447">
        <f t="shared" si="59"/>
        <v>38</v>
      </c>
      <c r="AL60" s="447">
        <f t="shared" si="60"/>
        <v>19</v>
      </c>
      <c r="AM60" s="447">
        <f t="shared" si="61"/>
        <v>20</v>
      </c>
      <c r="AN60" s="447">
        <f t="shared" si="62"/>
        <v>11</v>
      </c>
      <c r="AO60" s="447">
        <f t="shared" si="63"/>
        <v>19</v>
      </c>
      <c r="AP60" s="447">
        <f t="shared" si="64"/>
        <v>1</v>
      </c>
      <c r="AQ60" s="447">
        <f t="shared" si="65"/>
        <v>7</v>
      </c>
      <c r="AR60" s="447">
        <f t="shared" si="66"/>
        <v>4</v>
      </c>
      <c r="AT60" s="16" t="s">
        <v>193</v>
      </c>
      <c r="AU60" s="13"/>
      <c r="AV60" s="13">
        <v>2</v>
      </c>
      <c r="AW60" s="13">
        <v>1</v>
      </c>
      <c r="AX60" s="13"/>
      <c r="AY60" s="13">
        <v>1</v>
      </c>
      <c r="AZ60" s="13">
        <v>3</v>
      </c>
      <c r="BA60" s="13"/>
      <c r="BB60" s="13"/>
      <c r="BC60" s="13">
        <v>1</v>
      </c>
      <c r="BD60" s="13">
        <v>2</v>
      </c>
      <c r="BE60" s="13"/>
      <c r="BF60" s="13">
        <v>1</v>
      </c>
      <c r="BG60" s="13">
        <v>2</v>
      </c>
      <c r="BH60" s="13">
        <v>3</v>
      </c>
      <c r="BI60" s="13">
        <v>1</v>
      </c>
      <c r="BJ60" s="13">
        <v>3</v>
      </c>
      <c r="BK60" s="13">
        <v>6</v>
      </c>
      <c r="BL60" s="13">
        <v>13</v>
      </c>
      <c r="BM60" s="13">
        <v>3</v>
      </c>
      <c r="BN60" s="13">
        <v>10</v>
      </c>
      <c r="BO60" s="13">
        <v>11</v>
      </c>
      <c r="BP60" s="13">
        <v>2</v>
      </c>
      <c r="BQ60" s="13">
        <v>13</v>
      </c>
      <c r="BR60" s="13">
        <v>12</v>
      </c>
      <c r="BS60" s="13">
        <v>10</v>
      </c>
      <c r="BT60" s="13">
        <v>15</v>
      </c>
      <c r="BU60" s="13">
        <v>5</v>
      </c>
      <c r="BV60" s="13">
        <v>11</v>
      </c>
      <c r="BW60" s="13">
        <v>13</v>
      </c>
      <c r="BX60" s="13">
        <v>18</v>
      </c>
      <c r="BY60" s="13">
        <v>9</v>
      </c>
      <c r="BZ60" s="13">
        <v>18</v>
      </c>
      <c r="CA60" s="13">
        <v>11</v>
      </c>
      <c r="CB60" s="13">
        <v>9</v>
      </c>
      <c r="CC60" s="13">
        <v>13</v>
      </c>
      <c r="CD60" s="13">
        <v>8</v>
      </c>
      <c r="CE60" s="13">
        <v>10</v>
      </c>
      <c r="CF60" s="13">
        <v>8</v>
      </c>
      <c r="CG60" s="13">
        <v>9</v>
      </c>
      <c r="CH60" s="13">
        <v>12</v>
      </c>
      <c r="CI60" s="13">
        <v>12</v>
      </c>
      <c r="CJ60" s="13">
        <v>9</v>
      </c>
      <c r="CK60" s="13">
        <v>13</v>
      </c>
      <c r="CL60" s="13">
        <v>6</v>
      </c>
      <c r="CM60" s="13">
        <v>5</v>
      </c>
      <c r="CN60" s="13">
        <v>11</v>
      </c>
      <c r="CO60" s="13">
        <v>11</v>
      </c>
      <c r="CP60" s="13">
        <v>8</v>
      </c>
      <c r="CQ60" s="13">
        <v>12</v>
      </c>
      <c r="CR60" s="13">
        <v>11</v>
      </c>
      <c r="CS60" s="13">
        <v>9</v>
      </c>
      <c r="CT60" s="13">
        <v>4</v>
      </c>
      <c r="CU60" s="13">
        <v>7</v>
      </c>
      <c r="CV60" s="13">
        <v>7</v>
      </c>
      <c r="CW60" s="13">
        <v>6</v>
      </c>
      <c r="CX60" s="13">
        <v>6</v>
      </c>
      <c r="CY60" s="13">
        <v>10</v>
      </c>
      <c r="CZ60" s="13">
        <v>8</v>
      </c>
      <c r="DA60" s="13">
        <v>7</v>
      </c>
      <c r="DB60" s="13">
        <v>3</v>
      </c>
      <c r="DC60" s="13">
        <v>4</v>
      </c>
      <c r="DD60" s="13">
        <v>5</v>
      </c>
      <c r="DE60" s="13">
        <v>3</v>
      </c>
      <c r="DF60" s="13">
        <v>4</v>
      </c>
      <c r="DG60" s="13">
        <v>8</v>
      </c>
      <c r="DH60" s="13">
        <v>3</v>
      </c>
      <c r="DI60" s="13">
        <v>3</v>
      </c>
      <c r="DJ60" s="13">
        <v>3</v>
      </c>
      <c r="DK60" s="13">
        <v>4</v>
      </c>
      <c r="DL60" s="13">
        <v>1</v>
      </c>
      <c r="DM60" s="13">
        <v>5</v>
      </c>
      <c r="DN60" s="13">
        <v>4</v>
      </c>
      <c r="DO60" s="13">
        <v>2</v>
      </c>
      <c r="DP60" s="13">
        <v>2</v>
      </c>
      <c r="DQ60" s="13">
        <v>1</v>
      </c>
      <c r="DR60" s="13">
        <v>2</v>
      </c>
      <c r="DS60" s="13"/>
      <c r="DT60" s="13">
        <v>3</v>
      </c>
      <c r="DU60" s="13">
        <v>1</v>
      </c>
      <c r="DV60" s="13"/>
      <c r="DW60" s="13">
        <v>1</v>
      </c>
      <c r="DX60" s="13">
        <v>2</v>
      </c>
      <c r="DY60" s="13">
        <v>2</v>
      </c>
      <c r="DZ60" s="13">
        <v>4</v>
      </c>
      <c r="EA60" s="13"/>
      <c r="EB60" s="13">
        <v>2</v>
      </c>
      <c r="EC60" s="13">
        <v>2</v>
      </c>
      <c r="ED60" s="13">
        <v>5</v>
      </c>
      <c r="EE60" s="13">
        <v>1</v>
      </c>
      <c r="EF60" s="13"/>
      <c r="EG60" s="13">
        <v>2</v>
      </c>
      <c r="EH60" s="13">
        <v>1</v>
      </c>
      <c r="EI60" s="13"/>
      <c r="EJ60" s="13">
        <v>1</v>
      </c>
      <c r="EK60" s="13">
        <v>1</v>
      </c>
      <c r="EL60" s="13"/>
      <c r="EM60" s="13">
        <v>1</v>
      </c>
      <c r="EN60" s="13"/>
      <c r="EO60" s="13">
        <v>1</v>
      </c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59">
        <v>518</v>
      </c>
      <c r="FC60" s="13">
        <v>2</v>
      </c>
      <c r="FD60" s="13">
        <v>1</v>
      </c>
      <c r="FE60" s="13"/>
      <c r="FF60" s="13">
        <v>2</v>
      </c>
      <c r="FG60" s="13">
        <v>2</v>
      </c>
      <c r="FH60" s="13"/>
      <c r="FI60" s="13">
        <v>2</v>
      </c>
      <c r="FJ60" s="13">
        <v>2</v>
      </c>
      <c r="FK60" s="13"/>
      <c r="FL60" s="13">
        <v>3</v>
      </c>
      <c r="FM60" s="13"/>
      <c r="FN60" s="13">
        <v>1</v>
      </c>
      <c r="FO60" s="13">
        <v>3</v>
      </c>
      <c r="FP60" s="13">
        <v>3</v>
      </c>
      <c r="FQ60" s="13">
        <v>2</v>
      </c>
      <c r="FR60" s="13">
        <v>5</v>
      </c>
      <c r="FS60" s="13">
        <v>3</v>
      </c>
      <c r="FT60" s="13">
        <v>1</v>
      </c>
      <c r="FU60" s="13">
        <v>8</v>
      </c>
      <c r="FV60" s="13">
        <v>7</v>
      </c>
      <c r="FW60" s="13">
        <v>9</v>
      </c>
      <c r="FX60" s="13">
        <v>6</v>
      </c>
      <c r="FY60" s="13">
        <v>11</v>
      </c>
      <c r="FZ60" s="13">
        <v>11</v>
      </c>
      <c r="GA60" s="13">
        <v>13</v>
      </c>
      <c r="GB60" s="13">
        <v>9</v>
      </c>
      <c r="GC60" s="13">
        <v>4</v>
      </c>
      <c r="GD60" s="13">
        <v>11</v>
      </c>
      <c r="GE60" s="13">
        <v>12</v>
      </c>
      <c r="GF60" s="13">
        <v>4</v>
      </c>
      <c r="GG60" s="13">
        <v>6</v>
      </c>
      <c r="GH60" s="13">
        <v>13</v>
      </c>
      <c r="GI60" s="13">
        <v>5</v>
      </c>
      <c r="GJ60" s="13">
        <v>9</v>
      </c>
      <c r="GK60" s="13">
        <v>6</v>
      </c>
      <c r="GL60" s="13">
        <v>15</v>
      </c>
      <c r="GM60" s="13">
        <v>10</v>
      </c>
      <c r="GN60" s="13">
        <v>12</v>
      </c>
      <c r="GO60" s="13">
        <v>12</v>
      </c>
      <c r="GP60" s="13">
        <v>5</v>
      </c>
      <c r="GQ60" s="13">
        <v>12</v>
      </c>
      <c r="GR60" s="13">
        <v>6</v>
      </c>
      <c r="GS60" s="13">
        <v>13</v>
      </c>
      <c r="GT60" s="13">
        <v>8</v>
      </c>
      <c r="GU60" s="13">
        <v>11</v>
      </c>
      <c r="GV60" s="13">
        <v>10</v>
      </c>
      <c r="GW60" s="13">
        <v>6</v>
      </c>
      <c r="GX60" s="13">
        <v>6</v>
      </c>
      <c r="GY60" s="13">
        <v>6</v>
      </c>
      <c r="GZ60" s="13">
        <v>5</v>
      </c>
      <c r="HA60" s="13">
        <v>6</v>
      </c>
      <c r="HB60" s="13">
        <v>10</v>
      </c>
      <c r="HC60" s="13">
        <v>11</v>
      </c>
      <c r="HD60" s="13">
        <v>15</v>
      </c>
      <c r="HE60" s="13">
        <v>6</v>
      </c>
      <c r="HF60" s="13">
        <v>7</v>
      </c>
      <c r="HG60" s="13">
        <v>6</v>
      </c>
      <c r="HH60" s="13">
        <v>7</v>
      </c>
      <c r="HI60" s="13">
        <v>4</v>
      </c>
      <c r="HJ60" s="13">
        <v>3</v>
      </c>
      <c r="HK60" s="13">
        <v>5</v>
      </c>
      <c r="HL60" s="13">
        <v>4</v>
      </c>
      <c r="HM60" s="13">
        <v>2</v>
      </c>
      <c r="HN60" s="13">
        <v>6</v>
      </c>
      <c r="HO60" s="13">
        <v>1</v>
      </c>
      <c r="HP60" s="13">
        <v>7</v>
      </c>
      <c r="HQ60" s="13">
        <v>5</v>
      </c>
      <c r="HR60" s="13">
        <v>7</v>
      </c>
      <c r="HS60" s="13">
        <v>4</v>
      </c>
      <c r="HT60" s="13">
        <v>2</v>
      </c>
      <c r="HU60" s="13">
        <v>2</v>
      </c>
      <c r="HV60" s="13">
        <v>3</v>
      </c>
      <c r="HW60" s="13">
        <v>1</v>
      </c>
      <c r="HX60" s="13">
        <v>2</v>
      </c>
      <c r="HY60" s="13">
        <v>2</v>
      </c>
      <c r="HZ60" s="13">
        <v>2</v>
      </c>
      <c r="IA60" s="13">
        <v>2</v>
      </c>
      <c r="IB60" s="13">
        <v>1</v>
      </c>
      <c r="IC60" s="13">
        <v>2</v>
      </c>
      <c r="ID60" s="13">
        <v>2</v>
      </c>
      <c r="IE60" s="13">
        <v>6</v>
      </c>
      <c r="IF60" s="13">
        <v>2</v>
      </c>
      <c r="IG60" s="13"/>
      <c r="IH60" s="13">
        <v>1</v>
      </c>
      <c r="II60" s="13">
        <v>1</v>
      </c>
      <c r="IJ60" s="13"/>
      <c r="IK60" s="13">
        <v>1</v>
      </c>
      <c r="IL60" s="13"/>
      <c r="IM60" s="13"/>
      <c r="IN60" s="13"/>
      <c r="IO60" s="13">
        <v>1</v>
      </c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59">
        <v>462</v>
      </c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>
        <v>1</v>
      </c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>
        <v>1</v>
      </c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>
        <v>1</v>
      </c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>
        <v>1</v>
      </c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59">
        <v>4</v>
      </c>
      <c r="NG60" s="13">
        <v>984</v>
      </c>
    </row>
    <row r="61" spans="1:371">
      <c r="A61" s="8" t="s">
        <v>193</v>
      </c>
      <c r="B61" s="253">
        <f t="shared" si="26"/>
        <v>14</v>
      </c>
      <c r="C61" s="253">
        <f t="shared" si="27"/>
        <v>10</v>
      </c>
      <c r="D61" s="253">
        <f t="shared" si="28"/>
        <v>33</v>
      </c>
      <c r="E61" s="253">
        <f t="shared" si="29"/>
        <v>42</v>
      </c>
      <c r="F61" s="253">
        <f t="shared" si="30"/>
        <v>90</v>
      </c>
      <c r="G61" s="253">
        <f t="shared" si="31"/>
        <v>110</v>
      </c>
      <c r="H61" s="253">
        <f t="shared" si="32"/>
        <v>93</v>
      </c>
      <c r="I61" s="253">
        <f t="shared" si="33"/>
        <v>107</v>
      </c>
      <c r="J61" s="253">
        <f t="shared" si="34"/>
        <v>83</v>
      </c>
      <c r="K61" s="253">
        <f t="shared" si="35"/>
        <v>98</v>
      </c>
      <c r="L61" s="253">
        <f t="shared" si="36"/>
        <v>75</v>
      </c>
      <c r="M61" s="253">
        <f t="shared" si="37"/>
        <v>67</v>
      </c>
      <c r="N61" s="253">
        <f t="shared" si="38"/>
        <v>43</v>
      </c>
      <c r="O61" s="253">
        <f t="shared" si="39"/>
        <v>38</v>
      </c>
      <c r="P61" s="253">
        <f t="shared" si="40"/>
        <v>19</v>
      </c>
      <c r="Q61" s="253">
        <f t="shared" si="41"/>
        <v>20</v>
      </c>
      <c r="R61" s="253">
        <f t="shared" si="42"/>
        <v>11</v>
      </c>
      <c r="S61" s="253">
        <f t="shared" si="43"/>
        <v>19</v>
      </c>
      <c r="T61" s="253">
        <f t="shared" si="44"/>
        <v>1</v>
      </c>
      <c r="U61" s="253">
        <f t="shared" si="45"/>
        <v>7</v>
      </c>
      <c r="W61" s="16" t="s">
        <v>73</v>
      </c>
      <c r="X61" s="447">
        <f t="shared" si="46"/>
        <v>34</v>
      </c>
      <c r="Y61" s="447">
        <f t="shared" si="47"/>
        <v>32</v>
      </c>
      <c r="Z61" s="447">
        <f t="shared" si="48"/>
        <v>47</v>
      </c>
      <c r="AA61" s="447">
        <f t="shared" si="49"/>
        <v>73</v>
      </c>
      <c r="AB61" s="447">
        <f t="shared" si="50"/>
        <v>105</v>
      </c>
      <c r="AC61" s="447">
        <f t="shared" si="51"/>
        <v>148</v>
      </c>
      <c r="AD61" s="447">
        <f t="shared" si="52"/>
        <v>106</v>
      </c>
      <c r="AE61" s="447">
        <f t="shared" si="53"/>
        <v>170</v>
      </c>
      <c r="AF61" s="447">
        <f t="shared" si="54"/>
        <v>104</v>
      </c>
      <c r="AG61" s="447">
        <f t="shared" si="55"/>
        <v>157</v>
      </c>
      <c r="AH61" s="447">
        <f t="shared" si="56"/>
        <v>85</v>
      </c>
      <c r="AI61" s="447">
        <f t="shared" si="57"/>
        <v>103</v>
      </c>
      <c r="AJ61" s="447">
        <f t="shared" si="58"/>
        <v>59</v>
      </c>
      <c r="AK61" s="447">
        <f t="shared" si="59"/>
        <v>43</v>
      </c>
      <c r="AL61" s="447">
        <f t="shared" si="60"/>
        <v>49</v>
      </c>
      <c r="AM61" s="447">
        <f t="shared" si="61"/>
        <v>36</v>
      </c>
      <c r="AN61" s="447">
        <f t="shared" si="62"/>
        <v>24</v>
      </c>
      <c r="AO61" s="447">
        <f t="shared" si="63"/>
        <v>39</v>
      </c>
      <c r="AP61" s="447">
        <f t="shared" si="64"/>
        <v>2</v>
      </c>
      <c r="AQ61" s="447">
        <f t="shared" si="65"/>
        <v>12</v>
      </c>
      <c r="AR61" s="447">
        <f t="shared" si="66"/>
        <v>8</v>
      </c>
      <c r="AT61" s="16" t="s">
        <v>73</v>
      </c>
      <c r="AU61" s="13">
        <v>5</v>
      </c>
      <c r="AV61" s="13">
        <v>4</v>
      </c>
      <c r="AW61" s="13">
        <v>3</v>
      </c>
      <c r="AX61" s="13">
        <v>1</v>
      </c>
      <c r="AY61" s="13">
        <v>1</v>
      </c>
      <c r="AZ61" s="13">
        <v>4</v>
      </c>
      <c r="BA61" s="13">
        <v>3</v>
      </c>
      <c r="BB61" s="13">
        <v>3</v>
      </c>
      <c r="BC61" s="13">
        <v>2</v>
      </c>
      <c r="BD61" s="13">
        <v>6</v>
      </c>
      <c r="BE61" s="13">
        <v>6</v>
      </c>
      <c r="BF61" s="13">
        <v>1</v>
      </c>
      <c r="BG61" s="13">
        <v>5</v>
      </c>
      <c r="BH61" s="13">
        <v>7</v>
      </c>
      <c r="BI61" s="13">
        <v>7</v>
      </c>
      <c r="BJ61" s="13">
        <v>9</v>
      </c>
      <c r="BK61" s="13">
        <v>2</v>
      </c>
      <c r="BL61" s="13">
        <v>8</v>
      </c>
      <c r="BM61" s="13">
        <v>19</v>
      </c>
      <c r="BN61" s="13">
        <v>9</v>
      </c>
      <c r="BO61" s="13">
        <v>7</v>
      </c>
      <c r="BP61" s="13">
        <v>12</v>
      </c>
      <c r="BQ61" s="13">
        <v>19</v>
      </c>
      <c r="BR61" s="13">
        <v>10</v>
      </c>
      <c r="BS61" s="13">
        <v>18</v>
      </c>
      <c r="BT61" s="13">
        <v>19</v>
      </c>
      <c r="BU61" s="13">
        <v>15</v>
      </c>
      <c r="BV61" s="13">
        <v>17</v>
      </c>
      <c r="BW61" s="13">
        <v>17</v>
      </c>
      <c r="BX61" s="13">
        <v>14</v>
      </c>
      <c r="BY61" s="13">
        <v>17</v>
      </c>
      <c r="BZ61" s="13">
        <v>17</v>
      </c>
      <c r="CA61" s="13">
        <v>18</v>
      </c>
      <c r="CB61" s="13">
        <v>20</v>
      </c>
      <c r="CC61" s="13">
        <v>25</v>
      </c>
      <c r="CD61" s="13">
        <v>15</v>
      </c>
      <c r="CE61" s="13">
        <v>13</v>
      </c>
      <c r="CF61" s="13">
        <v>9</v>
      </c>
      <c r="CG61" s="13">
        <v>17</v>
      </c>
      <c r="CH61" s="13">
        <v>19</v>
      </c>
      <c r="CI61" s="13">
        <v>23</v>
      </c>
      <c r="CJ61" s="13">
        <v>19</v>
      </c>
      <c r="CK61" s="13">
        <v>13</v>
      </c>
      <c r="CL61" s="13">
        <v>15</v>
      </c>
      <c r="CM61" s="13">
        <v>17</v>
      </c>
      <c r="CN61" s="13">
        <v>11</v>
      </c>
      <c r="CO61" s="13">
        <v>13</v>
      </c>
      <c r="CP61" s="13">
        <v>16</v>
      </c>
      <c r="CQ61" s="13">
        <v>15</v>
      </c>
      <c r="CR61" s="13">
        <v>15</v>
      </c>
      <c r="CS61" s="13">
        <v>10</v>
      </c>
      <c r="CT61" s="13">
        <v>13</v>
      </c>
      <c r="CU61" s="13">
        <v>7</v>
      </c>
      <c r="CV61" s="13">
        <v>10</v>
      </c>
      <c r="CW61" s="13">
        <v>13</v>
      </c>
      <c r="CX61" s="13">
        <v>14</v>
      </c>
      <c r="CY61" s="13">
        <v>10</v>
      </c>
      <c r="CZ61" s="13">
        <v>10</v>
      </c>
      <c r="DA61" s="13">
        <v>7</v>
      </c>
      <c r="DB61" s="13">
        <v>9</v>
      </c>
      <c r="DC61" s="13">
        <v>6</v>
      </c>
      <c r="DD61" s="13">
        <v>5</v>
      </c>
      <c r="DE61" s="13">
        <v>4</v>
      </c>
      <c r="DF61" s="13">
        <v>6</v>
      </c>
      <c r="DG61" s="13">
        <v>5</v>
      </c>
      <c r="DH61" s="13">
        <v>4</v>
      </c>
      <c r="DI61" s="13">
        <v>2</v>
      </c>
      <c r="DJ61" s="13">
        <v>1</v>
      </c>
      <c r="DK61" s="13">
        <v>3</v>
      </c>
      <c r="DL61" s="13">
        <v>7</v>
      </c>
      <c r="DM61" s="13">
        <v>4</v>
      </c>
      <c r="DN61" s="13">
        <v>3</v>
      </c>
      <c r="DO61" s="13">
        <v>2</v>
      </c>
      <c r="DP61" s="13">
        <v>1</v>
      </c>
      <c r="DQ61" s="13">
        <v>4</v>
      </c>
      <c r="DR61" s="13">
        <v>6</v>
      </c>
      <c r="DS61" s="13">
        <v>4</v>
      </c>
      <c r="DT61" s="13">
        <v>5</v>
      </c>
      <c r="DU61" s="13">
        <v>5</v>
      </c>
      <c r="DV61" s="13">
        <v>2</v>
      </c>
      <c r="DW61" s="13">
        <v>6</v>
      </c>
      <c r="DX61" s="13">
        <v>2</v>
      </c>
      <c r="DY61" s="13">
        <v>3</v>
      </c>
      <c r="DZ61" s="13">
        <v>2</v>
      </c>
      <c r="EA61" s="13">
        <v>6</v>
      </c>
      <c r="EB61" s="13">
        <v>3</v>
      </c>
      <c r="EC61" s="13">
        <v>5</v>
      </c>
      <c r="ED61" s="13">
        <v>3</v>
      </c>
      <c r="EE61" s="13">
        <v>7</v>
      </c>
      <c r="EF61" s="13">
        <v>2</v>
      </c>
      <c r="EG61" s="13"/>
      <c r="EH61" s="13">
        <v>3</v>
      </c>
      <c r="EI61" s="13"/>
      <c r="EJ61" s="13">
        <v>4</v>
      </c>
      <c r="EK61" s="13">
        <v>2</v>
      </c>
      <c r="EL61" s="13">
        <v>1</v>
      </c>
      <c r="EM61" s="13"/>
      <c r="EN61" s="13">
        <v>2</v>
      </c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59">
        <v>813</v>
      </c>
      <c r="FC61" s="13">
        <v>1</v>
      </c>
      <c r="FD61" s="13">
        <v>9</v>
      </c>
      <c r="FE61" s="13">
        <v>6</v>
      </c>
      <c r="FF61" s="13">
        <v>4</v>
      </c>
      <c r="FG61" s="13"/>
      <c r="FH61" s="13">
        <v>4</v>
      </c>
      <c r="FI61" s="13">
        <v>2</v>
      </c>
      <c r="FJ61" s="13">
        <v>3</v>
      </c>
      <c r="FK61" s="13">
        <v>3</v>
      </c>
      <c r="FL61" s="13">
        <v>2</v>
      </c>
      <c r="FM61" s="13">
        <v>5</v>
      </c>
      <c r="FN61" s="13">
        <v>4</v>
      </c>
      <c r="FO61" s="13">
        <v>2</v>
      </c>
      <c r="FP61" s="13">
        <v>2</v>
      </c>
      <c r="FQ61" s="13"/>
      <c r="FR61" s="13">
        <v>4</v>
      </c>
      <c r="FS61" s="13">
        <v>5</v>
      </c>
      <c r="FT61" s="13">
        <v>10</v>
      </c>
      <c r="FU61" s="13">
        <v>5</v>
      </c>
      <c r="FV61" s="13">
        <v>10</v>
      </c>
      <c r="FW61" s="13">
        <v>16</v>
      </c>
      <c r="FX61" s="13">
        <v>6</v>
      </c>
      <c r="FY61" s="13">
        <v>7</v>
      </c>
      <c r="FZ61" s="13">
        <v>13</v>
      </c>
      <c r="GA61" s="13">
        <v>12</v>
      </c>
      <c r="GB61" s="13">
        <v>8</v>
      </c>
      <c r="GC61" s="13">
        <v>10</v>
      </c>
      <c r="GD61" s="13">
        <v>13</v>
      </c>
      <c r="GE61" s="13">
        <v>8</v>
      </c>
      <c r="GF61" s="13">
        <v>12</v>
      </c>
      <c r="GG61" s="13">
        <v>8</v>
      </c>
      <c r="GH61" s="13">
        <v>17</v>
      </c>
      <c r="GI61" s="13">
        <v>11</v>
      </c>
      <c r="GJ61" s="13">
        <v>10</v>
      </c>
      <c r="GK61" s="13">
        <v>7</v>
      </c>
      <c r="GL61" s="13">
        <v>11</v>
      </c>
      <c r="GM61" s="13">
        <v>14</v>
      </c>
      <c r="GN61" s="13">
        <v>9</v>
      </c>
      <c r="GO61" s="13">
        <v>12</v>
      </c>
      <c r="GP61" s="13">
        <v>7</v>
      </c>
      <c r="GQ61" s="13">
        <v>14</v>
      </c>
      <c r="GR61" s="13">
        <v>11</v>
      </c>
      <c r="GS61" s="13">
        <v>13</v>
      </c>
      <c r="GT61" s="13">
        <v>11</v>
      </c>
      <c r="GU61" s="13">
        <v>8</v>
      </c>
      <c r="GV61" s="13">
        <v>12</v>
      </c>
      <c r="GW61" s="13">
        <v>9</v>
      </c>
      <c r="GX61" s="13">
        <v>8</v>
      </c>
      <c r="GY61" s="13">
        <v>8</v>
      </c>
      <c r="GZ61" s="13">
        <v>10</v>
      </c>
      <c r="HA61" s="13">
        <v>7</v>
      </c>
      <c r="HB61" s="13">
        <v>9</v>
      </c>
      <c r="HC61" s="13">
        <v>8</v>
      </c>
      <c r="HD61" s="13">
        <v>7</v>
      </c>
      <c r="HE61" s="13">
        <v>10</v>
      </c>
      <c r="HF61" s="13">
        <v>11</v>
      </c>
      <c r="HG61" s="13">
        <v>8</v>
      </c>
      <c r="HH61" s="13">
        <v>8</v>
      </c>
      <c r="HI61" s="13">
        <v>9</v>
      </c>
      <c r="HJ61" s="13">
        <v>8</v>
      </c>
      <c r="HK61" s="13">
        <v>4</v>
      </c>
      <c r="HL61" s="13">
        <v>8</v>
      </c>
      <c r="HM61" s="13">
        <v>4</v>
      </c>
      <c r="HN61" s="13">
        <v>7</v>
      </c>
      <c r="HO61" s="13">
        <v>7</v>
      </c>
      <c r="HP61" s="13">
        <v>7</v>
      </c>
      <c r="HQ61" s="13">
        <v>6</v>
      </c>
      <c r="HR61" s="13">
        <v>3</v>
      </c>
      <c r="HS61" s="13">
        <v>10</v>
      </c>
      <c r="HT61" s="13">
        <v>3</v>
      </c>
      <c r="HU61" s="13">
        <v>6</v>
      </c>
      <c r="HV61" s="13">
        <v>5</v>
      </c>
      <c r="HW61" s="13">
        <v>7</v>
      </c>
      <c r="HX61" s="13">
        <v>5</v>
      </c>
      <c r="HY61" s="13">
        <v>4</v>
      </c>
      <c r="HZ61" s="13">
        <v>8</v>
      </c>
      <c r="IA61" s="13">
        <v>3</v>
      </c>
      <c r="IB61" s="13">
        <v>3</v>
      </c>
      <c r="IC61" s="13">
        <v>4</v>
      </c>
      <c r="ID61" s="13">
        <v>4</v>
      </c>
      <c r="IE61" s="13">
        <v>6</v>
      </c>
      <c r="IF61" s="13">
        <v>4</v>
      </c>
      <c r="IG61" s="13">
        <v>2</v>
      </c>
      <c r="IH61" s="13">
        <v>3</v>
      </c>
      <c r="II61" s="13"/>
      <c r="IJ61" s="13">
        <v>2</v>
      </c>
      <c r="IK61" s="13">
        <v>2</v>
      </c>
      <c r="IL61" s="13">
        <v>3</v>
      </c>
      <c r="IM61" s="13">
        <v>2</v>
      </c>
      <c r="IN61" s="13"/>
      <c r="IO61" s="13"/>
      <c r="IP61" s="13">
        <v>1</v>
      </c>
      <c r="IQ61" s="13"/>
      <c r="IR61" s="13"/>
      <c r="IS61" s="13"/>
      <c r="IT61" s="13">
        <v>1</v>
      </c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59">
        <v>615</v>
      </c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>
        <v>1</v>
      </c>
      <c r="JS61" s="13"/>
      <c r="JT61" s="13"/>
      <c r="JU61" s="13"/>
      <c r="JV61" s="13"/>
      <c r="JW61" s="13"/>
      <c r="JX61" s="13"/>
      <c r="JY61" s="13"/>
      <c r="JZ61" s="13">
        <v>1</v>
      </c>
      <c r="KA61" s="13"/>
      <c r="KB61" s="13"/>
      <c r="KC61" s="13"/>
      <c r="KD61" s="13"/>
      <c r="KE61" s="13"/>
      <c r="KF61" s="13"/>
      <c r="KG61" s="13"/>
      <c r="KH61" s="13"/>
      <c r="KI61" s="13"/>
      <c r="KJ61" s="13">
        <v>1</v>
      </c>
      <c r="KK61" s="13"/>
      <c r="KL61" s="13"/>
      <c r="KM61" s="13"/>
      <c r="KN61" s="13"/>
      <c r="KO61" s="13"/>
      <c r="KP61" s="13"/>
      <c r="KQ61" s="13"/>
      <c r="KR61" s="13"/>
      <c r="KS61" s="13">
        <v>1</v>
      </c>
      <c r="KT61" s="13">
        <v>1</v>
      </c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>
        <v>1</v>
      </c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>
        <v>1</v>
      </c>
      <c r="LT61" s="13"/>
      <c r="LU61" s="13">
        <v>1</v>
      </c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59">
        <v>8</v>
      </c>
      <c r="NG61" s="13">
        <v>1436</v>
      </c>
    </row>
    <row r="62" spans="1:371">
      <c r="A62" s="8" t="s">
        <v>73</v>
      </c>
      <c r="B62" s="253">
        <f t="shared" si="26"/>
        <v>34</v>
      </c>
      <c r="C62" s="253">
        <f t="shared" si="27"/>
        <v>32</v>
      </c>
      <c r="D62" s="253">
        <f t="shared" si="28"/>
        <v>47</v>
      </c>
      <c r="E62" s="253">
        <f t="shared" si="29"/>
        <v>73</v>
      </c>
      <c r="F62" s="253">
        <f t="shared" si="30"/>
        <v>105</v>
      </c>
      <c r="G62" s="253">
        <f t="shared" si="31"/>
        <v>148</v>
      </c>
      <c r="H62" s="253">
        <f t="shared" si="32"/>
        <v>106</v>
      </c>
      <c r="I62" s="253">
        <f t="shared" si="33"/>
        <v>170</v>
      </c>
      <c r="J62" s="253">
        <f t="shared" si="34"/>
        <v>104</v>
      </c>
      <c r="K62" s="253">
        <f t="shared" si="35"/>
        <v>157</v>
      </c>
      <c r="L62" s="253">
        <f t="shared" si="36"/>
        <v>85</v>
      </c>
      <c r="M62" s="253">
        <f t="shared" si="37"/>
        <v>103</v>
      </c>
      <c r="N62" s="253">
        <f t="shared" si="38"/>
        <v>59</v>
      </c>
      <c r="O62" s="253">
        <f t="shared" si="39"/>
        <v>43</v>
      </c>
      <c r="P62" s="253">
        <f t="shared" si="40"/>
        <v>49</v>
      </c>
      <c r="Q62" s="253">
        <f t="shared" si="41"/>
        <v>36</v>
      </c>
      <c r="R62" s="253">
        <f t="shared" si="42"/>
        <v>24</v>
      </c>
      <c r="S62" s="253">
        <f t="shared" si="43"/>
        <v>39</v>
      </c>
      <c r="T62" s="253">
        <f t="shared" si="44"/>
        <v>2</v>
      </c>
      <c r="U62" s="253">
        <f t="shared" si="45"/>
        <v>12</v>
      </c>
      <c r="W62" s="16" t="s">
        <v>194</v>
      </c>
      <c r="X62" s="447">
        <f t="shared" si="46"/>
        <v>10</v>
      </c>
      <c r="Y62" s="447">
        <f t="shared" si="47"/>
        <v>7</v>
      </c>
      <c r="Z62" s="447">
        <f t="shared" si="48"/>
        <v>20</v>
      </c>
      <c r="AA62" s="447">
        <f t="shared" si="49"/>
        <v>11</v>
      </c>
      <c r="AB62" s="447">
        <f t="shared" si="50"/>
        <v>71</v>
      </c>
      <c r="AC62" s="447">
        <f t="shared" si="51"/>
        <v>71</v>
      </c>
      <c r="AD62" s="447">
        <f t="shared" si="52"/>
        <v>117</v>
      </c>
      <c r="AE62" s="447">
        <f t="shared" si="53"/>
        <v>100</v>
      </c>
      <c r="AF62" s="447">
        <f t="shared" si="54"/>
        <v>74</v>
      </c>
      <c r="AG62" s="447">
        <f t="shared" si="55"/>
        <v>79</v>
      </c>
      <c r="AH62" s="447">
        <f t="shared" si="56"/>
        <v>69</v>
      </c>
      <c r="AI62" s="447">
        <f t="shared" si="57"/>
        <v>46</v>
      </c>
      <c r="AJ62" s="447">
        <f t="shared" si="58"/>
        <v>39</v>
      </c>
      <c r="AK62" s="447">
        <f t="shared" si="59"/>
        <v>31</v>
      </c>
      <c r="AL62" s="447">
        <f t="shared" si="60"/>
        <v>21</v>
      </c>
      <c r="AM62" s="447">
        <f t="shared" si="61"/>
        <v>23</v>
      </c>
      <c r="AN62" s="447">
        <f t="shared" si="62"/>
        <v>16</v>
      </c>
      <c r="AO62" s="447">
        <f t="shared" si="63"/>
        <v>13</v>
      </c>
      <c r="AP62" s="447">
        <f t="shared" si="64"/>
        <v>1</v>
      </c>
      <c r="AQ62" s="447">
        <f t="shared" si="65"/>
        <v>7</v>
      </c>
      <c r="AR62" s="447">
        <f t="shared" si="66"/>
        <v>0</v>
      </c>
      <c r="AT62" s="16" t="s">
        <v>194</v>
      </c>
      <c r="AU62" s="13">
        <v>1</v>
      </c>
      <c r="AV62" s="13"/>
      <c r="AW62" s="13">
        <v>2</v>
      </c>
      <c r="AX62" s="13"/>
      <c r="AY62" s="13">
        <v>1</v>
      </c>
      <c r="AZ62" s="13">
        <v>1</v>
      </c>
      <c r="BA62" s="13">
        <v>1</v>
      </c>
      <c r="BB62" s="13">
        <v>1</v>
      </c>
      <c r="BC62" s="13"/>
      <c r="BD62" s="13"/>
      <c r="BE62" s="13">
        <v>1</v>
      </c>
      <c r="BF62" s="13">
        <v>1</v>
      </c>
      <c r="BG62" s="13">
        <v>1</v>
      </c>
      <c r="BH62" s="13">
        <v>1</v>
      </c>
      <c r="BI62" s="13">
        <v>1</v>
      </c>
      <c r="BJ62" s="13">
        <v>1</v>
      </c>
      <c r="BK62" s="13">
        <v>1</v>
      </c>
      <c r="BL62" s="13">
        <v>1</v>
      </c>
      <c r="BM62" s="13">
        <v>3</v>
      </c>
      <c r="BN62" s="13"/>
      <c r="BO62" s="13">
        <v>4</v>
      </c>
      <c r="BP62" s="13">
        <v>8</v>
      </c>
      <c r="BQ62" s="13">
        <v>6</v>
      </c>
      <c r="BR62" s="13">
        <v>5</v>
      </c>
      <c r="BS62" s="13">
        <v>6</v>
      </c>
      <c r="BT62" s="13">
        <v>5</v>
      </c>
      <c r="BU62" s="13">
        <v>3</v>
      </c>
      <c r="BV62" s="13">
        <v>7</v>
      </c>
      <c r="BW62" s="13">
        <v>13</v>
      </c>
      <c r="BX62" s="13">
        <v>14</v>
      </c>
      <c r="BY62" s="13">
        <v>14</v>
      </c>
      <c r="BZ62" s="13">
        <v>9</v>
      </c>
      <c r="CA62" s="13">
        <v>10</v>
      </c>
      <c r="CB62" s="13">
        <v>12</v>
      </c>
      <c r="CC62" s="13">
        <v>6</v>
      </c>
      <c r="CD62" s="13">
        <v>8</v>
      </c>
      <c r="CE62" s="13">
        <v>10</v>
      </c>
      <c r="CF62" s="13">
        <v>8</v>
      </c>
      <c r="CG62" s="13">
        <v>10</v>
      </c>
      <c r="CH62" s="13">
        <v>13</v>
      </c>
      <c r="CI62" s="13">
        <v>8</v>
      </c>
      <c r="CJ62" s="13">
        <v>12</v>
      </c>
      <c r="CK62" s="13">
        <v>12</v>
      </c>
      <c r="CL62" s="13">
        <v>7</v>
      </c>
      <c r="CM62" s="13">
        <v>9</v>
      </c>
      <c r="CN62" s="13">
        <v>6</v>
      </c>
      <c r="CO62" s="13">
        <v>3</v>
      </c>
      <c r="CP62" s="13">
        <v>8</v>
      </c>
      <c r="CQ62" s="13">
        <v>6</v>
      </c>
      <c r="CR62" s="13">
        <v>8</v>
      </c>
      <c r="CS62" s="13">
        <v>5</v>
      </c>
      <c r="CT62" s="13">
        <v>7</v>
      </c>
      <c r="CU62" s="13">
        <v>5</v>
      </c>
      <c r="CV62" s="13">
        <v>5</v>
      </c>
      <c r="CW62" s="13">
        <v>5</v>
      </c>
      <c r="CX62" s="13">
        <v>2</v>
      </c>
      <c r="CY62" s="13">
        <v>5</v>
      </c>
      <c r="CZ62" s="13">
        <v>3</v>
      </c>
      <c r="DA62" s="13">
        <v>5</v>
      </c>
      <c r="DB62" s="13">
        <v>4</v>
      </c>
      <c r="DC62" s="13">
        <v>3</v>
      </c>
      <c r="DD62" s="13">
        <v>3</v>
      </c>
      <c r="DE62" s="13">
        <v>5</v>
      </c>
      <c r="DF62" s="13">
        <v>2</v>
      </c>
      <c r="DG62" s="13">
        <v>4</v>
      </c>
      <c r="DH62" s="13">
        <v>3</v>
      </c>
      <c r="DI62" s="13">
        <v>2</v>
      </c>
      <c r="DJ62" s="13">
        <v>2</v>
      </c>
      <c r="DK62" s="13">
        <v>2</v>
      </c>
      <c r="DL62" s="13">
        <v>5</v>
      </c>
      <c r="DM62" s="13">
        <v>3</v>
      </c>
      <c r="DN62" s="13">
        <v>1</v>
      </c>
      <c r="DO62" s="13">
        <v>2</v>
      </c>
      <c r="DP62" s="13">
        <v>2</v>
      </c>
      <c r="DQ62" s="13">
        <v>1</v>
      </c>
      <c r="DR62" s="13">
        <v>3</v>
      </c>
      <c r="DS62" s="13">
        <v>2</v>
      </c>
      <c r="DT62" s="13">
        <v>3</v>
      </c>
      <c r="DU62" s="13">
        <v>3</v>
      </c>
      <c r="DV62" s="13">
        <v>3</v>
      </c>
      <c r="DW62" s="13">
        <v>4</v>
      </c>
      <c r="DX62" s="13"/>
      <c r="DY62" s="13">
        <v>1</v>
      </c>
      <c r="DZ62" s="13">
        <v>3</v>
      </c>
      <c r="EA62" s="13">
        <v>1</v>
      </c>
      <c r="EB62" s="13">
        <v>1</v>
      </c>
      <c r="EC62" s="13"/>
      <c r="ED62" s="13">
        <v>1</v>
      </c>
      <c r="EE62" s="13"/>
      <c r="EF62" s="13">
        <v>2</v>
      </c>
      <c r="EG62" s="13">
        <v>2</v>
      </c>
      <c r="EH62" s="13"/>
      <c r="EI62" s="13">
        <v>1</v>
      </c>
      <c r="EJ62" s="13">
        <v>1</v>
      </c>
      <c r="EK62" s="13"/>
      <c r="EL62" s="13">
        <v>2</v>
      </c>
      <c r="EM62" s="13"/>
      <c r="EN62" s="13">
        <v>1</v>
      </c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59">
        <v>388</v>
      </c>
      <c r="FC62" s="13"/>
      <c r="FD62" s="13">
        <v>1</v>
      </c>
      <c r="FE62" s="13"/>
      <c r="FF62" s="13">
        <v>1</v>
      </c>
      <c r="FG62" s="13"/>
      <c r="FH62" s="13">
        <v>1</v>
      </c>
      <c r="FI62" s="13">
        <v>3</v>
      </c>
      <c r="FJ62" s="13"/>
      <c r="FK62" s="13">
        <v>2</v>
      </c>
      <c r="FL62" s="13">
        <v>2</v>
      </c>
      <c r="FM62" s="13">
        <v>1</v>
      </c>
      <c r="FN62" s="13"/>
      <c r="FO62" s="13"/>
      <c r="FP62" s="13">
        <v>1</v>
      </c>
      <c r="FQ62" s="13"/>
      <c r="FR62" s="13">
        <v>5</v>
      </c>
      <c r="FS62" s="13">
        <v>1</v>
      </c>
      <c r="FT62" s="13">
        <v>6</v>
      </c>
      <c r="FU62" s="13">
        <v>3</v>
      </c>
      <c r="FV62" s="13">
        <v>3</v>
      </c>
      <c r="FW62" s="13">
        <v>4</v>
      </c>
      <c r="FX62" s="13">
        <v>8</v>
      </c>
      <c r="FY62" s="13">
        <v>5</v>
      </c>
      <c r="FZ62" s="13">
        <v>8</v>
      </c>
      <c r="GA62" s="13">
        <v>13</v>
      </c>
      <c r="GB62" s="13">
        <v>3</v>
      </c>
      <c r="GC62" s="13">
        <v>5</v>
      </c>
      <c r="GD62" s="13">
        <v>6</v>
      </c>
      <c r="GE62" s="13">
        <v>8</v>
      </c>
      <c r="GF62" s="13">
        <v>11</v>
      </c>
      <c r="GG62" s="13">
        <v>15</v>
      </c>
      <c r="GH62" s="13">
        <v>12</v>
      </c>
      <c r="GI62" s="13">
        <v>7</v>
      </c>
      <c r="GJ62" s="13">
        <v>14</v>
      </c>
      <c r="GK62" s="13">
        <v>9</v>
      </c>
      <c r="GL62" s="13">
        <v>14</v>
      </c>
      <c r="GM62" s="13">
        <v>9</v>
      </c>
      <c r="GN62" s="13">
        <v>11</v>
      </c>
      <c r="GO62" s="13">
        <v>15</v>
      </c>
      <c r="GP62" s="13">
        <v>11</v>
      </c>
      <c r="GQ62" s="13">
        <v>6</v>
      </c>
      <c r="GR62" s="13">
        <v>10</v>
      </c>
      <c r="GS62" s="13">
        <v>8</v>
      </c>
      <c r="GT62" s="13">
        <v>3</v>
      </c>
      <c r="GU62" s="13">
        <v>6</v>
      </c>
      <c r="GV62" s="13">
        <v>8</v>
      </c>
      <c r="GW62" s="13">
        <v>6</v>
      </c>
      <c r="GX62" s="13">
        <v>9</v>
      </c>
      <c r="GY62" s="13">
        <v>10</v>
      </c>
      <c r="GZ62" s="13">
        <v>8</v>
      </c>
      <c r="HA62" s="13">
        <v>10</v>
      </c>
      <c r="HB62" s="13">
        <v>3</v>
      </c>
      <c r="HC62" s="13">
        <v>10</v>
      </c>
      <c r="HD62" s="13">
        <v>5</v>
      </c>
      <c r="HE62" s="13">
        <v>5</v>
      </c>
      <c r="HF62" s="13">
        <v>8</v>
      </c>
      <c r="HG62" s="13">
        <v>7</v>
      </c>
      <c r="HH62" s="13">
        <v>6</v>
      </c>
      <c r="HI62" s="13">
        <v>6</v>
      </c>
      <c r="HJ62" s="13">
        <v>9</v>
      </c>
      <c r="HK62" s="13">
        <v>4</v>
      </c>
      <c r="HL62" s="13">
        <v>4</v>
      </c>
      <c r="HM62" s="13">
        <v>3</v>
      </c>
      <c r="HN62" s="13">
        <v>10</v>
      </c>
      <c r="HO62" s="13">
        <v>2</v>
      </c>
      <c r="HP62" s="13">
        <v>4</v>
      </c>
      <c r="HQ62" s="13">
        <v>3</v>
      </c>
      <c r="HR62" s="13">
        <v>4</v>
      </c>
      <c r="HS62" s="13">
        <v>2</v>
      </c>
      <c r="HT62" s="13">
        <v>3</v>
      </c>
      <c r="HU62" s="13">
        <v>2</v>
      </c>
      <c r="HV62" s="13">
        <v>7</v>
      </c>
      <c r="HW62" s="13">
        <v>3</v>
      </c>
      <c r="HX62" s="13">
        <v>1</v>
      </c>
      <c r="HY62" s="13">
        <v>3</v>
      </c>
      <c r="HZ62" s="13"/>
      <c r="IA62" s="13"/>
      <c r="IB62" s="13">
        <v>1</v>
      </c>
      <c r="IC62" s="13">
        <v>2</v>
      </c>
      <c r="ID62" s="13">
        <v>2</v>
      </c>
      <c r="IE62" s="13"/>
      <c r="IF62" s="13"/>
      <c r="IG62" s="13">
        <v>3</v>
      </c>
      <c r="IH62" s="13">
        <v>1</v>
      </c>
      <c r="II62" s="13"/>
      <c r="IJ62" s="13">
        <v>6</v>
      </c>
      <c r="IK62" s="13">
        <v>1</v>
      </c>
      <c r="IL62" s="13">
        <v>2</v>
      </c>
      <c r="IM62" s="13">
        <v>1</v>
      </c>
      <c r="IN62" s="13">
        <v>2</v>
      </c>
      <c r="IO62" s="13">
        <v>1</v>
      </c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59">
        <v>438</v>
      </c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59"/>
      <c r="NG62" s="13">
        <v>826</v>
      </c>
    </row>
    <row r="63" spans="1:371">
      <c r="A63" s="8" t="s">
        <v>194</v>
      </c>
      <c r="B63" s="253">
        <f t="shared" si="26"/>
        <v>10</v>
      </c>
      <c r="C63" s="253">
        <f t="shared" si="27"/>
        <v>7</v>
      </c>
      <c r="D63" s="253">
        <f t="shared" si="28"/>
        <v>20</v>
      </c>
      <c r="E63" s="253">
        <f t="shared" si="29"/>
        <v>11</v>
      </c>
      <c r="F63" s="253">
        <f t="shared" si="30"/>
        <v>71</v>
      </c>
      <c r="G63" s="253">
        <f t="shared" si="31"/>
        <v>71</v>
      </c>
      <c r="H63" s="253">
        <f t="shared" si="32"/>
        <v>117</v>
      </c>
      <c r="I63" s="253">
        <f t="shared" si="33"/>
        <v>100</v>
      </c>
      <c r="J63" s="253">
        <f t="shared" si="34"/>
        <v>74</v>
      </c>
      <c r="K63" s="253">
        <f t="shared" si="35"/>
        <v>79</v>
      </c>
      <c r="L63" s="253">
        <f t="shared" si="36"/>
        <v>69</v>
      </c>
      <c r="M63" s="253">
        <f t="shared" si="37"/>
        <v>46</v>
      </c>
      <c r="N63" s="253">
        <f t="shared" si="38"/>
        <v>39</v>
      </c>
      <c r="O63" s="253">
        <f t="shared" si="39"/>
        <v>31</v>
      </c>
      <c r="P63" s="253">
        <f t="shared" si="40"/>
        <v>21</v>
      </c>
      <c r="Q63" s="253">
        <f t="shared" si="41"/>
        <v>23</v>
      </c>
      <c r="R63" s="253">
        <f t="shared" si="42"/>
        <v>16</v>
      </c>
      <c r="S63" s="253">
        <f t="shared" si="43"/>
        <v>13</v>
      </c>
      <c r="T63" s="253">
        <f t="shared" si="44"/>
        <v>1</v>
      </c>
      <c r="U63" s="253">
        <f t="shared" si="45"/>
        <v>7</v>
      </c>
      <c r="W63" s="16" t="s">
        <v>75</v>
      </c>
      <c r="X63" s="447">
        <f t="shared" si="46"/>
        <v>9</v>
      </c>
      <c r="Y63" s="447">
        <f t="shared" si="47"/>
        <v>6</v>
      </c>
      <c r="Z63" s="447">
        <f t="shared" si="48"/>
        <v>22</v>
      </c>
      <c r="AA63" s="447">
        <f t="shared" si="49"/>
        <v>26</v>
      </c>
      <c r="AB63" s="447">
        <f t="shared" si="50"/>
        <v>93</v>
      </c>
      <c r="AC63" s="447">
        <f t="shared" si="51"/>
        <v>110</v>
      </c>
      <c r="AD63" s="447">
        <f t="shared" si="52"/>
        <v>126</v>
      </c>
      <c r="AE63" s="447">
        <f t="shared" si="53"/>
        <v>139</v>
      </c>
      <c r="AF63" s="447">
        <f t="shared" si="54"/>
        <v>147</v>
      </c>
      <c r="AG63" s="447">
        <f t="shared" si="55"/>
        <v>109</v>
      </c>
      <c r="AH63" s="447">
        <f t="shared" si="56"/>
        <v>72</v>
      </c>
      <c r="AI63" s="447">
        <f t="shared" si="57"/>
        <v>65</v>
      </c>
      <c r="AJ63" s="447">
        <f t="shared" si="58"/>
        <v>49</v>
      </c>
      <c r="AK63" s="447">
        <f t="shared" si="59"/>
        <v>44</v>
      </c>
      <c r="AL63" s="447">
        <f t="shared" si="60"/>
        <v>21</v>
      </c>
      <c r="AM63" s="447">
        <f t="shared" si="61"/>
        <v>24</v>
      </c>
      <c r="AN63" s="447">
        <f t="shared" si="62"/>
        <v>12</v>
      </c>
      <c r="AO63" s="447">
        <f t="shared" si="63"/>
        <v>22</v>
      </c>
      <c r="AP63" s="447">
        <f t="shared" si="64"/>
        <v>5</v>
      </c>
      <c r="AQ63" s="447">
        <f t="shared" si="65"/>
        <v>8</v>
      </c>
      <c r="AR63" s="447">
        <f t="shared" si="66"/>
        <v>2</v>
      </c>
      <c r="AT63" s="16" t="s">
        <v>75</v>
      </c>
      <c r="AU63" s="13">
        <v>1</v>
      </c>
      <c r="AV63" s="13"/>
      <c r="AW63" s="13"/>
      <c r="AX63" s="13"/>
      <c r="AY63" s="13">
        <v>1</v>
      </c>
      <c r="AZ63" s="13">
        <v>2</v>
      </c>
      <c r="BA63" s="13"/>
      <c r="BB63" s="13">
        <v>1</v>
      </c>
      <c r="BC63" s="13"/>
      <c r="BD63" s="13">
        <v>1</v>
      </c>
      <c r="BE63" s="13">
        <v>3</v>
      </c>
      <c r="BF63" s="13"/>
      <c r="BG63" s="13">
        <v>3</v>
      </c>
      <c r="BH63" s="13">
        <v>3</v>
      </c>
      <c r="BI63" s="13"/>
      <c r="BJ63" s="13">
        <v>4</v>
      </c>
      <c r="BK63" s="13">
        <v>3</v>
      </c>
      <c r="BL63" s="13">
        <v>1</v>
      </c>
      <c r="BM63" s="13">
        <v>4</v>
      </c>
      <c r="BN63" s="13">
        <v>5</v>
      </c>
      <c r="BO63" s="13">
        <v>6</v>
      </c>
      <c r="BP63" s="13">
        <v>7</v>
      </c>
      <c r="BQ63" s="13">
        <v>8</v>
      </c>
      <c r="BR63" s="13">
        <v>10</v>
      </c>
      <c r="BS63" s="13">
        <v>9</v>
      </c>
      <c r="BT63" s="13">
        <v>12</v>
      </c>
      <c r="BU63" s="13">
        <v>16</v>
      </c>
      <c r="BV63" s="13">
        <v>20</v>
      </c>
      <c r="BW63" s="13">
        <v>10</v>
      </c>
      <c r="BX63" s="13">
        <v>12</v>
      </c>
      <c r="BY63" s="13">
        <v>12</v>
      </c>
      <c r="BZ63" s="13">
        <v>14</v>
      </c>
      <c r="CA63" s="13">
        <v>12</v>
      </c>
      <c r="CB63" s="13">
        <v>18</v>
      </c>
      <c r="CC63" s="13">
        <v>13</v>
      </c>
      <c r="CD63" s="13">
        <v>19</v>
      </c>
      <c r="CE63" s="13">
        <v>17</v>
      </c>
      <c r="CF63" s="13">
        <v>13</v>
      </c>
      <c r="CG63" s="13">
        <v>10</v>
      </c>
      <c r="CH63" s="13">
        <v>11</v>
      </c>
      <c r="CI63" s="13">
        <v>7</v>
      </c>
      <c r="CJ63" s="13">
        <v>12</v>
      </c>
      <c r="CK63" s="13">
        <v>14</v>
      </c>
      <c r="CL63" s="13">
        <v>16</v>
      </c>
      <c r="CM63" s="13">
        <v>10</v>
      </c>
      <c r="CN63" s="13">
        <v>10</v>
      </c>
      <c r="CO63" s="13">
        <v>9</v>
      </c>
      <c r="CP63" s="13">
        <v>11</v>
      </c>
      <c r="CQ63" s="13">
        <v>8</v>
      </c>
      <c r="CR63" s="13">
        <v>12</v>
      </c>
      <c r="CS63" s="13">
        <v>5</v>
      </c>
      <c r="CT63" s="13">
        <v>9</v>
      </c>
      <c r="CU63" s="13">
        <v>9</v>
      </c>
      <c r="CV63" s="13">
        <v>5</v>
      </c>
      <c r="CW63" s="13">
        <v>3</v>
      </c>
      <c r="CX63" s="13">
        <v>7</v>
      </c>
      <c r="CY63" s="13">
        <v>9</v>
      </c>
      <c r="CZ63" s="13">
        <v>4</v>
      </c>
      <c r="DA63" s="13">
        <v>8</v>
      </c>
      <c r="DB63" s="13">
        <v>6</v>
      </c>
      <c r="DC63" s="13">
        <v>4</v>
      </c>
      <c r="DD63" s="13">
        <v>2</v>
      </c>
      <c r="DE63" s="13">
        <v>6</v>
      </c>
      <c r="DF63" s="13">
        <v>7</v>
      </c>
      <c r="DG63" s="13">
        <v>3</v>
      </c>
      <c r="DH63" s="13">
        <v>2</v>
      </c>
      <c r="DI63" s="13">
        <v>8</v>
      </c>
      <c r="DJ63" s="13">
        <v>4</v>
      </c>
      <c r="DK63" s="13">
        <v>5</v>
      </c>
      <c r="DL63" s="13">
        <v>3</v>
      </c>
      <c r="DM63" s="13">
        <v>2</v>
      </c>
      <c r="DN63" s="13">
        <v>4</v>
      </c>
      <c r="DO63" s="13">
        <v>3</v>
      </c>
      <c r="DP63" s="13">
        <v>3</v>
      </c>
      <c r="DQ63" s="13">
        <v>2</v>
      </c>
      <c r="DR63" s="13">
        <v>3</v>
      </c>
      <c r="DS63" s="13">
        <v>2</v>
      </c>
      <c r="DT63" s="13">
        <v>2</v>
      </c>
      <c r="DU63" s="13">
        <v>2</v>
      </c>
      <c r="DV63" s="13">
        <v>1</v>
      </c>
      <c r="DW63" s="13">
        <v>3</v>
      </c>
      <c r="DX63" s="13">
        <v>1</v>
      </c>
      <c r="DY63" s="13">
        <v>2</v>
      </c>
      <c r="DZ63" s="13">
        <v>6</v>
      </c>
      <c r="EA63" s="13">
        <v>1</v>
      </c>
      <c r="EB63" s="13">
        <v>3</v>
      </c>
      <c r="EC63" s="13">
        <v>3</v>
      </c>
      <c r="ED63" s="13">
        <v>2</v>
      </c>
      <c r="EE63" s="13"/>
      <c r="EF63" s="13">
        <v>1</v>
      </c>
      <c r="EG63" s="13">
        <v>3</v>
      </c>
      <c r="EH63" s="13">
        <v>1</v>
      </c>
      <c r="EI63" s="13">
        <v>1</v>
      </c>
      <c r="EJ63" s="13"/>
      <c r="EK63" s="13">
        <v>2</v>
      </c>
      <c r="EL63" s="13"/>
      <c r="EM63" s="13"/>
      <c r="EN63" s="13">
        <v>1</v>
      </c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59">
        <v>553</v>
      </c>
      <c r="FC63" s="13"/>
      <c r="FD63" s="13"/>
      <c r="FE63" s="13"/>
      <c r="FF63" s="13">
        <v>1</v>
      </c>
      <c r="FG63" s="13">
        <v>1</v>
      </c>
      <c r="FH63" s="13">
        <v>3</v>
      </c>
      <c r="FI63" s="13">
        <v>1</v>
      </c>
      <c r="FJ63" s="13"/>
      <c r="FK63" s="13">
        <v>1</v>
      </c>
      <c r="FL63" s="13">
        <v>2</v>
      </c>
      <c r="FM63" s="13"/>
      <c r="FN63" s="13"/>
      <c r="FO63" s="13">
        <v>3</v>
      </c>
      <c r="FP63" s="13"/>
      <c r="FQ63" s="13">
        <v>2</v>
      </c>
      <c r="FR63" s="13">
        <v>5</v>
      </c>
      <c r="FS63" s="13">
        <v>5</v>
      </c>
      <c r="FT63" s="13">
        <v>1</v>
      </c>
      <c r="FU63" s="13">
        <v>4</v>
      </c>
      <c r="FV63" s="13">
        <v>2</v>
      </c>
      <c r="FW63" s="13">
        <v>5</v>
      </c>
      <c r="FX63" s="13">
        <v>4</v>
      </c>
      <c r="FY63" s="13">
        <v>2</v>
      </c>
      <c r="FZ63" s="13">
        <v>5</v>
      </c>
      <c r="GA63" s="13">
        <v>14</v>
      </c>
      <c r="GB63" s="13">
        <v>8</v>
      </c>
      <c r="GC63" s="13">
        <v>11</v>
      </c>
      <c r="GD63" s="13">
        <v>13</v>
      </c>
      <c r="GE63" s="13">
        <v>15</v>
      </c>
      <c r="GF63" s="13">
        <v>16</v>
      </c>
      <c r="GG63" s="13">
        <v>13</v>
      </c>
      <c r="GH63" s="13">
        <v>16</v>
      </c>
      <c r="GI63" s="13">
        <v>15</v>
      </c>
      <c r="GJ63" s="13">
        <v>17</v>
      </c>
      <c r="GK63" s="13">
        <v>9</v>
      </c>
      <c r="GL63" s="13">
        <v>11</v>
      </c>
      <c r="GM63" s="13">
        <v>8</v>
      </c>
      <c r="GN63" s="13">
        <v>10</v>
      </c>
      <c r="GO63" s="13">
        <v>15</v>
      </c>
      <c r="GP63" s="13">
        <v>12</v>
      </c>
      <c r="GQ63" s="13">
        <v>17</v>
      </c>
      <c r="GR63" s="13">
        <v>16</v>
      </c>
      <c r="GS63" s="13">
        <v>20</v>
      </c>
      <c r="GT63" s="13">
        <v>16</v>
      </c>
      <c r="GU63" s="13">
        <v>9</v>
      </c>
      <c r="GV63" s="13">
        <v>13</v>
      </c>
      <c r="GW63" s="13">
        <v>13</v>
      </c>
      <c r="GX63" s="13">
        <v>16</v>
      </c>
      <c r="GY63" s="13">
        <v>15</v>
      </c>
      <c r="GZ63" s="13">
        <v>12</v>
      </c>
      <c r="HA63" s="13">
        <v>13</v>
      </c>
      <c r="HB63" s="13">
        <v>8</v>
      </c>
      <c r="HC63" s="13">
        <v>4</v>
      </c>
      <c r="HD63" s="13">
        <v>6</v>
      </c>
      <c r="HE63" s="13">
        <v>8</v>
      </c>
      <c r="HF63" s="13">
        <v>10</v>
      </c>
      <c r="HG63" s="13">
        <v>5</v>
      </c>
      <c r="HH63" s="13">
        <v>3</v>
      </c>
      <c r="HI63" s="13">
        <v>8</v>
      </c>
      <c r="HJ63" s="13">
        <v>7</v>
      </c>
      <c r="HK63" s="13">
        <v>8</v>
      </c>
      <c r="HL63" s="13">
        <v>7</v>
      </c>
      <c r="HM63" s="13">
        <v>5</v>
      </c>
      <c r="HN63" s="13">
        <v>3</v>
      </c>
      <c r="HO63" s="13">
        <v>7</v>
      </c>
      <c r="HP63" s="13">
        <v>4</v>
      </c>
      <c r="HQ63" s="13">
        <v>4</v>
      </c>
      <c r="HR63" s="13">
        <v>3</v>
      </c>
      <c r="HS63" s="13">
        <v>3</v>
      </c>
      <c r="HT63" s="13">
        <v>5</v>
      </c>
      <c r="HU63" s="13">
        <v>1</v>
      </c>
      <c r="HV63" s="13">
        <v>2</v>
      </c>
      <c r="HW63" s="13">
        <v>3</v>
      </c>
      <c r="HX63" s="13">
        <v>4</v>
      </c>
      <c r="HY63" s="13"/>
      <c r="HZ63" s="13">
        <v>3</v>
      </c>
      <c r="IA63" s="13">
        <v>2</v>
      </c>
      <c r="IB63" s="13">
        <v>2</v>
      </c>
      <c r="IC63" s="13">
        <v>2</v>
      </c>
      <c r="ID63" s="13">
        <v>2</v>
      </c>
      <c r="IE63" s="13">
        <v>3</v>
      </c>
      <c r="IF63" s="13">
        <v>1</v>
      </c>
      <c r="IG63" s="13">
        <v>1</v>
      </c>
      <c r="IH63" s="13">
        <v>1</v>
      </c>
      <c r="II63" s="13">
        <v>2</v>
      </c>
      <c r="IJ63" s="13">
        <v>2</v>
      </c>
      <c r="IK63" s="13">
        <v>2</v>
      </c>
      <c r="IL63" s="13"/>
      <c r="IM63" s="13"/>
      <c r="IN63" s="13"/>
      <c r="IO63" s="13">
        <v>3</v>
      </c>
      <c r="IP63" s="13"/>
      <c r="IQ63" s="13">
        <v>1</v>
      </c>
      <c r="IR63" s="13"/>
      <c r="IS63" s="13"/>
      <c r="IT63" s="13"/>
      <c r="IU63" s="13">
        <v>1</v>
      </c>
      <c r="IV63" s="13"/>
      <c r="IW63" s="13"/>
      <c r="IX63" s="13"/>
      <c r="IY63" s="13"/>
      <c r="IZ63" s="13"/>
      <c r="JA63" s="13"/>
      <c r="JB63" s="13"/>
      <c r="JC63" s="13"/>
      <c r="JD63" s="13"/>
      <c r="JE63" s="13">
        <v>1</v>
      </c>
      <c r="JF63" s="59">
        <v>557</v>
      </c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>
        <v>1</v>
      </c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59">
        <v>1</v>
      </c>
      <c r="NG63" s="13">
        <v>1111</v>
      </c>
    </row>
    <row r="64" spans="1:371">
      <c r="A64" s="8" t="s">
        <v>75</v>
      </c>
      <c r="B64" s="253">
        <f t="shared" si="26"/>
        <v>9</v>
      </c>
      <c r="C64" s="253">
        <f t="shared" si="27"/>
        <v>6</v>
      </c>
      <c r="D64" s="253">
        <f t="shared" si="28"/>
        <v>22</v>
      </c>
      <c r="E64" s="253">
        <f t="shared" si="29"/>
        <v>26</v>
      </c>
      <c r="F64" s="253">
        <f t="shared" si="30"/>
        <v>93</v>
      </c>
      <c r="G64" s="253">
        <f t="shared" si="31"/>
        <v>110</v>
      </c>
      <c r="H64" s="253">
        <f t="shared" si="32"/>
        <v>126</v>
      </c>
      <c r="I64" s="253">
        <f t="shared" si="33"/>
        <v>139</v>
      </c>
      <c r="J64" s="253">
        <f t="shared" si="34"/>
        <v>147</v>
      </c>
      <c r="K64" s="253">
        <f t="shared" si="35"/>
        <v>109</v>
      </c>
      <c r="L64" s="253">
        <f t="shared" si="36"/>
        <v>72</v>
      </c>
      <c r="M64" s="253">
        <f t="shared" si="37"/>
        <v>65</v>
      </c>
      <c r="N64" s="253">
        <f t="shared" si="38"/>
        <v>49</v>
      </c>
      <c r="O64" s="253">
        <f t="shared" si="39"/>
        <v>44</v>
      </c>
      <c r="P64" s="253">
        <f t="shared" si="40"/>
        <v>21</v>
      </c>
      <c r="Q64" s="253">
        <f t="shared" si="41"/>
        <v>24</v>
      </c>
      <c r="R64" s="253">
        <f t="shared" si="42"/>
        <v>12</v>
      </c>
      <c r="S64" s="253">
        <f t="shared" si="43"/>
        <v>22</v>
      </c>
      <c r="T64" s="253">
        <f t="shared" si="44"/>
        <v>5</v>
      </c>
      <c r="U64" s="253">
        <f t="shared" si="45"/>
        <v>8</v>
      </c>
      <c r="W64" s="16" t="s">
        <v>76</v>
      </c>
      <c r="X64" s="447">
        <f t="shared" si="46"/>
        <v>2</v>
      </c>
      <c r="Y64" s="447">
        <f t="shared" si="47"/>
        <v>2</v>
      </c>
      <c r="Z64" s="447">
        <f t="shared" si="48"/>
        <v>1</v>
      </c>
      <c r="AA64" s="447">
        <f t="shared" si="49"/>
        <v>3</v>
      </c>
      <c r="AB64" s="447">
        <f t="shared" si="50"/>
        <v>9</v>
      </c>
      <c r="AC64" s="447">
        <f t="shared" si="51"/>
        <v>11</v>
      </c>
      <c r="AD64" s="447">
        <f t="shared" si="52"/>
        <v>11</v>
      </c>
      <c r="AE64" s="447">
        <f t="shared" si="53"/>
        <v>6</v>
      </c>
      <c r="AF64" s="447">
        <f t="shared" si="54"/>
        <v>7</v>
      </c>
      <c r="AG64" s="447">
        <f t="shared" si="55"/>
        <v>4</v>
      </c>
      <c r="AH64" s="447">
        <f t="shared" si="56"/>
        <v>5</v>
      </c>
      <c r="AI64" s="447">
        <f t="shared" si="57"/>
        <v>5</v>
      </c>
      <c r="AJ64" s="447">
        <f t="shared" si="58"/>
        <v>6</v>
      </c>
      <c r="AK64" s="447">
        <f t="shared" si="59"/>
        <v>2</v>
      </c>
      <c r="AL64" s="447">
        <f t="shared" si="60"/>
        <v>1</v>
      </c>
      <c r="AM64" s="447">
        <f t="shared" si="61"/>
        <v>0</v>
      </c>
      <c r="AN64" s="447">
        <f t="shared" si="62"/>
        <v>1</v>
      </c>
      <c r="AO64" s="447">
        <f t="shared" si="63"/>
        <v>0</v>
      </c>
      <c r="AP64" s="447">
        <f t="shared" si="64"/>
        <v>0</v>
      </c>
      <c r="AQ64" s="447">
        <f t="shared" si="65"/>
        <v>0</v>
      </c>
      <c r="AR64" s="447">
        <f t="shared" si="66"/>
        <v>0</v>
      </c>
      <c r="AT64" s="16" t="s">
        <v>76</v>
      </c>
      <c r="AU64" s="13"/>
      <c r="AV64" s="13"/>
      <c r="AW64" s="13">
        <v>2</v>
      </c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>
        <v>1</v>
      </c>
      <c r="BI64" s="13"/>
      <c r="BJ64" s="13"/>
      <c r="BK64" s="13"/>
      <c r="BL64" s="13"/>
      <c r="BM64" s="13">
        <v>1</v>
      </c>
      <c r="BN64" s="13">
        <v>1</v>
      </c>
      <c r="BO64" s="13"/>
      <c r="BP64" s="13">
        <v>1</v>
      </c>
      <c r="BQ64" s="13"/>
      <c r="BR64" s="13"/>
      <c r="BS64" s="13">
        <v>2</v>
      </c>
      <c r="BT64" s="13">
        <v>1</v>
      </c>
      <c r="BU64" s="13">
        <v>3</v>
      </c>
      <c r="BV64" s="13">
        <v>1</v>
      </c>
      <c r="BW64" s="13">
        <v>2</v>
      </c>
      <c r="BX64" s="13">
        <v>1</v>
      </c>
      <c r="BY64" s="13">
        <v>1</v>
      </c>
      <c r="BZ64" s="13"/>
      <c r="CA64" s="13">
        <v>1</v>
      </c>
      <c r="CB64" s="13">
        <v>1</v>
      </c>
      <c r="CC64" s="13">
        <v>1</v>
      </c>
      <c r="CD64" s="13"/>
      <c r="CE64" s="13"/>
      <c r="CF64" s="13">
        <v>1</v>
      </c>
      <c r="CG64" s="13">
        <v>1</v>
      </c>
      <c r="CH64" s="13"/>
      <c r="CI64" s="13">
        <v>2</v>
      </c>
      <c r="CJ64" s="13"/>
      <c r="CK64" s="13"/>
      <c r="CL64" s="13"/>
      <c r="CM64" s="13"/>
      <c r="CN64" s="13">
        <v>1</v>
      </c>
      <c r="CO64" s="13"/>
      <c r="CP64" s="13"/>
      <c r="CQ64" s="13"/>
      <c r="CR64" s="13">
        <v>1</v>
      </c>
      <c r="CS64" s="13">
        <v>1</v>
      </c>
      <c r="CT64" s="13"/>
      <c r="CU64" s="13"/>
      <c r="CV64" s="13">
        <v>3</v>
      </c>
      <c r="CW64" s="13"/>
      <c r="CX64" s="13"/>
      <c r="CY64" s="13"/>
      <c r="CZ64" s="13"/>
      <c r="DA64" s="13"/>
      <c r="DB64" s="13">
        <v>1</v>
      </c>
      <c r="DC64" s="13">
        <v>1</v>
      </c>
      <c r="DD64" s="13"/>
      <c r="DE64" s="13"/>
      <c r="DF64" s="13"/>
      <c r="DG64" s="13">
        <v>1</v>
      </c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59">
        <v>33</v>
      </c>
      <c r="FC64" s="13"/>
      <c r="FD64" s="13"/>
      <c r="FE64" s="13"/>
      <c r="FF64" s="13">
        <v>1</v>
      </c>
      <c r="FG64" s="13"/>
      <c r="FH64" s="13"/>
      <c r="FI64" s="13"/>
      <c r="FJ64" s="13"/>
      <c r="FK64" s="13">
        <v>1</v>
      </c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>
        <v>1</v>
      </c>
      <c r="FW64" s="13"/>
      <c r="FX64" s="13"/>
      <c r="FY64" s="13"/>
      <c r="FZ64" s="13">
        <v>1</v>
      </c>
      <c r="GA64" s="13">
        <v>2</v>
      </c>
      <c r="GB64" s="13"/>
      <c r="GC64" s="13">
        <v>1</v>
      </c>
      <c r="GD64" s="13">
        <v>2</v>
      </c>
      <c r="GE64" s="13">
        <v>3</v>
      </c>
      <c r="GF64" s="13"/>
      <c r="GG64" s="13"/>
      <c r="GH64" s="13">
        <v>1</v>
      </c>
      <c r="GI64" s="13">
        <v>3</v>
      </c>
      <c r="GJ64" s="13"/>
      <c r="GK64" s="13">
        <v>1</v>
      </c>
      <c r="GL64" s="13">
        <v>3</v>
      </c>
      <c r="GM64" s="13">
        <v>1</v>
      </c>
      <c r="GN64" s="13">
        <v>1</v>
      </c>
      <c r="GO64" s="13"/>
      <c r="GP64" s="13">
        <v>1</v>
      </c>
      <c r="GQ64" s="13">
        <v>2</v>
      </c>
      <c r="GR64" s="13">
        <v>1</v>
      </c>
      <c r="GS64" s="13">
        <v>1</v>
      </c>
      <c r="GT64" s="13">
        <v>1</v>
      </c>
      <c r="GU64" s="13"/>
      <c r="GV64" s="13"/>
      <c r="GW64" s="13">
        <v>1</v>
      </c>
      <c r="GX64" s="13">
        <v>1</v>
      </c>
      <c r="GY64" s="13"/>
      <c r="GZ64" s="13"/>
      <c r="HA64" s="13"/>
      <c r="HB64" s="13"/>
      <c r="HC64" s="13"/>
      <c r="HD64" s="13">
        <v>1</v>
      </c>
      <c r="HE64" s="13"/>
      <c r="HF64" s="13"/>
      <c r="HG64" s="13">
        <v>1</v>
      </c>
      <c r="HH64" s="13"/>
      <c r="HI64" s="13">
        <v>1</v>
      </c>
      <c r="HJ64" s="13">
        <v>2</v>
      </c>
      <c r="HK64" s="13">
        <v>1</v>
      </c>
      <c r="HL64" s="13">
        <v>1</v>
      </c>
      <c r="HM64" s="13"/>
      <c r="HN64" s="13">
        <v>1</v>
      </c>
      <c r="HO64" s="13"/>
      <c r="HP64" s="13">
        <v>2</v>
      </c>
      <c r="HQ64" s="13"/>
      <c r="HR64" s="13">
        <v>1</v>
      </c>
      <c r="HS64" s="13"/>
      <c r="HT64" s="13"/>
      <c r="HU64" s="13"/>
      <c r="HV64" s="13"/>
      <c r="HW64" s="13"/>
      <c r="HX64" s="13"/>
      <c r="HY64" s="13"/>
      <c r="HZ64" s="13"/>
      <c r="IA64" s="13">
        <v>1</v>
      </c>
      <c r="IB64" s="13"/>
      <c r="IC64" s="13"/>
      <c r="ID64" s="13"/>
      <c r="IE64" s="13"/>
      <c r="IF64" s="13"/>
      <c r="IG64" s="13"/>
      <c r="IH64" s="13"/>
      <c r="II64" s="13"/>
      <c r="IJ64" s="13">
        <v>1</v>
      </c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59">
        <v>43</v>
      </c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59"/>
      <c r="NG64" s="13">
        <v>76</v>
      </c>
    </row>
    <row r="65" spans="1:371">
      <c r="A65" s="8" t="s">
        <v>76</v>
      </c>
      <c r="B65" s="253">
        <f t="shared" si="26"/>
        <v>2</v>
      </c>
      <c r="C65" s="253">
        <f t="shared" si="27"/>
        <v>2</v>
      </c>
      <c r="D65" s="253">
        <f t="shared" si="28"/>
        <v>1</v>
      </c>
      <c r="E65" s="253">
        <f t="shared" si="29"/>
        <v>3</v>
      </c>
      <c r="F65" s="253">
        <f t="shared" si="30"/>
        <v>9</v>
      </c>
      <c r="G65" s="253">
        <f t="shared" si="31"/>
        <v>11</v>
      </c>
      <c r="H65" s="253">
        <f t="shared" si="32"/>
        <v>11</v>
      </c>
      <c r="I65" s="253">
        <f t="shared" si="33"/>
        <v>6</v>
      </c>
      <c r="J65" s="253">
        <f t="shared" si="34"/>
        <v>7</v>
      </c>
      <c r="K65" s="253">
        <f t="shared" si="35"/>
        <v>4</v>
      </c>
      <c r="L65" s="253">
        <f t="shared" si="36"/>
        <v>5</v>
      </c>
      <c r="M65" s="253">
        <f t="shared" si="37"/>
        <v>5</v>
      </c>
      <c r="N65" s="253">
        <f t="shared" si="38"/>
        <v>6</v>
      </c>
      <c r="O65" s="253">
        <f t="shared" si="39"/>
        <v>2</v>
      </c>
      <c r="P65" s="253">
        <f t="shared" si="40"/>
        <v>1</v>
      </c>
      <c r="Q65" s="253">
        <f t="shared" si="41"/>
        <v>0</v>
      </c>
      <c r="R65" s="253">
        <f t="shared" si="42"/>
        <v>1</v>
      </c>
      <c r="S65" s="253">
        <f t="shared" si="43"/>
        <v>0</v>
      </c>
      <c r="T65" s="253">
        <f t="shared" si="44"/>
        <v>0</v>
      </c>
      <c r="U65" s="253">
        <f t="shared" si="45"/>
        <v>0</v>
      </c>
      <c r="W65" s="16" t="s">
        <v>77</v>
      </c>
      <c r="X65" s="447">
        <f t="shared" si="46"/>
        <v>0</v>
      </c>
      <c r="Y65" s="447">
        <f t="shared" si="47"/>
        <v>0</v>
      </c>
      <c r="Z65" s="447">
        <f t="shared" si="48"/>
        <v>4</v>
      </c>
      <c r="AA65" s="447">
        <f t="shared" si="49"/>
        <v>9</v>
      </c>
      <c r="AB65" s="447">
        <f t="shared" si="50"/>
        <v>27</v>
      </c>
      <c r="AC65" s="447">
        <f t="shared" si="51"/>
        <v>36</v>
      </c>
      <c r="AD65" s="447">
        <f t="shared" si="52"/>
        <v>37</v>
      </c>
      <c r="AE65" s="447">
        <f t="shared" si="53"/>
        <v>53</v>
      </c>
      <c r="AF65" s="447">
        <f t="shared" si="54"/>
        <v>35</v>
      </c>
      <c r="AG65" s="447">
        <f t="shared" si="55"/>
        <v>40</v>
      </c>
      <c r="AH65" s="447">
        <f t="shared" si="56"/>
        <v>39</v>
      </c>
      <c r="AI65" s="447">
        <f t="shared" si="57"/>
        <v>36</v>
      </c>
      <c r="AJ65" s="447">
        <f t="shared" si="58"/>
        <v>26</v>
      </c>
      <c r="AK65" s="447">
        <f t="shared" si="59"/>
        <v>19</v>
      </c>
      <c r="AL65" s="447">
        <f t="shared" si="60"/>
        <v>13</v>
      </c>
      <c r="AM65" s="447">
        <f t="shared" si="61"/>
        <v>13</v>
      </c>
      <c r="AN65" s="447">
        <f t="shared" si="62"/>
        <v>8</v>
      </c>
      <c r="AO65" s="447">
        <f t="shared" si="63"/>
        <v>12</v>
      </c>
      <c r="AP65" s="447">
        <f t="shared" si="64"/>
        <v>2</v>
      </c>
      <c r="AQ65" s="447">
        <f t="shared" si="65"/>
        <v>8</v>
      </c>
      <c r="AR65" s="447">
        <f t="shared" si="66"/>
        <v>0</v>
      </c>
      <c r="AT65" s="16" t="s">
        <v>77</v>
      </c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>
        <v>1</v>
      </c>
      <c r="BF65" s="13"/>
      <c r="BG65" s="13"/>
      <c r="BH65" s="13"/>
      <c r="BI65" s="13">
        <v>1</v>
      </c>
      <c r="BJ65" s="13"/>
      <c r="BK65" s="13">
        <v>1</v>
      </c>
      <c r="BL65" s="13">
        <v>2</v>
      </c>
      <c r="BM65" s="13"/>
      <c r="BN65" s="13">
        <v>4</v>
      </c>
      <c r="BO65" s="13"/>
      <c r="BP65" s="13">
        <v>1</v>
      </c>
      <c r="BQ65" s="13">
        <v>3</v>
      </c>
      <c r="BR65" s="13">
        <v>4</v>
      </c>
      <c r="BS65" s="13">
        <v>3</v>
      </c>
      <c r="BT65" s="13">
        <v>4</v>
      </c>
      <c r="BU65" s="13">
        <v>4</v>
      </c>
      <c r="BV65" s="13">
        <v>5</v>
      </c>
      <c r="BW65" s="13">
        <v>6</v>
      </c>
      <c r="BX65" s="13">
        <v>6</v>
      </c>
      <c r="BY65" s="13">
        <v>5</v>
      </c>
      <c r="BZ65" s="13">
        <v>3</v>
      </c>
      <c r="CA65" s="13">
        <v>6</v>
      </c>
      <c r="CB65" s="13">
        <v>6</v>
      </c>
      <c r="CC65" s="13">
        <v>5</v>
      </c>
      <c r="CD65" s="13">
        <v>8</v>
      </c>
      <c r="CE65" s="13">
        <v>4</v>
      </c>
      <c r="CF65" s="13">
        <v>7</v>
      </c>
      <c r="CG65" s="13">
        <v>3</v>
      </c>
      <c r="CH65" s="13">
        <v>6</v>
      </c>
      <c r="CI65" s="13">
        <v>5</v>
      </c>
      <c r="CJ65" s="13">
        <v>6</v>
      </c>
      <c r="CK65" s="13">
        <v>4</v>
      </c>
      <c r="CL65" s="13">
        <v>3</v>
      </c>
      <c r="CM65" s="13">
        <v>6</v>
      </c>
      <c r="CN65" s="13">
        <v>4</v>
      </c>
      <c r="CO65" s="13">
        <v>1</v>
      </c>
      <c r="CP65" s="13">
        <v>4</v>
      </c>
      <c r="CQ65" s="13">
        <v>2</v>
      </c>
      <c r="CR65" s="13">
        <v>5</v>
      </c>
      <c r="CS65" s="13">
        <v>7</v>
      </c>
      <c r="CT65" s="13">
        <v>2</v>
      </c>
      <c r="CU65" s="13">
        <v>2</v>
      </c>
      <c r="CV65" s="13">
        <v>4</v>
      </c>
      <c r="CW65" s="13">
        <v>5</v>
      </c>
      <c r="CX65" s="13">
        <v>6</v>
      </c>
      <c r="CY65" s="13">
        <v>4</v>
      </c>
      <c r="CZ65" s="13">
        <v>3</v>
      </c>
      <c r="DA65" s="13">
        <v>2</v>
      </c>
      <c r="DB65" s="13">
        <v>1</v>
      </c>
      <c r="DC65" s="13">
        <v>2</v>
      </c>
      <c r="DD65" s="13">
        <v>2</v>
      </c>
      <c r="DE65" s="13"/>
      <c r="DF65" s="13">
        <v>2</v>
      </c>
      <c r="DG65" s="13">
        <v>2</v>
      </c>
      <c r="DH65" s="13">
        <v>1</v>
      </c>
      <c r="DI65" s="13">
        <v>1</v>
      </c>
      <c r="DJ65" s="13">
        <v>4</v>
      </c>
      <c r="DK65" s="13">
        <v>3</v>
      </c>
      <c r="DL65" s="13">
        <v>2</v>
      </c>
      <c r="DM65" s="13">
        <v>1</v>
      </c>
      <c r="DN65" s="13"/>
      <c r="DO65" s="13">
        <v>1</v>
      </c>
      <c r="DP65" s="13"/>
      <c r="DQ65" s="13">
        <v>1</v>
      </c>
      <c r="DR65" s="13">
        <v>3</v>
      </c>
      <c r="DS65" s="13">
        <v>4</v>
      </c>
      <c r="DT65" s="13">
        <v>1</v>
      </c>
      <c r="DU65" s="13">
        <v>1</v>
      </c>
      <c r="DV65" s="13">
        <v>1</v>
      </c>
      <c r="DW65" s="13">
        <v>1</v>
      </c>
      <c r="DX65" s="13"/>
      <c r="DY65" s="13">
        <v>2</v>
      </c>
      <c r="DZ65" s="13">
        <v>1</v>
      </c>
      <c r="EA65" s="13"/>
      <c r="EB65" s="13">
        <v>3</v>
      </c>
      <c r="EC65" s="13"/>
      <c r="ED65" s="13">
        <v>2</v>
      </c>
      <c r="EE65" s="13">
        <v>1</v>
      </c>
      <c r="EF65" s="13">
        <v>2</v>
      </c>
      <c r="EG65" s="13"/>
      <c r="EH65" s="13">
        <v>1</v>
      </c>
      <c r="EI65" s="13"/>
      <c r="EJ65" s="13">
        <v>3</v>
      </c>
      <c r="EK65" s="13">
        <v>1</v>
      </c>
      <c r="EL65" s="13">
        <v>2</v>
      </c>
      <c r="EM65" s="13"/>
      <c r="EN65" s="13"/>
      <c r="EO65" s="13"/>
      <c r="EP65" s="13"/>
      <c r="EQ65" s="13">
        <v>1</v>
      </c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59">
        <v>226</v>
      </c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>
        <v>1</v>
      </c>
      <c r="FO65" s="13"/>
      <c r="FP65" s="13"/>
      <c r="FQ65" s="13"/>
      <c r="FR65" s="13"/>
      <c r="FS65" s="13"/>
      <c r="FT65" s="13">
        <v>1</v>
      </c>
      <c r="FU65" s="13"/>
      <c r="FV65" s="13">
        <v>2</v>
      </c>
      <c r="FW65" s="13"/>
      <c r="FX65" s="13">
        <v>3</v>
      </c>
      <c r="FY65" s="13">
        <v>2</v>
      </c>
      <c r="FZ65" s="13">
        <v>3</v>
      </c>
      <c r="GA65" s="13">
        <v>3</v>
      </c>
      <c r="GB65" s="13">
        <v>6</v>
      </c>
      <c r="GC65" s="13">
        <v>2</v>
      </c>
      <c r="GD65" s="13">
        <v>2</v>
      </c>
      <c r="GE65" s="13">
        <v>5</v>
      </c>
      <c r="GF65" s="13">
        <v>1</v>
      </c>
      <c r="GG65" s="13">
        <v>5</v>
      </c>
      <c r="GH65" s="13">
        <v>4</v>
      </c>
      <c r="GI65" s="13">
        <v>9</v>
      </c>
      <c r="GJ65" s="13">
        <v>3</v>
      </c>
      <c r="GK65" s="13">
        <v>4</v>
      </c>
      <c r="GL65" s="13">
        <v>2</v>
      </c>
      <c r="GM65" s="13">
        <v>3</v>
      </c>
      <c r="GN65" s="13">
        <v>4</v>
      </c>
      <c r="GO65" s="13">
        <v>3</v>
      </c>
      <c r="GP65" s="13"/>
      <c r="GQ65" s="13">
        <v>4</v>
      </c>
      <c r="GR65" s="13">
        <v>2</v>
      </c>
      <c r="GS65" s="13">
        <v>4</v>
      </c>
      <c r="GT65" s="13"/>
      <c r="GU65" s="13">
        <v>4</v>
      </c>
      <c r="GV65" s="13">
        <v>5</v>
      </c>
      <c r="GW65" s="13">
        <v>8</v>
      </c>
      <c r="GX65" s="13">
        <v>1</v>
      </c>
      <c r="GY65" s="13">
        <v>2</v>
      </c>
      <c r="GZ65" s="13">
        <v>5</v>
      </c>
      <c r="HA65" s="13">
        <v>4</v>
      </c>
      <c r="HB65" s="13">
        <v>3</v>
      </c>
      <c r="HC65" s="13">
        <v>3</v>
      </c>
      <c r="HD65" s="13">
        <v>4</v>
      </c>
      <c r="HE65" s="13">
        <v>4</v>
      </c>
      <c r="HF65" s="13">
        <v>2</v>
      </c>
      <c r="HG65" s="13">
        <v>7</v>
      </c>
      <c r="HH65" s="13">
        <v>3</v>
      </c>
      <c r="HI65" s="13">
        <v>6</v>
      </c>
      <c r="HJ65" s="13">
        <v>3</v>
      </c>
      <c r="HK65" s="13">
        <v>4</v>
      </c>
      <c r="HL65" s="13">
        <v>5</v>
      </c>
      <c r="HM65" s="13">
        <v>1</v>
      </c>
      <c r="HN65" s="13">
        <v>3</v>
      </c>
      <c r="HO65" s="13">
        <v>2</v>
      </c>
      <c r="HP65" s="13">
        <v>2</v>
      </c>
      <c r="HQ65" s="13">
        <v>1</v>
      </c>
      <c r="HR65" s="13">
        <v>1</v>
      </c>
      <c r="HS65" s="13">
        <v>2</v>
      </c>
      <c r="HT65" s="13">
        <v>5</v>
      </c>
      <c r="HU65" s="13">
        <v>2</v>
      </c>
      <c r="HV65" s="13"/>
      <c r="HW65" s="13">
        <v>1</v>
      </c>
      <c r="HX65" s="13">
        <v>1</v>
      </c>
      <c r="HY65" s="13">
        <v>2</v>
      </c>
      <c r="HZ65" s="13">
        <v>2</v>
      </c>
      <c r="IA65" s="13"/>
      <c r="IB65" s="13">
        <v>2</v>
      </c>
      <c r="IC65" s="13">
        <v>1</v>
      </c>
      <c r="ID65" s="13">
        <v>2</v>
      </c>
      <c r="IE65" s="13">
        <v>3</v>
      </c>
      <c r="IF65" s="13"/>
      <c r="IG65" s="13">
        <v>2</v>
      </c>
      <c r="IH65" s="13">
        <v>2</v>
      </c>
      <c r="II65" s="13"/>
      <c r="IJ65" s="13"/>
      <c r="IK65" s="13"/>
      <c r="IL65" s="13"/>
      <c r="IM65" s="13">
        <v>1</v>
      </c>
      <c r="IN65" s="13"/>
      <c r="IO65" s="13">
        <v>1</v>
      </c>
      <c r="IP65" s="13"/>
      <c r="IQ65" s="13">
        <v>1</v>
      </c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59">
        <v>191</v>
      </c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59"/>
      <c r="NG65" s="13">
        <v>417</v>
      </c>
    </row>
    <row r="66" spans="1:371">
      <c r="A66" s="8" t="s">
        <v>77</v>
      </c>
      <c r="B66" s="253">
        <f t="shared" si="26"/>
        <v>0</v>
      </c>
      <c r="C66" s="253">
        <f t="shared" si="27"/>
        <v>0</v>
      </c>
      <c r="D66" s="253">
        <f t="shared" si="28"/>
        <v>4</v>
      </c>
      <c r="E66" s="253">
        <f t="shared" si="29"/>
        <v>9</v>
      </c>
      <c r="F66" s="253">
        <f t="shared" si="30"/>
        <v>27</v>
      </c>
      <c r="G66" s="253">
        <f t="shared" si="31"/>
        <v>36</v>
      </c>
      <c r="H66" s="253">
        <f t="shared" si="32"/>
        <v>37</v>
      </c>
      <c r="I66" s="253">
        <f t="shared" si="33"/>
        <v>53</v>
      </c>
      <c r="J66" s="253">
        <f t="shared" si="34"/>
        <v>35</v>
      </c>
      <c r="K66" s="253">
        <f t="shared" si="35"/>
        <v>40</v>
      </c>
      <c r="L66" s="253">
        <f t="shared" si="36"/>
        <v>39</v>
      </c>
      <c r="M66" s="253">
        <f t="shared" si="37"/>
        <v>36</v>
      </c>
      <c r="N66" s="253">
        <f t="shared" si="38"/>
        <v>26</v>
      </c>
      <c r="O66" s="253">
        <f t="shared" si="39"/>
        <v>19</v>
      </c>
      <c r="P66" s="253">
        <f t="shared" si="40"/>
        <v>13</v>
      </c>
      <c r="Q66" s="253">
        <f t="shared" si="41"/>
        <v>13</v>
      </c>
      <c r="R66" s="253">
        <f t="shared" si="42"/>
        <v>8</v>
      </c>
      <c r="S66" s="253">
        <f t="shared" si="43"/>
        <v>12</v>
      </c>
      <c r="T66" s="253">
        <f t="shared" si="44"/>
        <v>2</v>
      </c>
      <c r="U66" s="253">
        <f t="shared" si="45"/>
        <v>8</v>
      </c>
      <c r="W66" s="16" t="s">
        <v>195</v>
      </c>
      <c r="X66" s="447">
        <f t="shared" si="46"/>
        <v>9</v>
      </c>
      <c r="Y66" s="447">
        <f t="shared" si="47"/>
        <v>5</v>
      </c>
      <c r="Z66" s="447">
        <f t="shared" si="48"/>
        <v>14</v>
      </c>
      <c r="AA66" s="447">
        <f t="shared" si="49"/>
        <v>15</v>
      </c>
      <c r="AB66" s="447">
        <f t="shared" si="50"/>
        <v>46</v>
      </c>
      <c r="AC66" s="447">
        <f t="shared" si="51"/>
        <v>51</v>
      </c>
      <c r="AD66" s="447">
        <f t="shared" si="52"/>
        <v>56</v>
      </c>
      <c r="AE66" s="447">
        <f t="shared" si="53"/>
        <v>68</v>
      </c>
      <c r="AF66" s="447">
        <f t="shared" si="54"/>
        <v>42</v>
      </c>
      <c r="AG66" s="447">
        <f t="shared" si="55"/>
        <v>68</v>
      </c>
      <c r="AH66" s="447">
        <f t="shared" si="56"/>
        <v>41</v>
      </c>
      <c r="AI66" s="447">
        <f t="shared" si="57"/>
        <v>56</v>
      </c>
      <c r="AJ66" s="447">
        <f t="shared" si="58"/>
        <v>22</v>
      </c>
      <c r="AK66" s="447">
        <f t="shared" si="59"/>
        <v>25</v>
      </c>
      <c r="AL66" s="447">
        <f t="shared" si="60"/>
        <v>18</v>
      </c>
      <c r="AM66" s="447">
        <f t="shared" si="61"/>
        <v>8</v>
      </c>
      <c r="AN66" s="447">
        <f t="shared" si="62"/>
        <v>10</v>
      </c>
      <c r="AO66" s="447">
        <f t="shared" si="63"/>
        <v>5</v>
      </c>
      <c r="AP66" s="447">
        <f t="shared" si="64"/>
        <v>0</v>
      </c>
      <c r="AQ66" s="447">
        <f t="shared" si="65"/>
        <v>4</v>
      </c>
      <c r="AR66" s="447">
        <f t="shared" si="66"/>
        <v>1</v>
      </c>
      <c r="AT66" s="16" t="s">
        <v>195</v>
      </c>
      <c r="AU66" s="13"/>
      <c r="AV66" s="13">
        <v>1</v>
      </c>
      <c r="AW66" s="13"/>
      <c r="AX66" s="13"/>
      <c r="AY66" s="13"/>
      <c r="AZ66" s="13">
        <v>1</v>
      </c>
      <c r="BA66" s="13">
        <v>1</v>
      </c>
      <c r="BB66" s="13">
        <v>1</v>
      </c>
      <c r="BC66" s="13">
        <v>1</v>
      </c>
      <c r="BD66" s="13"/>
      <c r="BE66" s="13"/>
      <c r="BF66" s="13">
        <v>1</v>
      </c>
      <c r="BG66" s="13"/>
      <c r="BH66" s="13"/>
      <c r="BI66" s="13">
        <v>1</v>
      </c>
      <c r="BJ66" s="13">
        <v>1</v>
      </c>
      <c r="BK66" s="13">
        <v>1</v>
      </c>
      <c r="BL66" s="13">
        <v>4</v>
      </c>
      <c r="BM66" s="13">
        <v>3</v>
      </c>
      <c r="BN66" s="13">
        <v>4</v>
      </c>
      <c r="BO66" s="13">
        <v>3</v>
      </c>
      <c r="BP66" s="13">
        <v>4</v>
      </c>
      <c r="BQ66" s="13">
        <v>5</v>
      </c>
      <c r="BR66" s="13">
        <v>4</v>
      </c>
      <c r="BS66" s="13">
        <v>2</v>
      </c>
      <c r="BT66" s="13">
        <v>5</v>
      </c>
      <c r="BU66" s="13">
        <v>5</v>
      </c>
      <c r="BV66" s="13">
        <v>6</v>
      </c>
      <c r="BW66" s="13">
        <v>9</v>
      </c>
      <c r="BX66" s="13">
        <v>8</v>
      </c>
      <c r="BY66" s="13">
        <v>11</v>
      </c>
      <c r="BZ66" s="13">
        <v>10</v>
      </c>
      <c r="CA66" s="13">
        <v>8</v>
      </c>
      <c r="CB66" s="13">
        <v>5</v>
      </c>
      <c r="CC66" s="13">
        <v>5</v>
      </c>
      <c r="CD66" s="13">
        <v>6</v>
      </c>
      <c r="CE66" s="13">
        <v>6</v>
      </c>
      <c r="CF66" s="13">
        <v>7</v>
      </c>
      <c r="CG66" s="13">
        <v>5</v>
      </c>
      <c r="CH66" s="13">
        <v>5</v>
      </c>
      <c r="CI66" s="13">
        <v>5</v>
      </c>
      <c r="CJ66" s="13">
        <v>8</v>
      </c>
      <c r="CK66" s="13">
        <v>9</v>
      </c>
      <c r="CL66" s="13">
        <v>7</v>
      </c>
      <c r="CM66" s="13">
        <v>5</v>
      </c>
      <c r="CN66" s="13">
        <v>7</v>
      </c>
      <c r="CO66" s="13">
        <v>7</v>
      </c>
      <c r="CP66" s="13">
        <v>9</v>
      </c>
      <c r="CQ66" s="13">
        <v>7</v>
      </c>
      <c r="CR66" s="13">
        <v>4</v>
      </c>
      <c r="CS66" s="13">
        <v>8</v>
      </c>
      <c r="CT66" s="13">
        <v>9</v>
      </c>
      <c r="CU66" s="13">
        <v>2</v>
      </c>
      <c r="CV66" s="13">
        <v>6</v>
      </c>
      <c r="CW66" s="13">
        <v>4</v>
      </c>
      <c r="CX66" s="13">
        <v>4</v>
      </c>
      <c r="CY66" s="13">
        <v>10</v>
      </c>
      <c r="CZ66" s="13">
        <v>7</v>
      </c>
      <c r="DA66" s="13">
        <v>2</v>
      </c>
      <c r="DB66" s="13">
        <v>4</v>
      </c>
      <c r="DC66" s="13">
        <v>3</v>
      </c>
      <c r="DD66" s="13">
        <v>3</v>
      </c>
      <c r="DE66" s="13">
        <v>1</v>
      </c>
      <c r="DF66" s="13">
        <v>5</v>
      </c>
      <c r="DG66" s="13">
        <v>1</v>
      </c>
      <c r="DH66" s="13">
        <v>1</v>
      </c>
      <c r="DI66" s="13">
        <v>2</v>
      </c>
      <c r="DJ66" s="13">
        <v>3</v>
      </c>
      <c r="DK66" s="13">
        <v>5</v>
      </c>
      <c r="DL66" s="13">
        <v>1</v>
      </c>
      <c r="DM66" s="13"/>
      <c r="DN66" s="13"/>
      <c r="DO66" s="13">
        <v>2</v>
      </c>
      <c r="DP66" s="13">
        <v>1</v>
      </c>
      <c r="DQ66" s="13"/>
      <c r="DR66" s="13">
        <v>1</v>
      </c>
      <c r="DS66" s="13">
        <v>1</v>
      </c>
      <c r="DT66" s="13"/>
      <c r="DU66" s="13">
        <v>2</v>
      </c>
      <c r="DV66" s="13">
        <v>1</v>
      </c>
      <c r="DW66" s="13"/>
      <c r="DX66" s="13"/>
      <c r="DY66" s="13">
        <v>1</v>
      </c>
      <c r="DZ66" s="13">
        <v>1</v>
      </c>
      <c r="EA66" s="13"/>
      <c r="EB66" s="13">
        <v>1</v>
      </c>
      <c r="EC66" s="13">
        <v>1</v>
      </c>
      <c r="ED66" s="13">
        <v>1</v>
      </c>
      <c r="EE66" s="13"/>
      <c r="EF66" s="13"/>
      <c r="EG66" s="13"/>
      <c r="EH66" s="13">
        <v>2</v>
      </c>
      <c r="EI66" s="13">
        <v>1</v>
      </c>
      <c r="EJ66" s="13">
        <v>1</v>
      </c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59">
        <v>305</v>
      </c>
      <c r="FC66" s="13">
        <v>2</v>
      </c>
      <c r="FD66" s="13">
        <v>1</v>
      </c>
      <c r="FE66" s="13"/>
      <c r="FF66" s="13"/>
      <c r="FG66" s="13">
        <v>1</v>
      </c>
      <c r="FH66" s="13">
        <v>1</v>
      </c>
      <c r="FI66" s="13">
        <v>1</v>
      </c>
      <c r="FJ66" s="13"/>
      <c r="FK66" s="13">
        <v>1</v>
      </c>
      <c r="FL66" s="13">
        <v>2</v>
      </c>
      <c r="FM66" s="13">
        <v>1</v>
      </c>
      <c r="FN66" s="13">
        <v>2</v>
      </c>
      <c r="FO66" s="13">
        <v>2</v>
      </c>
      <c r="FP66" s="13">
        <v>4</v>
      </c>
      <c r="FQ66" s="13">
        <v>1</v>
      </c>
      <c r="FR66" s="13">
        <v>1</v>
      </c>
      <c r="FS66" s="13">
        <v>1</v>
      </c>
      <c r="FT66" s="13"/>
      <c r="FU66" s="13">
        <v>1</v>
      </c>
      <c r="FV66" s="13">
        <v>1</v>
      </c>
      <c r="FW66" s="13">
        <v>2</v>
      </c>
      <c r="FX66" s="13">
        <v>6</v>
      </c>
      <c r="FY66" s="13">
        <v>4</v>
      </c>
      <c r="FZ66" s="13">
        <v>9</v>
      </c>
      <c r="GA66" s="13">
        <v>2</v>
      </c>
      <c r="GB66" s="13">
        <v>6</v>
      </c>
      <c r="GC66" s="13">
        <v>1</v>
      </c>
      <c r="GD66" s="13">
        <v>4</v>
      </c>
      <c r="GE66" s="13">
        <v>8</v>
      </c>
      <c r="GF66" s="13">
        <v>4</v>
      </c>
      <c r="GG66" s="13">
        <v>8</v>
      </c>
      <c r="GH66" s="13">
        <v>3</v>
      </c>
      <c r="GI66" s="13">
        <v>8</v>
      </c>
      <c r="GJ66" s="13">
        <v>3</v>
      </c>
      <c r="GK66" s="13">
        <v>7</v>
      </c>
      <c r="GL66" s="13">
        <v>3</v>
      </c>
      <c r="GM66" s="13">
        <v>9</v>
      </c>
      <c r="GN66" s="13">
        <v>10</v>
      </c>
      <c r="GO66" s="13">
        <v>5</v>
      </c>
      <c r="GP66" s="13"/>
      <c r="GQ66" s="13">
        <v>5</v>
      </c>
      <c r="GR66" s="13">
        <v>7</v>
      </c>
      <c r="GS66" s="13">
        <v>3</v>
      </c>
      <c r="GT66" s="13">
        <v>2</v>
      </c>
      <c r="GU66" s="13">
        <v>4</v>
      </c>
      <c r="GV66" s="13">
        <v>4</v>
      </c>
      <c r="GW66" s="13">
        <v>8</v>
      </c>
      <c r="GX66" s="13">
        <v>4</v>
      </c>
      <c r="GY66" s="13">
        <v>4</v>
      </c>
      <c r="GZ66" s="13">
        <v>1</v>
      </c>
      <c r="HA66" s="13">
        <v>4</v>
      </c>
      <c r="HB66" s="13">
        <v>5</v>
      </c>
      <c r="HC66" s="13">
        <v>4</v>
      </c>
      <c r="HD66" s="13">
        <v>5</v>
      </c>
      <c r="HE66" s="13">
        <v>5</v>
      </c>
      <c r="HF66" s="13">
        <v>3</v>
      </c>
      <c r="HG66" s="13">
        <v>3</v>
      </c>
      <c r="HH66" s="13">
        <v>6</v>
      </c>
      <c r="HI66" s="13">
        <v>2</v>
      </c>
      <c r="HJ66" s="13">
        <v>4</v>
      </c>
      <c r="HK66" s="13">
        <v>2</v>
      </c>
      <c r="HL66" s="13">
        <v>3</v>
      </c>
      <c r="HM66" s="13">
        <v>1</v>
      </c>
      <c r="HN66" s="13">
        <v>3</v>
      </c>
      <c r="HO66" s="13">
        <v>2</v>
      </c>
      <c r="HP66" s="13">
        <v>2</v>
      </c>
      <c r="HQ66" s="13">
        <v>1</v>
      </c>
      <c r="HR66" s="13">
        <v>2</v>
      </c>
      <c r="HS66" s="13">
        <v>4</v>
      </c>
      <c r="HT66" s="13">
        <v>2</v>
      </c>
      <c r="HU66" s="13"/>
      <c r="HV66" s="13">
        <v>3</v>
      </c>
      <c r="HW66" s="13">
        <v>2</v>
      </c>
      <c r="HX66" s="13">
        <v>3</v>
      </c>
      <c r="HY66" s="13">
        <v>1</v>
      </c>
      <c r="HZ66" s="13">
        <v>3</v>
      </c>
      <c r="IA66" s="13">
        <v>2</v>
      </c>
      <c r="IB66" s="13">
        <v>2</v>
      </c>
      <c r="IC66" s="13">
        <v>2</v>
      </c>
      <c r="ID66" s="13"/>
      <c r="IE66" s="13">
        <v>1</v>
      </c>
      <c r="IF66" s="13"/>
      <c r="IG66" s="13"/>
      <c r="IH66" s="13">
        <v>2</v>
      </c>
      <c r="II66" s="13"/>
      <c r="IJ66" s="13">
        <v>3</v>
      </c>
      <c r="IK66" s="13">
        <v>1</v>
      </c>
      <c r="IL66" s="13">
        <v>2</v>
      </c>
      <c r="IM66" s="13">
        <v>1</v>
      </c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59">
        <v>258</v>
      </c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>
        <v>1</v>
      </c>
      <c r="NE66" s="13"/>
      <c r="NF66" s="59">
        <v>1</v>
      </c>
      <c r="NG66" s="13">
        <v>564</v>
      </c>
    </row>
    <row r="67" spans="1:371">
      <c r="A67" s="8" t="s">
        <v>195</v>
      </c>
      <c r="B67" s="253">
        <f t="shared" si="26"/>
        <v>9</v>
      </c>
      <c r="C67" s="253">
        <f t="shared" si="27"/>
        <v>5</v>
      </c>
      <c r="D67" s="253">
        <f t="shared" si="28"/>
        <v>14</v>
      </c>
      <c r="E67" s="253">
        <f t="shared" si="29"/>
        <v>15</v>
      </c>
      <c r="F67" s="253">
        <f t="shared" si="30"/>
        <v>46</v>
      </c>
      <c r="G67" s="253">
        <f t="shared" si="31"/>
        <v>51</v>
      </c>
      <c r="H67" s="253">
        <f t="shared" si="32"/>
        <v>56</v>
      </c>
      <c r="I67" s="253">
        <f t="shared" si="33"/>
        <v>68</v>
      </c>
      <c r="J67" s="253">
        <f t="shared" si="34"/>
        <v>42</v>
      </c>
      <c r="K67" s="253">
        <f t="shared" si="35"/>
        <v>68</v>
      </c>
      <c r="L67" s="253">
        <f t="shared" si="36"/>
        <v>41</v>
      </c>
      <c r="M67" s="253">
        <f t="shared" si="37"/>
        <v>56</v>
      </c>
      <c r="N67" s="253">
        <f t="shared" si="38"/>
        <v>22</v>
      </c>
      <c r="O67" s="253">
        <f t="shared" si="39"/>
        <v>25</v>
      </c>
      <c r="P67" s="253">
        <f t="shared" si="40"/>
        <v>18</v>
      </c>
      <c r="Q67" s="253">
        <f t="shared" si="41"/>
        <v>8</v>
      </c>
      <c r="R67" s="253">
        <f t="shared" si="42"/>
        <v>10</v>
      </c>
      <c r="S67" s="253">
        <f t="shared" si="43"/>
        <v>5</v>
      </c>
      <c r="T67" s="253">
        <f t="shared" si="44"/>
        <v>0</v>
      </c>
      <c r="U67" s="253">
        <f t="shared" si="45"/>
        <v>4</v>
      </c>
      <c r="W67" s="16" t="s">
        <v>79</v>
      </c>
      <c r="X67" s="447">
        <f t="shared" si="46"/>
        <v>1</v>
      </c>
      <c r="Y67" s="447">
        <f t="shared" si="47"/>
        <v>1</v>
      </c>
      <c r="Z67" s="447">
        <f t="shared" si="48"/>
        <v>2</v>
      </c>
      <c r="AA67" s="447">
        <f t="shared" si="49"/>
        <v>0</v>
      </c>
      <c r="AB67" s="447">
        <f t="shared" si="50"/>
        <v>6</v>
      </c>
      <c r="AC67" s="447">
        <f t="shared" si="51"/>
        <v>3</v>
      </c>
      <c r="AD67" s="447">
        <f t="shared" si="52"/>
        <v>3</v>
      </c>
      <c r="AE67" s="447">
        <f t="shared" si="53"/>
        <v>3</v>
      </c>
      <c r="AF67" s="447">
        <f t="shared" si="54"/>
        <v>1</v>
      </c>
      <c r="AG67" s="447">
        <f t="shared" si="55"/>
        <v>1</v>
      </c>
      <c r="AH67" s="447">
        <f t="shared" si="56"/>
        <v>2</v>
      </c>
      <c r="AI67" s="447">
        <f t="shared" si="57"/>
        <v>0</v>
      </c>
      <c r="AJ67" s="447">
        <f t="shared" si="58"/>
        <v>4</v>
      </c>
      <c r="AK67" s="447">
        <f t="shared" si="59"/>
        <v>1</v>
      </c>
      <c r="AL67" s="447">
        <f t="shared" si="60"/>
        <v>0</v>
      </c>
      <c r="AM67" s="447">
        <f t="shared" si="61"/>
        <v>1</v>
      </c>
      <c r="AN67" s="447">
        <f t="shared" si="62"/>
        <v>0</v>
      </c>
      <c r="AO67" s="447">
        <f t="shared" si="63"/>
        <v>0</v>
      </c>
      <c r="AP67" s="447">
        <f t="shared" si="64"/>
        <v>0</v>
      </c>
      <c r="AQ67" s="447">
        <f t="shared" si="65"/>
        <v>0</v>
      </c>
      <c r="AR67" s="447">
        <f t="shared" si="66"/>
        <v>0</v>
      </c>
      <c r="AT67" s="16" t="s">
        <v>79</v>
      </c>
      <c r="AU67" s="13">
        <v>1</v>
      </c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>
        <v>1</v>
      </c>
      <c r="BV67" s="13"/>
      <c r="BW67" s="13"/>
      <c r="BX67" s="13">
        <v>2</v>
      </c>
      <c r="BY67" s="13">
        <v>1</v>
      </c>
      <c r="BZ67" s="13"/>
      <c r="CA67" s="13"/>
      <c r="CB67" s="13">
        <v>1</v>
      </c>
      <c r="CC67" s="13"/>
      <c r="CD67" s="13"/>
      <c r="CE67" s="13"/>
      <c r="CF67" s="13"/>
      <c r="CG67" s="13">
        <v>1</v>
      </c>
      <c r="CH67" s="13"/>
      <c r="CI67" s="13"/>
      <c r="CJ67" s="13">
        <v>1</v>
      </c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>
        <v>1</v>
      </c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>
        <v>1</v>
      </c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59">
        <v>10</v>
      </c>
      <c r="FC67" s="13"/>
      <c r="FD67" s="13"/>
      <c r="FE67" s="13">
        <v>1</v>
      </c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>
        <v>2</v>
      </c>
      <c r="FW67" s="13"/>
      <c r="FX67" s="13"/>
      <c r="FY67" s="13">
        <v>1</v>
      </c>
      <c r="FZ67" s="13">
        <v>3</v>
      </c>
      <c r="GA67" s="13"/>
      <c r="GB67" s="13"/>
      <c r="GC67" s="13">
        <v>1</v>
      </c>
      <c r="GD67" s="13"/>
      <c r="GE67" s="13">
        <v>1</v>
      </c>
      <c r="GF67" s="13"/>
      <c r="GG67" s="13">
        <v>1</v>
      </c>
      <c r="GH67" s="13"/>
      <c r="GI67" s="13"/>
      <c r="GJ67" s="13"/>
      <c r="GK67" s="13">
        <v>1</v>
      </c>
      <c r="GL67" s="13"/>
      <c r="GM67" s="13"/>
      <c r="GN67" s="13"/>
      <c r="GO67" s="13"/>
      <c r="GP67" s="13">
        <v>1</v>
      </c>
      <c r="GQ67" s="13">
        <v>1</v>
      </c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>
        <v>1</v>
      </c>
      <c r="HI67" s="13">
        <v>1</v>
      </c>
      <c r="HJ67" s="13"/>
      <c r="HK67" s="13">
        <v>2</v>
      </c>
      <c r="HL67" s="13">
        <v>1</v>
      </c>
      <c r="HM67" s="13"/>
      <c r="HN67" s="13"/>
      <c r="HO67" s="13"/>
      <c r="HP67" s="13"/>
      <c r="HQ67" s="13"/>
      <c r="HR67" s="13"/>
      <c r="HS67" s="13">
        <v>1</v>
      </c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59">
        <v>19</v>
      </c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59"/>
      <c r="NG67" s="13">
        <v>29</v>
      </c>
    </row>
    <row r="68" spans="1:371">
      <c r="A68" s="8" t="s">
        <v>79</v>
      </c>
      <c r="B68" s="253">
        <f t="shared" si="26"/>
        <v>1</v>
      </c>
      <c r="C68" s="253">
        <f t="shared" si="27"/>
        <v>1</v>
      </c>
      <c r="D68" s="253">
        <f t="shared" si="28"/>
        <v>2</v>
      </c>
      <c r="E68" s="253">
        <f t="shared" si="29"/>
        <v>0</v>
      </c>
      <c r="F68" s="253">
        <f t="shared" si="30"/>
        <v>6</v>
      </c>
      <c r="G68" s="253">
        <f t="shared" si="31"/>
        <v>3</v>
      </c>
      <c r="H68" s="253">
        <f t="shared" si="32"/>
        <v>3</v>
      </c>
      <c r="I68" s="253">
        <f t="shared" si="33"/>
        <v>3</v>
      </c>
      <c r="J68" s="253">
        <f t="shared" si="34"/>
        <v>1</v>
      </c>
      <c r="K68" s="253">
        <f t="shared" si="35"/>
        <v>1</v>
      </c>
      <c r="L68" s="253">
        <f t="shared" si="36"/>
        <v>2</v>
      </c>
      <c r="M68" s="253">
        <f t="shared" si="37"/>
        <v>0</v>
      </c>
      <c r="N68" s="253">
        <f t="shared" si="38"/>
        <v>4</v>
      </c>
      <c r="O68" s="253">
        <f t="shared" si="39"/>
        <v>1</v>
      </c>
      <c r="P68" s="253">
        <f t="shared" si="40"/>
        <v>0</v>
      </c>
      <c r="Q68" s="253">
        <f t="shared" si="41"/>
        <v>1</v>
      </c>
      <c r="R68" s="253">
        <f t="shared" si="42"/>
        <v>0</v>
      </c>
      <c r="S68" s="253">
        <f t="shared" si="43"/>
        <v>0</v>
      </c>
      <c r="T68" s="253">
        <f t="shared" si="44"/>
        <v>0</v>
      </c>
      <c r="U68" s="253">
        <f t="shared" si="45"/>
        <v>0</v>
      </c>
      <c r="W68" s="16" t="s">
        <v>80</v>
      </c>
      <c r="X68" s="447">
        <f t="shared" si="46"/>
        <v>3</v>
      </c>
      <c r="Y68" s="447">
        <f t="shared" si="47"/>
        <v>5</v>
      </c>
      <c r="Z68" s="447">
        <f t="shared" si="48"/>
        <v>23</v>
      </c>
      <c r="AA68" s="447">
        <f t="shared" si="49"/>
        <v>32</v>
      </c>
      <c r="AB68" s="447">
        <f t="shared" si="50"/>
        <v>91</v>
      </c>
      <c r="AC68" s="447">
        <f t="shared" si="51"/>
        <v>99</v>
      </c>
      <c r="AD68" s="447">
        <f t="shared" si="52"/>
        <v>110</v>
      </c>
      <c r="AE68" s="447">
        <f t="shared" si="53"/>
        <v>114</v>
      </c>
      <c r="AF68" s="447">
        <f t="shared" si="54"/>
        <v>107</v>
      </c>
      <c r="AG68" s="447">
        <f t="shared" si="55"/>
        <v>107</v>
      </c>
      <c r="AH68" s="447">
        <f t="shared" si="56"/>
        <v>85</v>
      </c>
      <c r="AI68" s="447">
        <f t="shared" si="57"/>
        <v>62</v>
      </c>
      <c r="AJ68" s="447">
        <f t="shared" si="58"/>
        <v>47</v>
      </c>
      <c r="AK68" s="447">
        <f t="shared" si="59"/>
        <v>32</v>
      </c>
      <c r="AL68" s="447">
        <f t="shared" si="60"/>
        <v>26</v>
      </c>
      <c r="AM68" s="447">
        <f t="shared" si="61"/>
        <v>24</v>
      </c>
      <c r="AN68" s="447">
        <f t="shared" si="62"/>
        <v>8</v>
      </c>
      <c r="AO68" s="447">
        <f t="shared" si="63"/>
        <v>17</v>
      </c>
      <c r="AP68" s="447">
        <f t="shared" si="64"/>
        <v>1</v>
      </c>
      <c r="AQ68" s="447">
        <f t="shared" si="65"/>
        <v>4</v>
      </c>
      <c r="AR68" s="447">
        <f t="shared" si="66"/>
        <v>0</v>
      </c>
      <c r="AT68" s="16" t="s">
        <v>80</v>
      </c>
      <c r="AU68" s="13">
        <v>1</v>
      </c>
      <c r="AV68" s="13">
        <v>1</v>
      </c>
      <c r="AW68" s="13"/>
      <c r="AX68" s="13"/>
      <c r="AY68" s="13"/>
      <c r="AZ68" s="13">
        <v>2</v>
      </c>
      <c r="BA68" s="13"/>
      <c r="BB68" s="13"/>
      <c r="BC68" s="13"/>
      <c r="BD68" s="13">
        <v>1</v>
      </c>
      <c r="BE68" s="13">
        <v>1</v>
      </c>
      <c r="BF68" s="13"/>
      <c r="BG68" s="13">
        <v>1</v>
      </c>
      <c r="BH68" s="13">
        <v>5</v>
      </c>
      <c r="BI68" s="13">
        <v>4</v>
      </c>
      <c r="BJ68" s="13">
        <v>4</v>
      </c>
      <c r="BK68" s="13">
        <v>4</v>
      </c>
      <c r="BL68" s="13">
        <v>2</v>
      </c>
      <c r="BM68" s="13">
        <v>3</v>
      </c>
      <c r="BN68" s="13">
        <v>8</v>
      </c>
      <c r="BO68" s="13">
        <v>8</v>
      </c>
      <c r="BP68" s="13">
        <v>5</v>
      </c>
      <c r="BQ68" s="13">
        <v>8</v>
      </c>
      <c r="BR68" s="13">
        <v>9</v>
      </c>
      <c r="BS68" s="13">
        <v>11</v>
      </c>
      <c r="BT68" s="13">
        <v>15</v>
      </c>
      <c r="BU68" s="13">
        <v>8</v>
      </c>
      <c r="BV68" s="13">
        <v>8</v>
      </c>
      <c r="BW68" s="13">
        <v>11</v>
      </c>
      <c r="BX68" s="13">
        <v>16</v>
      </c>
      <c r="BY68" s="13">
        <v>16</v>
      </c>
      <c r="BZ68" s="13">
        <v>9</v>
      </c>
      <c r="CA68" s="13">
        <v>9</v>
      </c>
      <c r="CB68" s="13">
        <v>12</v>
      </c>
      <c r="CC68" s="13">
        <v>10</v>
      </c>
      <c r="CD68" s="13">
        <v>12</v>
      </c>
      <c r="CE68" s="13">
        <v>12</v>
      </c>
      <c r="CF68" s="13">
        <v>18</v>
      </c>
      <c r="CG68" s="13">
        <v>11</v>
      </c>
      <c r="CH68" s="13">
        <v>5</v>
      </c>
      <c r="CI68" s="13">
        <v>14</v>
      </c>
      <c r="CJ68" s="13">
        <v>16</v>
      </c>
      <c r="CK68" s="13">
        <v>10</v>
      </c>
      <c r="CL68" s="13">
        <v>12</v>
      </c>
      <c r="CM68" s="13">
        <v>9</v>
      </c>
      <c r="CN68" s="13">
        <v>5</v>
      </c>
      <c r="CO68" s="13">
        <v>14</v>
      </c>
      <c r="CP68" s="13">
        <v>9</v>
      </c>
      <c r="CQ68" s="13">
        <v>9</v>
      </c>
      <c r="CR68" s="13">
        <v>9</v>
      </c>
      <c r="CS68" s="13">
        <v>8</v>
      </c>
      <c r="CT68" s="13">
        <v>5</v>
      </c>
      <c r="CU68" s="13">
        <v>6</v>
      </c>
      <c r="CV68" s="13">
        <v>8</v>
      </c>
      <c r="CW68" s="13">
        <v>8</v>
      </c>
      <c r="CX68" s="13">
        <v>7</v>
      </c>
      <c r="CY68" s="13">
        <v>4</v>
      </c>
      <c r="CZ68" s="13">
        <v>6</v>
      </c>
      <c r="DA68" s="13">
        <v>4</v>
      </c>
      <c r="DB68" s="13">
        <v>6</v>
      </c>
      <c r="DC68" s="13">
        <v>6</v>
      </c>
      <c r="DD68" s="13">
        <v>3</v>
      </c>
      <c r="DE68" s="13">
        <v>3</v>
      </c>
      <c r="DF68" s="13">
        <v>5</v>
      </c>
      <c r="DG68" s="13">
        <v>5</v>
      </c>
      <c r="DH68" s="13"/>
      <c r="DI68" s="13">
        <v>1</v>
      </c>
      <c r="DJ68" s="13">
        <v>6</v>
      </c>
      <c r="DK68" s="13">
        <v>3</v>
      </c>
      <c r="DL68" s="13"/>
      <c r="DM68" s="13">
        <v>1</v>
      </c>
      <c r="DN68" s="13">
        <v>3</v>
      </c>
      <c r="DO68" s="13">
        <v>2</v>
      </c>
      <c r="DP68" s="13">
        <v>4</v>
      </c>
      <c r="DQ68" s="13">
        <v>3</v>
      </c>
      <c r="DR68" s="13">
        <v>5</v>
      </c>
      <c r="DS68" s="13">
        <v>1</v>
      </c>
      <c r="DT68" s="13">
        <v>2</v>
      </c>
      <c r="DU68" s="13"/>
      <c r="DV68" s="13">
        <v>3</v>
      </c>
      <c r="DW68" s="13">
        <v>4</v>
      </c>
      <c r="DX68" s="13"/>
      <c r="DY68" s="13">
        <v>1</v>
      </c>
      <c r="DZ68" s="13">
        <v>1</v>
      </c>
      <c r="EA68" s="13">
        <v>1</v>
      </c>
      <c r="EB68" s="13">
        <v>2</v>
      </c>
      <c r="EC68" s="13">
        <v>1</v>
      </c>
      <c r="ED68" s="13">
        <v>1</v>
      </c>
      <c r="EE68" s="13">
        <v>2</v>
      </c>
      <c r="EF68" s="13">
        <v>4</v>
      </c>
      <c r="EG68" s="13"/>
      <c r="EH68" s="13"/>
      <c r="EI68" s="13"/>
      <c r="EJ68" s="13">
        <v>1</v>
      </c>
      <c r="EK68" s="13">
        <v>1</v>
      </c>
      <c r="EL68" s="13"/>
      <c r="EM68" s="13"/>
      <c r="EN68" s="13">
        <v>1</v>
      </c>
      <c r="EO68" s="13"/>
      <c r="EP68" s="13"/>
      <c r="EQ68" s="13">
        <v>1</v>
      </c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59">
        <v>496</v>
      </c>
      <c r="FC68" s="13"/>
      <c r="FD68" s="13"/>
      <c r="FE68" s="13">
        <v>1</v>
      </c>
      <c r="FF68" s="13"/>
      <c r="FG68" s="13"/>
      <c r="FH68" s="13"/>
      <c r="FI68" s="13">
        <v>1</v>
      </c>
      <c r="FJ68" s="13"/>
      <c r="FK68" s="13"/>
      <c r="FL68" s="13">
        <v>1</v>
      </c>
      <c r="FM68" s="13"/>
      <c r="FN68" s="13">
        <v>3</v>
      </c>
      <c r="FO68" s="13"/>
      <c r="FP68" s="13"/>
      <c r="FQ68" s="13"/>
      <c r="FR68" s="13">
        <v>4</v>
      </c>
      <c r="FS68" s="13">
        <v>4</v>
      </c>
      <c r="FT68" s="13">
        <v>3</v>
      </c>
      <c r="FU68" s="13">
        <v>2</v>
      </c>
      <c r="FV68" s="13">
        <v>7</v>
      </c>
      <c r="FW68" s="13">
        <v>5</v>
      </c>
      <c r="FX68" s="13">
        <v>4</v>
      </c>
      <c r="FY68" s="13">
        <v>9</v>
      </c>
      <c r="FZ68" s="13">
        <v>8</v>
      </c>
      <c r="GA68" s="13">
        <v>7</v>
      </c>
      <c r="GB68" s="13">
        <v>8</v>
      </c>
      <c r="GC68" s="13">
        <v>10</v>
      </c>
      <c r="GD68" s="13">
        <v>14</v>
      </c>
      <c r="GE68" s="13">
        <v>12</v>
      </c>
      <c r="GF68" s="13">
        <v>14</v>
      </c>
      <c r="GG68" s="13">
        <v>13</v>
      </c>
      <c r="GH68" s="13">
        <v>16</v>
      </c>
      <c r="GI68" s="13">
        <v>9</v>
      </c>
      <c r="GJ68" s="13">
        <v>7</v>
      </c>
      <c r="GK68" s="13">
        <v>11</v>
      </c>
      <c r="GL68" s="13">
        <v>7</v>
      </c>
      <c r="GM68" s="13">
        <v>9</v>
      </c>
      <c r="GN68" s="13">
        <v>13</v>
      </c>
      <c r="GO68" s="13">
        <v>13</v>
      </c>
      <c r="GP68" s="13">
        <v>12</v>
      </c>
      <c r="GQ68" s="13">
        <v>19</v>
      </c>
      <c r="GR68" s="13">
        <v>14</v>
      </c>
      <c r="GS68" s="13">
        <v>7</v>
      </c>
      <c r="GT68" s="13">
        <v>10</v>
      </c>
      <c r="GU68" s="13">
        <v>8</v>
      </c>
      <c r="GV68" s="13">
        <v>8</v>
      </c>
      <c r="GW68" s="13">
        <v>11</v>
      </c>
      <c r="GX68" s="13">
        <v>10</v>
      </c>
      <c r="GY68" s="13">
        <v>9</v>
      </c>
      <c r="GZ68" s="13">
        <v>11</v>
      </c>
      <c r="HA68" s="13">
        <v>4</v>
      </c>
      <c r="HB68" s="13">
        <v>13</v>
      </c>
      <c r="HC68" s="13">
        <v>14</v>
      </c>
      <c r="HD68" s="13">
        <v>11</v>
      </c>
      <c r="HE68" s="13">
        <v>12</v>
      </c>
      <c r="HF68" s="13">
        <v>4</v>
      </c>
      <c r="HG68" s="13">
        <v>5</v>
      </c>
      <c r="HH68" s="13">
        <v>9</v>
      </c>
      <c r="HI68" s="13">
        <v>7</v>
      </c>
      <c r="HJ68" s="13">
        <v>6</v>
      </c>
      <c r="HK68" s="13">
        <v>6</v>
      </c>
      <c r="HL68" s="13">
        <v>4</v>
      </c>
      <c r="HM68" s="13">
        <v>5</v>
      </c>
      <c r="HN68" s="13">
        <v>4</v>
      </c>
      <c r="HO68" s="13">
        <v>3</v>
      </c>
      <c r="HP68" s="13">
        <v>4</v>
      </c>
      <c r="HQ68" s="13">
        <v>6</v>
      </c>
      <c r="HR68" s="13">
        <v>7</v>
      </c>
      <c r="HS68" s="13">
        <v>2</v>
      </c>
      <c r="HT68" s="13">
        <v>6</v>
      </c>
      <c r="HU68" s="13">
        <v>3</v>
      </c>
      <c r="HV68" s="13">
        <v>5</v>
      </c>
      <c r="HW68" s="13">
        <v>4</v>
      </c>
      <c r="HX68" s="13">
        <v>2</v>
      </c>
      <c r="HY68" s="13">
        <v>3</v>
      </c>
      <c r="HZ68" s="13">
        <v>1</v>
      </c>
      <c r="IA68" s="13">
        <v>1</v>
      </c>
      <c r="IB68" s="13">
        <v>3</v>
      </c>
      <c r="IC68" s="13">
        <v>1</v>
      </c>
      <c r="ID68" s="13">
        <v>3</v>
      </c>
      <c r="IE68" s="13">
        <v>1</v>
      </c>
      <c r="IF68" s="13">
        <v>1</v>
      </c>
      <c r="IG68" s="13">
        <v>1</v>
      </c>
      <c r="IH68" s="13">
        <v>3</v>
      </c>
      <c r="II68" s="13"/>
      <c r="IJ68" s="13"/>
      <c r="IK68" s="13"/>
      <c r="IL68" s="13">
        <v>1</v>
      </c>
      <c r="IM68" s="13"/>
      <c r="IN68" s="13">
        <v>1</v>
      </c>
      <c r="IO68" s="13"/>
      <c r="IP68" s="13"/>
      <c r="IQ68" s="13"/>
      <c r="IR68" s="13">
        <v>1</v>
      </c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59">
        <v>501</v>
      </c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59"/>
      <c r="NG68" s="13">
        <v>997</v>
      </c>
    </row>
    <row r="69" spans="1:371">
      <c r="A69" s="8" t="s">
        <v>80</v>
      </c>
      <c r="B69" s="253">
        <f t="shared" si="26"/>
        <v>3</v>
      </c>
      <c r="C69" s="253">
        <f t="shared" si="27"/>
        <v>5</v>
      </c>
      <c r="D69" s="253">
        <f t="shared" si="28"/>
        <v>23</v>
      </c>
      <c r="E69" s="253">
        <f t="shared" si="29"/>
        <v>32</v>
      </c>
      <c r="F69" s="253">
        <f t="shared" si="30"/>
        <v>91</v>
      </c>
      <c r="G69" s="253">
        <f t="shared" si="31"/>
        <v>99</v>
      </c>
      <c r="H69" s="253">
        <f t="shared" si="32"/>
        <v>110</v>
      </c>
      <c r="I69" s="253">
        <f t="shared" si="33"/>
        <v>114</v>
      </c>
      <c r="J69" s="253">
        <f t="shared" si="34"/>
        <v>107</v>
      </c>
      <c r="K69" s="253">
        <f t="shared" si="35"/>
        <v>107</v>
      </c>
      <c r="L69" s="253">
        <f t="shared" si="36"/>
        <v>85</v>
      </c>
      <c r="M69" s="253">
        <f t="shared" si="37"/>
        <v>62</v>
      </c>
      <c r="N69" s="253">
        <f t="shared" si="38"/>
        <v>47</v>
      </c>
      <c r="O69" s="253">
        <f t="shared" si="39"/>
        <v>32</v>
      </c>
      <c r="P69" s="253">
        <f t="shared" si="40"/>
        <v>26</v>
      </c>
      <c r="Q69" s="253">
        <f t="shared" si="41"/>
        <v>24</v>
      </c>
      <c r="R69" s="253">
        <f t="shared" si="42"/>
        <v>8</v>
      </c>
      <c r="S69" s="253">
        <f t="shared" si="43"/>
        <v>17</v>
      </c>
      <c r="T69" s="253">
        <f t="shared" si="44"/>
        <v>1</v>
      </c>
      <c r="U69" s="253">
        <f t="shared" si="45"/>
        <v>4</v>
      </c>
      <c r="W69" s="16" t="s">
        <v>81</v>
      </c>
      <c r="X69" s="447">
        <f t="shared" si="46"/>
        <v>48</v>
      </c>
      <c r="Y69" s="447">
        <f t="shared" si="47"/>
        <v>46</v>
      </c>
      <c r="Z69" s="447">
        <f t="shared" si="48"/>
        <v>86</v>
      </c>
      <c r="AA69" s="447">
        <f t="shared" si="49"/>
        <v>73</v>
      </c>
      <c r="AB69" s="447">
        <f t="shared" si="50"/>
        <v>163</v>
      </c>
      <c r="AC69" s="447">
        <f t="shared" si="51"/>
        <v>196</v>
      </c>
      <c r="AD69" s="447">
        <f t="shared" si="52"/>
        <v>197</v>
      </c>
      <c r="AE69" s="447">
        <f t="shared" si="53"/>
        <v>234</v>
      </c>
      <c r="AF69" s="447">
        <f t="shared" si="54"/>
        <v>174</v>
      </c>
      <c r="AG69" s="447">
        <f t="shared" si="55"/>
        <v>201</v>
      </c>
      <c r="AH69" s="447">
        <f t="shared" si="56"/>
        <v>117</v>
      </c>
      <c r="AI69" s="447">
        <f t="shared" si="57"/>
        <v>120</v>
      </c>
      <c r="AJ69" s="447">
        <f t="shared" si="58"/>
        <v>67</v>
      </c>
      <c r="AK69" s="447">
        <f t="shared" si="59"/>
        <v>63</v>
      </c>
      <c r="AL69" s="447">
        <f t="shared" si="60"/>
        <v>28</v>
      </c>
      <c r="AM69" s="447">
        <f t="shared" si="61"/>
        <v>26</v>
      </c>
      <c r="AN69" s="447">
        <f t="shared" si="62"/>
        <v>19</v>
      </c>
      <c r="AO69" s="447">
        <f t="shared" si="63"/>
        <v>26</v>
      </c>
      <c r="AP69" s="447">
        <f t="shared" si="64"/>
        <v>5</v>
      </c>
      <c r="AQ69" s="447">
        <f t="shared" si="65"/>
        <v>8</v>
      </c>
      <c r="AR69" s="447">
        <f t="shared" si="66"/>
        <v>17</v>
      </c>
      <c r="AT69" s="16" t="s">
        <v>81</v>
      </c>
      <c r="AU69" s="13">
        <v>3</v>
      </c>
      <c r="AV69" s="13">
        <v>7</v>
      </c>
      <c r="AW69" s="13">
        <v>4</v>
      </c>
      <c r="AX69" s="13">
        <v>4</v>
      </c>
      <c r="AY69" s="13">
        <v>1</v>
      </c>
      <c r="AZ69" s="13">
        <v>5</v>
      </c>
      <c r="BA69" s="13">
        <v>6</v>
      </c>
      <c r="BB69" s="13">
        <v>1</v>
      </c>
      <c r="BC69" s="13">
        <v>9</v>
      </c>
      <c r="BD69" s="13">
        <v>6</v>
      </c>
      <c r="BE69" s="13">
        <v>3</v>
      </c>
      <c r="BF69" s="13">
        <v>8</v>
      </c>
      <c r="BG69" s="13">
        <v>2</v>
      </c>
      <c r="BH69" s="13">
        <v>1</v>
      </c>
      <c r="BI69" s="13">
        <v>5</v>
      </c>
      <c r="BJ69" s="13">
        <v>10</v>
      </c>
      <c r="BK69" s="13">
        <v>12</v>
      </c>
      <c r="BL69" s="13">
        <v>10</v>
      </c>
      <c r="BM69" s="13">
        <v>9</v>
      </c>
      <c r="BN69" s="13">
        <v>13</v>
      </c>
      <c r="BO69" s="13">
        <v>21</v>
      </c>
      <c r="BP69" s="13">
        <v>15</v>
      </c>
      <c r="BQ69" s="13">
        <v>19</v>
      </c>
      <c r="BR69" s="13">
        <v>23</v>
      </c>
      <c r="BS69" s="13">
        <v>16</v>
      </c>
      <c r="BT69" s="13">
        <v>18</v>
      </c>
      <c r="BU69" s="13">
        <v>17</v>
      </c>
      <c r="BV69" s="13">
        <v>28</v>
      </c>
      <c r="BW69" s="13">
        <v>19</v>
      </c>
      <c r="BX69" s="13">
        <v>20</v>
      </c>
      <c r="BY69" s="13">
        <v>28</v>
      </c>
      <c r="BZ69" s="13">
        <v>23</v>
      </c>
      <c r="CA69" s="13">
        <v>17</v>
      </c>
      <c r="CB69" s="13">
        <v>22</v>
      </c>
      <c r="CC69" s="13">
        <v>26</v>
      </c>
      <c r="CD69" s="13">
        <v>19</v>
      </c>
      <c r="CE69" s="13">
        <v>28</v>
      </c>
      <c r="CF69" s="13">
        <v>28</v>
      </c>
      <c r="CG69" s="13">
        <v>20</v>
      </c>
      <c r="CH69" s="13">
        <v>23</v>
      </c>
      <c r="CI69" s="13">
        <v>27</v>
      </c>
      <c r="CJ69" s="13">
        <v>17</v>
      </c>
      <c r="CK69" s="13">
        <v>21</v>
      </c>
      <c r="CL69" s="13">
        <v>22</v>
      </c>
      <c r="CM69" s="13">
        <v>17</v>
      </c>
      <c r="CN69" s="13">
        <v>18</v>
      </c>
      <c r="CO69" s="13">
        <v>12</v>
      </c>
      <c r="CP69" s="13">
        <v>19</v>
      </c>
      <c r="CQ69" s="13">
        <v>25</v>
      </c>
      <c r="CR69" s="13">
        <v>23</v>
      </c>
      <c r="CS69" s="13">
        <v>19</v>
      </c>
      <c r="CT69" s="13">
        <v>13</v>
      </c>
      <c r="CU69" s="13">
        <v>16</v>
      </c>
      <c r="CV69" s="13">
        <v>8</v>
      </c>
      <c r="CW69" s="13">
        <v>9</v>
      </c>
      <c r="CX69" s="13">
        <v>12</v>
      </c>
      <c r="CY69" s="13">
        <v>8</v>
      </c>
      <c r="CZ69" s="13">
        <v>12</v>
      </c>
      <c r="DA69" s="13">
        <v>12</v>
      </c>
      <c r="DB69" s="13">
        <v>11</v>
      </c>
      <c r="DC69" s="13">
        <v>11</v>
      </c>
      <c r="DD69" s="13">
        <v>8</v>
      </c>
      <c r="DE69" s="13">
        <v>9</v>
      </c>
      <c r="DF69" s="13">
        <v>4</v>
      </c>
      <c r="DG69" s="13">
        <v>12</v>
      </c>
      <c r="DH69" s="13">
        <v>2</v>
      </c>
      <c r="DI69" s="13">
        <v>1</v>
      </c>
      <c r="DJ69" s="13">
        <v>4</v>
      </c>
      <c r="DK69" s="13">
        <v>8</v>
      </c>
      <c r="DL69" s="13">
        <v>4</v>
      </c>
      <c r="DM69" s="13">
        <v>7</v>
      </c>
      <c r="DN69" s="13">
        <v>2</v>
      </c>
      <c r="DO69" s="13">
        <v>3</v>
      </c>
      <c r="DP69" s="13">
        <v>1</v>
      </c>
      <c r="DQ69" s="13">
        <v>3</v>
      </c>
      <c r="DR69" s="13">
        <v>5</v>
      </c>
      <c r="DS69" s="13">
        <v>2</v>
      </c>
      <c r="DT69" s="13"/>
      <c r="DU69" s="13">
        <v>2</v>
      </c>
      <c r="DV69" s="13">
        <v>1</v>
      </c>
      <c r="DW69" s="13"/>
      <c r="DX69" s="13">
        <v>5</v>
      </c>
      <c r="DY69" s="13">
        <v>3</v>
      </c>
      <c r="DZ69" s="13">
        <v>2</v>
      </c>
      <c r="EA69" s="13">
        <v>3</v>
      </c>
      <c r="EB69" s="13">
        <v>1</v>
      </c>
      <c r="EC69" s="13">
        <v>4</v>
      </c>
      <c r="ED69" s="13">
        <v>2</v>
      </c>
      <c r="EE69" s="13">
        <v>1</v>
      </c>
      <c r="EF69" s="13">
        <v>5</v>
      </c>
      <c r="EG69" s="13">
        <v>3</v>
      </c>
      <c r="EH69" s="13">
        <v>1</v>
      </c>
      <c r="EI69" s="13">
        <v>1</v>
      </c>
      <c r="EJ69" s="13"/>
      <c r="EK69" s="13"/>
      <c r="EL69" s="13">
        <v>2</v>
      </c>
      <c r="EM69" s="13">
        <v>1</v>
      </c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>
        <v>1</v>
      </c>
      <c r="FB69" s="59">
        <v>994</v>
      </c>
      <c r="FC69" s="13">
        <v>9</v>
      </c>
      <c r="FD69" s="13">
        <v>2</v>
      </c>
      <c r="FE69" s="13">
        <v>2</v>
      </c>
      <c r="FF69" s="13">
        <v>2</v>
      </c>
      <c r="FG69" s="13">
        <v>5</v>
      </c>
      <c r="FH69" s="13">
        <v>6</v>
      </c>
      <c r="FI69" s="13">
        <v>5</v>
      </c>
      <c r="FJ69" s="13">
        <v>2</v>
      </c>
      <c r="FK69" s="13">
        <v>4</v>
      </c>
      <c r="FL69" s="13">
        <v>11</v>
      </c>
      <c r="FM69" s="13">
        <v>6</v>
      </c>
      <c r="FN69" s="13">
        <v>7</v>
      </c>
      <c r="FO69" s="13">
        <v>4</v>
      </c>
      <c r="FP69" s="13">
        <v>5</v>
      </c>
      <c r="FQ69" s="13">
        <v>6</v>
      </c>
      <c r="FR69" s="13">
        <v>7</v>
      </c>
      <c r="FS69" s="13">
        <v>9</v>
      </c>
      <c r="FT69" s="13">
        <v>13</v>
      </c>
      <c r="FU69" s="13">
        <v>18</v>
      </c>
      <c r="FV69" s="13">
        <v>11</v>
      </c>
      <c r="FW69" s="13">
        <v>11</v>
      </c>
      <c r="FX69" s="13">
        <v>20</v>
      </c>
      <c r="FY69" s="13">
        <v>9</v>
      </c>
      <c r="FZ69" s="13">
        <v>14</v>
      </c>
      <c r="GA69" s="13">
        <v>16</v>
      </c>
      <c r="GB69" s="13">
        <v>18</v>
      </c>
      <c r="GC69" s="13">
        <v>15</v>
      </c>
      <c r="GD69" s="13">
        <v>17</v>
      </c>
      <c r="GE69" s="13">
        <v>22</v>
      </c>
      <c r="GF69" s="13">
        <v>21</v>
      </c>
      <c r="GG69" s="13">
        <v>20</v>
      </c>
      <c r="GH69" s="13">
        <v>16</v>
      </c>
      <c r="GI69" s="13">
        <v>20</v>
      </c>
      <c r="GJ69" s="13">
        <v>25</v>
      </c>
      <c r="GK69" s="13">
        <v>20</v>
      </c>
      <c r="GL69" s="13">
        <v>10</v>
      </c>
      <c r="GM69" s="13">
        <v>13</v>
      </c>
      <c r="GN69" s="13">
        <v>21</v>
      </c>
      <c r="GO69" s="13">
        <v>26</v>
      </c>
      <c r="GP69" s="13">
        <v>26</v>
      </c>
      <c r="GQ69" s="13">
        <v>24</v>
      </c>
      <c r="GR69" s="13">
        <v>21</v>
      </c>
      <c r="GS69" s="13">
        <v>14</v>
      </c>
      <c r="GT69" s="13">
        <v>17</v>
      </c>
      <c r="GU69" s="13">
        <v>18</v>
      </c>
      <c r="GV69" s="13">
        <v>24</v>
      </c>
      <c r="GW69" s="13">
        <v>14</v>
      </c>
      <c r="GX69" s="13">
        <v>17</v>
      </c>
      <c r="GY69" s="13">
        <v>9</v>
      </c>
      <c r="GZ69" s="13">
        <v>16</v>
      </c>
      <c r="HA69" s="13">
        <v>15</v>
      </c>
      <c r="HB69" s="13">
        <v>17</v>
      </c>
      <c r="HC69" s="13">
        <v>14</v>
      </c>
      <c r="HD69" s="13">
        <v>10</v>
      </c>
      <c r="HE69" s="13">
        <v>16</v>
      </c>
      <c r="HF69" s="13">
        <v>9</v>
      </c>
      <c r="HG69" s="13">
        <v>7</v>
      </c>
      <c r="HH69" s="13">
        <v>10</v>
      </c>
      <c r="HI69" s="13">
        <v>8</v>
      </c>
      <c r="HJ69" s="13">
        <v>11</v>
      </c>
      <c r="HK69" s="13">
        <v>8</v>
      </c>
      <c r="HL69" s="13">
        <v>6</v>
      </c>
      <c r="HM69" s="13">
        <v>6</v>
      </c>
      <c r="HN69" s="13">
        <v>4</v>
      </c>
      <c r="HO69" s="13">
        <v>12</v>
      </c>
      <c r="HP69" s="13">
        <v>10</v>
      </c>
      <c r="HQ69" s="13">
        <v>5</v>
      </c>
      <c r="HR69" s="13">
        <v>5</v>
      </c>
      <c r="HS69" s="13">
        <v>2</v>
      </c>
      <c r="HT69" s="13">
        <v>9</v>
      </c>
      <c r="HU69" s="13">
        <v>3</v>
      </c>
      <c r="HV69" s="13">
        <v>1</v>
      </c>
      <c r="HW69" s="13">
        <v>3</v>
      </c>
      <c r="HX69" s="13">
        <v>5</v>
      </c>
      <c r="HY69" s="13">
        <v>3</v>
      </c>
      <c r="HZ69" s="13">
        <v>3</v>
      </c>
      <c r="IA69" s="13">
        <v>4</v>
      </c>
      <c r="IB69" s="13">
        <v>1</v>
      </c>
      <c r="IC69" s="13">
        <v>2</v>
      </c>
      <c r="ID69" s="13">
        <v>3</v>
      </c>
      <c r="IE69" s="13">
        <v>1</v>
      </c>
      <c r="IF69" s="13">
        <v>3</v>
      </c>
      <c r="IG69" s="13"/>
      <c r="IH69" s="13">
        <v>3</v>
      </c>
      <c r="II69" s="13">
        <v>4</v>
      </c>
      <c r="IJ69" s="13"/>
      <c r="IK69" s="13">
        <v>2</v>
      </c>
      <c r="IL69" s="13">
        <v>3</v>
      </c>
      <c r="IM69" s="13"/>
      <c r="IN69" s="13">
        <v>3</v>
      </c>
      <c r="IO69" s="13">
        <v>3</v>
      </c>
      <c r="IP69" s="13">
        <v>2</v>
      </c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59">
        <v>904</v>
      </c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>
        <v>1</v>
      </c>
      <c r="KE69" s="13"/>
      <c r="KF69" s="13"/>
      <c r="KG69" s="13"/>
      <c r="KH69" s="13">
        <v>1</v>
      </c>
      <c r="KI69" s="13">
        <v>1</v>
      </c>
      <c r="KJ69" s="13">
        <v>1</v>
      </c>
      <c r="KK69" s="13"/>
      <c r="KL69" s="13"/>
      <c r="KM69" s="13"/>
      <c r="KN69" s="13">
        <v>1</v>
      </c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>
        <v>1</v>
      </c>
      <c r="LH69" s="13"/>
      <c r="LI69" s="13">
        <v>1</v>
      </c>
      <c r="LJ69" s="13"/>
      <c r="LK69" s="13"/>
      <c r="LL69" s="13"/>
      <c r="LM69" s="13"/>
      <c r="LN69" s="13">
        <v>1</v>
      </c>
      <c r="LO69" s="13"/>
      <c r="LP69" s="13"/>
      <c r="LQ69" s="13"/>
      <c r="LR69" s="13"/>
      <c r="LS69" s="13">
        <v>1</v>
      </c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>
        <v>1</v>
      </c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>
        <v>1</v>
      </c>
      <c r="NE69" s="13">
        <v>5</v>
      </c>
      <c r="NF69" s="59">
        <v>16</v>
      </c>
      <c r="NG69" s="13">
        <v>1914</v>
      </c>
    </row>
    <row r="70" spans="1:371">
      <c r="A70" s="9" t="s">
        <v>81</v>
      </c>
      <c r="B70" s="253">
        <f t="shared" si="26"/>
        <v>48</v>
      </c>
      <c r="C70" s="253">
        <f t="shared" si="27"/>
        <v>46</v>
      </c>
      <c r="D70" s="253">
        <f t="shared" si="28"/>
        <v>86</v>
      </c>
      <c r="E70" s="253">
        <f t="shared" si="29"/>
        <v>73</v>
      </c>
      <c r="F70" s="253">
        <f t="shared" si="30"/>
        <v>163</v>
      </c>
      <c r="G70" s="253">
        <f t="shared" si="31"/>
        <v>196</v>
      </c>
      <c r="H70" s="253">
        <f t="shared" si="32"/>
        <v>197</v>
      </c>
      <c r="I70" s="253">
        <f t="shared" si="33"/>
        <v>234</v>
      </c>
      <c r="J70" s="253">
        <f t="shared" si="34"/>
        <v>174</v>
      </c>
      <c r="K70" s="253">
        <f t="shared" si="35"/>
        <v>201</v>
      </c>
      <c r="L70" s="253">
        <f t="shared" si="36"/>
        <v>117</v>
      </c>
      <c r="M70" s="253">
        <f t="shared" si="37"/>
        <v>120</v>
      </c>
      <c r="N70" s="253">
        <f t="shared" si="38"/>
        <v>67</v>
      </c>
      <c r="O70" s="253">
        <f t="shared" si="39"/>
        <v>63</v>
      </c>
      <c r="P70" s="253">
        <f t="shared" si="40"/>
        <v>28</v>
      </c>
      <c r="Q70" s="253">
        <f t="shared" si="41"/>
        <v>26</v>
      </c>
      <c r="R70" s="253">
        <f t="shared" si="42"/>
        <v>19</v>
      </c>
      <c r="S70" s="253">
        <f t="shared" si="43"/>
        <v>26</v>
      </c>
      <c r="T70" s="253">
        <f t="shared" si="44"/>
        <v>5</v>
      </c>
      <c r="U70" s="253">
        <f t="shared" si="45"/>
        <v>8</v>
      </c>
      <c r="W70" s="16" t="s">
        <v>82</v>
      </c>
      <c r="X70" s="447">
        <f t="shared" si="46"/>
        <v>126</v>
      </c>
      <c r="Y70" s="447">
        <f t="shared" si="47"/>
        <v>117</v>
      </c>
      <c r="Z70" s="447">
        <f t="shared" si="48"/>
        <v>209</v>
      </c>
      <c r="AA70" s="447">
        <f t="shared" si="49"/>
        <v>213</v>
      </c>
      <c r="AB70" s="447">
        <f t="shared" si="50"/>
        <v>967</v>
      </c>
      <c r="AC70" s="447">
        <f t="shared" si="51"/>
        <v>895</v>
      </c>
      <c r="AD70" s="447">
        <f t="shared" si="52"/>
        <v>1060</v>
      </c>
      <c r="AE70" s="447">
        <f t="shared" si="53"/>
        <v>964</v>
      </c>
      <c r="AF70" s="447">
        <f t="shared" si="54"/>
        <v>829</v>
      </c>
      <c r="AG70" s="447">
        <f t="shared" si="55"/>
        <v>798</v>
      </c>
      <c r="AH70" s="447">
        <f t="shared" si="56"/>
        <v>496</v>
      </c>
      <c r="AI70" s="447">
        <f t="shared" si="57"/>
        <v>488</v>
      </c>
      <c r="AJ70" s="447">
        <f t="shared" si="58"/>
        <v>303</v>
      </c>
      <c r="AK70" s="447">
        <f t="shared" si="59"/>
        <v>248</v>
      </c>
      <c r="AL70" s="447">
        <f t="shared" si="60"/>
        <v>171</v>
      </c>
      <c r="AM70" s="447">
        <f t="shared" si="61"/>
        <v>130</v>
      </c>
      <c r="AN70" s="447">
        <f t="shared" si="62"/>
        <v>71</v>
      </c>
      <c r="AO70" s="447">
        <f t="shared" si="63"/>
        <v>94</v>
      </c>
      <c r="AP70" s="447">
        <f t="shared" si="64"/>
        <v>12</v>
      </c>
      <c r="AQ70" s="447">
        <f t="shared" si="65"/>
        <v>25</v>
      </c>
      <c r="AR70" s="447">
        <f t="shared" si="66"/>
        <v>42</v>
      </c>
      <c r="AT70" s="16" t="s">
        <v>82</v>
      </c>
      <c r="AU70" s="13">
        <v>14</v>
      </c>
      <c r="AV70" s="13">
        <v>18</v>
      </c>
      <c r="AW70" s="13">
        <v>14</v>
      </c>
      <c r="AX70" s="13">
        <v>9</v>
      </c>
      <c r="AY70" s="13">
        <v>19</v>
      </c>
      <c r="AZ70" s="13">
        <v>4</v>
      </c>
      <c r="BA70" s="13">
        <v>10</v>
      </c>
      <c r="BB70" s="13">
        <v>10</v>
      </c>
      <c r="BC70" s="13">
        <v>11</v>
      </c>
      <c r="BD70" s="13">
        <v>8</v>
      </c>
      <c r="BE70" s="13">
        <v>7</v>
      </c>
      <c r="BF70" s="13">
        <v>19</v>
      </c>
      <c r="BG70" s="13">
        <v>5</v>
      </c>
      <c r="BH70" s="13">
        <v>12</v>
      </c>
      <c r="BI70" s="13">
        <v>19</v>
      </c>
      <c r="BJ70" s="13">
        <v>26</v>
      </c>
      <c r="BK70" s="13">
        <v>26</v>
      </c>
      <c r="BL70" s="13">
        <v>32</v>
      </c>
      <c r="BM70" s="13">
        <v>27</v>
      </c>
      <c r="BN70" s="13">
        <v>40</v>
      </c>
      <c r="BO70" s="13">
        <v>61</v>
      </c>
      <c r="BP70" s="13">
        <v>75</v>
      </c>
      <c r="BQ70" s="13">
        <v>85</v>
      </c>
      <c r="BR70" s="13">
        <v>96</v>
      </c>
      <c r="BS70" s="13">
        <v>98</v>
      </c>
      <c r="BT70" s="13">
        <v>95</v>
      </c>
      <c r="BU70" s="13">
        <v>87</v>
      </c>
      <c r="BV70" s="13">
        <v>99</v>
      </c>
      <c r="BW70" s="13">
        <v>107</v>
      </c>
      <c r="BX70" s="13">
        <v>92</v>
      </c>
      <c r="BY70" s="13">
        <v>104</v>
      </c>
      <c r="BZ70" s="13">
        <v>110</v>
      </c>
      <c r="CA70" s="13">
        <v>111</v>
      </c>
      <c r="CB70" s="13">
        <v>103</v>
      </c>
      <c r="CC70" s="13">
        <v>85</v>
      </c>
      <c r="CD70" s="13">
        <v>88</v>
      </c>
      <c r="CE70" s="13">
        <v>65</v>
      </c>
      <c r="CF70" s="13">
        <v>100</v>
      </c>
      <c r="CG70" s="13">
        <v>100</v>
      </c>
      <c r="CH70" s="13">
        <v>98</v>
      </c>
      <c r="CI70" s="13">
        <v>93</v>
      </c>
      <c r="CJ70" s="13">
        <v>117</v>
      </c>
      <c r="CK70" s="13">
        <v>89</v>
      </c>
      <c r="CL70" s="13">
        <v>67</v>
      </c>
      <c r="CM70" s="13">
        <v>84</v>
      </c>
      <c r="CN70" s="13">
        <v>91</v>
      </c>
      <c r="CO70" s="13">
        <v>60</v>
      </c>
      <c r="CP70" s="13">
        <v>54</v>
      </c>
      <c r="CQ70" s="13">
        <v>77</v>
      </c>
      <c r="CR70" s="13">
        <v>66</v>
      </c>
      <c r="CS70" s="13">
        <v>61</v>
      </c>
      <c r="CT70" s="13">
        <v>58</v>
      </c>
      <c r="CU70" s="13">
        <v>52</v>
      </c>
      <c r="CV70" s="13">
        <v>47</v>
      </c>
      <c r="CW70" s="13">
        <v>40</v>
      </c>
      <c r="CX70" s="13">
        <v>53</v>
      </c>
      <c r="CY70" s="13">
        <v>50</v>
      </c>
      <c r="CZ70" s="13">
        <v>45</v>
      </c>
      <c r="DA70" s="13">
        <v>32</v>
      </c>
      <c r="DB70" s="13">
        <v>50</v>
      </c>
      <c r="DC70" s="13">
        <v>29</v>
      </c>
      <c r="DD70" s="13">
        <v>37</v>
      </c>
      <c r="DE70" s="13">
        <v>34</v>
      </c>
      <c r="DF70" s="13">
        <v>22</v>
      </c>
      <c r="DG70" s="13">
        <v>28</v>
      </c>
      <c r="DH70" s="13">
        <v>27</v>
      </c>
      <c r="DI70" s="13">
        <v>14</v>
      </c>
      <c r="DJ70" s="13">
        <v>22</v>
      </c>
      <c r="DK70" s="13">
        <v>19</v>
      </c>
      <c r="DL70" s="13">
        <v>16</v>
      </c>
      <c r="DM70" s="13">
        <v>23</v>
      </c>
      <c r="DN70" s="13">
        <v>18</v>
      </c>
      <c r="DO70" s="13">
        <v>13</v>
      </c>
      <c r="DP70" s="13">
        <v>15</v>
      </c>
      <c r="DQ70" s="13">
        <v>15</v>
      </c>
      <c r="DR70" s="13">
        <v>8</v>
      </c>
      <c r="DS70" s="13">
        <v>9</v>
      </c>
      <c r="DT70" s="13">
        <v>13</v>
      </c>
      <c r="DU70" s="13">
        <v>7</v>
      </c>
      <c r="DV70" s="13">
        <v>9</v>
      </c>
      <c r="DW70" s="13">
        <v>13</v>
      </c>
      <c r="DX70" s="13">
        <v>16</v>
      </c>
      <c r="DY70" s="13">
        <v>9</v>
      </c>
      <c r="DZ70" s="13">
        <v>7</v>
      </c>
      <c r="EA70" s="13">
        <v>8</v>
      </c>
      <c r="EB70" s="13">
        <v>7</v>
      </c>
      <c r="EC70" s="13">
        <v>7</v>
      </c>
      <c r="ED70" s="13">
        <v>13</v>
      </c>
      <c r="EE70" s="13">
        <v>7</v>
      </c>
      <c r="EF70" s="13">
        <v>7</v>
      </c>
      <c r="EG70" s="13">
        <v>2</v>
      </c>
      <c r="EH70" s="13">
        <v>5</v>
      </c>
      <c r="EI70" s="13">
        <v>6</v>
      </c>
      <c r="EJ70" s="13">
        <v>6</v>
      </c>
      <c r="EK70" s="13">
        <v>2</v>
      </c>
      <c r="EL70" s="13">
        <v>3</v>
      </c>
      <c r="EM70" s="13"/>
      <c r="EN70" s="13">
        <v>1</v>
      </c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59">
        <v>3972</v>
      </c>
      <c r="FC70" s="13">
        <v>13</v>
      </c>
      <c r="FD70" s="13">
        <v>25</v>
      </c>
      <c r="FE70" s="13">
        <v>17</v>
      </c>
      <c r="FF70" s="13">
        <v>9</v>
      </c>
      <c r="FG70" s="13">
        <v>11</v>
      </c>
      <c r="FH70" s="13">
        <v>6</v>
      </c>
      <c r="FI70" s="13">
        <v>17</v>
      </c>
      <c r="FJ70" s="13">
        <v>11</v>
      </c>
      <c r="FK70" s="13">
        <v>8</v>
      </c>
      <c r="FL70" s="13">
        <v>9</v>
      </c>
      <c r="FM70" s="13">
        <v>7</v>
      </c>
      <c r="FN70" s="13">
        <v>11</v>
      </c>
      <c r="FO70" s="13">
        <v>15</v>
      </c>
      <c r="FP70" s="13">
        <v>17</v>
      </c>
      <c r="FQ70" s="13">
        <v>16</v>
      </c>
      <c r="FR70" s="13">
        <v>11</v>
      </c>
      <c r="FS70" s="13">
        <v>24</v>
      </c>
      <c r="FT70" s="13">
        <v>16</v>
      </c>
      <c r="FU70" s="13">
        <v>32</v>
      </c>
      <c r="FV70" s="13">
        <v>60</v>
      </c>
      <c r="FW70" s="13">
        <v>47</v>
      </c>
      <c r="FX70" s="13">
        <v>75</v>
      </c>
      <c r="FY70" s="13">
        <v>80</v>
      </c>
      <c r="FZ70" s="13">
        <v>105</v>
      </c>
      <c r="GA70" s="13">
        <v>96</v>
      </c>
      <c r="GB70" s="13">
        <v>114</v>
      </c>
      <c r="GC70" s="13">
        <v>114</v>
      </c>
      <c r="GD70" s="13">
        <v>103</v>
      </c>
      <c r="GE70" s="13">
        <v>109</v>
      </c>
      <c r="GF70" s="13">
        <v>124</v>
      </c>
      <c r="GG70" s="13">
        <v>129</v>
      </c>
      <c r="GH70" s="13">
        <v>120</v>
      </c>
      <c r="GI70" s="13">
        <v>113</v>
      </c>
      <c r="GJ70" s="13">
        <v>95</v>
      </c>
      <c r="GK70" s="13">
        <v>95</v>
      </c>
      <c r="GL70" s="13">
        <v>90</v>
      </c>
      <c r="GM70" s="13">
        <v>101</v>
      </c>
      <c r="GN70" s="13">
        <v>101</v>
      </c>
      <c r="GO70" s="13">
        <v>111</v>
      </c>
      <c r="GP70" s="13">
        <v>105</v>
      </c>
      <c r="GQ70" s="13">
        <v>72</v>
      </c>
      <c r="GR70" s="13">
        <v>105</v>
      </c>
      <c r="GS70" s="13">
        <v>85</v>
      </c>
      <c r="GT70" s="13">
        <v>99</v>
      </c>
      <c r="GU70" s="13">
        <v>87</v>
      </c>
      <c r="GV70" s="13">
        <v>80</v>
      </c>
      <c r="GW70" s="13">
        <v>79</v>
      </c>
      <c r="GX70" s="13">
        <v>71</v>
      </c>
      <c r="GY70" s="13">
        <v>75</v>
      </c>
      <c r="GZ70" s="13">
        <v>76</v>
      </c>
      <c r="HA70" s="13">
        <v>63</v>
      </c>
      <c r="HB70" s="13">
        <v>52</v>
      </c>
      <c r="HC70" s="13">
        <v>40</v>
      </c>
      <c r="HD70" s="13">
        <v>57</v>
      </c>
      <c r="HE70" s="13">
        <v>56</v>
      </c>
      <c r="HF70" s="13">
        <v>57</v>
      </c>
      <c r="HG70" s="13">
        <v>58</v>
      </c>
      <c r="HH70" s="13">
        <v>36</v>
      </c>
      <c r="HI70" s="13">
        <v>57</v>
      </c>
      <c r="HJ70" s="13">
        <v>20</v>
      </c>
      <c r="HK70" s="13">
        <v>32</v>
      </c>
      <c r="HL70" s="13">
        <v>42</v>
      </c>
      <c r="HM70" s="13">
        <v>35</v>
      </c>
      <c r="HN70" s="13">
        <v>24</v>
      </c>
      <c r="HO70" s="13">
        <v>33</v>
      </c>
      <c r="HP70" s="13">
        <v>31</v>
      </c>
      <c r="HQ70" s="13">
        <v>32</v>
      </c>
      <c r="HR70" s="13">
        <v>26</v>
      </c>
      <c r="HS70" s="13">
        <v>22</v>
      </c>
      <c r="HT70" s="13">
        <v>26</v>
      </c>
      <c r="HU70" s="13">
        <v>23</v>
      </c>
      <c r="HV70" s="13">
        <v>20</v>
      </c>
      <c r="HW70" s="13">
        <v>20</v>
      </c>
      <c r="HX70" s="13">
        <v>20</v>
      </c>
      <c r="HY70" s="13">
        <v>14</v>
      </c>
      <c r="HZ70" s="13">
        <v>18</v>
      </c>
      <c r="IA70" s="13">
        <v>19</v>
      </c>
      <c r="IB70" s="13">
        <v>16</v>
      </c>
      <c r="IC70" s="13">
        <v>11</v>
      </c>
      <c r="ID70" s="13">
        <v>10</v>
      </c>
      <c r="IE70" s="13">
        <v>15</v>
      </c>
      <c r="IF70" s="13">
        <v>9</v>
      </c>
      <c r="IG70" s="13">
        <v>8</v>
      </c>
      <c r="IH70" s="13">
        <v>3</v>
      </c>
      <c r="II70" s="13">
        <v>8</v>
      </c>
      <c r="IJ70" s="13">
        <v>8</v>
      </c>
      <c r="IK70" s="13">
        <v>4</v>
      </c>
      <c r="IL70" s="13">
        <v>7</v>
      </c>
      <c r="IM70" s="13">
        <v>3</v>
      </c>
      <c r="IN70" s="13">
        <v>6</v>
      </c>
      <c r="IO70" s="13">
        <v>1</v>
      </c>
      <c r="IP70" s="13">
        <v>5</v>
      </c>
      <c r="IQ70" s="13"/>
      <c r="IR70" s="13">
        <v>5</v>
      </c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>
        <v>1</v>
      </c>
      <c r="JE70" s="13">
        <v>1</v>
      </c>
      <c r="JF70" s="59">
        <v>4245</v>
      </c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>
        <v>2</v>
      </c>
      <c r="JX70" s="13">
        <v>1</v>
      </c>
      <c r="JY70" s="13"/>
      <c r="JZ70" s="13"/>
      <c r="KA70" s="13">
        <v>1</v>
      </c>
      <c r="KB70" s="13"/>
      <c r="KC70" s="13">
        <v>1</v>
      </c>
      <c r="KD70" s="13"/>
      <c r="KE70" s="13">
        <v>1</v>
      </c>
      <c r="KF70" s="13">
        <v>1</v>
      </c>
      <c r="KG70" s="13">
        <v>1</v>
      </c>
      <c r="KH70" s="13"/>
      <c r="KI70" s="13">
        <v>1</v>
      </c>
      <c r="KJ70" s="13">
        <v>3</v>
      </c>
      <c r="KK70" s="13">
        <v>1</v>
      </c>
      <c r="KL70" s="13">
        <v>1</v>
      </c>
      <c r="KM70" s="13"/>
      <c r="KN70" s="13">
        <v>1</v>
      </c>
      <c r="KO70" s="13">
        <v>1</v>
      </c>
      <c r="KP70" s="13">
        <v>2</v>
      </c>
      <c r="KQ70" s="13"/>
      <c r="KR70" s="13">
        <v>2</v>
      </c>
      <c r="KS70" s="13">
        <v>2</v>
      </c>
      <c r="KT70" s="13">
        <v>1</v>
      </c>
      <c r="KU70" s="13">
        <v>3</v>
      </c>
      <c r="KV70" s="13"/>
      <c r="KW70" s="13"/>
      <c r="KX70" s="13">
        <v>2</v>
      </c>
      <c r="KY70" s="13"/>
      <c r="KZ70" s="13">
        <v>1</v>
      </c>
      <c r="LA70" s="13"/>
      <c r="LB70" s="13"/>
      <c r="LC70" s="13"/>
      <c r="LD70" s="13"/>
      <c r="LE70" s="13"/>
      <c r="LF70" s="13">
        <v>3</v>
      </c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>
        <v>1</v>
      </c>
      <c r="LY70" s="13"/>
      <c r="LZ70" s="13">
        <v>1</v>
      </c>
      <c r="MA70" s="13">
        <v>2</v>
      </c>
      <c r="MB70" s="13"/>
      <c r="MC70" s="13"/>
      <c r="MD70" s="13"/>
      <c r="ME70" s="13"/>
      <c r="MF70" s="13"/>
      <c r="MG70" s="13">
        <v>1</v>
      </c>
      <c r="MH70" s="13"/>
      <c r="MI70" s="13"/>
      <c r="MJ70" s="13"/>
      <c r="MK70" s="13"/>
      <c r="ML70" s="13">
        <v>1</v>
      </c>
      <c r="MM70" s="13"/>
      <c r="MN70" s="13"/>
      <c r="MO70" s="13"/>
      <c r="MP70" s="13">
        <v>1</v>
      </c>
      <c r="MQ70" s="13"/>
      <c r="MR70" s="13"/>
      <c r="MS70" s="13"/>
      <c r="MT70" s="13">
        <v>1</v>
      </c>
      <c r="MU70" s="13"/>
      <c r="MV70" s="13"/>
      <c r="MW70" s="13"/>
      <c r="MX70" s="13"/>
      <c r="MY70" s="13"/>
      <c r="MZ70" s="13"/>
      <c r="NA70" s="13"/>
      <c r="NB70" s="13"/>
      <c r="NC70" s="13"/>
      <c r="ND70" s="13">
        <v>1</v>
      </c>
      <c r="NE70" s="13"/>
      <c r="NF70" s="59">
        <v>41</v>
      </c>
      <c r="NG70" s="13">
        <v>8258</v>
      </c>
    </row>
    <row r="71" spans="1:371">
      <c r="A71" s="9" t="s">
        <v>82</v>
      </c>
      <c r="B71" s="253">
        <f t="shared" si="26"/>
        <v>126</v>
      </c>
      <c r="C71" s="253">
        <f t="shared" si="27"/>
        <v>117</v>
      </c>
      <c r="D71" s="253">
        <f t="shared" si="28"/>
        <v>209</v>
      </c>
      <c r="E71" s="253">
        <f t="shared" si="29"/>
        <v>213</v>
      </c>
      <c r="F71" s="253">
        <f t="shared" si="30"/>
        <v>967</v>
      </c>
      <c r="G71" s="253">
        <f t="shared" si="31"/>
        <v>895</v>
      </c>
      <c r="H71" s="253">
        <f t="shared" si="32"/>
        <v>1060</v>
      </c>
      <c r="I71" s="253">
        <f t="shared" si="33"/>
        <v>964</v>
      </c>
      <c r="J71" s="253">
        <f t="shared" si="34"/>
        <v>829</v>
      </c>
      <c r="K71" s="253">
        <f t="shared" si="35"/>
        <v>798</v>
      </c>
      <c r="L71" s="253">
        <f t="shared" si="36"/>
        <v>496</v>
      </c>
      <c r="M71" s="253">
        <f t="shared" si="37"/>
        <v>488</v>
      </c>
      <c r="N71" s="253">
        <f t="shared" si="38"/>
        <v>303</v>
      </c>
      <c r="O71" s="253">
        <f t="shared" si="39"/>
        <v>248</v>
      </c>
      <c r="P71" s="253">
        <f t="shared" si="40"/>
        <v>171</v>
      </c>
      <c r="Q71" s="253">
        <f t="shared" si="41"/>
        <v>130</v>
      </c>
      <c r="R71" s="253">
        <f t="shared" si="42"/>
        <v>71</v>
      </c>
      <c r="S71" s="253">
        <f t="shared" si="43"/>
        <v>94</v>
      </c>
      <c r="T71" s="253">
        <f t="shared" si="44"/>
        <v>12</v>
      </c>
      <c r="U71" s="253">
        <f t="shared" si="45"/>
        <v>25</v>
      </c>
      <c r="W71" s="16" t="s">
        <v>196</v>
      </c>
      <c r="X71" s="447">
        <f t="shared" si="46"/>
        <v>369</v>
      </c>
      <c r="Y71" s="447">
        <f t="shared" si="47"/>
        <v>364</v>
      </c>
      <c r="Z71" s="447">
        <f t="shared" si="48"/>
        <v>597</v>
      </c>
      <c r="AA71" s="447">
        <f t="shared" si="49"/>
        <v>620</v>
      </c>
      <c r="AB71" s="447">
        <f t="shared" si="50"/>
        <v>1504</v>
      </c>
      <c r="AC71" s="447">
        <f t="shared" si="51"/>
        <v>1542</v>
      </c>
      <c r="AD71" s="447">
        <f t="shared" si="52"/>
        <v>1631</v>
      </c>
      <c r="AE71" s="447">
        <f t="shared" si="53"/>
        <v>1513</v>
      </c>
      <c r="AF71" s="447">
        <f t="shared" si="54"/>
        <v>1344</v>
      </c>
      <c r="AG71" s="447">
        <f t="shared" si="55"/>
        <v>1271</v>
      </c>
      <c r="AH71" s="447">
        <f t="shared" si="56"/>
        <v>849</v>
      </c>
      <c r="AI71" s="447">
        <f t="shared" si="57"/>
        <v>880</v>
      </c>
      <c r="AJ71" s="447">
        <f t="shared" si="58"/>
        <v>448</v>
      </c>
      <c r="AK71" s="447">
        <f t="shared" si="59"/>
        <v>389</v>
      </c>
      <c r="AL71" s="447">
        <f t="shared" si="60"/>
        <v>223</v>
      </c>
      <c r="AM71" s="447">
        <f t="shared" si="61"/>
        <v>219</v>
      </c>
      <c r="AN71" s="447">
        <f t="shared" si="62"/>
        <v>84</v>
      </c>
      <c r="AO71" s="447">
        <f t="shared" si="63"/>
        <v>112</v>
      </c>
      <c r="AP71" s="447">
        <f t="shared" si="64"/>
        <v>13</v>
      </c>
      <c r="AQ71" s="447">
        <f t="shared" si="65"/>
        <v>43</v>
      </c>
      <c r="AR71" s="447">
        <f t="shared" si="66"/>
        <v>19</v>
      </c>
      <c r="AT71" s="16" t="s">
        <v>196</v>
      </c>
      <c r="AU71" s="13">
        <v>37</v>
      </c>
      <c r="AV71" s="13">
        <v>47</v>
      </c>
      <c r="AW71" s="13">
        <v>40</v>
      </c>
      <c r="AX71" s="13">
        <v>39</v>
      </c>
      <c r="AY71" s="13">
        <v>34</v>
      </c>
      <c r="AZ71" s="13">
        <v>35</v>
      </c>
      <c r="BA71" s="13">
        <v>36</v>
      </c>
      <c r="BB71" s="13">
        <v>45</v>
      </c>
      <c r="BC71" s="13">
        <v>25</v>
      </c>
      <c r="BD71" s="13">
        <v>26</v>
      </c>
      <c r="BE71" s="13">
        <v>51</v>
      </c>
      <c r="BF71" s="13">
        <v>45</v>
      </c>
      <c r="BG71" s="13">
        <v>46</v>
      </c>
      <c r="BH71" s="13">
        <v>44</v>
      </c>
      <c r="BI71" s="13">
        <v>57</v>
      </c>
      <c r="BJ71" s="13">
        <v>59</v>
      </c>
      <c r="BK71" s="13">
        <v>74</v>
      </c>
      <c r="BL71" s="13">
        <v>76</v>
      </c>
      <c r="BM71" s="13">
        <v>73</v>
      </c>
      <c r="BN71" s="13">
        <v>95</v>
      </c>
      <c r="BO71" s="13">
        <v>119</v>
      </c>
      <c r="BP71" s="13">
        <v>124</v>
      </c>
      <c r="BQ71" s="13">
        <v>141</v>
      </c>
      <c r="BR71" s="13">
        <v>140</v>
      </c>
      <c r="BS71" s="13">
        <v>160</v>
      </c>
      <c r="BT71" s="13">
        <v>175</v>
      </c>
      <c r="BU71" s="13">
        <v>158</v>
      </c>
      <c r="BV71" s="13">
        <v>167</v>
      </c>
      <c r="BW71" s="13">
        <v>172</v>
      </c>
      <c r="BX71" s="13">
        <v>186</v>
      </c>
      <c r="BY71" s="13">
        <v>171</v>
      </c>
      <c r="BZ71" s="13">
        <v>169</v>
      </c>
      <c r="CA71" s="13">
        <v>156</v>
      </c>
      <c r="CB71" s="13">
        <v>158</v>
      </c>
      <c r="CC71" s="13">
        <v>147</v>
      </c>
      <c r="CD71" s="13">
        <v>143</v>
      </c>
      <c r="CE71" s="13">
        <v>139</v>
      </c>
      <c r="CF71" s="13">
        <v>127</v>
      </c>
      <c r="CG71" s="13">
        <v>164</v>
      </c>
      <c r="CH71" s="13">
        <v>139</v>
      </c>
      <c r="CI71" s="13">
        <v>175</v>
      </c>
      <c r="CJ71" s="13">
        <v>134</v>
      </c>
      <c r="CK71" s="13">
        <v>149</v>
      </c>
      <c r="CL71" s="13">
        <v>127</v>
      </c>
      <c r="CM71" s="13">
        <v>134</v>
      </c>
      <c r="CN71" s="13">
        <v>121</v>
      </c>
      <c r="CO71" s="13">
        <v>126</v>
      </c>
      <c r="CP71" s="13">
        <v>96</v>
      </c>
      <c r="CQ71" s="13">
        <v>109</v>
      </c>
      <c r="CR71" s="13">
        <v>100</v>
      </c>
      <c r="CS71" s="13">
        <v>106</v>
      </c>
      <c r="CT71" s="13">
        <v>126</v>
      </c>
      <c r="CU71" s="13">
        <v>87</v>
      </c>
      <c r="CV71" s="13">
        <v>95</v>
      </c>
      <c r="CW71" s="13">
        <v>91</v>
      </c>
      <c r="CX71" s="13">
        <v>87</v>
      </c>
      <c r="CY71" s="13">
        <v>88</v>
      </c>
      <c r="CZ71" s="13">
        <v>77</v>
      </c>
      <c r="DA71" s="13">
        <v>65</v>
      </c>
      <c r="DB71" s="13">
        <v>58</v>
      </c>
      <c r="DC71" s="13">
        <v>53</v>
      </c>
      <c r="DD71" s="13">
        <v>42</v>
      </c>
      <c r="DE71" s="13">
        <v>60</v>
      </c>
      <c r="DF71" s="13">
        <v>47</v>
      </c>
      <c r="DG71" s="13">
        <v>35</v>
      </c>
      <c r="DH71" s="13">
        <v>31</v>
      </c>
      <c r="DI71" s="13">
        <v>37</v>
      </c>
      <c r="DJ71" s="13">
        <v>23</v>
      </c>
      <c r="DK71" s="13">
        <v>29</v>
      </c>
      <c r="DL71" s="13">
        <v>32</v>
      </c>
      <c r="DM71" s="13">
        <v>28</v>
      </c>
      <c r="DN71" s="13">
        <v>31</v>
      </c>
      <c r="DO71" s="13">
        <v>20</v>
      </c>
      <c r="DP71" s="13">
        <v>28</v>
      </c>
      <c r="DQ71" s="13">
        <v>25</v>
      </c>
      <c r="DR71" s="13">
        <v>20</v>
      </c>
      <c r="DS71" s="13">
        <v>16</v>
      </c>
      <c r="DT71" s="13">
        <v>22</v>
      </c>
      <c r="DU71" s="13">
        <v>13</v>
      </c>
      <c r="DV71" s="13">
        <v>16</v>
      </c>
      <c r="DW71" s="13">
        <v>15</v>
      </c>
      <c r="DX71" s="13">
        <v>20</v>
      </c>
      <c r="DY71" s="13">
        <v>11</v>
      </c>
      <c r="DZ71" s="13">
        <v>6</v>
      </c>
      <c r="EA71" s="13">
        <v>10</v>
      </c>
      <c r="EB71" s="13">
        <v>10</v>
      </c>
      <c r="EC71" s="13">
        <v>8</v>
      </c>
      <c r="ED71" s="13">
        <v>14</v>
      </c>
      <c r="EE71" s="13">
        <v>10</v>
      </c>
      <c r="EF71" s="13">
        <v>8</v>
      </c>
      <c r="EG71" s="13">
        <v>6</v>
      </c>
      <c r="EH71" s="13">
        <v>10</v>
      </c>
      <c r="EI71" s="13">
        <v>6</v>
      </c>
      <c r="EJ71" s="13">
        <v>8</v>
      </c>
      <c r="EK71" s="13">
        <v>4</v>
      </c>
      <c r="EL71" s="13">
        <v>3</v>
      </c>
      <c r="EM71" s="13">
        <v>1</v>
      </c>
      <c r="EN71" s="13">
        <v>1</v>
      </c>
      <c r="EO71" s="13">
        <v>1</v>
      </c>
      <c r="EP71" s="13">
        <v>1</v>
      </c>
      <c r="EQ71" s="13"/>
      <c r="ER71" s="13"/>
      <c r="ES71" s="13">
        <v>1</v>
      </c>
      <c r="ET71" s="13">
        <v>1</v>
      </c>
      <c r="EU71" s="13"/>
      <c r="EV71" s="13"/>
      <c r="EW71" s="13"/>
      <c r="EX71" s="13"/>
      <c r="EY71" s="13"/>
      <c r="EZ71" s="13"/>
      <c r="FA71" s="13"/>
      <c r="FB71" s="59">
        <v>6953</v>
      </c>
      <c r="FC71" s="13">
        <v>37</v>
      </c>
      <c r="FD71" s="13">
        <v>57</v>
      </c>
      <c r="FE71" s="13">
        <v>32</v>
      </c>
      <c r="FF71" s="13">
        <v>33</v>
      </c>
      <c r="FG71" s="13">
        <v>33</v>
      </c>
      <c r="FH71" s="13">
        <v>39</v>
      </c>
      <c r="FI71" s="13">
        <v>35</v>
      </c>
      <c r="FJ71" s="13">
        <v>29</v>
      </c>
      <c r="FK71" s="13">
        <v>31</v>
      </c>
      <c r="FL71" s="13">
        <v>43</v>
      </c>
      <c r="FM71" s="13">
        <v>40</v>
      </c>
      <c r="FN71" s="13">
        <v>41</v>
      </c>
      <c r="FO71" s="13">
        <v>56</v>
      </c>
      <c r="FP71" s="13">
        <v>49</v>
      </c>
      <c r="FQ71" s="13">
        <v>43</v>
      </c>
      <c r="FR71" s="13">
        <v>48</v>
      </c>
      <c r="FS71" s="13">
        <v>56</v>
      </c>
      <c r="FT71" s="13">
        <v>80</v>
      </c>
      <c r="FU71" s="13">
        <v>94</v>
      </c>
      <c r="FV71" s="13">
        <v>90</v>
      </c>
      <c r="FW71" s="13">
        <v>100</v>
      </c>
      <c r="FX71" s="13">
        <v>116</v>
      </c>
      <c r="FY71" s="13">
        <v>126</v>
      </c>
      <c r="FZ71" s="13">
        <v>135</v>
      </c>
      <c r="GA71" s="13">
        <v>156</v>
      </c>
      <c r="GB71" s="13">
        <v>156</v>
      </c>
      <c r="GC71" s="13">
        <v>162</v>
      </c>
      <c r="GD71" s="13">
        <v>173</v>
      </c>
      <c r="GE71" s="13">
        <v>195</v>
      </c>
      <c r="GF71" s="13">
        <v>185</v>
      </c>
      <c r="GG71" s="13">
        <v>193</v>
      </c>
      <c r="GH71" s="13">
        <v>162</v>
      </c>
      <c r="GI71" s="13">
        <v>168</v>
      </c>
      <c r="GJ71" s="13">
        <v>165</v>
      </c>
      <c r="GK71" s="13">
        <v>153</v>
      </c>
      <c r="GL71" s="13">
        <v>150</v>
      </c>
      <c r="GM71" s="13">
        <v>134</v>
      </c>
      <c r="GN71" s="13">
        <v>169</v>
      </c>
      <c r="GO71" s="13">
        <v>172</v>
      </c>
      <c r="GP71" s="13">
        <v>165</v>
      </c>
      <c r="GQ71" s="13">
        <v>164</v>
      </c>
      <c r="GR71" s="13">
        <v>156</v>
      </c>
      <c r="GS71" s="13">
        <v>155</v>
      </c>
      <c r="GT71" s="13">
        <v>117</v>
      </c>
      <c r="GU71" s="13">
        <v>126</v>
      </c>
      <c r="GV71" s="13">
        <v>144</v>
      </c>
      <c r="GW71" s="13">
        <v>121</v>
      </c>
      <c r="GX71" s="13">
        <v>112</v>
      </c>
      <c r="GY71" s="13">
        <v>131</v>
      </c>
      <c r="GZ71" s="13">
        <v>118</v>
      </c>
      <c r="HA71" s="13">
        <v>107</v>
      </c>
      <c r="HB71" s="13">
        <v>86</v>
      </c>
      <c r="HC71" s="13">
        <v>108</v>
      </c>
      <c r="HD71" s="13">
        <v>89</v>
      </c>
      <c r="HE71" s="13">
        <v>82</v>
      </c>
      <c r="HF71" s="13">
        <v>77</v>
      </c>
      <c r="HG71" s="13">
        <v>84</v>
      </c>
      <c r="HH71" s="13">
        <v>76</v>
      </c>
      <c r="HI71" s="13">
        <v>72</v>
      </c>
      <c r="HJ71" s="13">
        <v>68</v>
      </c>
      <c r="HK71" s="13">
        <v>57</v>
      </c>
      <c r="HL71" s="13">
        <v>60</v>
      </c>
      <c r="HM71" s="13">
        <v>60</v>
      </c>
      <c r="HN71" s="13">
        <v>49</v>
      </c>
      <c r="HO71" s="13">
        <v>47</v>
      </c>
      <c r="HP71" s="13">
        <v>35</v>
      </c>
      <c r="HQ71" s="13">
        <v>38</v>
      </c>
      <c r="HR71" s="13">
        <v>35</v>
      </c>
      <c r="HS71" s="13">
        <v>33</v>
      </c>
      <c r="HT71" s="13">
        <v>34</v>
      </c>
      <c r="HU71" s="13">
        <v>36</v>
      </c>
      <c r="HV71" s="13">
        <v>40</v>
      </c>
      <c r="HW71" s="13">
        <v>22</v>
      </c>
      <c r="HX71" s="13">
        <v>27</v>
      </c>
      <c r="HY71" s="13">
        <v>22</v>
      </c>
      <c r="HZ71" s="13">
        <v>19</v>
      </c>
      <c r="IA71" s="13">
        <v>14</v>
      </c>
      <c r="IB71" s="13">
        <v>18</v>
      </c>
      <c r="IC71" s="13">
        <v>9</v>
      </c>
      <c r="ID71" s="13">
        <v>16</v>
      </c>
      <c r="IE71" s="13">
        <v>18</v>
      </c>
      <c r="IF71" s="13">
        <v>10</v>
      </c>
      <c r="IG71" s="13">
        <v>5</v>
      </c>
      <c r="IH71" s="13">
        <v>8</v>
      </c>
      <c r="II71" s="13">
        <v>12</v>
      </c>
      <c r="IJ71" s="13">
        <v>3</v>
      </c>
      <c r="IK71" s="13">
        <v>8</v>
      </c>
      <c r="IL71" s="13">
        <v>9</v>
      </c>
      <c r="IM71" s="13">
        <v>8</v>
      </c>
      <c r="IN71" s="13">
        <v>3</v>
      </c>
      <c r="IO71" s="13">
        <v>5</v>
      </c>
      <c r="IP71" s="13">
        <v>2</v>
      </c>
      <c r="IQ71" s="13">
        <v>2</v>
      </c>
      <c r="IR71" s="13">
        <v>1</v>
      </c>
      <c r="IS71" s="13">
        <v>2</v>
      </c>
      <c r="IT71" s="13">
        <v>1</v>
      </c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>
        <v>1</v>
      </c>
      <c r="JF71" s="59">
        <v>7063</v>
      </c>
      <c r="JG71" s="13">
        <v>1</v>
      </c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>
        <v>1</v>
      </c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>
        <v>1</v>
      </c>
      <c r="KI71" s="13"/>
      <c r="KJ71" s="13"/>
      <c r="KK71" s="13"/>
      <c r="KL71" s="13">
        <v>1</v>
      </c>
      <c r="KM71" s="13">
        <v>1</v>
      </c>
      <c r="KN71" s="13">
        <v>2</v>
      </c>
      <c r="KO71" s="13">
        <v>1</v>
      </c>
      <c r="KP71" s="13">
        <v>1</v>
      </c>
      <c r="KQ71" s="13"/>
      <c r="KR71" s="13">
        <v>1</v>
      </c>
      <c r="KS71" s="13">
        <v>1</v>
      </c>
      <c r="KT71" s="13"/>
      <c r="KU71" s="13"/>
      <c r="KV71" s="13"/>
      <c r="KW71" s="13"/>
      <c r="KX71" s="13"/>
      <c r="KY71" s="13"/>
      <c r="KZ71" s="13"/>
      <c r="LA71" s="13"/>
      <c r="LB71" s="13"/>
      <c r="LC71" s="13">
        <v>1</v>
      </c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>
        <v>1</v>
      </c>
      <c r="LQ71" s="13"/>
      <c r="LR71" s="13"/>
      <c r="LS71" s="13"/>
      <c r="LT71" s="13"/>
      <c r="LU71" s="13"/>
      <c r="LV71" s="13"/>
      <c r="LW71" s="13"/>
      <c r="LX71" s="13"/>
      <c r="LY71" s="13"/>
      <c r="LZ71" s="13">
        <v>1</v>
      </c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>
        <v>1</v>
      </c>
      <c r="MW71" s="13"/>
      <c r="MX71" s="13"/>
      <c r="MY71" s="13"/>
      <c r="MZ71" s="13"/>
      <c r="NA71" s="13"/>
      <c r="NB71" s="13"/>
      <c r="NC71" s="13"/>
      <c r="ND71" s="13"/>
      <c r="NE71" s="13">
        <v>3</v>
      </c>
      <c r="NF71" s="59">
        <v>18</v>
      </c>
      <c r="NG71" s="13">
        <v>14034</v>
      </c>
    </row>
    <row r="72" spans="1:371">
      <c r="A72" s="9" t="s">
        <v>196</v>
      </c>
      <c r="B72" s="253">
        <f t="shared" si="26"/>
        <v>369</v>
      </c>
      <c r="C72" s="253">
        <f t="shared" si="27"/>
        <v>364</v>
      </c>
      <c r="D72" s="253">
        <f t="shared" si="28"/>
        <v>597</v>
      </c>
      <c r="E72" s="253">
        <f t="shared" si="29"/>
        <v>620</v>
      </c>
      <c r="F72" s="253">
        <f t="shared" si="30"/>
        <v>1504</v>
      </c>
      <c r="G72" s="253">
        <f t="shared" si="31"/>
        <v>1542</v>
      </c>
      <c r="H72" s="253">
        <f t="shared" si="32"/>
        <v>1631</v>
      </c>
      <c r="I72" s="253">
        <f t="shared" si="33"/>
        <v>1513</v>
      </c>
      <c r="J72" s="253">
        <f t="shared" si="34"/>
        <v>1344</v>
      </c>
      <c r="K72" s="253">
        <f t="shared" si="35"/>
        <v>1271</v>
      </c>
      <c r="L72" s="253">
        <f t="shared" si="36"/>
        <v>849</v>
      </c>
      <c r="M72" s="253">
        <f t="shared" si="37"/>
        <v>880</v>
      </c>
      <c r="N72" s="253">
        <f t="shared" si="38"/>
        <v>448</v>
      </c>
      <c r="O72" s="253">
        <f t="shared" si="39"/>
        <v>389</v>
      </c>
      <c r="P72" s="253">
        <f t="shared" si="40"/>
        <v>223</v>
      </c>
      <c r="Q72" s="253">
        <f t="shared" si="41"/>
        <v>219</v>
      </c>
      <c r="R72" s="253">
        <f t="shared" si="42"/>
        <v>84</v>
      </c>
      <c r="S72" s="253">
        <f t="shared" si="43"/>
        <v>112</v>
      </c>
      <c r="T72" s="253">
        <f t="shared" si="44"/>
        <v>13</v>
      </c>
      <c r="U72" s="253">
        <f t="shared" si="45"/>
        <v>43</v>
      </c>
      <c r="W72" s="16" t="s">
        <v>197</v>
      </c>
      <c r="X72" s="447">
        <f t="shared" si="46"/>
        <v>18</v>
      </c>
      <c r="Y72" s="447">
        <f t="shared" si="47"/>
        <v>14</v>
      </c>
      <c r="Z72" s="447">
        <f t="shared" si="48"/>
        <v>34</v>
      </c>
      <c r="AA72" s="447">
        <f t="shared" si="49"/>
        <v>34</v>
      </c>
      <c r="AB72" s="447">
        <f t="shared" si="50"/>
        <v>82</v>
      </c>
      <c r="AC72" s="447">
        <f t="shared" si="51"/>
        <v>93</v>
      </c>
      <c r="AD72" s="447">
        <f t="shared" si="52"/>
        <v>82</v>
      </c>
      <c r="AE72" s="447">
        <f t="shared" si="53"/>
        <v>92</v>
      </c>
      <c r="AF72" s="447">
        <f t="shared" si="54"/>
        <v>97</v>
      </c>
      <c r="AG72" s="447">
        <f t="shared" si="55"/>
        <v>101</v>
      </c>
      <c r="AH72" s="447">
        <f t="shared" si="56"/>
        <v>71</v>
      </c>
      <c r="AI72" s="447">
        <f t="shared" si="57"/>
        <v>67</v>
      </c>
      <c r="AJ72" s="447">
        <f t="shared" si="58"/>
        <v>29</v>
      </c>
      <c r="AK72" s="447">
        <f t="shared" si="59"/>
        <v>23</v>
      </c>
      <c r="AL72" s="447">
        <f t="shared" si="60"/>
        <v>20</v>
      </c>
      <c r="AM72" s="447">
        <f t="shared" si="61"/>
        <v>12</v>
      </c>
      <c r="AN72" s="447">
        <f t="shared" si="62"/>
        <v>5</v>
      </c>
      <c r="AO72" s="447">
        <f t="shared" si="63"/>
        <v>11</v>
      </c>
      <c r="AP72" s="447">
        <f t="shared" si="64"/>
        <v>1</v>
      </c>
      <c r="AQ72" s="447">
        <f t="shared" si="65"/>
        <v>4</v>
      </c>
      <c r="AR72" s="447">
        <f t="shared" si="66"/>
        <v>1</v>
      </c>
      <c r="AT72" s="16" t="s">
        <v>197</v>
      </c>
      <c r="AU72" s="13"/>
      <c r="AV72" s="13">
        <v>1</v>
      </c>
      <c r="AW72" s="13">
        <v>1</v>
      </c>
      <c r="AX72" s="13"/>
      <c r="AY72" s="13">
        <v>2</v>
      </c>
      <c r="AZ72" s="13"/>
      <c r="BA72" s="13">
        <v>3</v>
      </c>
      <c r="BB72" s="13">
        <v>4</v>
      </c>
      <c r="BC72" s="13">
        <v>2</v>
      </c>
      <c r="BD72" s="13">
        <v>1</v>
      </c>
      <c r="BE72" s="13">
        <v>3</v>
      </c>
      <c r="BF72" s="13">
        <v>3</v>
      </c>
      <c r="BG72" s="13">
        <v>1</v>
      </c>
      <c r="BH72" s="13">
        <v>2</v>
      </c>
      <c r="BI72" s="13">
        <v>2</v>
      </c>
      <c r="BJ72" s="13">
        <v>2</v>
      </c>
      <c r="BK72" s="13">
        <v>8</v>
      </c>
      <c r="BL72" s="13">
        <v>4</v>
      </c>
      <c r="BM72" s="13">
        <v>6</v>
      </c>
      <c r="BN72" s="13">
        <v>3</v>
      </c>
      <c r="BO72" s="13">
        <v>3</v>
      </c>
      <c r="BP72" s="13">
        <v>3</v>
      </c>
      <c r="BQ72" s="13">
        <v>6</v>
      </c>
      <c r="BR72" s="13">
        <v>11</v>
      </c>
      <c r="BS72" s="13">
        <v>10</v>
      </c>
      <c r="BT72" s="13">
        <v>15</v>
      </c>
      <c r="BU72" s="13">
        <v>10</v>
      </c>
      <c r="BV72" s="13">
        <v>10</v>
      </c>
      <c r="BW72" s="13">
        <v>9</v>
      </c>
      <c r="BX72" s="13">
        <v>16</v>
      </c>
      <c r="BY72" s="13">
        <v>10</v>
      </c>
      <c r="BZ72" s="13">
        <v>5</v>
      </c>
      <c r="CA72" s="13">
        <v>9</v>
      </c>
      <c r="CB72" s="13">
        <v>13</v>
      </c>
      <c r="CC72" s="13">
        <v>6</v>
      </c>
      <c r="CD72" s="13">
        <v>9</v>
      </c>
      <c r="CE72" s="13">
        <v>6</v>
      </c>
      <c r="CF72" s="13">
        <v>12</v>
      </c>
      <c r="CG72" s="13">
        <v>8</v>
      </c>
      <c r="CH72" s="13">
        <v>14</v>
      </c>
      <c r="CI72" s="13">
        <v>11</v>
      </c>
      <c r="CJ72" s="13">
        <v>13</v>
      </c>
      <c r="CK72" s="13">
        <v>15</v>
      </c>
      <c r="CL72" s="13">
        <v>9</v>
      </c>
      <c r="CM72" s="13">
        <v>10</v>
      </c>
      <c r="CN72" s="13">
        <v>9</v>
      </c>
      <c r="CO72" s="13">
        <v>8</v>
      </c>
      <c r="CP72" s="13">
        <v>11</v>
      </c>
      <c r="CQ72" s="13">
        <v>6</v>
      </c>
      <c r="CR72" s="13">
        <v>9</v>
      </c>
      <c r="CS72" s="13">
        <v>4</v>
      </c>
      <c r="CT72" s="13">
        <v>8</v>
      </c>
      <c r="CU72" s="13">
        <v>9</v>
      </c>
      <c r="CV72" s="13">
        <v>8</v>
      </c>
      <c r="CW72" s="13">
        <v>7</v>
      </c>
      <c r="CX72" s="13">
        <v>8</v>
      </c>
      <c r="CY72" s="13">
        <v>6</v>
      </c>
      <c r="CZ72" s="13">
        <v>4</v>
      </c>
      <c r="DA72" s="13">
        <v>6</v>
      </c>
      <c r="DB72" s="13">
        <v>7</v>
      </c>
      <c r="DC72" s="13">
        <v>3</v>
      </c>
      <c r="DD72" s="13">
        <v>6</v>
      </c>
      <c r="DE72" s="13"/>
      <c r="DF72" s="13">
        <v>1</v>
      </c>
      <c r="DG72" s="13">
        <v>2</v>
      </c>
      <c r="DH72" s="13">
        <v>1</v>
      </c>
      <c r="DI72" s="13">
        <v>1</v>
      </c>
      <c r="DJ72" s="13">
        <v>1</v>
      </c>
      <c r="DK72" s="13">
        <v>6</v>
      </c>
      <c r="DL72" s="13">
        <v>2</v>
      </c>
      <c r="DM72" s="13">
        <v>1</v>
      </c>
      <c r="DN72" s="13">
        <v>1</v>
      </c>
      <c r="DO72" s="13">
        <v>2</v>
      </c>
      <c r="DP72" s="13">
        <v>1</v>
      </c>
      <c r="DQ72" s="13"/>
      <c r="DR72" s="13">
        <v>3</v>
      </c>
      <c r="DS72" s="13"/>
      <c r="DT72" s="13">
        <v>1</v>
      </c>
      <c r="DU72" s="13">
        <v>3</v>
      </c>
      <c r="DV72" s="13"/>
      <c r="DW72" s="13">
        <v>2</v>
      </c>
      <c r="DX72" s="13">
        <v>1</v>
      </c>
      <c r="DY72" s="13">
        <v>1</v>
      </c>
      <c r="DZ72" s="13">
        <v>2</v>
      </c>
      <c r="EA72" s="13">
        <v>1</v>
      </c>
      <c r="EB72" s="13">
        <v>3</v>
      </c>
      <c r="EC72" s="13"/>
      <c r="ED72" s="13"/>
      <c r="EE72" s="13"/>
      <c r="EF72" s="13">
        <v>1</v>
      </c>
      <c r="EG72" s="13">
        <v>1</v>
      </c>
      <c r="EH72" s="13">
        <v>1</v>
      </c>
      <c r="EI72" s="13"/>
      <c r="EJ72" s="13"/>
      <c r="EK72" s="13"/>
      <c r="EL72" s="13"/>
      <c r="EM72" s="13">
        <v>1</v>
      </c>
      <c r="EN72" s="13">
        <v>1</v>
      </c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59">
        <v>451</v>
      </c>
      <c r="FC72" s="13">
        <v>2</v>
      </c>
      <c r="FD72" s="13">
        <v>1</v>
      </c>
      <c r="FE72" s="13">
        <v>4</v>
      </c>
      <c r="FF72" s="13">
        <v>1</v>
      </c>
      <c r="FG72" s="13">
        <v>2</v>
      </c>
      <c r="FH72" s="13"/>
      <c r="FI72" s="13">
        <v>4</v>
      </c>
      <c r="FJ72" s="13">
        <v>1</v>
      </c>
      <c r="FK72" s="13">
        <v>1</v>
      </c>
      <c r="FL72" s="13">
        <v>2</v>
      </c>
      <c r="FM72" s="13">
        <v>1</v>
      </c>
      <c r="FN72" s="13">
        <v>2</v>
      </c>
      <c r="FO72" s="13"/>
      <c r="FP72" s="13">
        <v>2</v>
      </c>
      <c r="FQ72" s="13">
        <v>4</v>
      </c>
      <c r="FR72" s="13">
        <v>3</v>
      </c>
      <c r="FS72" s="13">
        <v>4</v>
      </c>
      <c r="FT72" s="13">
        <v>5</v>
      </c>
      <c r="FU72" s="13">
        <v>6</v>
      </c>
      <c r="FV72" s="13">
        <v>7</v>
      </c>
      <c r="FW72" s="13">
        <v>7</v>
      </c>
      <c r="FX72" s="13">
        <v>4</v>
      </c>
      <c r="FY72" s="13">
        <v>5</v>
      </c>
      <c r="FZ72" s="13">
        <v>12</v>
      </c>
      <c r="GA72" s="13">
        <v>10</v>
      </c>
      <c r="GB72" s="13">
        <v>6</v>
      </c>
      <c r="GC72" s="13">
        <v>7</v>
      </c>
      <c r="GD72" s="13">
        <v>10</v>
      </c>
      <c r="GE72" s="13">
        <v>8</v>
      </c>
      <c r="GF72" s="13">
        <v>13</v>
      </c>
      <c r="GG72" s="13">
        <v>5</v>
      </c>
      <c r="GH72" s="13">
        <v>11</v>
      </c>
      <c r="GI72" s="13">
        <v>12</v>
      </c>
      <c r="GJ72" s="13">
        <v>11</v>
      </c>
      <c r="GK72" s="13">
        <v>7</v>
      </c>
      <c r="GL72" s="13">
        <v>12</v>
      </c>
      <c r="GM72" s="13">
        <v>7</v>
      </c>
      <c r="GN72" s="13">
        <v>5</v>
      </c>
      <c r="GO72" s="13">
        <v>8</v>
      </c>
      <c r="GP72" s="13">
        <v>4</v>
      </c>
      <c r="GQ72" s="13">
        <v>4</v>
      </c>
      <c r="GR72" s="13">
        <v>13</v>
      </c>
      <c r="GS72" s="13">
        <v>10</v>
      </c>
      <c r="GT72" s="13">
        <v>17</v>
      </c>
      <c r="GU72" s="13">
        <v>8</v>
      </c>
      <c r="GV72" s="13">
        <v>8</v>
      </c>
      <c r="GW72" s="13">
        <v>14</v>
      </c>
      <c r="GX72" s="13">
        <v>14</v>
      </c>
      <c r="GY72" s="13">
        <v>5</v>
      </c>
      <c r="GZ72" s="13">
        <v>4</v>
      </c>
      <c r="HA72" s="13">
        <v>4</v>
      </c>
      <c r="HB72" s="13">
        <v>8</v>
      </c>
      <c r="HC72" s="13">
        <v>7</v>
      </c>
      <c r="HD72" s="13">
        <v>13</v>
      </c>
      <c r="HE72" s="13">
        <v>6</v>
      </c>
      <c r="HF72" s="13">
        <v>11</v>
      </c>
      <c r="HG72" s="13">
        <v>5</v>
      </c>
      <c r="HH72" s="13">
        <v>4</v>
      </c>
      <c r="HI72" s="13">
        <v>4</v>
      </c>
      <c r="HJ72" s="13">
        <v>9</v>
      </c>
      <c r="HK72" s="13">
        <v>3</v>
      </c>
      <c r="HL72" s="13">
        <v>5</v>
      </c>
      <c r="HM72" s="13">
        <v>4</v>
      </c>
      <c r="HN72" s="13">
        <v>2</v>
      </c>
      <c r="HO72" s="13">
        <v>1</v>
      </c>
      <c r="HP72" s="13">
        <v>4</v>
      </c>
      <c r="HQ72" s="13">
        <v>6</v>
      </c>
      <c r="HR72" s="13"/>
      <c r="HS72" s="13">
        <v>2</v>
      </c>
      <c r="HT72" s="13">
        <v>2</v>
      </c>
      <c r="HU72" s="13"/>
      <c r="HV72" s="13">
        <v>3</v>
      </c>
      <c r="HW72" s="13">
        <v>1</v>
      </c>
      <c r="HX72" s="13">
        <v>1</v>
      </c>
      <c r="HY72" s="13">
        <v>4</v>
      </c>
      <c r="HZ72" s="13">
        <v>1</v>
      </c>
      <c r="IA72" s="13">
        <v>2</v>
      </c>
      <c r="IB72" s="13">
        <v>5</v>
      </c>
      <c r="IC72" s="13">
        <v>1</v>
      </c>
      <c r="ID72" s="13">
        <v>2</v>
      </c>
      <c r="IE72" s="13">
        <v>1</v>
      </c>
      <c r="IF72" s="13">
        <v>1</v>
      </c>
      <c r="IG72" s="13">
        <v>1</v>
      </c>
      <c r="IH72" s="13"/>
      <c r="II72" s="13"/>
      <c r="IJ72" s="13"/>
      <c r="IK72" s="13">
        <v>1</v>
      </c>
      <c r="IL72" s="13"/>
      <c r="IM72" s="13"/>
      <c r="IN72" s="13">
        <v>1</v>
      </c>
      <c r="IO72" s="13"/>
      <c r="IP72" s="13">
        <v>1</v>
      </c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59">
        <v>439</v>
      </c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>
        <v>1</v>
      </c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59">
        <v>1</v>
      </c>
      <c r="NG72" s="13">
        <v>891</v>
      </c>
    </row>
    <row r="73" spans="1:371">
      <c r="A73" s="9" t="s">
        <v>197</v>
      </c>
      <c r="B73" s="253">
        <f t="shared" si="26"/>
        <v>18</v>
      </c>
      <c r="C73" s="253">
        <f t="shared" si="27"/>
        <v>14</v>
      </c>
      <c r="D73" s="253">
        <f t="shared" si="28"/>
        <v>34</v>
      </c>
      <c r="E73" s="253">
        <f t="shared" si="29"/>
        <v>34</v>
      </c>
      <c r="F73" s="253">
        <f t="shared" si="30"/>
        <v>82</v>
      </c>
      <c r="G73" s="253">
        <f t="shared" si="31"/>
        <v>93</v>
      </c>
      <c r="H73" s="253">
        <f t="shared" si="32"/>
        <v>82</v>
      </c>
      <c r="I73" s="253">
        <f t="shared" si="33"/>
        <v>92</v>
      </c>
      <c r="J73" s="253">
        <f t="shared" si="34"/>
        <v>97</v>
      </c>
      <c r="K73" s="253">
        <f t="shared" si="35"/>
        <v>101</v>
      </c>
      <c r="L73" s="253">
        <f t="shared" si="36"/>
        <v>71</v>
      </c>
      <c r="M73" s="253">
        <f t="shared" si="37"/>
        <v>67</v>
      </c>
      <c r="N73" s="253">
        <f t="shared" si="38"/>
        <v>29</v>
      </c>
      <c r="O73" s="253">
        <f t="shared" si="39"/>
        <v>23</v>
      </c>
      <c r="P73" s="253">
        <f t="shared" si="40"/>
        <v>20</v>
      </c>
      <c r="Q73" s="253">
        <f t="shared" si="41"/>
        <v>12</v>
      </c>
      <c r="R73" s="253">
        <f t="shared" si="42"/>
        <v>5</v>
      </c>
      <c r="S73" s="253">
        <f t="shared" si="43"/>
        <v>11</v>
      </c>
      <c r="T73" s="253">
        <f t="shared" si="44"/>
        <v>1</v>
      </c>
      <c r="U73" s="253">
        <f t="shared" si="45"/>
        <v>4</v>
      </c>
      <c r="W73" s="16" t="s">
        <v>85</v>
      </c>
      <c r="X73" s="447">
        <f t="shared" si="46"/>
        <v>131</v>
      </c>
      <c r="Y73" s="447">
        <f t="shared" si="47"/>
        <v>94</v>
      </c>
      <c r="Z73" s="447">
        <f t="shared" si="48"/>
        <v>164</v>
      </c>
      <c r="AA73" s="447">
        <f t="shared" si="49"/>
        <v>177</v>
      </c>
      <c r="AB73" s="447">
        <f t="shared" si="50"/>
        <v>833</v>
      </c>
      <c r="AC73" s="447">
        <f t="shared" si="51"/>
        <v>681</v>
      </c>
      <c r="AD73" s="447">
        <f t="shared" si="52"/>
        <v>924</v>
      </c>
      <c r="AE73" s="447">
        <f t="shared" si="53"/>
        <v>805</v>
      </c>
      <c r="AF73" s="447">
        <f t="shared" si="54"/>
        <v>665</v>
      </c>
      <c r="AG73" s="447">
        <f t="shared" si="55"/>
        <v>585</v>
      </c>
      <c r="AH73" s="447">
        <f t="shared" si="56"/>
        <v>387</v>
      </c>
      <c r="AI73" s="447">
        <f t="shared" si="57"/>
        <v>313</v>
      </c>
      <c r="AJ73" s="447">
        <f t="shared" si="58"/>
        <v>194</v>
      </c>
      <c r="AK73" s="447">
        <f t="shared" si="59"/>
        <v>138</v>
      </c>
      <c r="AL73" s="447">
        <f t="shared" si="60"/>
        <v>79</v>
      </c>
      <c r="AM73" s="447">
        <f t="shared" si="61"/>
        <v>81</v>
      </c>
      <c r="AN73" s="447">
        <f t="shared" si="62"/>
        <v>34</v>
      </c>
      <c r="AO73" s="447">
        <f t="shared" si="63"/>
        <v>51</v>
      </c>
      <c r="AP73" s="447">
        <f t="shared" si="64"/>
        <v>2</v>
      </c>
      <c r="AQ73" s="447">
        <f t="shared" si="65"/>
        <v>17</v>
      </c>
      <c r="AR73" s="447">
        <f t="shared" si="66"/>
        <v>23</v>
      </c>
      <c r="AT73" s="16" t="s">
        <v>85</v>
      </c>
      <c r="AU73" s="13">
        <v>7</v>
      </c>
      <c r="AV73" s="13">
        <v>19</v>
      </c>
      <c r="AW73" s="13">
        <v>14</v>
      </c>
      <c r="AX73" s="13">
        <v>12</v>
      </c>
      <c r="AY73" s="13">
        <v>7</v>
      </c>
      <c r="AZ73" s="13">
        <v>10</v>
      </c>
      <c r="BA73" s="13">
        <v>4</v>
      </c>
      <c r="BB73" s="13">
        <v>8</v>
      </c>
      <c r="BC73" s="13">
        <v>8</v>
      </c>
      <c r="BD73" s="13">
        <v>5</v>
      </c>
      <c r="BE73" s="13">
        <v>8</v>
      </c>
      <c r="BF73" s="13">
        <v>15</v>
      </c>
      <c r="BG73" s="13">
        <v>13</v>
      </c>
      <c r="BH73" s="13">
        <v>13</v>
      </c>
      <c r="BI73" s="13">
        <v>18</v>
      </c>
      <c r="BJ73" s="13">
        <v>11</v>
      </c>
      <c r="BK73" s="13">
        <v>15</v>
      </c>
      <c r="BL73" s="13">
        <v>27</v>
      </c>
      <c r="BM73" s="13">
        <v>23</v>
      </c>
      <c r="BN73" s="13">
        <v>34</v>
      </c>
      <c r="BO73" s="13">
        <v>57</v>
      </c>
      <c r="BP73" s="13">
        <v>37</v>
      </c>
      <c r="BQ73" s="13">
        <v>59</v>
      </c>
      <c r="BR73" s="13">
        <v>52</v>
      </c>
      <c r="BS73" s="13">
        <v>66</v>
      </c>
      <c r="BT73" s="13">
        <v>75</v>
      </c>
      <c r="BU73" s="13">
        <v>88</v>
      </c>
      <c r="BV73" s="13">
        <v>75</v>
      </c>
      <c r="BW73" s="13">
        <v>83</v>
      </c>
      <c r="BX73" s="13">
        <v>89</v>
      </c>
      <c r="BY73" s="13">
        <v>89</v>
      </c>
      <c r="BZ73" s="13">
        <v>90</v>
      </c>
      <c r="CA73" s="13">
        <v>91</v>
      </c>
      <c r="CB73" s="13">
        <v>79</v>
      </c>
      <c r="CC73" s="13">
        <v>82</v>
      </c>
      <c r="CD73" s="13">
        <v>70</v>
      </c>
      <c r="CE73" s="13">
        <v>82</v>
      </c>
      <c r="CF73" s="13">
        <v>64</v>
      </c>
      <c r="CG73" s="13">
        <v>77</v>
      </c>
      <c r="CH73" s="13">
        <v>81</v>
      </c>
      <c r="CI73" s="13">
        <v>65</v>
      </c>
      <c r="CJ73" s="13">
        <v>58</v>
      </c>
      <c r="CK73" s="13">
        <v>58</v>
      </c>
      <c r="CL73" s="13">
        <v>75</v>
      </c>
      <c r="CM73" s="13">
        <v>62</v>
      </c>
      <c r="CN73" s="13">
        <v>62</v>
      </c>
      <c r="CO73" s="13">
        <v>75</v>
      </c>
      <c r="CP73" s="13">
        <v>36</v>
      </c>
      <c r="CQ73" s="13">
        <v>57</v>
      </c>
      <c r="CR73" s="13">
        <v>37</v>
      </c>
      <c r="CS73" s="13">
        <v>39</v>
      </c>
      <c r="CT73" s="13">
        <v>36</v>
      </c>
      <c r="CU73" s="13">
        <v>31</v>
      </c>
      <c r="CV73" s="13">
        <v>35</v>
      </c>
      <c r="CW73" s="13">
        <v>33</v>
      </c>
      <c r="CX73" s="13">
        <v>26</v>
      </c>
      <c r="CY73" s="13">
        <v>26</v>
      </c>
      <c r="CZ73" s="13">
        <v>32</v>
      </c>
      <c r="DA73" s="13">
        <v>27</v>
      </c>
      <c r="DB73" s="13">
        <v>28</v>
      </c>
      <c r="DC73" s="13">
        <v>17</v>
      </c>
      <c r="DD73" s="13">
        <v>22</v>
      </c>
      <c r="DE73" s="13">
        <v>11</v>
      </c>
      <c r="DF73" s="13">
        <v>12</v>
      </c>
      <c r="DG73" s="13">
        <v>18</v>
      </c>
      <c r="DH73" s="13">
        <v>13</v>
      </c>
      <c r="DI73" s="13">
        <v>16</v>
      </c>
      <c r="DJ73" s="13">
        <v>11</v>
      </c>
      <c r="DK73" s="13">
        <v>10</v>
      </c>
      <c r="DL73" s="13">
        <v>8</v>
      </c>
      <c r="DM73" s="13">
        <v>14</v>
      </c>
      <c r="DN73" s="13">
        <v>10</v>
      </c>
      <c r="DO73" s="13">
        <v>5</v>
      </c>
      <c r="DP73" s="13">
        <v>8</v>
      </c>
      <c r="DQ73" s="13">
        <v>9</v>
      </c>
      <c r="DR73" s="13">
        <v>5</v>
      </c>
      <c r="DS73" s="13">
        <v>10</v>
      </c>
      <c r="DT73" s="13">
        <v>4</v>
      </c>
      <c r="DU73" s="13">
        <v>7</v>
      </c>
      <c r="DV73" s="13">
        <v>9</v>
      </c>
      <c r="DW73" s="13">
        <v>6</v>
      </c>
      <c r="DX73" s="13">
        <v>5</v>
      </c>
      <c r="DY73" s="13">
        <v>6</v>
      </c>
      <c r="DZ73" s="13">
        <v>6</v>
      </c>
      <c r="EA73" s="13">
        <v>9</v>
      </c>
      <c r="EB73" s="13">
        <v>7</v>
      </c>
      <c r="EC73" s="13">
        <v>2</v>
      </c>
      <c r="ED73" s="13">
        <v>6</v>
      </c>
      <c r="EE73" s="13">
        <v>2</v>
      </c>
      <c r="EF73" s="13">
        <v>2</v>
      </c>
      <c r="EG73" s="13">
        <v>3</v>
      </c>
      <c r="EH73" s="13">
        <v>4</v>
      </c>
      <c r="EI73" s="13"/>
      <c r="EJ73" s="13">
        <v>1</v>
      </c>
      <c r="EK73" s="13">
        <v>4</v>
      </c>
      <c r="EL73" s="13">
        <v>1</v>
      </c>
      <c r="EM73" s="13">
        <v>1</v>
      </c>
      <c r="EN73" s="13">
        <v>1</v>
      </c>
      <c r="EO73" s="13">
        <v>2</v>
      </c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59">
        <v>2942</v>
      </c>
      <c r="FC73" s="13">
        <v>13</v>
      </c>
      <c r="FD73" s="13">
        <v>21</v>
      </c>
      <c r="FE73" s="13">
        <v>16</v>
      </c>
      <c r="FF73" s="13">
        <v>13</v>
      </c>
      <c r="FG73" s="13">
        <v>11</v>
      </c>
      <c r="FH73" s="13">
        <v>8</v>
      </c>
      <c r="FI73" s="13">
        <v>14</v>
      </c>
      <c r="FJ73" s="13">
        <v>6</v>
      </c>
      <c r="FK73" s="13">
        <v>15</v>
      </c>
      <c r="FL73" s="13">
        <v>14</v>
      </c>
      <c r="FM73" s="13">
        <v>13</v>
      </c>
      <c r="FN73" s="13">
        <v>10</v>
      </c>
      <c r="FO73" s="13">
        <v>17</v>
      </c>
      <c r="FP73" s="13">
        <v>10</v>
      </c>
      <c r="FQ73" s="13">
        <v>14</v>
      </c>
      <c r="FR73" s="13">
        <v>14</v>
      </c>
      <c r="FS73" s="13">
        <v>19</v>
      </c>
      <c r="FT73" s="13">
        <v>18</v>
      </c>
      <c r="FU73" s="13">
        <v>17</v>
      </c>
      <c r="FV73" s="13">
        <v>32</v>
      </c>
      <c r="FW73" s="13">
        <v>49</v>
      </c>
      <c r="FX73" s="13">
        <v>42</v>
      </c>
      <c r="FY73" s="13">
        <v>64</v>
      </c>
      <c r="FZ73" s="13">
        <v>63</v>
      </c>
      <c r="GA73" s="13">
        <v>86</v>
      </c>
      <c r="GB73" s="13">
        <v>119</v>
      </c>
      <c r="GC73" s="13">
        <v>88</v>
      </c>
      <c r="GD73" s="13">
        <v>113</v>
      </c>
      <c r="GE73" s="13">
        <v>100</v>
      </c>
      <c r="GF73" s="13">
        <v>109</v>
      </c>
      <c r="GG73" s="13">
        <v>85</v>
      </c>
      <c r="GH73" s="13">
        <v>104</v>
      </c>
      <c r="GI73" s="13">
        <v>98</v>
      </c>
      <c r="GJ73" s="13">
        <v>107</v>
      </c>
      <c r="GK73" s="13">
        <v>85</v>
      </c>
      <c r="GL73" s="13">
        <v>93</v>
      </c>
      <c r="GM73" s="13">
        <v>99</v>
      </c>
      <c r="GN73" s="13">
        <v>80</v>
      </c>
      <c r="GO73" s="13">
        <v>100</v>
      </c>
      <c r="GP73" s="13">
        <v>73</v>
      </c>
      <c r="GQ73" s="13">
        <v>79</v>
      </c>
      <c r="GR73" s="13">
        <v>71</v>
      </c>
      <c r="GS73" s="13">
        <v>75</v>
      </c>
      <c r="GT73" s="13">
        <v>79</v>
      </c>
      <c r="GU73" s="13">
        <v>68</v>
      </c>
      <c r="GV73" s="13">
        <v>59</v>
      </c>
      <c r="GW73" s="13">
        <v>48</v>
      </c>
      <c r="GX73" s="13">
        <v>72</v>
      </c>
      <c r="GY73" s="13">
        <v>49</v>
      </c>
      <c r="GZ73" s="13">
        <v>65</v>
      </c>
      <c r="HA73" s="13">
        <v>52</v>
      </c>
      <c r="HB73" s="13">
        <v>49</v>
      </c>
      <c r="HC73" s="13">
        <v>42</v>
      </c>
      <c r="HD73" s="13">
        <v>27</v>
      </c>
      <c r="HE73" s="13">
        <v>43</v>
      </c>
      <c r="HF73" s="13">
        <v>31</v>
      </c>
      <c r="HG73" s="13">
        <v>35</v>
      </c>
      <c r="HH73" s="13">
        <v>34</v>
      </c>
      <c r="HI73" s="13">
        <v>32</v>
      </c>
      <c r="HJ73" s="13">
        <v>42</v>
      </c>
      <c r="HK73" s="13">
        <v>33</v>
      </c>
      <c r="HL73" s="13">
        <v>26</v>
      </c>
      <c r="HM73" s="13">
        <v>23</v>
      </c>
      <c r="HN73" s="13">
        <v>25</v>
      </c>
      <c r="HO73" s="13">
        <v>23</v>
      </c>
      <c r="HP73" s="13">
        <v>20</v>
      </c>
      <c r="HQ73" s="13">
        <v>12</v>
      </c>
      <c r="HR73" s="13">
        <v>6</v>
      </c>
      <c r="HS73" s="13">
        <v>13</v>
      </c>
      <c r="HT73" s="13">
        <v>13</v>
      </c>
      <c r="HU73" s="13">
        <v>6</v>
      </c>
      <c r="HV73" s="13">
        <v>13</v>
      </c>
      <c r="HW73" s="13">
        <v>11</v>
      </c>
      <c r="HX73" s="13">
        <v>9</v>
      </c>
      <c r="HY73" s="13">
        <v>17</v>
      </c>
      <c r="HZ73" s="13">
        <v>1</v>
      </c>
      <c r="IA73" s="13">
        <v>3</v>
      </c>
      <c r="IB73" s="13">
        <v>3</v>
      </c>
      <c r="IC73" s="13">
        <v>7</v>
      </c>
      <c r="ID73" s="13">
        <v>9</v>
      </c>
      <c r="IE73" s="13">
        <v>4</v>
      </c>
      <c r="IF73" s="13">
        <v>3</v>
      </c>
      <c r="IG73" s="13">
        <v>7</v>
      </c>
      <c r="IH73" s="13">
        <v>5</v>
      </c>
      <c r="II73" s="13">
        <v>5</v>
      </c>
      <c r="IJ73" s="13">
        <v>2</v>
      </c>
      <c r="IK73" s="13">
        <v>1</v>
      </c>
      <c r="IL73" s="13">
        <v>2</v>
      </c>
      <c r="IM73" s="13">
        <v>5</v>
      </c>
      <c r="IN73" s="13"/>
      <c r="IO73" s="13"/>
      <c r="IP73" s="13"/>
      <c r="IQ73" s="13"/>
      <c r="IR73" s="13"/>
      <c r="IS73" s="13">
        <v>1</v>
      </c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>
        <v>1</v>
      </c>
      <c r="JE73" s="13"/>
      <c r="JF73" s="59">
        <v>3413</v>
      </c>
      <c r="JG73" s="13">
        <v>2</v>
      </c>
      <c r="JH73" s="13"/>
      <c r="JI73" s="13">
        <v>1</v>
      </c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>
        <v>2</v>
      </c>
      <c r="KF73" s="13">
        <v>1</v>
      </c>
      <c r="KG73" s="13"/>
      <c r="KH73" s="13"/>
      <c r="KI73" s="13"/>
      <c r="KJ73" s="13">
        <v>1</v>
      </c>
      <c r="KK73" s="13"/>
      <c r="KL73" s="13"/>
      <c r="KM73" s="13"/>
      <c r="KN73" s="13"/>
      <c r="KO73" s="13"/>
      <c r="KP73" s="13">
        <v>3</v>
      </c>
      <c r="KQ73" s="13"/>
      <c r="KR73" s="13"/>
      <c r="KS73" s="13"/>
      <c r="KT73" s="13"/>
      <c r="KU73" s="13"/>
      <c r="KV73" s="13"/>
      <c r="KW73" s="13">
        <v>1</v>
      </c>
      <c r="KX73" s="13">
        <v>1</v>
      </c>
      <c r="KY73" s="13"/>
      <c r="KZ73" s="13"/>
      <c r="LA73" s="13">
        <v>1</v>
      </c>
      <c r="LB73" s="13">
        <v>1</v>
      </c>
      <c r="LC73" s="13"/>
      <c r="LD73" s="13">
        <v>1</v>
      </c>
      <c r="LE73" s="13"/>
      <c r="LF73" s="13"/>
      <c r="LG73" s="13">
        <v>1</v>
      </c>
      <c r="LH73" s="13"/>
      <c r="LI73" s="13"/>
      <c r="LJ73" s="13"/>
      <c r="LK73" s="13">
        <v>1</v>
      </c>
      <c r="LL73" s="13"/>
      <c r="LM73" s="13"/>
      <c r="LN73" s="13"/>
      <c r="LO73" s="13"/>
      <c r="LP73" s="13"/>
      <c r="LQ73" s="13"/>
      <c r="LR73" s="13"/>
      <c r="LS73" s="13"/>
      <c r="LT73" s="13">
        <v>1</v>
      </c>
      <c r="LU73" s="13">
        <v>1</v>
      </c>
      <c r="LV73" s="13"/>
      <c r="LW73" s="13"/>
      <c r="LX73" s="13"/>
      <c r="LY73" s="13"/>
      <c r="LZ73" s="13"/>
      <c r="MA73" s="13"/>
      <c r="MB73" s="13"/>
      <c r="MC73" s="13"/>
      <c r="MD73" s="13">
        <v>1</v>
      </c>
      <c r="ME73" s="13"/>
      <c r="MF73" s="13"/>
      <c r="MG73" s="13"/>
      <c r="MH73" s="13">
        <v>1</v>
      </c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>
        <v>1</v>
      </c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>
        <v>1</v>
      </c>
      <c r="NF73" s="59">
        <v>23</v>
      </c>
      <c r="NG73" s="13">
        <v>6378</v>
      </c>
    </row>
    <row r="74" spans="1:371">
      <c r="A74" s="9" t="s">
        <v>85</v>
      </c>
      <c r="B74" s="253">
        <f t="shared" si="26"/>
        <v>131</v>
      </c>
      <c r="C74" s="253">
        <f t="shared" si="27"/>
        <v>94</v>
      </c>
      <c r="D74" s="253">
        <f t="shared" si="28"/>
        <v>164</v>
      </c>
      <c r="E74" s="253">
        <f t="shared" si="29"/>
        <v>177</v>
      </c>
      <c r="F74" s="253">
        <f t="shared" si="30"/>
        <v>833</v>
      </c>
      <c r="G74" s="253">
        <f t="shared" si="31"/>
        <v>681</v>
      </c>
      <c r="H74" s="253">
        <f t="shared" si="32"/>
        <v>924</v>
      </c>
      <c r="I74" s="253">
        <f t="shared" si="33"/>
        <v>805</v>
      </c>
      <c r="J74" s="253">
        <f t="shared" si="34"/>
        <v>665</v>
      </c>
      <c r="K74" s="253">
        <f t="shared" si="35"/>
        <v>585</v>
      </c>
      <c r="L74" s="253">
        <f t="shared" si="36"/>
        <v>387</v>
      </c>
      <c r="M74" s="253">
        <f t="shared" si="37"/>
        <v>313</v>
      </c>
      <c r="N74" s="253">
        <f t="shared" si="38"/>
        <v>194</v>
      </c>
      <c r="O74" s="253">
        <f t="shared" si="39"/>
        <v>138</v>
      </c>
      <c r="P74" s="253">
        <f t="shared" si="40"/>
        <v>79</v>
      </c>
      <c r="Q74" s="253">
        <f t="shared" si="41"/>
        <v>81</v>
      </c>
      <c r="R74" s="253">
        <f t="shared" si="42"/>
        <v>34</v>
      </c>
      <c r="S74" s="253">
        <f t="shared" si="43"/>
        <v>51</v>
      </c>
      <c r="T74" s="253">
        <f t="shared" si="44"/>
        <v>2</v>
      </c>
      <c r="U74" s="253">
        <f t="shared" si="45"/>
        <v>17</v>
      </c>
      <c r="W74" s="16" t="s">
        <v>86</v>
      </c>
      <c r="X74" s="447">
        <f t="shared" si="46"/>
        <v>175</v>
      </c>
      <c r="Y74" s="447">
        <f t="shared" si="47"/>
        <v>168</v>
      </c>
      <c r="Z74" s="447">
        <f t="shared" si="48"/>
        <v>304</v>
      </c>
      <c r="AA74" s="447">
        <f t="shared" si="49"/>
        <v>335</v>
      </c>
      <c r="AB74" s="447">
        <f t="shared" si="50"/>
        <v>1688</v>
      </c>
      <c r="AC74" s="447">
        <f t="shared" si="51"/>
        <v>1554</v>
      </c>
      <c r="AD74" s="447">
        <f t="shared" si="52"/>
        <v>1998</v>
      </c>
      <c r="AE74" s="447">
        <f t="shared" si="53"/>
        <v>1748</v>
      </c>
      <c r="AF74" s="447">
        <f t="shared" si="54"/>
        <v>1573</v>
      </c>
      <c r="AG74" s="447">
        <f t="shared" si="55"/>
        <v>1390</v>
      </c>
      <c r="AH74" s="447">
        <f t="shared" si="56"/>
        <v>1036</v>
      </c>
      <c r="AI74" s="447">
        <f t="shared" si="57"/>
        <v>867</v>
      </c>
      <c r="AJ74" s="447">
        <f t="shared" si="58"/>
        <v>458</v>
      </c>
      <c r="AK74" s="447">
        <f t="shared" si="59"/>
        <v>420</v>
      </c>
      <c r="AL74" s="447">
        <f t="shared" si="60"/>
        <v>217</v>
      </c>
      <c r="AM74" s="447">
        <f t="shared" si="61"/>
        <v>179</v>
      </c>
      <c r="AN74" s="447">
        <f t="shared" si="62"/>
        <v>67</v>
      </c>
      <c r="AO74" s="447">
        <f t="shared" si="63"/>
        <v>86</v>
      </c>
      <c r="AP74" s="447">
        <f t="shared" si="64"/>
        <v>9</v>
      </c>
      <c r="AQ74" s="447">
        <f t="shared" si="65"/>
        <v>28</v>
      </c>
      <c r="AR74" s="447">
        <f t="shared" si="66"/>
        <v>88</v>
      </c>
      <c r="AT74" s="16" t="s">
        <v>86</v>
      </c>
      <c r="AU74" s="13">
        <v>24</v>
      </c>
      <c r="AV74" s="13">
        <v>37</v>
      </c>
      <c r="AW74" s="13">
        <v>19</v>
      </c>
      <c r="AX74" s="13">
        <v>8</v>
      </c>
      <c r="AY74" s="13">
        <v>11</v>
      </c>
      <c r="AZ74" s="13">
        <v>22</v>
      </c>
      <c r="BA74" s="13">
        <v>12</v>
      </c>
      <c r="BB74" s="13">
        <v>8</v>
      </c>
      <c r="BC74" s="13">
        <v>13</v>
      </c>
      <c r="BD74" s="13">
        <v>14</v>
      </c>
      <c r="BE74" s="13">
        <v>15</v>
      </c>
      <c r="BF74" s="13">
        <v>14</v>
      </c>
      <c r="BG74" s="13">
        <v>19</v>
      </c>
      <c r="BH74" s="13">
        <v>11</v>
      </c>
      <c r="BI74" s="13">
        <v>28</v>
      </c>
      <c r="BJ74" s="13">
        <v>35</v>
      </c>
      <c r="BK74" s="13">
        <v>39</v>
      </c>
      <c r="BL74" s="13">
        <v>46</v>
      </c>
      <c r="BM74" s="13">
        <v>61</v>
      </c>
      <c r="BN74" s="13">
        <v>67</v>
      </c>
      <c r="BO74" s="13">
        <v>101</v>
      </c>
      <c r="BP74" s="13">
        <v>97</v>
      </c>
      <c r="BQ74" s="13">
        <v>136</v>
      </c>
      <c r="BR74" s="13">
        <v>160</v>
      </c>
      <c r="BS74" s="13">
        <v>159</v>
      </c>
      <c r="BT74" s="13">
        <v>162</v>
      </c>
      <c r="BU74" s="13">
        <v>164</v>
      </c>
      <c r="BV74" s="13">
        <v>169</v>
      </c>
      <c r="BW74" s="13">
        <v>210</v>
      </c>
      <c r="BX74" s="13">
        <v>196</v>
      </c>
      <c r="BY74" s="13">
        <v>190</v>
      </c>
      <c r="BZ74" s="13">
        <v>183</v>
      </c>
      <c r="CA74" s="13">
        <v>188</v>
      </c>
      <c r="CB74" s="13">
        <v>181</v>
      </c>
      <c r="CC74" s="13">
        <v>187</v>
      </c>
      <c r="CD74" s="13">
        <v>187</v>
      </c>
      <c r="CE74" s="13">
        <v>144</v>
      </c>
      <c r="CF74" s="13">
        <v>159</v>
      </c>
      <c r="CG74" s="13">
        <v>170</v>
      </c>
      <c r="CH74" s="13">
        <v>159</v>
      </c>
      <c r="CI74" s="13">
        <v>134</v>
      </c>
      <c r="CJ74" s="13">
        <v>162</v>
      </c>
      <c r="CK74" s="13">
        <v>161</v>
      </c>
      <c r="CL74" s="13">
        <v>172</v>
      </c>
      <c r="CM74" s="13">
        <v>98</v>
      </c>
      <c r="CN74" s="13">
        <v>142</v>
      </c>
      <c r="CO74" s="13">
        <v>137</v>
      </c>
      <c r="CP74" s="13">
        <v>141</v>
      </c>
      <c r="CQ74" s="13">
        <v>125</v>
      </c>
      <c r="CR74" s="13">
        <v>118</v>
      </c>
      <c r="CS74" s="13">
        <v>107</v>
      </c>
      <c r="CT74" s="13">
        <v>100</v>
      </c>
      <c r="CU74" s="13">
        <v>104</v>
      </c>
      <c r="CV74" s="13">
        <v>86</v>
      </c>
      <c r="CW74" s="13">
        <v>100</v>
      </c>
      <c r="CX74" s="13">
        <v>85</v>
      </c>
      <c r="CY74" s="13">
        <v>79</v>
      </c>
      <c r="CZ74" s="13">
        <v>79</v>
      </c>
      <c r="DA74" s="13">
        <v>71</v>
      </c>
      <c r="DB74" s="13">
        <v>56</v>
      </c>
      <c r="DC74" s="13">
        <v>45</v>
      </c>
      <c r="DD74" s="13">
        <v>59</v>
      </c>
      <c r="DE74" s="13">
        <v>62</v>
      </c>
      <c r="DF74" s="13">
        <v>53</v>
      </c>
      <c r="DG74" s="13">
        <v>37</v>
      </c>
      <c r="DH74" s="13">
        <v>33</v>
      </c>
      <c r="DI74" s="13">
        <v>40</v>
      </c>
      <c r="DJ74" s="13">
        <v>35</v>
      </c>
      <c r="DK74" s="13">
        <v>29</v>
      </c>
      <c r="DL74" s="13">
        <v>27</v>
      </c>
      <c r="DM74" s="13">
        <v>26</v>
      </c>
      <c r="DN74" s="13">
        <v>20</v>
      </c>
      <c r="DO74" s="13">
        <v>20</v>
      </c>
      <c r="DP74" s="13">
        <v>21</v>
      </c>
      <c r="DQ74" s="13">
        <v>22</v>
      </c>
      <c r="DR74" s="13">
        <v>16</v>
      </c>
      <c r="DS74" s="13">
        <v>14</v>
      </c>
      <c r="DT74" s="13">
        <v>20</v>
      </c>
      <c r="DU74" s="13">
        <v>13</v>
      </c>
      <c r="DV74" s="13">
        <v>7</v>
      </c>
      <c r="DW74" s="13">
        <v>13</v>
      </c>
      <c r="DX74" s="13">
        <v>10</v>
      </c>
      <c r="DY74" s="13">
        <v>10</v>
      </c>
      <c r="DZ74" s="13">
        <v>5</v>
      </c>
      <c r="EA74" s="13">
        <v>10</v>
      </c>
      <c r="EB74" s="13">
        <v>11</v>
      </c>
      <c r="EC74" s="13">
        <v>12</v>
      </c>
      <c r="ED74" s="13">
        <v>5</v>
      </c>
      <c r="EE74" s="13">
        <v>5</v>
      </c>
      <c r="EF74" s="13">
        <v>5</v>
      </c>
      <c r="EG74" s="13">
        <v>8</v>
      </c>
      <c r="EH74" s="13">
        <v>4</v>
      </c>
      <c r="EI74" s="13">
        <v>2</v>
      </c>
      <c r="EJ74" s="13">
        <v>3</v>
      </c>
      <c r="EK74" s="13">
        <v>1</v>
      </c>
      <c r="EL74" s="13">
        <v>2</v>
      </c>
      <c r="EM74" s="13">
        <v>3</v>
      </c>
      <c r="EN74" s="13"/>
      <c r="EO74" s="13">
        <v>2</v>
      </c>
      <c r="EP74" s="13">
        <v>2</v>
      </c>
      <c r="EQ74" s="13"/>
      <c r="ER74" s="13"/>
      <c r="ES74" s="13">
        <v>1</v>
      </c>
      <c r="ET74" s="13"/>
      <c r="EU74" s="13"/>
      <c r="EV74" s="13"/>
      <c r="EW74" s="13"/>
      <c r="EX74" s="13"/>
      <c r="EY74" s="13"/>
      <c r="EZ74" s="13"/>
      <c r="FA74" s="13">
        <v>1</v>
      </c>
      <c r="FB74" s="59">
        <v>6776</v>
      </c>
      <c r="FC74" s="13">
        <v>23</v>
      </c>
      <c r="FD74" s="13">
        <v>29</v>
      </c>
      <c r="FE74" s="13">
        <v>22</v>
      </c>
      <c r="FF74" s="13">
        <v>8</v>
      </c>
      <c r="FG74" s="13">
        <v>20</v>
      </c>
      <c r="FH74" s="13">
        <v>22</v>
      </c>
      <c r="FI74" s="13">
        <v>12</v>
      </c>
      <c r="FJ74" s="13">
        <v>10</v>
      </c>
      <c r="FK74" s="13">
        <v>17</v>
      </c>
      <c r="FL74" s="13">
        <v>12</v>
      </c>
      <c r="FM74" s="13">
        <v>17</v>
      </c>
      <c r="FN74" s="13">
        <v>10</v>
      </c>
      <c r="FO74" s="13">
        <v>20</v>
      </c>
      <c r="FP74" s="13">
        <v>19</v>
      </c>
      <c r="FQ74" s="13">
        <v>26</v>
      </c>
      <c r="FR74" s="13">
        <v>23</v>
      </c>
      <c r="FS74" s="13">
        <v>34</v>
      </c>
      <c r="FT74" s="13">
        <v>45</v>
      </c>
      <c r="FU74" s="13">
        <v>44</v>
      </c>
      <c r="FV74" s="13">
        <v>66</v>
      </c>
      <c r="FW74" s="13">
        <v>95</v>
      </c>
      <c r="FX74" s="13">
        <v>114</v>
      </c>
      <c r="FY74" s="13">
        <v>126</v>
      </c>
      <c r="FZ74" s="13">
        <v>167</v>
      </c>
      <c r="GA74" s="13">
        <v>158</v>
      </c>
      <c r="GB74" s="13">
        <v>183</v>
      </c>
      <c r="GC74" s="13">
        <v>218</v>
      </c>
      <c r="GD74" s="13">
        <v>218</v>
      </c>
      <c r="GE74" s="13">
        <v>183</v>
      </c>
      <c r="GF74" s="13">
        <v>226</v>
      </c>
      <c r="GG74" s="13">
        <v>230</v>
      </c>
      <c r="GH74" s="13">
        <v>226</v>
      </c>
      <c r="GI74" s="13">
        <v>212</v>
      </c>
      <c r="GJ74" s="13">
        <v>192</v>
      </c>
      <c r="GK74" s="13">
        <v>220</v>
      </c>
      <c r="GL74" s="13">
        <v>189</v>
      </c>
      <c r="GM74" s="13">
        <v>186</v>
      </c>
      <c r="GN74" s="13">
        <v>171</v>
      </c>
      <c r="GO74" s="13">
        <v>193</v>
      </c>
      <c r="GP74" s="13">
        <v>179</v>
      </c>
      <c r="GQ74" s="13">
        <v>173</v>
      </c>
      <c r="GR74" s="13">
        <v>187</v>
      </c>
      <c r="GS74" s="13">
        <v>179</v>
      </c>
      <c r="GT74" s="13">
        <v>166</v>
      </c>
      <c r="GU74" s="13">
        <v>128</v>
      </c>
      <c r="GV74" s="13">
        <v>149</v>
      </c>
      <c r="GW74" s="13">
        <v>146</v>
      </c>
      <c r="GX74" s="13">
        <v>165</v>
      </c>
      <c r="GY74" s="13">
        <v>140</v>
      </c>
      <c r="GZ74" s="13">
        <v>140</v>
      </c>
      <c r="HA74" s="13">
        <v>157</v>
      </c>
      <c r="HB74" s="13">
        <v>126</v>
      </c>
      <c r="HC74" s="13">
        <v>115</v>
      </c>
      <c r="HD74" s="13">
        <v>99</v>
      </c>
      <c r="HE74" s="13">
        <v>101</v>
      </c>
      <c r="HF74" s="13">
        <v>99</v>
      </c>
      <c r="HG74" s="13">
        <v>91</v>
      </c>
      <c r="HH74" s="13">
        <v>85</v>
      </c>
      <c r="HI74" s="13">
        <v>84</v>
      </c>
      <c r="HJ74" s="13">
        <v>79</v>
      </c>
      <c r="HK74" s="13">
        <v>67</v>
      </c>
      <c r="HL74" s="13">
        <v>55</v>
      </c>
      <c r="HM74" s="13">
        <v>49</v>
      </c>
      <c r="HN74" s="13">
        <v>42</v>
      </c>
      <c r="HO74" s="13">
        <v>48</v>
      </c>
      <c r="HP74" s="13">
        <v>52</v>
      </c>
      <c r="HQ74" s="13">
        <v>40</v>
      </c>
      <c r="HR74" s="13">
        <v>43</v>
      </c>
      <c r="HS74" s="13">
        <v>34</v>
      </c>
      <c r="HT74" s="13">
        <v>28</v>
      </c>
      <c r="HU74" s="13">
        <v>38</v>
      </c>
      <c r="HV74" s="13">
        <v>20</v>
      </c>
      <c r="HW74" s="13">
        <v>21</v>
      </c>
      <c r="HX74" s="13">
        <v>25</v>
      </c>
      <c r="HY74" s="13">
        <v>18</v>
      </c>
      <c r="HZ74" s="13">
        <v>16</v>
      </c>
      <c r="IA74" s="13">
        <v>25</v>
      </c>
      <c r="IB74" s="13">
        <v>19</v>
      </c>
      <c r="IC74" s="13">
        <v>22</v>
      </c>
      <c r="ID74" s="13">
        <v>13</v>
      </c>
      <c r="IE74" s="13">
        <v>3</v>
      </c>
      <c r="IF74" s="13">
        <v>15</v>
      </c>
      <c r="IG74" s="13">
        <v>5</v>
      </c>
      <c r="IH74" s="13">
        <v>16</v>
      </c>
      <c r="II74" s="13">
        <v>9</v>
      </c>
      <c r="IJ74" s="13">
        <v>5</v>
      </c>
      <c r="IK74" s="13">
        <v>5</v>
      </c>
      <c r="IL74" s="13">
        <v>2</v>
      </c>
      <c r="IM74" s="13">
        <v>4</v>
      </c>
      <c r="IN74" s="13">
        <v>3</v>
      </c>
      <c r="IO74" s="13">
        <v>1</v>
      </c>
      <c r="IP74" s="13">
        <v>2</v>
      </c>
      <c r="IQ74" s="13">
        <v>2</v>
      </c>
      <c r="IR74" s="13"/>
      <c r="IS74" s="13">
        <v>1</v>
      </c>
      <c r="IT74" s="13"/>
      <c r="IU74" s="13">
        <v>1</v>
      </c>
      <c r="IV74" s="13"/>
      <c r="IW74" s="13">
        <v>1</v>
      </c>
      <c r="IX74" s="13"/>
      <c r="IY74" s="13"/>
      <c r="IZ74" s="13"/>
      <c r="JA74" s="13"/>
      <c r="JB74" s="13"/>
      <c r="JC74" s="13"/>
      <c r="JD74" s="13">
        <v>1</v>
      </c>
      <c r="JE74" s="13"/>
      <c r="JF74" s="59">
        <v>7525</v>
      </c>
      <c r="JG74" s="13">
        <v>5</v>
      </c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>
        <v>1</v>
      </c>
      <c r="JU74" s="13"/>
      <c r="JV74" s="13"/>
      <c r="JW74" s="13">
        <v>1</v>
      </c>
      <c r="JX74" s="13">
        <v>2</v>
      </c>
      <c r="JY74" s="13"/>
      <c r="JZ74" s="13"/>
      <c r="KA74" s="13"/>
      <c r="KB74" s="13">
        <v>3</v>
      </c>
      <c r="KC74" s="13">
        <v>2</v>
      </c>
      <c r="KD74" s="13">
        <v>1</v>
      </c>
      <c r="KE74" s="13">
        <v>4</v>
      </c>
      <c r="KF74" s="13">
        <v>5</v>
      </c>
      <c r="KG74" s="13">
        <v>1</v>
      </c>
      <c r="KH74" s="13">
        <v>1</v>
      </c>
      <c r="KI74" s="13">
        <v>3</v>
      </c>
      <c r="KJ74" s="13">
        <v>3</v>
      </c>
      <c r="KK74" s="13">
        <v>1</v>
      </c>
      <c r="KL74" s="13">
        <v>3</v>
      </c>
      <c r="KM74" s="13">
        <v>5</v>
      </c>
      <c r="KN74" s="13">
        <v>2</v>
      </c>
      <c r="KO74" s="13"/>
      <c r="KP74" s="13">
        <v>3</v>
      </c>
      <c r="KQ74" s="13">
        <v>3</v>
      </c>
      <c r="KR74" s="13">
        <v>3</v>
      </c>
      <c r="KS74" s="13"/>
      <c r="KT74" s="13">
        <v>2</v>
      </c>
      <c r="KU74" s="13">
        <v>5</v>
      </c>
      <c r="KV74" s="13"/>
      <c r="KW74" s="13">
        <v>1</v>
      </c>
      <c r="KX74" s="13">
        <v>1</v>
      </c>
      <c r="KY74" s="13">
        <v>3</v>
      </c>
      <c r="KZ74" s="13">
        <v>1</v>
      </c>
      <c r="LA74" s="13">
        <v>3</v>
      </c>
      <c r="LB74" s="13">
        <v>2</v>
      </c>
      <c r="LC74" s="13">
        <v>1</v>
      </c>
      <c r="LD74" s="13"/>
      <c r="LE74" s="13"/>
      <c r="LF74" s="13"/>
      <c r="LG74" s="13">
        <v>1</v>
      </c>
      <c r="LH74" s="13"/>
      <c r="LI74" s="13">
        <v>2</v>
      </c>
      <c r="LJ74" s="13">
        <v>2</v>
      </c>
      <c r="LK74" s="13"/>
      <c r="LL74" s="13">
        <v>1</v>
      </c>
      <c r="LM74" s="13"/>
      <c r="LN74" s="13">
        <v>2</v>
      </c>
      <c r="LO74" s="13">
        <v>1</v>
      </c>
      <c r="LP74" s="13">
        <v>1</v>
      </c>
      <c r="LQ74" s="13"/>
      <c r="LR74" s="13"/>
      <c r="LS74" s="13"/>
      <c r="LT74" s="13"/>
      <c r="LU74" s="13">
        <v>1</v>
      </c>
      <c r="LV74" s="13"/>
      <c r="LW74" s="13"/>
      <c r="LX74" s="13"/>
      <c r="LY74" s="13"/>
      <c r="LZ74" s="13">
        <v>2</v>
      </c>
      <c r="MA74" s="13"/>
      <c r="MB74" s="13"/>
      <c r="MC74" s="13"/>
      <c r="MD74" s="13">
        <v>1</v>
      </c>
      <c r="ME74" s="13"/>
      <c r="MF74" s="13"/>
      <c r="MG74" s="13">
        <v>1</v>
      </c>
      <c r="MH74" s="13"/>
      <c r="MI74" s="13"/>
      <c r="MJ74" s="13"/>
      <c r="MK74" s="13"/>
      <c r="ML74" s="13"/>
      <c r="MM74" s="13"/>
      <c r="MN74" s="13">
        <v>1</v>
      </c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59">
        <v>87</v>
      </c>
      <c r="NG74" s="13">
        <v>14388</v>
      </c>
    </row>
    <row r="75" spans="1:371">
      <c r="A75" s="9" t="s">
        <v>86</v>
      </c>
      <c r="B75" s="253">
        <f t="shared" si="26"/>
        <v>175</v>
      </c>
      <c r="C75" s="253">
        <f t="shared" si="27"/>
        <v>168</v>
      </c>
      <c r="D75" s="253">
        <f t="shared" si="28"/>
        <v>304</v>
      </c>
      <c r="E75" s="253">
        <f t="shared" si="29"/>
        <v>335</v>
      </c>
      <c r="F75" s="253">
        <f t="shared" si="30"/>
        <v>1688</v>
      </c>
      <c r="G75" s="253">
        <f t="shared" si="31"/>
        <v>1554</v>
      </c>
      <c r="H75" s="253">
        <f t="shared" si="32"/>
        <v>1998</v>
      </c>
      <c r="I75" s="253">
        <f t="shared" si="33"/>
        <v>1748</v>
      </c>
      <c r="J75" s="253">
        <f t="shared" si="34"/>
        <v>1573</v>
      </c>
      <c r="K75" s="253">
        <f t="shared" si="35"/>
        <v>1390</v>
      </c>
      <c r="L75" s="253">
        <f t="shared" si="36"/>
        <v>1036</v>
      </c>
      <c r="M75" s="253">
        <f t="shared" si="37"/>
        <v>867</v>
      </c>
      <c r="N75" s="253">
        <f t="shared" si="38"/>
        <v>458</v>
      </c>
      <c r="O75" s="253">
        <f t="shared" si="39"/>
        <v>420</v>
      </c>
      <c r="P75" s="253">
        <f t="shared" si="40"/>
        <v>217</v>
      </c>
      <c r="Q75" s="253">
        <f t="shared" si="41"/>
        <v>179</v>
      </c>
      <c r="R75" s="253">
        <f t="shared" si="42"/>
        <v>67</v>
      </c>
      <c r="S75" s="253">
        <f t="shared" si="43"/>
        <v>86</v>
      </c>
      <c r="T75" s="253">
        <f t="shared" si="44"/>
        <v>9</v>
      </c>
      <c r="U75" s="253">
        <f t="shared" si="45"/>
        <v>28</v>
      </c>
      <c r="W75" s="16" t="s">
        <v>87</v>
      </c>
      <c r="X75" s="447">
        <f t="shared" si="46"/>
        <v>1</v>
      </c>
      <c r="Y75" s="447">
        <f t="shared" si="47"/>
        <v>0</v>
      </c>
      <c r="Z75" s="447">
        <f t="shared" si="48"/>
        <v>1</v>
      </c>
      <c r="AA75" s="447">
        <f t="shared" si="49"/>
        <v>0</v>
      </c>
      <c r="AB75" s="447">
        <f t="shared" si="50"/>
        <v>2</v>
      </c>
      <c r="AC75" s="447">
        <f t="shared" si="51"/>
        <v>1</v>
      </c>
      <c r="AD75" s="447">
        <f t="shared" si="52"/>
        <v>3</v>
      </c>
      <c r="AE75" s="447">
        <f t="shared" si="53"/>
        <v>4</v>
      </c>
      <c r="AF75" s="447">
        <f t="shared" si="54"/>
        <v>2</v>
      </c>
      <c r="AG75" s="447">
        <f t="shared" si="55"/>
        <v>2</v>
      </c>
      <c r="AH75" s="447">
        <f t="shared" si="56"/>
        <v>0</v>
      </c>
      <c r="AI75" s="447">
        <f t="shared" si="57"/>
        <v>1</v>
      </c>
      <c r="AJ75" s="447">
        <f t="shared" si="58"/>
        <v>0</v>
      </c>
      <c r="AK75" s="447">
        <f t="shared" si="59"/>
        <v>2</v>
      </c>
      <c r="AL75" s="447">
        <f t="shared" si="60"/>
        <v>0</v>
      </c>
      <c r="AM75" s="447">
        <f t="shared" si="61"/>
        <v>0</v>
      </c>
      <c r="AN75" s="447">
        <f t="shared" si="62"/>
        <v>0</v>
      </c>
      <c r="AO75" s="447">
        <f t="shared" si="63"/>
        <v>1</v>
      </c>
      <c r="AP75" s="447">
        <f t="shared" si="64"/>
        <v>0</v>
      </c>
      <c r="AQ75" s="447">
        <f t="shared" si="65"/>
        <v>0</v>
      </c>
      <c r="AR75" s="447">
        <f t="shared" si="66"/>
        <v>0</v>
      </c>
      <c r="AT75" s="16" t="s">
        <v>87</v>
      </c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>
        <v>1</v>
      </c>
      <c r="BY75" s="13"/>
      <c r="BZ75" s="13">
        <v>2</v>
      </c>
      <c r="CA75" s="13"/>
      <c r="CB75" s="13">
        <v>1</v>
      </c>
      <c r="CC75" s="13"/>
      <c r="CD75" s="13">
        <v>1</v>
      </c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>
        <v>1</v>
      </c>
      <c r="CP75" s="13"/>
      <c r="CQ75" s="13"/>
      <c r="CR75" s="13">
        <v>1</v>
      </c>
      <c r="CS75" s="13">
        <v>1</v>
      </c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>
        <v>1</v>
      </c>
      <c r="DF75" s="13"/>
      <c r="DG75" s="13"/>
      <c r="DH75" s="13"/>
      <c r="DI75" s="13">
        <v>1</v>
      </c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>
        <v>1</v>
      </c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59">
        <v>11</v>
      </c>
      <c r="FC75" s="13"/>
      <c r="FD75" s="13"/>
      <c r="FE75" s="13">
        <v>1</v>
      </c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>
        <v>1</v>
      </c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>
        <v>1</v>
      </c>
      <c r="GD75" s="13"/>
      <c r="GE75" s="13"/>
      <c r="GF75" s="13">
        <v>1</v>
      </c>
      <c r="GG75" s="13"/>
      <c r="GH75" s="13"/>
      <c r="GI75" s="13"/>
      <c r="GJ75" s="13"/>
      <c r="GK75" s="13">
        <v>1</v>
      </c>
      <c r="GL75" s="13"/>
      <c r="GM75" s="13">
        <v>1</v>
      </c>
      <c r="GN75" s="13"/>
      <c r="GO75" s="13"/>
      <c r="GP75" s="13">
        <v>1</v>
      </c>
      <c r="GQ75" s="13"/>
      <c r="GR75" s="13"/>
      <c r="GS75" s="13">
        <v>1</v>
      </c>
      <c r="GT75" s="13"/>
      <c r="GU75" s="13"/>
      <c r="GV75" s="13"/>
      <c r="GW75" s="13"/>
      <c r="GX75" s="13"/>
      <c r="GY75" s="13"/>
      <c r="GZ75" s="13">
        <v>1</v>
      </c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59">
        <v>9</v>
      </c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59"/>
      <c r="NG75" s="13">
        <v>20</v>
      </c>
    </row>
    <row r="76" spans="1:371">
      <c r="A76" s="8" t="s">
        <v>87</v>
      </c>
      <c r="B76" s="253">
        <f t="shared" ref="B76:B139" si="67">VLOOKUP($A76,$W:$AQ,2,FALSE)</f>
        <v>1</v>
      </c>
      <c r="C76" s="253">
        <f t="shared" ref="C76:C139" si="68">VLOOKUP($A76,$W:$AQ,3,FALSE)</f>
        <v>0</v>
      </c>
      <c r="D76" s="253">
        <f t="shared" ref="D76:D139" si="69">VLOOKUP($A76,$W:$AQ,4,FALSE)</f>
        <v>1</v>
      </c>
      <c r="E76" s="253">
        <f t="shared" ref="E76:E139" si="70">VLOOKUP($A76,$W:$AQ,5,FALSE)</f>
        <v>0</v>
      </c>
      <c r="F76" s="253">
        <f t="shared" ref="F76:F139" si="71">VLOOKUP($A76,$W:$AQ,6,FALSE)</f>
        <v>2</v>
      </c>
      <c r="G76" s="253">
        <f t="shared" ref="G76:G139" si="72">VLOOKUP($A76,$W:$AQ,7,FALSE)</f>
        <v>1</v>
      </c>
      <c r="H76" s="253">
        <f t="shared" ref="H76:H139" si="73">VLOOKUP($A76,$W:$AQ,8,FALSE)</f>
        <v>3</v>
      </c>
      <c r="I76" s="253">
        <f t="shared" ref="I76:I139" si="74">VLOOKUP($A76,$W:$AQ,9,FALSE)</f>
        <v>4</v>
      </c>
      <c r="J76" s="253">
        <f t="shared" ref="J76:J139" si="75">VLOOKUP($A76,$W:$AQ,10,FALSE)</f>
        <v>2</v>
      </c>
      <c r="K76" s="253">
        <f t="shared" ref="K76:K139" si="76">VLOOKUP($A76,$W:$AQ,11,FALSE)</f>
        <v>2</v>
      </c>
      <c r="L76" s="253">
        <f t="shared" ref="L76:L139" si="77">VLOOKUP($A76,$W:$AQ,12,FALSE)</f>
        <v>0</v>
      </c>
      <c r="M76" s="253">
        <f t="shared" ref="M76:M139" si="78">VLOOKUP($A76,$W:$AQ,13,FALSE)</f>
        <v>1</v>
      </c>
      <c r="N76" s="253">
        <f t="shared" ref="N76:N139" si="79">VLOOKUP($A76,$W:$AQ,14,FALSE)</f>
        <v>0</v>
      </c>
      <c r="O76" s="253">
        <f t="shared" ref="O76:O139" si="80">VLOOKUP($A76,$W:$AQ,15,FALSE)</f>
        <v>2</v>
      </c>
      <c r="P76" s="253">
        <f t="shared" ref="P76:P139" si="81">VLOOKUP($A76,$W:$AQ,16,FALSE)</f>
        <v>0</v>
      </c>
      <c r="Q76" s="253">
        <f t="shared" ref="Q76:Q139" si="82">VLOOKUP($A76,$W:$AQ,17,FALSE)</f>
        <v>0</v>
      </c>
      <c r="R76" s="253">
        <f t="shared" ref="R76:R139" si="83">VLOOKUP($A76,$W:$AQ,18,FALSE)</f>
        <v>0</v>
      </c>
      <c r="S76" s="253">
        <f t="shared" ref="S76:S139" si="84">VLOOKUP($A76,$W:$AQ,19,FALSE)</f>
        <v>1</v>
      </c>
      <c r="T76" s="253">
        <f t="shared" ref="T76:T139" si="85">VLOOKUP($A76,$W:$AQ,20,FALSE)</f>
        <v>0</v>
      </c>
      <c r="U76" s="253">
        <f t="shared" ref="U76:U139" si="86">VLOOKUP($A76,$W:$AQ,21,FALSE)</f>
        <v>0</v>
      </c>
      <c r="W76" s="16" t="s">
        <v>88</v>
      </c>
      <c r="X76" s="447">
        <f t="shared" si="46"/>
        <v>5</v>
      </c>
      <c r="Y76" s="447">
        <f t="shared" si="47"/>
        <v>6</v>
      </c>
      <c r="Z76" s="447">
        <f t="shared" si="48"/>
        <v>12</v>
      </c>
      <c r="AA76" s="447">
        <f t="shared" si="49"/>
        <v>13</v>
      </c>
      <c r="AB76" s="447">
        <f t="shared" si="50"/>
        <v>74</v>
      </c>
      <c r="AC76" s="447">
        <f t="shared" si="51"/>
        <v>74</v>
      </c>
      <c r="AD76" s="447">
        <f t="shared" si="52"/>
        <v>65</v>
      </c>
      <c r="AE76" s="447">
        <f t="shared" si="53"/>
        <v>95</v>
      </c>
      <c r="AF76" s="447">
        <f t="shared" si="54"/>
        <v>66</v>
      </c>
      <c r="AG76" s="447">
        <f t="shared" si="55"/>
        <v>75</v>
      </c>
      <c r="AH76" s="447">
        <f t="shared" si="56"/>
        <v>52</v>
      </c>
      <c r="AI76" s="447">
        <f t="shared" si="57"/>
        <v>77</v>
      </c>
      <c r="AJ76" s="447">
        <f t="shared" si="58"/>
        <v>35</v>
      </c>
      <c r="AK76" s="447">
        <f t="shared" si="59"/>
        <v>28</v>
      </c>
      <c r="AL76" s="447">
        <f t="shared" si="60"/>
        <v>21</v>
      </c>
      <c r="AM76" s="447">
        <f t="shared" si="61"/>
        <v>16</v>
      </c>
      <c r="AN76" s="447">
        <f t="shared" si="62"/>
        <v>15</v>
      </c>
      <c r="AO76" s="447">
        <f t="shared" si="63"/>
        <v>9</v>
      </c>
      <c r="AP76" s="447">
        <f t="shared" si="64"/>
        <v>1</v>
      </c>
      <c r="AQ76" s="447">
        <f t="shared" si="65"/>
        <v>3</v>
      </c>
      <c r="AR76" s="447">
        <f t="shared" si="66"/>
        <v>0</v>
      </c>
      <c r="AT76" s="16" t="s">
        <v>88</v>
      </c>
      <c r="AU76" s="13">
        <v>2</v>
      </c>
      <c r="AV76" s="13"/>
      <c r="AW76" s="13"/>
      <c r="AX76" s="13"/>
      <c r="AY76" s="13">
        <v>3</v>
      </c>
      <c r="AZ76" s="13"/>
      <c r="BA76" s="13"/>
      <c r="BB76" s="13">
        <v>1</v>
      </c>
      <c r="BC76" s="13"/>
      <c r="BD76" s="13"/>
      <c r="BE76" s="13">
        <v>1</v>
      </c>
      <c r="BF76" s="13">
        <v>1</v>
      </c>
      <c r="BG76" s="13"/>
      <c r="BH76" s="13">
        <v>2</v>
      </c>
      <c r="BI76" s="13">
        <v>1</v>
      </c>
      <c r="BJ76" s="13">
        <v>2</v>
      </c>
      <c r="BK76" s="13"/>
      <c r="BL76" s="13">
        <v>3</v>
      </c>
      <c r="BM76" s="13">
        <v>1</v>
      </c>
      <c r="BN76" s="13">
        <v>2</v>
      </c>
      <c r="BO76" s="13">
        <v>7</v>
      </c>
      <c r="BP76" s="13">
        <v>7</v>
      </c>
      <c r="BQ76" s="13">
        <v>5</v>
      </c>
      <c r="BR76" s="13">
        <v>8</v>
      </c>
      <c r="BS76" s="13">
        <v>4</v>
      </c>
      <c r="BT76" s="13">
        <v>9</v>
      </c>
      <c r="BU76" s="13">
        <v>8</v>
      </c>
      <c r="BV76" s="13">
        <v>12</v>
      </c>
      <c r="BW76" s="13">
        <v>11</v>
      </c>
      <c r="BX76" s="13">
        <v>3</v>
      </c>
      <c r="BY76" s="13">
        <v>8</v>
      </c>
      <c r="BZ76" s="13">
        <v>8</v>
      </c>
      <c r="CA76" s="13">
        <v>11</v>
      </c>
      <c r="CB76" s="13">
        <v>9</v>
      </c>
      <c r="CC76" s="13">
        <v>14</v>
      </c>
      <c r="CD76" s="13">
        <v>11</v>
      </c>
      <c r="CE76" s="13">
        <v>8</v>
      </c>
      <c r="CF76" s="13">
        <v>10</v>
      </c>
      <c r="CG76" s="13">
        <v>9</v>
      </c>
      <c r="CH76" s="13">
        <v>7</v>
      </c>
      <c r="CI76" s="13">
        <v>8</v>
      </c>
      <c r="CJ76" s="13">
        <v>10</v>
      </c>
      <c r="CK76" s="13">
        <v>12</v>
      </c>
      <c r="CL76" s="13">
        <v>5</v>
      </c>
      <c r="CM76" s="13">
        <v>6</v>
      </c>
      <c r="CN76" s="13">
        <v>6</v>
      </c>
      <c r="CO76" s="13">
        <v>10</v>
      </c>
      <c r="CP76" s="13">
        <v>7</v>
      </c>
      <c r="CQ76" s="13">
        <v>4</v>
      </c>
      <c r="CR76" s="13">
        <v>7</v>
      </c>
      <c r="CS76" s="13">
        <v>16</v>
      </c>
      <c r="CT76" s="13">
        <v>8</v>
      </c>
      <c r="CU76" s="13">
        <v>4</v>
      </c>
      <c r="CV76" s="13">
        <v>3</v>
      </c>
      <c r="CW76" s="13">
        <v>5</v>
      </c>
      <c r="CX76" s="13">
        <v>11</v>
      </c>
      <c r="CY76" s="13">
        <v>7</v>
      </c>
      <c r="CZ76" s="13">
        <v>8</v>
      </c>
      <c r="DA76" s="13">
        <v>7</v>
      </c>
      <c r="DB76" s="13">
        <v>8</v>
      </c>
      <c r="DC76" s="13">
        <v>4</v>
      </c>
      <c r="DD76" s="13">
        <v>2</v>
      </c>
      <c r="DE76" s="13">
        <v>2</v>
      </c>
      <c r="DF76" s="13">
        <v>3</v>
      </c>
      <c r="DG76" s="13">
        <v>4</v>
      </c>
      <c r="DH76" s="13">
        <v>4</v>
      </c>
      <c r="DI76" s="13">
        <v>5</v>
      </c>
      <c r="DJ76" s="13">
        <v>1</v>
      </c>
      <c r="DK76" s="13">
        <v>2</v>
      </c>
      <c r="DL76" s="13">
        <v>1</v>
      </c>
      <c r="DM76" s="13">
        <v>2</v>
      </c>
      <c r="DN76" s="13">
        <v>2</v>
      </c>
      <c r="DO76" s="13">
        <v>3</v>
      </c>
      <c r="DP76" s="13"/>
      <c r="DQ76" s="13">
        <v>3</v>
      </c>
      <c r="DR76" s="13"/>
      <c r="DS76" s="13">
        <v>2</v>
      </c>
      <c r="DT76" s="13">
        <v>2</v>
      </c>
      <c r="DU76" s="13">
        <v>2</v>
      </c>
      <c r="DV76" s="13"/>
      <c r="DW76" s="13">
        <v>1</v>
      </c>
      <c r="DX76" s="13">
        <v>1</v>
      </c>
      <c r="DY76" s="13">
        <v>1</v>
      </c>
      <c r="DZ76" s="13">
        <v>1</v>
      </c>
      <c r="EA76" s="13">
        <v>2</v>
      </c>
      <c r="EB76" s="13"/>
      <c r="EC76" s="13">
        <v>1</v>
      </c>
      <c r="ED76" s="13">
        <v>1</v>
      </c>
      <c r="EE76" s="13"/>
      <c r="EF76" s="13">
        <v>1</v>
      </c>
      <c r="EG76" s="13"/>
      <c r="EH76" s="13">
        <v>1</v>
      </c>
      <c r="EI76" s="13"/>
      <c r="EJ76" s="13"/>
      <c r="EK76" s="13">
        <v>1</v>
      </c>
      <c r="EL76" s="13"/>
      <c r="EM76" s="13"/>
      <c r="EN76" s="13">
        <v>1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59">
        <v>396</v>
      </c>
      <c r="FC76" s="13">
        <v>2</v>
      </c>
      <c r="FD76" s="13"/>
      <c r="FE76" s="13"/>
      <c r="FF76" s="13"/>
      <c r="FG76" s="13">
        <v>1</v>
      </c>
      <c r="FH76" s="13"/>
      <c r="FI76" s="13"/>
      <c r="FJ76" s="13"/>
      <c r="FK76" s="13">
        <v>1</v>
      </c>
      <c r="FL76" s="13">
        <v>1</v>
      </c>
      <c r="FM76" s="13">
        <v>2</v>
      </c>
      <c r="FN76" s="13"/>
      <c r="FO76" s="13">
        <v>1</v>
      </c>
      <c r="FP76" s="13"/>
      <c r="FQ76" s="13"/>
      <c r="FR76" s="13">
        <v>1</v>
      </c>
      <c r="FS76" s="13">
        <v>2</v>
      </c>
      <c r="FT76" s="13">
        <v>1</v>
      </c>
      <c r="FU76" s="13">
        <v>3</v>
      </c>
      <c r="FV76" s="13">
        <v>2</v>
      </c>
      <c r="FW76" s="13">
        <v>8</v>
      </c>
      <c r="FX76" s="13">
        <v>8</v>
      </c>
      <c r="FY76" s="13">
        <v>4</v>
      </c>
      <c r="FZ76" s="13">
        <v>6</v>
      </c>
      <c r="GA76" s="13">
        <v>7</v>
      </c>
      <c r="GB76" s="13">
        <v>10</v>
      </c>
      <c r="GC76" s="13">
        <v>7</v>
      </c>
      <c r="GD76" s="13">
        <v>8</v>
      </c>
      <c r="GE76" s="13">
        <v>6</v>
      </c>
      <c r="GF76" s="13">
        <v>10</v>
      </c>
      <c r="GG76" s="13">
        <v>14</v>
      </c>
      <c r="GH76" s="13">
        <v>3</v>
      </c>
      <c r="GI76" s="13">
        <v>8</v>
      </c>
      <c r="GJ76" s="13">
        <v>7</v>
      </c>
      <c r="GK76" s="13">
        <v>8</v>
      </c>
      <c r="GL76" s="13">
        <v>6</v>
      </c>
      <c r="GM76" s="13">
        <v>4</v>
      </c>
      <c r="GN76" s="13">
        <v>5</v>
      </c>
      <c r="GO76" s="13">
        <v>5</v>
      </c>
      <c r="GP76" s="13">
        <v>5</v>
      </c>
      <c r="GQ76" s="13">
        <v>8</v>
      </c>
      <c r="GR76" s="13">
        <v>5</v>
      </c>
      <c r="GS76" s="13">
        <v>11</v>
      </c>
      <c r="GT76" s="13">
        <v>4</v>
      </c>
      <c r="GU76" s="13">
        <v>5</v>
      </c>
      <c r="GV76" s="13">
        <v>6</v>
      </c>
      <c r="GW76" s="13">
        <v>6</v>
      </c>
      <c r="GX76" s="13">
        <v>4</v>
      </c>
      <c r="GY76" s="13">
        <v>5</v>
      </c>
      <c r="GZ76" s="13">
        <v>12</v>
      </c>
      <c r="HA76" s="13">
        <v>8</v>
      </c>
      <c r="HB76" s="13">
        <v>3</v>
      </c>
      <c r="HC76" s="13">
        <v>3</v>
      </c>
      <c r="HD76" s="13">
        <v>6</v>
      </c>
      <c r="HE76" s="13">
        <v>5</v>
      </c>
      <c r="HF76" s="13">
        <v>4</v>
      </c>
      <c r="HG76" s="13">
        <v>4</v>
      </c>
      <c r="HH76" s="13">
        <v>7</v>
      </c>
      <c r="HI76" s="13">
        <v>8</v>
      </c>
      <c r="HJ76" s="13">
        <v>4</v>
      </c>
      <c r="HK76" s="13">
        <v>1</v>
      </c>
      <c r="HL76" s="13">
        <v>5</v>
      </c>
      <c r="HM76" s="13">
        <v>7</v>
      </c>
      <c r="HN76" s="13">
        <v>3</v>
      </c>
      <c r="HO76" s="13">
        <v>4</v>
      </c>
      <c r="HP76" s="13">
        <v>5</v>
      </c>
      <c r="HQ76" s="13">
        <v>6</v>
      </c>
      <c r="HR76" s="13">
        <v>2</v>
      </c>
      <c r="HS76" s="13">
        <v>1</v>
      </c>
      <c r="HT76" s="13">
        <v>1</v>
      </c>
      <c r="HU76" s="13"/>
      <c r="HV76" s="13">
        <v>5</v>
      </c>
      <c r="HW76" s="13">
        <v>2</v>
      </c>
      <c r="HX76" s="13">
        <v>6</v>
      </c>
      <c r="HY76" s="13">
        <v>2</v>
      </c>
      <c r="HZ76" s="13">
        <v>1</v>
      </c>
      <c r="IA76" s="13">
        <v>1</v>
      </c>
      <c r="IB76" s="13">
        <v>1</v>
      </c>
      <c r="IC76" s="13">
        <v>2</v>
      </c>
      <c r="ID76" s="13">
        <v>1</v>
      </c>
      <c r="IE76" s="13">
        <v>3</v>
      </c>
      <c r="IF76" s="13">
        <v>1</v>
      </c>
      <c r="IG76" s="13">
        <v>1</v>
      </c>
      <c r="IH76" s="13">
        <v>1</v>
      </c>
      <c r="II76" s="13">
        <v>2</v>
      </c>
      <c r="IJ76" s="13">
        <v>2</v>
      </c>
      <c r="IK76" s="13">
        <v>1</v>
      </c>
      <c r="IL76" s="13">
        <v>2</v>
      </c>
      <c r="IM76" s="13">
        <v>1</v>
      </c>
      <c r="IN76" s="13">
        <v>1</v>
      </c>
      <c r="IO76" s="13"/>
      <c r="IP76" s="13"/>
      <c r="IQ76" s="13"/>
      <c r="IR76" s="13">
        <v>1</v>
      </c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59">
        <v>346</v>
      </c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59"/>
      <c r="NG76" s="13">
        <v>742</v>
      </c>
    </row>
    <row r="77" spans="1:371">
      <c r="A77" s="8" t="s">
        <v>88</v>
      </c>
      <c r="B77" s="253">
        <f t="shared" si="67"/>
        <v>5</v>
      </c>
      <c r="C77" s="253">
        <f t="shared" si="68"/>
        <v>6</v>
      </c>
      <c r="D77" s="253">
        <f t="shared" si="69"/>
        <v>12</v>
      </c>
      <c r="E77" s="253">
        <f t="shared" si="70"/>
        <v>13</v>
      </c>
      <c r="F77" s="253">
        <f t="shared" si="71"/>
        <v>74</v>
      </c>
      <c r="G77" s="253">
        <f t="shared" si="72"/>
        <v>74</v>
      </c>
      <c r="H77" s="253">
        <f t="shared" si="73"/>
        <v>65</v>
      </c>
      <c r="I77" s="253">
        <f t="shared" si="74"/>
        <v>95</v>
      </c>
      <c r="J77" s="253">
        <f t="shared" si="75"/>
        <v>66</v>
      </c>
      <c r="K77" s="253">
        <f t="shared" si="76"/>
        <v>75</v>
      </c>
      <c r="L77" s="253">
        <f t="shared" si="77"/>
        <v>52</v>
      </c>
      <c r="M77" s="253">
        <f t="shared" si="78"/>
        <v>77</v>
      </c>
      <c r="N77" s="253">
        <f t="shared" si="79"/>
        <v>35</v>
      </c>
      <c r="O77" s="253">
        <f t="shared" si="80"/>
        <v>28</v>
      </c>
      <c r="P77" s="253">
        <f t="shared" si="81"/>
        <v>21</v>
      </c>
      <c r="Q77" s="253">
        <f t="shared" si="82"/>
        <v>16</v>
      </c>
      <c r="R77" s="253">
        <f t="shared" si="83"/>
        <v>15</v>
      </c>
      <c r="S77" s="253">
        <f t="shared" si="84"/>
        <v>9</v>
      </c>
      <c r="T77" s="253">
        <f t="shared" si="85"/>
        <v>1</v>
      </c>
      <c r="U77" s="253">
        <f t="shared" si="86"/>
        <v>3</v>
      </c>
      <c r="W77" s="16" t="s">
        <v>89</v>
      </c>
      <c r="X77" s="447">
        <f t="shared" si="46"/>
        <v>3</v>
      </c>
      <c r="Y77" s="447">
        <f t="shared" si="47"/>
        <v>1</v>
      </c>
      <c r="Z77" s="447">
        <f t="shared" si="48"/>
        <v>2</v>
      </c>
      <c r="AA77" s="447">
        <f t="shared" si="49"/>
        <v>12</v>
      </c>
      <c r="AB77" s="447">
        <f t="shared" si="50"/>
        <v>24</v>
      </c>
      <c r="AC77" s="447">
        <f t="shared" si="51"/>
        <v>42</v>
      </c>
      <c r="AD77" s="447">
        <f t="shared" si="52"/>
        <v>44</v>
      </c>
      <c r="AE77" s="447">
        <f t="shared" si="53"/>
        <v>49</v>
      </c>
      <c r="AF77" s="447">
        <f t="shared" si="54"/>
        <v>52</v>
      </c>
      <c r="AG77" s="447">
        <f t="shared" si="55"/>
        <v>40</v>
      </c>
      <c r="AH77" s="447">
        <f t="shared" si="56"/>
        <v>22</v>
      </c>
      <c r="AI77" s="447">
        <f t="shared" si="57"/>
        <v>24</v>
      </c>
      <c r="AJ77" s="447">
        <f t="shared" si="58"/>
        <v>12</v>
      </c>
      <c r="AK77" s="447">
        <f t="shared" si="59"/>
        <v>16</v>
      </c>
      <c r="AL77" s="447">
        <f t="shared" si="60"/>
        <v>13</v>
      </c>
      <c r="AM77" s="447">
        <f t="shared" si="61"/>
        <v>8</v>
      </c>
      <c r="AN77" s="447">
        <f t="shared" si="62"/>
        <v>2</v>
      </c>
      <c r="AO77" s="447">
        <f t="shared" si="63"/>
        <v>5</v>
      </c>
      <c r="AP77" s="447">
        <f t="shared" si="64"/>
        <v>0</v>
      </c>
      <c r="AQ77" s="447">
        <f t="shared" si="65"/>
        <v>2</v>
      </c>
      <c r="AR77" s="447">
        <f t="shared" si="66"/>
        <v>0</v>
      </c>
      <c r="AT77" s="16" t="s">
        <v>89</v>
      </c>
      <c r="AU77" s="13"/>
      <c r="AV77" s="13"/>
      <c r="AW77" s="13"/>
      <c r="AX77" s="13">
        <v>1</v>
      </c>
      <c r="AY77" s="13"/>
      <c r="AZ77" s="13"/>
      <c r="BA77" s="13"/>
      <c r="BB77" s="13"/>
      <c r="BC77" s="13"/>
      <c r="BD77" s="13"/>
      <c r="BE77" s="13">
        <v>1</v>
      </c>
      <c r="BF77" s="13">
        <v>1</v>
      </c>
      <c r="BG77" s="13"/>
      <c r="BH77" s="13"/>
      <c r="BI77" s="13"/>
      <c r="BJ77" s="13">
        <v>1</v>
      </c>
      <c r="BK77" s="13">
        <v>2</v>
      </c>
      <c r="BL77" s="13">
        <v>1</v>
      </c>
      <c r="BM77" s="13">
        <v>3</v>
      </c>
      <c r="BN77" s="13">
        <v>3</v>
      </c>
      <c r="BO77" s="13">
        <v>3</v>
      </c>
      <c r="BP77" s="13">
        <v>2</v>
      </c>
      <c r="BQ77" s="13">
        <v>3</v>
      </c>
      <c r="BR77" s="13">
        <v>4</v>
      </c>
      <c r="BS77" s="13">
        <v>2</v>
      </c>
      <c r="BT77" s="13">
        <v>5</v>
      </c>
      <c r="BU77" s="13">
        <v>5</v>
      </c>
      <c r="BV77" s="13">
        <v>3</v>
      </c>
      <c r="BW77" s="13">
        <v>6</v>
      </c>
      <c r="BX77" s="13">
        <v>9</v>
      </c>
      <c r="BY77" s="13">
        <v>4</v>
      </c>
      <c r="BZ77" s="13">
        <v>5</v>
      </c>
      <c r="CA77" s="13">
        <v>2</v>
      </c>
      <c r="CB77" s="13">
        <v>4</v>
      </c>
      <c r="CC77" s="13">
        <v>8</v>
      </c>
      <c r="CD77" s="13">
        <v>6</v>
      </c>
      <c r="CE77" s="13">
        <v>7</v>
      </c>
      <c r="CF77" s="13">
        <v>5</v>
      </c>
      <c r="CG77" s="13">
        <v>4</v>
      </c>
      <c r="CH77" s="13">
        <v>4</v>
      </c>
      <c r="CI77" s="13">
        <v>5</v>
      </c>
      <c r="CJ77" s="13">
        <v>3</v>
      </c>
      <c r="CK77" s="13">
        <v>3</v>
      </c>
      <c r="CL77" s="13">
        <v>3</v>
      </c>
      <c r="CM77" s="13">
        <v>3</v>
      </c>
      <c r="CN77" s="13">
        <v>7</v>
      </c>
      <c r="CO77" s="13">
        <v>7</v>
      </c>
      <c r="CP77" s="13">
        <v>5</v>
      </c>
      <c r="CQ77" s="13">
        <v>3</v>
      </c>
      <c r="CR77" s="13">
        <v>1</v>
      </c>
      <c r="CS77" s="13">
        <v>2</v>
      </c>
      <c r="CT77" s="13">
        <v>2</v>
      </c>
      <c r="CU77" s="13">
        <v>6</v>
      </c>
      <c r="CV77" s="13">
        <v>3</v>
      </c>
      <c r="CW77" s="13">
        <v>3</v>
      </c>
      <c r="CX77" s="13">
        <v>1</v>
      </c>
      <c r="CY77" s="13">
        <v>3</v>
      </c>
      <c r="CZ77" s="13">
        <v>1</v>
      </c>
      <c r="DA77" s="13">
        <v>1</v>
      </c>
      <c r="DB77" s="13">
        <v>2</v>
      </c>
      <c r="DC77" s="13">
        <v>3</v>
      </c>
      <c r="DD77" s="13">
        <v>2</v>
      </c>
      <c r="DE77" s="13">
        <v>1</v>
      </c>
      <c r="DF77" s="13">
        <v>1</v>
      </c>
      <c r="DG77" s="13">
        <v>3</v>
      </c>
      <c r="DH77" s="13">
        <v>3</v>
      </c>
      <c r="DI77" s="13"/>
      <c r="DJ77" s="13">
        <v>2</v>
      </c>
      <c r="DK77" s="13">
        <v>1</v>
      </c>
      <c r="DL77" s="13"/>
      <c r="DM77" s="13"/>
      <c r="DN77" s="13"/>
      <c r="DO77" s="13">
        <v>1</v>
      </c>
      <c r="DP77" s="13">
        <v>1</v>
      </c>
      <c r="DQ77" s="13"/>
      <c r="DR77" s="13"/>
      <c r="DS77" s="13">
        <v>1</v>
      </c>
      <c r="DT77" s="13">
        <v>2</v>
      </c>
      <c r="DU77" s="13">
        <v>1</v>
      </c>
      <c r="DV77" s="13">
        <v>2</v>
      </c>
      <c r="DW77" s="13"/>
      <c r="DX77" s="13"/>
      <c r="DY77" s="13"/>
      <c r="DZ77" s="13">
        <v>2</v>
      </c>
      <c r="EA77" s="13">
        <v>1</v>
      </c>
      <c r="EB77" s="13">
        <v>1</v>
      </c>
      <c r="EC77" s="13"/>
      <c r="ED77" s="13"/>
      <c r="EE77" s="13"/>
      <c r="EF77" s="13">
        <v>1</v>
      </c>
      <c r="EG77" s="13">
        <v>1</v>
      </c>
      <c r="EH77" s="13">
        <v>1</v>
      </c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59">
        <v>199</v>
      </c>
      <c r="FC77" s="13"/>
      <c r="FD77" s="13"/>
      <c r="FE77" s="13">
        <v>1</v>
      </c>
      <c r="FF77" s="13"/>
      <c r="FG77" s="13"/>
      <c r="FH77" s="13"/>
      <c r="FI77" s="13"/>
      <c r="FJ77" s="13">
        <v>1</v>
      </c>
      <c r="FK77" s="13"/>
      <c r="FL77" s="13">
        <v>1</v>
      </c>
      <c r="FM77" s="13"/>
      <c r="FN77" s="13"/>
      <c r="FO77" s="13"/>
      <c r="FP77" s="13"/>
      <c r="FQ77" s="13"/>
      <c r="FR77" s="13"/>
      <c r="FS77" s="13">
        <v>1</v>
      </c>
      <c r="FT77" s="13">
        <v>1</v>
      </c>
      <c r="FU77" s="13"/>
      <c r="FV77" s="13"/>
      <c r="FW77" s="13"/>
      <c r="FX77" s="13">
        <v>1</v>
      </c>
      <c r="FY77" s="13">
        <v>1</v>
      </c>
      <c r="FZ77" s="13">
        <v>1</v>
      </c>
      <c r="GA77" s="13">
        <v>1</v>
      </c>
      <c r="GB77" s="13">
        <v>7</v>
      </c>
      <c r="GC77" s="13">
        <v>6</v>
      </c>
      <c r="GD77" s="13">
        <v>2</v>
      </c>
      <c r="GE77" s="13">
        <v>1</v>
      </c>
      <c r="GF77" s="13">
        <v>4</v>
      </c>
      <c r="GG77" s="13">
        <v>4</v>
      </c>
      <c r="GH77" s="13">
        <v>2</v>
      </c>
      <c r="GI77" s="13">
        <v>6</v>
      </c>
      <c r="GJ77" s="13">
        <v>1</v>
      </c>
      <c r="GK77" s="13">
        <v>2</v>
      </c>
      <c r="GL77" s="13">
        <v>3</v>
      </c>
      <c r="GM77" s="13">
        <v>6</v>
      </c>
      <c r="GN77" s="13">
        <v>5</v>
      </c>
      <c r="GO77" s="13">
        <v>6</v>
      </c>
      <c r="GP77" s="13">
        <v>9</v>
      </c>
      <c r="GQ77" s="13">
        <v>4</v>
      </c>
      <c r="GR77" s="13">
        <v>8</v>
      </c>
      <c r="GS77" s="13">
        <v>2</v>
      </c>
      <c r="GT77" s="13">
        <v>6</v>
      </c>
      <c r="GU77" s="13">
        <v>6</v>
      </c>
      <c r="GV77" s="13">
        <v>5</v>
      </c>
      <c r="GW77" s="13">
        <v>3</v>
      </c>
      <c r="GX77" s="13">
        <v>9</v>
      </c>
      <c r="GY77" s="13">
        <v>5</v>
      </c>
      <c r="GZ77" s="13">
        <v>4</v>
      </c>
      <c r="HA77" s="13">
        <v>4</v>
      </c>
      <c r="HB77" s="13">
        <v>2</v>
      </c>
      <c r="HC77" s="13">
        <v>1</v>
      </c>
      <c r="HD77" s="13"/>
      <c r="HE77" s="13">
        <v>3</v>
      </c>
      <c r="HF77" s="13">
        <v>1</v>
      </c>
      <c r="HG77" s="13">
        <v>2</v>
      </c>
      <c r="HH77" s="13">
        <v>3</v>
      </c>
      <c r="HI77" s="13">
        <v>3</v>
      </c>
      <c r="HJ77" s="13">
        <v>3</v>
      </c>
      <c r="HK77" s="13"/>
      <c r="HL77" s="13">
        <v>1</v>
      </c>
      <c r="HM77" s="13"/>
      <c r="HN77" s="13">
        <v>2</v>
      </c>
      <c r="HO77" s="13">
        <v>1</v>
      </c>
      <c r="HP77" s="13">
        <v>3</v>
      </c>
      <c r="HQ77" s="13"/>
      <c r="HR77" s="13">
        <v>1</v>
      </c>
      <c r="HS77" s="13">
        <v>2</v>
      </c>
      <c r="HT77" s="13">
        <v>2</v>
      </c>
      <c r="HU77" s="13">
        <v>2</v>
      </c>
      <c r="HV77" s="13">
        <v>2</v>
      </c>
      <c r="HW77" s="13">
        <v>1</v>
      </c>
      <c r="HX77" s="13">
        <v>4</v>
      </c>
      <c r="HY77" s="13">
        <v>1</v>
      </c>
      <c r="HZ77" s="13"/>
      <c r="IA77" s="13"/>
      <c r="IB77" s="13"/>
      <c r="IC77" s="13">
        <v>3</v>
      </c>
      <c r="ID77" s="13"/>
      <c r="IE77" s="13"/>
      <c r="IF77" s="13">
        <v>1</v>
      </c>
      <c r="IG77" s="13"/>
      <c r="IH77" s="13"/>
      <c r="II77" s="13">
        <v>1</v>
      </c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59">
        <v>174</v>
      </c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59"/>
      <c r="NG77" s="13">
        <v>373</v>
      </c>
    </row>
    <row r="78" spans="1:371">
      <c r="A78" s="8" t="s">
        <v>89</v>
      </c>
      <c r="B78" s="253">
        <f t="shared" si="67"/>
        <v>3</v>
      </c>
      <c r="C78" s="253">
        <f t="shared" si="68"/>
        <v>1</v>
      </c>
      <c r="D78" s="253">
        <f t="shared" si="69"/>
        <v>2</v>
      </c>
      <c r="E78" s="253">
        <f t="shared" si="70"/>
        <v>12</v>
      </c>
      <c r="F78" s="253">
        <f t="shared" si="71"/>
        <v>24</v>
      </c>
      <c r="G78" s="253">
        <f t="shared" si="72"/>
        <v>42</v>
      </c>
      <c r="H78" s="253">
        <f t="shared" si="73"/>
        <v>44</v>
      </c>
      <c r="I78" s="253">
        <f t="shared" si="74"/>
        <v>49</v>
      </c>
      <c r="J78" s="253">
        <f t="shared" si="75"/>
        <v>52</v>
      </c>
      <c r="K78" s="253">
        <f t="shared" si="76"/>
        <v>40</v>
      </c>
      <c r="L78" s="253">
        <f t="shared" si="77"/>
        <v>22</v>
      </c>
      <c r="M78" s="253">
        <f t="shared" si="78"/>
        <v>24</v>
      </c>
      <c r="N78" s="253">
        <f t="shared" si="79"/>
        <v>12</v>
      </c>
      <c r="O78" s="253">
        <f t="shared" si="80"/>
        <v>16</v>
      </c>
      <c r="P78" s="253">
        <f t="shared" si="81"/>
        <v>13</v>
      </c>
      <c r="Q78" s="253">
        <f t="shared" si="82"/>
        <v>8</v>
      </c>
      <c r="R78" s="253">
        <f t="shared" si="83"/>
        <v>2</v>
      </c>
      <c r="S78" s="253">
        <f t="shared" si="84"/>
        <v>5</v>
      </c>
      <c r="T78" s="253">
        <f t="shared" si="85"/>
        <v>0</v>
      </c>
      <c r="U78" s="253">
        <f t="shared" si="86"/>
        <v>2</v>
      </c>
      <c r="W78" s="16" t="s">
        <v>90</v>
      </c>
      <c r="X78" s="447">
        <f t="shared" si="46"/>
        <v>9</v>
      </c>
      <c r="Y78" s="447">
        <f t="shared" si="47"/>
        <v>9</v>
      </c>
      <c r="Z78" s="447">
        <f t="shared" si="48"/>
        <v>19</v>
      </c>
      <c r="AA78" s="447">
        <f t="shared" si="49"/>
        <v>27</v>
      </c>
      <c r="AB78" s="447">
        <f t="shared" si="50"/>
        <v>30</v>
      </c>
      <c r="AC78" s="447">
        <f t="shared" si="51"/>
        <v>57</v>
      </c>
      <c r="AD78" s="447">
        <f t="shared" si="52"/>
        <v>54</v>
      </c>
      <c r="AE78" s="447">
        <f t="shared" si="53"/>
        <v>41</v>
      </c>
      <c r="AF78" s="447">
        <f t="shared" si="54"/>
        <v>38</v>
      </c>
      <c r="AG78" s="447">
        <f t="shared" si="55"/>
        <v>42</v>
      </c>
      <c r="AH78" s="447">
        <f t="shared" si="56"/>
        <v>28</v>
      </c>
      <c r="AI78" s="447">
        <f t="shared" si="57"/>
        <v>31</v>
      </c>
      <c r="AJ78" s="447">
        <f t="shared" si="58"/>
        <v>27</v>
      </c>
      <c r="AK78" s="447">
        <f t="shared" si="59"/>
        <v>24</v>
      </c>
      <c r="AL78" s="447">
        <f t="shared" si="60"/>
        <v>16</v>
      </c>
      <c r="AM78" s="447">
        <f t="shared" si="61"/>
        <v>7</v>
      </c>
      <c r="AN78" s="447">
        <f t="shared" si="62"/>
        <v>4</v>
      </c>
      <c r="AO78" s="447">
        <f t="shared" si="63"/>
        <v>4</v>
      </c>
      <c r="AP78" s="447">
        <f t="shared" si="64"/>
        <v>1</v>
      </c>
      <c r="AQ78" s="447">
        <f t="shared" si="65"/>
        <v>1</v>
      </c>
      <c r="AR78" s="447">
        <f t="shared" si="66"/>
        <v>0</v>
      </c>
      <c r="AT78" s="16" t="s">
        <v>90</v>
      </c>
      <c r="AU78" s="13"/>
      <c r="AV78" s="13">
        <v>1</v>
      </c>
      <c r="AW78" s="13"/>
      <c r="AX78" s="13"/>
      <c r="AY78" s="13">
        <v>2</v>
      </c>
      <c r="AZ78" s="13">
        <v>1</v>
      </c>
      <c r="BA78" s="13">
        <v>1</v>
      </c>
      <c r="BB78" s="13">
        <v>1</v>
      </c>
      <c r="BC78" s="13">
        <v>3</v>
      </c>
      <c r="BD78" s="13"/>
      <c r="BE78" s="13"/>
      <c r="BF78" s="13">
        <v>4</v>
      </c>
      <c r="BG78" s="13">
        <v>3</v>
      </c>
      <c r="BH78" s="13">
        <v>2</v>
      </c>
      <c r="BI78" s="13"/>
      <c r="BJ78" s="13">
        <v>3</v>
      </c>
      <c r="BK78" s="13">
        <v>5</v>
      </c>
      <c r="BL78" s="13">
        <v>3</v>
      </c>
      <c r="BM78" s="13">
        <v>2</v>
      </c>
      <c r="BN78" s="13">
        <v>5</v>
      </c>
      <c r="BO78" s="13">
        <v>9</v>
      </c>
      <c r="BP78" s="13">
        <v>5</v>
      </c>
      <c r="BQ78" s="13">
        <v>4</v>
      </c>
      <c r="BR78" s="13">
        <v>6</v>
      </c>
      <c r="BS78" s="13">
        <v>4</v>
      </c>
      <c r="BT78" s="13">
        <v>5</v>
      </c>
      <c r="BU78" s="13">
        <v>7</v>
      </c>
      <c r="BV78" s="13">
        <v>4</v>
      </c>
      <c r="BW78" s="13">
        <v>7</v>
      </c>
      <c r="BX78" s="13">
        <v>6</v>
      </c>
      <c r="BY78" s="13">
        <v>6</v>
      </c>
      <c r="BZ78" s="13">
        <v>2</v>
      </c>
      <c r="CA78" s="13">
        <v>6</v>
      </c>
      <c r="CB78" s="13">
        <v>5</v>
      </c>
      <c r="CC78" s="13">
        <v>2</v>
      </c>
      <c r="CD78" s="13">
        <v>5</v>
      </c>
      <c r="CE78" s="13">
        <v>3</v>
      </c>
      <c r="CF78" s="13">
        <v>5</v>
      </c>
      <c r="CG78" s="13">
        <v>3</v>
      </c>
      <c r="CH78" s="13">
        <v>4</v>
      </c>
      <c r="CI78" s="13">
        <v>2</v>
      </c>
      <c r="CJ78" s="13">
        <v>6</v>
      </c>
      <c r="CK78" s="13">
        <v>3</v>
      </c>
      <c r="CL78" s="13">
        <v>2</v>
      </c>
      <c r="CM78" s="13">
        <v>6</v>
      </c>
      <c r="CN78" s="13">
        <v>4</v>
      </c>
      <c r="CO78" s="13">
        <v>6</v>
      </c>
      <c r="CP78" s="13">
        <v>5</v>
      </c>
      <c r="CQ78" s="13">
        <v>4</v>
      </c>
      <c r="CR78" s="13">
        <v>4</v>
      </c>
      <c r="CS78" s="13">
        <v>2</v>
      </c>
      <c r="CT78" s="13">
        <v>1</v>
      </c>
      <c r="CU78" s="13">
        <v>10</v>
      </c>
      <c r="CV78" s="13">
        <v>3</v>
      </c>
      <c r="CW78" s="13">
        <v>5</v>
      </c>
      <c r="CX78" s="13">
        <v>1</v>
      </c>
      <c r="CY78" s="13">
        <v>3</v>
      </c>
      <c r="CZ78" s="13">
        <v>2</v>
      </c>
      <c r="DA78" s="13">
        <v>2</v>
      </c>
      <c r="DB78" s="13">
        <v>2</v>
      </c>
      <c r="DC78" s="13">
        <v>1</v>
      </c>
      <c r="DD78" s="13">
        <v>5</v>
      </c>
      <c r="DE78" s="13"/>
      <c r="DF78" s="13">
        <v>2</v>
      </c>
      <c r="DG78" s="13">
        <v>4</v>
      </c>
      <c r="DH78" s="13">
        <v>2</v>
      </c>
      <c r="DI78" s="13">
        <v>1</v>
      </c>
      <c r="DJ78" s="13">
        <v>5</v>
      </c>
      <c r="DK78" s="13">
        <v>2</v>
      </c>
      <c r="DL78" s="13">
        <v>2</v>
      </c>
      <c r="DM78" s="13">
        <v>1</v>
      </c>
      <c r="DN78" s="13"/>
      <c r="DO78" s="13">
        <v>3</v>
      </c>
      <c r="DP78" s="13">
        <v>1</v>
      </c>
      <c r="DQ78" s="13"/>
      <c r="DR78" s="13"/>
      <c r="DS78" s="13">
        <v>2</v>
      </c>
      <c r="DT78" s="13"/>
      <c r="DU78" s="13"/>
      <c r="DV78" s="13"/>
      <c r="DW78" s="13">
        <v>1</v>
      </c>
      <c r="DX78" s="13">
        <v>1</v>
      </c>
      <c r="DY78" s="13"/>
      <c r="DZ78" s="13"/>
      <c r="EA78" s="13"/>
      <c r="EB78" s="13">
        <v>1</v>
      </c>
      <c r="EC78" s="13">
        <v>1</v>
      </c>
      <c r="ED78" s="13"/>
      <c r="EE78" s="13"/>
      <c r="EF78" s="13"/>
      <c r="EG78" s="13"/>
      <c r="EH78" s="13">
        <v>1</v>
      </c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59">
        <v>243</v>
      </c>
      <c r="FC78" s="13"/>
      <c r="FD78" s="13">
        <v>1</v>
      </c>
      <c r="FE78" s="13"/>
      <c r="FF78" s="13">
        <v>1</v>
      </c>
      <c r="FG78" s="13">
        <v>1</v>
      </c>
      <c r="FH78" s="13">
        <v>2</v>
      </c>
      <c r="FI78" s="13">
        <v>1</v>
      </c>
      <c r="FJ78" s="13">
        <v>1</v>
      </c>
      <c r="FK78" s="13">
        <v>1</v>
      </c>
      <c r="FL78" s="13">
        <v>1</v>
      </c>
      <c r="FM78" s="13"/>
      <c r="FN78" s="13"/>
      <c r="FO78" s="13">
        <v>2</v>
      </c>
      <c r="FP78" s="13"/>
      <c r="FQ78" s="13">
        <v>2</v>
      </c>
      <c r="FR78" s="13">
        <v>2</v>
      </c>
      <c r="FS78" s="13">
        <v>3</v>
      </c>
      <c r="FT78" s="13">
        <v>4</v>
      </c>
      <c r="FU78" s="13">
        <v>3</v>
      </c>
      <c r="FV78" s="13">
        <v>3</v>
      </c>
      <c r="FW78" s="13">
        <v>2</v>
      </c>
      <c r="FX78" s="13">
        <v>2</v>
      </c>
      <c r="FY78" s="13">
        <v>3</v>
      </c>
      <c r="FZ78" s="13">
        <v>4</v>
      </c>
      <c r="GA78" s="13">
        <v>5</v>
      </c>
      <c r="GB78" s="13">
        <v>3</v>
      </c>
      <c r="GC78" s="13">
        <v>2</v>
      </c>
      <c r="GD78" s="13">
        <v>3</v>
      </c>
      <c r="GE78" s="13">
        <v>2</v>
      </c>
      <c r="GF78" s="13">
        <v>4</v>
      </c>
      <c r="GG78" s="13">
        <v>6</v>
      </c>
      <c r="GH78" s="13">
        <v>8</v>
      </c>
      <c r="GI78" s="13">
        <v>7</v>
      </c>
      <c r="GJ78" s="13">
        <v>1</v>
      </c>
      <c r="GK78" s="13">
        <v>5</v>
      </c>
      <c r="GL78" s="13">
        <v>9</v>
      </c>
      <c r="GM78" s="13">
        <v>2</v>
      </c>
      <c r="GN78" s="13">
        <v>1</v>
      </c>
      <c r="GO78" s="13">
        <v>11</v>
      </c>
      <c r="GP78" s="13">
        <v>4</v>
      </c>
      <c r="GQ78" s="13">
        <v>3</v>
      </c>
      <c r="GR78" s="13">
        <v>3</v>
      </c>
      <c r="GS78" s="13">
        <v>12</v>
      </c>
      <c r="GT78" s="13">
        <v>7</v>
      </c>
      <c r="GU78" s="13"/>
      <c r="GV78" s="13">
        <v>2</v>
      </c>
      <c r="GW78" s="13">
        <v>1</v>
      </c>
      <c r="GX78" s="13">
        <v>6</v>
      </c>
      <c r="GY78" s="13">
        <v>1</v>
      </c>
      <c r="GZ78" s="13">
        <v>3</v>
      </c>
      <c r="HA78" s="13">
        <v>1</v>
      </c>
      <c r="HB78" s="13">
        <v>5</v>
      </c>
      <c r="HC78" s="13">
        <v>3</v>
      </c>
      <c r="HD78" s="13">
        <v>4</v>
      </c>
      <c r="HE78" s="13">
        <v>2</v>
      </c>
      <c r="HF78" s="13">
        <v>2</v>
      </c>
      <c r="HG78" s="13"/>
      <c r="HH78" s="13">
        <v>4</v>
      </c>
      <c r="HI78" s="13">
        <v>5</v>
      </c>
      <c r="HJ78" s="13">
        <v>2</v>
      </c>
      <c r="HK78" s="13">
        <v>2</v>
      </c>
      <c r="HL78" s="13">
        <v>3</v>
      </c>
      <c r="HM78" s="13">
        <v>3</v>
      </c>
      <c r="HN78" s="13">
        <v>3</v>
      </c>
      <c r="HO78" s="13">
        <v>3</v>
      </c>
      <c r="HP78" s="13">
        <v>2</v>
      </c>
      <c r="HQ78" s="13">
        <v>3</v>
      </c>
      <c r="HR78" s="13">
        <v>1</v>
      </c>
      <c r="HS78" s="13">
        <v>4</v>
      </c>
      <c r="HT78" s="13">
        <v>3</v>
      </c>
      <c r="HU78" s="13">
        <v>2</v>
      </c>
      <c r="HV78" s="13">
        <v>3</v>
      </c>
      <c r="HW78" s="13">
        <v>2</v>
      </c>
      <c r="HX78" s="13">
        <v>1</v>
      </c>
      <c r="HY78" s="13">
        <v>1</v>
      </c>
      <c r="HZ78" s="13">
        <v>1</v>
      </c>
      <c r="IA78" s="13">
        <v>2</v>
      </c>
      <c r="IB78" s="13">
        <v>3</v>
      </c>
      <c r="IC78" s="13">
        <v>1</v>
      </c>
      <c r="ID78" s="13"/>
      <c r="IE78" s="13"/>
      <c r="IF78" s="13">
        <v>1</v>
      </c>
      <c r="IG78" s="13"/>
      <c r="IH78" s="13"/>
      <c r="II78" s="13"/>
      <c r="IJ78" s="13"/>
      <c r="IK78" s="13">
        <v>1</v>
      </c>
      <c r="IL78" s="13">
        <v>1</v>
      </c>
      <c r="IM78" s="13"/>
      <c r="IN78" s="13">
        <v>1</v>
      </c>
      <c r="IO78" s="13">
        <v>1</v>
      </c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59">
        <v>226</v>
      </c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59"/>
      <c r="NG78" s="13">
        <v>469</v>
      </c>
    </row>
    <row r="79" spans="1:371">
      <c r="A79" s="8" t="s">
        <v>90</v>
      </c>
      <c r="B79" s="253">
        <f t="shared" si="67"/>
        <v>9</v>
      </c>
      <c r="C79" s="253">
        <f t="shared" si="68"/>
        <v>9</v>
      </c>
      <c r="D79" s="253">
        <f t="shared" si="69"/>
        <v>19</v>
      </c>
      <c r="E79" s="253">
        <f t="shared" si="70"/>
        <v>27</v>
      </c>
      <c r="F79" s="253">
        <f t="shared" si="71"/>
        <v>30</v>
      </c>
      <c r="G79" s="253">
        <f t="shared" si="72"/>
        <v>57</v>
      </c>
      <c r="H79" s="253">
        <f t="shared" si="73"/>
        <v>54</v>
      </c>
      <c r="I79" s="253">
        <f t="shared" si="74"/>
        <v>41</v>
      </c>
      <c r="J79" s="253">
        <f t="shared" si="75"/>
        <v>38</v>
      </c>
      <c r="K79" s="253">
        <f t="shared" si="76"/>
        <v>42</v>
      </c>
      <c r="L79" s="253">
        <f t="shared" si="77"/>
        <v>28</v>
      </c>
      <c r="M79" s="253">
        <f t="shared" si="78"/>
        <v>31</v>
      </c>
      <c r="N79" s="253">
        <f t="shared" si="79"/>
        <v>27</v>
      </c>
      <c r="O79" s="253">
        <f t="shared" si="80"/>
        <v>24</v>
      </c>
      <c r="P79" s="253">
        <f t="shared" si="81"/>
        <v>16</v>
      </c>
      <c r="Q79" s="253">
        <f t="shared" si="82"/>
        <v>7</v>
      </c>
      <c r="R79" s="253">
        <f t="shared" si="83"/>
        <v>4</v>
      </c>
      <c r="S79" s="253">
        <f t="shared" si="84"/>
        <v>4</v>
      </c>
      <c r="T79" s="253">
        <f t="shared" si="85"/>
        <v>1</v>
      </c>
      <c r="U79" s="253">
        <f t="shared" si="86"/>
        <v>1</v>
      </c>
      <c r="W79" s="16" t="s">
        <v>91</v>
      </c>
      <c r="X79" s="447">
        <f t="shared" si="46"/>
        <v>10</v>
      </c>
      <c r="Y79" s="447">
        <f t="shared" si="47"/>
        <v>14</v>
      </c>
      <c r="Z79" s="447">
        <f t="shared" si="48"/>
        <v>32</v>
      </c>
      <c r="AA79" s="447">
        <f t="shared" si="49"/>
        <v>35</v>
      </c>
      <c r="AB79" s="447">
        <f t="shared" si="50"/>
        <v>41</v>
      </c>
      <c r="AC79" s="447">
        <f t="shared" si="51"/>
        <v>56</v>
      </c>
      <c r="AD79" s="447">
        <f t="shared" si="52"/>
        <v>40</v>
      </c>
      <c r="AE79" s="447">
        <f t="shared" si="53"/>
        <v>60</v>
      </c>
      <c r="AF79" s="447">
        <f t="shared" si="54"/>
        <v>51</v>
      </c>
      <c r="AG79" s="447">
        <f t="shared" si="55"/>
        <v>56</v>
      </c>
      <c r="AH79" s="447">
        <f t="shared" si="56"/>
        <v>19</v>
      </c>
      <c r="AI79" s="447">
        <f t="shared" si="57"/>
        <v>22</v>
      </c>
      <c r="AJ79" s="447">
        <f t="shared" si="58"/>
        <v>12</v>
      </c>
      <c r="AK79" s="447">
        <f t="shared" si="59"/>
        <v>16</v>
      </c>
      <c r="AL79" s="447">
        <f t="shared" si="60"/>
        <v>8</v>
      </c>
      <c r="AM79" s="447">
        <f t="shared" si="61"/>
        <v>12</v>
      </c>
      <c r="AN79" s="447">
        <f t="shared" si="62"/>
        <v>4</v>
      </c>
      <c r="AO79" s="447">
        <f t="shared" si="63"/>
        <v>5</v>
      </c>
      <c r="AP79" s="447">
        <f t="shared" si="64"/>
        <v>1</v>
      </c>
      <c r="AQ79" s="447">
        <f t="shared" si="65"/>
        <v>3</v>
      </c>
      <c r="AR79" s="447">
        <f t="shared" si="66"/>
        <v>3</v>
      </c>
      <c r="AT79" s="16" t="s">
        <v>91</v>
      </c>
      <c r="AU79" s="13">
        <v>3</v>
      </c>
      <c r="AV79" s="13"/>
      <c r="AW79" s="13">
        <v>2</v>
      </c>
      <c r="AX79" s="13">
        <v>2</v>
      </c>
      <c r="AY79" s="13"/>
      <c r="AZ79" s="13">
        <v>3</v>
      </c>
      <c r="BA79" s="13"/>
      <c r="BB79" s="13">
        <v>2</v>
      </c>
      <c r="BC79" s="13">
        <v>1</v>
      </c>
      <c r="BD79" s="13">
        <v>1</v>
      </c>
      <c r="BE79" s="13">
        <v>1</v>
      </c>
      <c r="BF79" s="13">
        <v>3</v>
      </c>
      <c r="BG79" s="13">
        <v>2</v>
      </c>
      <c r="BH79" s="13">
        <v>3</v>
      </c>
      <c r="BI79" s="13">
        <v>2</v>
      </c>
      <c r="BJ79" s="13">
        <v>3</v>
      </c>
      <c r="BK79" s="13">
        <v>6</v>
      </c>
      <c r="BL79" s="13">
        <v>5</v>
      </c>
      <c r="BM79" s="13">
        <v>6</v>
      </c>
      <c r="BN79" s="13">
        <v>4</v>
      </c>
      <c r="BO79" s="13">
        <v>3</v>
      </c>
      <c r="BP79" s="13">
        <v>3</v>
      </c>
      <c r="BQ79" s="13">
        <v>4</v>
      </c>
      <c r="BR79" s="13">
        <v>7</v>
      </c>
      <c r="BS79" s="13">
        <v>7</v>
      </c>
      <c r="BT79" s="13">
        <v>8</v>
      </c>
      <c r="BU79" s="13">
        <v>4</v>
      </c>
      <c r="BV79" s="13">
        <v>7</v>
      </c>
      <c r="BW79" s="13">
        <v>6</v>
      </c>
      <c r="BX79" s="13">
        <v>7</v>
      </c>
      <c r="BY79" s="13">
        <v>6</v>
      </c>
      <c r="BZ79" s="13">
        <v>10</v>
      </c>
      <c r="CA79" s="13">
        <v>4</v>
      </c>
      <c r="CB79" s="13">
        <v>9</v>
      </c>
      <c r="CC79" s="13">
        <v>3</v>
      </c>
      <c r="CD79" s="13">
        <v>5</v>
      </c>
      <c r="CE79" s="13">
        <v>3</v>
      </c>
      <c r="CF79" s="13">
        <v>8</v>
      </c>
      <c r="CG79" s="13">
        <v>6</v>
      </c>
      <c r="CH79" s="13">
        <v>6</v>
      </c>
      <c r="CI79" s="13">
        <v>9</v>
      </c>
      <c r="CJ79" s="13">
        <v>2</v>
      </c>
      <c r="CK79" s="13">
        <v>5</v>
      </c>
      <c r="CL79" s="13">
        <v>13</v>
      </c>
      <c r="CM79" s="13">
        <v>5</v>
      </c>
      <c r="CN79" s="13">
        <v>9</v>
      </c>
      <c r="CO79" s="13">
        <v>3</v>
      </c>
      <c r="CP79" s="13">
        <v>3</v>
      </c>
      <c r="CQ79" s="13">
        <v>5</v>
      </c>
      <c r="CR79" s="13">
        <v>2</v>
      </c>
      <c r="CS79" s="13">
        <v>3</v>
      </c>
      <c r="CT79" s="13">
        <v>2</v>
      </c>
      <c r="CU79" s="13">
        <v>2</v>
      </c>
      <c r="CV79" s="13">
        <v>4</v>
      </c>
      <c r="CW79" s="13">
        <v>2</v>
      </c>
      <c r="CX79" s="13">
        <v>2</v>
      </c>
      <c r="CY79" s="13">
        <v>3</v>
      </c>
      <c r="CZ79" s="13"/>
      <c r="DA79" s="13">
        <v>4</v>
      </c>
      <c r="DB79" s="13"/>
      <c r="DC79" s="13">
        <v>1</v>
      </c>
      <c r="DD79" s="13">
        <v>1</v>
      </c>
      <c r="DE79" s="13">
        <v>2</v>
      </c>
      <c r="DF79" s="13"/>
      <c r="DG79" s="13">
        <v>2</v>
      </c>
      <c r="DH79" s="13">
        <v>1</v>
      </c>
      <c r="DI79" s="13">
        <v>4</v>
      </c>
      <c r="DJ79" s="13">
        <v>2</v>
      </c>
      <c r="DK79" s="13">
        <v>3</v>
      </c>
      <c r="DL79" s="13"/>
      <c r="DM79" s="13">
        <v>1</v>
      </c>
      <c r="DN79" s="13">
        <v>2</v>
      </c>
      <c r="DO79" s="13">
        <v>1</v>
      </c>
      <c r="DP79" s="13">
        <v>2</v>
      </c>
      <c r="DQ79" s="13">
        <v>1</v>
      </c>
      <c r="DR79" s="13"/>
      <c r="DS79" s="13">
        <v>1</v>
      </c>
      <c r="DT79" s="13">
        <v>1</v>
      </c>
      <c r="DU79" s="13">
        <v>2</v>
      </c>
      <c r="DV79" s="13">
        <v>1</v>
      </c>
      <c r="DW79" s="13"/>
      <c r="DX79" s="13"/>
      <c r="DY79" s="13"/>
      <c r="DZ79" s="13">
        <v>1</v>
      </c>
      <c r="EA79" s="13">
        <v>2</v>
      </c>
      <c r="EB79" s="13"/>
      <c r="EC79" s="13"/>
      <c r="ED79" s="13"/>
      <c r="EE79" s="13">
        <v>1</v>
      </c>
      <c r="EF79" s="13">
        <v>1</v>
      </c>
      <c r="EG79" s="13">
        <v>1</v>
      </c>
      <c r="EH79" s="13"/>
      <c r="EI79" s="13"/>
      <c r="EJ79" s="13"/>
      <c r="EK79" s="13">
        <v>1</v>
      </c>
      <c r="EL79" s="13"/>
      <c r="EM79" s="13"/>
      <c r="EN79" s="13">
        <v>1</v>
      </c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59">
        <v>279</v>
      </c>
      <c r="FC79" s="13"/>
      <c r="FD79" s="13">
        <v>1</v>
      </c>
      <c r="FE79" s="13">
        <v>2</v>
      </c>
      <c r="FF79" s="13"/>
      <c r="FG79" s="13">
        <v>4</v>
      </c>
      <c r="FH79" s="13"/>
      <c r="FI79" s="13">
        <v>1</v>
      </c>
      <c r="FJ79" s="13">
        <v>1</v>
      </c>
      <c r="FK79" s="13"/>
      <c r="FL79" s="13">
        <v>1</v>
      </c>
      <c r="FM79" s="13">
        <v>3</v>
      </c>
      <c r="FN79" s="13">
        <v>3</v>
      </c>
      <c r="FO79" s="13">
        <v>2</v>
      </c>
      <c r="FP79" s="13">
        <v>4</v>
      </c>
      <c r="FQ79" s="13"/>
      <c r="FR79" s="13">
        <v>3</v>
      </c>
      <c r="FS79" s="13">
        <v>5</v>
      </c>
      <c r="FT79" s="13">
        <v>1</v>
      </c>
      <c r="FU79" s="13">
        <v>4</v>
      </c>
      <c r="FV79" s="13">
        <v>7</v>
      </c>
      <c r="FW79" s="13">
        <v>7</v>
      </c>
      <c r="FX79" s="13">
        <v>2</v>
      </c>
      <c r="FY79" s="13">
        <v>6</v>
      </c>
      <c r="FZ79" s="13">
        <v>2</v>
      </c>
      <c r="GA79" s="13">
        <v>3</v>
      </c>
      <c r="GB79" s="13">
        <v>4</v>
      </c>
      <c r="GC79" s="13">
        <v>3</v>
      </c>
      <c r="GD79" s="13">
        <v>4</v>
      </c>
      <c r="GE79" s="13">
        <v>4</v>
      </c>
      <c r="GF79" s="13">
        <v>6</v>
      </c>
      <c r="GG79" s="13">
        <v>4</v>
      </c>
      <c r="GH79" s="13">
        <v>3</v>
      </c>
      <c r="GI79" s="13">
        <v>4</v>
      </c>
      <c r="GJ79" s="13">
        <v>3</v>
      </c>
      <c r="GK79" s="13">
        <v>10</v>
      </c>
      <c r="GL79" s="13">
        <v>6</v>
      </c>
      <c r="GM79" s="13">
        <v>4</v>
      </c>
      <c r="GN79" s="13">
        <v>1</v>
      </c>
      <c r="GO79" s="13">
        <v>2</v>
      </c>
      <c r="GP79" s="13">
        <v>3</v>
      </c>
      <c r="GQ79" s="13">
        <v>4</v>
      </c>
      <c r="GR79" s="13">
        <v>5</v>
      </c>
      <c r="GS79" s="13">
        <v>6</v>
      </c>
      <c r="GT79" s="13">
        <v>4</v>
      </c>
      <c r="GU79" s="13">
        <v>6</v>
      </c>
      <c r="GV79" s="13">
        <v>5</v>
      </c>
      <c r="GW79" s="13">
        <v>8</v>
      </c>
      <c r="GX79" s="13"/>
      <c r="GY79" s="13">
        <v>7</v>
      </c>
      <c r="GZ79" s="13">
        <v>6</v>
      </c>
      <c r="HA79" s="13">
        <v>5</v>
      </c>
      <c r="HB79" s="13">
        <v>2</v>
      </c>
      <c r="HC79" s="13">
        <v>2</v>
      </c>
      <c r="HD79" s="13">
        <v>2</v>
      </c>
      <c r="HE79" s="13">
        <v>1</v>
      </c>
      <c r="HF79" s="13">
        <v>2</v>
      </c>
      <c r="HG79" s="13">
        <v>1</v>
      </c>
      <c r="HH79" s="13">
        <v>3</v>
      </c>
      <c r="HI79" s="13"/>
      <c r="HJ79" s="13">
        <v>1</v>
      </c>
      <c r="HK79" s="13"/>
      <c r="HL79" s="13"/>
      <c r="HM79" s="13">
        <v>3</v>
      </c>
      <c r="HN79" s="13"/>
      <c r="HO79" s="13">
        <v>3</v>
      </c>
      <c r="HP79" s="13">
        <v>1</v>
      </c>
      <c r="HQ79" s="13">
        <v>1</v>
      </c>
      <c r="HR79" s="13">
        <v>1</v>
      </c>
      <c r="HS79" s="13">
        <v>2</v>
      </c>
      <c r="HT79" s="13">
        <v>1</v>
      </c>
      <c r="HU79" s="13">
        <v>2</v>
      </c>
      <c r="HV79" s="13">
        <v>1</v>
      </c>
      <c r="HW79" s="13">
        <v>1</v>
      </c>
      <c r="HX79" s="13"/>
      <c r="HY79" s="13"/>
      <c r="HZ79" s="13">
        <v>1</v>
      </c>
      <c r="IA79" s="13"/>
      <c r="IB79" s="13">
        <v>2</v>
      </c>
      <c r="IC79" s="13"/>
      <c r="ID79" s="13">
        <v>1</v>
      </c>
      <c r="IE79" s="13"/>
      <c r="IF79" s="13"/>
      <c r="IG79" s="13"/>
      <c r="IH79" s="13">
        <v>1</v>
      </c>
      <c r="II79" s="13">
        <v>2</v>
      </c>
      <c r="IJ79" s="13"/>
      <c r="IK79" s="13"/>
      <c r="IL79" s="13"/>
      <c r="IM79" s="13"/>
      <c r="IN79" s="13">
        <v>1</v>
      </c>
      <c r="IO79" s="13"/>
      <c r="IP79" s="13">
        <v>1</v>
      </c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59">
        <v>218</v>
      </c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>
        <v>1</v>
      </c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>
        <v>1</v>
      </c>
      <c r="LV79" s="13"/>
      <c r="LW79" s="13"/>
      <c r="LX79" s="13">
        <v>1</v>
      </c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59">
        <v>3</v>
      </c>
      <c r="NG79" s="13">
        <v>500</v>
      </c>
    </row>
    <row r="80" spans="1:371">
      <c r="A80" s="8" t="s">
        <v>91</v>
      </c>
      <c r="B80" s="253">
        <f t="shared" si="67"/>
        <v>10</v>
      </c>
      <c r="C80" s="253">
        <f t="shared" si="68"/>
        <v>14</v>
      </c>
      <c r="D80" s="253">
        <f t="shared" si="69"/>
        <v>32</v>
      </c>
      <c r="E80" s="253">
        <f t="shared" si="70"/>
        <v>35</v>
      </c>
      <c r="F80" s="253">
        <f t="shared" si="71"/>
        <v>41</v>
      </c>
      <c r="G80" s="253">
        <f t="shared" si="72"/>
        <v>56</v>
      </c>
      <c r="H80" s="253">
        <f t="shared" si="73"/>
        <v>40</v>
      </c>
      <c r="I80" s="253">
        <f t="shared" si="74"/>
        <v>60</v>
      </c>
      <c r="J80" s="253">
        <f t="shared" si="75"/>
        <v>51</v>
      </c>
      <c r="K80" s="253">
        <f t="shared" si="76"/>
        <v>56</v>
      </c>
      <c r="L80" s="253">
        <f t="shared" si="77"/>
        <v>19</v>
      </c>
      <c r="M80" s="253">
        <f t="shared" si="78"/>
        <v>22</v>
      </c>
      <c r="N80" s="253">
        <f t="shared" si="79"/>
        <v>12</v>
      </c>
      <c r="O80" s="253">
        <f t="shared" si="80"/>
        <v>16</v>
      </c>
      <c r="P80" s="253">
        <f t="shared" si="81"/>
        <v>8</v>
      </c>
      <c r="Q80" s="253">
        <f t="shared" si="82"/>
        <v>12</v>
      </c>
      <c r="R80" s="253">
        <f t="shared" si="83"/>
        <v>4</v>
      </c>
      <c r="S80" s="253">
        <f t="shared" si="84"/>
        <v>5</v>
      </c>
      <c r="T80" s="253">
        <f t="shared" si="85"/>
        <v>1</v>
      </c>
      <c r="U80" s="253">
        <f t="shared" si="86"/>
        <v>3</v>
      </c>
      <c r="W80" s="16" t="s">
        <v>92</v>
      </c>
      <c r="X80" s="447">
        <f t="shared" si="46"/>
        <v>0</v>
      </c>
      <c r="Y80" s="447">
        <f t="shared" si="47"/>
        <v>1</v>
      </c>
      <c r="Z80" s="447">
        <f t="shared" si="48"/>
        <v>1</v>
      </c>
      <c r="AA80" s="447">
        <f t="shared" si="49"/>
        <v>1</v>
      </c>
      <c r="AB80" s="447">
        <f t="shared" si="50"/>
        <v>1</v>
      </c>
      <c r="AC80" s="447">
        <f t="shared" si="51"/>
        <v>2</v>
      </c>
      <c r="AD80" s="447">
        <f t="shared" si="52"/>
        <v>8</v>
      </c>
      <c r="AE80" s="447">
        <f t="shared" si="53"/>
        <v>5</v>
      </c>
      <c r="AF80" s="447">
        <f t="shared" si="54"/>
        <v>4</v>
      </c>
      <c r="AG80" s="447">
        <f t="shared" si="55"/>
        <v>1</v>
      </c>
      <c r="AH80" s="447">
        <f t="shared" si="56"/>
        <v>1</v>
      </c>
      <c r="AI80" s="447">
        <f t="shared" si="57"/>
        <v>3</v>
      </c>
      <c r="AJ80" s="447">
        <f t="shared" si="58"/>
        <v>0</v>
      </c>
      <c r="AK80" s="447">
        <f t="shared" si="59"/>
        <v>1</v>
      </c>
      <c r="AL80" s="447">
        <f t="shared" si="60"/>
        <v>0</v>
      </c>
      <c r="AM80" s="447">
        <f t="shared" si="61"/>
        <v>0</v>
      </c>
      <c r="AN80" s="447">
        <f t="shared" si="62"/>
        <v>0</v>
      </c>
      <c r="AO80" s="447">
        <f t="shared" si="63"/>
        <v>1</v>
      </c>
      <c r="AP80" s="447">
        <f t="shared" si="64"/>
        <v>0</v>
      </c>
      <c r="AQ80" s="447">
        <f t="shared" si="65"/>
        <v>1</v>
      </c>
      <c r="AR80" s="447">
        <f t="shared" si="66"/>
        <v>0</v>
      </c>
      <c r="AT80" s="16" t="s">
        <v>92</v>
      </c>
      <c r="AU80" s="13"/>
      <c r="AV80" s="13"/>
      <c r="AW80" s="13"/>
      <c r="AX80" s="13">
        <v>1</v>
      </c>
      <c r="AY80" s="13"/>
      <c r="AZ80" s="13"/>
      <c r="BA80" s="13"/>
      <c r="BB80" s="13"/>
      <c r="BC80" s="13"/>
      <c r="BD80" s="13"/>
      <c r="BE80" s="13"/>
      <c r="BF80" s="13"/>
      <c r="BG80" s="13"/>
      <c r="BH80" s="13">
        <v>1</v>
      </c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>
        <v>1</v>
      </c>
      <c r="BU80" s="13"/>
      <c r="BV80" s="13"/>
      <c r="BW80" s="13">
        <v>1</v>
      </c>
      <c r="BX80" s="13"/>
      <c r="BY80" s="13">
        <v>1</v>
      </c>
      <c r="BZ80" s="13">
        <v>1</v>
      </c>
      <c r="CA80" s="13"/>
      <c r="CB80" s="13"/>
      <c r="CC80" s="13"/>
      <c r="CD80" s="13"/>
      <c r="CE80" s="13">
        <v>1</v>
      </c>
      <c r="CF80" s="13"/>
      <c r="CG80" s="13"/>
      <c r="CH80" s="13">
        <v>2</v>
      </c>
      <c r="CI80" s="13"/>
      <c r="CJ80" s="13"/>
      <c r="CK80" s="13"/>
      <c r="CL80" s="13"/>
      <c r="CM80" s="13"/>
      <c r="CN80" s="13"/>
      <c r="CO80" s="13"/>
      <c r="CP80" s="13">
        <v>1</v>
      </c>
      <c r="CQ80" s="13"/>
      <c r="CR80" s="13"/>
      <c r="CS80" s="13"/>
      <c r="CT80" s="13">
        <v>2</v>
      </c>
      <c r="CU80" s="13"/>
      <c r="CV80" s="13">
        <v>1</v>
      </c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>
        <v>1</v>
      </c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>
        <v>1</v>
      </c>
      <c r="EB80" s="13"/>
      <c r="EC80" s="13"/>
      <c r="ED80" s="13"/>
      <c r="EE80" s="13"/>
      <c r="EF80" s="13"/>
      <c r="EG80" s="13"/>
      <c r="EH80" s="13"/>
      <c r="EI80" s="13">
        <v>1</v>
      </c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59">
        <v>16</v>
      </c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>
        <v>1</v>
      </c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>
        <v>1</v>
      </c>
      <c r="GE80" s="13"/>
      <c r="GF80" s="13"/>
      <c r="GG80" s="13">
        <v>1</v>
      </c>
      <c r="GH80" s="13"/>
      <c r="GI80" s="13"/>
      <c r="GJ80" s="13">
        <v>1</v>
      </c>
      <c r="GK80" s="13"/>
      <c r="GL80" s="13"/>
      <c r="GM80" s="13">
        <v>2</v>
      </c>
      <c r="GN80" s="13"/>
      <c r="GO80" s="13">
        <v>2</v>
      </c>
      <c r="GP80" s="13">
        <v>2</v>
      </c>
      <c r="GQ80" s="13"/>
      <c r="GR80" s="13"/>
      <c r="GS80" s="13"/>
      <c r="GT80" s="13"/>
      <c r="GU80" s="13"/>
      <c r="GV80" s="13">
        <v>3</v>
      </c>
      <c r="GW80" s="13"/>
      <c r="GX80" s="13"/>
      <c r="GY80" s="13"/>
      <c r="GZ80" s="13">
        <v>1</v>
      </c>
      <c r="HA80" s="13"/>
      <c r="HB80" s="13">
        <v>1</v>
      </c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59">
        <v>15</v>
      </c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59"/>
      <c r="NG80" s="13">
        <v>31</v>
      </c>
    </row>
    <row r="81" spans="1:371">
      <c r="A81" s="8" t="s">
        <v>92</v>
      </c>
      <c r="B81" s="253">
        <f t="shared" si="67"/>
        <v>0</v>
      </c>
      <c r="C81" s="253">
        <f t="shared" si="68"/>
        <v>1</v>
      </c>
      <c r="D81" s="253">
        <f t="shared" si="69"/>
        <v>1</v>
      </c>
      <c r="E81" s="253">
        <f t="shared" si="70"/>
        <v>1</v>
      </c>
      <c r="F81" s="253">
        <f t="shared" si="71"/>
        <v>1</v>
      </c>
      <c r="G81" s="253">
        <f t="shared" si="72"/>
        <v>2</v>
      </c>
      <c r="H81" s="253">
        <f t="shared" si="73"/>
        <v>8</v>
      </c>
      <c r="I81" s="253">
        <f t="shared" si="74"/>
        <v>5</v>
      </c>
      <c r="J81" s="253">
        <f t="shared" si="75"/>
        <v>4</v>
      </c>
      <c r="K81" s="253">
        <f t="shared" si="76"/>
        <v>1</v>
      </c>
      <c r="L81" s="253">
        <f t="shared" si="77"/>
        <v>1</v>
      </c>
      <c r="M81" s="253">
        <f t="shared" si="78"/>
        <v>3</v>
      </c>
      <c r="N81" s="253">
        <f t="shared" si="79"/>
        <v>0</v>
      </c>
      <c r="O81" s="253">
        <f t="shared" si="80"/>
        <v>1</v>
      </c>
      <c r="P81" s="253">
        <f t="shared" si="81"/>
        <v>0</v>
      </c>
      <c r="Q81" s="253">
        <f t="shared" si="82"/>
        <v>0</v>
      </c>
      <c r="R81" s="253">
        <f t="shared" si="83"/>
        <v>0</v>
      </c>
      <c r="S81" s="253">
        <f t="shared" si="84"/>
        <v>1</v>
      </c>
      <c r="T81" s="253">
        <f t="shared" si="85"/>
        <v>0</v>
      </c>
      <c r="U81" s="253">
        <f t="shared" si="86"/>
        <v>1</v>
      </c>
      <c r="W81" s="16" t="s">
        <v>93</v>
      </c>
      <c r="X81" s="447">
        <f t="shared" si="46"/>
        <v>9</v>
      </c>
      <c r="Y81" s="447">
        <f t="shared" si="47"/>
        <v>6</v>
      </c>
      <c r="Z81" s="447">
        <f t="shared" si="48"/>
        <v>39</v>
      </c>
      <c r="AA81" s="447">
        <f t="shared" si="49"/>
        <v>37</v>
      </c>
      <c r="AB81" s="447">
        <f t="shared" si="50"/>
        <v>63</v>
      </c>
      <c r="AC81" s="447">
        <f t="shared" si="51"/>
        <v>97</v>
      </c>
      <c r="AD81" s="447">
        <f t="shared" si="52"/>
        <v>60</v>
      </c>
      <c r="AE81" s="447">
        <f t="shared" si="53"/>
        <v>101</v>
      </c>
      <c r="AF81" s="447">
        <f t="shared" si="54"/>
        <v>50</v>
      </c>
      <c r="AG81" s="447">
        <f t="shared" si="55"/>
        <v>74</v>
      </c>
      <c r="AH81" s="447">
        <f t="shared" si="56"/>
        <v>59</v>
      </c>
      <c r="AI81" s="447">
        <f t="shared" si="57"/>
        <v>50</v>
      </c>
      <c r="AJ81" s="447">
        <f t="shared" si="58"/>
        <v>23</v>
      </c>
      <c r="AK81" s="447">
        <f t="shared" si="59"/>
        <v>20</v>
      </c>
      <c r="AL81" s="447">
        <f t="shared" si="60"/>
        <v>15</v>
      </c>
      <c r="AM81" s="447">
        <f t="shared" si="61"/>
        <v>17</v>
      </c>
      <c r="AN81" s="447">
        <f t="shared" si="62"/>
        <v>7</v>
      </c>
      <c r="AO81" s="447">
        <f t="shared" si="63"/>
        <v>5</v>
      </c>
      <c r="AP81" s="447">
        <f t="shared" si="64"/>
        <v>1</v>
      </c>
      <c r="AQ81" s="447">
        <f t="shared" si="65"/>
        <v>5</v>
      </c>
      <c r="AR81" s="447">
        <f t="shared" si="66"/>
        <v>0</v>
      </c>
      <c r="AT81" s="16" t="s">
        <v>93</v>
      </c>
      <c r="AU81" s="13"/>
      <c r="AV81" s="13">
        <v>1</v>
      </c>
      <c r="AW81" s="13"/>
      <c r="AX81" s="13"/>
      <c r="AY81" s="13">
        <v>1</v>
      </c>
      <c r="AZ81" s="13">
        <v>1</v>
      </c>
      <c r="BA81" s="13"/>
      <c r="BB81" s="13"/>
      <c r="BC81" s="13">
        <v>3</v>
      </c>
      <c r="BD81" s="13"/>
      <c r="BE81" s="13">
        <v>1</v>
      </c>
      <c r="BF81" s="13">
        <v>2</v>
      </c>
      <c r="BG81" s="13">
        <v>1</v>
      </c>
      <c r="BH81" s="13">
        <v>4</v>
      </c>
      <c r="BI81" s="13">
        <v>2</v>
      </c>
      <c r="BJ81" s="13">
        <v>5</v>
      </c>
      <c r="BK81" s="13">
        <v>5</v>
      </c>
      <c r="BL81" s="13">
        <v>4</v>
      </c>
      <c r="BM81" s="13">
        <v>5</v>
      </c>
      <c r="BN81" s="13">
        <v>8</v>
      </c>
      <c r="BO81" s="13">
        <v>18</v>
      </c>
      <c r="BP81" s="13">
        <v>6</v>
      </c>
      <c r="BQ81" s="13">
        <v>6</v>
      </c>
      <c r="BR81" s="13">
        <v>8</v>
      </c>
      <c r="BS81" s="13">
        <v>9</v>
      </c>
      <c r="BT81" s="13">
        <v>6</v>
      </c>
      <c r="BU81" s="13">
        <v>13</v>
      </c>
      <c r="BV81" s="13">
        <v>10</v>
      </c>
      <c r="BW81" s="13">
        <v>8</v>
      </c>
      <c r="BX81" s="13">
        <v>13</v>
      </c>
      <c r="BY81" s="13">
        <v>10</v>
      </c>
      <c r="BZ81" s="13">
        <v>11</v>
      </c>
      <c r="CA81" s="13">
        <v>7</v>
      </c>
      <c r="CB81" s="13">
        <v>12</v>
      </c>
      <c r="CC81" s="13">
        <v>15</v>
      </c>
      <c r="CD81" s="13">
        <v>11</v>
      </c>
      <c r="CE81" s="13">
        <v>7</v>
      </c>
      <c r="CF81" s="13">
        <v>7</v>
      </c>
      <c r="CG81" s="13">
        <v>8</v>
      </c>
      <c r="CH81" s="13">
        <v>13</v>
      </c>
      <c r="CI81" s="13">
        <v>12</v>
      </c>
      <c r="CJ81" s="13">
        <v>7</v>
      </c>
      <c r="CK81" s="13">
        <v>13</v>
      </c>
      <c r="CL81" s="13">
        <v>6</v>
      </c>
      <c r="CM81" s="13">
        <v>4</v>
      </c>
      <c r="CN81" s="13">
        <v>5</v>
      </c>
      <c r="CO81" s="13">
        <v>7</v>
      </c>
      <c r="CP81" s="13">
        <v>5</v>
      </c>
      <c r="CQ81" s="13">
        <v>7</v>
      </c>
      <c r="CR81" s="13">
        <v>8</v>
      </c>
      <c r="CS81" s="13">
        <v>4</v>
      </c>
      <c r="CT81" s="13">
        <v>7</v>
      </c>
      <c r="CU81" s="13">
        <v>3</v>
      </c>
      <c r="CV81" s="13">
        <v>7</v>
      </c>
      <c r="CW81" s="13">
        <v>3</v>
      </c>
      <c r="CX81" s="13">
        <v>5</v>
      </c>
      <c r="CY81" s="13">
        <v>8</v>
      </c>
      <c r="CZ81" s="13">
        <v>6</v>
      </c>
      <c r="DA81" s="13">
        <v>3</v>
      </c>
      <c r="DB81" s="13">
        <v>4</v>
      </c>
      <c r="DC81" s="13">
        <v>2</v>
      </c>
      <c r="DD81" s="13"/>
      <c r="DE81" s="13">
        <v>1</v>
      </c>
      <c r="DF81" s="13">
        <v>5</v>
      </c>
      <c r="DG81" s="13">
        <v>2</v>
      </c>
      <c r="DH81" s="13">
        <v>3</v>
      </c>
      <c r="DI81" s="13"/>
      <c r="DJ81" s="13">
        <v>3</v>
      </c>
      <c r="DK81" s="13">
        <v>4</v>
      </c>
      <c r="DL81" s="13"/>
      <c r="DM81" s="13">
        <v>2</v>
      </c>
      <c r="DN81" s="13">
        <v>1</v>
      </c>
      <c r="DO81" s="13">
        <v>2</v>
      </c>
      <c r="DP81" s="13">
        <v>3</v>
      </c>
      <c r="DQ81" s="13">
        <v>1</v>
      </c>
      <c r="DR81" s="13">
        <v>1</v>
      </c>
      <c r="DS81" s="13">
        <v>3</v>
      </c>
      <c r="DT81" s="13">
        <v>2</v>
      </c>
      <c r="DU81" s="13">
        <v>1</v>
      </c>
      <c r="DV81" s="13">
        <v>1</v>
      </c>
      <c r="DW81" s="13">
        <v>1</v>
      </c>
      <c r="DX81" s="13"/>
      <c r="DY81" s="13"/>
      <c r="DZ81" s="13"/>
      <c r="EA81" s="13"/>
      <c r="EB81" s="13">
        <v>1</v>
      </c>
      <c r="EC81" s="13">
        <v>2</v>
      </c>
      <c r="ED81" s="13">
        <v>1</v>
      </c>
      <c r="EE81" s="13"/>
      <c r="EF81" s="13"/>
      <c r="EG81" s="13"/>
      <c r="EH81" s="13">
        <v>1</v>
      </c>
      <c r="EI81" s="13">
        <v>1</v>
      </c>
      <c r="EJ81" s="13">
        <v>1</v>
      </c>
      <c r="EK81" s="13"/>
      <c r="EL81" s="13"/>
      <c r="EM81" s="13">
        <v>1</v>
      </c>
      <c r="EN81" s="13">
        <v>1</v>
      </c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59">
        <v>412</v>
      </c>
      <c r="FC81" s="13">
        <v>1</v>
      </c>
      <c r="FD81" s="13">
        <v>2</v>
      </c>
      <c r="FE81" s="13"/>
      <c r="FF81" s="13"/>
      <c r="FG81" s="13">
        <v>1</v>
      </c>
      <c r="FH81" s="13"/>
      <c r="FI81" s="13"/>
      <c r="FJ81" s="13">
        <v>1</v>
      </c>
      <c r="FK81" s="13">
        <v>2</v>
      </c>
      <c r="FL81" s="13">
        <v>2</v>
      </c>
      <c r="FM81" s="13">
        <v>2</v>
      </c>
      <c r="FN81" s="13">
        <v>2</v>
      </c>
      <c r="FO81" s="13">
        <v>2</v>
      </c>
      <c r="FP81" s="13">
        <v>2</v>
      </c>
      <c r="FQ81" s="13">
        <v>2</v>
      </c>
      <c r="FR81" s="13">
        <v>5</v>
      </c>
      <c r="FS81" s="13">
        <v>6</v>
      </c>
      <c r="FT81" s="13">
        <v>3</v>
      </c>
      <c r="FU81" s="13">
        <v>10</v>
      </c>
      <c r="FV81" s="13">
        <v>5</v>
      </c>
      <c r="FW81" s="13">
        <v>4</v>
      </c>
      <c r="FX81" s="13">
        <v>5</v>
      </c>
      <c r="FY81" s="13">
        <v>5</v>
      </c>
      <c r="FZ81" s="13">
        <v>6</v>
      </c>
      <c r="GA81" s="13">
        <v>9</v>
      </c>
      <c r="GB81" s="13">
        <v>5</v>
      </c>
      <c r="GC81" s="13">
        <v>9</v>
      </c>
      <c r="GD81" s="13">
        <v>5</v>
      </c>
      <c r="GE81" s="13">
        <v>6</v>
      </c>
      <c r="GF81" s="13">
        <v>9</v>
      </c>
      <c r="GG81" s="13">
        <v>5</v>
      </c>
      <c r="GH81" s="13">
        <v>6</v>
      </c>
      <c r="GI81" s="13">
        <v>6</v>
      </c>
      <c r="GJ81" s="13">
        <v>3</v>
      </c>
      <c r="GK81" s="13">
        <v>7</v>
      </c>
      <c r="GL81" s="13">
        <v>6</v>
      </c>
      <c r="GM81" s="13">
        <v>7</v>
      </c>
      <c r="GN81" s="13">
        <v>9</v>
      </c>
      <c r="GO81" s="13">
        <v>4</v>
      </c>
      <c r="GP81" s="13">
        <v>7</v>
      </c>
      <c r="GQ81" s="13">
        <v>5</v>
      </c>
      <c r="GR81" s="13">
        <v>5</v>
      </c>
      <c r="GS81" s="13">
        <v>5</v>
      </c>
      <c r="GT81" s="13">
        <v>5</v>
      </c>
      <c r="GU81" s="13">
        <v>5</v>
      </c>
      <c r="GV81" s="13">
        <v>6</v>
      </c>
      <c r="GW81" s="13">
        <v>6</v>
      </c>
      <c r="GX81" s="13">
        <v>3</v>
      </c>
      <c r="GY81" s="13">
        <v>4</v>
      </c>
      <c r="GZ81" s="13">
        <v>6</v>
      </c>
      <c r="HA81" s="13">
        <v>7</v>
      </c>
      <c r="HB81" s="13">
        <v>7</v>
      </c>
      <c r="HC81" s="13">
        <v>4</v>
      </c>
      <c r="HD81" s="13">
        <v>2</v>
      </c>
      <c r="HE81" s="13">
        <v>5</v>
      </c>
      <c r="HF81" s="13">
        <v>5</v>
      </c>
      <c r="HG81" s="13">
        <v>7</v>
      </c>
      <c r="HH81" s="13">
        <v>8</v>
      </c>
      <c r="HI81" s="13">
        <v>6</v>
      </c>
      <c r="HJ81" s="13">
        <v>8</v>
      </c>
      <c r="HK81" s="13">
        <v>4</v>
      </c>
      <c r="HL81" s="13">
        <v>4</v>
      </c>
      <c r="HM81" s="13">
        <v>3</v>
      </c>
      <c r="HN81" s="13">
        <v>2</v>
      </c>
      <c r="HO81" s="13">
        <v>1</v>
      </c>
      <c r="HP81" s="13"/>
      <c r="HQ81" s="13">
        <v>3</v>
      </c>
      <c r="HR81" s="13">
        <v>3</v>
      </c>
      <c r="HS81" s="13">
        <v>2</v>
      </c>
      <c r="HT81" s="13">
        <v>1</v>
      </c>
      <c r="HU81" s="13">
        <v>3</v>
      </c>
      <c r="HV81" s="13">
        <v>2</v>
      </c>
      <c r="HW81" s="13">
        <v>2</v>
      </c>
      <c r="HX81" s="13">
        <v>2</v>
      </c>
      <c r="HY81" s="13"/>
      <c r="HZ81" s="13">
        <v>2</v>
      </c>
      <c r="IA81" s="13">
        <v>1</v>
      </c>
      <c r="IB81" s="13"/>
      <c r="IC81" s="13">
        <v>2</v>
      </c>
      <c r="ID81" s="13">
        <v>1</v>
      </c>
      <c r="IE81" s="13">
        <v>4</v>
      </c>
      <c r="IF81" s="13"/>
      <c r="IG81" s="13">
        <v>1</v>
      </c>
      <c r="IH81" s="13"/>
      <c r="II81" s="13">
        <v>2</v>
      </c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>
        <v>1</v>
      </c>
      <c r="IW81" s="13"/>
      <c r="IX81" s="13"/>
      <c r="IY81" s="13"/>
      <c r="IZ81" s="13"/>
      <c r="JA81" s="13"/>
      <c r="JB81" s="13"/>
      <c r="JC81" s="13"/>
      <c r="JD81" s="13"/>
      <c r="JE81" s="13"/>
      <c r="JF81" s="59">
        <v>326</v>
      </c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59"/>
      <c r="NG81" s="13">
        <v>738</v>
      </c>
    </row>
    <row r="82" spans="1:371">
      <c r="A82" s="8" t="s">
        <v>93</v>
      </c>
      <c r="B82" s="253">
        <f t="shared" si="67"/>
        <v>9</v>
      </c>
      <c r="C82" s="253">
        <f t="shared" si="68"/>
        <v>6</v>
      </c>
      <c r="D82" s="253">
        <f t="shared" si="69"/>
        <v>39</v>
      </c>
      <c r="E82" s="253">
        <f t="shared" si="70"/>
        <v>37</v>
      </c>
      <c r="F82" s="253">
        <f t="shared" si="71"/>
        <v>63</v>
      </c>
      <c r="G82" s="253">
        <f t="shared" si="72"/>
        <v>97</v>
      </c>
      <c r="H82" s="253">
        <f t="shared" si="73"/>
        <v>60</v>
      </c>
      <c r="I82" s="253">
        <f t="shared" si="74"/>
        <v>101</v>
      </c>
      <c r="J82" s="253">
        <f t="shared" si="75"/>
        <v>50</v>
      </c>
      <c r="K82" s="253">
        <f t="shared" si="76"/>
        <v>74</v>
      </c>
      <c r="L82" s="253">
        <f t="shared" si="77"/>
        <v>59</v>
      </c>
      <c r="M82" s="253">
        <f t="shared" si="78"/>
        <v>50</v>
      </c>
      <c r="N82" s="253">
        <f t="shared" si="79"/>
        <v>23</v>
      </c>
      <c r="O82" s="253">
        <f t="shared" si="80"/>
        <v>20</v>
      </c>
      <c r="P82" s="253">
        <f t="shared" si="81"/>
        <v>15</v>
      </c>
      <c r="Q82" s="253">
        <f t="shared" si="82"/>
        <v>17</v>
      </c>
      <c r="R82" s="253">
        <f t="shared" si="83"/>
        <v>7</v>
      </c>
      <c r="S82" s="253">
        <f t="shared" si="84"/>
        <v>5</v>
      </c>
      <c r="T82" s="253">
        <f t="shared" si="85"/>
        <v>1</v>
      </c>
      <c r="U82" s="253">
        <f t="shared" si="86"/>
        <v>5</v>
      </c>
      <c r="W82" s="16" t="s">
        <v>94</v>
      </c>
      <c r="X82" s="447">
        <f t="shared" si="46"/>
        <v>1</v>
      </c>
      <c r="Y82" s="447">
        <f t="shared" si="47"/>
        <v>0</v>
      </c>
      <c r="Z82" s="447">
        <f t="shared" si="48"/>
        <v>1</v>
      </c>
      <c r="AA82" s="447">
        <f t="shared" si="49"/>
        <v>1</v>
      </c>
      <c r="AB82" s="447">
        <f t="shared" si="50"/>
        <v>0</v>
      </c>
      <c r="AC82" s="447">
        <f t="shared" si="51"/>
        <v>2</v>
      </c>
      <c r="AD82" s="447">
        <f t="shared" si="52"/>
        <v>5</v>
      </c>
      <c r="AE82" s="447">
        <f t="shared" si="53"/>
        <v>4</v>
      </c>
      <c r="AF82" s="447">
        <f t="shared" si="54"/>
        <v>0</v>
      </c>
      <c r="AG82" s="447">
        <f t="shared" si="55"/>
        <v>1</v>
      </c>
      <c r="AH82" s="447">
        <f t="shared" si="56"/>
        <v>3</v>
      </c>
      <c r="AI82" s="447">
        <f t="shared" si="57"/>
        <v>3</v>
      </c>
      <c r="AJ82" s="447">
        <f t="shared" si="58"/>
        <v>3</v>
      </c>
      <c r="AK82" s="447">
        <f t="shared" si="59"/>
        <v>0</v>
      </c>
      <c r="AL82" s="447">
        <f t="shared" si="60"/>
        <v>0</v>
      </c>
      <c r="AM82" s="447">
        <f t="shared" si="61"/>
        <v>0</v>
      </c>
      <c r="AN82" s="447">
        <f t="shared" si="62"/>
        <v>0</v>
      </c>
      <c r="AO82" s="447">
        <f t="shared" si="63"/>
        <v>0</v>
      </c>
      <c r="AP82" s="447">
        <f t="shared" si="64"/>
        <v>0</v>
      </c>
      <c r="AQ82" s="447">
        <f t="shared" si="65"/>
        <v>1</v>
      </c>
      <c r="AR82" s="447">
        <f t="shared" si="66"/>
        <v>0</v>
      </c>
      <c r="AT82" s="16" t="s">
        <v>94</v>
      </c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>
        <v>1</v>
      </c>
      <c r="BI82" s="13"/>
      <c r="BJ82" s="13"/>
      <c r="BK82" s="13"/>
      <c r="BL82" s="13"/>
      <c r="BM82" s="13"/>
      <c r="BN82" s="13"/>
      <c r="BO82" s="13">
        <v>1</v>
      </c>
      <c r="BP82" s="13"/>
      <c r="BQ82" s="13"/>
      <c r="BR82" s="13"/>
      <c r="BS82" s="13"/>
      <c r="BT82" s="13"/>
      <c r="BU82" s="13"/>
      <c r="BV82" s="13"/>
      <c r="BW82" s="13"/>
      <c r="BX82" s="13">
        <v>1</v>
      </c>
      <c r="BY82" s="13">
        <v>1</v>
      </c>
      <c r="BZ82" s="13"/>
      <c r="CA82" s="13"/>
      <c r="CB82" s="13">
        <v>2</v>
      </c>
      <c r="CC82" s="13"/>
      <c r="CD82" s="13">
        <v>1</v>
      </c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>
        <v>1</v>
      </c>
      <c r="CQ82" s="13"/>
      <c r="CR82" s="13"/>
      <c r="CS82" s="13"/>
      <c r="CT82" s="13"/>
      <c r="CU82" s="13"/>
      <c r="CV82" s="13">
        <v>1</v>
      </c>
      <c r="CW82" s="13"/>
      <c r="CX82" s="13"/>
      <c r="CY82" s="13">
        <v>1</v>
      </c>
      <c r="CZ82" s="13"/>
      <c r="DA82" s="13">
        <v>1</v>
      </c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>
        <v>1</v>
      </c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59">
        <v>12</v>
      </c>
      <c r="FC82" s="13">
        <v>1</v>
      </c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>
        <v>1</v>
      </c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>
        <v>3</v>
      </c>
      <c r="GH82" s="13"/>
      <c r="GI82" s="13">
        <v>1</v>
      </c>
      <c r="GJ82" s="13"/>
      <c r="GK82" s="13"/>
      <c r="GL82" s="13"/>
      <c r="GM82" s="13"/>
      <c r="GN82" s="13">
        <v>1</v>
      </c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>
        <v>1</v>
      </c>
      <c r="HB82" s="13"/>
      <c r="HC82" s="13">
        <v>1</v>
      </c>
      <c r="HD82" s="13"/>
      <c r="HE82" s="13"/>
      <c r="HF82" s="13"/>
      <c r="HG82" s="13">
        <v>1</v>
      </c>
      <c r="HH82" s="13"/>
      <c r="HI82" s="13"/>
      <c r="HJ82" s="13"/>
      <c r="HK82" s="13"/>
      <c r="HL82" s="13"/>
      <c r="HM82" s="13">
        <v>2</v>
      </c>
      <c r="HN82" s="13">
        <v>1</v>
      </c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59">
        <v>13</v>
      </c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59"/>
      <c r="NG82" s="13">
        <v>25</v>
      </c>
    </row>
    <row r="83" spans="1:371">
      <c r="A83" s="8" t="s">
        <v>94</v>
      </c>
      <c r="B83" s="253">
        <f t="shared" si="67"/>
        <v>1</v>
      </c>
      <c r="C83" s="253">
        <f t="shared" si="68"/>
        <v>0</v>
      </c>
      <c r="D83" s="253">
        <f t="shared" si="69"/>
        <v>1</v>
      </c>
      <c r="E83" s="253">
        <f t="shared" si="70"/>
        <v>1</v>
      </c>
      <c r="F83" s="253">
        <f t="shared" si="71"/>
        <v>0</v>
      </c>
      <c r="G83" s="253">
        <f t="shared" si="72"/>
        <v>2</v>
      </c>
      <c r="H83" s="253">
        <f t="shared" si="73"/>
        <v>5</v>
      </c>
      <c r="I83" s="253">
        <f t="shared" si="74"/>
        <v>4</v>
      </c>
      <c r="J83" s="253">
        <f t="shared" si="75"/>
        <v>0</v>
      </c>
      <c r="K83" s="253">
        <f t="shared" si="76"/>
        <v>1</v>
      </c>
      <c r="L83" s="253">
        <f t="shared" si="77"/>
        <v>3</v>
      </c>
      <c r="M83" s="253">
        <f t="shared" si="78"/>
        <v>3</v>
      </c>
      <c r="N83" s="253">
        <f t="shared" si="79"/>
        <v>3</v>
      </c>
      <c r="O83" s="253">
        <f t="shared" si="80"/>
        <v>0</v>
      </c>
      <c r="P83" s="253">
        <f t="shared" si="81"/>
        <v>0</v>
      </c>
      <c r="Q83" s="253">
        <f t="shared" si="82"/>
        <v>0</v>
      </c>
      <c r="R83" s="253">
        <f t="shared" si="83"/>
        <v>0</v>
      </c>
      <c r="S83" s="253">
        <f t="shared" si="84"/>
        <v>0</v>
      </c>
      <c r="T83" s="253">
        <f t="shared" si="85"/>
        <v>0</v>
      </c>
      <c r="U83" s="253">
        <f t="shared" si="86"/>
        <v>1</v>
      </c>
      <c r="W83" s="16" t="s">
        <v>95</v>
      </c>
      <c r="X83" s="447">
        <f t="shared" si="46"/>
        <v>3</v>
      </c>
      <c r="Y83" s="447">
        <f t="shared" si="47"/>
        <v>1</v>
      </c>
      <c r="Z83" s="447">
        <f t="shared" si="48"/>
        <v>13</v>
      </c>
      <c r="AA83" s="447">
        <f t="shared" si="49"/>
        <v>16</v>
      </c>
      <c r="AB83" s="447">
        <f t="shared" si="50"/>
        <v>76</v>
      </c>
      <c r="AC83" s="447">
        <f t="shared" si="51"/>
        <v>54</v>
      </c>
      <c r="AD83" s="447">
        <f t="shared" si="52"/>
        <v>78</v>
      </c>
      <c r="AE83" s="447">
        <f t="shared" si="53"/>
        <v>61</v>
      </c>
      <c r="AF83" s="447">
        <f t="shared" si="54"/>
        <v>58</v>
      </c>
      <c r="AG83" s="447">
        <f t="shared" si="55"/>
        <v>50</v>
      </c>
      <c r="AH83" s="447">
        <f t="shared" si="56"/>
        <v>29</v>
      </c>
      <c r="AI83" s="447">
        <f t="shared" si="57"/>
        <v>33</v>
      </c>
      <c r="AJ83" s="447">
        <f t="shared" si="58"/>
        <v>26</v>
      </c>
      <c r="AK83" s="447">
        <f t="shared" si="59"/>
        <v>19</v>
      </c>
      <c r="AL83" s="447">
        <f t="shared" si="60"/>
        <v>4</v>
      </c>
      <c r="AM83" s="447">
        <f t="shared" si="61"/>
        <v>6</v>
      </c>
      <c r="AN83" s="447">
        <f t="shared" si="62"/>
        <v>3</v>
      </c>
      <c r="AO83" s="447">
        <f t="shared" si="63"/>
        <v>2</v>
      </c>
      <c r="AP83" s="447">
        <f t="shared" si="64"/>
        <v>2</v>
      </c>
      <c r="AQ83" s="447">
        <f t="shared" si="65"/>
        <v>3</v>
      </c>
      <c r="AR83" s="447">
        <f t="shared" si="66"/>
        <v>1</v>
      </c>
      <c r="AT83" s="16" t="s">
        <v>95</v>
      </c>
      <c r="AU83" s="13"/>
      <c r="AV83" s="13"/>
      <c r="AW83" s="13">
        <v>1</v>
      </c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>
        <v>3</v>
      </c>
      <c r="BI83" s="13">
        <v>2</v>
      </c>
      <c r="BJ83" s="13">
        <v>2</v>
      </c>
      <c r="BK83" s="13">
        <v>2</v>
      </c>
      <c r="BL83" s="13">
        <v>1</v>
      </c>
      <c r="BM83" s="13">
        <v>1</v>
      </c>
      <c r="BN83" s="13">
        <v>5</v>
      </c>
      <c r="BO83" s="13">
        <v>3</v>
      </c>
      <c r="BP83" s="13">
        <v>2</v>
      </c>
      <c r="BQ83" s="13">
        <v>6</v>
      </c>
      <c r="BR83" s="13">
        <v>7</v>
      </c>
      <c r="BS83" s="13">
        <v>9</v>
      </c>
      <c r="BT83" s="13">
        <v>2</v>
      </c>
      <c r="BU83" s="13">
        <v>9</v>
      </c>
      <c r="BV83" s="13">
        <v>4</v>
      </c>
      <c r="BW83" s="13">
        <v>7</v>
      </c>
      <c r="BX83" s="13">
        <v>5</v>
      </c>
      <c r="BY83" s="13">
        <v>3</v>
      </c>
      <c r="BZ83" s="13">
        <v>10</v>
      </c>
      <c r="CA83" s="13">
        <v>2</v>
      </c>
      <c r="CB83" s="13">
        <v>9</v>
      </c>
      <c r="CC83" s="13">
        <v>3</v>
      </c>
      <c r="CD83" s="13">
        <v>5</v>
      </c>
      <c r="CE83" s="13">
        <v>9</v>
      </c>
      <c r="CF83" s="13">
        <v>7</v>
      </c>
      <c r="CG83" s="13">
        <v>7</v>
      </c>
      <c r="CH83" s="13">
        <v>6</v>
      </c>
      <c r="CI83" s="13">
        <v>8</v>
      </c>
      <c r="CJ83" s="13">
        <v>4</v>
      </c>
      <c r="CK83" s="13">
        <v>3</v>
      </c>
      <c r="CL83" s="13">
        <v>5</v>
      </c>
      <c r="CM83" s="13">
        <v>4</v>
      </c>
      <c r="CN83" s="13">
        <v>10</v>
      </c>
      <c r="CO83" s="13">
        <v>5</v>
      </c>
      <c r="CP83" s="13">
        <v>5</v>
      </c>
      <c r="CQ83" s="13">
        <v>3</v>
      </c>
      <c r="CR83" s="13">
        <v>3</v>
      </c>
      <c r="CS83" s="13">
        <v>4</v>
      </c>
      <c r="CT83" s="13">
        <v>6</v>
      </c>
      <c r="CU83" s="13">
        <v>6</v>
      </c>
      <c r="CV83" s="13">
        <v>4</v>
      </c>
      <c r="CW83" s="13">
        <v>2</v>
      </c>
      <c r="CX83" s="13">
        <v>3</v>
      </c>
      <c r="CY83" s="13">
        <v>3</v>
      </c>
      <c r="CZ83" s="13">
        <v>3</v>
      </c>
      <c r="DA83" s="13">
        <v>1</v>
      </c>
      <c r="DB83" s="13">
        <v>1</v>
      </c>
      <c r="DC83" s="13">
        <v>3</v>
      </c>
      <c r="DD83" s="13">
        <v>1</v>
      </c>
      <c r="DE83" s="13">
        <v>2</v>
      </c>
      <c r="DF83" s="13">
        <v>3</v>
      </c>
      <c r="DG83" s="13">
        <v>2</v>
      </c>
      <c r="DH83" s="13">
        <v>4</v>
      </c>
      <c r="DI83" s="13">
        <v>2</v>
      </c>
      <c r="DJ83" s="13"/>
      <c r="DK83" s="13">
        <v>1</v>
      </c>
      <c r="DL83" s="13">
        <v>1</v>
      </c>
      <c r="DM83" s="13">
        <v>1</v>
      </c>
      <c r="DN83" s="13"/>
      <c r="DO83" s="13">
        <v>2</v>
      </c>
      <c r="DP83" s="13">
        <v>1</v>
      </c>
      <c r="DQ83" s="13"/>
      <c r="DR83" s="13"/>
      <c r="DS83" s="13">
        <v>1</v>
      </c>
      <c r="DT83" s="13"/>
      <c r="DU83" s="13"/>
      <c r="DV83" s="13">
        <v>1</v>
      </c>
      <c r="DW83" s="13"/>
      <c r="DX83" s="13"/>
      <c r="DY83" s="13">
        <v>2</v>
      </c>
      <c r="DZ83" s="13"/>
      <c r="EA83" s="13"/>
      <c r="EB83" s="13"/>
      <c r="EC83" s="13"/>
      <c r="ED83" s="13"/>
      <c r="EE83" s="13"/>
      <c r="EF83" s="13"/>
      <c r="EG83" s="13"/>
      <c r="EH83" s="13">
        <v>2</v>
      </c>
      <c r="EI83" s="13"/>
      <c r="EJ83" s="13"/>
      <c r="EK83" s="13"/>
      <c r="EL83" s="13"/>
      <c r="EM83" s="13"/>
      <c r="EN83" s="13">
        <v>1</v>
      </c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59">
        <v>245</v>
      </c>
      <c r="FC83" s="13">
        <v>1</v>
      </c>
      <c r="FD83" s="13">
        <v>1</v>
      </c>
      <c r="FE83" s="13"/>
      <c r="FF83" s="13"/>
      <c r="FG83" s="13"/>
      <c r="FH83" s="13"/>
      <c r="FI83" s="13"/>
      <c r="FJ83" s="13"/>
      <c r="FK83" s="13">
        <v>1</v>
      </c>
      <c r="FL83" s="13"/>
      <c r="FM83" s="13"/>
      <c r="FN83" s="13"/>
      <c r="FO83" s="13">
        <v>1</v>
      </c>
      <c r="FP83" s="13"/>
      <c r="FQ83" s="13">
        <v>2</v>
      </c>
      <c r="FR83" s="13"/>
      <c r="FS83" s="13">
        <v>2</v>
      </c>
      <c r="FT83" s="13">
        <v>1</v>
      </c>
      <c r="FU83" s="13">
        <v>2</v>
      </c>
      <c r="FV83" s="13">
        <v>5</v>
      </c>
      <c r="FW83" s="13">
        <v>3</v>
      </c>
      <c r="FX83" s="13">
        <v>3</v>
      </c>
      <c r="FY83" s="13">
        <v>5</v>
      </c>
      <c r="FZ83" s="13">
        <v>6</v>
      </c>
      <c r="GA83" s="13">
        <v>7</v>
      </c>
      <c r="GB83" s="13">
        <v>7</v>
      </c>
      <c r="GC83" s="13">
        <v>6</v>
      </c>
      <c r="GD83" s="13">
        <v>9</v>
      </c>
      <c r="GE83" s="13">
        <v>14</v>
      </c>
      <c r="GF83" s="13">
        <v>16</v>
      </c>
      <c r="GG83" s="13">
        <v>8</v>
      </c>
      <c r="GH83" s="13">
        <v>8</v>
      </c>
      <c r="GI83" s="13">
        <v>7</v>
      </c>
      <c r="GJ83" s="13">
        <v>8</v>
      </c>
      <c r="GK83" s="13">
        <v>6</v>
      </c>
      <c r="GL83" s="13">
        <v>6</v>
      </c>
      <c r="GM83" s="13">
        <v>8</v>
      </c>
      <c r="GN83" s="13">
        <v>11</v>
      </c>
      <c r="GO83" s="13">
        <v>8</v>
      </c>
      <c r="GP83" s="13">
        <v>8</v>
      </c>
      <c r="GQ83" s="13">
        <v>10</v>
      </c>
      <c r="GR83" s="13">
        <v>6</v>
      </c>
      <c r="GS83" s="13">
        <v>6</v>
      </c>
      <c r="GT83" s="13">
        <v>1</v>
      </c>
      <c r="GU83" s="13">
        <v>3</v>
      </c>
      <c r="GV83" s="13">
        <v>4</v>
      </c>
      <c r="GW83" s="13">
        <v>6</v>
      </c>
      <c r="GX83" s="13">
        <v>9</v>
      </c>
      <c r="GY83" s="13">
        <v>8</v>
      </c>
      <c r="GZ83" s="13">
        <v>5</v>
      </c>
      <c r="HA83" s="13">
        <v>4</v>
      </c>
      <c r="HB83" s="13">
        <v>5</v>
      </c>
      <c r="HC83" s="13">
        <v>2</v>
      </c>
      <c r="HD83" s="13">
        <v>2</v>
      </c>
      <c r="HE83" s="13">
        <v>3</v>
      </c>
      <c r="HF83" s="13">
        <v>6</v>
      </c>
      <c r="HG83" s="13">
        <v>2</v>
      </c>
      <c r="HH83" s="13">
        <v>1</v>
      </c>
      <c r="HI83" s="13">
        <v>1</v>
      </c>
      <c r="HJ83" s="13">
        <v>3</v>
      </c>
      <c r="HK83" s="13">
        <v>5</v>
      </c>
      <c r="HL83" s="13">
        <v>3</v>
      </c>
      <c r="HM83" s="13">
        <v>4</v>
      </c>
      <c r="HN83" s="13">
        <v>3</v>
      </c>
      <c r="HO83" s="13">
        <v>3</v>
      </c>
      <c r="HP83" s="13">
        <v>2</v>
      </c>
      <c r="HQ83" s="13">
        <v>3</v>
      </c>
      <c r="HR83" s="13">
        <v>1</v>
      </c>
      <c r="HS83" s="13">
        <v>1</v>
      </c>
      <c r="HT83" s="13">
        <v>1</v>
      </c>
      <c r="HU83" s="13"/>
      <c r="HV83" s="13"/>
      <c r="HW83" s="13"/>
      <c r="HX83" s="13">
        <v>2</v>
      </c>
      <c r="HY83" s="13">
        <v>2</v>
      </c>
      <c r="HZ83" s="13"/>
      <c r="IA83" s="13"/>
      <c r="IB83" s="13"/>
      <c r="IC83" s="13"/>
      <c r="ID83" s="13"/>
      <c r="IE83" s="13"/>
      <c r="IF83" s="13"/>
      <c r="IG83" s="13"/>
      <c r="IH83" s="13">
        <v>1</v>
      </c>
      <c r="II83" s="13"/>
      <c r="IJ83" s="13"/>
      <c r="IK83" s="13"/>
      <c r="IL83" s="13"/>
      <c r="IM83" s="13">
        <v>2</v>
      </c>
      <c r="IN83" s="13"/>
      <c r="IO83" s="13"/>
      <c r="IP83" s="13"/>
      <c r="IQ83" s="13"/>
      <c r="IR83" s="13"/>
      <c r="IS83" s="13">
        <v>1</v>
      </c>
      <c r="IT83" s="13">
        <v>1</v>
      </c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59">
        <v>292</v>
      </c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>
        <v>1</v>
      </c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59">
        <v>1</v>
      </c>
      <c r="NG83" s="13">
        <v>538</v>
      </c>
    </row>
    <row r="84" spans="1:371">
      <c r="A84" s="9" t="s">
        <v>95</v>
      </c>
      <c r="B84" s="253">
        <f t="shared" si="67"/>
        <v>3</v>
      </c>
      <c r="C84" s="253">
        <f t="shared" si="68"/>
        <v>1</v>
      </c>
      <c r="D84" s="253">
        <f t="shared" si="69"/>
        <v>13</v>
      </c>
      <c r="E84" s="253">
        <f t="shared" si="70"/>
        <v>16</v>
      </c>
      <c r="F84" s="253">
        <f t="shared" si="71"/>
        <v>76</v>
      </c>
      <c r="G84" s="253">
        <f t="shared" si="72"/>
        <v>54</v>
      </c>
      <c r="H84" s="253">
        <f t="shared" si="73"/>
        <v>78</v>
      </c>
      <c r="I84" s="253">
        <f t="shared" si="74"/>
        <v>61</v>
      </c>
      <c r="J84" s="253">
        <f t="shared" si="75"/>
        <v>58</v>
      </c>
      <c r="K84" s="253">
        <f t="shared" si="76"/>
        <v>50</v>
      </c>
      <c r="L84" s="253">
        <f t="shared" si="77"/>
        <v>29</v>
      </c>
      <c r="M84" s="253">
        <f t="shared" si="78"/>
        <v>33</v>
      </c>
      <c r="N84" s="253">
        <f t="shared" si="79"/>
        <v>26</v>
      </c>
      <c r="O84" s="253">
        <f t="shared" si="80"/>
        <v>19</v>
      </c>
      <c r="P84" s="253">
        <f t="shared" si="81"/>
        <v>4</v>
      </c>
      <c r="Q84" s="253">
        <f t="shared" si="82"/>
        <v>6</v>
      </c>
      <c r="R84" s="253">
        <f t="shared" si="83"/>
        <v>3</v>
      </c>
      <c r="S84" s="253">
        <f t="shared" si="84"/>
        <v>2</v>
      </c>
      <c r="T84" s="253">
        <f t="shared" si="85"/>
        <v>2</v>
      </c>
      <c r="U84" s="253">
        <f t="shared" si="86"/>
        <v>3</v>
      </c>
      <c r="W84" s="16" t="s">
        <v>96</v>
      </c>
      <c r="X84" s="447">
        <f t="shared" si="46"/>
        <v>1</v>
      </c>
      <c r="Y84" s="447">
        <f t="shared" si="47"/>
        <v>0</v>
      </c>
      <c r="Z84" s="447">
        <f t="shared" si="48"/>
        <v>1</v>
      </c>
      <c r="AA84" s="447">
        <f t="shared" si="49"/>
        <v>1</v>
      </c>
      <c r="AB84" s="447">
        <f t="shared" si="50"/>
        <v>1</v>
      </c>
      <c r="AC84" s="447">
        <f t="shared" si="51"/>
        <v>3</v>
      </c>
      <c r="AD84" s="447">
        <f t="shared" si="52"/>
        <v>3</v>
      </c>
      <c r="AE84" s="447">
        <f t="shared" si="53"/>
        <v>4</v>
      </c>
      <c r="AF84" s="447">
        <f t="shared" si="54"/>
        <v>1</v>
      </c>
      <c r="AG84" s="447">
        <f t="shared" si="55"/>
        <v>6</v>
      </c>
      <c r="AH84" s="447">
        <f t="shared" si="56"/>
        <v>2</v>
      </c>
      <c r="AI84" s="447">
        <f t="shared" si="57"/>
        <v>0</v>
      </c>
      <c r="AJ84" s="447">
        <f t="shared" si="58"/>
        <v>3</v>
      </c>
      <c r="AK84" s="447">
        <f t="shared" si="59"/>
        <v>0</v>
      </c>
      <c r="AL84" s="447">
        <f t="shared" si="60"/>
        <v>0</v>
      </c>
      <c r="AM84" s="447">
        <f t="shared" si="61"/>
        <v>1</v>
      </c>
      <c r="AN84" s="447">
        <f t="shared" si="62"/>
        <v>0</v>
      </c>
      <c r="AO84" s="447">
        <f t="shared" si="63"/>
        <v>0</v>
      </c>
      <c r="AP84" s="447">
        <f t="shared" si="64"/>
        <v>0</v>
      </c>
      <c r="AQ84" s="447">
        <f t="shared" si="65"/>
        <v>0</v>
      </c>
      <c r="AR84" s="447">
        <f t="shared" si="66"/>
        <v>0</v>
      </c>
      <c r="AT84" s="16" t="s">
        <v>96</v>
      </c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>
        <v>1</v>
      </c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>
        <v>1</v>
      </c>
      <c r="BS84" s="13"/>
      <c r="BT84" s="13"/>
      <c r="BU84" s="13"/>
      <c r="BV84" s="13">
        <v>1</v>
      </c>
      <c r="BW84" s="13">
        <v>1</v>
      </c>
      <c r="BX84" s="13"/>
      <c r="BY84" s="13"/>
      <c r="BZ84" s="13"/>
      <c r="CA84" s="13"/>
      <c r="CB84" s="13"/>
      <c r="CC84" s="13"/>
      <c r="CD84" s="13"/>
      <c r="CE84" s="13">
        <v>1</v>
      </c>
      <c r="CF84" s="13"/>
      <c r="CG84" s="13">
        <v>2</v>
      </c>
      <c r="CH84" s="13">
        <v>1</v>
      </c>
      <c r="CI84" s="13">
        <v>1</v>
      </c>
      <c r="CJ84" s="13">
        <v>2</v>
      </c>
      <c r="CK84" s="13">
        <v>1</v>
      </c>
      <c r="CL84" s="13"/>
      <c r="CM84" s="13"/>
      <c r="CN84" s="13">
        <v>1</v>
      </c>
      <c r="CO84" s="13"/>
      <c r="CP84" s="13"/>
      <c r="CQ84" s="13">
        <v>1</v>
      </c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>
        <v>1</v>
      </c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59">
        <v>15</v>
      </c>
      <c r="FC84" s="13"/>
      <c r="FD84" s="13"/>
      <c r="FE84" s="13"/>
      <c r="FF84" s="13"/>
      <c r="FG84" s="13"/>
      <c r="FH84" s="13"/>
      <c r="FI84" s="13"/>
      <c r="FJ84" s="13">
        <v>1</v>
      </c>
      <c r="FK84" s="13"/>
      <c r="FL84" s="13"/>
      <c r="FM84" s="13"/>
      <c r="FN84" s="13">
        <v>1</v>
      </c>
      <c r="FO84" s="13"/>
      <c r="FP84" s="13"/>
      <c r="FQ84" s="13"/>
      <c r="FR84" s="13"/>
      <c r="FS84" s="13"/>
      <c r="FT84" s="13"/>
      <c r="FU84" s="13"/>
      <c r="FV84" s="13"/>
      <c r="FW84" s="13">
        <v>1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>
        <v>1</v>
      </c>
      <c r="GJ84" s="13"/>
      <c r="GK84" s="13"/>
      <c r="GL84" s="13"/>
      <c r="GM84" s="13"/>
      <c r="GN84" s="13"/>
      <c r="GO84" s="13">
        <v>2</v>
      </c>
      <c r="GP84" s="13"/>
      <c r="GQ84" s="13"/>
      <c r="GR84" s="13"/>
      <c r="GS84" s="13"/>
      <c r="GT84" s="13"/>
      <c r="GU84" s="13"/>
      <c r="GV84" s="13"/>
      <c r="GW84" s="13"/>
      <c r="GX84" s="13"/>
      <c r="GY84" s="13">
        <v>1</v>
      </c>
      <c r="GZ84" s="13"/>
      <c r="HA84" s="13"/>
      <c r="HB84" s="13"/>
      <c r="HC84" s="13"/>
      <c r="HD84" s="13">
        <v>1</v>
      </c>
      <c r="HE84" s="13">
        <v>1</v>
      </c>
      <c r="HF84" s="13"/>
      <c r="HG84" s="13"/>
      <c r="HH84" s="13"/>
      <c r="HI84" s="13"/>
      <c r="HJ84" s="13"/>
      <c r="HK84" s="13">
        <v>1</v>
      </c>
      <c r="HL84" s="13">
        <v>1</v>
      </c>
      <c r="HM84" s="13"/>
      <c r="HN84" s="13">
        <v>1</v>
      </c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59">
        <v>12</v>
      </c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59"/>
      <c r="NG84" s="13">
        <v>27</v>
      </c>
    </row>
    <row r="85" spans="1:371">
      <c r="A85" s="8" t="s">
        <v>96</v>
      </c>
      <c r="B85" s="253">
        <f t="shared" si="67"/>
        <v>1</v>
      </c>
      <c r="C85" s="253">
        <f t="shared" si="68"/>
        <v>0</v>
      </c>
      <c r="D85" s="253">
        <f t="shared" si="69"/>
        <v>1</v>
      </c>
      <c r="E85" s="253">
        <f t="shared" si="70"/>
        <v>1</v>
      </c>
      <c r="F85" s="253">
        <f t="shared" si="71"/>
        <v>1</v>
      </c>
      <c r="G85" s="253">
        <f t="shared" si="72"/>
        <v>3</v>
      </c>
      <c r="H85" s="253">
        <f t="shared" si="73"/>
        <v>3</v>
      </c>
      <c r="I85" s="253">
        <f t="shared" si="74"/>
        <v>4</v>
      </c>
      <c r="J85" s="253">
        <f t="shared" si="75"/>
        <v>1</v>
      </c>
      <c r="K85" s="253">
        <f t="shared" si="76"/>
        <v>6</v>
      </c>
      <c r="L85" s="253">
        <f t="shared" si="77"/>
        <v>2</v>
      </c>
      <c r="M85" s="253">
        <f t="shared" si="78"/>
        <v>0</v>
      </c>
      <c r="N85" s="253">
        <f t="shared" si="79"/>
        <v>3</v>
      </c>
      <c r="O85" s="253">
        <f t="shared" si="80"/>
        <v>0</v>
      </c>
      <c r="P85" s="253">
        <f t="shared" si="81"/>
        <v>0</v>
      </c>
      <c r="Q85" s="253">
        <f t="shared" si="82"/>
        <v>1</v>
      </c>
      <c r="R85" s="253">
        <f t="shared" si="83"/>
        <v>0</v>
      </c>
      <c r="S85" s="253">
        <f t="shared" si="84"/>
        <v>0</v>
      </c>
      <c r="T85" s="253">
        <f t="shared" si="85"/>
        <v>0</v>
      </c>
      <c r="U85" s="253">
        <f t="shared" si="86"/>
        <v>0</v>
      </c>
      <c r="W85" s="16" t="s">
        <v>97</v>
      </c>
      <c r="X85" s="447">
        <f t="shared" si="46"/>
        <v>5</v>
      </c>
      <c r="Y85" s="447">
        <f t="shared" si="47"/>
        <v>12</v>
      </c>
      <c r="Z85" s="447">
        <f t="shared" si="48"/>
        <v>10</v>
      </c>
      <c r="AA85" s="447">
        <f t="shared" si="49"/>
        <v>24</v>
      </c>
      <c r="AB85" s="447">
        <f t="shared" si="50"/>
        <v>25</v>
      </c>
      <c r="AC85" s="447">
        <f t="shared" si="51"/>
        <v>19</v>
      </c>
      <c r="AD85" s="447">
        <f t="shared" si="52"/>
        <v>19</v>
      </c>
      <c r="AE85" s="447">
        <f t="shared" si="53"/>
        <v>23</v>
      </c>
      <c r="AF85" s="447">
        <f t="shared" si="54"/>
        <v>20</v>
      </c>
      <c r="AG85" s="447">
        <f t="shared" si="55"/>
        <v>19</v>
      </c>
      <c r="AH85" s="447">
        <f t="shared" si="56"/>
        <v>15</v>
      </c>
      <c r="AI85" s="447">
        <f t="shared" si="57"/>
        <v>12</v>
      </c>
      <c r="AJ85" s="447">
        <f t="shared" si="58"/>
        <v>6</v>
      </c>
      <c r="AK85" s="447">
        <f t="shared" si="59"/>
        <v>6</v>
      </c>
      <c r="AL85" s="447">
        <f t="shared" si="60"/>
        <v>3</v>
      </c>
      <c r="AM85" s="447">
        <f t="shared" si="61"/>
        <v>5</v>
      </c>
      <c r="AN85" s="447">
        <f t="shared" si="62"/>
        <v>2</v>
      </c>
      <c r="AO85" s="447">
        <f t="shared" si="63"/>
        <v>2</v>
      </c>
      <c r="AP85" s="447">
        <f t="shared" si="64"/>
        <v>0</v>
      </c>
      <c r="AQ85" s="447">
        <f t="shared" si="65"/>
        <v>0</v>
      </c>
      <c r="AR85" s="447">
        <f t="shared" si="66"/>
        <v>0</v>
      </c>
      <c r="AT85" s="16" t="s">
        <v>97</v>
      </c>
      <c r="AU85" s="13">
        <v>1</v>
      </c>
      <c r="AV85" s="13">
        <v>1</v>
      </c>
      <c r="AW85" s="13">
        <v>1</v>
      </c>
      <c r="AX85" s="13"/>
      <c r="AY85" s="13">
        <v>1</v>
      </c>
      <c r="AZ85" s="13">
        <v>1</v>
      </c>
      <c r="BA85" s="13">
        <v>1</v>
      </c>
      <c r="BB85" s="13">
        <v>1</v>
      </c>
      <c r="BC85" s="13">
        <v>2</v>
      </c>
      <c r="BD85" s="13">
        <v>3</v>
      </c>
      <c r="BE85" s="13">
        <v>1</v>
      </c>
      <c r="BF85" s="13">
        <v>2</v>
      </c>
      <c r="BG85" s="13">
        <v>3</v>
      </c>
      <c r="BH85" s="13">
        <v>3</v>
      </c>
      <c r="BI85" s="13">
        <v>2</v>
      </c>
      <c r="BJ85" s="13">
        <v>2</v>
      </c>
      <c r="BK85" s="13">
        <v>4</v>
      </c>
      <c r="BL85" s="13">
        <v>2</v>
      </c>
      <c r="BM85" s="13">
        <v>2</v>
      </c>
      <c r="BN85" s="13">
        <v>3</v>
      </c>
      <c r="BO85" s="13">
        <v>3</v>
      </c>
      <c r="BP85" s="13">
        <v>3</v>
      </c>
      <c r="BQ85" s="13">
        <v>3</v>
      </c>
      <c r="BR85" s="13">
        <v>3</v>
      </c>
      <c r="BS85" s="13">
        <v>1</v>
      </c>
      <c r="BT85" s="13">
        <v>1</v>
      </c>
      <c r="BU85" s="13">
        <v>1</v>
      </c>
      <c r="BV85" s="13">
        <v>1</v>
      </c>
      <c r="BW85" s="13">
        <v>1</v>
      </c>
      <c r="BX85" s="13">
        <v>2</v>
      </c>
      <c r="BY85" s="13">
        <v>2</v>
      </c>
      <c r="BZ85" s="13">
        <v>1</v>
      </c>
      <c r="CA85" s="13">
        <v>3</v>
      </c>
      <c r="CB85" s="13">
        <v>3</v>
      </c>
      <c r="CC85" s="13">
        <v>5</v>
      </c>
      <c r="CD85" s="13">
        <v>2</v>
      </c>
      <c r="CE85" s="13">
        <v>2</v>
      </c>
      <c r="CF85" s="13">
        <v>2</v>
      </c>
      <c r="CG85" s="13">
        <v>2</v>
      </c>
      <c r="CH85" s="13">
        <v>1</v>
      </c>
      <c r="CI85" s="13">
        <v>1</v>
      </c>
      <c r="CJ85" s="13">
        <v>2</v>
      </c>
      <c r="CK85" s="13">
        <v>1</v>
      </c>
      <c r="CL85" s="13">
        <v>5</v>
      </c>
      <c r="CM85" s="13"/>
      <c r="CN85" s="13">
        <v>4</v>
      </c>
      <c r="CO85" s="13">
        <v>2</v>
      </c>
      <c r="CP85" s="13">
        <v>1</v>
      </c>
      <c r="CQ85" s="13">
        <v>3</v>
      </c>
      <c r="CR85" s="13"/>
      <c r="CS85" s="13">
        <v>3</v>
      </c>
      <c r="CT85" s="13">
        <v>3</v>
      </c>
      <c r="CU85" s="13"/>
      <c r="CV85" s="13"/>
      <c r="CW85" s="13"/>
      <c r="CX85" s="13">
        <v>1</v>
      </c>
      <c r="CY85" s="13"/>
      <c r="CZ85" s="13">
        <v>2</v>
      </c>
      <c r="DA85" s="13"/>
      <c r="DB85" s="13">
        <v>3</v>
      </c>
      <c r="DC85" s="13"/>
      <c r="DD85" s="13">
        <v>1</v>
      </c>
      <c r="DE85" s="13">
        <v>1</v>
      </c>
      <c r="DF85" s="13"/>
      <c r="DG85" s="13"/>
      <c r="DH85" s="13">
        <v>2</v>
      </c>
      <c r="DI85" s="13"/>
      <c r="DJ85" s="13">
        <v>1</v>
      </c>
      <c r="DK85" s="13"/>
      <c r="DL85" s="13">
        <v>1</v>
      </c>
      <c r="DM85" s="13"/>
      <c r="DN85" s="13"/>
      <c r="DO85" s="13">
        <v>1</v>
      </c>
      <c r="DP85" s="13"/>
      <c r="DQ85" s="13"/>
      <c r="DR85" s="13"/>
      <c r="DS85" s="13">
        <v>1</v>
      </c>
      <c r="DT85" s="13">
        <v>1</v>
      </c>
      <c r="DU85" s="13">
        <v>1</v>
      </c>
      <c r="DV85" s="13">
        <v>1</v>
      </c>
      <c r="DW85" s="13"/>
      <c r="DX85" s="13"/>
      <c r="DY85" s="13"/>
      <c r="DZ85" s="13"/>
      <c r="EA85" s="13"/>
      <c r="EB85" s="13">
        <v>1</v>
      </c>
      <c r="EC85" s="13"/>
      <c r="ED85" s="13"/>
      <c r="EE85" s="13"/>
      <c r="EF85" s="13">
        <v>1</v>
      </c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59">
        <v>122</v>
      </c>
      <c r="FC85" s="13"/>
      <c r="FD85" s="13">
        <v>2</v>
      </c>
      <c r="FE85" s="13"/>
      <c r="FF85" s="13"/>
      <c r="FG85" s="13"/>
      <c r="FH85" s="13">
        <v>1</v>
      </c>
      <c r="FI85" s="13">
        <v>1</v>
      </c>
      <c r="FJ85" s="13"/>
      <c r="FK85" s="13">
        <v>1</v>
      </c>
      <c r="FL85" s="13"/>
      <c r="FM85" s="13"/>
      <c r="FN85" s="13"/>
      <c r="FO85" s="13">
        <v>1</v>
      </c>
      <c r="FP85" s="13"/>
      <c r="FQ85" s="13">
        <v>1</v>
      </c>
      <c r="FR85" s="13">
        <v>1</v>
      </c>
      <c r="FS85" s="13">
        <v>1</v>
      </c>
      <c r="FT85" s="13">
        <v>3</v>
      </c>
      <c r="FU85" s="13">
        <v>1</v>
      </c>
      <c r="FV85" s="13">
        <v>2</v>
      </c>
      <c r="FW85" s="13">
        <v>4</v>
      </c>
      <c r="FX85" s="13">
        <v>1</v>
      </c>
      <c r="FY85" s="13">
        <v>1</v>
      </c>
      <c r="FZ85" s="13">
        <v>3</v>
      </c>
      <c r="GA85" s="13">
        <v>3</v>
      </c>
      <c r="GB85" s="13">
        <v>2</v>
      </c>
      <c r="GC85" s="13">
        <v>2</v>
      </c>
      <c r="GD85" s="13">
        <v>2</v>
      </c>
      <c r="GE85" s="13">
        <v>2</v>
      </c>
      <c r="GF85" s="13">
        <v>5</v>
      </c>
      <c r="GG85" s="13">
        <v>1</v>
      </c>
      <c r="GH85" s="13">
        <v>2</v>
      </c>
      <c r="GI85" s="13">
        <v>3</v>
      </c>
      <c r="GJ85" s="13">
        <v>1</v>
      </c>
      <c r="GK85" s="13">
        <v>1</v>
      </c>
      <c r="GL85" s="13">
        <v>2</v>
      </c>
      <c r="GM85" s="13">
        <v>3</v>
      </c>
      <c r="GN85" s="13">
        <v>1</v>
      </c>
      <c r="GO85" s="13">
        <v>2</v>
      </c>
      <c r="GP85" s="13">
        <v>3</v>
      </c>
      <c r="GQ85" s="13">
        <v>3</v>
      </c>
      <c r="GR85" s="13">
        <v>3</v>
      </c>
      <c r="GS85" s="13">
        <v>2</v>
      </c>
      <c r="GT85" s="13">
        <v>4</v>
      </c>
      <c r="GU85" s="13">
        <v>1</v>
      </c>
      <c r="GV85" s="13"/>
      <c r="GW85" s="13"/>
      <c r="GX85" s="13">
        <v>3</v>
      </c>
      <c r="GY85" s="13">
        <v>3</v>
      </c>
      <c r="GZ85" s="13">
        <v>1</v>
      </c>
      <c r="HA85" s="13">
        <v>2</v>
      </c>
      <c r="HB85" s="13">
        <v>1</v>
      </c>
      <c r="HC85" s="13">
        <v>1</v>
      </c>
      <c r="HD85" s="13">
        <v>1</v>
      </c>
      <c r="HE85" s="13">
        <v>2</v>
      </c>
      <c r="HF85" s="13">
        <v>2</v>
      </c>
      <c r="HG85" s="13"/>
      <c r="HH85" s="13">
        <v>1</v>
      </c>
      <c r="HI85" s="13">
        <v>2</v>
      </c>
      <c r="HJ85" s="13">
        <v>3</v>
      </c>
      <c r="HK85" s="13"/>
      <c r="HL85" s="13"/>
      <c r="HM85" s="13"/>
      <c r="HN85" s="13"/>
      <c r="HO85" s="13">
        <v>3</v>
      </c>
      <c r="HP85" s="13">
        <v>2</v>
      </c>
      <c r="HQ85" s="13"/>
      <c r="HR85" s="13">
        <v>1</v>
      </c>
      <c r="HS85" s="13"/>
      <c r="HT85" s="13"/>
      <c r="HU85" s="13"/>
      <c r="HV85" s="13">
        <v>1</v>
      </c>
      <c r="HW85" s="13"/>
      <c r="HX85" s="13"/>
      <c r="HY85" s="13"/>
      <c r="HZ85" s="13"/>
      <c r="IA85" s="13">
        <v>1</v>
      </c>
      <c r="IB85" s="13"/>
      <c r="IC85" s="13"/>
      <c r="ID85" s="13">
        <v>1</v>
      </c>
      <c r="IE85" s="13">
        <v>1</v>
      </c>
      <c r="IF85" s="13"/>
      <c r="IG85" s="13"/>
      <c r="IH85" s="13"/>
      <c r="II85" s="13"/>
      <c r="IJ85" s="13">
        <v>1</v>
      </c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59">
        <v>105</v>
      </c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59"/>
      <c r="NG85" s="13">
        <v>227</v>
      </c>
    </row>
    <row r="86" spans="1:371">
      <c r="A86" s="8" t="s">
        <v>97</v>
      </c>
      <c r="B86" s="253">
        <f t="shared" si="67"/>
        <v>5</v>
      </c>
      <c r="C86" s="253">
        <f t="shared" si="68"/>
        <v>12</v>
      </c>
      <c r="D86" s="253">
        <f t="shared" si="69"/>
        <v>10</v>
      </c>
      <c r="E86" s="253">
        <f t="shared" si="70"/>
        <v>24</v>
      </c>
      <c r="F86" s="253">
        <f t="shared" si="71"/>
        <v>25</v>
      </c>
      <c r="G86" s="253">
        <f t="shared" si="72"/>
        <v>19</v>
      </c>
      <c r="H86" s="253">
        <f t="shared" si="73"/>
        <v>19</v>
      </c>
      <c r="I86" s="253">
        <f t="shared" si="74"/>
        <v>23</v>
      </c>
      <c r="J86" s="253">
        <f t="shared" si="75"/>
        <v>20</v>
      </c>
      <c r="K86" s="253">
        <f t="shared" si="76"/>
        <v>19</v>
      </c>
      <c r="L86" s="253">
        <f t="shared" si="77"/>
        <v>15</v>
      </c>
      <c r="M86" s="253">
        <f t="shared" si="78"/>
        <v>12</v>
      </c>
      <c r="N86" s="253">
        <f t="shared" si="79"/>
        <v>6</v>
      </c>
      <c r="O86" s="253">
        <f t="shared" si="80"/>
        <v>6</v>
      </c>
      <c r="P86" s="253">
        <f t="shared" si="81"/>
        <v>3</v>
      </c>
      <c r="Q86" s="253">
        <f t="shared" si="82"/>
        <v>5</v>
      </c>
      <c r="R86" s="253">
        <f t="shared" si="83"/>
        <v>2</v>
      </c>
      <c r="S86" s="253">
        <f t="shared" si="84"/>
        <v>2</v>
      </c>
      <c r="T86" s="253">
        <f t="shared" si="85"/>
        <v>0</v>
      </c>
      <c r="U86" s="253">
        <f t="shared" si="86"/>
        <v>0</v>
      </c>
      <c r="W86" s="16" t="s">
        <v>98</v>
      </c>
      <c r="X86" s="447">
        <f t="shared" si="46"/>
        <v>2</v>
      </c>
      <c r="Y86" s="447">
        <f t="shared" si="47"/>
        <v>0</v>
      </c>
      <c r="Z86" s="447">
        <f t="shared" si="48"/>
        <v>0</v>
      </c>
      <c r="AA86" s="447">
        <f t="shared" si="49"/>
        <v>2</v>
      </c>
      <c r="AB86" s="447">
        <f t="shared" si="50"/>
        <v>8</v>
      </c>
      <c r="AC86" s="447">
        <f t="shared" si="51"/>
        <v>13</v>
      </c>
      <c r="AD86" s="447">
        <f t="shared" si="52"/>
        <v>3</v>
      </c>
      <c r="AE86" s="447">
        <f t="shared" si="53"/>
        <v>12</v>
      </c>
      <c r="AF86" s="447">
        <f t="shared" si="54"/>
        <v>7</v>
      </c>
      <c r="AG86" s="447">
        <f t="shared" si="55"/>
        <v>6</v>
      </c>
      <c r="AH86" s="447">
        <f t="shared" si="56"/>
        <v>7</v>
      </c>
      <c r="AI86" s="447">
        <f t="shared" si="57"/>
        <v>11</v>
      </c>
      <c r="AJ86" s="447">
        <f t="shared" si="58"/>
        <v>7</v>
      </c>
      <c r="AK86" s="447">
        <f t="shared" si="59"/>
        <v>6</v>
      </c>
      <c r="AL86" s="447">
        <f t="shared" si="60"/>
        <v>7</v>
      </c>
      <c r="AM86" s="447">
        <f t="shared" si="61"/>
        <v>1</v>
      </c>
      <c r="AN86" s="447">
        <f t="shared" si="62"/>
        <v>5</v>
      </c>
      <c r="AO86" s="447">
        <f t="shared" si="63"/>
        <v>9</v>
      </c>
      <c r="AP86" s="447">
        <f t="shared" si="64"/>
        <v>1</v>
      </c>
      <c r="AQ86" s="447">
        <f t="shared" si="65"/>
        <v>4</v>
      </c>
      <c r="AR86" s="447">
        <f t="shared" si="66"/>
        <v>0</v>
      </c>
      <c r="AT86" s="16" t="s">
        <v>98</v>
      </c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>
        <v>1</v>
      </c>
      <c r="BM86" s="13">
        <v>1</v>
      </c>
      <c r="BN86" s="13"/>
      <c r="BO86" s="13">
        <v>1</v>
      </c>
      <c r="BP86" s="13"/>
      <c r="BQ86" s="13"/>
      <c r="BR86" s="13">
        <v>1</v>
      </c>
      <c r="BS86" s="13">
        <v>2</v>
      </c>
      <c r="BT86" s="13">
        <v>2</v>
      </c>
      <c r="BU86" s="13">
        <v>1</v>
      </c>
      <c r="BV86" s="13">
        <v>1</v>
      </c>
      <c r="BW86" s="13">
        <v>4</v>
      </c>
      <c r="BX86" s="13">
        <v>1</v>
      </c>
      <c r="BY86" s="13"/>
      <c r="BZ86" s="13">
        <v>1</v>
      </c>
      <c r="CA86" s="13"/>
      <c r="CB86" s="13"/>
      <c r="CC86" s="13">
        <v>1</v>
      </c>
      <c r="CD86" s="13">
        <v>3</v>
      </c>
      <c r="CE86" s="13">
        <v>2</v>
      </c>
      <c r="CF86" s="13"/>
      <c r="CG86" s="13">
        <v>2</v>
      </c>
      <c r="CH86" s="13">
        <v>3</v>
      </c>
      <c r="CI86" s="13"/>
      <c r="CJ86" s="13"/>
      <c r="CK86" s="13">
        <v>3</v>
      </c>
      <c r="CL86" s="13"/>
      <c r="CM86" s="13">
        <v>1</v>
      </c>
      <c r="CN86" s="13"/>
      <c r="CO86" s="13"/>
      <c r="CP86" s="13">
        <v>1</v>
      </c>
      <c r="CQ86" s="13"/>
      <c r="CR86" s="13">
        <v>1</v>
      </c>
      <c r="CS86" s="13"/>
      <c r="CT86" s="13">
        <v>1</v>
      </c>
      <c r="CU86" s="13">
        <v>2</v>
      </c>
      <c r="CV86" s="13">
        <v>2</v>
      </c>
      <c r="CW86" s="13">
        <v>1</v>
      </c>
      <c r="CX86" s="13"/>
      <c r="CY86" s="13">
        <v>1</v>
      </c>
      <c r="CZ86" s="13"/>
      <c r="DA86" s="13">
        <v>3</v>
      </c>
      <c r="DB86" s="13">
        <v>1</v>
      </c>
      <c r="DC86" s="13">
        <v>1</v>
      </c>
      <c r="DD86" s="13">
        <v>1</v>
      </c>
      <c r="DE86" s="13"/>
      <c r="DF86" s="13"/>
      <c r="DG86" s="13"/>
      <c r="DH86" s="13">
        <v>1</v>
      </c>
      <c r="DI86" s="13">
        <v>2</v>
      </c>
      <c r="DJ86" s="13">
        <v>1</v>
      </c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>
        <v>1</v>
      </c>
      <c r="DV86" s="13"/>
      <c r="DW86" s="13"/>
      <c r="DX86" s="13">
        <v>4</v>
      </c>
      <c r="DY86" s="13"/>
      <c r="DZ86" s="13"/>
      <c r="EA86" s="13">
        <v>1</v>
      </c>
      <c r="EB86" s="13">
        <v>1</v>
      </c>
      <c r="EC86" s="13">
        <v>1</v>
      </c>
      <c r="ED86" s="13"/>
      <c r="EE86" s="13">
        <v>1</v>
      </c>
      <c r="EF86" s="13">
        <v>1</v>
      </c>
      <c r="EG86" s="13">
        <v>1</v>
      </c>
      <c r="EH86" s="13">
        <v>1</v>
      </c>
      <c r="EI86" s="13"/>
      <c r="EJ86" s="13">
        <v>1</v>
      </c>
      <c r="EK86" s="13"/>
      <c r="EL86" s="13"/>
      <c r="EM86" s="13"/>
      <c r="EN86" s="13">
        <v>1</v>
      </c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59">
        <v>64</v>
      </c>
      <c r="FC86" s="13"/>
      <c r="FD86" s="13"/>
      <c r="FE86" s="13"/>
      <c r="FF86" s="13"/>
      <c r="FG86" s="13">
        <v>1</v>
      </c>
      <c r="FH86" s="13"/>
      <c r="FI86" s="13"/>
      <c r="FJ86" s="13">
        <v>1</v>
      </c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>
        <v>1</v>
      </c>
      <c r="FX86" s="13"/>
      <c r="FY86" s="13"/>
      <c r="FZ86" s="13">
        <v>1</v>
      </c>
      <c r="GA86" s="13"/>
      <c r="GB86" s="13">
        <v>4</v>
      </c>
      <c r="GC86" s="13"/>
      <c r="GD86" s="13"/>
      <c r="GE86" s="13">
        <v>1</v>
      </c>
      <c r="GF86" s="13">
        <v>1</v>
      </c>
      <c r="GG86" s="13"/>
      <c r="GH86" s="13"/>
      <c r="GI86" s="13"/>
      <c r="GJ86" s="13"/>
      <c r="GK86" s="13"/>
      <c r="GL86" s="13">
        <v>1</v>
      </c>
      <c r="GM86" s="13"/>
      <c r="GN86" s="13"/>
      <c r="GO86" s="13">
        <v>1</v>
      </c>
      <c r="GP86" s="13">
        <v>1</v>
      </c>
      <c r="GQ86" s="13">
        <v>1</v>
      </c>
      <c r="GR86" s="13">
        <v>1</v>
      </c>
      <c r="GS86" s="13">
        <v>2</v>
      </c>
      <c r="GT86" s="13"/>
      <c r="GU86" s="13">
        <v>2</v>
      </c>
      <c r="GV86" s="13"/>
      <c r="GW86" s="13"/>
      <c r="GX86" s="13">
        <v>1</v>
      </c>
      <c r="GY86" s="13"/>
      <c r="GZ86" s="13"/>
      <c r="HA86" s="13"/>
      <c r="HB86" s="13">
        <v>1</v>
      </c>
      <c r="HC86" s="13"/>
      <c r="HD86" s="13"/>
      <c r="HE86" s="13"/>
      <c r="HF86" s="13">
        <v>2</v>
      </c>
      <c r="HG86" s="13">
        <v>1</v>
      </c>
      <c r="HH86" s="13">
        <v>1</v>
      </c>
      <c r="HI86" s="13">
        <v>2</v>
      </c>
      <c r="HJ86" s="13"/>
      <c r="HK86" s="13">
        <v>1</v>
      </c>
      <c r="HL86" s="13">
        <v>1</v>
      </c>
      <c r="HM86" s="13">
        <v>1</v>
      </c>
      <c r="HN86" s="13">
        <v>1</v>
      </c>
      <c r="HO86" s="13"/>
      <c r="HP86" s="13">
        <v>1</v>
      </c>
      <c r="HQ86" s="13">
        <v>1</v>
      </c>
      <c r="HR86" s="13"/>
      <c r="HS86" s="13"/>
      <c r="HT86" s="13">
        <v>1</v>
      </c>
      <c r="HU86" s="13">
        <v>3</v>
      </c>
      <c r="HV86" s="13"/>
      <c r="HW86" s="13">
        <v>1</v>
      </c>
      <c r="HX86" s="13">
        <v>1</v>
      </c>
      <c r="HY86" s="13"/>
      <c r="HZ86" s="13"/>
      <c r="IA86" s="13">
        <v>2</v>
      </c>
      <c r="IB86" s="13"/>
      <c r="IC86" s="13"/>
      <c r="ID86" s="13"/>
      <c r="IE86" s="13">
        <v>2</v>
      </c>
      <c r="IF86" s="13"/>
      <c r="IG86" s="13">
        <v>1</v>
      </c>
      <c r="IH86" s="13">
        <v>1</v>
      </c>
      <c r="II86" s="13">
        <v>1</v>
      </c>
      <c r="IJ86" s="13"/>
      <c r="IK86" s="13"/>
      <c r="IL86" s="13"/>
      <c r="IM86" s="13"/>
      <c r="IN86" s="13"/>
      <c r="IO86" s="13"/>
      <c r="IP86" s="13"/>
      <c r="IQ86" s="13">
        <v>1</v>
      </c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59">
        <v>47</v>
      </c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59"/>
      <c r="NG86" s="13">
        <v>111</v>
      </c>
    </row>
    <row r="87" spans="1:371">
      <c r="A87" s="8" t="s">
        <v>98</v>
      </c>
      <c r="B87" s="253">
        <f t="shared" si="67"/>
        <v>2</v>
      </c>
      <c r="C87" s="253">
        <f t="shared" si="68"/>
        <v>0</v>
      </c>
      <c r="D87" s="253">
        <f t="shared" si="69"/>
        <v>0</v>
      </c>
      <c r="E87" s="253">
        <f t="shared" si="70"/>
        <v>2</v>
      </c>
      <c r="F87" s="253">
        <f t="shared" si="71"/>
        <v>8</v>
      </c>
      <c r="G87" s="253">
        <f t="shared" si="72"/>
        <v>13</v>
      </c>
      <c r="H87" s="253">
        <f t="shared" si="73"/>
        <v>3</v>
      </c>
      <c r="I87" s="253">
        <f t="shared" si="74"/>
        <v>12</v>
      </c>
      <c r="J87" s="253">
        <f t="shared" si="75"/>
        <v>7</v>
      </c>
      <c r="K87" s="253">
        <f t="shared" si="76"/>
        <v>6</v>
      </c>
      <c r="L87" s="253">
        <f t="shared" si="77"/>
        <v>7</v>
      </c>
      <c r="M87" s="253">
        <f t="shared" si="78"/>
        <v>11</v>
      </c>
      <c r="N87" s="253">
        <f t="shared" si="79"/>
        <v>7</v>
      </c>
      <c r="O87" s="253">
        <f t="shared" si="80"/>
        <v>6</v>
      </c>
      <c r="P87" s="253">
        <f t="shared" si="81"/>
        <v>7</v>
      </c>
      <c r="Q87" s="253">
        <f t="shared" si="82"/>
        <v>1</v>
      </c>
      <c r="R87" s="253">
        <f t="shared" si="83"/>
        <v>5</v>
      </c>
      <c r="S87" s="253">
        <f t="shared" si="84"/>
        <v>9</v>
      </c>
      <c r="T87" s="253">
        <f t="shared" si="85"/>
        <v>1</v>
      </c>
      <c r="U87" s="253">
        <f t="shared" si="86"/>
        <v>4</v>
      </c>
      <c r="W87" s="16" t="s">
        <v>198</v>
      </c>
      <c r="X87" s="447">
        <f t="shared" si="46"/>
        <v>242</v>
      </c>
      <c r="Y87" s="447">
        <f t="shared" si="47"/>
        <v>239</v>
      </c>
      <c r="Z87" s="447">
        <f t="shared" si="48"/>
        <v>388</v>
      </c>
      <c r="AA87" s="447">
        <f t="shared" si="49"/>
        <v>471</v>
      </c>
      <c r="AB87" s="447">
        <f t="shared" si="50"/>
        <v>1965</v>
      </c>
      <c r="AC87" s="447">
        <f t="shared" si="51"/>
        <v>2218</v>
      </c>
      <c r="AD87" s="447">
        <f t="shared" si="52"/>
        <v>2378</v>
      </c>
      <c r="AE87" s="447">
        <f t="shared" si="53"/>
        <v>2609</v>
      </c>
      <c r="AF87" s="447">
        <f t="shared" si="54"/>
        <v>2183</v>
      </c>
      <c r="AG87" s="447">
        <f t="shared" si="55"/>
        <v>2106</v>
      </c>
      <c r="AH87" s="447">
        <f t="shared" si="56"/>
        <v>1582</v>
      </c>
      <c r="AI87" s="447">
        <f t="shared" si="57"/>
        <v>1591</v>
      </c>
      <c r="AJ87" s="447">
        <f t="shared" si="58"/>
        <v>954</v>
      </c>
      <c r="AK87" s="447">
        <f t="shared" si="59"/>
        <v>813</v>
      </c>
      <c r="AL87" s="447">
        <f t="shared" si="60"/>
        <v>496</v>
      </c>
      <c r="AM87" s="447">
        <f t="shared" si="61"/>
        <v>451</v>
      </c>
      <c r="AN87" s="447">
        <f t="shared" si="62"/>
        <v>273</v>
      </c>
      <c r="AO87" s="447">
        <f t="shared" si="63"/>
        <v>418</v>
      </c>
      <c r="AP87" s="447">
        <f t="shared" si="64"/>
        <v>64</v>
      </c>
      <c r="AQ87" s="447">
        <f t="shared" si="65"/>
        <v>255</v>
      </c>
      <c r="AR87" s="447">
        <f t="shared" si="66"/>
        <v>48</v>
      </c>
      <c r="AT87" s="16" t="s">
        <v>198</v>
      </c>
      <c r="AU87" s="13">
        <v>38</v>
      </c>
      <c r="AV87" s="13">
        <v>47</v>
      </c>
      <c r="AW87" s="13">
        <v>22</v>
      </c>
      <c r="AX87" s="13">
        <v>15</v>
      </c>
      <c r="AY87" s="13">
        <v>19</v>
      </c>
      <c r="AZ87" s="13">
        <v>18</v>
      </c>
      <c r="BA87" s="13">
        <v>22</v>
      </c>
      <c r="BB87" s="13">
        <v>25</v>
      </c>
      <c r="BC87" s="13">
        <v>16</v>
      </c>
      <c r="BD87" s="13">
        <v>17</v>
      </c>
      <c r="BE87" s="13">
        <v>19</v>
      </c>
      <c r="BF87" s="13">
        <v>21</v>
      </c>
      <c r="BG87" s="13">
        <v>24</v>
      </c>
      <c r="BH87" s="13">
        <v>25</v>
      </c>
      <c r="BI87" s="13">
        <v>39</v>
      </c>
      <c r="BJ87" s="13">
        <v>43</v>
      </c>
      <c r="BK87" s="13">
        <v>45</v>
      </c>
      <c r="BL87" s="13">
        <v>61</v>
      </c>
      <c r="BM87" s="13">
        <v>88</v>
      </c>
      <c r="BN87" s="13">
        <v>106</v>
      </c>
      <c r="BO87" s="13">
        <v>117</v>
      </c>
      <c r="BP87" s="13">
        <v>140</v>
      </c>
      <c r="BQ87" s="13">
        <v>194</v>
      </c>
      <c r="BR87" s="13">
        <v>176</v>
      </c>
      <c r="BS87" s="13">
        <v>229</v>
      </c>
      <c r="BT87" s="13">
        <v>225</v>
      </c>
      <c r="BU87" s="13">
        <v>227</v>
      </c>
      <c r="BV87" s="13">
        <v>278</v>
      </c>
      <c r="BW87" s="13">
        <v>324</v>
      </c>
      <c r="BX87" s="13">
        <v>308</v>
      </c>
      <c r="BY87" s="13">
        <v>282</v>
      </c>
      <c r="BZ87" s="13">
        <v>275</v>
      </c>
      <c r="CA87" s="13">
        <v>268</v>
      </c>
      <c r="CB87" s="13">
        <v>256</v>
      </c>
      <c r="CC87" s="13">
        <v>267</v>
      </c>
      <c r="CD87" s="13">
        <v>251</v>
      </c>
      <c r="CE87" s="13">
        <v>246</v>
      </c>
      <c r="CF87" s="13">
        <v>259</v>
      </c>
      <c r="CG87" s="13">
        <v>248</v>
      </c>
      <c r="CH87" s="13">
        <v>257</v>
      </c>
      <c r="CI87" s="13">
        <v>216</v>
      </c>
      <c r="CJ87" s="13">
        <v>257</v>
      </c>
      <c r="CK87" s="13">
        <v>208</v>
      </c>
      <c r="CL87" s="13">
        <v>235</v>
      </c>
      <c r="CM87" s="13">
        <v>218</v>
      </c>
      <c r="CN87" s="13">
        <v>201</v>
      </c>
      <c r="CO87" s="13">
        <v>189</v>
      </c>
      <c r="CP87" s="13">
        <v>202</v>
      </c>
      <c r="CQ87" s="13">
        <v>195</v>
      </c>
      <c r="CR87" s="13">
        <v>185</v>
      </c>
      <c r="CS87" s="13">
        <v>206</v>
      </c>
      <c r="CT87" s="13">
        <v>185</v>
      </c>
      <c r="CU87" s="13">
        <v>189</v>
      </c>
      <c r="CV87" s="13">
        <v>158</v>
      </c>
      <c r="CW87" s="13">
        <v>168</v>
      </c>
      <c r="CX87" s="13">
        <v>149</v>
      </c>
      <c r="CY87" s="13">
        <v>158</v>
      </c>
      <c r="CZ87" s="13">
        <v>128</v>
      </c>
      <c r="DA87" s="13">
        <v>128</v>
      </c>
      <c r="DB87" s="13">
        <v>122</v>
      </c>
      <c r="DC87" s="13">
        <v>113</v>
      </c>
      <c r="DD87" s="13">
        <v>87</v>
      </c>
      <c r="DE87" s="13">
        <v>110</v>
      </c>
      <c r="DF87" s="13">
        <v>94</v>
      </c>
      <c r="DG87" s="13">
        <v>83</v>
      </c>
      <c r="DH87" s="13">
        <v>83</v>
      </c>
      <c r="DI87" s="13">
        <v>74</v>
      </c>
      <c r="DJ87" s="13">
        <v>59</v>
      </c>
      <c r="DK87" s="13">
        <v>66</v>
      </c>
      <c r="DL87" s="13">
        <v>44</v>
      </c>
      <c r="DM87" s="13">
        <v>60</v>
      </c>
      <c r="DN87" s="13">
        <v>37</v>
      </c>
      <c r="DO87" s="13">
        <v>50</v>
      </c>
      <c r="DP87" s="13">
        <v>46</v>
      </c>
      <c r="DQ87" s="13">
        <v>50</v>
      </c>
      <c r="DR87" s="13">
        <v>42</v>
      </c>
      <c r="DS87" s="13">
        <v>39</v>
      </c>
      <c r="DT87" s="13">
        <v>39</v>
      </c>
      <c r="DU87" s="13">
        <v>37</v>
      </c>
      <c r="DV87" s="13">
        <v>51</v>
      </c>
      <c r="DW87" s="13">
        <v>43</v>
      </c>
      <c r="DX87" s="13">
        <v>39</v>
      </c>
      <c r="DY87" s="13">
        <v>32</v>
      </c>
      <c r="DZ87" s="13">
        <v>43</v>
      </c>
      <c r="EA87" s="13">
        <v>40</v>
      </c>
      <c r="EB87" s="13">
        <v>50</v>
      </c>
      <c r="EC87" s="13">
        <v>43</v>
      </c>
      <c r="ED87" s="13">
        <v>41</v>
      </c>
      <c r="EE87" s="13">
        <v>41</v>
      </c>
      <c r="EF87" s="13">
        <v>46</v>
      </c>
      <c r="EG87" s="13">
        <v>47</v>
      </c>
      <c r="EH87" s="13">
        <v>33</v>
      </c>
      <c r="EI87" s="13">
        <v>37</v>
      </c>
      <c r="EJ87" s="13">
        <v>41</v>
      </c>
      <c r="EK87" s="13">
        <v>31</v>
      </c>
      <c r="EL87" s="13">
        <v>17</v>
      </c>
      <c r="EM87" s="13">
        <v>14</v>
      </c>
      <c r="EN87" s="13">
        <v>11</v>
      </c>
      <c r="EO87" s="13">
        <v>7</v>
      </c>
      <c r="EP87" s="13">
        <v>6</v>
      </c>
      <c r="EQ87" s="13">
        <v>3</v>
      </c>
      <c r="ER87" s="13">
        <v>3</v>
      </c>
      <c r="ES87" s="13">
        <v>2</v>
      </c>
      <c r="ET87" s="13"/>
      <c r="EU87" s="13"/>
      <c r="EV87" s="13">
        <v>1</v>
      </c>
      <c r="EW87" s="13"/>
      <c r="EX87" s="13"/>
      <c r="EY87" s="13"/>
      <c r="EZ87" s="13">
        <v>2</v>
      </c>
      <c r="FA87" s="13"/>
      <c r="FB87" s="59">
        <v>11171</v>
      </c>
      <c r="FC87" s="13">
        <v>48</v>
      </c>
      <c r="FD87" s="13">
        <v>43</v>
      </c>
      <c r="FE87" s="13">
        <v>30</v>
      </c>
      <c r="FF87" s="13">
        <v>20</v>
      </c>
      <c r="FG87" s="13">
        <v>24</v>
      </c>
      <c r="FH87" s="13">
        <v>15</v>
      </c>
      <c r="FI87" s="13">
        <v>22</v>
      </c>
      <c r="FJ87" s="13">
        <v>16</v>
      </c>
      <c r="FK87" s="13">
        <v>10</v>
      </c>
      <c r="FL87" s="13">
        <v>14</v>
      </c>
      <c r="FM87" s="13">
        <v>21</v>
      </c>
      <c r="FN87" s="13">
        <v>20</v>
      </c>
      <c r="FO87" s="13">
        <v>22</v>
      </c>
      <c r="FP87" s="13">
        <v>25</v>
      </c>
      <c r="FQ87" s="13">
        <v>29</v>
      </c>
      <c r="FR87" s="13">
        <v>29</v>
      </c>
      <c r="FS87" s="13">
        <v>51</v>
      </c>
      <c r="FT87" s="13">
        <v>51</v>
      </c>
      <c r="FU87" s="13">
        <v>63</v>
      </c>
      <c r="FV87" s="13">
        <v>77</v>
      </c>
      <c r="FW87" s="13">
        <v>110</v>
      </c>
      <c r="FX87" s="13">
        <v>129</v>
      </c>
      <c r="FY87" s="13">
        <v>166</v>
      </c>
      <c r="FZ87" s="13">
        <v>191</v>
      </c>
      <c r="GA87" s="13">
        <v>201</v>
      </c>
      <c r="GB87" s="13">
        <v>242</v>
      </c>
      <c r="GC87" s="13">
        <v>191</v>
      </c>
      <c r="GD87" s="13">
        <v>222</v>
      </c>
      <c r="GE87" s="13">
        <v>268</v>
      </c>
      <c r="GF87" s="13">
        <v>245</v>
      </c>
      <c r="GG87" s="13">
        <v>236</v>
      </c>
      <c r="GH87" s="13">
        <v>233</v>
      </c>
      <c r="GI87" s="13">
        <v>250</v>
      </c>
      <c r="GJ87" s="13">
        <v>249</v>
      </c>
      <c r="GK87" s="13">
        <v>238</v>
      </c>
      <c r="GL87" s="13">
        <v>238</v>
      </c>
      <c r="GM87" s="13">
        <v>228</v>
      </c>
      <c r="GN87" s="13">
        <v>224</v>
      </c>
      <c r="GO87" s="13">
        <v>236</v>
      </c>
      <c r="GP87" s="13">
        <v>246</v>
      </c>
      <c r="GQ87" s="13">
        <v>254</v>
      </c>
      <c r="GR87" s="13">
        <v>227</v>
      </c>
      <c r="GS87" s="13">
        <v>241</v>
      </c>
      <c r="GT87" s="13">
        <v>225</v>
      </c>
      <c r="GU87" s="13">
        <v>228</v>
      </c>
      <c r="GV87" s="13">
        <v>214</v>
      </c>
      <c r="GW87" s="13">
        <v>197</v>
      </c>
      <c r="GX87" s="13">
        <v>205</v>
      </c>
      <c r="GY87" s="13">
        <v>191</v>
      </c>
      <c r="GZ87" s="13">
        <v>201</v>
      </c>
      <c r="HA87" s="13">
        <v>186</v>
      </c>
      <c r="HB87" s="13">
        <v>191</v>
      </c>
      <c r="HC87" s="13">
        <v>169</v>
      </c>
      <c r="HD87" s="13">
        <v>156</v>
      </c>
      <c r="HE87" s="13">
        <v>169</v>
      </c>
      <c r="HF87" s="13">
        <v>151</v>
      </c>
      <c r="HG87" s="13">
        <v>145</v>
      </c>
      <c r="HH87" s="13">
        <v>154</v>
      </c>
      <c r="HI87" s="13">
        <v>138</v>
      </c>
      <c r="HJ87" s="13">
        <v>123</v>
      </c>
      <c r="HK87" s="13">
        <v>110</v>
      </c>
      <c r="HL87" s="13">
        <v>119</v>
      </c>
      <c r="HM87" s="13">
        <v>103</v>
      </c>
      <c r="HN87" s="13">
        <v>110</v>
      </c>
      <c r="HO87" s="13">
        <v>119</v>
      </c>
      <c r="HP87" s="13">
        <v>88</v>
      </c>
      <c r="HQ87" s="13">
        <v>81</v>
      </c>
      <c r="HR87" s="13">
        <v>68</v>
      </c>
      <c r="HS87" s="13">
        <v>77</v>
      </c>
      <c r="HT87" s="13">
        <v>79</v>
      </c>
      <c r="HU87" s="13">
        <v>61</v>
      </c>
      <c r="HV87" s="13">
        <v>61</v>
      </c>
      <c r="HW87" s="13">
        <v>51</v>
      </c>
      <c r="HX87" s="13">
        <v>52</v>
      </c>
      <c r="HY87" s="13">
        <v>55</v>
      </c>
      <c r="HZ87" s="13">
        <v>64</v>
      </c>
      <c r="IA87" s="13">
        <v>45</v>
      </c>
      <c r="IB87" s="13">
        <v>36</v>
      </c>
      <c r="IC87" s="13">
        <v>39</v>
      </c>
      <c r="ID87" s="13">
        <v>32</v>
      </c>
      <c r="IE87" s="13">
        <v>40</v>
      </c>
      <c r="IF87" s="13">
        <v>41</v>
      </c>
      <c r="IG87" s="13">
        <v>28</v>
      </c>
      <c r="IH87" s="13">
        <v>29</v>
      </c>
      <c r="II87" s="13">
        <v>28</v>
      </c>
      <c r="IJ87" s="13">
        <v>30</v>
      </c>
      <c r="IK87" s="13">
        <v>22</v>
      </c>
      <c r="IL87" s="13">
        <v>20</v>
      </c>
      <c r="IM87" s="13">
        <v>25</v>
      </c>
      <c r="IN87" s="13">
        <v>10</v>
      </c>
      <c r="IO87" s="13">
        <v>6</v>
      </c>
      <c r="IP87" s="13">
        <v>14</v>
      </c>
      <c r="IQ87" s="13">
        <v>8</v>
      </c>
      <c r="IR87" s="13">
        <v>5</v>
      </c>
      <c r="IS87" s="13">
        <v>11</v>
      </c>
      <c r="IT87" s="13">
        <v>5</v>
      </c>
      <c r="IU87" s="13">
        <v>5</v>
      </c>
      <c r="IV87" s="13">
        <v>4</v>
      </c>
      <c r="IW87" s="13">
        <v>1</v>
      </c>
      <c r="IX87" s="13">
        <v>2</v>
      </c>
      <c r="IY87" s="13">
        <v>2</v>
      </c>
      <c r="IZ87" s="13"/>
      <c r="JA87" s="13"/>
      <c r="JB87" s="13"/>
      <c r="JC87" s="13"/>
      <c r="JD87" s="13">
        <v>1</v>
      </c>
      <c r="JE87" s="13">
        <v>1</v>
      </c>
      <c r="JF87" s="59">
        <v>10526</v>
      </c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>
        <v>1</v>
      </c>
      <c r="JX87" s="13"/>
      <c r="JY87" s="13"/>
      <c r="JZ87" s="13"/>
      <c r="KA87" s="13"/>
      <c r="KB87" s="13"/>
      <c r="KC87" s="13"/>
      <c r="KD87" s="13">
        <v>1</v>
      </c>
      <c r="KE87" s="13">
        <v>1</v>
      </c>
      <c r="KF87" s="13">
        <v>1</v>
      </c>
      <c r="KG87" s="13">
        <v>2</v>
      </c>
      <c r="KH87" s="13">
        <v>1</v>
      </c>
      <c r="KI87" s="13">
        <v>1</v>
      </c>
      <c r="KJ87" s="13">
        <v>3</v>
      </c>
      <c r="KK87" s="13">
        <v>2</v>
      </c>
      <c r="KL87" s="13">
        <v>4</v>
      </c>
      <c r="KM87" s="13"/>
      <c r="KN87" s="13">
        <v>1</v>
      </c>
      <c r="KO87" s="13">
        <v>3</v>
      </c>
      <c r="KP87" s="13"/>
      <c r="KQ87" s="13">
        <v>1</v>
      </c>
      <c r="KR87" s="13">
        <v>3</v>
      </c>
      <c r="KS87" s="13"/>
      <c r="KT87" s="13">
        <v>2</v>
      </c>
      <c r="KU87" s="13">
        <v>1</v>
      </c>
      <c r="KV87" s="13"/>
      <c r="KW87" s="13">
        <v>1</v>
      </c>
      <c r="KX87" s="13"/>
      <c r="KY87" s="13"/>
      <c r="KZ87" s="13">
        <v>1</v>
      </c>
      <c r="LA87" s="13">
        <v>1</v>
      </c>
      <c r="LB87" s="13"/>
      <c r="LC87" s="13"/>
      <c r="LD87" s="13"/>
      <c r="LE87" s="13"/>
      <c r="LF87" s="13">
        <v>2</v>
      </c>
      <c r="LG87" s="13"/>
      <c r="LH87" s="13"/>
      <c r="LI87" s="13"/>
      <c r="LJ87" s="13"/>
      <c r="LK87" s="13">
        <v>1</v>
      </c>
      <c r="LL87" s="13"/>
      <c r="LM87" s="13"/>
      <c r="LN87" s="13">
        <v>1</v>
      </c>
      <c r="LO87" s="13"/>
      <c r="LP87" s="13">
        <v>1</v>
      </c>
      <c r="LQ87" s="13"/>
      <c r="LR87" s="13">
        <v>1</v>
      </c>
      <c r="LS87" s="13"/>
      <c r="LT87" s="13">
        <v>1</v>
      </c>
      <c r="LU87" s="13"/>
      <c r="LV87" s="13">
        <v>1</v>
      </c>
      <c r="LW87" s="13">
        <v>1</v>
      </c>
      <c r="LX87" s="13">
        <v>1</v>
      </c>
      <c r="LY87" s="13"/>
      <c r="LZ87" s="13"/>
      <c r="MA87" s="13"/>
      <c r="MB87" s="13"/>
      <c r="MC87" s="13">
        <v>1</v>
      </c>
      <c r="MD87" s="13"/>
      <c r="ME87" s="13"/>
      <c r="MF87" s="13">
        <v>1</v>
      </c>
      <c r="MG87" s="13"/>
      <c r="MH87" s="13"/>
      <c r="MI87" s="13"/>
      <c r="MJ87" s="13"/>
      <c r="MK87" s="13">
        <v>1</v>
      </c>
      <c r="ML87" s="13"/>
      <c r="MM87" s="13"/>
      <c r="MN87" s="13"/>
      <c r="MO87" s="13">
        <v>1</v>
      </c>
      <c r="MP87" s="13">
        <v>1</v>
      </c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>
        <v>1</v>
      </c>
      <c r="NF87" s="59">
        <v>47</v>
      </c>
      <c r="NG87" s="13">
        <v>21744</v>
      </c>
    </row>
    <row r="88" spans="1:371">
      <c r="A88" s="10" t="s">
        <v>198</v>
      </c>
      <c r="B88" s="253">
        <f t="shared" si="67"/>
        <v>242</v>
      </c>
      <c r="C88" s="253">
        <f t="shared" si="68"/>
        <v>239</v>
      </c>
      <c r="D88" s="253">
        <f t="shared" si="69"/>
        <v>388</v>
      </c>
      <c r="E88" s="253">
        <f t="shared" si="70"/>
        <v>471</v>
      </c>
      <c r="F88" s="253">
        <f t="shared" si="71"/>
        <v>1965</v>
      </c>
      <c r="G88" s="253">
        <f t="shared" si="72"/>
        <v>2218</v>
      </c>
      <c r="H88" s="253">
        <f t="shared" si="73"/>
        <v>2378</v>
      </c>
      <c r="I88" s="253">
        <f t="shared" si="74"/>
        <v>2609</v>
      </c>
      <c r="J88" s="253">
        <f t="shared" si="75"/>
        <v>2183</v>
      </c>
      <c r="K88" s="253">
        <f t="shared" si="76"/>
        <v>2106</v>
      </c>
      <c r="L88" s="253">
        <f t="shared" si="77"/>
        <v>1582</v>
      </c>
      <c r="M88" s="253">
        <f t="shared" si="78"/>
        <v>1591</v>
      </c>
      <c r="N88" s="253">
        <f t="shared" si="79"/>
        <v>954</v>
      </c>
      <c r="O88" s="253">
        <f t="shared" si="80"/>
        <v>813</v>
      </c>
      <c r="P88" s="253">
        <f t="shared" si="81"/>
        <v>496</v>
      </c>
      <c r="Q88" s="253">
        <f t="shared" si="82"/>
        <v>451</v>
      </c>
      <c r="R88" s="253">
        <f t="shared" si="83"/>
        <v>273</v>
      </c>
      <c r="S88" s="253">
        <f t="shared" si="84"/>
        <v>418</v>
      </c>
      <c r="T88" s="253">
        <f t="shared" si="85"/>
        <v>64</v>
      </c>
      <c r="U88" s="253">
        <f t="shared" si="86"/>
        <v>255</v>
      </c>
      <c r="W88" s="16" t="s">
        <v>199</v>
      </c>
      <c r="X88" s="447">
        <f t="shared" si="46"/>
        <v>76</v>
      </c>
      <c r="Y88" s="447">
        <f t="shared" si="47"/>
        <v>60</v>
      </c>
      <c r="Z88" s="447">
        <f t="shared" si="48"/>
        <v>105</v>
      </c>
      <c r="AA88" s="447">
        <f t="shared" si="49"/>
        <v>155</v>
      </c>
      <c r="AB88" s="447">
        <f t="shared" si="50"/>
        <v>500</v>
      </c>
      <c r="AC88" s="447">
        <f t="shared" si="51"/>
        <v>462</v>
      </c>
      <c r="AD88" s="447">
        <f t="shared" si="52"/>
        <v>599</v>
      </c>
      <c r="AE88" s="447">
        <f t="shared" si="53"/>
        <v>535</v>
      </c>
      <c r="AF88" s="447">
        <f t="shared" si="54"/>
        <v>419</v>
      </c>
      <c r="AG88" s="447">
        <f t="shared" si="55"/>
        <v>412</v>
      </c>
      <c r="AH88" s="447">
        <f t="shared" si="56"/>
        <v>234</v>
      </c>
      <c r="AI88" s="447">
        <f t="shared" si="57"/>
        <v>238</v>
      </c>
      <c r="AJ88" s="447">
        <f t="shared" si="58"/>
        <v>134</v>
      </c>
      <c r="AK88" s="447">
        <f t="shared" si="59"/>
        <v>107</v>
      </c>
      <c r="AL88" s="447">
        <f t="shared" si="60"/>
        <v>53</v>
      </c>
      <c r="AM88" s="447">
        <f t="shared" si="61"/>
        <v>47</v>
      </c>
      <c r="AN88" s="447">
        <f t="shared" si="62"/>
        <v>16</v>
      </c>
      <c r="AO88" s="447">
        <f t="shared" si="63"/>
        <v>23</v>
      </c>
      <c r="AP88" s="447">
        <f t="shared" si="64"/>
        <v>3</v>
      </c>
      <c r="AQ88" s="447">
        <f t="shared" si="65"/>
        <v>6</v>
      </c>
      <c r="AR88" s="447">
        <f t="shared" si="66"/>
        <v>38</v>
      </c>
      <c r="AT88" s="16" t="s">
        <v>199</v>
      </c>
      <c r="AU88" s="13">
        <v>6</v>
      </c>
      <c r="AV88" s="13">
        <v>15</v>
      </c>
      <c r="AW88" s="13">
        <v>5</v>
      </c>
      <c r="AX88" s="13">
        <v>6</v>
      </c>
      <c r="AY88" s="13">
        <v>3</v>
      </c>
      <c r="AZ88" s="13">
        <v>5</v>
      </c>
      <c r="BA88" s="13">
        <v>4</v>
      </c>
      <c r="BB88" s="13">
        <v>5</v>
      </c>
      <c r="BC88" s="13">
        <v>6</v>
      </c>
      <c r="BD88" s="13">
        <v>5</v>
      </c>
      <c r="BE88" s="13">
        <v>4</v>
      </c>
      <c r="BF88" s="13">
        <v>8</v>
      </c>
      <c r="BG88" s="13">
        <v>9</v>
      </c>
      <c r="BH88" s="13">
        <v>14</v>
      </c>
      <c r="BI88" s="13">
        <v>14</v>
      </c>
      <c r="BJ88" s="13">
        <v>12</v>
      </c>
      <c r="BK88" s="13">
        <v>23</v>
      </c>
      <c r="BL88" s="13">
        <v>23</v>
      </c>
      <c r="BM88" s="13">
        <v>17</v>
      </c>
      <c r="BN88" s="13">
        <v>31</v>
      </c>
      <c r="BO88" s="13">
        <v>42</v>
      </c>
      <c r="BP88" s="13">
        <v>37</v>
      </c>
      <c r="BQ88" s="13">
        <v>38</v>
      </c>
      <c r="BR88" s="13">
        <v>35</v>
      </c>
      <c r="BS88" s="13">
        <v>31</v>
      </c>
      <c r="BT88" s="13">
        <v>59</v>
      </c>
      <c r="BU88" s="13">
        <v>53</v>
      </c>
      <c r="BV88" s="13">
        <v>55</v>
      </c>
      <c r="BW88" s="13">
        <v>59</v>
      </c>
      <c r="BX88" s="13">
        <v>53</v>
      </c>
      <c r="BY88" s="13">
        <v>55</v>
      </c>
      <c r="BZ88" s="13">
        <v>53</v>
      </c>
      <c r="CA88" s="13">
        <v>57</v>
      </c>
      <c r="CB88" s="13">
        <v>57</v>
      </c>
      <c r="CC88" s="13">
        <v>68</v>
      </c>
      <c r="CD88" s="13">
        <v>51</v>
      </c>
      <c r="CE88" s="13">
        <v>42</v>
      </c>
      <c r="CF88" s="13">
        <v>51</v>
      </c>
      <c r="CG88" s="13">
        <v>52</v>
      </c>
      <c r="CH88" s="13">
        <v>49</v>
      </c>
      <c r="CI88" s="13">
        <v>50</v>
      </c>
      <c r="CJ88" s="13">
        <v>54</v>
      </c>
      <c r="CK88" s="13">
        <v>54</v>
      </c>
      <c r="CL88" s="13">
        <v>45</v>
      </c>
      <c r="CM88" s="13">
        <v>23</v>
      </c>
      <c r="CN88" s="13">
        <v>38</v>
      </c>
      <c r="CO88" s="13">
        <v>39</v>
      </c>
      <c r="CP88" s="13">
        <v>31</v>
      </c>
      <c r="CQ88" s="13">
        <v>41</v>
      </c>
      <c r="CR88" s="13">
        <v>37</v>
      </c>
      <c r="CS88" s="13">
        <v>32</v>
      </c>
      <c r="CT88" s="13">
        <v>32</v>
      </c>
      <c r="CU88" s="13">
        <v>33</v>
      </c>
      <c r="CV88" s="13">
        <v>26</v>
      </c>
      <c r="CW88" s="13">
        <v>21</v>
      </c>
      <c r="CX88" s="13">
        <v>20</v>
      </c>
      <c r="CY88" s="13">
        <v>28</v>
      </c>
      <c r="CZ88" s="13">
        <v>19</v>
      </c>
      <c r="DA88" s="13">
        <v>10</v>
      </c>
      <c r="DB88" s="13">
        <v>17</v>
      </c>
      <c r="DC88" s="13">
        <v>26</v>
      </c>
      <c r="DD88" s="13">
        <v>12</v>
      </c>
      <c r="DE88" s="13">
        <v>20</v>
      </c>
      <c r="DF88" s="13">
        <v>8</v>
      </c>
      <c r="DG88" s="13">
        <v>5</v>
      </c>
      <c r="DH88" s="13">
        <v>9</v>
      </c>
      <c r="DI88" s="13">
        <v>8</v>
      </c>
      <c r="DJ88" s="13">
        <v>6</v>
      </c>
      <c r="DK88" s="13">
        <v>7</v>
      </c>
      <c r="DL88" s="13">
        <v>6</v>
      </c>
      <c r="DM88" s="13">
        <v>6</v>
      </c>
      <c r="DN88" s="13">
        <v>2</v>
      </c>
      <c r="DO88" s="13">
        <v>5</v>
      </c>
      <c r="DP88" s="13">
        <v>5</v>
      </c>
      <c r="DQ88" s="13">
        <v>3</v>
      </c>
      <c r="DR88" s="13">
        <v>6</v>
      </c>
      <c r="DS88" s="13">
        <v>5</v>
      </c>
      <c r="DT88" s="13">
        <v>7</v>
      </c>
      <c r="DU88" s="13">
        <v>5</v>
      </c>
      <c r="DV88" s="13">
        <v>3</v>
      </c>
      <c r="DW88" s="13">
        <v>1</v>
      </c>
      <c r="DX88" s="13">
        <v>4</v>
      </c>
      <c r="DY88" s="13"/>
      <c r="DZ88" s="13">
        <v>5</v>
      </c>
      <c r="EA88" s="13">
        <v>2</v>
      </c>
      <c r="EB88" s="13">
        <v>2</v>
      </c>
      <c r="EC88" s="13">
        <v>1</v>
      </c>
      <c r="ED88" s="13">
        <v>1</v>
      </c>
      <c r="EE88" s="13">
        <v>6</v>
      </c>
      <c r="EF88" s="13">
        <v>1</v>
      </c>
      <c r="EG88" s="13">
        <v>1</v>
      </c>
      <c r="EH88" s="13">
        <v>1</v>
      </c>
      <c r="EI88" s="13">
        <v>1</v>
      </c>
      <c r="EJ88" s="13">
        <v>2</v>
      </c>
      <c r="EK88" s="13"/>
      <c r="EL88" s="13"/>
      <c r="EM88" s="13"/>
      <c r="EN88" s="13"/>
      <c r="EO88" s="13"/>
      <c r="EP88" s="13"/>
      <c r="EQ88" s="13"/>
      <c r="ER88" s="13"/>
      <c r="ES88" s="13">
        <v>1</v>
      </c>
      <c r="ET88" s="13"/>
      <c r="EU88" s="13"/>
      <c r="EV88" s="13"/>
      <c r="EW88" s="13"/>
      <c r="EX88" s="13"/>
      <c r="EY88" s="13"/>
      <c r="EZ88" s="13"/>
      <c r="FA88" s="13"/>
      <c r="FB88" s="59">
        <v>2045</v>
      </c>
      <c r="FC88" s="13">
        <v>5</v>
      </c>
      <c r="FD88" s="13">
        <v>16</v>
      </c>
      <c r="FE88" s="13">
        <v>8</v>
      </c>
      <c r="FF88" s="13">
        <v>7</v>
      </c>
      <c r="FG88" s="13">
        <v>3</v>
      </c>
      <c r="FH88" s="13">
        <v>6</v>
      </c>
      <c r="FI88" s="13">
        <v>10</v>
      </c>
      <c r="FJ88" s="13">
        <v>8</v>
      </c>
      <c r="FK88" s="13">
        <v>4</v>
      </c>
      <c r="FL88" s="13">
        <v>9</v>
      </c>
      <c r="FM88" s="13">
        <v>4</v>
      </c>
      <c r="FN88" s="13">
        <v>6</v>
      </c>
      <c r="FO88" s="13">
        <v>6</v>
      </c>
      <c r="FP88" s="13">
        <v>6</v>
      </c>
      <c r="FQ88" s="13">
        <v>8</v>
      </c>
      <c r="FR88" s="13">
        <v>8</v>
      </c>
      <c r="FS88" s="13">
        <v>6</v>
      </c>
      <c r="FT88" s="13">
        <v>20</v>
      </c>
      <c r="FU88" s="13">
        <v>16</v>
      </c>
      <c r="FV88" s="13">
        <v>25</v>
      </c>
      <c r="FW88" s="13">
        <v>38</v>
      </c>
      <c r="FX88" s="13">
        <v>34</v>
      </c>
      <c r="FY88" s="13">
        <v>36</v>
      </c>
      <c r="FZ88" s="13">
        <v>34</v>
      </c>
      <c r="GA88" s="13">
        <v>58</v>
      </c>
      <c r="GB88" s="13">
        <v>45</v>
      </c>
      <c r="GC88" s="13">
        <v>54</v>
      </c>
      <c r="GD88" s="13">
        <v>79</v>
      </c>
      <c r="GE88" s="13">
        <v>54</v>
      </c>
      <c r="GF88" s="13">
        <v>68</v>
      </c>
      <c r="GG88" s="13">
        <v>68</v>
      </c>
      <c r="GH88" s="13">
        <v>58</v>
      </c>
      <c r="GI88" s="13">
        <v>61</v>
      </c>
      <c r="GJ88" s="13">
        <v>55</v>
      </c>
      <c r="GK88" s="13">
        <v>68</v>
      </c>
      <c r="GL88" s="13">
        <v>53</v>
      </c>
      <c r="GM88" s="13">
        <v>59</v>
      </c>
      <c r="GN88" s="13">
        <v>64</v>
      </c>
      <c r="GO88" s="13">
        <v>58</v>
      </c>
      <c r="GP88" s="13">
        <v>55</v>
      </c>
      <c r="GQ88" s="13">
        <v>53</v>
      </c>
      <c r="GR88" s="13">
        <v>47</v>
      </c>
      <c r="GS88" s="13">
        <v>51</v>
      </c>
      <c r="GT88" s="13">
        <v>42</v>
      </c>
      <c r="GU88" s="13">
        <v>52</v>
      </c>
      <c r="GV88" s="13">
        <v>35</v>
      </c>
      <c r="GW88" s="13">
        <v>29</v>
      </c>
      <c r="GX88" s="13">
        <v>38</v>
      </c>
      <c r="GY88" s="13">
        <v>36</v>
      </c>
      <c r="GZ88" s="13">
        <v>36</v>
      </c>
      <c r="HA88" s="13">
        <v>27</v>
      </c>
      <c r="HB88" s="13">
        <v>29</v>
      </c>
      <c r="HC88" s="13">
        <v>24</v>
      </c>
      <c r="HD88" s="13">
        <v>27</v>
      </c>
      <c r="HE88" s="13">
        <v>18</v>
      </c>
      <c r="HF88" s="13">
        <v>24</v>
      </c>
      <c r="HG88" s="13">
        <v>20</v>
      </c>
      <c r="HH88" s="13">
        <v>25</v>
      </c>
      <c r="HI88" s="13">
        <v>19</v>
      </c>
      <c r="HJ88" s="13">
        <v>21</v>
      </c>
      <c r="HK88" s="13">
        <v>18</v>
      </c>
      <c r="HL88" s="13">
        <v>13</v>
      </c>
      <c r="HM88" s="13">
        <v>10</v>
      </c>
      <c r="HN88" s="13">
        <v>19</v>
      </c>
      <c r="HO88" s="13">
        <v>17</v>
      </c>
      <c r="HP88" s="13">
        <v>21</v>
      </c>
      <c r="HQ88" s="13">
        <v>10</v>
      </c>
      <c r="HR88" s="13">
        <v>10</v>
      </c>
      <c r="HS88" s="13">
        <v>10</v>
      </c>
      <c r="HT88" s="13">
        <v>6</v>
      </c>
      <c r="HU88" s="13">
        <v>6</v>
      </c>
      <c r="HV88" s="13">
        <v>6</v>
      </c>
      <c r="HW88" s="13">
        <v>5</v>
      </c>
      <c r="HX88" s="13">
        <v>11</v>
      </c>
      <c r="HY88" s="13">
        <v>7</v>
      </c>
      <c r="HZ88" s="13">
        <v>3</v>
      </c>
      <c r="IA88" s="13">
        <v>4</v>
      </c>
      <c r="IB88" s="13">
        <v>3</v>
      </c>
      <c r="IC88" s="13">
        <v>2</v>
      </c>
      <c r="ID88" s="13">
        <v>6</v>
      </c>
      <c r="IE88" s="13">
        <v>3</v>
      </c>
      <c r="IF88" s="13">
        <v>3</v>
      </c>
      <c r="IG88" s="13">
        <v>2</v>
      </c>
      <c r="IH88" s="13">
        <v>5</v>
      </c>
      <c r="II88" s="13"/>
      <c r="IJ88" s="13"/>
      <c r="IK88" s="13">
        <v>1</v>
      </c>
      <c r="IL88" s="13"/>
      <c r="IM88" s="13">
        <v>2</v>
      </c>
      <c r="IN88" s="13"/>
      <c r="IO88" s="13"/>
      <c r="IP88" s="13">
        <v>1</v>
      </c>
      <c r="IQ88" s="13">
        <v>1</v>
      </c>
      <c r="IR88" s="13"/>
      <c r="IS88" s="13"/>
      <c r="IT88" s="13">
        <v>1</v>
      </c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>
        <v>1</v>
      </c>
      <c r="JF88" s="59">
        <v>2140</v>
      </c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>
        <v>1</v>
      </c>
      <c r="JT88" s="13"/>
      <c r="JU88" s="13"/>
      <c r="JV88" s="13"/>
      <c r="JW88" s="13">
        <v>1</v>
      </c>
      <c r="JX88" s="13"/>
      <c r="JY88" s="13"/>
      <c r="JZ88" s="13"/>
      <c r="KA88" s="13"/>
      <c r="KB88" s="13"/>
      <c r="KC88" s="13"/>
      <c r="KD88" s="13"/>
      <c r="KE88" s="13"/>
      <c r="KF88" s="13"/>
      <c r="KG88" s="13">
        <v>1</v>
      </c>
      <c r="KH88" s="13"/>
      <c r="KI88" s="13">
        <v>1</v>
      </c>
      <c r="KJ88" s="13">
        <v>1</v>
      </c>
      <c r="KK88" s="13"/>
      <c r="KL88" s="13"/>
      <c r="KM88" s="13"/>
      <c r="KN88" s="13">
        <v>1</v>
      </c>
      <c r="KO88" s="13"/>
      <c r="KP88" s="13">
        <v>1</v>
      </c>
      <c r="KQ88" s="13"/>
      <c r="KR88" s="13"/>
      <c r="KS88" s="13">
        <v>1</v>
      </c>
      <c r="KT88" s="13">
        <v>2</v>
      </c>
      <c r="KU88" s="13"/>
      <c r="KV88" s="13"/>
      <c r="KW88" s="13"/>
      <c r="KX88" s="13"/>
      <c r="KY88" s="13"/>
      <c r="KZ88" s="13"/>
      <c r="LA88" s="13">
        <v>1</v>
      </c>
      <c r="LB88" s="13"/>
      <c r="LC88" s="13"/>
      <c r="LD88" s="13"/>
      <c r="LE88" s="13"/>
      <c r="LF88" s="13"/>
      <c r="LG88" s="13"/>
      <c r="LH88" s="13"/>
      <c r="LI88" s="13"/>
      <c r="LJ88" s="13"/>
      <c r="LK88" s="13">
        <v>1</v>
      </c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>
        <v>1</v>
      </c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>
        <v>24</v>
      </c>
      <c r="NF88" s="59">
        <v>37</v>
      </c>
      <c r="NG88" s="13">
        <v>4222</v>
      </c>
    </row>
    <row r="89" spans="1:371">
      <c r="A89" s="9" t="s">
        <v>199</v>
      </c>
      <c r="B89" s="253">
        <f t="shared" si="67"/>
        <v>76</v>
      </c>
      <c r="C89" s="253">
        <f t="shared" si="68"/>
        <v>60</v>
      </c>
      <c r="D89" s="253">
        <f t="shared" si="69"/>
        <v>105</v>
      </c>
      <c r="E89" s="253">
        <f t="shared" si="70"/>
        <v>155</v>
      </c>
      <c r="F89" s="253">
        <f t="shared" si="71"/>
        <v>500</v>
      </c>
      <c r="G89" s="253">
        <f t="shared" si="72"/>
        <v>462</v>
      </c>
      <c r="H89" s="253">
        <f t="shared" si="73"/>
        <v>599</v>
      </c>
      <c r="I89" s="253">
        <f t="shared" si="74"/>
        <v>535</v>
      </c>
      <c r="J89" s="253">
        <f t="shared" si="75"/>
        <v>419</v>
      </c>
      <c r="K89" s="253">
        <f t="shared" si="76"/>
        <v>412</v>
      </c>
      <c r="L89" s="253">
        <f t="shared" si="77"/>
        <v>234</v>
      </c>
      <c r="M89" s="253">
        <f t="shared" si="78"/>
        <v>238</v>
      </c>
      <c r="N89" s="253">
        <f t="shared" si="79"/>
        <v>134</v>
      </c>
      <c r="O89" s="253">
        <f t="shared" si="80"/>
        <v>107</v>
      </c>
      <c r="P89" s="253">
        <f t="shared" si="81"/>
        <v>53</v>
      </c>
      <c r="Q89" s="253">
        <f t="shared" si="82"/>
        <v>47</v>
      </c>
      <c r="R89" s="253">
        <f t="shared" si="83"/>
        <v>16</v>
      </c>
      <c r="S89" s="253">
        <f t="shared" si="84"/>
        <v>23</v>
      </c>
      <c r="T89" s="253">
        <f t="shared" si="85"/>
        <v>3</v>
      </c>
      <c r="U89" s="253">
        <f t="shared" si="86"/>
        <v>6</v>
      </c>
      <c r="W89" s="16" t="s">
        <v>200</v>
      </c>
      <c r="X89" s="447">
        <f t="shared" si="46"/>
        <v>412</v>
      </c>
      <c r="Y89" s="447">
        <f t="shared" si="47"/>
        <v>427</v>
      </c>
      <c r="Z89" s="447">
        <f t="shared" si="48"/>
        <v>565</v>
      </c>
      <c r="AA89" s="447">
        <f t="shared" si="49"/>
        <v>620</v>
      </c>
      <c r="AB89" s="447">
        <f t="shared" si="50"/>
        <v>1916</v>
      </c>
      <c r="AC89" s="447">
        <f t="shared" si="51"/>
        <v>1993</v>
      </c>
      <c r="AD89" s="447">
        <f t="shared" si="52"/>
        <v>2250</v>
      </c>
      <c r="AE89" s="447">
        <f t="shared" si="53"/>
        <v>2041</v>
      </c>
      <c r="AF89" s="447">
        <f t="shared" si="54"/>
        <v>1799</v>
      </c>
      <c r="AG89" s="447">
        <f t="shared" si="55"/>
        <v>1817</v>
      </c>
      <c r="AH89" s="447">
        <f t="shared" si="56"/>
        <v>1252</v>
      </c>
      <c r="AI89" s="447">
        <f t="shared" si="57"/>
        <v>1229</v>
      </c>
      <c r="AJ89" s="447">
        <f t="shared" si="58"/>
        <v>795</v>
      </c>
      <c r="AK89" s="447">
        <f t="shared" si="59"/>
        <v>612</v>
      </c>
      <c r="AL89" s="447">
        <f t="shared" si="60"/>
        <v>370</v>
      </c>
      <c r="AM89" s="447">
        <f t="shared" si="61"/>
        <v>318</v>
      </c>
      <c r="AN89" s="447">
        <f t="shared" si="62"/>
        <v>191</v>
      </c>
      <c r="AO89" s="447">
        <f t="shared" si="63"/>
        <v>292</v>
      </c>
      <c r="AP89" s="447">
        <f t="shared" si="64"/>
        <v>38</v>
      </c>
      <c r="AQ89" s="447">
        <f t="shared" si="65"/>
        <v>128</v>
      </c>
      <c r="AR89" s="447">
        <f t="shared" si="66"/>
        <v>63</v>
      </c>
      <c r="AT89" s="16" t="s">
        <v>200</v>
      </c>
      <c r="AU89" s="13">
        <v>71</v>
      </c>
      <c r="AV89" s="13">
        <v>72</v>
      </c>
      <c r="AW89" s="13">
        <v>46</v>
      </c>
      <c r="AX89" s="13">
        <v>36</v>
      </c>
      <c r="AY89" s="13">
        <v>24</v>
      </c>
      <c r="AZ89" s="13">
        <v>24</v>
      </c>
      <c r="BA89" s="13">
        <v>34</v>
      </c>
      <c r="BB89" s="13">
        <v>36</v>
      </c>
      <c r="BC89" s="13">
        <v>35</v>
      </c>
      <c r="BD89" s="13">
        <v>49</v>
      </c>
      <c r="BE89" s="13">
        <v>35</v>
      </c>
      <c r="BF89" s="13">
        <v>30</v>
      </c>
      <c r="BG89" s="13">
        <v>47</v>
      </c>
      <c r="BH89" s="13">
        <v>44</v>
      </c>
      <c r="BI89" s="13">
        <v>45</v>
      </c>
      <c r="BJ89" s="13">
        <v>67</v>
      </c>
      <c r="BK89" s="13">
        <v>79</v>
      </c>
      <c r="BL89" s="13">
        <v>68</v>
      </c>
      <c r="BM89" s="13">
        <v>83</v>
      </c>
      <c r="BN89" s="13">
        <v>122</v>
      </c>
      <c r="BO89" s="13">
        <v>126</v>
      </c>
      <c r="BP89" s="13">
        <v>146</v>
      </c>
      <c r="BQ89" s="13">
        <v>160</v>
      </c>
      <c r="BR89" s="13">
        <v>194</v>
      </c>
      <c r="BS89" s="13">
        <v>204</v>
      </c>
      <c r="BT89" s="13">
        <v>232</v>
      </c>
      <c r="BU89" s="13">
        <v>239</v>
      </c>
      <c r="BV89" s="13">
        <v>222</v>
      </c>
      <c r="BW89" s="13">
        <v>239</v>
      </c>
      <c r="BX89" s="13">
        <v>231</v>
      </c>
      <c r="BY89" s="13">
        <v>191</v>
      </c>
      <c r="BZ89" s="13">
        <v>223</v>
      </c>
      <c r="CA89" s="13">
        <v>220</v>
      </c>
      <c r="CB89" s="13">
        <v>203</v>
      </c>
      <c r="CC89" s="13">
        <v>206</v>
      </c>
      <c r="CD89" s="13">
        <v>215</v>
      </c>
      <c r="CE89" s="13">
        <v>199</v>
      </c>
      <c r="CF89" s="13">
        <v>182</v>
      </c>
      <c r="CG89" s="13">
        <v>187</v>
      </c>
      <c r="CH89" s="13">
        <v>215</v>
      </c>
      <c r="CI89" s="13">
        <v>216</v>
      </c>
      <c r="CJ89" s="13">
        <v>212</v>
      </c>
      <c r="CK89" s="13">
        <v>182</v>
      </c>
      <c r="CL89" s="13">
        <v>212</v>
      </c>
      <c r="CM89" s="13">
        <v>170</v>
      </c>
      <c r="CN89" s="13">
        <v>182</v>
      </c>
      <c r="CO89" s="13">
        <v>142</v>
      </c>
      <c r="CP89" s="13">
        <v>165</v>
      </c>
      <c r="CQ89" s="13">
        <v>176</v>
      </c>
      <c r="CR89" s="13">
        <v>160</v>
      </c>
      <c r="CS89" s="13">
        <v>157</v>
      </c>
      <c r="CT89" s="13">
        <v>125</v>
      </c>
      <c r="CU89" s="13">
        <v>146</v>
      </c>
      <c r="CV89" s="13">
        <v>132</v>
      </c>
      <c r="CW89" s="13">
        <v>116</v>
      </c>
      <c r="CX89" s="13">
        <v>127</v>
      </c>
      <c r="CY89" s="13">
        <v>123</v>
      </c>
      <c r="CZ89" s="13">
        <v>120</v>
      </c>
      <c r="DA89" s="13">
        <v>108</v>
      </c>
      <c r="DB89" s="13">
        <v>75</v>
      </c>
      <c r="DC89" s="13">
        <v>99</v>
      </c>
      <c r="DD89" s="13">
        <v>106</v>
      </c>
      <c r="DE89" s="13">
        <v>65</v>
      </c>
      <c r="DF89" s="13">
        <v>63</v>
      </c>
      <c r="DG89" s="13">
        <v>50</v>
      </c>
      <c r="DH89" s="13">
        <v>56</v>
      </c>
      <c r="DI89" s="13">
        <v>40</v>
      </c>
      <c r="DJ89" s="13">
        <v>56</v>
      </c>
      <c r="DK89" s="13">
        <v>42</v>
      </c>
      <c r="DL89" s="13">
        <v>35</v>
      </c>
      <c r="DM89" s="13">
        <v>44</v>
      </c>
      <c r="DN89" s="13">
        <v>34</v>
      </c>
      <c r="DO89" s="13">
        <v>36</v>
      </c>
      <c r="DP89" s="13">
        <v>33</v>
      </c>
      <c r="DQ89" s="13">
        <v>31</v>
      </c>
      <c r="DR89" s="13">
        <v>26</v>
      </c>
      <c r="DS89" s="13">
        <v>34</v>
      </c>
      <c r="DT89" s="13">
        <v>32</v>
      </c>
      <c r="DU89" s="13">
        <v>26</v>
      </c>
      <c r="DV89" s="13">
        <v>22</v>
      </c>
      <c r="DW89" s="13">
        <v>27</v>
      </c>
      <c r="DX89" s="13">
        <v>30</v>
      </c>
      <c r="DY89" s="13">
        <v>33</v>
      </c>
      <c r="DZ89" s="13">
        <v>24</v>
      </c>
      <c r="EA89" s="13">
        <v>32</v>
      </c>
      <c r="EB89" s="13">
        <v>39</v>
      </c>
      <c r="EC89" s="13">
        <v>32</v>
      </c>
      <c r="ED89" s="13">
        <v>21</v>
      </c>
      <c r="EE89" s="13">
        <v>27</v>
      </c>
      <c r="EF89" s="13">
        <v>27</v>
      </c>
      <c r="EG89" s="13">
        <v>13</v>
      </c>
      <c r="EH89" s="13">
        <v>30</v>
      </c>
      <c r="EI89" s="13">
        <v>22</v>
      </c>
      <c r="EJ89" s="13">
        <v>21</v>
      </c>
      <c r="EK89" s="13">
        <v>12</v>
      </c>
      <c r="EL89" s="13">
        <v>10</v>
      </c>
      <c r="EM89" s="13">
        <v>6</v>
      </c>
      <c r="EN89" s="13">
        <v>4</v>
      </c>
      <c r="EO89" s="13">
        <v>1</v>
      </c>
      <c r="EP89" s="13">
        <v>4</v>
      </c>
      <c r="EQ89" s="13">
        <v>3</v>
      </c>
      <c r="ER89" s="13">
        <v>1</v>
      </c>
      <c r="ES89" s="13"/>
      <c r="ET89" s="13">
        <v>1</v>
      </c>
      <c r="EU89" s="13"/>
      <c r="EV89" s="13"/>
      <c r="EW89" s="13"/>
      <c r="EX89" s="13"/>
      <c r="EY89" s="13"/>
      <c r="EZ89" s="13"/>
      <c r="FA89" s="13">
        <v>4</v>
      </c>
      <c r="FB89" s="59">
        <v>9481</v>
      </c>
      <c r="FC89" s="13">
        <v>54</v>
      </c>
      <c r="FD89" s="13">
        <v>85</v>
      </c>
      <c r="FE89" s="13">
        <v>34</v>
      </c>
      <c r="FF89" s="13">
        <v>50</v>
      </c>
      <c r="FG89" s="13">
        <v>34</v>
      </c>
      <c r="FH89" s="13">
        <v>29</v>
      </c>
      <c r="FI89" s="13">
        <v>31</v>
      </c>
      <c r="FJ89" s="13">
        <v>33</v>
      </c>
      <c r="FK89" s="13">
        <v>28</v>
      </c>
      <c r="FL89" s="13">
        <v>34</v>
      </c>
      <c r="FM89" s="13">
        <v>31</v>
      </c>
      <c r="FN89" s="13">
        <v>37</v>
      </c>
      <c r="FO89" s="13">
        <v>36</v>
      </c>
      <c r="FP89" s="13">
        <v>35</v>
      </c>
      <c r="FQ89" s="13">
        <v>33</v>
      </c>
      <c r="FR89" s="13">
        <v>41</v>
      </c>
      <c r="FS89" s="13">
        <v>68</v>
      </c>
      <c r="FT89" s="13">
        <v>71</v>
      </c>
      <c r="FU89" s="13">
        <v>78</v>
      </c>
      <c r="FV89" s="13">
        <v>135</v>
      </c>
      <c r="FW89" s="13">
        <v>131</v>
      </c>
      <c r="FX89" s="13">
        <v>149</v>
      </c>
      <c r="FY89" s="13">
        <v>162</v>
      </c>
      <c r="FZ89" s="13">
        <v>173</v>
      </c>
      <c r="GA89" s="13">
        <v>202</v>
      </c>
      <c r="GB89" s="13">
        <v>203</v>
      </c>
      <c r="GC89" s="13">
        <v>232</v>
      </c>
      <c r="GD89" s="13">
        <v>233</v>
      </c>
      <c r="GE89" s="13">
        <v>217</v>
      </c>
      <c r="GF89" s="13">
        <v>214</v>
      </c>
      <c r="GG89" s="13">
        <v>235</v>
      </c>
      <c r="GH89" s="13">
        <v>253</v>
      </c>
      <c r="GI89" s="13">
        <v>226</v>
      </c>
      <c r="GJ89" s="13">
        <v>221</v>
      </c>
      <c r="GK89" s="13">
        <v>231</v>
      </c>
      <c r="GL89" s="13">
        <v>220</v>
      </c>
      <c r="GM89" s="13">
        <v>217</v>
      </c>
      <c r="GN89" s="13">
        <v>230</v>
      </c>
      <c r="GO89" s="13">
        <v>203</v>
      </c>
      <c r="GP89" s="13">
        <v>214</v>
      </c>
      <c r="GQ89" s="13">
        <v>204</v>
      </c>
      <c r="GR89" s="13">
        <v>192</v>
      </c>
      <c r="GS89" s="13">
        <v>202</v>
      </c>
      <c r="GT89" s="13">
        <v>207</v>
      </c>
      <c r="GU89" s="13">
        <v>192</v>
      </c>
      <c r="GV89" s="13">
        <v>172</v>
      </c>
      <c r="GW89" s="13">
        <v>156</v>
      </c>
      <c r="GX89" s="13">
        <v>156</v>
      </c>
      <c r="GY89" s="13">
        <v>163</v>
      </c>
      <c r="GZ89" s="13">
        <v>155</v>
      </c>
      <c r="HA89" s="13">
        <v>175</v>
      </c>
      <c r="HB89" s="13">
        <v>126</v>
      </c>
      <c r="HC89" s="13">
        <v>135</v>
      </c>
      <c r="HD89" s="13">
        <v>133</v>
      </c>
      <c r="HE89" s="13">
        <v>129</v>
      </c>
      <c r="HF89" s="13">
        <v>119</v>
      </c>
      <c r="HG89" s="13">
        <v>114</v>
      </c>
      <c r="HH89" s="13">
        <v>104</v>
      </c>
      <c r="HI89" s="13">
        <v>105</v>
      </c>
      <c r="HJ89" s="13">
        <v>112</v>
      </c>
      <c r="HK89" s="13">
        <v>126</v>
      </c>
      <c r="HL89" s="13">
        <v>98</v>
      </c>
      <c r="HM89" s="13">
        <v>86</v>
      </c>
      <c r="HN89" s="13">
        <v>84</v>
      </c>
      <c r="HO89" s="13">
        <v>87</v>
      </c>
      <c r="HP89" s="13">
        <v>82</v>
      </c>
      <c r="HQ89" s="13">
        <v>55</v>
      </c>
      <c r="HR89" s="13">
        <v>64</v>
      </c>
      <c r="HS89" s="13">
        <v>63</v>
      </c>
      <c r="HT89" s="13">
        <v>50</v>
      </c>
      <c r="HU89" s="13">
        <v>55</v>
      </c>
      <c r="HV89" s="13">
        <v>47</v>
      </c>
      <c r="HW89" s="13">
        <v>37</v>
      </c>
      <c r="HX89" s="13">
        <v>49</v>
      </c>
      <c r="HY89" s="13">
        <v>30</v>
      </c>
      <c r="HZ89" s="13">
        <v>29</v>
      </c>
      <c r="IA89" s="13">
        <v>40</v>
      </c>
      <c r="IB89" s="13">
        <v>32</v>
      </c>
      <c r="IC89" s="13">
        <v>29</v>
      </c>
      <c r="ID89" s="13">
        <v>22</v>
      </c>
      <c r="IE89" s="13">
        <v>28</v>
      </c>
      <c r="IF89" s="13">
        <v>31</v>
      </c>
      <c r="IG89" s="13">
        <v>28</v>
      </c>
      <c r="IH89" s="13">
        <v>21</v>
      </c>
      <c r="II89" s="13">
        <v>15</v>
      </c>
      <c r="IJ89" s="13">
        <v>14</v>
      </c>
      <c r="IK89" s="13">
        <v>17</v>
      </c>
      <c r="IL89" s="13">
        <v>10</v>
      </c>
      <c r="IM89" s="13">
        <v>18</v>
      </c>
      <c r="IN89" s="13">
        <v>9</v>
      </c>
      <c r="IO89" s="13">
        <v>6</v>
      </c>
      <c r="IP89" s="13">
        <v>11</v>
      </c>
      <c r="IQ89" s="13">
        <v>5</v>
      </c>
      <c r="IR89" s="13">
        <v>2</v>
      </c>
      <c r="IS89" s="13">
        <v>8</v>
      </c>
      <c r="IT89" s="13">
        <v>1</v>
      </c>
      <c r="IU89" s="13">
        <v>1</v>
      </c>
      <c r="IV89" s="13">
        <v>1</v>
      </c>
      <c r="IW89" s="13"/>
      <c r="IX89" s="13">
        <v>1</v>
      </c>
      <c r="IY89" s="13"/>
      <c r="IZ89" s="13">
        <v>1</v>
      </c>
      <c r="JA89" s="13"/>
      <c r="JB89" s="13"/>
      <c r="JC89" s="13"/>
      <c r="JD89" s="13">
        <v>1</v>
      </c>
      <c r="JE89" s="13">
        <v>2</v>
      </c>
      <c r="JF89" s="59">
        <v>9590</v>
      </c>
      <c r="JG89" s="13">
        <v>3</v>
      </c>
      <c r="JH89" s="13"/>
      <c r="JI89" s="13">
        <v>2</v>
      </c>
      <c r="JJ89" s="13"/>
      <c r="JK89" s="13"/>
      <c r="JL89" s="13"/>
      <c r="JM89" s="13"/>
      <c r="JN89" s="13"/>
      <c r="JO89" s="13">
        <v>1</v>
      </c>
      <c r="JP89" s="13">
        <v>1</v>
      </c>
      <c r="JQ89" s="13"/>
      <c r="JR89" s="13"/>
      <c r="JS89" s="13"/>
      <c r="JT89" s="13"/>
      <c r="JU89" s="13"/>
      <c r="JV89" s="13"/>
      <c r="JW89" s="13">
        <v>1</v>
      </c>
      <c r="JX89" s="13">
        <v>1</v>
      </c>
      <c r="JY89" s="13">
        <v>1</v>
      </c>
      <c r="JZ89" s="13"/>
      <c r="KA89" s="13"/>
      <c r="KB89" s="13">
        <v>1</v>
      </c>
      <c r="KC89" s="13">
        <v>1</v>
      </c>
      <c r="KD89" s="13"/>
      <c r="KE89" s="13">
        <v>1</v>
      </c>
      <c r="KF89" s="13">
        <v>1</v>
      </c>
      <c r="KG89" s="13">
        <v>2</v>
      </c>
      <c r="KH89" s="13">
        <v>1</v>
      </c>
      <c r="KI89" s="13">
        <v>1</v>
      </c>
      <c r="KJ89" s="13"/>
      <c r="KK89" s="13"/>
      <c r="KL89" s="13">
        <v>1</v>
      </c>
      <c r="KM89" s="13"/>
      <c r="KN89" s="13"/>
      <c r="KO89" s="13">
        <v>1</v>
      </c>
      <c r="KP89" s="13"/>
      <c r="KQ89" s="13">
        <v>1</v>
      </c>
      <c r="KR89" s="13">
        <v>3</v>
      </c>
      <c r="KS89" s="13"/>
      <c r="KT89" s="13"/>
      <c r="KU89" s="13"/>
      <c r="KV89" s="13">
        <v>1</v>
      </c>
      <c r="KW89" s="13"/>
      <c r="KX89" s="13">
        <v>1</v>
      </c>
      <c r="KY89" s="13">
        <v>4</v>
      </c>
      <c r="KZ89" s="13"/>
      <c r="LA89" s="13"/>
      <c r="LB89" s="13">
        <v>1</v>
      </c>
      <c r="LC89" s="13">
        <v>3</v>
      </c>
      <c r="LD89" s="13"/>
      <c r="LE89" s="13">
        <v>1</v>
      </c>
      <c r="LF89" s="13"/>
      <c r="LG89" s="13">
        <v>1</v>
      </c>
      <c r="LH89" s="13"/>
      <c r="LI89" s="13"/>
      <c r="LJ89" s="13"/>
      <c r="LK89" s="13"/>
      <c r="LL89" s="13">
        <v>1</v>
      </c>
      <c r="LM89" s="13">
        <v>1</v>
      </c>
      <c r="LN89" s="13"/>
      <c r="LO89" s="13"/>
      <c r="LP89" s="13">
        <v>1</v>
      </c>
      <c r="LQ89" s="13"/>
      <c r="LR89" s="13"/>
      <c r="LS89" s="13"/>
      <c r="LT89" s="13">
        <v>1</v>
      </c>
      <c r="LU89" s="13"/>
      <c r="LV89" s="13"/>
      <c r="LW89" s="13"/>
      <c r="LX89" s="13"/>
      <c r="LY89" s="13"/>
      <c r="LZ89" s="13">
        <v>1</v>
      </c>
      <c r="MA89" s="13"/>
      <c r="MB89" s="13">
        <v>1</v>
      </c>
      <c r="MC89" s="13">
        <v>1</v>
      </c>
      <c r="MD89" s="13"/>
      <c r="ME89" s="13">
        <v>1</v>
      </c>
      <c r="MF89" s="13"/>
      <c r="MG89" s="13"/>
      <c r="MH89" s="13">
        <v>2</v>
      </c>
      <c r="MI89" s="13"/>
      <c r="MJ89" s="13"/>
      <c r="MK89" s="13"/>
      <c r="ML89" s="13"/>
      <c r="MM89" s="13"/>
      <c r="MN89" s="13">
        <v>1</v>
      </c>
      <c r="MO89" s="13">
        <v>2</v>
      </c>
      <c r="MP89" s="13">
        <v>2</v>
      </c>
      <c r="MQ89" s="13"/>
      <c r="MR89" s="13"/>
      <c r="MS89" s="13"/>
      <c r="MT89" s="13"/>
      <c r="MU89" s="13"/>
      <c r="MV89" s="13">
        <v>1</v>
      </c>
      <c r="MW89" s="13"/>
      <c r="MX89" s="13"/>
      <c r="MY89" s="13"/>
      <c r="MZ89" s="13"/>
      <c r="NA89" s="13"/>
      <c r="NB89" s="13"/>
      <c r="NC89" s="13"/>
      <c r="ND89" s="13"/>
      <c r="NE89" s="13">
        <v>5</v>
      </c>
      <c r="NF89" s="59">
        <v>57</v>
      </c>
      <c r="NG89" s="13">
        <v>19128</v>
      </c>
    </row>
    <row r="90" spans="1:371">
      <c r="A90" s="9" t="s">
        <v>200</v>
      </c>
      <c r="B90" s="253">
        <f t="shared" si="67"/>
        <v>412</v>
      </c>
      <c r="C90" s="253">
        <f t="shared" si="68"/>
        <v>427</v>
      </c>
      <c r="D90" s="253">
        <f t="shared" si="69"/>
        <v>565</v>
      </c>
      <c r="E90" s="253">
        <f t="shared" si="70"/>
        <v>620</v>
      </c>
      <c r="F90" s="253">
        <f t="shared" si="71"/>
        <v>1916</v>
      </c>
      <c r="G90" s="253">
        <f t="shared" si="72"/>
        <v>1993</v>
      </c>
      <c r="H90" s="253">
        <f t="shared" si="73"/>
        <v>2250</v>
      </c>
      <c r="I90" s="253">
        <f t="shared" si="74"/>
        <v>2041</v>
      </c>
      <c r="J90" s="253">
        <f t="shared" si="75"/>
        <v>1799</v>
      </c>
      <c r="K90" s="253">
        <f t="shared" si="76"/>
        <v>1817</v>
      </c>
      <c r="L90" s="253">
        <f t="shared" si="77"/>
        <v>1252</v>
      </c>
      <c r="M90" s="253">
        <f t="shared" si="78"/>
        <v>1229</v>
      </c>
      <c r="N90" s="253">
        <f t="shared" si="79"/>
        <v>795</v>
      </c>
      <c r="O90" s="253">
        <f t="shared" si="80"/>
        <v>612</v>
      </c>
      <c r="P90" s="253">
        <f t="shared" si="81"/>
        <v>370</v>
      </c>
      <c r="Q90" s="253">
        <f t="shared" si="82"/>
        <v>318</v>
      </c>
      <c r="R90" s="253">
        <f t="shared" si="83"/>
        <v>191</v>
      </c>
      <c r="S90" s="253">
        <f t="shared" si="84"/>
        <v>292</v>
      </c>
      <c r="T90" s="253">
        <f t="shared" si="85"/>
        <v>38</v>
      </c>
      <c r="U90" s="253">
        <f t="shared" si="86"/>
        <v>128</v>
      </c>
      <c r="W90" s="16" t="s">
        <v>102</v>
      </c>
      <c r="X90" s="447">
        <f t="shared" si="46"/>
        <v>15</v>
      </c>
      <c r="Y90" s="447">
        <f t="shared" si="47"/>
        <v>13</v>
      </c>
      <c r="Z90" s="447">
        <f t="shared" si="48"/>
        <v>25</v>
      </c>
      <c r="AA90" s="447">
        <f t="shared" si="49"/>
        <v>27</v>
      </c>
      <c r="AB90" s="447">
        <f t="shared" si="50"/>
        <v>44</v>
      </c>
      <c r="AC90" s="447">
        <f t="shared" si="51"/>
        <v>56</v>
      </c>
      <c r="AD90" s="447">
        <f t="shared" si="52"/>
        <v>50</v>
      </c>
      <c r="AE90" s="447">
        <f t="shared" si="53"/>
        <v>58</v>
      </c>
      <c r="AF90" s="447">
        <f t="shared" si="54"/>
        <v>39</v>
      </c>
      <c r="AG90" s="447">
        <f t="shared" si="55"/>
        <v>47</v>
      </c>
      <c r="AH90" s="447">
        <f t="shared" si="56"/>
        <v>31</v>
      </c>
      <c r="AI90" s="447">
        <f t="shared" si="57"/>
        <v>39</v>
      </c>
      <c r="AJ90" s="447">
        <f t="shared" si="58"/>
        <v>26</v>
      </c>
      <c r="AK90" s="447">
        <f t="shared" si="59"/>
        <v>22</v>
      </c>
      <c r="AL90" s="447">
        <f t="shared" si="60"/>
        <v>23</v>
      </c>
      <c r="AM90" s="447">
        <f t="shared" si="61"/>
        <v>19</v>
      </c>
      <c r="AN90" s="447">
        <f t="shared" si="62"/>
        <v>17</v>
      </c>
      <c r="AO90" s="447">
        <f t="shared" si="63"/>
        <v>20</v>
      </c>
      <c r="AP90" s="447">
        <f t="shared" si="64"/>
        <v>1</v>
      </c>
      <c r="AQ90" s="447">
        <f t="shared" si="65"/>
        <v>4</v>
      </c>
      <c r="AR90" s="447">
        <f t="shared" si="66"/>
        <v>1</v>
      </c>
      <c r="AT90" s="16" t="s">
        <v>102</v>
      </c>
      <c r="AU90" s="13">
        <v>1</v>
      </c>
      <c r="AV90" s="13"/>
      <c r="AW90" s="13">
        <v>2</v>
      </c>
      <c r="AX90" s="13">
        <v>1</v>
      </c>
      <c r="AY90" s="13"/>
      <c r="AZ90" s="13">
        <v>4</v>
      </c>
      <c r="BA90" s="13">
        <v>1</v>
      </c>
      <c r="BB90" s="13">
        <v>1</v>
      </c>
      <c r="BC90" s="13">
        <v>3</v>
      </c>
      <c r="BD90" s="13"/>
      <c r="BE90" s="13">
        <v>1</v>
      </c>
      <c r="BF90" s="13">
        <v>3</v>
      </c>
      <c r="BG90" s="13">
        <v>2</v>
      </c>
      <c r="BH90" s="13">
        <v>1</v>
      </c>
      <c r="BI90" s="13">
        <v>2</v>
      </c>
      <c r="BJ90" s="13"/>
      <c r="BK90" s="13">
        <v>4</v>
      </c>
      <c r="BL90" s="13">
        <v>5</v>
      </c>
      <c r="BM90" s="13">
        <v>2</v>
      </c>
      <c r="BN90" s="13">
        <v>7</v>
      </c>
      <c r="BO90" s="13">
        <v>6</v>
      </c>
      <c r="BP90" s="13">
        <v>9</v>
      </c>
      <c r="BQ90" s="13">
        <v>7</v>
      </c>
      <c r="BR90" s="13">
        <v>6</v>
      </c>
      <c r="BS90" s="13">
        <v>4</v>
      </c>
      <c r="BT90" s="13">
        <v>6</v>
      </c>
      <c r="BU90" s="13">
        <v>3</v>
      </c>
      <c r="BV90" s="13">
        <v>4</v>
      </c>
      <c r="BW90" s="13">
        <v>4</v>
      </c>
      <c r="BX90" s="13">
        <v>7</v>
      </c>
      <c r="BY90" s="13">
        <v>7</v>
      </c>
      <c r="BZ90" s="13">
        <v>6</v>
      </c>
      <c r="CA90" s="13">
        <v>7</v>
      </c>
      <c r="CB90" s="13">
        <v>2</v>
      </c>
      <c r="CC90" s="13">
        <v>8</v>
      </c>
      <c r="CD90" s="13">
        <v>3</v>
      </c>
      <c r="CE90" s="13">
        <v>6</v>
      </c>
      <c r="CF90" s="13">
        <v>5</v>
      </c>
      <c r="CG90" s="13">
        <v>4</v>
      </c>
      <c r="CH90" s="13">
        <v>10</v>
      </c>
      <c r="CI90" s="13">
        <v>5</v>
      </c>
      <c r="CJ90" s="13">
        <v>7</v>
      </c>
      <c r="CK90" s="13">
        <v>4</v>
      </c>
      <c r="CL90" s="13">
        <v>2</v>
      </c>
      <c r="CM90" s="13">
        <v>7</v>
      </c>
      <c r="CN90" s="13">
        <v>3</v>
      </c>
      <c r="CO90" s="13">
        <v>3</v>
      </c>
      <c r="CP90" s="13">
        <v>8</v>
      </c>
      <c r="CQ90" s="13">
        <v>3</v>
      </c>
      <c r="CR90" s="13">
        <v>5</v>
      </c>
      <c r="CS90" s="13">
        <v>3</v>
      </c>
      <c r="CT90" s="13">
        <v>4</v>
      </c>
      <c r="CU90" s="13">
        <v>2</v>
      </c>
      <c r="CV90" s="13">
        <v>4</v>
      </c>
      <c r="CW90" s="13">
        <v>6</v>
      </c>
      <c r="CX90" s="13">
        <v>6</v>
      </c>
      <c r="CY90" s="13">
        <v>4</v>
      </c>
      <c r="CZ90" s="13">
        <v>3</v>
      </c>
      <c r="DA90" s="13">
        <v>1</v>
      </c>
      <c r="DB90" s="13">
        <v>6</v>
      </c>
      <c r="DC90" s="13">
        <v>3</v>
      </c>
      <c r="DD90" s="13"/>
      <c r="DE90" s="13">
        <v>2</v>
      </c>
      <c r="DF90" s="13">
        <v>3</v>
      </c>
      <c r="DG90" s="13">
        <v>2</v>
      </c>
      <c r="DH90" s="13">
        <v>3</v>
      </c>
      <c r="DI90" s="13">
        <v>1</v>
      </c>
      <c r="DJ90" s="13">
        <v>6</v>
      </c>
      <c r="DK90" s="13">
        <v>2</v>
      </c>
      <c r="DL90" s="13"/>
      <c r="DM90" s="13">
        <v>3</v>
      </c>
      <c r="DN90" s="13"/>
      <c r="DO90" s="13"/>
      <c r="DP90" s="13">
        <v>3</v>
      </c>
      <c r="DQ90" s="13">
        <v>1</v>
      </c>
      <c r="DR90" s="13">
        <v>4</v>
      </c>
      <c r="DS90" s="13">
        <v>1</v>
      </c>
      <c r="DT90" s="13">
        <v>2</v>
      </c>
      <c r="DU90" s="13">
        <v>4</v>
      </c>
      <c r="DV90" s="13">
        <v>1</v>
      </c>
      <c r="DW90" s="13">
        <v>3</v>
      </c>
      <c r="DX90" s="13">
        <v>2</v>
      </c>
      <c r="DY90" s="13">
        <v>1</v>
      </c>
      <c r="DZ90" s="13">
        <v>4</v>
      </c>
      <c r="EA90" s="13">
        <v>1</v>
      </c>
      <c r="EB90" s="13">
        <v>1</v>
      </c>
      <c r="EC90" s="13">
        <v>1</v>
      </c>
      <c r="ED90" s="13">
        <v>3</v>
      </c>
      <c r="EE90" s="13">
        <v>3</v>
      </c>
      <c r="EF90" s="13">
        <v>1</v>
      </c>
      <c r="EG90" s="13"/>
      <c r="EH90" s="13"/>
      <c r="EI90" s="13">
        <v>1</v>
      </c>
      <c r="EJ90" s="13"/>
      <c r="EK90" s="13"/>
      <c r="EL90" s="13">
        <v>1</v>
      </c>
      <c r="EM90" s="13">
        <v>2</v>
      </c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59">
        <v>305</v>
      </c>
      <c r="FC90" s="13">
        <v>1</v>
      </c>
      <c r="FD90" s="13">
        <v>4</v>
      </c>
      <c r="FE90" s="13"/>
      <c r="FF90" s="13">
        <v>2</v>
      </c>
      <c r="FG90" s="13">
        <v>1</v>
      </c>
      <c r="FH90" s="13">
        <v>4</v>
      </c>
      <c r="FI90" s="13"/>
      <c r="FJ90" s="13">
        <v>1</v>
      </c>
      <c r="FK90" s="13"/>
      <c r="FL90" s="13">
        <v>2</v>
      </c>
      <c r="FM90" s="13">
        <v>2</v>
      </c>
      <c r="FN90" s="13">
        <v>1</v>
      </c>
      <c r="FO90" s="13">
        <v>3</v>
      </c>
      <c r="FP90" s="13">
        <v>3</v>
      </c>
      <c r="FQ90" s="13">
        <v>3</v>
      </c>
      <c r="FR90" s="13">
        <v>2</v>
      </c>
      <c r="FS90" s="13">
        <v>3</v>
      </c>
      <c r="FT90" s="13">
        <v>4</v>
      </c>
      <c r="FU90" s="13">
        <v>2</v>
      </c>
      <c r="FV90" s="13">
        <v>2</v>
      </c>
      <c r="FW90" s="13">
        <v>2</v>
      </c>
      <c r="FX90" s="13">
        <v>2</v>
      </c>
      <c r="FY90" s="13">
        <v>7</v>
      </c>
      <c r="FZ90" s="13">
        <v>5</v>
      </c>
      <c r="GA90" s="13">
        <v>6</v>
      </c>
      <c r="GB90" s="13">
        <v>4</v>
      </c>
      <c r="GC90" s="13">
        <v>5</v>
      </c>
      <c r="GD90" s="13">
        <v>3</v>
      </c>
      <c r="GE90" s="13">
        <v>3</v>
      </c>
      <c r="GF90" s="13">
        <v>7</v>
      </c>
      <c r="GG90" s="13">
        <v>3</v>
      </c>
      <c r="GH90" s="13">
        <v>7</v>
      </c>
      <c r="GI90" s="13">
        <v>1</v>
      </c>
      <c r="GJ90" s="13">
        <v>8</v>
      </c>
      <c r="GK90" s="13">
        <v>8</v>
      </c>
      <c r="GL90" s="13">
        <v>3</v>
      </c>
      <c r="GM90" s="13">
        <v>9</v>
      </c>
      <c r="GN90" s="13">
        <v>4</v>
      </c>
      <c r="GO90" s="13">
        <v>4</v>
      </c>
      <c r="GP90" s="13">
        <v>3</v>
      </c>
      <c r="GQ90" s="13">
        <v>7</v>
      </c>
      <c r="GR90" s="13">
        <v>2</v>
      </c>
      <c r="GS90" s="13">
        <v>4</v>
      </c>
      <c r="GT90" s="13">
        <v>4</v>
      </c>
      <c r="GU90" s="13">
        <v>1</v>
      </c>
      <c r="GV90" s="13">
        <v>2</v>
      </c>
      <c r="GW90" s="13">
        <v>3</v>
      </c>
      <c r="GX90" s="13">
        <v>9</v>
      </c>
      <c r="GY90" s="13">
        <v>4</v>
      </c>
      <c r="GZ90" s="13">
        <v>3</v>
      </c>
      <c r="HA90" s="13">
        <v>2</v>
      </c>
      <c r="HB90" s="13">
        <v>2</v>
      </c>
      <c r="HC90" s="13">
        <v>3</v>
      </c>
      <c r="HD90" s="13">
        <v>4</v>
      </c>
      <c r="HE90" s="13">
        <v>2</v>
      </c>
      <c r="HF90" s="13">
        <v>4</v>
      </c>
      <c r="HG90" s="13">
        <v>4</v>
      </c>
      <c r="HH90" s="13">
        <v>3</v>
      </c>
      <c r="HI90" s="13">
        <v>3</v>
      </c>
      <c r="HJ90" s="13">
        <v>4</v>
      </c>
      <c r="HK90" s="13">
        <v>3</v>
      </c>
      <c r="HL90" s="13">
        <v>5</v>
      </c>
      <c r="HM90" s="13">
        <v>3</v>
      </c>
      <c r="HN90" s="13">
        <v>4</v>
      </c>
      <c r="HO90" s="13">
        <v>5</v>
      </c>
      <c r="HP90" s="13">
        <v>1</v>
      </c>
      <c r="HQ90" s="13">
        <v>1</v>
      </c>
      <c r="HR90" s="13">
        <v>2</v>
      </c>
      <c r="HS90" s="13">
        <v>1</v>
      </c>
      <c r="HT90" s="13">
        <v>1</v>
      </c>
      <c r="HU90" s="13">
        <v>2</v>
      </c>
      <c r="HV90" s="13">
        <v>5</v>
      </c>
      <c r="HW90" s="13">
        <v>1</v>
      </c>
      <c r="HX90" s="13">
        <v>3</v>
      </c>
      <c r="HY90" s="13">
        <v>3</v>
      </c>
      <c r="HZ90" s="13">
        <v>2</v>
      </c>
      <c r="IA90" s="13">
        <v>3</v>
      </c>
      <c r="IB90" s="13"/>
      <c r="IC90" s="13">
        <v>2</v>
      </c>
      <c r="ID90" s="13">
        <v>2</v>
      </c>
      <c r="IE90" s="13">
        <v>3</v>
      </c>
      <c r="IF90" s="13">
        <v>3</v>
      </c>
      <c r="IG90" s="13">
        <v>1</v>
      </c>
      <c r="IH90" s="13">
        <v>1</v>
      </c>
      <c r="II90" s="13">
        <v>3</v>
      </c>
      <c r="IJ90" s="13">
        <v>1</v>
      </c>
      <c r="IK90" s="13">
        <v>3</v>
      </c>
      <c r="IL90" s="13"/>
      <c r="IM90" s="13">
        <v>1</v>
      </c>
      <c r="IN90" s="13">
        <v>1</v>
      </c>
      <c r="IO90" s="13"/>
      <c r="IP90" s="13"/>
      <c r="IQ90" s="13">
        <v>1</v>
      </c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59">
        <v>271</v>
      </c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>
        <v>1</v>
      </c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59">
        <v>1</v>
      </c>
      <c r="NG90" s="13">
        <v>577</v>
      </c>
    </row>
    <row r="91" spans="1:371">
      <c r="A91" s="8" t="s">
        <v>102</v>
      </c>
      <c r="B91" s="253">
        <f t="shared" si="67"/>
        <v>15</v>
      </c>
      <c r="C91" s="253">
        <f t="shared" si="68"/>
        <v>13</v>
      </c>
      <c r="D91" s="253">
        <f t="shared" si="69"/>
        <v>25</v>
      </c>
      <c r="E91" s="253">
        <f t="shared" si="70"/>
        <v>27</v>
      </c>
      <c r="F91" s="253">
        <f t="shared" si="71"/>
        <v>44</v>
      </c>
      <c r="G91" s="253">
        <f t="shared" si="72"/>
        <v>56</v>
      </c>
      <c r="H91" s="253">
        <f t="shared" si="73"/>
        <v>50</v>
      </c>
      <c r="I91" s="253">
        <f t="shared" si="74"/>
        <v>58</v>
      </c>
      <c r="J91" s="253">
        <f t="shared" si="75"/>
        <v>39</v>
      </c>
      <c r="K91" s="253">
        <f t="shared" si="76"/>
        <v>47</v>
      </c>
      <c r="L91" s="253">
        <f t="shared" si="77"/>
        <v>31</v>
      </c>
      <c r="M91" s="253">
        <f t="shared" si="78"/>
        <v>39</v>
      </c>
      <c r="N91" s="253">
        <f t="shared" si="79"/>
        <v>26</v>
      </c>
      <c r="O91" s="253">
        <f t="shared" si="80"/>
        <v>22</v>
      </c>
      <c r="P91" s="253">
        <f t="shared" si="81"/>
        <v>23</v>
      </c>
      <c r="Q91" s="253">
        <f t="shared" si="82"/>
        <v>19</v>
      </c>
      <c r="R91" s="253">
        <f t="shared" si="83"/>
        <v>17</v>
      </c>
      <c r="S91" s="253">
        <f t="shared" si="84"/>
        <v>20</v>
      </c>
      <c r="T91" s="253">
        <f t="shared" si="85"/>
        <v>1</v>
      </c>
      <c r="U91" s="253">
        <f t="shared" si="86"/>
        <v>4</v>
      </c>
      <c r="W91" s="16" t="s">
        <v>103</v>
      </c>
      <c r="X91" s="447">
        <f t="shared" si="46"/>
        <v>0</v>
      </c>
      <c r="Y91" s="447">
        <f t="shared" si="47"/>
        <v>2</v>
      </c>
      <c r="Z91" s="447">
        <f t="shared" si="48"/>
        <v>3</v>
      </c>
      <c r="AA91" s="447">
        <f t="shared" si="49"/>
        <v>8</v>
      </c>
      <c r="AB91" s="447">
        <f t="shared" si="50"/>
        <v>19</v>
      </c>
      <c r="AC91" s="447">
        <f t="shared" si="51"/>
        <v>21</v>
      </c>
      <c r="AD91" s="447">
        <f t="shared" si="52"/>
        <v>23</v>
      </c>
      <c r="AE91" s="447">
        <f t="shared" si="53"/>
        <v>28</v>
      </c>
      <c r="AF91" s="447">
        <f t="shared" si="54"/>
        <v>22</v>
      </c>
      <c r="AG91" s="447">
        <f t="shared" si="55"/>
        <v>37</v>
      </c>
      <c r="AH91" s="447">
        <f t="shared" si="56"/>
        <v>28</v>
      </c>
      <c r="AI91" s="447">
        <f t="shared" si="57"/>
        <v>12</v>
      </c>
      <c r="AJ91" s="447">
        <f t="shared" si="58"/>
        <v>7</v>
      </c>
      <c r="AK91" s="447">
        <f t="shared" si="59"/>
        <v>10</v>
      </c>
      <c r="AL91" s="447">
        <f t="shared" si="60"/>
        <v>7</v>
      </c>
      <c r="AM91" s="447">
        <f t="shared" si="61"/>
        <v>4</v>
      </c>
      <c r="AN91" s="447">
        <f t="shared" si="62"/>
        <v>1</v>
      </c>
      <c r="AO91" s="447">
        <f t="shared" si="63"/>
        <v>2</v>
      </c>
      <c r="AP91" s="447">
        <f t="shared" si="64"/>
        <v>0</v>
      </c>
      <c r="AQ91" s="447">
        <f t="shared" si="65"/>
        <v>0</v>
      </c>
      <c r="AR91" s="447">
        <f t="shared" si="66"/>
        <v>0</v>
      </c>
      <c r="AT91" s="16" t="s">
        <v>103</v>
      </c>
      <c r="AU91" s="13"/>
      <c r="AV91" s="13"/>
      <c r="AW91" s="13"/>
      <c r="AX91" s="13"/>
      <c r="AY91" s="13"/>
      <c r="AZ91" s="13">
        <v>1</v>
      </c>
      <c r="BA91" s="13"/>
      <c r="BB91" s="13"/>
      <c r="BC91" s="13"/>
      <c r="BD91" s="13">
        <v>1</v>
      </c>
      <c r="BE91" s="13"/>
      <c r="BF91" s="13"/>
      <c r="BG91" s="13">
        <v>1</v>
      </c>
      <c r="BH91" s="13"/>
      <c r="BI91" s="13"/>
      <c r="BJ91" s="13"/>
      <c r="BK91" s="13"/>
      <c r="BL91" s="13"/>
      <c r="BM91" s="13">
        <v>3</v>
      </c>
      <c r="BN91" s="13">
        <v>4</v>
      </c>
      <c r="BO91" s="13">
        <v>1</v>
      </c>
      <c r="BP91" s="13">
        <v>1</v>
      </c>
      <c r="BQ91" s="13">
        <v>4</v>
      </c>
      <c r="BR91" s="13">
        <v>3</v>
      </c>
      <c r="BS91" s="13">
        <v>1</v>
      </c>
      <c r="BT91" s="13">
        <v>4</v>
      </c>
      <c r="BU91" s="13">
        <v>1</v>
      </c>
      <c r="BV91" s="13">
        <v>3</v>
      </c>
      <c r="BW91" s="13">
        <v>2</v>
      </c>
      <c r="BX91" s="13">
        <v>1</v>
      </c>
      <c r="BY91" s="13">
        <v>3</v>
      </c>
      <c r="BZ91" s="13">
        <v>2</v>
      </c>
      <c r="CA91" s="13">
        <v>1</v>
      </c>
      <c r="CB91" s="13">
        <v>3</v>
      </c>
      <c r="CC91" s="13">
        <v>3</v>
      </c>
      <c r="CD91" s="13">
        <v>3</v>
      </c>
      <c r="CE91" s="13">
        <v>3</v>
      </c>
      <c r="CF91" s="13">
        <v>4</v>
      </c>
      <c r="CG91" s="13">
        <v>5</v>
      </c>
      <c r="CH91" s="13">
        <v>1</v>
      </c>
      <c r="CI91" s="13">
        <v>1</v>
      </c>
      <c r="CJ91" s="13">
        <v>3</v>
      </c>
      <c r="CK91" s="13">
        <v>6</v>
      </c>
      <c r="CL91" s="13">
        <v>2</v>
      </c>
      <c r="CM91" s="13">
        <v>7</v>
      </c>
      <c r="CN91" s="13">
        <v>4</v>
      </c>
      <c r="CO91" s="13">
        <v>3</v>
      </c>
      <c r="CP91" s="13">
        <v>3</v>
      </c>
      <c r="CQ91" s="13">
        <v>3</v>
      </c>
      <c r="CR91" s="13">
        <v>5</v>
      </c>
      <c r="CS91" s="13">
        <v>1</v>
      </c>
      <c r="CT91" s="13">
        <v>1</v>
      </c>
      <c r="CU91" s="13">
        <v>1</v>
      </c>
      <c r="CV91" s="13">
        <v>1</v>
      </c>
      <c r="CW91" s="13">
        <v>2</v>
      </c>
      <c r="CX91" s="13"/>
      <c r="CY91" s="13">
        <v>3</v>
      </c>
      <c r="CZ91" s="13">
        <v>1</v>
      </c>
      <c r="DA91" s="13">
        <v>2</v>
      </c>
      <c r="DB91" s="13"/>
      <c r="DC91" s="13"/>
      <c r="DD91" s="13">
        <v>2</v>
      </c>
      <c r="DE91" s="13">
        <v>1</v>
      </c>
      <c r="DF91" s="13">
        <v>1</v>
      </c>
      <c r="DG91" s="13">
        <v>1</v>
      </c>
      <c r="DH91" s="13"/>
      <c r="DI91" s="13">
        <v>2</v>
      </c>
      <c r="DJ91" s="13">
        <v>1</v>
      </c>
      <c r="DK91" s="13">
        <v>2</v>
      </c>
      <c r="DL91" s="13"/>
      <c r="DM91" s="13"/>
      <c r="DN91" s="13"/>
      <c r="DO91" s="13">
        <v>1</v>
      </c>
      <c r="DP91" s="13">
        <v>1</v>
      </c>
      <c r="DQ91" s="13">
        <v>1</v>
      </c>
      <c r="DR91" s="13"/>
      <c r="DS91" s="13"/>
      <c r="DT91" s="13">
        <v>1</v>
      </c>
      <c r="DU91" s="13"/>
      <c r="DV91" s="13"/>
      <c r="DW91" s="13"/>
      <c r="DX91" s="13"/>
      <c r="DY91" s="13"/>
      <c r="DZ91" s="13">
        <v>1</v>
      </c>
      <c r="EA91" s="13">
        <v>1</v>
      </c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59">
        <v>124</v>
      </c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>
        <v>1</v>
      </c>
      <c r="FT91" s="13">
        <v>1</v>
      </c>
      <c r="FU91" s="13"/>
      <c r="FV91" s="13">
        <v>1</v>
      </c>
      <c r="FW91" s="13">
        <v>1</v>
      </c>
      <c r="FX91" s="13">
        <v>3</v>
      </c>
      <c r="FY91" s="13">
        <v>1</v>
      </c>
      <c r="FZ91" s="13">
        <v>2</v>
      </c>
      <c r="GA91" s="13">
        <v>1</v>
      </c>
      <c r="GB91" s="13">
        <v>1</v>
      </c>
      <c r="GC91" s="13">
        <v>2</v>
      </c>
      <c r="GD91" s="13">
        <v>2</v>
      </c>
      <c r="GE91" s="13">
        <v>4</v>
      </c>
      <c r="GF91" s="13">
        <v>2</v>
      </c>
      <c r="GG91" s="13">
        <v>1</v>
      </c>
      <c r="GH91" s="13"/>
      <c r="GI91" s="13">
        <v>6</v>
      </c>
      <c r="GJ91" s="13">
        <v>4</v>
      </c>
      <c r="GK91" s="13">
        <v>1</v>
      </c>
      <c r="GL91" s="13">
        <v>1</v>
      </c>
      <c r="GM91" s="13">
        <v>1</v>
      </c>
      <c r="GN91" s="13">
        <v>2</v>
      </c>
      <c r="GO91" s="13">
        <v>4</v>
      </c>
      <c r="GP91" s="13">
        <v>3</v>
      </c>
      <c r="GQ91" s="13">
        <v>2</v>
      </c>
      <c r="GR91" s="13">
        <v>3</v>
      </c>
      <c r="GS91" s="13">
        <v>2</v>
      </c>
      <c r="GT91" s="13">
        <v>1</v>
      </c>
      <c r="GU91" s="13">
        <v>2</v>
      </c>
      <c r="GV91" s="13">
        <v>1</v>
      </c>
      <c r="GW91" s="13">
        <v>1</v>
      </c>
      <c r="GX91" s="13">
        <v>1</v>
      </c>
      <c r="GY91" s="13">
        <v>5</v>
      </c>
      <c r="GZ91" s="13">
        <v>4</v>
      </c>
      <c r="HA91" s="13">
        <v>3</v>
      </c>
      <c r="HB91" s="13">
        <v>1</v>
      </c>
      <c r="HC91" s="13">
        <v>2</v>
      </c>
      <c r="HD91" s="13">
        <v>2</v>
      </c>
      <c r="HE91" s="13">
        <v>1</v>
      </c>
      <c r="HF91" s="13">
        <v>8</v>
      </c>
      <c r="HG91" s="13">
        <v>1</v>
      </c>
      <c r="HH91" s="13">
        <v>4</v>
      </c>
      <c r="HI91" s="13">
        <v>4</v>
      </c>
      <c r="HJ91" s="13">
        <v>2</v>
      </c>
      <c r="HK91" s="13"/>
      <c r="HL91" s="13"/>
      <c r="HM91" s="13">
        <v>2</v>
      </c>
      <c r="HN91" s="13"/>
      <c r="HO91" s="13">
        <v>3</v>
      </c>
      <c r="HP91" s="13">
        <v>1</v>
      </c>
      <c r="HQ91" s="13">
        <v>1</v>
      </c>
      <c r="HR91" s="13"/>
      <c r="HS91" s="13"/>
      <c r="HT91" s="13"/>
      <c r="HU91" s="13">
        <v>1</v>
      </c>
      <c r="HV91" s="13"/>
      <c r="HW91" s="13">
        <v>1</v>
      </c>
      <c r="HX91" s="13">
        <v>1</v>
      </c>
      <c r="HY91" s="13">
        <v>1</v>
      </c>
      <c r="HZ91" s="13"/>
      <c r="IA91" s="13"/>
      <c r="IB91" s="13">
        <v>1</v>
      </c>
      <c r="IC91" s="13">
        <v>2</v>
      </c>
      <c r="ID91" s="13"/>
      <c r="IE91" s="13"/>
      <c r="IF91" s="13"/>
      <c r="IG91" s="13">
        <v>1</v>
      </c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59">
        <v>110</v>
      </c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59"/>
      <c r="NG91" s="13">
        <v>234</v>
      </c>
    </row>
    <row r="92" spans="1:371">
      <c r="A92" s="8" t="s">
        <v>103</v>
      </c>
      <c r="B92" s="253">
        <f t="shared" si="67"/>
        <v>0</v>
      </c>
      <c r="C92" s="253">
        <f t="shared" si="68"/>
        <v>2</v>
      </c>
      <c r="D92" s="253">
        <f t="shared" si="69"/>
        <v>3</v>
      </c>
      <c r="E92" s="253">
        <f t="shared" si="70"/>
        <v>8</v>
      </c>
      <c r="F92" s="253">
        <f t="shared" si="71"/>
        <v>19</v>
      </c>
      <c r="G92" s="253">
        <f t="shared" si="72"/>
        <v>21</v>
      </c>
      <c r="H92" s="253">
        <f t="shared" si="73"/>
        <v>23</v>
      </c>
      <c r="I92" s="253">
        <f t="shared" si="74"/>
        <v>28</v>
      </c>
      <c r="J92" s="253">
        <f t="shared" si="75"/>
        <v>22</v>
      </c>
      <c r="K92" s="253">
        <f t="shared" si="76"/>
        <v>37</v>
      </c>
      <c r="L92" s="253">
        <f t="shared" si="77"/>
        <v>28</v>
      </c>
      <c r="M92" s="253">
        <f t="shared" si="78"/>
        <v>12</v>
      </c>
      <c r="N92" s="253">
        <f t="shared" si="79"/>
        <v>7</v>
      </c>
      <c r="O92" s="253">
        <f t="shared" si="80"/>
        <v>10</v>
      </c>
      <c r="P92" s="253">
        <f t="shared" si="81"/>
        <v>7</v>
      </c>
      <c r="Q92" s="253">
        <f t="shared" si="82"/>
        <v>4</v>
      </c>
      <c r="R92" s="253">
        <f t="shared" si="83"/>
        <v>1</v>
      </c>
      <c r="S92" s="253">
        <f t="shared" si="84"/>
        <v>2</v>
      </c>
      <c r="T92" s="253">
        <f t="shared" si="85"/>
        <v>0</v>
      </c>
      <c r="U92" s="253">
        <f t="shared" si="86"/>
        <v>0</v>
      </c>
      <c r="W92" s="16" t="s">
        <v>201</v>
      </c>
      <c r="X92" s="447">
        <f t="shared" si="46"/>
        <v>2</v>
      </c>
      <c r="Y92" s="447">
        <f t="shared" si="47"/>
        <v>1</v>
      </c>
      <c r="Z92" s="447">
        <f t="shared" si="48"/>
        <v>0</v>
      </c>
      <c r="AA92" s="447">
        <f t="shared" si="49"/>
        <v>1</v>
      </c>
      <c r="AB92" s="447">
        <f t="shared" si="50"/>
        <v>3</v>
      </c>
      <c r="AC92" s="447">
        <f t="shared" si="51"/>
        <v>2</v>
      </c>
      <c r="AD92" s="447">
        <f t="shared" si="52"/>
        <v>5</v>
      </c>
      <c r="AE92" s="447">
        <f t="shared" si="53"/>
        <v>3</v>
      </c>
      <c r="AF92" s="447">
        <f t="shared" si="54"/>
        <v>3</v>
      </c>
      <c r="AG92" s="447">
        <f t="shared" si="55"/>
        <v>5</v>
      </c>
      <c r="AH92" s="447">
        <f t="shared" si="56"/>
        <v>2</v>
      </c>
      <c r="AI92" s="447">
        <f t="shared" si="57"/>
        <v>1</v>
      </c>
      <c r="AJ92" s="447">
        <f t="shared" si="58"/>
        <v>2</v>
      </c>
      <c r="AK92" s="447">
        <f t="shared" si="59"/>
        <v>1</v>
      </c>
      <c r="AL92" s="447">
        <f t="shared" si="60"/>
        <v>1</v>
      </c>
      <c r="AM92" s="447">
        <f t="shared" si="61"/>
        <v>2</v>
      </c>
      <c r="AN92" s="447">
        <f t="shared" si="62"/>
        <v>0</v>
      </c>
      <c r="AO92" s="447">
        <f t="shared" si="63"/>
        <v>0</v>
      </c>
      <c r="AP92" s="447">
        <f t="shared" si="64"/>
        <v>0</v>
      </c>
      <c r="AQ92" s="447">
        <f t="shared" si="65"/>
        <v>0</v>
      </c>
      <c r="AR92" s="447">
        <f t="shared" si="66"/>
        <v>0</v>
      </c>
      <c r="AT92" s="16" t="s">
        <v>201</v>
      </c>
      <c r="AU92" s="13"/>
      <c r="AV92" s="13"/>
      <c r="AW92" s="13">
        <v>1</v>
      </c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>
        <v>1</v>
      </c>
      <c r="BM92" s="13"/>
      <c r="BN92" s="13"/>
      <c r="BO92" s="13"/>
      <c r="BP92" s="13">
        <v>1</v>
      </c>
      <c r="BQ92" s="13"/>
      <c r="BR92" s="13"/>
      <c r="BS92" s="13"/>
      <c r="BT92" s="13"/>
      <c r="BU92" s="13"/>
      <c r="BV92" s="13"/>
      <c r="BW92" s="13">
        <v>1</v>
      </c>
      <c r="BX92" s="13"/>
      <c r="BY92" s="13"/>
      <c r="BZ92" s="13">
        <v>1</v>
      </c>
      <c r="CA92" s="13"/>
      <c r="CB92" s="13"/>
      <c r="CC92" s="13"/>
      <c r="CD92" s="13">
        <v>1</v>
      </c>
      <c r="CE92" s="13"/>
      <c r="CF92" s="13"/>
      <c r="CG92" s="13">
        <v>1</v>
      </c>
      <c r="CH92" s="13"/>
      <c r="CI92" s="13">
        <v>1</v>
      </c>
      <c r="CJ92" s="13"/>
      <c r="CK92" s="13"/>
      <c r="CL92" s="13"/>
      <c r="CM92" s="13">
        <v>1</v>
      </c>
      <c r="CN92" s="13"/>
      <c r="CO92" s="13"/>
      <c r="CP92" s="13">
        <v>2</v>
      </c>
      <c r="CQ92" s="13">
        <v>1</v>
      </c>
      <c r="CR92" s="13"/>
      <c r="CS92" s="13"/>
      <c r="CT92" s="13"/>
      <c r="CU92" s="13"/>
      <c r="CV92" s="13"/>
      <c r="CW92" s="13"/>
      <c r="CX92" s="13"/>
      <c r="CY92" s="13"/>
      <c r="CZ92" s="13">
        <v>1</v>
      </c>
      <c r="DA92" s="13"/>
      <c r="DB92" s="13"/>
      <c r="DC92" s="13"/>
      <c r="DD92" s="13"/>
      <c r="DE92" s="13"/>
      <c r="DF92" s="13"/>
      <c r="DG92" s="13"/>
      <c r="DH92" s="13">
        <v>1</v>
      </c>
      <c r="DI92" s="13"/>
      <c r="DJ92" s="13"/>
      <c r="DK92" s="13"/>
      <c r="DL92" s="13"/>
      <c r="DM92" s="13"/>
      <c r="DN92" s="13"/>
      <c r="DO92" s="13"/>
      <c r="DP92" s="13"/>
      <c r="DQ92" s="13">
        <v>1</v>
      </c>
      <c r="DR92" s="13"/>
      <c r="DS92" s="13">
        <v>1</v>
      </c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59">
        <v>16</v>
      </c>
      <c r="FC92" s="13"/>
      <c r="FD92" s="13">
        <v>1</v>
      </c>
      <c r="FE92" s="13"/>
      <c r="FF92" s="13"/>
      <c r="FG92" s="13"/>
      <c r="FH92" s="13">
        <v>1</v>
      </c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>
        <v>1</v>
      </c>
      <c r="GA92" s="13"/>
      <c r="GB92" s="13">
        <v>1</v>
      </c>
      <c r="GC92" s="13"/>
      <c r="GD92" s="13"/>
      <c r="GE92" s="13"/>
      <c r="GF92" s="13">
        <v>1</v>
      </c>
      <c r="GG92" s="13"/>
      <c r="GH92" s="13">
        <v>1</v>
      </c>
      <c r="GI92" s="13"/>
      <c r="GJ92" s="13">
        <v>1</v>
      </c>
      <c r="GK92" s="13"/>
      <c r="GL92" s="13"/>
      <c r="GM92" s="13">
        <v>2</v>
      </c>
      <c r="GN92" s="13">
        <v>1</v>
      </c>
      <c r="GO92" s="13"/>
      <c r="GP92" s="13"/>
      <c r="GQ92" s="13"/>
      <c r="GR92" s="13">
        <v>1</v>
      </c>
      <c r="GS92" s="13"/>
      <c r="GT92" s="13"/>
      <c r="GU92" s="13"/>
      <c r="GV92" s="13"/>
      <c r="GW92" s="13">
        <v>1</v>
      </c>
      <c r="GX92" s="13"/>
      <c r="GY92" s="13"/>
      <c r="GZ92" s="13">
        <v>1</v>
      </c>
      <c r="HA92" s="13"/>
      <c r="HB92" s="13">
        <v>2</v>
      </c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>
        <v>1</v>
      </c>
      <c r="HT92" s="13">
        <v>1</v>
      </c>
      <c r="HU92" s="13">
        <v>1</v>
      </c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59">
        <v>18</v>
      </c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59"/>
      <c r="NG92" s="13">
        <v>34</v>
      </c>
    </row>
    <row r="93" spans="1:371">
      <c r="A93" s="8" t="s">
        <v>201</v>
      </c>
      <c r="B93" s="253">
        <f t="shared" si="67"/>
        <v>2</v>
      </c>
      <c r="C93" s="253">
        <f t="shared" si="68"/>
        <v>1</v>
      </c>
      <c r="D93" s="253">
        <f t="shared" si="69"/>
        <v>0</v>
      </c>
      <c r="E93" s="253">
        <f t="shared" si="70"/>
        <v>1</v>
      </c>
      <c r="F93" s="253">
        <f t="shared" si="71"/>
        <v>3</v>
      </c>
      <c r="G93" s="253">
        <f t="shared" si="72"/>
        <v>2</v>
      </c>
      <c r="H93" s="253">
        <f t="shared" si="73"/>
        <v>5</v>
      </c>
      <c r="I93" s="253">
        <f t="shared" si="74"/>
        <v>3</v>
      </c>
      <c r="J93" s="253">
        <f t="shared" si="75"/>
        <v>3</v>
      </c>
      <c r="K93" s="253">
        <f t="shared" si="76"/>
        <v>5</v>
      </c>
      <c r="L93" s="253">
        <f t="shared" si="77"/>
        <v>2</v>
      </c>
      <c r="M93" s="253">
        <f t="shared" si="78"/>
        <v>1</v>
      </c>
      <c r="N93" s="253">
        <f t="shared" si="79"/>
        <v>2</v>
      </c>
      <c r="O93" s="253">
        <f t="shared" si="80"/>
        <v>1</v>
      </c>
      <c r="P93" s="253">
        <f t="shared" si="81"/>
        <v>1</v>
      </c>
      <c r="Q93" s="253">
        <f t="shared" si="82"/>
        <v>2</v>
      </c>
      <c r="R93" s="253">
        <f t="shared" si="83"/>
        <v>0</v>
      </c>
      <c r="S93" s="253">
        <f t="shared" si="84"/>
        <v>0</v>
      </c>
      <c r="T93" s="253">
        <f t="shared" si="85"/>
        <v>0</v>
      </c>
      <c r="U93" s="253">
        <f t="shared" si="86"/>
        <v>0</v>
      </c>
      <c r="W93" s="16" t="s">
        <v>202</v>
      </c>
      <c r="X93" s="447">
        <f t="shared" si="46"/>
        <v>0</v>
      </c>
      <c r="Y93" s="447">
        <f t="shared" si="47"/>
        <v>0</v>
      </c>
      <c r="Z93" s="447">
        <f t="shared" si="48"/>
        <v>3</v>
      </c>
      <c r="AA93" s="447">
        <f t="shared" si="49"/>
        <v>2</v>
      </c>
      <c r="AB93" s="447">
        <f t="shared" si="50"/>
        <v>8</v>
      </c>
      <c r="AC93" s="447">
        <f t="shared" si="51"/>
        <v>5</v>
      </c>
      <c r="AD93" s="447">
        <f t="shared" si="52"/>
        <v>5</v>
      </c>
      <c r="AE93" s="447">
        <f t="shared" si="53"/>
        <v>8</v>
      </c>
      <c r="AF93" s="447">
        <f t="shared" si="54"/>
        <v>4</v>
      </c>
      <c r="AG93" s="447">
        <f t="shared" si="55"/>
        <v>9</v>
      </c>
      <c r="AH93" s="447">
        <f t="shared" si="56"/>
        <v>6</v>
      </c>
      <c r="AI93" s="447">
        <f t="shared" si="57"/>
        <v>8</v>
      </c>
      <c r="AJ93" s="447">
        <f t="shared" si="58"/>
        <v>4</v>
      </c>
      <c r="AK93" s="447">
        <f t="shared" si="59"/>
        <v>2</v>
      </c>
      <c r="AL93" s="447">
        <f t="shared" si="60"/>
        <v>2</v>
      </c>
      <c r="AM93" s="447">
        <f t="shared" si="61"/>
        <v>1</v>
      </c>
      <c r="AN93" s="447">
        <f t="shared" si="62"/>
        <v>0</v>
      </c>
      <c r="AO93" s="447">
        <f t="shared" si="63"/>
        <v>0</v>
      </c>
      <c r="AP93" s="447">
        <f t="shared" si="64"/>
        <v>0</v>
      </c>
      <c r="AQ93" s="447">
        <f t="shared" si="65"/>
        <v>1</v>
      </c>
      <c r="AR93" s="447">
        <f t="shared" si="66"/>
        <v>0</v>
      </c>
      <c r="AT93" s="16" t="s">
        <v>202</v>
      </c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>
        <v>1</v>
      </c>
      <c r="BH93" s="13"/>
      <c r="BI93" s="13"/>
      <c r="BJ93" s="13"/>
      <c r="BK93" s="13"/>
      <c r="BL93" s="13"/>
      <c r="BM93" s="13"/>
      <c r="BN93" s="13">
        <v>1</v>
      </c>
      <c r="BO93" s="13">
        <v>1</v>
      </c>
      <c r="BP93" s="13"/>
      <c r="BQ93" s="13">
        <v>1</v>
      </c>
      <c r="BR93" s="13"/>
      <c r="BS93" s="13"/>
      <c r="BT93" s="13">
        <v>1</v>
      </c>
      <c r="BU93" s="13">
        <v>1</v>
      </c>
      <c r="BV93" s="13">
        <v>1</v>
      </c>
      <c r="BW93" s="13"/>
      <c r="BX93" s="13"/>
      <c r="BY93" s="13">
        <v>1</v>
      </c>
      <c r="BZ93" s="13">
        <v>1</v>
      </c>
      <c r="CA93" s="13"/>
      <c r="CB93" s="13">
        <v>1</v>
      </c>
      <c r="CC93" s="13">
        <v>3</v>
      </c>
      <c r="CD93" s="13">
        <v>1</v>
      </c>
      <c r="CE93" s="13"/>
      <c r="CF93" s="13"/>
      <c r="CG93" s="13">
        <v>1</v>
      </c>
      <c r="CH93" s="13"/>
      <c r="CI93" s="13"/>
      <c r="CJ93" s="13">
        <v>1</v>
      </c>
      <c r="CK93" s="13">
        <v>1</v>
      </c>
      <c r="CL93" s="13">
        <v>2</v>
      </c>
      <c r="CM93" s="13">
        <v>1</v>
      </c>
      <c r="CN93" s="13">
        <v>2</v>
      </c>
      <c r="CO93" s="13">
        <v>1</v>
      </c>
      <c r="CP93" s="13"/>
      <c r="CQ93" s="13"/>
      <c r="CR93" s="13">
        <v>1</v>
      </c>
      <c r="CS93" s="13"/>
      <c r="CT93" s="13">
        <v>1</v>
      </c>
      <c r="CU93" s="13">
        <v>1</v>
      </c>
      <c r="CV93" s="13">
        <v>1</v>
      </c>
      <c r="CW93" s="13"/>
      <c r="CX93" s="13"/>
      <c r="CY93" s="13"/>
      <c r="CZ93" s="13">
        <v>4</v>
      </c>
      <c r="DA93" s="13"/>
      <c r="DB93" s="13">
        <v>1</v>
      </c>
      <c r="DC93" s="13">
        <v>1</v>
      </c>
      <c r="DD93" s="13">
        <v>1</v>
      </c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>
        <v>1</v>
      </c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>
        <v>1</v>
      </c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59">
        <v>36</v>
      </c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>
        <v>1</v>
      </c>
      <c r="FS93" s="13"/>
      <c r="FT93" s="13"/>
      <c r="FU93" s="13">
        <v>2</v>
      </c>
      <c r="FV93" s="13"/>
      <c r="FW93" s="13"/>
      <c r="FX93" s="13"/>
      <c r="FY93" s="13">
        <v>3</v>
      </c>
      <c r="FZ93" s="13"/>
      <c r="GA93" s="13">
        <v>2</v>
      </c>
      <c r="GB93" s="13"/>
      <c r="GC93" s="13">
        <v>1</v>
      </c>
      <c r="GD93" s="13">
        <v>1</v>
      </c>
      <c r="GE93" s="13"/>
      <c r="GF93" s="13">
        <v>1</v>
      </c>
      <c r="GG93" s="13"/>
      <c r="GH93" s="13">
        <v>1</v>
      </c>
      <c r="GI93" s="13">
        <v>1</v>
      </c>
      <c r="GJ93" s="13"/>
      <c r="GK93" s="13">
        <v>1</v>
      </c>
      <c r="GL93" s="13"/>
      <c r="GM93" s="13">
        <v>1</v>
      </c>
      <c r="GN93" s="13">
        <v>1</v>
      </c>
      <c r="GO93" s="13"/>
      <c r="GP93" s="13"/>
      <c r="GQ93" s="13"/>
      <c r="GR93" s="13"/>
      <c r="GS93" s="13"/>
      <c r="GT93" s="13"/>
      <c r="GU93" s="13">
        <v>2</v>
      </c>
      <c r="GV93" s="13">
        <v>2</v>
      </c>
      <c r="GW93" s="13"/>
      <c r="GX93" s="13"/>
      <c r="GY93" s="13"/>
      <c r="GZ93" s="13"/>
      <c r="HA93" s="13"/>
      <c r="HB93" s="13"/>
      <c r="HC93" s="13">
        <v>1</v>
      </c>
      <c r="HD93" s="13"/>
      <c r="HE93" s="13"/>
      <c r="HF93" s="13">
        <v>2</v>
      </c>
      <c r="HG93" s="13">
        <v>1</v>
      </c>
      <c r="HH93" s="13">
        <v>1</v>
      </c>
      <c r="HI93" s="13"/>
      <c r="HJ93" s="13">
        <v>1</v>
      </c>
      <c r="HK93" s="13"/>
      <c r="HL93" s="13">
        <v>1</v>
      </c>
      <c r="HM93" s="13"/>
      <c r="HN93" s="13"/>
      <c r="HO93" s="13">
        <v>1</v>
      </c>
      <c r="HP93" s="13">
        <v>1</v>
      </c>
      <c r="HQ93" s="13"/>
      <c r="HR93" s="13"/>
      <c r="HS93" s="13"/>
      <c r="HT93" s="13">
        <v>1</v>
      </c>
      <c r="HU93" s="13">
        <v>1</v>
      </c>
      <c r="HV93" s="13">
        <v>1</v>
      </c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59">
        <v>32</v>
      </c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59"/>
      <c r="NG93" s="13">
        <v>68</v>
      </c>
    </row>
    <row r="94" spans="1:371">
      <c r="A94" s="8" t="s">
        <v>202</v>
      </c>
      <c r="B94" s="253">
        <f t="shared" si="67"/>
        <v>0</v>
      </c>
      <c r="C94" s="253">
        <f t="shared" si="68"/>
        <v>0</v>
      </c>
      <c r="D94" s="253">
        <f t="shared" si="69"/>
        <v>3</v>
      </c>
      <c r="E94" s="253">
        <f t="shared" si="70"/>
        <v>2</v>
      </c>
      <c r="F94" s="253">
        <f t="shared" si="71"/>
        <v>8</v>
      </c>
      <c r="G94" s="253">
        <f t="shared" si="72"/>
        <v>5</v>
      </c>
      <c r="H94" s="253">
        <f t="shared" si="73"/>
        <v>5</v>
      </c>
      <c r="I94" s="253">
        <f t="shared" si="74"/>
        <v>8</v>
      </c>
      <c r="J94" s="253">
        <f t="shared" si="75"/>
        <v>4</v>
      </c>
      <c r="K94" s="253">
        <f t="shared" si="76"/>
        <v>9</v>
      </c>
      <c r="L94" s="253">
        <f t="shared" si="77"/>
        <v>6</v>
      </c>
      <c r="M94" s="253">
        <f t="shared" si="78"/>
        <v>8</v>
      </c>
      <c r="N94" s="253">
        <f t="shared" si="79"/>
        <v>4</v>
      </c>
      <c r="O94" s="253">
        <f t="shared" si="80"/>
        <v>2</v>
      </c>
      <c r="P94" s="253">
        <f t="shared" si="81"/>
        <v>2</v>
      </c>
      <c r="Q94" s="253">
        <f t="shared" si="82"/>
        <v>1</v>
      </c>
      <c r="R94" s="253">
        <f t="shared" si="83"/>
        <v>0</v>
      </c>
      <c r="S94" s="253">
        <f t="shared" si="84"/>
        <v>0</v>
      </c>
      <c r="T94" s="253">
        <f t="shared" si="85"/>
        <v>0</v>
      </c>
      <c r="U94" s="253">
        <f t="shared" si="86"/>
        <v>1</v>
      </c>
      <c r="W94" s="16" t="s">
        <v>106</v>
      </c>
      <c r="X94" s="447">
        <f t="shared" si="46"/>
        <v>75</v>
      </c>
      <c r="Y94" s="447">
        <f t="shared" si="47"/>
        <v>54</v>
      </c>
      <c r="Z94" s="447">
        <f t="shared" si="48"/>
        <v>132</v>
      </c>
      <c r="AA94" s="447">
        <f t="shared" si="49"/>
        <v>138</v>
      </c>
      <c r="AB94" s="447">
        <f t="shared" si="50"/>
        <v>617</v>
      </c>
      <c r="AC94" s="447">
        <f t="shared" si="51"/>
        <v>577</v>
      </c>
      <c r="AD94" s="447">
        <f t="shared" si="52"/>
        <v>783</v>
      </c>
      <c r="AE94" s="447">
        <f t="shared" si="53"/>
        <v>679</v>
      </c>
      <c r="AF94" s="447">
        <f t="shared" si="54"/>
        <v>619</v>
      </c>
      <c r="AG94" s="447">
        <f t="shared" si="55"/>
        <v>601</v>
      </c>
      <c r="AH94" s="447">
        <f t="shared" si="56"/>
        <v>445</v>
      </c>
      <c r="AI94" s="447">
        <f t="shared" si="57"/>
        <v>373</v>
      </c>
      <c r="AJ94" s="447">
        <f t="shared" si="58"/>
        <v>243</v>
      </c>
      <c r="AK94" s="447">
        <f t="shared" si="59"/>
        <v>187</v>
      </c>
      <c r="AL94" s="447">
        <f t="shared" si="60"/>
        <v>127</v>
      </c>
      <c r="AM94" s="447">
        <f t="shared" si="61"/>
        <v>110</v>
      </c>
      <c r="AN94" s="447">
        <f t="shared" si="62"/>
        <v>68</v>
      </c>
      <c r="AO94" s="447">
        <f t="shared" si="63"/>
        <v>92</v>
      </c>
      <c r="AP94" s="447">
        <f t="shared" si="64"/>
        <v>10</v>
      </c>
      <c r="AQ94" s="447">
        <f t="shared" si="65"/>
        <v>42</v>
      </c>
      <c r="AR94" s="447">
        <f t="shared" si="66"/>
        <v>28</v>
      </c>
      <c r="AT94" s="16" t="s">
        <v>106</v>
      </c>
      <c r="AU94" s="13">
        <v>5</v>
      </c>
      <c r="AV94" s="13">
        <v>10</v>
      </c>
      <c r="AW94" s="13">
        <v>7</v>
      </c>
      <c r="AX94" s="13">
        <v>2</v>
      </c>
      <c r="AY94" s="13">
        <v>6</v>
      </c>
      <c r="AZ94" s="13">
        <v>4</v>
      </c>
      <c r="BA94" s="13">
        <v>6</v>
      </c>
      <c r="BB94" s="13">
        <v>6</v>
      </c>
      <c r="BC94" s="13">
        <v>4</v>
      </c>
      <c r="BD94" s="13">
        <v>4</v>
      </c>
      <c r="BE94" s="13">
        <v>7</v>
      </c>
      <c r="BF94" s="13">
        <v>6</v>
      </c>
      <c r="BG94" s="13">
        <v>10</v>
      </c>
      <c r="BH94" s="13">
        <v>9</v>
      </c>
      <c r="BI94" s="13">
        <v>14</v>
      </c>
      <c r="BJ94" s="13">
        <v>7</v>
      </c>
      <c r="BK94" s="13">
        <v>14</v>
      </c>
      <c r="BL94" s="13">
        <v>22</v>
      </c>
      <c r="BM94" s="13">
        <v>18</v>
      </c>
      <c r="BN94" s="13">
        <v>31</v>
      </c>
      <c r="BO94" s="13">
        <v>40</v>
      </c>
      <c r="BP94" s="13">
        <v>42</v>
      </c>
      <c r="BQ94" s="13">
        <v>46</v>
      </c>
      <c r="BR94" s="13">
        <v>45</v>
      </c>
      <c r="BS94" s="13">
        <v>66</v>
      </c>
      <c r="BT94" s="13">
        <v>60</v>
      </c>
      <c r="BU94" s="13">
        <v>71</v>
      </c>
      <c r="BV94" s="13">
        <v>76</v>
      </c>
      <c r="BW94" s="13">
        <v>75</v>
      </c>
      <c r="BX94" s="13">
        <v>56</v>
      </c>
      <c r="BY94" s="13">
        <v>73</v>
      </c>
      <c r="BZ94" s="13">
        <v>81</v>
      </c>
      <c r="CA94" s="13">
        <v>66</v>
      </c>
      <c r="CB94" s="13">
        <v>72</v>
      </c>
      <c r="CC94" s="13">
        <v>73</v>
      </c>
      <c r="CD94" s="13">
        <v>58</v>
      </c>
      <c r="CE94" s="13">
        <v>68</v>
      </c>
      <c r="CF94" s="13">
        <v>54</v>
      </c>
      <c r="CG94" s="13">
        <v>76</v>
      </c>
      <c r="CH94" s="13">
        <v>58</v>
      </c>
      <c r="CI94" s="13">
        <v>68</v>
      </c>
      <c r="CJ94" s="13">
        <v>63</v>
      </c>
      <c r="CK94" s="13">
        <v>66</v>
      </c>
      <c r="CL94" s="13">
        <v>63</v>
      </c>
      <c r="CM94" s="13">
        <v>53</v>
      </c>
      <c r="CN94" s="13">
        <v>52</v>
      </c>
      <c r="CO94" s="13">
        <v>63</v>
      </c>
      <c r="CP94" s="13">
        <v>57</v>
      </c>
      <c r="CQ94" s="13">
        <v>54</v>
      </c>
      <c r="CR94" s="13">
        <v>62</v>
      </c>
      <c r="CS94" s="13">
        <v>44</v>
      </c>
      <c r="CT94" s="13">
        <v>42</v>
      </c>
      <c r="CU94" s="13">
        <v>46</v>
      </c>
      <c r="CV94" s="13">
        <v>37</v>
      </c>
      <c r="CW94" s="13">
        <v>37</v>
      </c>
      <c r="CX94" s="13">
        <v>43</v>
      </c>
      <c r="CY94" s="13">
        <v>38</v>
      </c>
      <c r="CZ94" s="13">
        <v>28</v>
      </c>
      <c r="DA94" s="13">
        <v>31</v>
      </c>
      <c r="DB94" s="13">
        <v>27</v>
      </c>
      <c r="DC94" s="13">
        <v>34</v>
      </c>
      <c r="DD94" s="13">
        <v>25</v>
      </c>
      <c r="DE94" s="13">
        <v>30</v>
      </c>
      <c r="DF94" s="13">
        <v>16</v>
      </c>
      <c r="DG94" s="13">
        <v>18</v>
      </c>
      <c r="DH94" s="13">
        <v>11</v>
      </c>
      <c r="DI94" s="13">
        <v>16</v>
      </c>
      <c r="DJ94" s="13">
        <v>13</v>
      </c>
      <c r="DK94" s="13">
        <v>11</v>
      </c>
      <c r="DL94" s="13">
        <v>13</v>
      </c>
      <c r="DM94" s="13">
        <v>8</v>
      </c>
      <c r="DN94" s="13">
        <v>22</v>
      </c>
      <c r="DO94" s="13">
        <v>19</v>
      </c>
      <c r="DP94" s="13">
        <v>9</v>
      </c>
      <c r="DQ94" s="13">
        <v>12</v>
      </c>
      <c r="DR94" s="13">
        <v>11</v>
      </c>
      <c r="DS94" s="13">
        <v>5</v>
      </c>
      <c r="DT94" s="13">
        <v>5</v>
      </c>
      <c r="DU94" s="13">
        <v>10</v>
      </c>
      <c r="DV94" s="13">
        <v>9</v>
      </c>
      <c r="DW94" s="13">
        <v>11</v>
      </c>
      <c r="DX94" s="13">
        <v>9</v>
      </c>
      <c r="DY94" s="13">
        <v>7</v>
      </c>
      <c r="DZ94" s="13">
        <v>10</v>
      </c>
      <c r="EA94" s="13">
        <v>12</v>
      </c>
      <c r="EB94" s="13">
        <v>14</v>
      </c>
      <c r="EC94" s="13">
        <v>9</v>
      </c>
      <c r="ED94" s="13">
        <v>8</v>
      </c>
      <c r="EE94" s="13">
        <v>3</v>
      </c>
      <c r="EF94" s="13">
        <v>9</v>
      </c>
      <c r="EG94" s="13">
        <v>4</v>
      </c>
      <c r="EH94" s="13">
        <v>9</v>
      </c>
      <c r="EI94" s="13">
        <v>5</v>
      </c>
      <c r="EJ94" s="13">
        <v>12</v>
      </c>
      <c r="EK94" s="13">
        <v>3</v>
      </c>
      <c r="EL94" s="13">
        <v>4</v>
      </c>
      <c r="EM94" s="13">
        <v>2</v>
      </c>
      <c r="EN94" s="13"/>
      <c r="EO94" s="13"/>
      <c r="EP94" s="13">
        <v>2</v>
      </c>
      <c r="EQ94" s="13">
        <v>1</v>
      </c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59">
        <v>2853</v>
      </c>
      <c r="FC94" s="13">
        <v>7</v>
      </c>
      <c r="FD94" s="13">
        <v>12</v>
      </c>
      <c r="FE94" s="13">
        <v>8</v>
      </c>
      <c r="FF94" s="13">
        <v>7</v>
      </c>
      <c r="FG94" s="13">
        <v>5</v>
      </c>
      <c r="FH94" s="13">
        <v>6</v>
      </c>
      <c r="FI94" s="13">
        <v>10</v>
      </c>
      <c r="FJ94" s="13">
        <v>7</v>
      </c>
      <c r="FK94" s="13">
        <v>8</v>
      </c>
      <c r="FL94" s="13">
        <v>5</v>
      </c>
      <c r="FM94" s="13">
        <v>8</v>
      </c>
      <c r="FN94" s="13">
        <v>10</v>
      </c>
      <c r="FO94" s="13">
        <v>10</v>
      </c>
      <c r="FP94" s="13">
        <v>7</v>
      </c>
      <c r="FQ94" s="13">
        <v>7</v>
      </c>
      <c r="FR94" s="13">
        <v>13</v>
      </c>
      <c r="FS94" s="13">
        <v>18</v>
      </c>
      <c r="FT94" s="13">
        <v>8</v>
      </c>
      <c r="FU94" s="13">
        <v>24</v>
      </c>
      <c r="FV94" s="13">
        <v>27</v>
      </c>
      <c r="FW94" s="13">
        <v>29</v>
      </c>
      <c r="FX94" s="13">
        <v>47</v>
      </c>
      <c r="FY94" s="13">
        <v>55</v>
      </c>
      <c r="FZ94" s="13">
        <v>52</v>
      </c>
      <c r="GA94" s="13">
        <v>51</v>
      </c>
      <c r="GB94" s="13">
        <v>77</v>
      </c>
      <c r="GC94" s="13">
        <v>75</v>
      </c>
      <c r="GD94" s="13">
        <v>78</v>
      </c>
      <c r="GE94" s="13">
        <v>77</v>
      </c>
      <c r="GF94" s="13">
        <v>76</v>
      </c>
      <c r="GG94" s="13">
        <v>94</v>
      </c>
      <c r="GH94" s="13">
        <v>67</v>
      </c>
      <c r="GI94" s="13">
        <v>72</v>
      </c>
      <c r="GJ94" s="13">
        <v>84</v>
      </c>
      <c r="GK94" s="13">
        <v>82</v>
      </c>
      <c r="GL94" s="13">
        <v>82</v>
      </c>
      <c r="GM94" s="13">
        <v>74</v>
      </c>
      <c r="GN94" s="13">
        <v>92</v>
      </c>
      <c r="GO94" s="13">
        <v>76</v>
      </c>
      <c r="GP94" s="13">
        <v>60</v>
      </c>
      <c r="GQ94" s="13">
        <v>66</v>
      </c>
      <c r="GR94" s="13">
        <v>84</v>
      </c>
      <c r="GS94" s="13">
        <v>57</v>
      </c>
      <c r="GT94" s="13">
        <v>82</v>
      </c>
      <c r="GU94" s="13">
        <v>49</v>
      </c>
      <c r="GV94" s="13">
        <v>65</v>
      </c>
      <c r="GW94" s="13">
        <v>53</v>
      </c>
      <c r="GX94" s="13">
        <v>62</v>
      </c>
      <c r="GY94" s="13">
        <v>50</v>
      </c>
      <c r="GZ94" s="13">
        <v>51</v>
      </c>
      <c r="HA94" s="13">
        <v>51</v>
      </c>
      <c r="HB94" s="13">
        <v>52</v>
      </c>
      <c r="HC94" s="13">
        <v>47</v>
      </c>
      <c r="HD94" s="13">
        <v>51</v>
      </c>
      <c r="HE94" s="13">
        <v>45</v>
      </c>
      <c r="HF94" s="13">
        <v>42</v>
      </c>
      <c r="HG94" s="13">
        <v>47</v>
      </c>
      <c r="HH94" s="13">
        <v>37</v>
      </c>
      <c r="HI94" s="13">
        <v>36</v>
      </c>
      <c r="HJ94" s="13">
        <v>37</v>
      </c>
      <c r="HK94" s="13">
        <v>32</v>
      </c>
      <c r="HL94" s="13">
        <v>27</v>
      </c>
      <c r="HM94" s="13">
        <v>21</v>
      </c>
      <c r="HN94" s="13">
        <v>28</v>
      </c>
      <c r="HO94" s="13">
        <v>32</v>
      </c>
      <c r="HP94" s="13">
        <v>18</v>
      </c>
      <c r="HQ94" s="13">
        <v>16</v>
      </c>
      <c r="HR94" s="13">
        <v>27</v>
      </c>
      <c r="HS94" s="13">
        <v>21</v>
      </c>
      <c r="HT94" s="13">
        <v>21</v>
      </c>
      <c r="HU94" s="13">
        <v>17</v>
      </c>
      <c r="HV94" s="13">
        <v>15</v>
      </c>
      <c r="HW94" s="13">
        <v>17</v>
      </c>
      <c r="HX94" s="13">
        <v>15</v>
      </c>
      <c r="HY94" s="13">
        <v>11</v>
      </c>
      <c r="HZ94" s="13">
        <v>13</v>
      </c>
      <c r="IA94" s="13">
        <v>8</v>
      </c>
      <c r="IB94" s="13">
        <v>17</v>
      </c>
      <c r="IC94" s="13">
        <v>10</v>
      </c>
      <c r="ID94" s="13">
        <v>4</v>
      </c>
      <c r="IE94" s="13">
        <v>12</v>
      </c>
      <c r="IF94" s="13">
        <v>6</v>
      </c>
      <c r="IG94" s="13">
        <v>8</v>
      </c>
      <c r="IH94" s="13">
        <v>9</v>
      </c>
      <c r="II94" s="13">
        <v>11</v>
      </c>
      <c r="IJ94" s="13">
        <v>8</v>
      </c>
      <c r="IK94" s="13">
        <v>3</v>
      </c>
      <c r="IL94" s="13">
        <v>6</v>
      </c>
      <c r="IM94" s="13"/>
      <c r="IN94" s="13">
        <v>5</v>
      </c>
      <c r="IO94" s="13">
        <v>3</v>
      </c>
      <c r="IP94" s="13"/>
      <c r="IQ94" s="13">
        <v>1</v>
      </c>
      <c r="IR94" s="13">
        <v>1</v>
      </c>
      <c r="IS94" s="13">
        <v>2</v>
      </c>
      <c r="IT94" s="13">
        <v>2</v>
      </c>
      <c r="IU94" s="13"/>
      <c r="IV94" s="13">
        <v>1</v>
      </c>
      <c r="IW94" s="13"/>
      <c r="IX94" s="13"/>
      <c r="IY94" s="13"/>
      <c r="IZ94" s="13"/>
      <c r="JA94" s="13"/>
      <c r="JB94" s="13"/>
      <c r="JC94" s="13"/>
      <c r="JD94" s="13"/>
      <c r="JE94" s="13">
        <v>1</v>
      </c>
      <c r="JF94" s="59">
        <v>3120</v>
      </c>
      <c r="JG94" s="13">
        <v>2</v>
      </c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>
        <v>1</v>
      </c>
      <c r="KF94" s="13"/>
      <c r="KG94" s="13"/>
      <c r="KH94" s="13"/>
      <c r="KI94" s="13"/>
      <c r="KJ94" s="13">
        <v>2</v>
      </c>
      <c r="KK94" s="13"/>
      <c r="KL94" s="13">
        <v>1</v>
      </c>
      <c r="KM94" s="13"/>
      <c r="KN94" s="13"/>
      <c r="KO94" s="13"/>
      <c r="KP94" s="13">
        <v>1</v>
      </c>
      <c r="KQ94" s="13">
        <v>1</v>
      </c>
      <c r="KR94" s="13"/>
      <c r="KS94" s="13">
        <v>1</v>
      </c>
      <c r="KT94" s="13"/>
      <c r="KU94" s="13">
        <v>1</v>
      </c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>
        <v>1</v>
      </c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>
        <v>1</v>
      </c>
      <c r="MB94" s="13">
        <v>1</v>
      </c>
      <c r="MC94" s="13"/>
      <c r="MD94" s="13"/>
      <c r="ME94" s="13"/>
      <c r="MF94" s="13">
        <v>1</v>
      </c>
      <c r="MG94" s="13"/>
      <c r="MH94" s="13"/>
      <c r="MI94" s="13"/>
      <c r="MJ94" s="13"/>
      <c r="MK94" s="13"/>
      <c r="ML94" s="13">
        <v>1</v>
      </c>
      <c r="MM94" s="13"/>
      <c r="MN94" s="13"/>
      <c r="MO94" s="13"/>
      <c r="MP94" s="13"/>
      <c r="MQ94" s="13">
        <v>1</v>
      </c>
      <c r="MR94" s="13"/>
      <c r="MS94" s="13">
        <v>1</v>
      </c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>
        <v>1</v>
      </c>
      <c r="NE94" s="13">
        <v>9</v>
      </c>
      <c r="NF94" s="59">
        <v>27</v>
      </c>
      <c r="NG94" s="13">
        <v>6000</v>
      </c>
    </row>
    <row r="95" spans="1:371">
      <c r="A95" s="9" t="s">
        <v>106</v>
      </c>
      <c r="B95" s="253">
        <f t="shared" si="67"/>
        <v>75</v>
      </c>
      <c r="C95" s="253">
        <f t="shared" si="68"/>
        <v>54</v>
      </c>
      <c r="D95" s="253">
        <f t="shared" si="69"/>
        <v>132</v>
      </c>
      <c r="E95" s="253">
        <f t="shared" si="70"/>
        <v>138</v>
      </c>
      <c r="F95" s="253">
        <f t="shared" si="71"/>
        <v>617</v>
      </c>
      <c r="G95" s="253">
        <f t="shared" si="72"/>
        <v>577</v>
      </c>
      <c r="H95" s="253">
        <f t="shared" si="73"/>
        <v>783</v>
      </c>
      <c r="I95" s="253">
        <f t="shared" si="74"/>
        <v>679</v>
      </c>
      <c r="J95" s="253">
        <f t="shared" si="75"/>
        <v>619</v>
      </c>
      <c r="K95" s="253">
        <f t="shared" si="76"/>
        <v>601</v>
      </c>
      <c r="L95" s="253">
        <f t="shared" si="77"/>
        <v>445</v>
      </c>
      <c r="M95" s="253">
        <f t="shared" si="78"/>
        <v>373</v>
      </c>
      <c r="N95" s="253">
        <f t="shared" si="79"/>
        <v>243</v>
      </c>
      <c r="O95" s="253">
        <f t="shared" si="80"/>
        <v>187</v>
      </c>
      <c r="P95" s="253">
        <f t="shared" si="81"/>
        <v>127</v>
      </c>
      <c r="Q95" s="253">
        <f t="shared" si="82"/>
        <v>110</v>
      </c>
      <c r="R95" s="253">
        <f t="shared" si="83"/>
        <v>68</v>
      </c>
      <c r="S95" s="253">
        <f t="shared" si="84"/>
        <v>92</v>
      </c>
      <c r="T95" s="253">
        <f t="shared" si="85"/>
        <v>10</v>
      </c>
      <c r="U95" s="253">
        <f t="shared" si="86"/>
        <v>42</v>
      </c>
      <c r="W95" s="16" t="s">
        <v>203</v>
      </c>
      <c r="X95" s="447">
        <f t="shared" si="46"/>
        <v>75</v>
      </c>
      <c r="Y95" s="447">
        <f t="shared" si="47"/>
        <v>60</v>
      </c>
      <c r="Z95" s="447">
        <f t="shared" si="48"/>
        <v>126</v>
      </c>
      <c r="AA95" s="447">
        <f t="shared" si="49"/>
        <v>156</v>
      </c>
      <c r="AB95" s="447">
        <f t="shared" si="50"/>
        <v>566</v>
      </c>
      <c r="AC95" s="447">
        <f t="shared" si="51"/>
        <v>540</v>
      </c>
      <c r="AD95" s="447">
        <f t="shared" si="52"/>
        <v>642</v>
      </c>
      <c r="AE95" s="447">
        <f t="shared" si="53"/>
        <v>659</v>
      </c>
      <c r="AF95" s="447">
        <f t="shared" si="54"/>
        <v>623</v>
      </c>
      <c r="AG95" s="447">
        <f t="shared" si="55"/>
        <v>592</v>
      </c>
      <c r="AH95" s="447">
        <f t="shared" si="56"/>
        <v>484</v>
      </c>
      <c r="AI95" s="447">
        <f t="shared" si="57"/>
        <v>400</v>
      </c>
      <c r="AJ95" s="447">
        <f t="shared" si="58"/>
        <v>255</v>
      </c>
      <c r="AK95" s="447">
        <f t="shared" si="59"/>
        <v>217</v>
      </c>
      <c r="AL95" s="447">
        <f t="shared" si="60"/>
        <v>131</v>
      </c>
      <c r="AM95" s="447">
        <f t="shared" si="61"/>
        <v>113</v>
      </c>
      <c r="AN95" s="447">
        <f t="shared" si="62"/>
        <v>67</v>
      </c>
      <c r="AO95" s="447">
        <f t="shared" si="63"/>
        <v>95</v>
      </c>
      <c r="AP95" s="447">
        <f t="shared" si="64"/>
        <v>10</v>
      </c>
      <c r="AQ95" s="447">
        <f t="shared" si="65"/>
        <v>54</v>
      </c>
      <c r="AR95" s="447">
        <f t="shared" si="66"/>
        <v>27</v>
      </c>
      <c r="AT95" s="16" t="s">
        <v>203</v>
      </c>
      <c r="AU95" s="13">
        <v>5</v>
      </c>
      <c r="AV95" s="13">
        <v>5</v>
      </c>
      <c r="AW95" s="13">
        <v>8</v>
      </c>
      <c r="AX95" s="13">
        <v>9</v>
      </c>
      <c r="AY95" s="13">
        <v>4</v>
      </c>
      <c r="AZ95" s="13">
        <v>7</v>
      </c>
      <c r="BA95" s="13">
        <v>3</v>
      </c>
      <c r="BB95" s="13">
        <v>5</v>
      </c>
      <c r="BC95" s="13">
        <v>7</v>
      </c>
      <c r="BD95" s="13">
        <v>7</v>
      </c>
      <c r="BE95" s="13">
        <v>5</v>
      </c>
      <c r="BF95" s="13">
        <v>12</v>
      </c>
      <c r="BG95" s="13">
        <v>5</v>
      </c>
      <c r="BH95" s="13">
        <v>12</v>
      </c>
      <c r="BI95" s="13">
        <v>12</v>
      </c>
      <c r="BJ95" s="13">
        <v>9</v>
      </c>
      <c r="BK95" s="13">
        <v>14</v>
      </c>
      <c r="BL95" s="13">
        <v>24</v>
      </c>
      <c r="BM95" s="13">
        <v>28</v>
      </c>
      <c r="BN95" s="13">
        <v>35</v>
      </c>
      <c r="BO95" s="13">
        <v>42</v>
      </c>
      <c r="BP95" s="13">
        <v>37</v>
      </c>
      <c r="BQ95" s="13">
        <v>45</v>
      </c>
      <c r="BR95" s="13">
        <v>52</v>
      </c>
      <c r="BS95" s="13">
        <v>59</v>
      </c>
      <c r="BT95" s="13">
        <v>58</v>
      </c>
      <c r="BU95" s="13">
        <v>63</v>
      </c>
      <c r="BV95" s="13">
        <v>54</v>
      </c>
      <c r="BW95" s="13">
        <v>64</v>
      </c>
      <c r="BX95" s="13">
        <v>66</v>
      </c>
      <c r="BY95" s="13">
        <v>69</v>
      </c>
      <c r="BZ95" s="13">
        <v>64</v>
      </c>
      <c r="CA95" s="13">
        <v>79</v>
      </c>
      <c r="CB95" s="13">
        <v>71</v>
      </c>
      <c r="CC95" s="13">
        <v>71</v>
      </c>
      <c r="CD95" s="13">
        <v>45</v>
      </c>
      <c r="CE95" s="13">
        <v>78</v>
      </c>
      <c r="CF95" s="13">
        <v>62</v>
      </c>
      <c r="CG95" s="13">
        <v>57</v>
      </c>
      <c r="CH95" s="13">
        <v>63</v>
      </c>
      <c r="CI95" s="13">
        <v>62</v>
      </c>
      <c r="CJ95" s="13">
        <v>72</v>
      </c>
      <c r="CK95" s="13">
        <v>63</v>
      </c>
      <c r="CL95" s="13">
        <v>67</v>
      </c>
      <c r="CM95" s="13">
        <v>63</v>
      </c>
      <c r="CN95" s="13">
        <v>56</v>
      </c>
      <c r="CO95" s="13">
        <v>57</v>
      </c>
      <c r="CP95" s="13">
        <v>49</v>
      </c>
      <c r="CQ95" s="13">
        <v>53</v>
      </c>
      <c r="CR95" s="13">
        <v>50</v>
      </c>
      <c r="CS95" s="13">
        <v>54</v>
      </c>
      <c r="CT95" s="13">
        <v>44</v>
      </c>
      <c r="CU95" s="13">
        <v>34</v>
      </c>
      <c r="CV95" s="13">
        <v>49</v>
      </c>
      <c r="CW95" s="13">
        <v>40</v>
      </c>
      <c r="CX95" s="13">
        <v>48</v>
      </c>
      <c r="CY95" s="13">
        <v>43</v>
      </c>
      <c r="CZ95" s="13">
        <v>33</v>
      </c>
      <c r="DA95" s="13">
        <v>30</v>
      </c>
      <c r="DB95" s="13">
        <v>25</v>
      </c>
      <c r="DC95" s="13">
        <v>30</v>
      </c>
      <c r="DD95" s="13">
        <v>25</v>
      </c>
      <c r="DE95" s="13">
        <v>28</v>
      </c>
      <c r="DF95" s="13">
        <v>21</v>
      </c>
      <c r="DG95" s="13">
        <v>17</v>
      </c>
      <c r="DH95" s="13">
        <v>20</v>
      </c>
      <c r="DI95" s="13">
        <v>19</v>
      </c>
      <c r="DJ95" s="13">
        <v>21</v>
      </c>
      <c r="DK95" s="13">
        <v>18</v>
      </c>
      <c r="DL95" s="13">
        <v>18</v>
      </c>
      <c r="DM95" s="13">
        <v>10</v>
      </c>
      <c r="DN95" s="13">
        <v>13</v>
      </c>
      <c r="DO95" s="13">
        <v>9</v>
      </c>
      <c r="DP95" s="13">
        <v>9</v>
      </c>
      <c r="DQ95" s="13">
        <v>12</v>
      </c>
      <c r="DR95" s="13">
        <v>11</v>
      </c>
      <c r="DS95" s="13">
        <v>10</v>
      </c>
      <c r="DT95" s="13">
        <v>12</v>
      </c>
      <c r="DU95" s="13">
        <v>14</v>
      </c>
      <c r="DV95" s="13">
        <v>13</v>
      </c>
      <c r="DW95" s="13">
        <v>12</v>
      </c>
      <c r="DX95" s="13">
        <v>9</v>
      </c>
      <c r="DY95" s="13">
        <v>11</v>
      </c>
      <c r="DZ95" s="13">
        <v>10</v>
      </c>
      <c r="EA95" s="13">
        <v>5</v>
      </c>
      <c r="EB95" s="13">
        <v>7</v>
      </c>
      <c r="EC95" s="13">
        <v>14</v>
      </c>
      <c r="ED95" s="13">
        <v>4</v>
      </c>
      <c r="EE95" s="13">
        <v>13</v>
      </c>
      <c r="EF95" s="13">
        <v>10</v>
      </c>
      <c r="EG95" s="13">
        <v>7</v>
      </c>
      <c r="EH95" s="13">
        <v>7</v>
      </c>
      <c r="EI95" s="13">
        <v>8</v>
      </c>
      <c r="EJ95" s="13">
        <v>8</v>
      </c>
      <c r="EK95" s="13">
        <v>10</v>
      </c>
      <c r="EL95" s="13">
        <v>2</v>
      </c>
      <c r="EM95" s="13">
        <v>5</v>
      </c>
      <c r="EN95" s="13">
        <v>4</v>
      </c>
      <c r="EO95" s="13">
        <v>1</v>
      </c>
      <c r="EP95" s="13"/>
      <c r="EQ95" s="13">
        <v>2</v>
      </c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59">
        <v>2886</v>
      </c>
      <c r="FC95" s="13">
        <v>11</v>
      </c>
      <c r="FD95" s="13">
        <v>14</v>
      </c>
      <c r="FE95" s="13">
        <v>6</v>
      </c>
      <c r="FF95" s="13">
        <v>5</v>
      </c>
      <c r="FG95" s="13">
        <v>5</v>
      </c>
      <c r="FH95" s="13">
        <v>4</v>
      </c>
      <c r="FI95" s="13">
        <v>3</v>
      </c>
      <c r="FJ95" s="13">
        <v>6</v>
      </c>
      <c r="FK95" s="13">
        <v>7</v>
      </c>
      <c r="FL95" s="13">
        <v>14</v>
      </c>
      <c r="FM95" s="13">
        <v>9</v>
      </c>
      <c r="FN95" s="13">
        <v>6</v>
      </c>
      <c r="FO95" s="13">
        <v>8</v>
      </c>
      <c r="FP95" s="13">
        <v>12</v>
      </c>
      <c r="FQ95" s="13">
        <v>12</v>
      </c>
      <c r="FR95" s="13">
        <v>13</v>
      </c>
      <c r="FS95" s="13">
        <v>15</v>
      </c>
      <c r="FT95" s="13">
        <v>11</v>
      </c>
      <c r="FU95" s="13">
        <v>16</v>
      </c>
      <c r="FV95" s="13">
        <v>24</v>
      </c>
      <c r="FW95" s="13">
        <v>33</v>
      </c>
      <c r="FX95" s="13">
        <v>45</v>
      </c>
      <c r="FY95" s="13">
        <v>57</v>
      </c>
      <c r="FZ95" s="13">
        <v>51</v>
      </c>
      <c r="GA95" s="13">
        <v>61</v>
      </c>
      <c r="GB95" s="13">
        <v>67</v>
      </c>
      <c r="GC95" s="13">
        <v>61</v>
      </c>
      <c r="GD95" s="13">
        <v>62</v>
      </c>
      <c r="GE95" s="13">
        <v>61</v>
      </c>
      <c r="GF95" s="13">
        <v>68</v>
      </c>
      <c r="GG95" s="13">
        <v>64</v>
      </c>
      <c r="GH95" s="13">
        <v>76</v>
      </c>
      <c r="GI95" s="13">
        <v>77</v>
      </c>
      <c r="GJ95" s="13">
        <v>62</v>
      </c>
      <c r="GK95" s="13">
        <v>48</v>
      </c>
      <c r="GL95" s="13">
        <v>70</v>
      </c>
      <c r="GM95" s="13">
        <v>67</v>
      </c>
      <c r="GN95" s="13">
        <v>71</v>
      </c>
      <c r="GO95" s="13">
        <v>55</v>
      </c>
      <c r="GP95" s="13">
        <v>52</v>
      </c>
      <c r="GQ95" s="13">
        <v>61</v>
      </c>
      <c r="GR95" s="13">
        <v>68</v>
      </c>
      <c r="GS95" s="13">
        <v>70</v>
      </c>
      <c r="GT95" s="13">
        <v>65</v>
      </c>
      <c r="GU95" s="13">
        <v>61</v>
      </c>
      <c r="GV95" s="13">
        <v>54</v>
      </c>
      <c r="GW95" s="13">
        <v>56</v>
      </c>
      <c r="GX95" s="13">
        <v>71</v>
      </c>
      <c r="GY95" s="13">
        <v>60</v>
      </c>
      <c r="GZ95" s="13">
        <v>57</v>
      </c>
      <c r="HA95" s="13">
        <v>55</v>
      </c>
      <c r="HB95" s="13">
        <v>48</v>
      </c>
      <c r="HC95" s="13">
        <v>51</v>
      </c>
      <c r="HD95" s="13">
        <v>52</v>
      </c>
      <c r="HE95" s="13">
        <v>59</v>
      </c>
      <c r="HF95" s="13">
        <v>43</v>
      </c>
      <c r="HG95" s="13">
        <v>46</v>
      </c>
      <c r="HH95" s="13">
        <v>46</v>
      </c>
      <c r="HI95" s="13">
        <v>48</v>
      </c>
      <c r="HJ95" s="13">
        <v>36</v>
      </c>
      <c r="HK95" s="13">
        <v>48</v>
      </c>
      <c r="HL95" s="13">
        <v>28</v>
      </c>
      <c r="HM95" s="13">
        <v>26</v>
      </c>
      <c r="HN95" s="13">
        <v>30</v>
      </c>
      <c r="HO95" s="13">
        <v>23</v>
      </c>
      <c r="HP95" s="13">
        <v>21</v>
      </c>
      <c r="HQ95" s="13">
        <v>19</v>
      </c>
      <c r="HR95" s="13">
        <v>18</v>
      </c>
      <c r="HS95" s="13">
        <v>30</v>
      </c>
      <c r="HT95" s="13">
        <v>12</v>
      </c>
      <c r="HU95" s="13">
        <v>13</v>
      </c>
      <c r="HV95" s="13">
        <v>24</v>
      </c>
      <c r="HW95" s="13">
        <v>12</v>
      </c>
      <c r="HX95" s="13">
        <v>20</v>
      </c>
      <c r="HY95" s="13">
        <v>15</v>
      </c>
      <c r="HZ95" s="13">
        <v>14</v>
      </c>
      <c r="IA95" s="13">
        <v>12</v>
      </c>
      <c r="IB95" s="13">
        <v>5</v>
      </c>
      <c r="IC95" s="13">
        <v>9</v>
      </c>
      <c r="ID95" s="13">
        <v>7</v>
      </c>
      <c r="IE95" s="13">
        <v>16</v>
      </c>
      <c r="IF95" s="13">
        <v>10</v>
      </c>
      <c r="IG95" s="13">
        <v>7</v>
      </c>
      <c r="IH95" s="13">
        <v>3</v>
      </c>
      <c r="II95" s="13">
        <v>4</v>
      </c>
      <c r="IJ95" s="13">
        <v>7</v>
      </c>
      <c r="IK95" s="13">
        <v>3</v>
      </c>
      <c r="IL95" s="13">
        <v>6</v>
      </c>
      <c r="IM95" s="13">
        <v>8</v>
      </c>
      <c r="IN95" s="13">
        <v>3</v>
      </c>
      <c r="IO95" s="13">
        <v>2</v>
      </c>
      <c r="IP95" s="13">
        <v>4</v>
      </c>
      <c r="IQ95" s="13">
        <v>1</v>
      </c>
      <c r="IR95" s="13">
        <v>1</v>
      </c>
      <c r="IS95" s="13">
        <v>1</v>
      </c>
      <c r="IT95" s="13"/>
      <c r="IU95" s="13"/>
      <c r="IV95" s="13"/>
      <c r="IW95" s="13"/>
      <c r="IX95" s="13"/>
      <c r="IY95" s="13">
        <v>1</v>
      </c>
      <c r="IZ95" s="13"/>
      <c r="JA95" s="13"/>
      <c r="JB95" s="13"/>
      <c r="JC95" s="13"/>
      <c r="JD95" s="13"/>
      <c r="JE95" s="13"/>
      <c r="JF95" s="59">
        <v>2979</v>
      </c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>
        <v>1</v>
      </c>
      <c r="JZ95" s="13">
        <v>2</v>
      </c>
      <c r="KA95" s="13">
        <v>1</v>
      </c>
      <c r="KB95" s="13"/>
      <c r="KC95" s="13"/>
      <c r="KD95" s="13"/>
      <c r="KE95" s="13"/>
      <c r="KF95" s="13"/>
      <c r="KG95" s="13"/>
      <c r="KH95" s="13">
        <v>1</v>
      </c>
      <c r="KI95" s="13"/>
      <c r="KJ95" s="13">
        <v>2</v>
      </c>
      <c r="KK95" s="13"/>
      <c r="KL95" s="13"/>
      <c r="KM95" s="13">
        <v>1</v>
      </c>
      <c r="KN95" s="13">
        <v>2</v>
      </c>
      <c r="KO95" s="13"/>
      <c r="KP95" s="13">
        <v>1</v>
      </c>
      <c r="KQ95" s="13"/>
      <c r="KR95" s="13"/>
      <c r="KS95" s="13"/>
      <c r="KT95" s="13"/>
      <c r="KU95" s="13"/>
      <c r="KV95" s="13">
        <v>1</v>
      </c>
      <c r="KW95" s="13"/>
      <c r="KX95" s="13"/>
      <c r="KY95" s="13"/>
      <c r="KZ95" s="13"/>
      <c r="LA95" s="13">
        <v>2</v>
      </c>
      <c r="LB95" s="13">
        <v>1</v>
      </c>
      <c r="LC95" s="13">
        <v>1</v>
      </c>
      <c r="LD95" s="13"/>
      <c r="LE95" s="13"/>
      <c r="LF95" s="13"/>
      <c r="LG95" s="13"/>
      <c r="LH95" s="13"/>
      <c r="LI95" s="13"/>
      <c r="LJ95" s="13"/>
      <c r="LK95" s="13"/>
      <c r="LL95" s="13">
        <v>1</v>
      </c>
      <c r="LM95" s="13"/>
      <c r="LN95" s="13">
        <v>1</v>
      </c>
      <c r="LO95" s="13"/>
      <c r="LP95" s="13"/>
      <c r="LQ95" s="13"/>
      <c r="LR95" s="13"/>
      <c r="LS95" s="13"/>
      <c r="LT95" s="13">
        <v>2</v>
      </c>
      <c r="LU95" s="13"/>
      <c r="LV95" s="13"/>
      <c r="LW95" s="13"/>
      <c r="LX95" s="13"/>
      <c r="LY95" s="13"/>
      <c r="LZ95" s="13">
        <v>1</v>
      </c>
      <c r="MA95" s="13"/>
      <c r="MB95" s="13"/>
      <c r="MC95" s="13"/>
      <c r="MD95" s="13">
        <v>1</v>
      </c>
      <c r="ME95" s="13"/>
      <c r="MF95" s="13"/>
      <c r="MG95" s="13"/>
      <c r="MH95" s="13"/>
      <c r="MI95" s="13"/>
      <c r="MJ95" s="13"/>
      <c r="MK95" s="13"/>
      <c r="ML95" s="13"/>
      <c r="MM95" s="13"/>
      <c r="MN95" s="13">
        <v>1</v>
      </c>
      <c r="MO95" s="13">
        <v>1</v>
      </c>
      <c r="MP95" s="13">
        <v>1</v>
      </c>
      <c r="MQ95" s="13">
        <v>1</v>
      </c>
      <c r="MR95" s="13">
        <v>1</v>
      </c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59">
        <v>27</v>
      </c>
      <c r="NG95" s="13">
        <v>5892</v>
      </c>
    </row>
    <row r="96" spans="1:371">
      <c r="A96" s="9" t="s">
        <v>203</v>
      </c>
      <c r="B96" s="253">
        <f t="shared" si="67"/>
        <v>75</v>
      </c>
      <c r="C96" s="253">
        <f t="shared" si="68"/>
        <v>60</v>
      </c>
      <c r="D96" s="253">
        <f t="shared" si="69"/>
        <v>126</v>
      </c>
      <c r="E96" s="253">
        <f t="shared" si="70"/>
        <v>156</v>
      </c>
      <c r="F96" s="253">
        <f t="shared" si="71"/>
        <v>566</v>
      </c>
      <c r="G96" s="253">
        <f t="shared" si="72"/>
        <v>540</v>
      </c>
      <c r="H96" s="253">
        <f t="shared" si="73"/>
        <v>642</v>
      </c>
      <c r="I96" s="253">
        <f t="shared" si="74"/>
        <v>659</v>
      </c>
      <c r="J96" s="253">
        <f t="shared" si="75"/>
        <v>623</v>
      </c>
      <c r="K96" s="253">
        <f t="shared" si="76"/>
        <v>592</v>
      </c>
      <c r="L96" s="253">
        <f t="shared" si="77"/>
        <v>484</v>
      </c>
      <c r="M96" s="253">
        <f t="shared" si="78"/>
        <v>400</v>
      </c>
      <c r="N96" s="253">
        <f t="shared" si="79"/>
        <v>255</v>
      </c>
      <c r="O96" s="253">
        <f t="shared" si="80"/>
        <v>217</v>
      </c>
      <c r="P96" s="253">
        <f t="shared" si="81"/>
        <v>131</v>
      </c>
      <c r="Q96" s="253">
        <f t="shared" si="82"/>
        <v>113</v>
      </c>
      <c r="R96" s="253">
        <f t="shared" si="83"/>
        <v>67</v>
      </c>
      <c r="S96" s="253">
        <f t="shared" si="84"/>
        <v>95</v>
      </c>
      <c r="T96" s="253">
        <f t="shared" si="85"/>
        <v>10</v>
      </c>
      <c r="U96" s="253">
        <f t="shared" si="86"/>
        <v>54</v>
      </c>
      <c r="W96" s="16" t="s">
        <v>204</v>
      </c>
      <c r="X96" s="447">
        <f t="shared" si="46"/>
        <v>126</v>
      </c>
      <c r="Y96" s="447">
        <f t="shared" si="47"/>
        <v>119</v>
      </c>
      <c r="Z96" s="447">
        <f t="shared" si="48"/>
        <v>252</v>
      </c>
      <c r="AA96" s="447">
        <f t="shared" si="49"/>
        <v>302</v>
      </c>
      <c r="AB96" s="447">
        <f t="shared" si="50"/>
        <v>1229</v>
      </c>
      <c r="AC96" s="447">
        <f t="shared" si="51"/>
        <v>1086</v>
      </c>
      <c r="AD96" s="447">
        <f t="shared" si="52"/>
        <v>1444</v>
      </c>
      <c r="AE96" s="447">
        <f t="shared" si="53"/>
        <v>1231</v>
      </c>
      <c r="AF96" s="447">
        <f t="shared" si="54"/>
        <v>1090</v>
      </c>
      <c r="AG96" s="447">
        <f t="shared" si="55"/>
        <v>948</v>
      </c>
      <c r="AH96" s="447">
        <f t="shared" si="56"/>
        <v>701</v>
      </c>
      <c r="AI96" s="447">
        <f t="shared" si="57"/>
        <v>582</v>
      </c>
      <c r="AJ96" s="447">
        <f t="shared" si="58"/>
        <v>361</v>
      </c>
      <c r="AK96" s="447">
        <f t="shared" si="59"/>
        <v>294</v>
      </c>
      <c r="AL96" s="447">
        <f t="shared" si="60"/>
        <v>156</v>
      </c>
      <c r="AM96" s="447">
        <f t="shared" si="61"/>
        <v>144</v>
      </c>
      <c r="AN96" s="447">
        <f t="shared" si="62"/>
        <v>83</v>
      </c>
      <c r="AO96" s="447">
        <f t="shared" si="63"/>
        <v>85</v>
      </c>
      <c r="AP96" s="447">
        <f t="shared" si="64"/>
        <v>6</v>
      </c>
      <c r="AQ96" s="447">
        <f t="shared" si="65"/>
        <v>21</v>
      </c>
      <c r="AR96" s="447">
        <f t="shared" si="66"/>
        <v>94</v>
      </c>
      <c r="AT96" s="16" t="s">
        <v>204</v>
      </c>
      <c r="AU96" s="13">
        <v>19</v>
      </c>
      <c r="AV96" s="13">
        <v>12</v>
      </c>
      <c r="AW96" s="13">
        <v>13</v>
      </c>
      <c r="AX96" s="13">
        <v>9</v>
      </c>
      <c r="AY96" s="13">
        <v>9</v>
      </c>
      <c r="AZ96" s="13">
        <v>14</v>
      </c>
      <c r="BA96" s="13">
        <v>8</v>
      </c>
      <c r="BB96" s="13">
        <v>17</v>
      </c>
      <c r="BC96" s="13">
        <v>5</v>
      </c>
      <c r="BD96" s="13">
        <v>13</v>
      </c>
      <c r="BE96" s="13">
        <v>16</v>
      </c>
      <c r="BF96" s="13">
        <v>14</v>
      </c>
      <c r="BG96" s="13">
        <v>10</v>
      </c>
      <c r="BH96" s="13">
        <v>23</v>
      </c>
      <c r="BI96" s="13">
        <v>27</v>
      </c>
      <c r="BJ96" s="13">
        <v>30</v>
      </c>
      <c r="BK96" s="13">
        <v>36</v>
      </c>
      <c r="BL96" s="13">
        <v>44</v>
      </c>
      <c r="BM96" s="13">
        <v>43</v>
      </c>
      <c r="BN96" s="13">
        <v>59</v>
      </c>
      <c r="BO96" s="13">
        <v>76</v>
      </c>
      <c r="BP96" s="13">
        <v>83</v>
      </c>
      <c r="BQ96" s="13">
        <v>104</v>
      </c>
      <c r="BR96" s="13">
        <v>93</v>
      </c>
      <c r="BS96" s="13">
        <v>107</v>
      </c>
      <c r="BT96" s="13">
        <v>132</v>
      </c>
      <c r="BU96" s="13">
        <v>116</v>
      </c>
      <c r="BV96" s="13">
        <v>120</v>
      </c>
      <c r="BW96" s="13">
        <v>127</v>
      </c>
      <c r="BX96" s="13">
        <v>128</v>
      </c>
      <c r="BY96" s="13">
        <v>129</v>
      </c>
      <c r="BZ96" s="13">
        <v>128</v>
      </c>
      <c r="CA96" s="13">
        <v>144</v>
      </c>
      <c r="CB96" s="13">
        <v>124</v>
      </c>
      <c r="CC96" s="13">
        <v>121</v>
      </c>
      <c r="CD96" s="13">
        <v>104</v>
      </c>
      <c r="CE96" s="13">
        <v>120</v>
      </c>
      <c r="CF96" s="13">
        <v>107</v>
      </c>
      <c r="CG96" s="13">
        <v>133</v>
      </c>
      <c r="CH96" s="13">
        <v>121</v>
      </c>
      <c r="CI96" s="13">
        <v>122</v>
      </c>
      <c r="CJ96" s="13">
        <v>106</v>
      </c>
      <c r="CK96" s="13">
        <v>119</v>
      </c>
      <c r="CL96" s="13">
        <v>115</v>
      </c>
      <c r="CM96" s="13">
        <v>86</v>
      </c>
      <c r="CN96" s="13">
        <v>71</v>
      </c>
      <c r="CO96" s="13">
        <v>80</v>
      </c>
      <c r="CP96" s="13">
        <v>79</v>
      </c>
      <c r="CQ96" s="13">
        <v>84</v>
      </c>
      <c r="CR96" s="13">
        <v>86</v>
      </c>
      <c r="CS96" s="13">
        <v>79</v>
      </c>
      <c r="CT96" s="13">
        <v>68</v>
      </c>
      <c r="CU96" s="13">
        <v>65</v>
      </c>
      <c r="CV96" s="13">
        <v>52</v>
      </c>
      <c r="CW96" s="13">
        <v>61</v>
      </c>
      <c r="CX96" s="13">
        <v>51</v>
      </c>
      <c r="CY96" s="13">
        <v>48</v>
      </c>
      <c r="CZ96" s="13">
        <v>60</v>
      </c>
      <c r="DA96" s="13">
        <v>50</v>
      </c>
      <c r="DB96" s="13">
        <v>48</v>
      </c>
      <c r="DC96" s="13">
        <v>39</v>
      </c>
      <c r="DD96" s="13">
        <v>43</v>
      </c>
      <c r="DE96" s="13">
        <v>46</v>
      </c>
      <c r="DF96" s="13">
        <v>26</v>
      </c>
      <c r="DG96" s="13">
        <v>21</v>
      </c>
      <c r="DH96" s="13">
        <v>33</v>
      </c>
      <c r="DI96" s="13">
        <v>24</v>
      </c>
      <c r="DJ96" s="13">
        <v>23</v>
      </c>
      <c r="DK96" s="13">
        <v>22</v>
      </c>
      <c r="DL96" s="13">
        <v>17</v>
      </c>
      <c r="DM96" s="13">
        <v>22</v>
      </c>
      <c r="DN96" s="13">
        <v>18</v>
      </c>
      <c r="DO96" s="13">
        <v>18</v>
      </c>
      <c r="DP96" s="13">
        <v>16</v>
      </c>
      <c r="DQ96" s="13">
        <v>15</v>
      </c>
      <c r="DR96" s="13">
        <v>12</v>
      </c>
      <c r="DS96" s="13">
        <v>12</v>
      </c>
      <c r="DT96" s="13">
        <v>10</v>
      </c>
      <c r="DU96" s="13">
        <v>11</v>
      </c>
      <c r="DV96" s="13">
        <v>10</v>
      </c>
      <c r="DW96" s="13">
        <v>10</v>
      </c>
      <c r="DX96" s="13">
        <v>10</v>
      </c>
      <c r="DY96" s="13">
        <v>12</v>
      </c>
      <c r="DZ96" s="13">
        <v>9</v>
      </c>
      <c r="EA96" s="13">
        <v>6</v>
      </c>
      <c r="EB96" s="13">
        <v>9</v>
      </c>
      <c r="EC96" s="13">
        <v>8</v>
      </c>
      <c r="ED96" s="13">
        <v>10</v>
      </c>
      <c r="EE96" s="13">
        <v>5</v>
      </c>
      <c r="EF96" s="13">
        <v>6</v>
      </c>
      <c r="EG96" s="13">
        <v>11</v>
      </c>
      <c r="EH96" s="13">
        <v>1</v>
      </c>
      <c r="EI96" s="13">
        <v>3</v>
      </c>
      <c r="EJ96" s="13">
        <v>2</v>
      </c>
      <c r="EK96" s="13">
        <v>2</v>
      </c>
      <c r="EL96" s="13">
        <v>2</v>
      </c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59">
        <v>4812</v>
      </c>
      <c r="FC96" s="13">
        <v>18</v>
      </c>
      <c r="FD96" s="13">
        <v>22</v>
      </c>
      <c r="FE96" s="13">
        <v>17</v>
      </c>
      <c r="FF96" s="13">
        <v>9</v>
      </c>
      <c r="FG96" s="13">
        <v>12</v>
      </c>
      <c r="FH96" s="13">
        <v>8</v>
      </c>
      <c r="FI96" s="13">
        <v>10</v>
      </c>
      <c r="FJ96" s="13">
        <v>10</v>
      </c>
      <c r="FK96" s="13">
        <v>3</v>
      </c>
      <c r="FL96" s="13">
        <v>17</v>
      </c>
      <c r="FM96" s="13">
        <v>9</v>
      </c>
      <c r="FN96" s="13">
        <v>12</v>
      </c>
      <c r="FO96" s="13">
        <v>13</v>
      </c>
      <c r="FP96" s="13">
        <v>16</v>
      </c>
      <c r="FQ96" s="13">
        <v>24</v>
      </c>
      <c r="FR96" s="13">
        <v>24</v>
      </c>
      <c r="FS96" s="13">
        <v>21</v>
      </c>
      <c r="FT96" s="13">
        <v>30</v>
      </c>
      <c r="FU96" s="13">
        <v>56</v>
      </c>
      <c r="FV96" s="13">
        <v>47</v>
      </c>
      <c r="FW96" s="13">
        <v>70</v>
      </c>
      <c r="FX96" s="13">
        <v>78</v>
      </c>
      <c r="FY96" s="13">
        <v>94</v>
      </c>
      <c r="FZ96" s="13">
        <v>119</v>
      </c>
      <c r="GA96" s="13">
        <v>139</v>
      </c>
      <c r="GB96" s="13">
        <v>134</v>
      </c>
      <c r="GC96" s="13">
        <v>140</v>
      </c>
      <c r="GD96" s="13">
        <v>134</v>
      </c>
      <c r="GE96" s="13">
        <v>166</v>
      </c>
      <c r="GF96" s="13">
        <v>155</v>
      </c>
      <c r="GG96" s="13">
        <v>164</v>
      </c>
      <c r="GH96" s="13">
        <v>132</v>
      </c>
      <c r="GI96" s="13">
        <v>134</v>
      </c>
      <c r="GJ96" s="13">
        <v>149</v>
      </c>
      <c r="GK96" s="13">
        <v>179</v>
      </c>
      <c r="GL96" s="13">
        <v>138</v>
      </c>
      <c r="GM96" s="13">
        <v>126</v>
      </c>
      <c r="GN96" s="13">
        <v>122</v>
      </c>
      <c r="GO96" s="13">
        <v>147</v>
      </c>
      <c r="GP96" s="13">
        <v>153</v>
      </c>
      <c r="GQ96" s="13">
        <v>133</v>
      </c>
      <c r="GR96" s="13">
        <v>135</v>
      </c>
      <c r="GS96" s="13">
        <v>135</v>
      </c>
      <c r="GT96" s="13">
        <v>121</v>
      </c>
      <c r="GU96" s="13">
        <v>94</v>
      </c>
      <c r="GV96" s="13">
        <v>106</v>
      </c>
      <c r="GW96" s="13">
        <v>99</v>
      </c>
      <c r="GX96" s="13">
        <v>81</v>
      </c>
      <c r="GY96" s="13">
        <v>92</v>
      </c>
      <c r="GZ96" s="13">
        <v>94</v>
      </c>
      <c r="HA96" s="13">
        <v>100</v>
      </c>
      <c r="HB96" s="13">
        <v>84</v>
      </c>
      <c r="HC96" s="13">
        <v>77</v>
      </c>
      <c r="HD96" s="13">
        <v>72</v>
      </c>
      <c r="HE96" s="13">
        <v>74</v>
      </c>
      <c r="HF96" s="13">
        <v>64</v>
      </c>
      <c r="HG96" s="13">
        <v>67</v>
      </c>
      <c r="HH96" s="13">
        <v>56</v>
      </c>
      <c r="HI96" s="13">
        <v>50</v>
      </c>
      <c r="HJ96" s="13">
        <v>57</v>
      </c>
      <c r="HK96" s="13">
        <v>37</v>
      </c>
      <c r="HL96" s="13">
        <v>44</v>
      </c>
      <c r="HM96" s="13">
        <v>42</v>
      </c>
      <c r="HN96" s="13">
        <v>41</v>
      </c>
      <c r="HO96" s="13">
        <v>36</v>
      </c>
      <c r="HP96" s="13">
        <v>41</v>
      </c>
      <c r="HQ96" s="13">
        <v>37</v>
      </c>
      <c r="HR96" s="13">
        <v>26</v>
      </c>
      <c r="HS96" s="13">
        <v>28</v>
      </c>
      <c r="HT96" s="13">
        <v>29</v>
      </c>
      <c r="HU96" s="13">
        <v>24</v>
      </c>
      <c r="HV96" s="13">
        <v>17</v>
      </c>
      <c r="HW96" s="13">
        <v>22</v>
      </c>
      <c r="HX96" s="13">
        <v>17</v>
      </c>
      <c r="HY96" s="13">
        <v>15</v>
      </c>
      <c r="HZ96" s="13">
        <v>12</v>
      </c>
      <c r="IA96" s="13">
        <v>14</v>
      </c>
      <c r="IB96" s="13">
        <v>11</v>
      </c>
      <c r="IC96" s="13">
        <v>11</v>
      </c>
      <c r="ID96" s="13">
        <v>13</v>
      </c>
      <c r="IE96" s="13">
        <v>12</v>
      </c>
      <c r="IF96" s="13">
        <v>15</v>
      </c>
      <c r="IG96" s="13">
        <v>10</v>
      </c>
      <c r="IH96" s="13">
        <v>10</v>
      </c>
      <c r="II96" s="13">
        <v>10</v>
      </c>
      <c r="IJ96" s="13">
        <v>10</v>
      </c>
      <c r="IK96" s="13">
        <v>7</v>
      </c>
      <c r="IL96" s="13">
        <v>4</v>
      </c>
      <c r="IM96" s="13">
        <v>4</v>
      </c>
      <c r="IN96" s="13">
        <v>1</v>
      </c>
      <c r="IO96" s="13">
        <v>1</v>
      </c>
      <c r="IP96" s="13"/>
      <c r="IQ96" s="13">
        <v>4</v>
      </c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>
        <v>1</v>
      </c>
      <c r="JE96" s="13"/>
      <c r="JF96" s="59">
        <v>5448</v>
      </c>
      <c r="JG96" s="13">
        <v>5</v>
      </c>
      <c r="JH96" s="13"/>
      <c r="JI96" s="13"/>
      <c r="JJ96" s="13"/>
      <c r="JK96" s="13"/>
      <c r="JL96" s="13"/>
      <c r="JM96" s="13"/>
      <c r="JN96" s="13">
        <v>1</v>
      </c>
      <c r="JO96" s="13"/>
      <c r="JP96" s="13">
        <v>1</v>
      </c>
      <c r="JQ96" s="13"/>
      <c r="JR96" s="13"/>
      <c r="JS96" s="13"/>
      <c r="JT96" s="13"/>
      <c r="JU96" s="13"/>
      <c r="JV96" s="13">
        <v>1</v>
      </c>
      <c r="JW96" s="13"/>
      <c r="JX96" s="13"/>
      <c r="JY96" s="13"/>
      <c r="JZ96" s="13"/>
      <c r="KA96" s="13"/>
      <c r="KB96" s="13">
        <v>1</v>
      </c>
      <c r="KC96" s="13">
        <v>3</v>
      </c>
      <c r="KD96" s="13">
        <v>4</v>
      </c>
      <c r="KE96" s="13">
        <v>4</v>
      </c>
      <c r="KF96" s="13">
        <v>4</v>
      </c>
      <c r="KG96" s="13">
        <v>2</v>
      </c>
      <c r="KH96" s="13"/>
      <c r="KI96" s="13">
        <v>2</v>
      </c>
      <c r="KJ96" s="13">
        <v>6</v>
      </c>
      <c r="KK96" s="13"/>
      <c r="KL96" s="13">
        <v>6</v>
      </c>
      <c r="KM96" s="13">
        <v>2</v>
      </c>
      <c r="KN96" s="13">
        <v>1</v>
      </c>
      <c r="KO96" s="13">
        <v>3</v>
      </c>
      <c r="KP96" s="13">
        <v>2</v>
      </c>
      <c r="KQ96" s="13">
        <v>7</v>
      </c>
      <c r="KR96" s="13">
        <v>3</v>
      </c>
      <c r="KS96" s="13">
        <v>2</v>
      </c>
      <c r="KT96" s="13">
        <v>1</v>
      </c>
      <c r="KU96" s="13">
        <v>1</v>
      </c>
      <c r="KV96" s="13">
        <v>1</v>
      </c>
      <c r="KW96" s="13">
        <v>2</v>
      </c>
      <c r="KX96" s="13">
        <v>2</v>
      </c>
      <c r="KY96" s="13">
        <v>1</v>
      </c>
      <c r="KZ96" s="13">
        <v>1</v>
      </c>
      <c r="LA96" s="13">
        <v>4</v>
      </c>
      <c r="LB96" s="13">
        <v>1</v>
      </c>
      <c r="LC96" s="13"/>
      <c r="LD96" s="13"/>
      <c r="LE96" s="13"/>
      <c r="LF96" s="13"/>
      <c r="LG96" s="13"/>
      <c r="LH96" s="13">
        <v>1</v>
      </c>
      <c r="LI96" s="13">
        <v>1</v>
      </c>
      <c r="LJ96" s="13"/>
      <c r="LK96" s="13"/>
      <c r="LL96" s="13">
        <v>1</v>
      </c>
      <c r="LM96" s="13">
        <v>1</v>
      </c>
      <c r="LN96" s="13"/>
      <c r="LO96" s="13"/>
      <c r="LP96" s="13">
        <v>1</v>
      </c>
      <c r="LQ96" s="13"/>
      <c r="LR96" s="13">
        <v>1</v>
      </c>
      <c r="LS96" s="13">
        <v>1</v>
      </c>
      <c r="LT96" s="13">
        <v>2</v>
      </c>
      <c r="LU96" s="13"/>
      <c r="LV96" s="13"/>
      <c r="LW96" s="13">
        <v>2</v>
      </c>
      <c r="LX96" s="13"/>
      <c r="LY96" s="13">
        <v>4</v>
      </c>
      <c r="LZ96" s="13"/>
      <c r="MA96" s="13"/>
      <c r="MB96" s="13"/>
      <c r="MC96" s="13"/>
      <c r="MD96" s="13">
        <v>1</v>
      </c>
      <c r="ME96" s="13"/>
      <c r="MF96" s="13">
        <v>1</v>
      </c>
      <c r="MG96" s="13">
        <v>1</v>
      </c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>
        <v>1</v>
      </c>
      <c r="MW96" s="13"/>
      <c r="MX96" s="13"/>
      <c r="MY96" s="13"/>
      <c r="MZ96" s="13"/>
      <c r="NA96" s="13"/>
      <c r="NB96" s="13"/>
      <c r="NC96" s="13"/>
      <c r="ND96" s="13">
        <v>1</v>
      </c>
      <c r="NE96" s="13"/>
      <c r="NF96" s="59">
        <v>94</v>
      </c>
      <c r="NG96" s="13">
        <v>10354</v>
      </c>
    </row>
    <row r="97" spans="1:371">
      <c r="A97" s="9" t="s">
        <v>204</v>
      </c>
      <c r="B97" s="253">
        <f t="shared" si="67"/>
        <v>126</v>
      </c>
      <c r="C97" s="253">
        <f t="shared" si="68"/>
        <v>119</v>
      </c>
      <c r="D97" s="253">
        <f t="shared" si="69"/>
        <v>252</v>
      </c>
      <c r="E97" s="253">
        <f t="shared" si="70"/>
        <v>302</v>
      </c>
      <c r="F97" s="253">
        <f t="shared" si="71"/>
        <v>1229</v>
      </c>
      <c r="G97" s="253">
        <f t="shared" si="72"/>
        <v>1086</v>
      </c>
      <c r="H97" s="253">
        <f t="shared" si="73"/>
        <v>1444</v>
      </c>
      <c r="I97" s="253">
        <f t="shared" si="74"/>
        <v>1231</v>
      </c>
      <c r="J97" s="253">
        <f t="shared" si="75"/>
        <v>1090</v>
      </c>
      <c r="K97" s="253">
        <f t="shared" si="76"/>
        <v>948</v>
      </c>
      <c r="L97" s="253">
        <f t="shared" si="77"/>
        <v>701</v>
      </c>
      <c r="M97" s="253">
        <f t="shared" si="78"/>
        <v>582</v>
      </c>
      <c r="N97" s="253">
        <f t="shared" si="79"/>
        <v>361</v>
      </c>
      <c r="O97" s="253">
        <f t="shared" si="80"/>
        <v>294</v>
      </c>
      <c r="P97" s="253">
        <f t="shared" si="81"/>
        <v>156</v>
      </c>
      <c r="Q97" s="253">
        <f t="shared" si="82"/>
        <v>144</v>
      </c>
      <c r="R97" s="253">
        <f t="shared" si="83"/>
        <v>83</v>
      </c>
      <c r="S97" s="253">
        <f t="shared" si="84"/>
        <v>85</v>
      </c>
      <c r="T97" s="253">
        <f t="shared" si="85"/>
        <v>6</v>
      </c>
      <c r="U97" s="253">
        <f t="shared" si="86"/>
        <v>21</v>
      </c>
      <c r="W97" s="16" t="s">
        <v>205</v>
      </c>
      <c r="X97" s="447">
        <f t="shared" ref="X97:X160" si="87">SUM(FC97:FL97)</f>
        <v>44</v>
      </c>
      <c r="Y97" s="447">
        <f t="shared" ref="Y97:Y160" si="88">SUM(AU97:BD97)</f>
        <v>39</v>
      </c>
      <c r="Z97" s="447">
        <f t="shared" ref="Z97:Z160" si="89">SUM(FM97:FV97)</f>
        <v>85</v>
      </c>
      <c r="AA97" s="447">
        <f t="shared" ref="AA97:AA160" si="90">SUM(BE97:BN97)</f>
        <v>94</v>
      </c>
      <c r="AB97" s="447">
        <f t="shared" ref="AB97:AB160" si="91">SUM(FW97:GF97)</f>
        <v>294</v>
      </c>
      <c r="AC97" s="447">
        <f t="shared" ref="AC97:AC160" si="92">SUM(BO97:BX97)</f>
        <v>313</v>
      </c>
      <c r="AD97" s="447">
        <f t="shared" ref="AD97:AD160" si="93">SUM(GG97:GP97)</f>
        <v>342</v>
      </c>
      <c r="AE97" s="447">
        <f t="shared" ref="AE97:AE160" si="94">SUM(BY97:CH97)</f>
        <v>347</v>
      </c>
      <c r="AF97" s="447">
        <f t="shared" ref="AF97:AF160" si="95">SUM(GQ97:GZ97)</f>
        <v>292</v>
      </c>
      <c r="AG97" s="447">
        <f t="shared" ref="AG97:AG160" si="96">SUM(CI97:CR97)</f>
        <v>308</v>
      </c>
      <c r="AH97" s="447">
        <f t="shared" ref="AH97:AH160" si="97">SUM(HA97:HJ97)</f>
        <v>186</v>
      </c>
      <c r="AI97" s="447">
        <f t="shared" ref="AI97:AI160" si="98">SUM(CS97:DB97)</f>
        <v>176</v>
      </c>
      <c r="AJ97" s="447">
        <f t="shared" ref="AJ97:AJ160" si="99">SUM(HK97:HT97)</f>
        <v>129</v>
      </c>
      <c r="AK97" s="447">
        <f t="shared" ref="AK97:AK160" si="100">SUM(DC97:DL97)</f>
        <v>84</v>
      </c>
      <c r="AL97" s="447">
        <f t="shared" ref="AL97:AL160" si="101">SUM(HU97:ID97)</f>
        <v>88</v>
      </c>
      <c r="AM97" s="447">
        <f t="shared" ref="AM97:AM160" si="102">SUM(DM97:DV97)</f>
        <v>82</v>
      </c>
      <c r="AN97" s="447">
        <f t="shared" ref="AN97:AN160" si="103">SUM(IE97:IN97)</f>
        <v>37</v>
      </c>
      <c r="AO97" s="447">
        <f t="shared" ref="AO97:AO160" si="104">SUM(DW97:EF97)</f>
        <v>56</v>
      </c>
      <c r="AP97" s="447">
        <f t="shared" ref="AP97:AP160" si="105">SUM(IO97:JD97)</f>
        <v>6</v>
      </c>
      <c r="AQ97" s="447">
        <f t="shared" ref="AQ97:AQ160" si="106">SUM(EG97:EZ97)</f>
        <v>25</v>
      </c>
      <c r="AR97" s="447">
        <f t="shared" ref="AR97:AR160" si="107">+FA97+JE97+NF97</f>
        <v>17</v>
      </c>
      <c r="AT97" s="16" t="s">
        <v>205</v>
      </c>
      <c r="AU97" s="13">
        <v>10</v>
      </c>
      <c r="AV97" s="13">
        <v>3</v>
      </c>
      <c r="AW97" s="13">
        <v>4</v>
      </c>
      <c r="AX97" s="13">
        <v>4</v>
      </c>
      <c r="AY97" s="13">
        <v>4</v>
      </c>
      <c r="AZ97" s="13">
        <v>4</v>
      </c>
      <c r="BA97" s="13">
        <v>1</v>
      </c>
      <c r="BB97" s="13">
        <v>2</v>
      </c>
      <c r="BC97" s="13">
        <v>3</v>
      </c>
      <c r="BD97" s="13">
        <v>4</v>
      </c>
      <c r="BE97" s="13">
        <v>3</v>
      </c>
      <c r="BF97" s="13"/>
      <c r="BG97" s="13">
        <v>9</v>
      </c>
      <c r="BH97" s="13">
        <v>5</v>
      </c>
      <c r="BI97" s="13">
        <v>10</v>
      </c>
      <c r="BJ97" s="13">
        <v>13</v>
      </c>
      <c r="BK97" s="13">
        <v>16</v>
      </c>
      <c r="BL97" s="13">
        <v>15</v>
      </c>
      <c r="BM97" s="13">
        <v>8</v>
      </c>
      <c r="BN97" s="13">
        <v>15</v>
      </c>
      <c r="BO97" s="13">
        <v>19</v>
      </c>
      <c r="BP97" s="13">
        <v>25</v>
      </c>
      <c r="BQ97" s="13">
        <v>18</v>
      </c>
      <c r="BR97" s="13">
        <v>26</v>
      </c>
      <c r="BS97" s="13">
        <v>39</v>
      </c>
      <c r="BT97" s="13">
        <v>34</v>
      </c>
      <c r="BU97" s="13">
        <v>35</v>
      </c>
      <c r="BV97" s="13">
        <v>27</v>
      </c>
      <c r="BW97" s="13">
        <v>42</v>
      </c>
      <c r="BX97" s="13">
        <v>48</v>
      </c>
      <c r="BY97" s="13">
        <v>36</v>
      </c>
      <c r="BZ97" s="13">
        <v>33</v>
      </c>
      <c r="CA97" s="13">
        <v>35</v>
      </c>
      <c r="CB97" s="13">
        <v>42</v>
      </c>
      <c r="CC97" s="13">
        <v>34</v>
      </c>
      <c r="CD97" s="13">
        <v>33</v>
      </c>
      <c r="CE97" s="13">
        <v>42</v>
      </c>
      <c r="CF97" s="13">
        <v>27</v>
      </c>
      <c r="CG97" s="13">
        <v>35</v>
      </c>
      <c r="CH97" s="13">
        <v>30</v>
      </c>
      <c r="CI97" s="13">
        <v>31</v>
      </c>
      <c r="CJ97" s="13">
        <v>49</v>
      </c>
      <c r="CK97" s="13">
        <v>30</v>
      </c>
      <c r="CL97" s="13">
        <v>34</v>
      </c>
      <c r="CM97" s="13">
        <v>41</v>
      </c>
      <c r="CN97" s="13">
        <v>23</v>
      </c>
      <c r="CO97" s="13">
        <v>20</v>
      </c>
      <c r="CP97" s="13">
        <v>29</v>
      </c>
      <c r="CQ97" s="13">
        <v>23</v>
      </c>
      <c r="CR97" s="13">
        <v>28</v>
      </c>
      <c r="CS97" s="13">
        <v>21</v>
      </c>
      <c r="CT97" s="13">
        <v>19</v>
      </c>
      <c r="CU97" s="13">
        <v>27</v>
      </c>
      <c r="CV97" s="13">
        <v>13</v>
      </c>
      <c r="CW97" s="13">
        <v>10</v>
      </c>
      <c r="CX97" s="13">
        <v>17</v>
      </c>
      <c r="CY97" s="13">
        <v>18</v>
      </c>
      <c r="CZ97" s="13">
        <v>15</v>
      </c>
      <c r="DA97" s="13">
        <v>17</v>
      </c>
      <c r="DB97" s="13">
        <v>19</v>
      </c>
      <c r="DC97" s="13">
        <v>12</v>
      </c>
      <c r="DD97" s="13">
        <v>6</v>
      </c>
      <c r="DE97" s="13">
        <v>8</v>
      </c>
      <c r="DF97" s="13">
        <v>12</v>
      </c>
      <c r="DG97" s="13">
        <v>4</v>
      </c>
      <c r="DH97" s="13">
        <v>11</v>
      </c>
      <c r="DI97" s="13">
        <v>8</v>
      </c>
      <c r="DJ97" s="13">
        <v>5</v>
      </c>
      <c r="DK97" s="13">
        <v>7</v>
      </c>
      <c r="DL97" s="13">
        <v>11</v>
      </c>
      <c r="DM97" s="13">
        <v>7</v>
      </c>
      <c r="DN97" s="13">
        <v>14</v>
      </c>
      <c r="DO97" s="13">
        <v>9</v>
      </c>
      <c r="DP97" s="13">
        <v>7</v>
      </c>
      <c r="DQ97" s="13">
        <v>7</v>
      </c>
      <c r="DR97" s="13">
        <v>12</v>
      </c>
      <c r="DS97" s="13">
        <v>7</v>
      </c>
      <c r="DT97" s="13">
        <v>10</v>
      </c>
      <c r="DU97" s="13">
        <v>5</v>
      </c>
      <c r="DV97" s="13">
        <v>4</v>
      </c>
      <c r="DW97" s="13">
        <v>6</v>
      </c>
      <c r="DX97" s="13">
        <v>7</v>
      </c>
      <c r="DY97" s="13">
        <v>5</v>
      </c>
      <c r="DZ97" s="13">
        <v>6</v>
      </c>
      <c r="EA97" s="13">
        <v>5</v>
      </c>
      <c r="EB97" s="13">
        <v>6</v>
      </c>
      <c r="EC97" s="13">
        <v>5</v>
      </c>
      <c r="ED97" s="13">
        <v>6</v>
      </c>
      <c r="EE97" s="13">
        <v>3</v>
      </c>
      <c r="EF97" s="13">
        <v>7</v>
      </c>
      <c r="EG97" s="13">
        <v>6</v>
      </c>
      <c r="EH97" s="13">
        <v>2</v>
      </c>
      <c r="EI97" s="13">
        <v>3</v>
      </c>
      <c r="EJ97" s="13">
        <v>4</v>
      </c>
      <c r="EK97" s="13">
        <v>1</v>
      </c>
      <c r="EL97" s="13">
        <v>1</v>
      </c>
      <c r="EM97" s="13">
        <v>3</v>
      </c>
      <c r="EN97" s="13">
        <v>1</v>
      </c>
      <c r="EO97" s="13">
        <v>1</v>
      </c>
      <c r="EP97" s="13">
        <v>1</v>
      </c>
      <c r="EQ97" s="13">
        <v>2</v>
      </c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59">
        <v>1524</v>
      </c>
      <c r="FC97" s="13">
        <v>8</v>
      </c>
      <c r="FD97" s="13">
        <v>7</v>
      </c>
      <c r="FE97" s="13">
        <v>2</v>
      </c>
      <c r="FF97" s="13">
        <v>6</v>
      </c>
      <c r="FG97" s="13">
        <v>4</v>
      </c>
      <c r="FH97" s="13">
        <v>2</v>
      </c>
      <c r="FI97" s="13">
        <v>2</v>
      </c>
      <c r="FJ97" s="13">
        <v>3</v>
      </c>
      <c r="FK97" s="13">
        <v>5</v>
      </c>
      <c r="FL97" s="13">
        <v>5</v>
      </c>
      <c r="FM97" s="13">
        <v>3</v>
      </c>
      <c r="FN97" s="13">
        <v>2</v>
      </c>
      <c r="FO97" s="13">
        <v>4</v>
      </c>
      <c r="FP97" s="13">
        <v>4</v>
      </c>
      <c r="FQ97" s="13">
        <v>7</v>
      </c>
      <c r="FR97" s="13">
        <v>11</v>
      </c>
      <c r="FS97" s="13">
        <v>4</v>
      </c>
      <c r="FT97" s="13">
        <v>10</v>
      </c>
      <c r="FU97" s="13">
        <v>20</v>
      </c>
      <c r="FV97" s="13">
        <v>20</v>
      </c>
      <c r="FW97" s="13">
        <v>21</v>
      </c>
      <c r="FX97" s="13">
        <v>22</v>
      </c>
      <c r="FY97" s="13">
        <v>19</v>
      </c>
      <c r="FZ97" s="13">
        <v>26</v>
      </c>
      <c r="GA97" s="13">
        <v>33</v>
      </c>
      <c r="GB97" s="13">
        <v>31</v>
      </c>
      <c r="GC97" s="13">
        <v>24</v>
      </c>
      <c r="GD97" s="13">
        <v>38</v>
      </c>
      <c r="GE97" s="13">
        <v>36</v>
      </c>
      <c r="GF97" s="13">
        <v>44</v>
      </c>
      <c r="GG97" s="13">
        <v>40</v>
      </c>
      <c r="GH97" s="13">
        <v>31</v>
      </c>
      <c r="GI97" s="13">
        <v>35</v>
      </c>
      <c r="GJ97" s="13">
        <v>35</v>
      </c>
      <c r="GK97" s="13">
        <v>35</v>
      </c>
      <c r="GL97" s="13">
        <v>28</v>
      </c>
      <c r="GM97" s="13">
        <v>29</v>
      </c>
      <c r="GN97" s="13">
        <v>30</v>
      </c>
      <c r="GO97" s="13">
        <v>35</v>
      </c>
      <c r="GP97" s="13">
        <v>44</v>
      </c>
      <c r="GQ97" s="13">
        <v>41</v>
      </c>
      <c r="GR97" s="13">
        <v>25</v>
      </c>
      <c r="GS97" s="13">
        <v>28</v>
      </c>
      <c r="GT97" s="13">
        <v>30</v>
      </c>
      <c r="GU97" s="13">
        <v>21</v>
      </c>
      <c r="GV97" s="13">
        <v>32</v>
      </c>
      <c r="GW97" s="13">
        <v>32</v>
      </c>
      <c r="GX97" s="13">
        <v>20</v>
      </c>
      <c r="GY97" s="13">
        <v>31</v>
      </c>
      <c r="GZ97" s="13">
        <v>32</v>
      </c>
      <c r="HA97" s="13">
        <v>28</v>
      </c>
      <c r="HB97" s="13">
        <v>19</v>
      </c>
      <c r="HC97" s="13">
        <v>23</v>
      </c>
      <c r="HD97" s="13">
        <v>19</v>
      </c>
      <c r="HE97" s="13">
        <v>14</v>
      </c>
      <c r="HF97" s="13">
        <v>20</v>
      </c>
      <c r="HG97" s="13">
        <v>14</v>
      </c>
      <c r="HH97" s="13">
        <v>20</v>
      </c>
      <c r="HI97" s="13">
        <v>9</v>
      </c>
      <c r="HJ97" s="13">
        <v>20</v>
      </c>
      <c r="HK97" s="13">
        <v>15</v>
      </c>
      <c r="HL97" s="13">
        <v>12</v>
      </c>
      <c r="HM97" s="13">
        <v>16</v>
      </c>
      <c r="HN97" s="13">
        <v>15</v>
      </c>
      <c r="HO97" s="13">
        <v>14</v>
      </c>
      <c r="HP97" s="13">
        <v>8</v>
      </c>
      <c r="HQ97" s="13">
        <v>17</v>
      </c>
      <c r="HR97" s="13">
        <v>15</v>
      </c>
      <c r="HS97" s="13">
        <v>9</v>
      </c>
      <c r="HT97" s="13">
        <v>8</v>
      </c>
      <c r="HU97" s="13">
        <v>8</v>
      </c>
      <c r="HV97" s="13">
        <v>16</v>
      </c>
      <c r="HW97" s="13">
        <v>10</v>
      </c>
      <c r="HX97" s="13">
        <v>5</v>
      </c>
      <c r="HY97" s="13">
        <v>7</v>
      </c>
      <c r="HZ97" s="13">
        <v>11</v>
      </c>
      <c r="IA97" s="13">
        <v>11</v>
      </c>
      <c r="IB97" s="13">
        <v>9</v>
      </c>
      <c r="IC97" s="13">
        <v>2</v>
      </c>
      <c r="ID97" s="13">
        <v>9</v>
      </c>
      <c r="IE97" s="13">
        <v>9</v>
      </c>
      <c r="IF97" s="13">
        <v>7</v>
      </c>
      <c r="IG97" s="13">
        <v>7</v>
      </c>
      <c r="IH97" s="13">
        <v>7</v>
      </c>
      <c r="II97" s="13">
        <v>3</v>
      </c>
      <c r="IJ97" s="13"/>
      <c r="IK97" s="13">
        <v>1</v>
      </c>
      <c r="IL97" s="13">
        <v>2</v>
      </c>
      <c r="IM97" s="13">
        <v>1</v>
      </c>
      <c r="IN97" s="13"/>
      <c r="IO97" s="13">
        <v>1</v>
      </c>
      <c r="IP97" s="13"/>
      <c r="IQ97" s="13">
        <v>3</v>
      </c>
      <c r="IR97" s="13">
        <v>1</v>
      </c>
      <c r="IS97" s="13"/>
      <c r="IT97" s="13"/>
      <c r="IU97" s="13">
        <v>1</v>
      </c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59">
        <v>1503</v>
      </c>
      <c r="JG97" s="13">
        <v>1</v>
      </c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>
        <v>2</v>
      </c>
      <c r="KB97" s="13"/>
      <c r="KC97" s="13"/>
      <c r="KD97" s="13"/>
      <c r="KE97" s="13"/>
      <c r="KF97" s="13">
        <v>1</v>
      </c>
      <c r="KG97" s="13">
        <v>1</v>
      </c>
      <c r="KH97" s="13"/>
      <c r="KI97" s="13"/>
      <c r="KJ97" s="13">
        <v>1</v>
      </c>
      <c r="KK97" s="13"/>
      <c r="KL97" s="13">
        <v>1</v>
      </c>
      <c r="KM97" s="13">
        <v>2</v>
      </c>
      <c r="KN97" s="13"/>
      <c r="KO97" s="13"/>
      <c r="KP97" s="13">
        <v>1</v>
      </c>
      <c r="KQ97" s="13"/>
      <c r="KR97" s="13"/>
      <c r="KS97" s="13"/>
      <c r="KT97" s="13"/>
      <c r="KU97" s="13"/>
      <c r="KV97" s="13"/>
      <c r="KW97" s="13"/>
      <c r="KX97" s="13"/>
      <c r="KY97" s="13"/>
      <c r="KZ97" s="13">
        <v>1</v>
      </c>
      <c r="LA97" s="13"/>
      <c r="LB97" s="13"/>
      <c r="LC97" s="13">
        <v>1</v>
      </c>
      <c r="LD97" s="13"/>
      <c r="LE97" s="13"/>
      <c r="LF97" s="13"/>
      <c r="LG97" s="13"/>
      <c r="LH97" s="13"/>
      <c r="LI97" s="13">
        <v>1</v>
      </c>
      <c r="LJ97" s="13"/>
      <c r="LK97" s="13">
        <v>1</v>
      </c>
      <c r="LL97" s="13"/>
      <c r="LM97" s="13">
        <v>1</v>
      </c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>
        <v>1</v>
      </c>
      <c r="LY97" s="13">
        <v>1</v>
      </c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59">
        <v>17</v>
      </c>
      <c r="NG97" s="13">
        <v>3044</v>
      </c>
    </row>
    <row r="98" spans="1:371">
      <c r="A98" s="8" t="s">
        <v>205</v>
      </c>
      <c r="B98" s="253">
        <f t="shared" si="67"/>
        <v>44</v>
      </c>
      <c r="C98" s="253">
        <f t="shared" si="68"/>
        <v>39</v>
      </c>
      <c r="D98" s="253">
        <f t="shared" si="69"/>
        <v>85</v>
      </c>
      <c r="E98" s="253">
        <f t="shared" si="70"/>
        <v>94</v>
      </c>
      <c r="F98" s="253">
        <f t="shared" si="71"/>
        <v>294</v>
      </c>
      <c r="G98" s="253">
        <f t="shared" si="72"/>
        <v>313</v>
      </c>
      <c r="H98" s="253">
        <f t="shared" si="73"/>
        <v>342</v>
      </c>
      <c r="I98" s="253">
        <f t="shared" si="74"/>
        <v>347</v>
      </c>
      <c r="J98" s="253">
        <f t="shared" si="75"/>
        <v>292</v>
      </c>
      <c r="K98" s="253">
        <f t="shared" si="76"/>
        <v>308</v>
      </c>
      <c r="L98" s="253">
        <f t="shared" si="77"/>
        <v>186</v>
      </c>
      <c r="M98" s="253">
        <f t="shared" si="78"/>
        <v>176</v>
      </c>
      <c r="N98" s="253">
        <f t="shared" si="79"/>
        <v>129</v>
      </c>
      <c r="O98" s="253">
        <f t="shared" si="80"/>
        <v>84</v>
      </c>
      <c r="P98" s="253">
        <f t="shared" si="81"/>
        <v>88</v>
      </c>
      <c r="Q98" s="253">
        <f t="shared" si="82"/>
        <v>82</v>
      </c>
      <c r="R98" s="253">
        <f t="shared" si="83"/>
        <v>37</v>
      </c>
      <c r="S98" s="253">
        <f t="shared" si="84"/>
        <v>56</v>
      </c>
      <c r="T98" s="253">
        <f t="shared" si="85"/>
        <v>6</v>
      </c>
      <c r="U98" s="253">
        <f t="shared" si="86"/>
        <v>25</v>
      </c>
      <c r="W98" s="16" t="s">
        <v>110</v>
      </c>
      <c r="X98" s="447">
        <f t="shared" si="87"/>
        <v>11</v>
      </c>
      <c r="Y98" s="447">
        <f t="shared" si="88"/>
        <v>6</v>
      </c>
      <c r="Z98" s="447">
        <f t="shared" si="89"/>
        <v>16</v>
      </c>
      <c r="AA98" s="447">
        <f t="shared" si="90"/>
        <v>26</v>
      </c>
      <c r="AB98" s="447">
        <f t="shared" si="91"/>
        <v>64</v>
      </c>
      <c r="AC98" s="447">
        <f t="shared" si="92"/>
        <v>75</v>
      </c>
      <c r="AD98" s="447">
        <f t="shared" si="93"/>
        <v>51</v>
      </c>
      <c r="AE98" s="447">
        <f t="shared" si="94"/>
        <v>63</v>
      </c>
      <c r="AF98" s="447">
        <f t="shared" si="95"/>
        <v>49</v>
      </c>
      <c r="AG98" s="447">
        <f t="shared" si="96"/>
        <v>68</v>
      </c>
      <c r="AH98" s="447">
        <f t="shared" si="97"/>
        <v>40</v>
      </c>
      <c r="AI98" s="447">
        <f t="shared" si="98"/>
        <v>48</v>
      </c>
      <c r="AJ98" s="447">
        <f t="shared" si="99"/>
        <v>37</v>
      </c>
      <c r="AK98" s="447">
        <f t="shared" si="100"/>
        <v>32</v>
      </c>
      <c r="AL98" s="447">
        <f t="shared" si="101"/>
        <v>20</v>
      </c>
      <c r="AM98" s="447">
        <f t="shared" si="102"/>
        <v>11</v>
      </c>
      <c r="AN98" s="447">
        <f t="shared" si="103"/>
        <v>10</v>
      </c>
      <c r="AO98" s="447">
        <f t="shared" si="104"/>
        <v>20</v>
      </c>
      <c r="AP98" s="447">
        <f t="shared" si="105"/>
        <v>0</v>
      </c>
      <c r="AQ98" s="447">
        <f t="shared" si="106"/>
        <v>14</v>
      </c>
      <c r="AR98" s="447">
        <f t="shared" si="107"/>
        <v>0</v>
      </c>
      <c r="AT98" s="16" t="s">
        <v>110</v>
      </c>
      <c r="AU98" s="13">
        <v>1</v>
      </c>
      <c r="AV98" s="13">
        <v>1</v>
      </c>
      <c r="AW98" s="13"/>
      <c r="AX98" s="13">
        <v>1</v>
      </c>
      <c r="AY98" s="13"/>
      <c r="AZ98" s="13"/>
      <c r="BA98" s="13">
        <v>1</v>
      </c>
      <c r="BB98" s="13">
        <v>2</v>
      </c>
      <c r="BC98" s="13"/>
      <c r="BD98" s="13"/>
      <c r="BE98" s="13"/>
      <c r="BF98" s="13">
        <v>2</v>
      </c>
      <c r="BG98" s="13">
        <v>1</v>
      </c>
      <c r="BH98" s="13">
        <v>2</v>
      </c>
      <c r="BI98" s="13">
        <v>1</v>
      </c>
      <c r="BJ98" s="13">
        <v>1</v>
      </c>
      <c r="BK98" s="13">
        <v>2</v>
      </c>
      <c r="BL98" s="13">
        <v>7</v>
      </c>
      <c r="BM98" s="13">
        <v>3</v>
      </c>
      <c r="BN98" s="13">
        <v>7</v>
      </c>
      <c r="BO98" s="13">
        <v>10</v>
      </c>
      <c r="BP98" s="13">
        <v>4</v>
      </c>
      <c r="BQ98" s="13">
        <v>6</v>
      </c>
      <c r="BR98" s="13">
        <v>9</v>
      </c>
      <c r="BS98" s="13">
        <v>2</v>
      </c>
      <c r="BT98" s="13">
        <v>4</v>
      </c>
      <c r="BU98" s="13">
        <v>11</v>
      </c>
      <c r="BV98" s="13">
        <v>13</v>
      </c>
      <c r="BW98" s="13">
        <v>6</v>
      </c>
      <c r="BX98" s="13">
        <v>10</v>
      </c>
      <c r="BY98" s="13">
        <v>5</v>
      </c>
      <c r="BZ98" s="13">
        <v>5</v>
      </c>
      <c r="CA98" s="13">
        <v>4</v>
      </c>
      <c r="CB98" s="13">
        <v>6</v>
      </c>
      <c r="CC98" s="13">
        <v>7</v>
      </c>
      <c r="CD98" s="13">
        <v>5</v>
      </c>
      <c r="CE98" s="13">
        <v>8</v>
      </c>
      <c r="CF98" s="13">
        <v>5</v>
      </c>
      <c r="CG98" s="13">
        <v>14</v>
      </c>
      <c r="CH98" s="13">
        <v>4</v>
      </c>
      <c r="CI98" s="13">
        <v>7</v>
      </c>
      <c r="CJ98" s="13">
        <v>7</v>
      </c>
      <c r="CK98" s="13">
        <v>5</v>
      </c>
      <c r="CL98" s="13">
        <v>2</v>
      </c>
      <c r="CM98" s="13">
        <v>8</v>
      </c>
      <c r="CN98" s="13">
        <v>7</v>
      </c>
      <c r="CO98" s="13">
        <v>6</v>
      </c>
      <c r="CP98" s="13">
        <v>11</v>
      </c>
      <c r="CQ98" s="13">
        <v>6</v>
      </c>
      <c r="CR98" s="13">
        <v>9</v>
      </c>
      <c r="CS98" s="13">
        <v>7</v>
      </c>
      <c r="CT98" s="13">
        <v>9</v>
      </c>
      <c r="CU98" s="13">
        <v>5</v>
      </c>
      <c r="CV98" s="13">
        <v>3</v>
      </c>
      <c r="CW98" s="13">
        <v>7</v>
      </c>
      <c r="CX98" s="13">
        <v>3</v>
      </c>
      <c r="CY98" s="13">
        <v>4</v>
      </c>
      <c r="CZ98" s="13">
        <v>3</v>
      </c>
      <c r="DA98" s="13">
        <v>4</v>
      </c>
      <c r="DB98" s="13">
        <v>3</v>
      </c>
      <c r="DC98" s="13">
        <v>5</v>
      </c>
      <c r="DD98" s="13">
        <v>4</v>
      </c>
      <c r="DE98" s="13">
        <v>5</v>
      </c>
      <c r="DF98" s="13">
        <v>2</v>
      </c>
      <c r="DG98" s="13">
        <v>2</v>
      </c>
      <c r="DH98" s="13">
        <v>3</v>
      </c>
      <c r="DI98" s="13">
        <v>6</v>
      </c>
      <c r="DJ98" s="13">
        <v>4</v>
      </c>
      <c r="DK98" s="13">
        <v>1</v>
      </c>
      <c r="DL98" s="13"/>
      <c r="DM98" s="13">
        <v>2</v>
      </c>
      <c r="DN98" s="13">
        <v>1</v>
      </c>
      <c r="DO98" s="13">
        <v>2</v>
      </c>
      <c r="DP98" s="13">
        <v>1</v>
      </c>
      <c r="DQ98" s="13"/>
      <c r="DR98" s="13"/>
      <c r="DS98" s="13">
        <v>4</v>
      </c>
      <c r="DT98" s="13"/>
      <c r="DU98" s="13">
        <v>1</v>
      </c>
      <c r="DV98" s="13"/>
      <c r="DW98" s="13">
        <v>2</v>
      </c>
      <c r="DX98" s="13">
        <v>2</v>
      </c>
      <c r="DY98" s="13">
        <v>3</v>
      </c>
      <c r="DZ98" s="13">
        <v>2</v>
      </c>
      <c r="EA98" s="13"/>
      <c r="EB98" s="13">
        <v>2</v>
      </c>
      <c r="EC98" s="13">
        <v>3</v>
      </c>
      <c r="ED98" s="13">
        <v>1</v>
      </c>
      <c r="EE98" s="13">
        <v>3</v>
      </c>
      <c r="EF98" s="13">
        <v>2</v>
      </c>
      <c r="EG98" s="13">
        <v>2</v>
      </c>
      <c r="EH98" s="13">
        <v>1</v>
      </c>
      <c r="EI98" s="13">
        <v>1</v>
      </c>
      <c r="EJ98" s="13">
        <v>3</v>
      </c>
      <c r="EK98" s="13">
        <v>2</v>
      </c>
      <c r="EL98" s="13">
        <v>1</v>
      </c>
      <c r="EM98" s="13">
        <v>3</v>
      </c>
      <c r="EN98" s="13"/>
      <c r="EO98" s="13">
        <v>1</v>
      </c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59">
        <v>363</v>
      </c>
      <c r="FC98" s="13">
        <v>1</v>
      </c>
      <c r="FD98" s="13">
        <v>2</v>
      </c>
      <c r="FE98" s="13">
        <v>1</v>
      </c>
      <c r="FF98" s="13">
        <v>1</v>
      </c>
      <c r="FG98" s="13">
        <v>3</v>
      </c>
      <c r="FH98" s="13"/>
      <c r="FI98" s="13">
        <v>1</v>
      </c>
      <c r="FJ98" s="13">
        <v>1</v>
      </c>
      <c r="FK98" s="13">
        <v>1</v>
      </c>
      <c r="FL98" s="13"/>
      <c r="FM98" s="13"/>
      <c r="FN98" s="13"/>
      <c r="FO98" s="13">
        <v>1</v>
      </c>
      <c r="FP98" s="13">
        <v>1</v>
      </c>
      <c r="FQ98" s="13">
        <v>1</v>
      </c>
      <c r="FR98" s="13">
        <v>1</v>
      </c>
      <c r="FS98" s="13">
        <v>1</v>
      </c>
      <c r="FT98" s="13">
        <v>4</v>
      </c>
      <c r="FU98" s="13">
        <v>4</v>
      </c>
      <c r="FV98" s="13">
        <v>3</v>
      </c>
      <c r="FW98" s="13">
        <v>5</v>
      </c>
      <c r="FX98" s="13">
        <v>8</v>
      </c>
      <c r="FY98" s="13">
        <v>10</v>
      </c>
      <c r="FZ98" s="13">
        <v>12</v>
      </c>
      <c r="GA98" s="13">
        <v>3</v>
      </c>
      <c r="GB98" s="13">
        <v>3</v>
      </c>
      <c r="GC98" s="13">
        <v>7</v>
      </c>
      <c r="GD98" s="13">
        <v>5</v>
      </c>
      <c r="GE98" s="13">
        <v>5</v>
      </c>
      <c r="GF98" s="13">
        <v>6</v>
      </c>
      <c r="GG98" s="13">
        <v>6</v>
      </c>
      <c r="GH98" s="13">
        <v>3</v>
      </c>
      <c r="GI98" s="13">
        <v>6</v>
      </c>
      <c r="GJ98" s="13">
        <v>4</v>
      </c>
      <c r="GK98" s="13">
        <v>8</v>
      </c>
      <c r="GL98" s="13">
        <v>3</v>
      </c>
      <c r="GM98" s="13">
        <v>6</v>
      </c>
      <c r="GN98" s="13">
        <v>4</v>
      </c>
      <c r="GO98" s="13">
        <v>6</v>
      </c>
      <c r="GP98" s="13">
        <v>5</v>
      </c>
      <c r="GQ98" s="13">
        <v>7</v>
      </c>
      <c r="GR98" s="13">
        <v>11</v>
      </c>
      <c r="GS98" s="13">
        <v>4</v>
      </c>
      <c r="GT98" s="13">
        <v>3</v>
      </c>
      <c r="GU98" s="13">
        <v>5</v>
      </c>
      <c r="GV98" s="13">
        <v>4</v>
      </c>
      <c r="GW98" s="13">
        <v>1</v>
      </c>
      <c r="GX98" s="13">
        <v>4</v>
      </c>
      <c r="GY98" s="13">
        <v>4</v>
      </c>
      <c r="GZ98" s="13">
        <v>6</v>
      </c>
      <c r="HA98" s="13">
        <v>2</v>
      </c>
      <c r="HB98" s="13">
        <v>6</v>
      </c>
      <c r="HC98" s="13">
        <v>3</v>
      </c>
      <c r="HD98" s="13">
        <v>3</v>
      </c>
      <c r="HE98" s="13">
        <v>8</v>
      </c>
      <c r="HF98" s="13">
        <v>5</v>
      </c>
      <c r="HG98" s="13">
        <v>3</v>
      </c>
      <c r="HH98" s="13">
        <v>4</v>
      </c>
      <c r="HI98" s="13">
        <v>4</v>
      </c>
      <c r="HJ98" s="13">
        <v>2</v>
      </c>
      <c r="HK98" s="13">
        <v>1</v>
      </c>
      <c r="HL98" s="13">
        <v>1</v>
      </c>
      <c r="HM98" s="13">
        <v>2</v>
      </c>
      <c r="HN98" s="13">
        <v>4</v>
      </c>
      <c r="HO98" s="13">
        <v>8</v>
      </c>
      <c r="HP98" s="13">
        <v>4</v>
      </c>
      <c r="HQ98" s="13">
        <v>3</v>
      </c>
      <c r="HR98" s="13">
        <v>7</v>
      </c>
      <c r="HS98" s="13">
        <v>5</v>
      </c>
      <c r="HT98" s="13">
        <v>2</v>
      </c>
      <c r="HU98" s="13">
        <v>3</v>
      </c>
      <c r="HV98" s="13">
        <v>2</v>
      </c>
      <c r="HW98" s="13">
        <v>3</v>
      </c>
      <c r="HX98" s="13"/>
      <c r="HY98" s="13">
        <v>4</v>
      </c>
      <c r="HZ98" s="13">
        <v>1</v>
      </c>
      <c r="IA98" s="13">
        <v>1</v>
      </c>
      <c r="IB98" s="13">
        <v>4</v>
      </c>
      <c r="IC98" s="13">
        <v>1</v>
      </c>
      <c r="ID98" s="13">
        <v>1</v>
      </c>
      <c r="IE98" s="13">
        <v>2</v>
      </c>
      <c r="IF98" s="13">
        <v>1</v>
      </c>
      <c r="IG98" s="13">
        <v>2</v>
      </c>
      <c r="IH98" s="13"/>
      <c r="II98" s="13">
        <v>2</v>
      </c>
      <c r="IJ98" s="13"/>
      <c r="IK98" s="13"/>
      <c r="IL98" s="13">
        <v>1</v>
      </c>
      <c r="IM98" s="13">
        <v>2</v>
      </c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59">
        <v>298</v>
      </c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59"/>
      <c r="NG98" s="13">
        <v>661</v>
      </c>
    </row>
    <row r="99" spans="1:371">
      <c r="A99" s="8" t="s">
        <v>110</v>
      </c>
      <c r="B99" s="253">
        <f t="shared" si="67"/>
        <v>11</v>
      </c>
      <c r="C99" s="253">
        <f t="shared" si="68"/>
        <v>6</v>
      </c>
      <c r="D99" s="253">
        <f t="shared" si="69"/>
        <v>16</v>
      </c>
      <c r="E99" s="253">
        <f t="shared" si="70"/>
        <v>26</v>
      </c>
      <c r="F99" s="253">
        <f t="shared" si="71"/>
        <v>64</v>
      </c>
      <c r="G99" s="253">
        <f t="shared" si="72"/>
        <v>75</v>
      </c>
      <c r="H99" s="253">
        <f t="shared" si="73"/>
        <v>51</v>
      </c>
      <c r="I99" s="253">
        <f t="shared" si="74"/>
        <v>63</v>
      </c>
      <c r="J99" s="253">
        <f t="shared" si="75"/>
        <v>49</v>
      </c>
      <c r="K99" s="253">
        <f t="shared" si="76"/>
        <v>68</v>
      </c>
      <c r="L99" s="253">
        <f t="shared" si="77"/>
        <v>40</v>
      </c>
      <c r="M99" s="253">
        <f t="shared" si="78"/>
        <v>48</v>
      </c>
      <c r="N99" s="253">
        <f t="shared" si="79"/>
        <v>37</v>
      </c>
      <c r="O99" s="253">
        <f t="shared" si="80"/>
        <v>32</v>
      </c>
      <c r="P99" s="253">
        <f t="shared" si="81"/>
        <v>20</v>
      </c>
      <c r="Q99" s="253">
        <f t="shared" si="82"/>
        <v>11</v>
      </c>
      <c r="R99" s="253">
        <f t="shared" si="83"/>
        <v>10</v>
      </c>
      <c r="S99" s="253">
        <f t="shared" si="84"/>
        <v>20</v>
      </c>
      <c r="T99" s="253">
        <f t="shared" si="85"/>
        <v>0</v>
      </c>
      <c r="U99" s="253">
        <f t="shared" si="86"/>
        <v>14</v>
      </c>
      <c r="W99" s="16" t="s">
        <v>111</v>
      </c>
      <c r="X99" s="447">
        <f t="shared" si="87"/>
        <v>778</v>
      </c>
      <c r="Y99" s="447">
        <f t="shared" si="88"/>
        <v>663</v>
      </c>
      <c r="Z99" s="447">
        <f t="shared" si="89"/>
        <v>1480</v>
      </c>
      <c r="AA99" s="447">
        <f t="shared" si="90"/>
        <v>1645</v>
      </c>
      <c r="AB99" s="447">
        <f t="shared" si="91"/>
        <v>6768</v>
      </c>
      <c r="AC99" s="447">
        <f t="shared" si="92"/>
        <v>6422</v>
      </c>
      <c r="AD99" s="447">
        <f t="shared" si="93"/>
        <v>7888</v>
      </c>
      <c r="AE99" s="447">
        <f t="shared" si="94"/>
        <v>7062</v>
      </c>
      <c r="AF99" s="447">
        <f t="shared" si="95"/>
        <v>6342</v>
      </c>
      <c r="AG99" s="447">
        <f t="shared" si="96"/>
        <v>5797</v>
      </c>
      <c r="AH99" s="447">
        <f t="shared" si="97"/>
        <v>4259</v>
      </c>
      <c r="AI99" s="447">
        <f t="shared" si="98"/>
        <v>3904</v>
      </c>
      <c r="AJ99" s="447">
        <f t="shared" si="99"/>
        <v>2245</v>
      </c>
      <c r="AK99" s="447">
        <f t="shared" si="100"/>
        <v>1918</v>
      </c>
      <c r="AL99" s="447">
        <f t="shared" si="101"/>
        <v>1024</v>
      </c>
      <c r="AM99" s="447">
        <f t="shared" si="102"/>
        <v>1012</v>
      </c>
      <c r="AN99" s="447">
        <f t="shared" si="103"/>
        <v>417</v>
      </c>
      <c r="AO99" s="447">
        <f t="shared" si="104"/>
        <v>681</v>
      </c>
      <c r="AP99" s="447">
        <f t="shared" si="105"/>
        <v>89</v>
      </c>
      <c r="AQ99" s="447">
        <f t="shared" si="106"/>
        <v>255</v>
      </c>
      <c r="AR99" s="447">
        <f t="shared" si="107"/>
        <v>230</v>
      </c>
      <c r="AT99" s="16" t="s">
        <v>111</v>
      </c>
      <c r="AU99" s="13">
        <v>96</v>
      </c>
      <c r="AV99" s="13">
        <v>105</v>
      </c>
      <c r="AW99" s="13">
        <v>62</v>
      </c>
      <c r="AX99" s="13">
        <v>63</v>
      </c>
      <c r="AY99" s="13">
        <v>60</v>
      </c>
      <c r="AZ99" s="13">
        <v>54</v>
      </c>
      <c r="BA99" s="13">
        <v>58</v>
      </c>
      <c r="BB99" s="13">
        <v>55</v>
      </c>
      <c r="BC99" s="13">
        <v>62</v>
      </c>
      <c r="BD99" s="13">
        <v>48</v>
      </c>
      <c r="BE99" s="13">
        <v>64</v>
      </c>
      <c r="BF99" s="13">
        <v>70</v>
      </c>
      <c r="BG99" s="13">
        <v>104</v>
      </c>
      <c r="BH99" s="13">
        <v>76</v>
      </c>
      <c r="BI99" s="13">
        <v>128</v>
      </c>
      <c r="BJ99" s="13">
        <v>170</v>
      </c>
      <c r="BK99" s="13">
        <v>197</v>
      </c>
      <c r="BL99" s="13">
        <v>225</v>
      </c>
      <c r="BM99" s="13">
        <v>273</v>
      </c>
      <c r="BN99" s="13">
        <v>338</v>
      </c>
      <c r="BO99" s="13">
        <v>403</v>
      </c>
      <c r="BP99" s="13">
        <v>506</v>
      </c>
      <c r="BQ99" s="13">
        <v>548</v>
      </c>
      <c r="BR99" s="13">
        <v>582</v>
      </c>
      <c r="BS99" s="13">
        <v>695</v>
      </c>
      <c r="BT99" s="13">
        <v>657</v>
      </c>
      <c r="BU99" s="13">
        <v>744</v>
      </c>
      <c r="BV99" s="13">
        <v>747</v>
      </c>
      <c r="BW99" s="13">
        <v>768</v>
      </c>
      <c r="BX99" s="13">
        <v>772</v>
      </c>
      <c r="BY99" s="13">
        <v>772</v>
      </c>
      <c r="BZ99" s="13">
        <v>782</v>
      </c>
      <c r="CA99" s="13">
        <v>749</v>
      </c>
      <c r="CB99" s="13">
        <v>787</v>
      </c>
      <c r="CC99" s="13">
        <v>726</v>
      </c>
      <c r="CD99" s="13">
        <v>656</v>
      </c>
      <c r="CE99" s="13">
        <v>621</v>
      </c>
      <c r="CF99" s="13">
        <v>620</v>
      </c>
      <c r="CG99" s="13">
        <v>681</v>
      </c>
      <c r="CH99" s="13">
        <v>668</v>
      </c>
      <c r="CI99" s="13">
        <v>679</v>
      </c>
      <c r="CJ99" s="13">
        <v>591</v>
      </c>
      <c r="CK99" s="13">
        <v>639</v>
      </c>
      <c r="CL99" s="13">
        <v>623</v>
      </c>
      <c r="CM99" s="13">
        <v>583</v>
      </c>
      <c r="CN99" s="13">
        <v>557</v>
      </c>
      <c r="CO99" s="13">
        <v>507</v>
      </c>
      <c r="CP99" s="13">
        <v>525</v>
      </c>
      <c r="CQ99" s="13">
        <v>526</v>
      </c>
      <c r="CR99" s="13">
        <v>567</v>
      </c>
      <c r="CS99" s="13">
        <v>474</v>
      </c>
      <c r="CT99" s="13">
        <v>482</v>
      </c>
      <c r="CU99" s="13">
        <v>434</v>
      </c>
      <c r="CV99" s="13">
        <v>400</v>
      </c>
      <c r="CW99" s="13">
        <v>404</v>
      </c>
      <c r="CX99" s="13">
        <v>407</v>
      </c>
      <c r="CY99" s="13">
        <v>352</v>
      </c>
      <c r="CZ99" s="13">
        <v>336</v>
      </c>
      <c r="DA99" s="13">
        <v>317</v>
      </c>
      <c r="DB99" s="13">
        <v>298</v>
      </c>
      <c r="DC99" s="13">
        <v>280</v>
      </c>
      <c r="DD99" s="13">
        <v>261</v>
      </c>
      <c r="DE99" s="13">
        <v>217</v>
      </c>
      <c r="DF99" s="13">
        <v>198</v>
      </c>
      <c r="DG99" s="13">
        <v>193</v>
      </c>
      <c r="DH99" s="13">
        <v>159</v>
      </c>
      <c r="DI99" s="13">
        <v>171</v>
      </c>
      <c r="DJ99" s="13">
        <v>156</v>
      </c>
      <c r="DK99" s="13">
        <v>141</v>
      </c>
      <c r="DL99" s="13">
        <v>142</v>
      </c>
      <c r="DM99" s="13">
        <v>127</v>
      </c>
      <c r="DN99" s="13">
        <v>120</v>
      </c>
      <c r="DO99" s="13">
        <v>99</v>
      </c>
      <c r="DP99" s="13">
        <v>118</v>
      </c>
      <c r="DQ99" s="13">
        <v>89</v>
      </c>
      <c r="DR99" s="13">
        <v>89</v>
      </c>
      <c r="DS99" s="13">
        <v>110</v>
      </c>
      <c r="DT99" s="13">
        <v>84</v>
      </c>
      <c r="DU99" s="13">
        <v>83</v>
      </c>
      <c r="DV99" s="13">
        <v>93</v>
      </c>
      <c r="DW99" s="13">
        <v>83</v>
      </c>
      <c r="DX99" s="13">
        <v>71</v>
      </c>
      <c r="DY99" s="13">
        <v>64</v>
      </c>
      <c r="DZ99" s="13">
        <v>64</v>
      </c>
      <c r="EA99" s="13">
        <v>64</v>
      </c>
      <c r="EB99" s="13">
        <v>64</v>
      </c>
      <c r="EC99" s="13">
        <v>76</v>
      </c>
      <c r="ED99" s="13">
        <v>70</v>
      </c>
      <c r="EE99" s="13">
        <v>64</v>
      </c>
      <c r="EF99" s="13">
        <v>61</v>
      </c>
      <c r="EG99" s="13">
        <v>42</v>
      </c>
      <c r="EH99" s="13">
        <v>50</v>
      </c>
      <c r="EI99" s="13">
        <v>33</v>
      </c>
      <c r="EJ99" s="13">
        <v>37</v>
      </c>
      <c r="EK99" s="13">
        <v>28</v>
      </c>
      <c r="EL99" s="13">
        <v>23</v>
      </c>
      <c r="EM99" s="13">
        <v>12</v>
      </c>
      <c r="EN99" s="13">
        <v>13</v>
      </c>
      <c r="EO99" s="13">
        <v>3</v>
      </c>
      <c r="EP99" s="13">
        <v>5</v>
      </c>
      <c r="EQ99" s="13">
        <v>5</v>
      </c>
      <c r="ER99" s="13">
        <v>1</v>
      </c>
      <c r="ES99" s="13">
        <v>1</v>
      </c>
      <c r="ET99" s="13"/>
      <c r="EU99" s="13"/>
      <c r="EV99" s="13"/>
      <c r="EW99" s="13"/>
      <c r="EX99" s="13"/>
      <c r="EY99" s="13"/>
      <c r="EZ99" s="13">
        <v>2</v>
      </c>
      <c r="FA99" s="13">
        <v>4</v>
      </c>
      <c r="FB99" s="59">
        <v>29363</v>
      </c>
      <c r="FC99" s="13">
        <v>119</v>
      </c>
      <c r="FD99" s="13">
        <v>122</v>
      </c>
      <c r="FE99" s="13">
        <v>79</v>
      </c>
      <c r="FF99" s="13">
        <v>69</v>
      </c>
      <c r="FG99" s="13">
        <v>51</v>
      </c>
      <c r="FH99" s="13">
        <v>72</v>
      </c>
      <c r="FI99" s="13">
        <v>65</v>
      </c>
      <c r="FJ99" s="13">
        <v>69</v>
      </c>
      <c r="FK99" s="13">
        <v>66</v>
      </c>
      <c r="FL99" s="13">
        <v>66</v>
      </c>
      <c r="FM99" s="13">
        <v>62</v>
      </c>
      <c r="FN99" s="13">
        <v>62</v>
      </c>
      <c r="FO99" s="13">
        <v>77</v>
      </c>
      <c r="FP99" s="13">
        <v>87</v>
      </c>
      <c r="FQ99" s="13">
        <v>125</v>
      </c>
      <c r="FR99" s="13">
        <v>144</v>
      </c>
      <c r="FS99" s="13">
        <v>152</v>
      </c>
      <c r="FT99" s="13">
        <v>194</v>
      </c>
      <c r="FU99" s="13">
        <v>250</v>
      </c>
      <c r="FV99" s="13">
        <v>327</v>
      </c>
      <c r="FW99" s="13">
        <v>427</v>
      </c>
      <c r="FX99" s="13">
        <v>466</v>
      </c>
      <c r="FY99" s="13">
        <v>565</v>
      </c>
      <c r="FZ99" s="13">
        <v>627</v>
      </c>
      <c r="GA99" s="13">
        <v>714</v>
      </c>
      <c r="GB99" s="13">
        <v>716</v>
      </c>
      <c r="GC99" s="13">
        <v>745</v>
      </c>
      <c r="GD99" s="13">
        <v>762</v>
      </c>
      <c r="GE99" s="13">
        <v>881</v>
      </c>
      <c r="GF99" s="13">
        <v>865</v>
      </c>
      <c r="GG99" s="13">
        <v>842</v>
      </c>
      <c r="GH99" s="13">
        <v>854</v>
      </c>
      <c r="GI99" s="13">
        <v>855</v>
      </c>
      <c r="GJ99" s="13">
        <v>864</v>
      </c>
      <c r="GK99" s="13">
        <v>791</v>
      </c>
      <c r="GL99" s="13">
        <v>724</v>
      </c>
      <c r="GM99" s="13">
        <v>751</v>
      </c>
      <c r="GN99" s="13">
        <v>723</v>
      </c>
      <c r="GO99" s="13">
        <v>735</v>
      </c>
      <c r="GP99" s="13">
        <v>749</v>
      </c>
      <c r="GQ99" s="13">
        <v>781</v>
      </c>
      <c r="GR99" s="13">
        <v>742</v>
      </c>
      <c r="GS99" s="13">
        <v>725</v>
      </c>
      <c r="GT99" s="13">
        <v>691</v>
      </c>
      <c r="GU99" s="13">
        <v>586</v>
      </c>
      <c r="GV99" s="13">
        <v>611</v>
      </c>
      <c r="GW99" s="13">
        <v>546</v>
      </c>
      <c r="GX99" s="13">
        <v>581</v>
      </c>
      <c r="GY99" s="13">
        <v>537</v>
      </c>
      <c r="GZ99" s="13">
        <v>542</v>
      </c>
      <c r="HA99" s="13">
        <v>536</v>
      </c>
      <c r="HB99" s="13">
        <v>509</v>
      </c>
      <c r="HC99" s="13">
        <v>472</v>
      </c>
      <c r="HD99" s="13">
        <v>424</v>
      </c>
      <c r="HE99" s="13">
        <v>427</v>
      </c>
      <c r="HF99" s="13">
        <v>401</v>
      </c>
      <c r="HG99" s="13">
        <v>400</v>
      </c>
      <c r="HH99" s="13">
        <v>360</v>
      </c>
      <c r="HI99" s="13">
        <v>384</v>
      </c>
      <c r="HJ99" s="13">
        <v>346</v>
      </c>
      <c r="HK99" s="13">
        <v>305</v>
      </c>
      <c r="HL99" s="13">
        <v>299</v>
      </c>
      <c r="HM99" s="13">
        <v>252</v>
      </c>
      <c r="HN99" s="13">
        <v>256</v>
      </c>
      <c r="HO99" s="13">
        <v>214</v>
      </c>
      <c r="HP99" s="13">
        <v>194</v>
      </c>
      <c r="HQ99" s="13">
        <v>209</v>
      </c>
      <c r="HR99" s="13">
        <v>171</v>
      </c>
      <c r="HS99" s="13">
        <v>185</v>
      </c>
      <c r="HT99" s="13">
        <v>160</v>
      </c>
      <c r="HU99" s="13">
        <v>158</v>
      </c>
      <c r="HV99" s="13">
        <v>113</v>
      </c>
      <c r="HW99" s="13">
        <v>142</v>
      </c>
      <c r="HX99" s="13">
        <v>112</v>
      </c>
      <c r="HY99" s="13">
        <v>109</v>
      </c>
      <c r="HZ99" s="13">
        <v>103</v>
      </c>
      <c r="IA99" s="13">
        <v>77</v>
      </c>
      <c r="IB99" s="13">
        <v>83</v>
      </c>
      <c r="IC99" s="13">
        <v>64</v>
      </c>
      <c r="ID99" s="13">
        <v>63</v>
      </c>
      <c r="IE99" s="13">
        <v>70</v>
      </c>
      <c r="IF99" s="13">
        <v>69</v>
      </c>
      <c r="IG99" s="13">
        <v>55</v>
      </c>
      <c r="IH99" s="13">
        <v>45</v>
      </c>
      <c r="II99" s="13">
        <v>29</v>
      </c>
      <c r="IJ99" s="13">
        <v>44</v>
      </c>
      <c r="IK99" s="13">
        <v>27</v>
      </c>
      <c r="IL99" s="13">
        <v>36</v>
      </c>
      <c r="IM99" s="13">
        <v>17</v>
      </c>
      <c r="IN99" s="13">
        <v>25</v>
      </c>
      <c r="IO99" s="13">
        <v>19</v>
      </c>
      <c r="IP99" s="13">
        <v>16</v>
      </c>
      <c r="IQ99" s="13">
        <v>9</v>
      </c>
      <c r="IR99" s="13">
        <v>16</v>
      </c>
      <c r="IS99" s="13">
        <v>5</v>
      </c>
      <c r="IT99" s="13">
        <v>12</v>
      </c>
      <c r="IU99" s="13">
        <v>4</v>
      </c>
      <c r="IV99" s="13">
        <v>2</v>
      </c>
      <c r="IW99" s="13">
        <v>3</v>
      </c>
      <c r="IX99" s="13">
        <v>1</v>
      </c>
      <c r="IY99" s="13"/>
      <c r="IZ99" s="13">
        <v>1</v>
      </c>
      <c r="JA99" s="13"/>
      <c r="JB99" s="13"/>
      <c r="JC99" s="13"/>
      <c r="JD99" s="13">
        <v>1</v>
      </c>
      <c r="JE99" s="13">
        <v>6</v>
      </c>
      <c r="JF99" s="59">
        <v>31296</v>
      </c>
      <c r="JG99" s="13">
        <v>7</v>
      </c>
      <c r="JH99" s="13">
        <v>1</v>
      </c>
      <c r="JI99" s="13"/>
      <c r="JJ99" s="13"/>
      <c r="JK99" s="13"/>
      <c r="JL99" s="13"/>
      <c r="JM99" s="13"/>
      <c r="JN99" s="13">
        <v>1</v>
      </c>
      <c r="JO99" s="13"/>
      <c r="JP99" s="13">
        <v>1</v>
      </c>
      <c r="JQ99" s="13">
        <v>1</v>
      </c>
      <c r="JR99" s="13">
        <v>1</v>
      </c>
      <c r="JS99" s="13"/>
      <c r="JT99" s="13"/>
      <c r="JU99" s="13">
        <v>2</v>
      </c>
      <c r="JV99" s="13">
        <v>1</v>
      </c>
      <c r="JW99" s="13"/>
      <c r="JX99" s="13"/>
      <c r="JY99" s="13">
        <v>2</v>
      </c>
      <c r="JZ99" s="13">
        <v>2</v>
      </c>
      <c r="KA99" s="13">
        <v>6</v>
      </c>
      <c r="KB99" s="13">
        <v>5</v>
      </c>
      <c r="KC99" s="13">
        <v>4</v>
      </c>
      <c r="KD99" s="13">
        <v>5</v>
      </c>
      <c r="KE99" s="13">
        <v>4</v>
      </c>
      <c r="KF99" s="13">
        <v>6</v>
      </c>
      <c r="KG99" s="13">
        <v>2</v>
      </c>
      <c r="KH99" s="13">
        <v>5</v>
      </c>
      <c r="KI99" s="13">
        <v>8</v>
      </c>
      <c r="KJ99" s="13">
        <v>5</v>
      </c>
      <c r="KK99" s="13">
        <v>6</v>
      </c>
      <c r="KL99" s="13">
        <v>5</v>
      </c>
      <c r="KM99" s="13">
        <v>3</v>
      </c>
      <c r="KN99" s="13">
        <v>1</v>
      </c>
      <c r="KO99" s="13">
        <v>6</v>
      </c>
      <c r="KP99" s="13">
        <v>4</v>
      </c>
      <c r="KQ99" s="13">
        <v>2</v>
      </c>
      <c r="KR99" s="13">
        <v>3</v>
      </c>
      <c r="KS99" s="13">
        <v>7</v>
      </c>
      <c r="KT99" s="13">
        <v>4</v>
      </c>
      <c r="KU99" s="13">
        <v>2</v>
      </c>
      <c r="KV99" s="13">
        <v>6</v>
      </c>
      <c r="KW99" s="13">
        <v>2</v>
      </c>
      <c r="KX99" s="13">
        <v>3</v>
      </c>
      <c r="KY99" s="13">
        <v>2</v>
      </c>
      <c r="KZ99" s="13">
        <v>4</v>
      </c>
      <c r="LA99" s="13">
        <v>3</v>
      </c>
      <c r="LB99" s="13">
        <v>2</v>
      </c>
      <c r="LC99" s="13">
        <v>1</v>
      </c>
      <c r="LD99" s="13">
        <v>4</v>
      </c>
      <c r="LE99" s="13">
        <v>7</v>
      </c>
      <c r="LF99" s="13">
        <v>1</v>
      </c>
      <c r="LG99" s="13">
        <v>2</v>
      </c>
      <c r="LH99" s="13">
        <v>1</v>
      </c>
      <c r="LI99" s="13">
        <v>2</v>
      </c>
      <c r="LJ99" s="13">
        <v>4</v>
      </c>
      <c r="LK99" s="13">
        <v>4</v>
      </c>
      <c r="LL99" s="13">
        <v>2</v>
      </c>
      <c r="LM99" s="13"/>
      <c r="LN99" s="13">
        <v>1</v>
      </c>
      <c r="LO99" s="13">
        <v>3</v>
      </c>
      <c r="LP99" s="13">
        <v>3</v>
      </c>
      <c r="LQ99" s="13">
        <v>1</v>
      </c>
      <c r="LR99" s="13"/>
      <c r="LS99" s="13">
        <v>1</v>
      </c>
      <c r="LT99" s="13"/>
      <c r="LU99" s="13">
        <v>2</v>
      </c>
      <c r="LV99" s="13">
        <v>3</v>
      </c>
      <c r="LW99" s="13">
        <v>1</v>
      </c>
      <c r="LX99" s="13"/>
      <c r="LY99" s="13">
        <v>2</v>
      </c>
      <c r="LZ99" s="13">
        <v>1</v>
      </c>
      <c r="MA99" s="13">
        <v>2</v>
      </c>
      <c r="MB99" s="13">
        <v>3</v>
      </c>
      <c r="MC99" s="13">
        <v>2</v>
      </c>
      <c r="MD99" s="13">
        <v>3</v>
      </c>
      <c r="ME99" s="13">
        <v>5</v>
      </c>
      <c r="MF99" s="13">
        <v>2</v>
      </c>
      <c r="MG99" s="13">
        <v>1</v>
      </c>
      <c r="MH99" s="13">
        <v>1</v>
      </c>
      <c r="MI99" s="13">
        <v>1</v>
      </c>
      <c r="MJ99" s="13"/>
      <c r="MK99" s="13"/>
      <c r="ML99" s="13"/>
      <c r="MM99" s="13">
        <v>2</v>
      </c>
      <c r="MN99" s="13">
        <v>2</v>
      </c>
      <c r="MO99" s="13">
        <v>3</v>
      </c>
      <c r="MP99" s="13">
        <v>1</v>
      </c>
      <c r="MQ99" s="13">
        <v>1</v>
      </c>
      <c r="MR99" s="13">
        <v>1</v>
      </c>
      <c r="MS99" s="13">
        <v>2</v>
      </c>
      <c r="MT99" s="13"/>
      <c r="MU99" s="13"/>
      <c r="MV99" s="13"/>
      <c r="MW99" s="13"/>
      <c r="MX99" s="13"/>
      <c r="MY99" s="13"/>
      <c r="MZ99" s="13">
        <v>1</v>
      </c>
      <c r="NA99" s="13"/>
      <c r="NB99" s="13"/>
      <c r="NC99" s="13"/>
      <c r="ND99" s="13"/>
      <c r="NE99" s="13">
        <v>7</v>
      </c>
      <c r="NF99" s="59">
        <v>220</v>
      </c>
      <c r="NG99" s="13">
        <v>60879</v>
      </c>
    </row>
    <row r="100" spans="1:371">
      <c r="A100" s="9" t="s">
        <v>111</v>
      </c>
      <c r="B100" s="253">
        <f t="shared" si="67"/>
        <v>778</v>
      </c>
      <c r="C100" s="253">
        <f t="shared" si="68"/>
        <v>663</v>
      </c>
      <c r="D100" s="253">
        <f t="shared" si="69"/>
        <v>1480</v>
      </c>
      <c r="E100" s="253">
        <f t="shared" si="70"/>
        <v>1645</v>
      </c>
      <c r="F100" s="253">
        <f t="shared" si="71"/>
        <v>6768</v>
      </c>
      <c r="G100" s="253">
        <f t="shared" si="72"/>
        <v>6422</v>
      </c>
      <c r="H100" s="253">
        <f t="shared" si="73"/>
        <v>7888</v>
      </c>
      <c r="I100" s="253">
        <f t="shared" si="74"/>
        <v>7062</v>
      </c>
      <c r="J100" s="253">
        <f t="shared" si="75"/>
        <v>6342</v>
      </c>
      <c r="K100" s="253">
        <f t="shared" si="76"/>
        <v>5797</v>
      </c>
      <c r="L100" s="253">
        <f t="shared" si="77"/>
        <v>4259</v>
      </c>
      <c r="M100" s="253">
        <f t="shared" si="78"/>
        <v>3904</v>
      </c>
      <c r="N100" s="253">
        <f t="shared" si="79"/>
        <v>2245</v>
      </c>
      <c r="O100" s="253">
        <f t="shared" si="80"/>
        <v>1918</v>
      </c>
      <c r="P100" s="253">
        <f t="shared" si="81"/>
        <v>1024</v>
      </c>
      <c r="Q100" s="253">
        <f t="shared" si="82"/>
        <v>1012</v>
      </c>
      <c r="R100" s="253">
        <f t="shared" si="83"/>
        <v>417</v>
      </c>
      <c r="S100" s="253">
        <f t="shared" si="84"/>
        <v>681</v>
      </c>
      <c r="T100" s="253">
        <f t="shared" si="85"/>
        <v>89</v>
      </c>
      <c r="U100" s="253">
        <f t="shared" si="86"/>
        <v>255</v>
      </c>
      <c r="W100" s="16" t="s">
        <v>112</v>
      </c>
      <c r="X100" s="447">
        <f t="shared" si="87"/>
        <v>171</v>
      </c>
      <c r="Y100" s="447">
        <f t="shared" si="88"/>
        <v>126</v>
      </c>
      <c r="Z100" s="447">
        <f t="shared" si="89"/>
        <v>356</v>
      </c>
      <c r="AA100" s="447">
        <f t="shared" si="90"/>
        <v>422</v>
      </c>
      <c r="AB100" s="447">
        <f t="shared" si="91"/>
        <v>2111</v>
      </c>
      <c r="AC100" s="447">
        <f t="shared" si="92"/>
        <v>2138</v>
      </c>
      <c r="AD100" s="447">
        <f t="shared" si="93"/>
        <v>2388</v>
      </c>
      <c r="AE100" s="447">
        <f t="shared" si="94"/>
        <v>2486</v>
      </c>
      <c r="AF100" s="447">
        <f t="shared" si="95"/>
        <v>1863</v>
      </c>
      <c r="AG100" s="447">
        <f t="shared" si="96"/>
        <v>2003</v>
      </c>
      <c r="AH100" s="447">
        <f t="shared" si="97"/>
        <v>1196</v>
      </c>
      <c r="AI100" s="447">
        <f t="shared" si="98"/>
        <v>1195</v>
      </c>
      <c r="AJ100" s="447">
        <f t="shared" si="99"/>
        <v>708</v>
      </c>
      <c r="AK100" s="447">
        <f t="shared" si="100"/>
        <v>602</v>
      </c>
      <c r="AL100" s="447">
        <f t="shared" si="101"/>
        <v>403</v>
      </c>
      <c r="AM100" s="447">
        <f t="shared" si="102"/>
        <v>389</v>
      </c>
      <c r="AN100" s="447">
        <f t="shared" si="103"/>
        <v>196</v>
      </c>
      <c r="AO100" s="447">
        <f t="shared" si="104"/>
        <v>314</v>
      </c>
      <c r="AP100" s="447">
        <f t="shared" si="105"/>
        <v>53</v>
      </c>
      <c r="AQ100" s="447">
        <f t="shared" si="106"/>
        <v>180</v>
      </c>
      <c r="AR100" s="447">
        <f t="shared" si="107"/>
        <v>122</v>
      </c>
      <c r="AT100" s="16" t="s">
        <v>112</v>
      </c>
      <c r="AU100" s="13">
        <v>19</v>
      </c>
      <c r="AV100" s="13">
        <v>15</v>
      </c>
      <c r="AW100" s="13">
        <v>12</v>
      </c>
      <c r="AX100" s="13">
        <v>11</v>
      </c>
      <c r="AY100" s="13">
        <v>10</v>
      </c>
      <c r="AZ100" s="13">
        <v>8</v>
      </c>
      <c r="BA100" s="13">
        <v>16</v>
      </c>
      <c r="BB100" s="13">
        <v>10</v>
      </c>
      <c r="BC100" s="13">
        <v>14</v>
      </c>
      <c r="BD100" s="13">
        <v>11</v>
      </c>
      <c r="BE100" s="13">
        <v>15</v>
      </c>
      <c r="BF100" s="13">
        <v>12</v>
      </c>
      <c r="BG100" s="13">
        <v>15</v>
      </c>
      <c r="BH100" s="13">
        <v>18</v>
      </c>
      <c r="BI100" s="13">
        <v>23</v>
      </c>
      <c r="BJ100" s="13">
        <v>41</v>
      </c>
      <c r="BK100" s="13">
        <v>37</v>
      </c>
      <c r="BL100" s="13">
        <v>84</v>
      </c>
      <c r="BM100" s="13">
        <v>72</v>
      </c>
      <c r="BN100" s="13">
        <v>105</v>
      </c>
      <c r="BO100" s="13">
        <v>112</v>
      </c>
      <c r="BP100" s="13">
        <v>142</v>
      </c>
      <c r="BQ100" s="13">
        <v>177</v>
      </c>
      <c r="BR100" s="13">
        <v>170</v>
      </c>
      <c r="BS100" s="13">
        <v>228</v>
      </c>
      <c r="BT100" s="13">
        <v>242</v>
      </c>
      <c r="BU100" s="13">
        <v>251</v>
      </c>
      <c r="BV100" s="13">
        <v>267</v>
      </c>
      <c r="BW100" s="13">
        <v>295</v>
      </c>
      <c r="BX100" s="13">
        <v>254</v>
      </c>
      <c r="BY100" s="13">
        <v>262</v>
      </c>
      <c r="BZ100" s="13">
        <v>262</v>
      </c>
      <c r="CA100" s="13">
        <v>246</v>
      </c>
      <c r="CB100" s="13">
        <v>278</v>
      </c>
      <c r="CC100" s="13">
        <v>264</v>
      </c>
      <c r="CD100" s="13">
        <v>253</v>
      </c>
      <c r="CE100" s="13">
        <v>213</v>
      </c>
      <c r="CF100" s="13">
        <v>223</v>
      </c>
      <c r="CG100" s="13">
        <v>243</v>
      </c>
      <c r="CH100" s="13">
        <v>242</v>
      </c>
      <c r="CI100" s="13">
        <v>238</v>
      </c>
      <c r="CJ100" s="13">
        <v>238</v>
      </c>
      <c r="CK100" s="13">
        <v>201</v>
      </c>
      <c r="CL100" s="13">
        <v>219</v>
      </c>
      <c r="CM100" s="13">
        <v>198</v>
      </c>
      <c r="CN100" s="13">
        <v>186</v>
      </c>
      <c r="CO100" s="13">
        <v>177</v>
      </c>
      <c r="CP100" s="13">
        <v>164</v>
      </c>
      <c r="CQ100" s="13">
        <v>195</v>
      </c>
      <c r="CR100" s="13">
        <v>187</v>
      </c>
      <c r="CS100" s="13">
        <v>150</v>
      </c>
      <c r="CT100" s="13">
        <v>134</v>
      </c>
      <c r="CU100" s="13">
        <v>141</v>
      </c>
      <c r="CV100" s="13">
        <v>141</v>
      </c>
      <c r="CW100" s="13">
        <v>133</v>
      </c>
      <c r="CX100" s="13">
        <v>132</v>
      </c>
      <c r="CY100" s="13">
        <v>102</v>
      </c>
      <c r="CZ100" s="13">
        <v>90</v>
      </c>
      <c r="DA100" s="13">
        <v>79</v>
      </c>
      <c r="DB100" s="13">
        <v>93</v>
      </c>
      <c r="DC100" s="13">
        <v>68</v>
      </c>
      <c r="DD100" s="13">
        <v>76</v>
      </c>
      <c r="DE100" s="13">
        <v>74</v>
      </c>
      <c r="DF100" s="13">
        <v>62</v>
      </c>
      <c r="DG100" s="13">
        <v>55</v>
      </c>
      <c r="DH100" s="13">
        <v>65</v>
      </c>
      <c r="DI100" s="13">
        <v>56</v>
      </c>
      <c r="DJ100" s="13">
        <v>45</v>
      </c>
      <c r="DK100" s="13">
        <v>58</v>
      </c>
      <c r="DL100" s="13">
        <v>43</v>
      </c>
      <c r="DM100" s="13">
        <v>46</v>
      </c>
      <c r="DN100" s="13">
        <v>31</v>
      </c>
      <c r="DO100" s="13">
        <v>43</v>
      </c>
      <c r="DP100" s="13">
        <v>36</v>
      </c>
      <c r="DQ100" s="13">
        <v>37</v>
      </c>
      <c r="DR100" s="13">
        <v>32</v>
      </c>
      <c r="DS100" s="13">
        <v>45</v>
      </c>
      <c r="DT100" s="13">
        <v>54</v>
      </c>
      <c r="DU100" s="13">
        <v>31</v>
      </c>
      <c r="DV100" s="13">
        <v>34</v>
      </c>
      <c r="DW100" s="13">
        <v>35</v>
      </c>
      <c r="DX100" s="13">
        <v>23</v>
      </c>
      <c r="DY100" s="13">
        <v>31</v>
      </c>
      <c r="DZ100" s="13">
        <v>36</v>
      </c>
      <c r="EA100" s="13">
        <v>28</v>
      </c>
      <c r="EB100" s="13">
        <v>30</v>
      </c>
      <c r="EC100" s="13">
        <v>35</v>
      </c>
      <c r="ED100" s="13">
        <v>28</v>
      </c>
      <c r="EE100" s="13">
        <v>29</v>
      </c>
      <c r="EF100" s="13">
        <v>39</v>
      </c>
      <c r="EG100" s="13">
        <v>42</v>
      </c>
      <c r="EH100" s="13">
        <v>31</v>
      </c>
      <c r="EI100" s="13">
        <v>26</v>
      </c>
      <c r="EJ100" s="13">
        <v>17</v>
      </c>
      <c r="EK100" s="13">
        <v>15</v>
      </c>
      <c r="EL100" s="13">
        <v>14</v>
      </c>
      <c r="EM100" s="13">
        <v>9</v>
      </c>
      <c r="EN100" s="13">
        <v>11</v>
      </c>
      <c r="EO100" s="13">
        <v>4</v>
      </c>
      <c r="EP100" s="13">
        <v>3</v>
      </c>
      <c r="EQ100" s="13">
        <v>3</v>
      </c>
      <c r="ER100" s="13">
        <v>1</v>
      </c>
      <c r="ES100" s="13">
        <v>2</v>
      </c>
      <c r="ET100" s="13"/>
      <c r="EU100" s="13">
        <v>2</v>
      </c>
      <c r="EV100" s="13"/>
      <c r="EW100" s="13"/>
      <c r="EX100" s="13"/>
      <c r="EY100" s="13"/>
      <c r="EZ100" s="13"/>
      <c r="FA100" s="13">
        <v>19</v>
      </c>
      <c r="FB100" s="59">
        <v>9874</v>
      </c>
      <c r="FC100" s="13">
        <v>30</v>
      </c>
      <c r="FD100" s="13">
        <v>22</v>
      </c>
      <c r="FE100" s="13">
        <v>19</v>
      </c>
      <c r="FF100" s="13">
        <v>13</v>
      </c>
      <c r="FG100" s="13">
        <v>12</v>
      </c>
      <c r="FH100" s="13">
        <v>13</v>
      </c>
      <c r="FI100" s="13">
        <v>17</v>
      </c>
      <c r="FJ100" s="13">
        <v>20</v>
      </c>
      <c r="FK100" s="13">
        <v>10</v>
      </c>
      <c r="FL100" s="13">
        <v>15</v>
      </c>
      <c r="FM100" s="13">
        <v>15</v>
      </c>
      <c r="FN100" s="13">
        <v>14</v>
      </c>
      <c r="FO100" s="13">
        <v>13</v>
      </c>
      <c r="FP100" s="13">
        <v>13</v>
      </c>
      <c r="FQ100" s="13">
        <v>24</v>
      </c>
      <c r="FR100" s="13">
        <v>27</v>
      </c>
      <c r="FS100" s="13">
        <v>47</v>
      </c>
      <c r="FT100" s="13">
        <v>47</v>
      </c>
      <c r="FU100" s="13">
        <v>67</v>
      </c>
      <c r="FV100" s="13">
        <v>89</v>
      </c>
      <c r="FW100" s="13">
        <v>104</v>
      </c>
      <c r="FX100" s="13">
        <v>157</v>
      </c>
      <c r="FY100" s="13">
        <v>145</v>
      </c>
      <c r="FZ100" s="13">
        <v>195</v>
      </c>
      <c r="GA100" s="13">
        <v>246</v>
      </c>
      <c r="GB100" s="13">
        <v>199</v>
      </c>
      <c r="GC100" s="13">
        <v>246</v>
      </c>
      <c r="GD100" s="13">
        <v>262</v>
      </c>
      <c r="GE100" s="13">
        <v>277</v>
      </c>
      <c r="GF100" s="13">
        <v>280</v>
      </c>
      <c r="GG100" s="13">
        <v>243</v>
      </c>
      <c r="GH100" s="13">
        <v>253</v>
      </c>
      <c r="GI100" s="13">
        <v>265</v>
      </c>
      <c r="GJ100" s="13">
        <v>274</v>
      </c>
      <c r="GK100" s="13">
        <v>229</v>
      </c>
      <c r="GL100" s="13">
        <v>228</v>
      </c>
      <c r="GM100" s="13">
        <v>226</v>
      </c>
      <c r="GN100" s="13">
        <v>247</v>
      </c>
      <c r="GO100" s="13">
        <v>221</v>
      </c>
      <c r="GP100" s="13">
        <v>202</v>
      </c>
      <c r="GQ100" s="13">
        <v>236</v>
      </c>
      <c r="GR100" s="13">
        <v>218</v>
      </c>
      <c r="GS100" s="13">
        <v>196</v>
      </c>
      <c r="GT100" s="13">
        <v>169</v>
      </c>
      <c r="GU100" s="13">
        <v>180</v>
      </c>
      <c r="GV100" s="13">
        <v>185</v>
      </c>
      <c r="GW100" s="13">
        <v>186</v>
      </c>
      <c r="GX100" s="13">
        <v>173</v>
      </c>
      <c r="GY100" s="13">
        <v>161</v>
      </c>
      <c r="GZ100" s="13">
        <v>159</v>
      </c>
      <c r="HA100" s="13">
        <v>135</v>
      </c>
      <c r="HB100" s="13">
        <v>167</v>
      </c>
      <c r="HC100" s="13">
        <v>139</v>
      </c>
      <c r="HD100" s="13">
        <v>121</v>
      </c>
      <c r="HE100" s="13">
        <v>119</v>
      </c>
      <c r="HF100" s="13">
        <v>119</v>
      </c>
      <c r="HG100" s="13">
        <v>109</v>
      </c>
      <c r="HH100" s="13">
        <v>98</v>
      </c>
      <c r="HI100" s="13">
        <v>98</v>
      </c>
      <c r="HJ100" s="13">
        <v>91</v>
      </c>
      <c r="HK100" s="13">
        <v>85</v>
      </c>
      <c r="HL100" s="13">
        <v>93</v>
      </c>
      <c r="HM100" s="13">
        <v>92</v>
      </c>
      <c r="HN100" s="13">
        <v>69</v>
      </c>
      <c r="HO100" s="13">
        <v>71</v>
      </c>
      <c r="HP100" s="13">
        <v>63</v>
      </c>
      <c r="HQ100" s="13">
        <v>61</v>
      </c>
      <c r="HR100" s="13">
        <v>59</v>
      </c>
      <c r="HS100" s="13">
        <v>50</v>
      </c>
      <c r="HT100" s="13">
        <v>65</v>
      </c>
      <c r="HU100" s="13">
        <v>45</v>
      </c>
      <c r="HV100" s="13">
        <v>55</v>
      </c>
      <c r="HW100" s="13">
        <v>41</v>
      </c>
      <c r="HX100" s="13">
        <v>36</v>
      </c>
      <c r="HY100" s="13">
        <v>50</v>
      </c>
      <c r="HZ100" s="13">
        <v>43</v>
      </c>
      <c r="IA100" s="13">
        <v>44</v>
      </c>
      <c r="IB100" s="13">
        <v>31</v>
      </c>
      <c r="IC100" s="13">
        <v>33</v>
      </c>
      <c r="ID100" s="13">
        <v>25</v>
      </c>
      <c r="IE100" s="13">
        <v>30</v>
      </c>
      <c r="IF100" s="13">
        <v>27</v>
      </c>
      <c r="IG100" s="13">
        <v>23</v>
      </c>
      <c r="IH100" s="13">
        <v>18</v>
      </c>
      <c r="II100" s="13">
        <v>23</v>
      </c>
      <c r="IJ100" s="13">
        <v>21</v>
      </c>
      <c r="IK100" s="13">
        <v>18</v>
      </c>
      <c r="IL100" s="13">
        <v>14</v>
      </c>
      <c r="IM100" s="13">
        <v>11</v>
      </c>
      <c r="IN100" s="13">
        <v>11</v>
      </c>
      <c r="IO100" s="13">
        <v>4</v>
      </c>
      <c r="IP100" s="13">
        <v>13</v>
      </c>
      <c r="IQ100" s="13">
        <v>13</v>
      </c>
      <c r="IR100" s="13">
        <v>6</v>
      </c>
      <c r="IS100" s="13">
        <v>5</v>
      </c>
      <c r="IT100" s="13">
        <v>3</v>
      </c>
      <c r="IU100" s="13">
        <v>5</v>
      </c>
      <c r="IV100" s="13">
        <v>2</v>
      </c>
      <c r="IW100" s="13"/>
      <c r="IX100" s="13"/>
      <c r="IY100" s="13">
        <v>1</v>
      </c>
      <c r="IZ100" s="13"/>
      <c r="JA100" s="13"/>
      <c r="JB100" s="13"/>
      <c r="JC100" s="13"/>
      <c r="JD100" s="13">
        <v>1</v>
      </c>
      <c r="JE100" s="13">
        <v>28</v>
      </c>
      <c r="JF100" s="59">
        <v>9473</v>
      </c>
      <c r="JG100" s="13">
        <v>1</v>
      </c>
      <c r="JH100" s="13"/>
      <c r="JI100" s="13"/>
      <c r="JJ100" s="13"/>
      <c r="JK100" s="13"/>
      <c r="JL100" s="13"/>
      <c r="JM100" s="13"/>
      <c r="JN100" s="13"/>
      <c r="JO100" s="13"/>
      <c r="JP100" s="13"/>
      <c r="JQ100" s="13">
        <v>1</v>
      </c>
      <c r="JR100" s="13"/>
      <c r="JS100" s="13"/>
      <c r="JT100" s="13"/>
      <c r="JU100" s="13"/>
      <c r="JV100" s="13">
        <v>1</v>
      </c>
      <c r="JW100" s="13">
        <v>1</v>
      </c>
      <c r="JX100" s="13"/>
      <c r="JY100" s="13"/>
      <c r="JZ100" s="13"/>
      <c r="KA100" s="13"/>
      <c r="KB100" s="13"/>
      <c r="KC100" s="13">
        <v>1</v>
      </c>
      <c r="KD100" s="13">
        <v>1</v>
      </c>
      <c r="KE100" s="13">
        <v>1</v>
      </c>
      <c r="KF100" s="13">
        <v>1</v>
      </c>
      <c r="KG100" s="13"/>
      <c r="KH100" s="13"/>
      <c r="KI100" s="13"/>
      <c r="KJ100" s="13"/>
      <c r="KK100" s="13">
        <v>1</v>
      </c>
      <c r="KL100" s="13">
        <v>1</v>
      </c>
      <c r="KM100" s="13">
        <v>2</v>
      </c>
      <c r="KN100" s="13">
        <v>2</v>
      </c>
      <c r="KO100" s="13"/>
      <c r="KP100" s="13">
        <v>3</v>
      </c>
      <c r="KQ100" s="13"/>
      <c r="KR100" s="13"/>
      <c r="KS100" s="13"/>
      <c r="KT100" s="13"/>
      <c r="KU100" s="13"/>
      <c r="KV100" s="13">
        <v>1</v>
      </c>
      <c r="KW100" s="13"/>
      <c r="KX100" s="13"/>
      <c r="KY100" s="13">
        <v>1</v>
      </c>
      <c r="KZ100" s="13">
        <v>1</v>
      </c>
      <c r="LA100" s="13">
        <v>1</v>
      </c>
      <c r="LB100" s="13">
        <v>1</v>
      </c>
      <c r="LC100" s="13"/>
      <c r="LD100" s="13"/>
      <c r="LE100" s="13">
        <v>1</v>
      </c>
      <c r="LF100" s="13">
        <v>1</v>
      </c>
      <c r="LG100" s="13"/>
      <c r="LH100" s="13"/>
      <c r="LI100" s="13"/>
      <c r="LJ100" s="13"/>
      <c r="LK100" s="13"/>
      <c r="LL100" s="13"/>
      <c r="LM100" s="13"/>
      <c r="LN100" s="13">
        <v>1</v>
      </c>
      <c r="LO100" s="13"/>
      <c r="LP100" s="13"/>
      <c r="LQ100" s="13"/>
      <c r="LR100" s="13">
        <v>1</v>
      </c>
      <c r="LS100" s="13"/>
      <c r="LT100" s="13">
        <v>1</v>
      </c>
      <c r="LU100" s="13">
        <v>1</v>
      </c>
      <c r="LV100" s="13"/>
      <c r="LW100" s="13"/>
      <c r="LX100" s="13">
        <v>1</v>
      </c>
      <c r="LY100" s="13"/>
      <c r="LZ100" s="13"/>
      <c r="MA100" s="13"/>
      <c r="MB100" s="13">
        <v>1</v>
      </c>
      <c r="MC100" s="13">
        <v>2</v>
      </c>
      <c r="MD100" s="13"/>
      <c r="ME100" s="13">
        <v>1</v>
      </c>
      <c r="MF100" s="13"/>
      <c r="MG100" s="13"/>
      <c r="MH100" s="13"/>
      <c r="MI100" s="13"/>
      <c r="MJ100" s="13"/>
      <c r="MK100" s="13"/>
      <c r="ML100" s="13"/>
      <c r="MM100" s="13">
        <v>2</v>
      </c>
      <c r="MN100" s="13">
        <v>1</v>
      </c>
      <c r="MO100" s="13"/>
      <c r="MP100" s="13">
        <v>1</v>
      </c>
      <c r="MQ100" s="13"/>
      <c r="MR100" s="13">
        <v>1</v>
      </c>
      <c r="MS100" s="13"/>
      <c r="MT100" s="13"/>
      <c r="MU100" s="13"/>
      <c r="MV100" s="13"/>
      <c r="MW100" s="13"/>
      <c r="MX100" s="13"/>
      <c r="MY100" s="13"/>
      <c r="MZ100" s="13"/>
      <c r="NA100" s="13">
        <v>1</v>
      </c>
      <c r="NB100" s="13"/>
      <c r="NC100" s="13"/>
      <c r="ND100" s="13"/>
      <c r="NE100" s="13">
        <v>36</v>
      </c>
      <c r="NF100" s="59">
        <v>75</v>
      </c>
      <c r="NG100" s="13">
        <v>19422</v>
      </c>
    </row>
    <row r="101" spans="1:371">
      <c r="A101" s="9" t="s">
        <v>112</v>
      </c>
      <c r="B101" s="253">
        <f t="shared" si="67"/>
        <v>171</v>
      </c>
      <c r="C101" s="253">
        <f t="shared" si="68"/>
        <v>126</v>
      </c>
      <c r="D101" s="253">
        <f t="shared" si="69"/>
        <v>356</v>
      </c>
      <c r="E101" s="253">
        <f t="shared" si="70"/>
        <v>422</v>
      </c>
      <c r="F101" s="253">
        <f t="shared" si="71"/>
        <v>2111</v>
      </c>
      <c r="G101" s="253">
        <f t="shared" si="72"/>
        <v>2138</v>
      </c>
      <c r="H101" s="253">
        <f t="shared" si="73"/>
        <v>2388</v>
      </c>
      <c r="I101" s="253">
        <f t="shared" si="74"/>
        <v>2486</v>
      </c>
      <c r="J101" s="253">
        <f t="shared" si="75"/>
        <v>1863</v>
      </c>
      <c r="K101" s="253">
        <f t="shared" si="76"/>
        <v>2003</v>
      </c>
      <c r="L101" s="253">
        <f t="shared" si="77"/>
        <v>1196</v>
      </c>
      <c r="M101" s="253">
        <f t="shared" si="78"/>
        <v>1195</v>
      </c>
      <c r="N101" s="253">
        <f t="shared" si="79"/>
        <v>708</v>
      </c>
      <c r="O101" s="253">
        <f t="shared" si="80"/>
        <v>602</v>
      </c>
      <c r="P101" s="253">
        <f t="shared" si="81"/>
        <v>403</v>
      </c>
      <c r="Q101" s="253">
        <f t="shared" si="82"/>
        <v>389</v>
      </c>
      <c r="R101" s="253">
        <f t="shared" si="83"/>
        <v>196</v>
      </c>
      <c r="S101" s="253">
        <f t="shared" si="84"/>
        <v>314</v>
      </c>
      <c r="T101" s="253">
        <f t="shared" si="85"/>
        <v>53</v>
      </c>
      <c r="U101" s="253">
        <f t="shared" si="86"/>
        <v>180</v>
      </c>
      <c r="W101" s="16" t="s">
        <v>206</v>
      </c>
      <c r="X101" s="447">
        <f t="shared" si="87"/>
        <v>375</v>
      </c>
      <c r="Y101" s="447">
        <f t="shared" si="88"/>
        <v>395</v>
      </c>
      <c r="Z101" s="447">
        <f t="shared" si="89"/>
        <v>567</v>
      </c>
      <c r="AA101" s="447">
        <f t="shared" si="90"/>
        <v>719</v>
      </c>
      <c r="AB101" s="447">
        <f t="shared" si="91"/>
        <v>1836</v>
      </c>
      <c r="AC101" s="447">
        <f t="shared" si="92"/>
        <v>1958</v>
      </c>
      <c r="AD101" s="447">
        <f t="shared" si="93"/>
        <v>2285</v>
      </c>
      <c r="AE101" s="447">
        <f t="shared" si="94"/>
        <v>2122</v>
      </c>
      <c r="AF101" s="447">
        <f t="shared" si="95"/>
        <v>1994</v>
      </c>
      <c r="AG101" s="447">
        <f t="shared" si="96"/>
        <v>1833</v>
      </c>
      <c r="AH101" s="447">
        <f t="shared" si="97"/>
        <v>1299</v>
      </c>
      <c r="AI101" s="447">
        <f t="shared" si="98"/>
        <v>1366</v>
      </c>
      <c r="AJ101" s="447">
        <f t="shared" si="99"/>
        <v>801</v>
      </c>
      <c r="AK101" s="447">
        <f t="shared" si="100"/>
        <v>695</v>
      </c>
      <c r="AL101" s="447">
        <f t="shared" si="101"/>
        <v>415</v>
      </c>
      <c r="AM101" s="447">
        <f t="shared" si="102"/>
        <v>403</v>
      </c>
      <c r="AN101" s="447">
        <f t="shared" si="103"/>
        <v>178</v>
      </c>
      <c r="AO101" s="447">
        <f t="shared" si="104"/>
        <v>343</v>
      </c>
      <c r="AP101" s="447">
        <f t="shared" si="105"/>
        <v>41</v>
      </c>
      <c r="AQ101" s="447">
        <f t="shared" si="106"/>
        <v>143</v>
      </c>
      <c r="AR101" s="447">
        <f t="shared" si="107"/>
        <v>76</v>
      </c>
      <c r="AT101" s="16" t="s">
        <v>206</v>
      </c>
      <c r="AU101" s="13">
        <v>59</v>
      </c>
      <c r="AV101" s="13">
        <v>46</v>
      </c>
      <c r="AW101" s="13">
        <v>59</v>
      </c>
      <c r="AX101" s="13">
        <v>30</v>
      </c>
      <c r="AY101" s="13">
        <v>32</v>
      </c>
      <c r="AZ101" s="13">
        <v>37</v>
      </c>
      <c r="BA101" s="13">
        <v>40</v>
      </c>
      <c r="BB101" s="13">
        <v>24</v>
      </c>
      <c r="BC101" s="13">
        <v>41</v>
      </c>
      <c r="BD101" s="13">
        <v>27</v>
      </c>
      <c r="BE101" s="13">
        <v>44</v>
      </c>
      <c r="BF101" s="13">
        <v>44</v>
      </c>
      <c r="BG101" s="13">
        <v>41</v>
      </c>
      <c r="BH101" s="13">
        <v>52</v>
      </c>
      <c r="BI101" s="13">
        <v>63</v>
      </c>
      <c r="BJ101" s="13">
        <v>68</v>
      </c>
      <c r="BK101" s="13">
        <v>93</v>
      </c>
      <c r="BL101" s="13">
        <v>92</v>
      </c>
      <c r="BM101" s="13">
        <v>98</v>
      </c>
      <c r="BN101" s="13">
        <v>124</v>
      </c>
      <c r="BO101" s="13">
        <v>154</v>
      </c>
      <c r="BP101" s="13">
        <v>129</v>
      </c>
      <c r="BQ101" s="13">
        <v>166</v>
      </c>
      <c r="BR101" s="13">
        <v>175</v>
      </c>
      <c r="BS101" s="13">
        <v>204</v>
      </c>
      <c r="BT101" s="13">
        <v>231</v>
      </c>
      <c r="BU101" s="13">
        <v>225</v>
      </c>
      <c r="BV101" s="13">
        <v>226</v>
      </c>
      <c r="BW101" s="13">
        <v>220</v>
      </c>
      <c r="BX101" s="13">
        <v>228</v>
      </c>
      <c r="BY101" s="13">
        <v>218</v>
      </c>
      <c r="BZ101" s="13">
        <v>220</v>
      </c>
      <c r="CA101" s="13">
        <v>219</v>
      </c>
      <c r="CB101" s="13">
        <v>211</v>
      </c>
      <c r="CC101" s="13">
        <v>214</v>
      </c>
      <c r="CD101" s="13">
        <v>201</v>
      </c>
      <c r="CE101" s="13">
        <v>223</v>
      </c>
      <c r="CF101" s="13">
        <v>195</v>
      </c>
      <c r="CG101" s="13">
        <v>229</v>
      </c>
      <c r="CH101" s="13">
        <v>192</v>
      </c>
      <c r="CI101" s="13">
        <v>211</v>
      </c>
      <c r="CJ101" s="13">
        <v>231</v>
      </c>
      <c r="CK101" s="13">
        <v>188</v>
      </c>
      <c r="CL101" s="13">
        <v>210</v>
      </c>
      <c r="CM101" s="13">
        <v>168</v>
      </c>
      <c r="CN101" s="13">
        <v>184</v>
      </c>
      <c r="CO101" s="13">
        <v>151</v>
      </c>
      <c r="CP101" s="13">
        <v>165</v>
      </c>
      <c r="CQ101" s="13">
        <v>154</v>
      </c>
      <c r="CR101" s="13">
        <v>171</v>
      </c>
      <c r="CS101" s="13">
        <v>169</v>
      </c>
      <c r="CT101" s="13">
        <v>165</v>
      </c>
      <c r="CU101" s="13">
        <v>150</v>
      </c>
      <c r="CV101" s="13">
        <v>153</v>
      </c>
      <c r="CW101" s="13">
        <v>127</v>
      </c>
      <c r="CX101" s="13">
        <v>124</v>
      </c>
      <c r="CY101" s="13">
        <v>111</v>
      </c>
      <c r="CZ101" s="13">
        <v>128</v>
      </c>
      <c r="DA101" s="13">
        <v>126</v>
      </c>
      <c r="DB101" s="13">
        <v>113</v>
      </c>
      <c r="DC101" s="13">
        <v>106</v>
      </c>
      <c r="DD101" s="13">
        <v>80</v>
      </c>
      <c r="DE101" s="13">
        <v>63</v>
      </c>
      <c r="DF101" s="13">
        <v>77</v>
      </c>
      <c r="DG101" s="13">
        <v>73</v>
      </c>
      <c r="DH101" s="13">
        <v>68</v>
      </c>
      <c r="DI101" s="13">
        <v>52</v>
      </c>
      <c r="DJ101" s="13">
        <v>52</v>
      </c>
      <c r="DK101" s="13">
        <v>55</v>
      </c>
      <c r="DL101" s="13">
        <v>69</v>
      </c>
      <c r="DM101" s="13">
        <v>57</v>
      </c>
      <c r="DN101" s="13">
        <v>34</v>
      </c>
      <c r="DO101" s="13">
        <v>60</v>
      </c>
      <c r="DP101" s="13">
        <v>43</v>
      </c>
      <c r="DQ101" s="13">
        <v>35</v>
      </c>
      <c r="DR101" s="13">
        <v>32</v>
      </c>
      <c r="DS101" s="13">
        <v>38</v>
      </c>
      <c r="DT101" s="13">
        <v>38</v>
      </c>
      <c r="DU101" s="13">
        <v>32</v>
      </c>
      <c r="DV101" s="13">
        <v>34</v>
      </c>
      <c r="DW101" s="13">
        <v>34</v>
      </c>
      <c r="DX101" s="13">
        <v>35</v>
      </c>
      <c r="DY101" s="13">
        <v>33</v>
      </c>
      <c r="DZ101" s="13">
        <v>31</v>
      </c>
      <c r="EA101" s="13">
        <v>29</v>
      </c>
      <c r="EB101" s="13">
        <v>30</v>
      </c>
      <c r="EC101" s="13">
        <v>46</v>
      </c>
      <c r="ED101" s="13">
        <v>38</v>
      </c>
      <c r="EE101" s="13">
        <v>33</v>
      </c>
      <c r="EF101" s="13">
        <v>34</v>
      </c>
      <c r="EG101" s="13">
        <v>23</v>
      </c>
      <c r="EH101" s="13">
        <v>26</v>
      </c>
      <c r="EI101" s="13">
        <v>26</v>
      </c>
      <c r="EJ101" s="13">
        <v>22</v>
      </c>
      <c r="EK101" s="13">
        <v>8</v>
      </c>
      <c r="EL101" s="13">
        <v>7</v>
      </c>
      <c r="EM101" s="13">
        <v>12</v>
      </c>
      <c r="EN101" s="13">
        <v>7</v>
      </c>
      <c r="EO101" s="13">
        <v>5</v>
      </c>
      <c r="EP101" s="13">
        <v>2</v>
      </c>
      <c r="EQ101" s="13">
        <v>3</v>
      </c>
      <c r="ER101" s="13">
        <v>1</v>
      </c>
      <c r="ES101" s="13">
        <v>1</v>
      </c>
      <c r="ET101" s="13"/>
      <c r="EU101" s="13"/>
      <c r="EV101" s="13"/>
      <c r="EW101" s="13"/>
      <c r="EX101" s="13"/>
      <c r="EY101" s="13"/>
      <c r="EZ101" s="13"/>
      <c r="FA101" s="13"/>
      <c r="FB101" s="59">
        <v>9977</v>
      </c>
      <c r="FC101" s="13">
        <v>46</v>
      </c>
      <c r="FD101" s="13">
        <v>58</v>
      </c>
      <c r="FE101" s="13">
        <v>34</v>
      </c>
      <c r="FF101" s="13">
        <v>23</v>
      </c>
      <c r="FG101" s="13">
        <v>29</v>
      </c>
      <c r="FH101" s="13">
        <v>41</v>
      </c>
      <c r="FI101" s="13">
        <v>31</v>
      </c>
      <c r="FJ101" s="13">
        <v>47</v>
      </c>
      <c r="FK101" s="13">
        <v>36</v>
      </c>
      <c r="FL101" s="13">
        <v>30</v>
      </c>
      <c r="FM101" s="13">
        <v>40</v>
      </c>
      <c r="FN101" s="13">
        <v>39</v>
      </c>
      <c r="FO101" s="13">
        <v>44</v>
      </c>
      <c r="FP101" s="13">
        <v>36</v>
      </c>
      <c r="FQ101" s="13">
        <v>37</v>
      </c>
      <c r="FR101" s="13">
        <v>53</v>
      </c>
      <c r="FS101" s="13">
        <v>53</v>
      </c>
      <c r="FT101" s="13">
        <v>78</v>
      </c>
      <c r="FU101" s="13">
        <v>100</v>
      </c>
      <c r="FV101" s="13">
        <v>87</v>
      </c>
      <c r="FW101" s="13">
        <v>122</v>
      </c>
      <c r="FX101" s="13">
        <v>136</v>
      </c>
      <c r="FY101" s="13">
        <v>145</v>
      </c>
      <c r="FZ101" s="13">
        <v>158</v>
      </c>
      <c r="GA101" s="13">
        <v>175</v>
      </c>
      <c r="GB101" s="13">
        <v>201</v>
      </c>
      <c r="GC101" s="13">
        <v>208</v>
      </c>
      <c r="GD101" s="13">
        <v>206</v>
      </c>
      <c r="GE101" s="13">
        <v>245</v>
      </c>
      <c r="GF101" s="13">
        <v>240</v>
      </c>
      <c r="GG101" s="13">
        <v>219</v>
      </c>
      <c r="GH101" s="13">
        <v>217</v>
      </c>
      <c r="GI101" s="13">
        <v>248</v>
      </c>
      <c r="GJ101" s="13">
        <v>245</v>
      </c>
      <c r="GK101" s="13">
        <v>243</v>
      </c>
      <c r="GL101" s="13">
        <v>222</v>
      </c>
      <c r="GM101" s="13">
        <v>215</v>
      </c>
      <c r="GN101" s="13">
        <v>219</v>
      </c>
      <c r="GO101" s="13">
        <v>238</v>
      </c>
      <c r="GP101" s="13">
        <v>219</v>
      </c>
      <c r="GQ101" s="13">
        <v>258</v>
      </c>
      <c r="GR101" s="13">
        <v>239</v>
      </c>
      <c r="GS101" s="13">
        <v>194</v>
      </c>
      <c r="GT101" s="13">
        <v>206</v>
      </c>
      <c r="GU101" s="13">
        <v>202</v>
      </c>
      <c r="GV101" s="13">
        <v>198</v>
      </c>
      <c r="GW101" s="13">
        <v>173</v>
      </c>
      <c r="GX101" s="13">
        <v>185</v>
      </c>
      <c r="GY101" s="13">
        <v>173</v>
      </c>
      <c r="GZ101" s="13">
        <v>166</v>
      </c>
      <c r="HA101" s="13">
        <v>169</v>
      </c>
      <c r="HB101" s="13">
        <v>133</v>
      </c>
      <c r="HC101" s="13">
        <v>130</v>
      </c>
      <c r="HD101" s="13">
        <v>130</v>
      </c>
      <c r="HE101" s="13">
        <v>129</v>
      </c>
      <c r="HF101" s="13">
        <v>122</v>
      </c>
      <c r="HG101" s="13">
        <v>134</v>
      </c>
      <c r="HH101" s="13">
        <v>144</v>
      </c>
      <c r="HI101" s="13">
        <v>112</v>
      </c>
      <c r="HJ101" s="13">
        <v>96</v>
      </c>
      <c r="HK101" s="13">
        <v>123</v>
      </c>
      <c r="HL101" s="13">
        <v>101</v>
      </c>
      <c r="HM101" s="13">
        <v>89</v>
      </c>
      <c r="HN101" s="13">
        <v>97</v>
      </c>
      <c r="HO101" s="13">
        <v>83</v>
      </c>
      <c r="HP101" s="13">
        <v>73</v>
      </c>
      <c r="HQ101" s="13">
        <v>71</v>
      </c>
      <c r="HR101" s="13">
        <v>55</v>
      </c>
      <c r="HS101" s="13">
        <v>62</v>
      </c>
      <c r="HT101" s="13">
        <v>47</v>
      </c>
      <c r="HU101" s="13">
        <v>46</v>
      </c>
      <c r="HV101" s="13">
        <v>49</v>
      </c>
      <c r="HW101" s="13">
        <v>43</v>
      </c>
      <c r="HX101" s="13">
        <v>59</v>
      </c>
      <c r="HY101" s="13">
        <v>40</v>
      </c>
      <c r="HZ101" s="13">
        <v>43</v>
      </c>
      <c r="IA101" s="13">
        <v>37</v>
      </c>
      <c r="IB101" s="13">
        <v>32</v>
      </c>
      <c r="IC101" s="13">
        <v>29</v>
      </c>
      <c r="ID101" s="13">
        <v>37</v>
      </c>
      <c r="IE101" s="13">
        <v>31</v>
      </c>
      <c r="IF101" s="13">
        <v>24</v>
      </c>
      <c r="IG101" s="13">
        <v>19</v>
      </c>
      <c r="IH101" s="13">
        <v>17</v>
      </c>
      <c r="II101" s="13">
        <v>15</v>
      </c>
      <c r="IJ101" s="13">
        <v>16</v>
      </c>
      <c r="IK101" s="13">
        <v>18</v>
      </c>
      <c r="IL101" s="13">
        <v>12</v>
      </c>
      <c r="IM101" s="13">
        <v>15</v>
      </c>
      <c r="IN101" s="13">
        <v>11</v>
      </c>
      <c r="IO101" s="13">
        <v>10</v>
      </c>
      <c r="IP101" s="13">
        <v>6</v>
      </c>
      <c r="IQ101" s="13">
        <v>5</v>
      </c>
      <c r="IR101" s="13">
        <v>5</v>
      </c>
      <c r="IS101" s="13">
        <v>5</v>
      </c>
      <c r="IT101" s="13">
        <v>3</v>
      </c>
      <c r="IU101" s="13">
        <v>2</v>
      </c>
      <c r="IV101" s="13">
        <v>1</v>
      </c>
      <c r="IW101" s="13"/>
      <c r="IX101" s="13"/>
      <c r="IY101" s="13">
        <v>1</v>
      </c>
      <c r="IZ101" s="13">
        <v>1</v>
      </c>
      <c r="JA101" s="13"/>
      <c r="JB101" s="13">
        <v>1</v>
      </c>
      <c r="JC101" s="13"/>
      <c r="JD101" s="13">
        <v>1</v>
      </c>
      <c r="JE101" s="13"/>
      <c r="JF101" s="59">
        <v>9791</v>
      </c>
      <c r="JG101" s="13">
        <v>4</v>
      </c>
      <c r="JH101" s="13"/>
      <c r="JI101" s="13">
        <v>2</v>
      </c>
      <c r="JJ101" s="13"/>
      <c r="JK101" s="13"/>
      <c r="JL101" s="13"/>
      <c r="JM101" s="13"/>
      <c r="JN101" s="13"/>
      <c r="JO101" s="13"/>
      <c r="JP101" s="13"/>
      <c r="JQ101" s="13"/>
      <c r="JR101" s="13"/>
      <c r="JS101" s="13">
        <v>1</v>
      </c>
      <c r="JT101" s="13">
        <v>1</v>
      </c>
      <c r="JU101" s="13"/>
      <c r="JV101" s="13"/>
      <c r="JW101" s="13">
        <v>1</v>
      </c>
      <c r="JX101" s="13"/>
      <c r="JY101" s="13">
        <v>1</v>
      </c>
      <c r="JZ101" s="13">
        <v>2</v>
      </c>
      <c r="KA101" s="13"/>
      <c r="KB101" s="13">
        <v>1</v>
      </c>
      <c r="KC101" s="13">
        <v>1</v>
      </c>
      <c r="KD101" s="13"/>
      <c r="KE101" s="13"/>
      <c r="KF101" s="13"/>
      <c r="KG101" s="13"/>
      <c r="KH101" s="13">
        <v>2</v>
      </c>
      <c r="KI101" s="13"/>
      <c r="KJ101" s="13">
        <v>4</v>
      </c>
      <c r="KK101" s="13">
        <v>1</v>
      </c>
      <c r="KL101" s="13"/>
      <c r="KM101" s="13">
        <v>1</v>
      </c>
      <c r="KN101" s="13">
        <v>1</v>
      </c>
      <c r="KO101" s="13">
        <v>1</v>
      </c>
      <c r="KP101" s="13">
        <v>3</v>
      </c>
      <c r="KQ101" s="13">
        <v>2</v>
      </c>
      <c r="KR101" s="13"/>
      <c r="KS101" s="13">
        <v>1</v>
      </c>
      <c r="KT101" s="13"/>
      <c r="KU101" s="13">
        <v>1</v>
      </c>
      <c r="KV101" s="13">
        <v>1</v>
      </c>
      <c r="KW101" s="13"/>
      <c r="KX101" s="13"/>
      <c r="KY101" s="13">
        <v>1</v>
      </c>
      <c r="KZ101" s="13">
        <v>1</v>
      </c>
      <c r="LA101" s="13"/>
      <c r="LB101" s="13">
        <v>1</v>
      </c>
      <c r="LC101" s="13">
        <v>2</v>
      </c>
      <c r="LD101" s="13"/>
      <c r="LE101" s="13">
        <v>1</v>
      </c>
      <c r="LF101" s="13">
        <v>1</v>
      </c>
      <c r="LG101" s="13"/>
      <c r="LH101" s="13"/>
      <c r="LI101" s="13"/>
      <c r="LJ101" s="13"/>
      <c r="LK101" s="13"/>
      <c r="LL101" s="13"/>
      <c r="LM101" s="13"/>
      <c r="LN101" s="13"/>
      <c r="LO101" s="13"/>
      <c r="LP101" s="13">
        <v>1</v>
      </c>
      <c r="LQ101" s="13"/>
      <c r="LR101" s="13"/>
      <c r="LS101" s="13"/>
      <c r="LT101" s="13"/>
      <c r="LU101" s="13">
        <v>3</v>
      </c>
      <c r="LV101" s="13">
        <v>1</v>
      </c>
      <c r="LW101" s="13">
        <v>1</v>
      </c>
      <c r="LX101" s="13">
        <v>2</v>
      </c>
      <c r="LY101" s="13"/>
      <c r="LZ101" s="13"/>
      <c r="MA101" s="13"/>
      <c r="MB101" s="13"/>
      <c r="MC101" s="13"/>
      <c r="MD101" s="13"/>
      <c r="ME101" s="13">
        <v>1</v>
      </c>
      <c r="MF101" s="13"/>
      <c r="MG101" s="13"/>
      <c r="MH101" s="13">
        <v>1</v>
      </c>
      <c r="MI101" s="13">
        <v>2</v>
      </c>
      <c r="MJ101" s="13">
        <v>2</v>
      </c>
      <c r="MK101" s="13">
        <v>3</v>
      </c>
      <c r="ML101" s="13">
        <v>3</v>
      </c>
      <c r="MM101" s="13">
        <v>1</v>
      </c>
      <c r="MN101" s="13">
        <v>1</v>
      </c>
      <c r="MO101" s="13">
        <v>1</v>
      </c>
      <c r="MP101" s="13"/>
      <c r="MQ101" s="13"/>
      <c r="MR101" s="13"/>
      <c r="MS101" s="13">
        <v>1</v>
      </c>
      <c r="MT101" s="13">
        <v>2</v>
      </c>
      <c r="MU101" s="13"/>
      <c r="MV101" s="13">
        <v>1</v>
      </c>
      <c r="MW101" s="13">
        <v>1</v>
      </c>
      <c r="MX101" s="13">
        <v>3</v>
      </c>
      <c r="MY101" s="13"/>
      <c r="MZ101" s="13">
        <v>1</v>
      </c>
      <c r="NA101" s="13"/>
      <c r="NB101" s="13"/>
      <c r="NC101" s="13"/>
      <c r="ND101" s="13">
        <v>2</v>
      </c>
      <c r="NE101" s="13">
        <v>3</v>
      </c>
      <c r="NF101" s="59">
        <v>76</v>
      </c>
      <c r="NG101" s="13">
        <v>19844</v>
      </c>
    </row>
    <row r="102" spans="1:371">
      <c r="A102" s="9" t="s">
        <v>206</v>
      </c>
      <c r="B102" s="253">
        <f t="shared" si="67"/>
        <v>375</v>
      </c>
      <c r="C102" s="253">
        <f t="shared" si="68"/>
        <v>395</v>
      </c>
      <c r="D102" s="253">
        <f t="shared" si="69"/>
        <v>567</v>
      </c>
      <c r="E102" s="253">
        <f t="shared" si="70"/>
        <v>719</v>
      </c>
      <c r="F102" s="253">
        <f t="shared" si="71"/>
        <v>1836</v>
      </c>
      <c r="G102" s="253">
        <f t="shared" si="72"/>
        <v>1958</v>
      </c>
      <c r="H102" s="253">
        <f t="shared" si="73"/>
        <v>2285</v>
      </c>
      <c r="I102" s="253">
        <f t="shared" si="74"/>
        <v>2122</v>
      </c>
      <c r="J102" s="253">
        <f t="shared" si="75"/>
        <v>1994</v>
      </c>
      <c r="K102" s="253">
        <f t="shared" si="76"/>
        <v>1833</v>
      </c>
      <c r="L102" s="253">
        <f t="shared" si="77"/>
        <v>1299</v>
      </c>
      <c r="M102" s="253">
        <f t="shared" si="78"/>
        <v>1366</v>
      </c>
      <c r="N102" s="253">
        <f t="shared" si="79"/>
        <v>801</v>
      </c>
      <c r="O102" s="253">
        <f t="shared" si="80"/>
        <v>695</v>
      </c>
      <c r="P102" s="253">
        <f t="shared" si="81"/>
        <v>415</v>
      </c>
      <c r="Q102" s="253">
        <f t="shared" si="82"/>
        <v>403</v>
      </c>
      <c r="R102" s="253">
        <f t="shared" si="83"/>
        <v>178</v>
      </c>
      <c r="S102" s="253">
        <f t="shared" si="84"/>
        <v>343</v>
      </c>
      <c r="T102" s="253">
        <f t="shared" si="85"/>
        <v>41</v>
      </c>
      <c r="U102" s="253">
        <f t="shared" si="86"/>
        <v>143</v>
      </c>
      <c r="W102" s="16" t="s">
        <v>114</v>
      </c>
      <c r="X102" s="447">
        <f t="shared" si="87"/>
        <v>5</v>
      </c>
      <c r="Y102" s="447">
        <f t="shared" si="88"/>
        <v>2</v>
      </c>
      <c r="Z102" s="447">
        <f t="shared" si="89"/>
        <v>15</v>
      </c>
      <c r="AA102" s="447">
        <f t="shared" si="90"/>
        <v>30</v>
      </c>
      <c r="AB102" s="447">
        <f t="shared" si="91"/>
        <v>60</v>
      </c>
      <c r="AC102" s="447">
        <f t="shared" si="92"/>
        <v>106</v>
      </c>
      <c r="AD102" s="447">
        <f t="shared" si="93"/>
        <v>55</v>
      </c>
      <c r="AE102" s="447">
        <f t="shared" si="94"/>
        <v>81</v>
      </c>
      <c r="AF102" s="447">
        <f t="shared" si="95"/>
        <v>50</v>
      </c>
      <c r="AG102" s="447">
        <f t="shared" si="96"/>
        <v>74</v>
      </c>
      <c r="AH102" s="447">
        <f t="shared" si="97"/>
        <v>38</v>
      </c>
      <c r="AI102" s="447">
        <f t="shared" si="98"/>
        <v>57</v>
      </c>
      <c r="AJ102" s="447">
        <f t="shared" si="99"/>
        <v>30</v>
      </c>
      <c r="AK102" s="447">
        <f t="shared" si="100"/>
        <v>19</v>
      </c>
      <c r="AL102" s="447">
        <f t="shared" si="101"/>
        <v>22</v>
      </c>
      <c r="AM102" s="447">
        <f t="shared" si="102"/>
        <v>25</v>
      </c>
      <c r="AN102" s="447">
        <f t="shared" si="103"/>
        <v>14</v>
      </c>
      <c r="AO102" s="447">
        <f t="shared" si="104"/>
        <v>24</v>
      </c>
      <c r="AP102" s="447">
        <f t="shared" si="105"/>
        <v>5</v>
      </c>
      <c r="AQ102" s="447">
        <f t="shared" si="106"/>
        <v>10</v>
      </c>
      <c r="AR102" s="447">
        <f t="shared" si="107"/>
        <v>4</v>
      </c>
      <c r="AT102" s="16" t="s">
        <v>114</v>
      </c>
      <c r="AU102" s="13"/>
      <c r="AV102" s="13"/>
      <c r="AW102" s="13"/>
      <c r="AX102" s="13"/>
      <c r="AY102" s="13">
        <v>1</v>
      </c>
      <c r="AZ102" s="13"/>
      <c r="BA102" s="13"/>
      <c r="BB102" s="13"/>
      <c r="BC102" s="13">
        <v>1</v>
      </c>
      <c r="BD102" s="13"/>
      <c r="BE102" s="13"/>
      <c r="BF102" s="13"/>
      <c r="BG102" s="13"/>
      <c r="BH102" s="13">
        <v>1</v>
      </c>
      <c r="BI102" s="13">
        <v>1</v>
      </c>
      <c r="BJ102" s="13">
        <v>2</v>
      </c>
      <c r="BK102" s="13">
        <v>5</v>
      </c>
      <c r="BL102" s="13">
        <v>6</v>
      </c>
      <c r="BM102" s="13">
        <v>6</v>
      </c>
      <c r="BN102" s="13">
        <v>9</v>
      </c>
      <c r="BO102" s="13">
        <v>8</v>
      </c>
      <c r="BP102" s="13">
        <v>12</v>
      </c>
      <c r="BQ102" s="13">
        <v>13</v>
      </c>
      <c r="BR102" s="13">
        <v>11</v>
      </c>
      <c r="BS102" s="13">
        <v>10</v>
      </c>
      <c r="BT102" s="13">
        <v>16</v>
      </c>
      <c r="BU102" s="13">
        <v>8</v>
      </c>
      <c r="BV102" s="13">
        <v>7</v>
      </c>
      <c r="BW102" s="13">
        <v>11</v>
      </c>
      <c r="BX102" s="13">
        <v>10</v>
      </c>
      <c r="BY102" s="13">
        <v>6</v>
      </c>
      <c r="BZ102" s="13">
        <v>8</v>
      </c>
      <c r="CA102" s="13">
        <v>9</v>
      </c>
      <c r="CB102" s="13">
        <v>8</v>
      </c>
      <c r="CC102" s="13">
        <v>6</v>
      </c>
      <c r="CD102" s="13">
        <v>5</v>
      </c>
      <c r="CE102" s="13">
        <v>9</v>
      </c>
      <c r="CF102" s="13">
        <v>13</v>
      </c>
      <c r="CG102" s="13">
        <v>10</v>
      </c>
      <c r="CH102" s="13">
        <v>7</v>
      </c>
      <c r="CI102" s="13">
        <v>10</v>
      </c>
      <c r="CJ102" s="13">
        <v>7</v>
      </c>
      <c r="CK102" s="13">
        <v>10</v>
      </c>
      <c r="CL102" s="13">
        <v>10</v>
      </c>
      <c r="CM102" s="13">
        <v>9</v>
      </c>
      <c r="CN102" s="13">
        <v>10</v>
      </c>
      <c r="CO102" s="13">
        <v>3</v>
      </c>
      <c r="CP102" s="13">
        <v>3</v>
      </c>
      <c r="CQ102" s="13">
        <v>8</v>
      </c>
      <c r="CR102" s="13">
        <v>4</v>
      </c>
      <c r="CS102" s="13">
        <v>4</v>
      </c>
      <c r="CT102" s="13">
        <v>4</v>
      </c>
      <c r="CU102" s="13">
        <v>4</v>
      </c>
      <c r="CV102" s="13">
        <v>8</v>
      </c>
      <c r="CW102" s="13">
        <v>8</v>
      </c>
      <c r="CX102" s="13">
        <v>7</v>
      </c>
      <c r="CY102" s="13">
        <v>4</v>
      </c>
      <c r="CZ102" s="13">
        <v>11</v>
      </c>
      <c r="DA102" s="13">
        <v>4</v>
      </c>
      <c r="DB102" s="13">
        <v>3</v>
      </c>
      <c r="DC102" s="13">
        <v>3</v>
      </c>
      <c r="DD102" s="13">
        <v>1</v>
      </c>
      <c r="DE102" s="13">
        <v>5</v>
      </c>
      <c r="DF102" s="13">
        <v>3</v>
      </c>
      <c r="DG102" s="13"/>
      <c r="DH102" s="13">
        <v>3</v>
      </c>
      <c r="DI102" s="13">
        <v>1</v>
      </c>
      <c r="DJ102" s="13">
        <v>1</v>
      </c>
      <c r="DK102" s="13">
        <v>2</v>
      </c>
      <c r="DL102" s="13"/>
      <c r="DM102" s="13">
        <v>1</v>
      </c>
      <c r="DN102" s="13">
        <v>2</v>
      </c>
      <c r="DO102" s="13">
        <v>5</v>
      </c>
      <c r="DP102" s="13">
        <v>2</v>
      </c>
      <c r="DQ102" s="13">
        <v>4</v>
      </c>
      <c r="DR102" s="13">
        <v>3</v>
      </c>
      <c r="DS102" s="13">
        <v>1</v>
      </c>
      <c r="DT102" s="13">
        <v>3</v>
      </c>
      <c r="DU102" s="13">
        <v>3</v>
      </c>
      <c r="DV102" s="13">
        <v>1</v>
      </c>
      <c r="DW102" s="13">
        <v>4</v>
      </c>
      <c r="DX102" s="13"/>
      <c r="DY102" s="13">
        <v>4</v>
      </c>
      <c r="DZ102" s="13">
        <v>2</v>
      </c>
      <c r="EA102" s="13">
        <v>3</v>
      </c>
      <c r="EB102" s="13">
        <v>2</v>
      </c>
      <c r="EC102" s="13">
        <v>5</v>
      </c>
      <c r="ED102" s="13"/>
      <c r="EE102" s="13">
        <v>2</v>
      </c>
      <c r="EF102" s="13">
        <v>2</v>
      </c>
      <c r="EG102" s="13">
        <v>2</v>
      </c>
      <c r="EH102" s="13">
        <v>1</v>
      </c>
      <c r="EI102" s="13">
        <v>2</v>
      </c>
      <c r="EJ102" s="13"/>
      <c r="EK102" s="13">
        <v>2</v>
      </c>
      <c r="EL102" s="13"/>
      <c r="EM102" s="13">
        <v>1</v>
      </c>
      <c r="EN102" s="13"/>
      <c r="EO102" s="13">
        <v>2</v>
      </c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59">
        <v>428</v>
      </c>
      <c r="FC102" s="13"/>
      <c r="FD102" s="13">
        <v>2</v>
      </c>
      <c r="FE102" s="13">
        <v>1</v>
      </c>
      <c r="FF102" s="13"/>
      <c r="FG102" s="13"/>
      <c r="FH102" s="13"/>
      <c r="FI102" s="13">
        <v>1</v>
      </c>
      <c r="FJ102" s="13"/>
      <c r="FK102" s="13"/>
      <c r="FL102" s="13">
        <v>1</v>
      </c>
      <c r="FM102" s="13">
        <v>1</v>
      </c>
      <c r="FN102" s="13">
        <v>1</v>
      </c>
      <c r="FO102" s="13"/>
      <c r="FP102" s="13"/>
      <c r="FQ102" s="13">
        <v>1</v>
      </c>
      <c r="FR102" s="13"/>
      <c r="FS102" s="13">
        <v>1</v>
      </c>
      <c r="FT102" s="13">
        <v>1</v>
      </c>
      <c r="FU102" s="13">
        <v>7</v>
      </c>
      <c r="FV102" s="13">
        <v>3</v>
      </c>
      <c r="FW102" s="13">
        <v>3</v>
      </c>
      <c r="FX102" s="13">
        <v>11</v>
      </c>
      <c r="FY102" s="13">
        <v>8</v>
      </c>
      <c r="FZ102" s="13">
        <v>6</v>
      </c>
      <c r="GA102" s="13">
        <v>1</v>
      </c>
      <c r="GB102" s="13">
        <v>11</v>
      </c>
      <c r="GC102" s="13">
        <v>7</v>
      </c>
      <c r="GD102" s="13">
        <v>4</v>
      </c>
      <c r="GE102" s="13">
        <v>4</v>
      </c>
      <c r="GF102" s="13">
        <v>5</v>
      </c>
      <c r="GG102" s="13">
        <v>3</v>
      </c>
      <c r="GH102" s="13">
        <v>5</v>
      </c>
      <c r="GI102" s="13">
        <v>6</v>
      </c>
      <c r="GJ102" s="13">
        <v>5</v>
      </c>
      <c r="GK102" s="13">
        <v>5</v>
      </c>
      <c r="GL102" s="13">
        <v>7</v>
      </c>
      <c r="GM102" s="13">
        <v>5</v>
      </c>
      <c r="GN102" s="13">
        <v>7</v>
      </c>
      <c r="GO102" s="13">
        <v>6</v>
      </c>
      <c r="GP102" s="13">
        <v>6</v>
      </c>
      <c r="GQ102" s="13">
        <v>4</v>
      </c>
      <c r="GR102" s="13">
        <v>8</v>
      </c>
      <c r="GS102" s="13">
        <v>6</v>
      </c>
      <c r="GT102" s="13">
        <v>5</v>
      </c>
      <c r="GU102" s="13">
        <v>3</v>
      </c>
      <c r="GV102" s="13">
        <v>4</v>
      </c>
      <c r="GW102" s="13">
        <v>8</v>
      </c>
      <c r="GX102" s="13">
        <v>4</v>
      </c>
      <c r="GY102" s="13">
        <v>2</v>
      </c>
      <c r="GZ102" s="13">
        <v>6</v>
      </c>
      <c r="HA102" s="13">
        <v>6</v>
      </c>
      <c r="HB102" s="13">
        <v>2</v>
      </c>
      <c r="HC102" s="13">
        <v>4</v>
      </c>
      <c r="HD102" s="13">
        <v>5</v>
      </c>
      <c r="HE102" s="13">
        <v>4</v>
      </c>
      <c r="HF102" s="13">
        <v>1</v>
      </c>
      <c r="HG102" s="13">
        <v>3</v>
      </c>
      <c r="HH102" s="13">
        <v>4</v>
      </c>
      <c r="HI102" s="13">
        <v>6</v>
      </c>
      <c r="HJ102" s="13">
        <v>3</v>
      </c>
      <c r="HK102" s="13">
        <v>3</v>
      </c>
      <c r="HL102" s="13">
        <v>3</v>
      </c>
      <c r="HM102" s="13">
        <v>4</v>
      </c>
      <c r="HN102" s="13">
        <v>2</v>
      </c>
      <c r="HO102" s="13">
        <v>5</v>
      </c>
      <c r="HP102" s="13">
        <v>6</v>
      </c>
      <c r="HQ102" s="13">
        <v>3</v>
      </c>
      <c r="HR102" s="13">
        <v>2</v>
      </c>
      <c r="HS102" s="13">
        <v>1</v>
      </c>
      <c r="HT102" s="13">
        <v>1</v>
      </c>
      <c r="HU102" s="13">
        <v>2</v>
      </c>
      <c r="HV102" s="13">
        <v>1</v>
      </c>
      <c r="HW102" s="13">
        <v>4</v>
      </c>
      <c r="HX102" s="13">
        <v>3</v>
      </c>
      <c r="HY102" s="13">
        <v>2</v>
      </c>
      <c r="HZ102" s="13">
        <v>4</v>
      </c>
      <c r="IA102" s="13">
        <v>1</v>
      </c>
      <c r="IB102" s="13"/>
      <c r="IC102" s="13">
        <v>3</v>
      </c>
      <c r="ID102" s="13">
        <v>2</v>
      </c>
      <c r="IE102" s="13">
        <v>2</v>
      </c>
      <c r="IF102" s="13">
        <v>2</v>
      </c>
      <c r="IG102" s="13">
        <v>2</v>
      </c>
      <c r="IH102" s="13">
        <v>1</v>
      </c>
      <c r="II102" s="13">
        <v>2</v>
      </c>
      <c r="IJ102" s="13">
        <v>2</v>
      </c>
      <c r="IK102" s="13">
        <v>1</v>
      </c>
      <c r="IL102" s="13"/>
      <c r="IM102" s="13">
        <v>1</v>
      </c>
      <c r="IN102" s="13">
        <v>1</v>
      </c>
      <c r="IO102" s="13">
        <v>2</v>
      </c>
      <c r="IP102" s="13">
        <v>1</v>
      </c>
      <c r="IQ102" s="13">
        <v>1</v>
      </c>
      <c r="IR102" s="13"/>
      <c r="IS102" s="13"/>
      <c r="IT102" s="13">
        <v>1</v>
      </c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59">
        <v>294</v>
      </c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>
        <v>1</v>
      </c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>
        <v>1</v>
      </c>
      <c r="LZ102" s="13"/>
      <c r="MA102" s="13"/>
      <c r="MB102" s="13"/>
      <c r="MC102" s="13">
        <v>1</v>
      </c>
      <c r="MD102" s="13"/>
      <c r="ME102" s="13"/>
      <c r="MF102" s="13"/>
      <c r="MG102" s="13"/>
      <c r="MH102" s="13"/>
      <c r="MI102" s="13"/>
      <c r="MJ102" s="13">
        <v>1</v>
      </c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59">
        <v>4</v>
      </c>
      <c r="NG102" s="13">
        <v>726</v>
      </c>
    </row>
    <row r="103" spans="1:371">
      <c r="A103" s="8" t="s">
        <v>114</v>
      </c>
      <c r="B103" s="253">
        <f t="shared" si="67"/>
        <v>5</v>
      </c>
      <c r="C103" s="253">
        <f t="shared" si="68"/>
        <v>2</v>
      </c>
      <c r="D103" s="253">
        <f t="shared" si="69"/>
        <v>15</v>
      </c>
      <c r="E103" s="253">
        <f t="shared" si="70"/>
        <v>30</v>
      </c>
      <c r="F103" s="253">
        <f t="shared" si="71"/>
        <v>60</v>
      </c>
      <c r="G103" s="253">
        <f t="shared" si="72"/>
        <v>106</v>
      </c>
      <c r="H103" s="253">
        <f t="shared" si="73"/>
        <v>55</v>
      </c>
      <c r="I103" s="253">
        <f t="shared" si="74"/>
        <v>81</v>
      </c>
      <c r="J103" s="253">
        <f t="shared" si="75"/>
        <v>50</v>
      </c>
      <c r="K103" s="253">
        <f t="shared" si="76"/>
        <v>74</v>
      </c>
      <c r="L103" s="253">
        <f t="shared" si="77"/>
        <v>38</v>
      </c>
      <c r="M103" s="253">
        <f t="shared" si="78"/>
        <v>57</v>
      </c>
      <c r="N103" s="253">
        <f t="shared" si="79"/>
        <v>30</v>
      </c>
      <c r="O103" s="253">
        <f t="shared" si="80"/>
        <v>19</v>
      </c>
      <c r="P103" s="253">
        <f t="shared" si="81"/>
        <v>22</v>
      </c>
      <c r="Q103" s="253">
        <f t="shared" si="82"/>
        <v>25</v>
      </c>
      <c r="R103" s="253">
        <f t="shared" si="83"/>
        <v>14</v>
      </c>
      <c r="S103" s="253">
        <f t="shared" si="84"/>
        <v>24</v>
      </c>
      <c r="T103" s="253">
        <f t="shared" si="85"/>
        <v>5</v>
      </c>
      <c r="U103" s="253">
        <f t="shared" si="86"/>
        <v>10</v>
      </c>
      <c r="W103" s="16" t="s">
        <v>115</v>
      </c>
      <c r="X103" s="447">
        <f t="shared" si="87"/>
        <v>3</v>
      </c>
      <c r="Y103" s="447">
        <f t="shared" si="88"/>
        <v>2</v>
      </c>
      <c r="Z103" s="447">
        <f t="shared" si="89"/>
        <v>3</v>
      </c>
      <c r="AA103" s="447">
        <f t="shared" si="90"/>
        <v>3</v>
      </c>
      <c r="AB103" s="447">
        <f t="shared" si="91"/>
        <v>36</v>
      </c>
      <c r="AC103" s="447">
        <f t="shared" si="92"/>
        <v>40</v>
      </c>
      <c r="AD103" s="447">
        <f t="shared" si="93"/>
        <v>46</v>
      </c>
      <c r="AE103" s="447">
        <f t="shared" si="94"/>
        <v>43</v>
      </c>
      <c r="AF103" s="447">
        <f t="shared" si="95"/>
        <v>30</v>
      </c>
      <c r="AG103" s="447">
        <f t="shared" si="96"/>
        <v>33</v>
      </c>
      <c r="AH103" s="447">
        <f t="shared" si="97"/>
        <v>24</v>
      </c>
      <c r="AI103" s="447">
        <f t="shared" si="98"/>
        <v>31</v>
      </c>
      <c r="AJ103" s="447">
        <f t="shared" si="99"/>
        <v>16</v>
      </c>
      <c r="AK103" s="447">
        <f t="shared" si="100"/>
        <v>15</v>
      </c>
      <c r="AL103" s="447">
        <f t="shared" si="101"/>
        <v>16</v>
      </c>
      <c r="AM103" s="447">
        <f t="shared" si="102"/>
        <v>8</v>
      </c>
      <c r="AN103" s="447">
        <f t="shared" si="103"/>
        <v>11</v>
      </c>
      <c r="AO103" s="447">
        <f t="shared" si="104"/>
        <v>3</v>
      </c>
      <c r="AP103" s="447">
        <f t="shared" si="105"/>
        <v>0</v>
      </c>
      <c r="AQ103" s="447">
        <f t="shared" si="106"/>
        <v>2</v>
      </c>
      <c r="AR103" s="447">
        <f t="shared" si="107"/>
        <v>0</v>
      </c>
      <c r="AT103" s="16" t="s">
        <v>115</v>
      </c>
      <c r="AU103" s="13"/>
      <c r="AV103" s="13"/>
      <c r="AW103" s="13"/>
      <c r="AX103" s="13"/>
      <c r="AY103" s="13"/>
      <c r="AZ103" s="13">
        <v>1</v>
      </c>
      <c r="BA103" s="13"/>
      <c r="BB103" s="13">
        <v>1</v>
      </c>
      <c r="BC103" s="13"/>
      <c r="BD103" s="13"/>
      <c r="BE103" s="13"/>
      <c r="BF103" s="13"/>
      <c r="BG103" s="13"/>
      <c r="BH103" s="13">
        <v>1</v>
      </c>
      <c r="BI103" s="13"/>
      <c r="BJ103" s="13"/>
      <c r="BK103" s="13">
        <v>1</v>
      </c>
      <c r="BL103" s="13">
        <v>1</v>
      </c>
      <c r="BM103" s="13"/>
      <c r="BN103" s="13"/>
      <c r="BO103" s="13"/>
      <c r="BP103" s="13">
        <v>4</v>
      </c>
      <c r="BQ103" s="13">
        <v>4</v>
      </c>
      <c r="BR103" s="13">
        <v>3</v>
      </c>
      <c r="BS103" s="13">
        <v>5</v>
      </c>
      <c r="BT103" s="13">
        <v>9</v>
      </c>
      <c r="BU103" s="13">
        <v>1</v>
      </c>
      <c r="BV103" s="13">
        <v>9</v>
      </c>
      <c r="BW103" s="13">
        <v>1</v>
      </c>
      <c r="BX103" s="13">
        <v>4</v>
      </c>
      <c r="BY103" s="13">
        <v>4</v>
      </c>
      <c r="BZ103" s="13">
        <v>6</v>
      </c>
      <c r="CA103" s="13">
        <v>5</v>
      </c>
      <c r="CB103" s="13">
        <v>2</v>
      </c>
      <c r="CC103" s="13">
        <v>3</v>
      </c>
      <c r="CD103" s="13">
        <v>5</v>
      </c>
      <c r="CE103" s="13">
        <v>3</v>
      </c>
      <c r="CF103" s="13">
        <v>5</v>
      </c>
      <c r="CG103" s="13">
        <v>6</v>
      </c>
      <c r="CH103" s="13">
        <v>4</v>
      </c>
      <c r="CI103" s="13">
        <v>4</v>
      </c>
      <c r="CJ103" s="13">
        <v>1</v>
      </c>
      <c r="CK103" s="13">
        <v>5</v>
      </c>
      <c r="CL103" s="13">
        <v>3</v>
      </c>
      <c r="CM103" s="13">
        <v>3</v>
      </c>
      <c r="CN103" s="13">
        <v>5</v>
      </c>
      <c r="CO103" s="13">
        <v>1</v>
      </c>
      <c r="CP103" s="13">
        <v>3</v>
      </c>
      <c r="CQ103" s="13">
        <v>4</v>
      </c>
      <c r="CR103" s="13">
        <v>4</v>
      </c>
      <c r="CS103" s="13">
        <v>7</v>
      </c>
      <c r="CT103" s="13">
        <v>1</v>
      </c>
      <c r="CU103" s="13">
        <v>1</v>
      </c>
      <c r="CV103" s="13">
        <v>2</v>
      </c>
      <c r="CW103" s="13">
        <v>3</v>
      </c>
      <c r="CX103" s="13">
        <v>6</v>
      </c>
      <c r="CY103" s="13">
        <v>3</v>
      </c>
      <c r="CZ103" s="13">
        <v>2</v>
      </c>
      <c r="DA103" s="13"/>
      <c r="DB103" s="13">
        <v>6</v>
      </c>
      <c r="DC103" s="13">
        <v>1</v>
      </c>
      <c r="DD103" s="13">
        <v>3</v>
      </c>
      <c r="DE103" s="13"/>
      <c r="DF103" s="13">
        <v>3</v>
      </c>
      <c r="DG103" s="13">
        <v>2</v>
      </c>
      <c r="DH103" s="13">
        <v>2</v>
      </c>
      <c r="DI103" s="13">
        <v>1</v>
      </c>
      <c r="DJ103" s="13">
        <v>2</v>
      </c>
      <c r="DK103" s="13"/>
      <c r="DL103" s="13">
        <v>1</v>
      </c>
      <c r="DM103" s="13">
        <v>1</v>
      </c>
      <c r="DN103" s="13">
        <v>2</v>
      </c>
      <c r="DO103" s="13">
        <v>2</v>
      </c>
      <c r="DP103" s="13"/>
      <c r="DQ103" s="13"/>
      <c r="DR103" s="13">
        <v>1</v>
      </c>
      <c r="DS103" s="13">
        <v>1</v>
      </c>
      <c r="DT103" s="13">
        <v>1</v>
      </c>
      <c r="DU103" s="13"/>
      <c r="DV103" s="13"/>
      <c r="DW103" s="13">
        <v>1</v>
      </c>
      <c r="DX103" s="13">
        <v>1</v>
      </c>
      <c r="DY103" s="13"/>
      <c r="DZ103" s="13">
        <v>1</v>
      </c>
      <c r="EA103" s="13"/>
      <c r="EB103" s="13"/>
      <c r="EC103" s="13"/>
      <c r="ED103" s="13"/>
      <c r="EE103" s="13"/>
      <c r="EF103" s="13"/>
      <c r="EG103" s="13">
        <v>1</v>
      </c>
      <c r="EH103" s="13"/>
      <c r="EI103" s="13"/>
      <c r="EJ103" s="13"/>
      <c r="EK103" s="13"/>
      <c r="EL103" s="13"/>
      <c r="EM103" s="13">
        <v>1</v>
      </c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59">
        <v>180</v>
      </c>
      <c r="FC103" s="13"/>
      <c r="FD103" s="13">
        <v>1</v>
      </c>
      <c r="FE103" s="13"/>
      <c r="FF103" s="13"/>
      <c r="FG103" s="13"/>
      <c r="FH103" s="13"/>
      <c r="FI103" s="13"/>
      <c r="FJ103" s="13">
        <v>1</v>
      </c>
      <c r="FK103" s="13">
        <v>1</v>
      </c>
      <c r="FL103" s="13"/>
      <c r="FM103" s="13"/>
      <c r="FN103" s="13"/>
      <c r="FO103" s="13"/>
      <c r="FP103" s="13"/>
      <c r="FQ103" s="13"/>
      <c r="FR103" s="13"/>
      <c r="FS103" s="13"/>
      <c r="FT103" s="13">
        <v>2</v>
      </c>
      <c r="FU103" s="13">
        <v>1</v>
      </c>
      <c r="FV103" s="13"/>
      <c r="FW103" s="13">
        <v>4</v>
      </c>
      <c r="FX103" s="13">
        <v>3</v>
      </c>
      <c r="FY103" s="13">
        <v>4</v>
      </c>
      <c r="FZ103" s="13">
        <v>3</v>
      </c>
      <c r="GA103" s="13">
        <v>1</v>
      </c>
      <c r="GB103" s="13">
        <v>5</v>
      </c>
      <c r="GC103" s="13">
        <v>4</v>
      </c>
      <c r="GD103" s="13">
        <v>4</v>
      </c>
      <c r="GE103" s="13">
        <v>2</v>
      </c>
      <c r="GF103" s="13">
        <v>6</v>
      </c>
      <c r="GG103" s="13">
        <v>3</v>
      </c>
      <c r="GH103" s="13">
        <v>4</v>
      </c>
      <c r="GI103" s="13">
        <v>6</v>
      </c>
      <c r="GJ103" s="13">
        <v>3</v>
      </c>
      <c r="GK103" s="13">
        <v>4</v>
      </c>
      <c r="GL103" s="13">
        <v>6</v>
      </c>
      <c r="GM103" s="13">
        <v>1</v>
      </c>
      <c r="GN103" s="13">
        <v>5</v>
      </c>
      <c r="GO103" s="13">
        <v>9</v>
      </c>
      <c r="GP103" s="13">
        <v>5</v>
      </c>
      <c r="GQ103" s="13">
        <v>4</v>
      </c>
      <c r="GR103" s="13">
        <v>7</v>
      </c>
      <c r="GS103" s="13">
        <v>5</v>
      </c>
      <c r="GT103" s="13"/>
      <c r="GU103" s="13">
        <v>1</v>
      </c>
      <c r="GV103" s="13">
        <v>3</v>
      </c>
      <c r="GW103" s="13">
        <v>2</v>
      </c>
      <c r="GX103" s="13">
        <v>2</v>
      </c>
      <c r="GY103" s="13">
        <v>3</v>
      </c>
      <c r="GZ103" s="13">
        <v>3</v>
      </c>
      <c r="HA103" s="13">
        <v>2</v>
      </c>
      <c r="HB103" s="13">
        <v>4</v>
      </c>
      <c r="HC103" s="13">
        <v>2</v>
      </c>
      <c r="HD103" s="13">
        <v>2</v>
      </c>
      <c r="HE103" s="13">
        <v>2</v>
      </c>
      <c r="HF103" s="13">
        <v>1</v>
      </c>
      <c r="HG103" s="13">
        <v>2</v>
      </c>
      <c r="HH103" s="13"/>
      <c r="HI103" s="13">
        <v>4</v>
      </c>
      <c r="HJ103" s="13">
        <v>5</v>
      </c>
      <c r="HK103" s="13">
        <v>1</v>
      </c>
      <c r="HL103" s="13"/>
      <c r="HM103" s="13">
        <v>2</v>
      </c>
      <c r="HN103" s="13">
        <v>4</v>
      </c>
      <c r="HO103" s="13">
        <v>1</v>
      </c>
      <c r="HP103" s="13">
        <v>1</v>
      </c>
      <c r="HQ103" s="13">
        <v>2</v>
      </c>
      <c r="HR103" s="13">
        <v>2</v>
      </c>
      <c r="HS103" s="13">
        <v>2</v>
      </c>
      <c r="HT103" s="13">
        <v>1</v>
      </c>
      <c r="HU103" s="13">
        <v>3</v>
      </c>
      <c r="HV103" s="13">
        <v>4</v>
      </c>
      <c r="HW103" s="13">
        <v>2</v>
      </c>
      <c r="HX103" s="13">
        <v>1</v>
      </c>
      <c r="HY103" s="13">
        <v>2</v>
      </c>
      <c r="HZ103" s="13"/>
      <c r="IA103" s="13">
        <v>1</v>
      </c>
      <c r="IB103" s="13"/>
      <c r="IC103" s="13">
        <v>1</v>
      </c>
      <c r="ID103" s="13">
        <v>2</v>
      </c>
      <c r="IE103" s="13">
        <v>3</v>
      </c>
      <c r="IF103" s="13">
        <v>1</v>
      </c>
      <c r="IG103" s="13">
        <v>1</v>
      </c>
      <c r="IH103" s="13">
        <v>1</v>
      </c>
      <c r="II103" s="13"/>
      <c r="IJ103" s="13">
        <v>1</v>
      </c>
      <c r="IK103" s="13"/>
      <c r="IL103" s="13"/>
      <c r="IM103" s="13">
        <v>1</v>
      </c>
      <c r="IN103" s="13">
        <v>3</v>
      </c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59">
        <v>185</v>
      </c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59"/>
      <c r="NG103" s="13">
        <v>365</v>
      </c>
    </row>
    <row r="104" spans="1:371">
      <c r="A104" s="8" t="s">
        <v>115</v>
      </c>
      <c r="B104" s="253">
        <f t="shared" si="67"/>
        <v>3</v>
      </c>
      <c r="C104" s="253">
        <f t="shared" si="68"/>
        <v>2</v>
      </c>
      <c r="D104" s="253">
        <f t="shared" si="69"/>
        <v>3</v>
      </c>
      <c r="E104" s="253">
        <f t="shared" si="70"/>
        <v>3</v>
      </c>
      <c r="F104" s="253">
        <f t="shared" si="71"/>
        <v>36</v>
      </c>
      <c r="G104" s="253">
        <f t="shared" si="72"/>
        <v>40</v>
      </c>
      <c r="H104" s="253">
        <f t="shared" si="73"/>
        <v>46</v>
      </c>
      <c r="I104" s="253">
        <f t="shared" si="74"/>
        <v>43</v>
      </c>
      <c r="J104" s="253">
        <f t="shared" si="75"/>
        <v>30</v>
      </c>
      <c r="K104" s="253">
        <f t="shared" si="76"/>
        <v>33</v>
      </c>
      <c r="L104" s="253">
        <f t="shared" si="77"/>
        <v>24</v>
      </c>
      <c r="M104" s="253">
        <f t="shared" si="78"/>
        <v>31</v>
      </c>
      <c r="N104" s="253">
        <f t="shared" si="79"/>
        <v>16</v>
      </c>
      <c r="O104" s="253">
        <f t="shared" si="80"/>
        <v>15</v>
      </c>
      <c r="P104" s="253">
        <f t="shared" si="81"/>
        <v>16</v>
      </c>
      <c r="Q104" s="253">
        <f t="shared" si="82"/>
        <v>8</v>
      </c>
      <c r="R104" s="253">
        <f t="shared" si="83"/>
        <v>11</v>
      </c>
      <c r="S104" s="253">
        <f t="shared" si="84"/>
        <v>3</v>
      </c>
      <c r="T104" s="253">
        <f t="shared" si="85"/>
        <v>0</v>
      </c>
      <c r="U104" s="253">
        <f t="shared" si="86"/>
        <v>2</v>
      </c>
      <c r="W104" s="16" t="s">
        <v>116</v>
      </c>
      <c r="X104" s="447">
        <f t="shared" si="87"/>
        <v>1</v>
      </c>
      <c r="Y104" s="447">
        <f t="shared" si="88"/>
        <v>4</v>
      </c>
      <c r="Z104" s="447">
        <f t="shared" si="89"/>
        <v>11</v>
      </c>
      <c r="AA104" s="447">
        <f t="shared" si="90"/>
        <v>12</v>
      </c>
      <c r="AB104" s="447">
        <f t="shared" si="91"/>
        <v>22</v>
      </c>
      <c r="AC104" s="447">
        <f t="shared" si="92"/>
        <v>26</v>
      </c>
      <c r="AD104" s="447">
        <f t="shared" si="93"/>
        <v>21</v>
      </c>
      <c r="AE104" s="447">
        <f t="shared" si="94"/>
        <v>20</v>
      </c>
      <c r="AF104" s="447">
        <f t="shared" si="95"/>
        <v>14</v>
      </c>
      <c r="AG104" s="447">
        <f t="shared" si="96"/>
        <v>19</v>
      </c>
      <c r="AH104" s="447">
        <f t="shared" si="97"/>
        <v>19</v>
      </c>
      <c r="AI104" s="447">
        <f t="shared" si="98"/>
        <v>21</v>
      </c>
      <c r="AJ104" s="447">
        <f t="shared" si="99"/>
        <v>14</v>
      </c>
      <c r="AK104" s="447">
        <f t="shared" si="100"/>
        <v>10</v>
      </c>
      <c r="AL104" s="447">
        <f t="shared" si="101"/>
        <v>10</v>
      </c>
      <c r="AM104" s="447">
        <f t="shared" si="102"/>
        <v>13</v>
      </c>
      <c r="AN104" s="447">
        <f t="shared" si="103"/>
        <v>4</v>
      </c>
      <c r="AO104" s="447">
        <f t="shared" si="104"/>
        <v>11</v>
      </c>
      <c r="AP104" s="447">
        <f t="shared" si="105"/>
        <v>3</v>
      </c>
      <c r="AQ104" s="447">
        <f t="shared" si="106"/>
        <v>5</v>
      </c>
      <c r="AR104" s="447">
        <f t="shared" si="107"/>
        <v>0</v>
      </c>
      <c r="AT104" s="16" t="s">
        <v>116</v>
      </c>
      <c r="AU104" s="13">
        <v>1</v>
      </c>
      <c r="AV104" s="13">
        <v>1</v>
      </c>
      <c r="AW104" s="13"/>
      <c r="AX104" s="13"/>
      <c r="AY104" s="13"/>
      <c r="AZ104" s="13">
        <v>1</v>
      </c>
      <c r="BA104" s="13"/>
      <c r="BB104" s="13">
        <v>1</v>
      </c>
      <c r="BC104" s="13"/>
      <c r="BD104" s="13"/>
      <c r="BE104" s="13"/>
      <c r="BF104" s="13"/>
      <c r="BG104" s="13">
        <v>3</v>
      </c>
      <c r="BH104" s="13"/>
      <c r="BI104" s="13">
        <v>2</v>
      </c>
      <c r="BJ104" s="13">
        <v>1</v>
      </c>
      <c r="BK104" s="13"/>
      <c r="BL104" s="13">
        <v>2</v>
      </c>
      <c r="BM104" s="13">
        <v>2</v>
      </c>
      <c r="BN104" s="13">
        <v>2</v>
      </c>
      <c r="BO104" s="13">
        <v>2</v>
      </c>
      <c r="BP104" s="13">
        <v>1</v>
      </c>
      <c r="BQ104" s="13">
        <v>2</v>
      </c>
      <c r="BR104" s="13">
        <v>5</v>
      </c>
      <c r="BS104" s="13">
        <v>3</v>
      </c>
      <c r="BT104" s="13">
        <v>4</v>
      </c>
      <c r="BU104" s="13">
        <v>5</v>
      </c>
      <c r="BV104" s="13">
        <v>1</v>
      </c>
      <c r="BW104" s="13"/>
      <c r="BX104" s="13">
        <v>3</v>
      </c>
      <c r="BY104" s="13">
        <v>1</v>
      </c>
      <c r="BZ104" s="13">
        <v>2</v>
      </c>
      <c r="CA104" s="13">
        <v>2</v>
      </c>
      <c r="CB104" s="13">
        <v>3</v>
      </c>
      <c r="CC104" s="13"/>
      <c r="CD104" s="13"/>
      <c r="CE104" s="13">
        <v>5</v>
      </c>
      <c r="CF104" s="13">
        <v>1</v>
      </c>
      <c r="CG104" s="13">
        <v>3</v>
      </c>
      <c r="CH104" s="13">
        <v>3</v>
      </c>
      <c r="CI104" s="13">
        <v>2</v>
      </c>
      <c r="CJ104" s="13">
        <v>2</v>
      </c>
      <c r="CK104" s="13">
        <v>1</v>
      </c>
      <c r="CL104" s="13">
        <v>1</v>
      </c>
      <c r="CM104" s="13">
        <v>4</v>
      </c>
      <c r="CN104" s="13"/>
      <c r="CO104" s="13">
        <v>3</v>
      </c>
      <c r="CP104" s="13">
        <v>3</v>
      </c>
      <c r="CQ104" s="13">
        <v>2</v>
      </c>
      <c r="CR104" s="13">
        <v>1</v>
      </c>
      <c r="CS104" s="13">
        <v>2</v>
      </c>
      <c r="CT104" s="13">
        <v>4</v>
      </c>
      <c r="CU104" s="13">
        <v>3</v>
      </c>
      <c r="CV104" s="13">
        <v>2</v>
      </c>
      <c r="CW104" s="13">
        <v>2</v>
      </c>
      <c r="CX104" s="13"/>
      <c r="CY104" s="13">
        <v>3</v>
      </c>
      <c r="CZ104" s="13">
        <v>4</v>
      </c>
      <c r="DA104" s="13">
        <v>1</v>
      </c>
      <c r="DB104" s="13"/>
      <c r="DC104" s="13">
        <v>1</v>
      </c>
      <c r="DD104" s="13"/>
      <c r="DE104" s="13">
        <v>2</v>
      </c>
      <c r="DF104" s="13">
        <v>1</v>
      </c>
      <c r="DG104" s="13"/>
      <c r="DH104" s="13">
        <v>1</v>
      </c>
      <c r="DI104" s="13">
        <v>1</v>
      </c>
      <c r="DJ104" s="13">
        <v>1</v>
      </c>
      <c r="DK104" s="13">
        <v>2</v>
      </c>
      <c r="DL104" s="13">
        <v>1</v>
      </c>
      <c r="DM104" s="13">
        <v>1</v>
      </c>
      <c r="DN104" s="13">
        <v>1</v>
      </c>
      <c r="DO104" s="13">
        <v>1</v>
      </c>
      <c r="DP104" s="13">
        <v>3</v>
      </c>
      <c r="DQ104" s="13">
        <v>2</v>
      </c>
      <c r="DR104" s="13">
        <v>1</v>
      </c>
      <c r="DS104" s="13">
        <v>1</v>
      </c>
      <c r="DT104" s="13">
        <v>1</v>
      </c>
      <c r="DU104" s="13">
        <v>2</v>
      </c>
      <c r="DV104" s="13"/>
      <c r="DW104" s="13"/>
      <c r="DX104" s="13">
        <v>1</v>
      </c>
      <c r="DY104" s="13">
        <v>2</v>
      </c>
      <c r="DZ104" s="13">
        <v>1</v>
      </c>
      <c r="EA104" s="13">
        <v>1</v>
      </c>
      <c r="EB104" s="13"/>
      <c r="EC104" s="13">
        <v>3</v>
      </c>
      <c r="ED104" s="13">
        <v>1</v>
      </c>
      <c r="EE104" s="13">
        <v>2</v>
      </c>
      <c r="EF104" s="13"/>
      <c r="EG104" s="13">
        <v>1</v>
      </c>
      <c r="EH104" s="13"/>
      <c r="EI104" s="13">
        <v>1</v>
      </c>
      <c r="EJ104" s="13"/>
      <c r="EK104" s="13">
        <v>1</v>
      </c>
      <c r="EL104" s="13">
        <v>1</v>
      </c>
      <c r="EM104" s="13">
        <v>1</v>
      </c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59">
        <v>141</v>
      </c>
      <c r="FC104" s="13"/>
      <c r="FD104" s="13"/>
      <c r="FE104" s="13"/>
      <c r="FF104" s="13"/>
      <c r="FG104" s="13"/>
      <c r="FH104" s="13"/>
      <c r="FI104" s="13"/>
      <c r="FJ104" s="13">
        <v>1</v>
      </c>
      <c r="FK104" s="13"/>
      <c r="FL104" s="13"/>
      <c r="FM104" s="13"/>
      <c r="FN104" s="13"/>
      <c r="FO104" s="13"/>
      <c r="FP104" s="13"/>
      <c r="FQ104" s="13">
        <v>2</v>
      </c>
      <c r="FR104" s="13"/>
      <c r="FS104" s="13"/>
      <c r="FT104" s="13">
        <v>2</v>
      </c>
      <c r="FU104" s="13">
        <v>4</v>
      </c>
      <c r="FV104" s="13">
        <v>3</v>
      </c>
      <c r="FW104" s="13"/>
      <c r="FX104" s="13"/>
      <c r="FY104" s="13">
        <v>4</v>
      </c>
      <c r="FZ104" s="13">
        <v>3</v>
      </c>
      <c r="GA104" s="13">
        <v>3</v>
      </c>
      <c r="GB104" s="13">
        <v>2</v>
      </c>
      <c r="GC104" s="13">
        <v>3</v>
      </c>
      <c r="GD104" s="13">
        <v>3</v>
      </c>
      <c r="GE104" s="13">
        <v>4</v>
      </c>
      <c r="GF104" s="13"/>
      <c r="GG104" s="13">
        <v>3</v>
      </c>
      <c r="GH104" s="13">
        <v>4</v>
      </c>
      <c r="GI104" s="13">
        <v>1</v>
      </c>
      <c r="GJ104" s="13">
        <v>1</v>
      </c>
      <c r="GK104" s="13">
        <v>3</v>
      </c>
      <c r="GL104" s="13"/>
      <c r="GM104" s="13">
        <v>2</v>
      </c>
      <c r="GN104" s="13">
        <v>3</v>
      </c>
      <c r="GO104" s="13">
        <v>1</v>
      </c>
      <c r="GP104" s="13">
        <v>3</v>
      </c>
      <c r="GQ104" s="13">
        <v>1</v>
      </c>
      <c r="GR104" s="13">
        <v>2</v>
      </c>
      <c r="GS104" s="13"/>
      <c r="GT104" s="13">
        <v>4</v>
      </c>
      <c r="GU104" s="13">
        <v>3</v>
      </c>
      <c r="GV104" s="13">
        <v>1</v>
      </c>
      <c r="GW104" s="13"/>
      <c r="GX104" s="13">
        <v>1</v>
      </c>
      <c r="GY104" s="13"/>
      <c r="GZ104" s="13">
        <v>2</v>
      </c>
      <c r="HA104" s="13">
        <v>1</v>
      </c>
      <c r="HB104" s="13">
        <v>2</v>
      </c>
      <c r="HC104" s="13">
        <v>2</v>
      </c>
      <c r="HD104" s="13">
        <v>3</v>
      </c>
      <c r="HE104" s="13">
        <v>2</v>
      </c>
      <c r="HF104" s="13">
        <v>3</v>
      </c>
      <c r="HG104" s="13"/>
      <c r="HH104" s="13">
        <v>3</v>
      </c>
      <c r="HI104" s="13">
        <v>1</v>
      </c>
      <c r="HJ104" s="13">
        <v>2</v>
      </c>
      <c r="HK104" s="13">
        <v>3</v>
      </c>
      <c r="HL104" s="13">
        <v>2</v>
      </c>
      <c r="HM104" s="13">
        <v>1</v>
      </c>
      <c r="HN104" s="13">
        <v>1</v>
      </c>
      <c r="HO104" s="13">
        <v>1</v>
      </c>
      <c r="HP104" s="13">
        <v>2</v>
      </c>
      <c r="HQ104" s="13">
        <v>1</v>
      </c>
      <c r="HR104" s="13">
        <v>2</v>
      </c>
      <c r="HS104" s="13"/>
      <c r="HT104" s="13">
        <v>1</v>
      </c>
      <c r="HU104" s="13">
        <v>1</v>
      </c>
      <c r="HV104" s="13"/>
      <c r="HW104" s="13">
        <v>2</v>
      </c>
      <c r="HX104" s="13">
        <v>1</v>
      </c>
      <c r="HY104" s="13"/>
      <c r="HZ104" s="13">
        <v>2</v>
      </c>
      <c r="IA104" s="13">
        <v>2</v>
      </c>
      <c r="IB104" s="13"/>
      <c r="IC104" s="13">
        <v>2</v>
      </c>
      <c r="ID104" s="13"/>
      <c r="IE104" s="13"/>
      <c r="IF104" s="13">
        <v>1</v>
      </c>
      <c r="IG104" s="13"/>
      <c r="IH104" s="13">
        <v>1</v>
      </c>
      <c r="II104" s="13"/>
      <c r="IJ104" s="13">
        <v>2</v>
      </c>
      <c r="IK104" s="13"/>
      <c r="IL104" s="13"/>
      <c r="IM104" s="13"/>
      <c r="IN104" s="13"/>
      <c r="IO104" s="13"/>
      <c r="IP104" s="13"/>
      <c r="IQ104" s="13">
        <v>1</v>
      </c>
      <c r="IR104" s="13"/>
      <c r="IS104" s="13"/>
      <c r="IT104" s="13"/>
      <c r="IU104" s="13">
        <v>2</v>
      </c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59">
        <v>119</v>
      </c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59"/>
      <c r="NG104" s="13">
        <v>260</v>
      </c>
    </row>
    <row r="105" spans="1:371">
      <c r="A105" s="8" t="s">
        <v>116</v>
      </c>
      <c r="B105" s="253">
        <f t="shared" si="67"/>
        <v>1</v>
      </c>
      <c r="C105" s="253">
        <f t="shared" si="68"/>
        <v>4</v>
      </c>
      <c r="D105" s="253">
        <f t="shared" si="69"/>
        <v>11</v>
      </c>
      <c r="E105" s="253">
        <f t="shared" si="70"/>
        <v>12</v>
      </c>
      <c r="F105" s="253">
        <f t="shared" si="71"/>
        <v>22</v>
      </c>
      <c r="G105" s="253">
        <f t="shared" si="72"/>
        <v>26</v>
      </c>
      <c r="H105" s="253">
        <f t="shared" si="73"/>
        <v>21</v>
      </c>
      <c r="I105" s="253">
        <f t="shared" si="74"/>
        <v>20</v>
      </c>
      <c r="J105" s="253">
        <f t="shared" si="75"/>
        <v>14</v>
      </c>
      <c r="K105" s="253">
        <f t="shared" si="76"/>
        <v>19</v>
      </c>
      <c r="L105" s="253">
        <f t="shared" si="77"/>
        <v>19</v>
      </c>
      <c r="M105" s="253">
        <f t="shared" si="78"/>
        <v>21</v>
      </c>
      <c r="N105" s="253">
        <f t="shared" si="79"/>
        <v>14</v>
      </c>
      <c r="O105" s="253">
        <f t="shared" si="80"/>
        <v>10</v>
      </c>
      <c r="P105" s="253">
        <f t="shared" si="81"/>
        <v>10</v>
      </c>
      <c r="Q105" s="253">
        <f t="shared" si="82"/>
        <v>13</v>
      </c>
      <c r="R105" s="253">
        <f t="shared" si="83"/>
        <v>4</v>
      </c>
      <c r="S105" s="253">
        <f t="shared" si="84"/>
        <v>11</v>
      </c>
      <c r="T105" s="253">
        <f t="shared" si="85"/>
        <v>3</v>
      </c>
      <c r="U105" s="253">
        <f t="shared" si="86"/>
        <v>5</v>
      </c>
      <c r="W105" s="16" t="s">
        <v>283</v>
      </c>
      <c r="X105" s="447">
        <f t="shared" si="87"/>
        <v>2</v>
      </c>
      <c r="Y105" s="447">
        <f t="shared" si="88"/>
        <v>4</v>
      </c>
      <c r="Z105" s="447">
        <f t="shared" si="89"/>
        <v>2</v>
      </c>
      <c r="AA105" s="447">
        <f t="shared" si="90"/>
        <v>4</v>
      </c>
      <c r="AB105" s="447">
        <f t="shared" si="91"/>
        <v>7</v>
      </c>
      <c r="AC105" s="447">
        <f t="shared" si="92"/>
        <v>18</v>
      </c>
      <c r="AD105" s="447">
        <f t="shared" si="93"/>
        <v>20</v>
      </c>
      <c r="AE105" s="447">
        <f t="shared" si="94"/>
        <v>19</v>
      </c>
      <c r="AF105" s="447">
        <f t="shared" si="95"/>
        <v>9</v>
      </c>
      <c r="AG105" s="447">
        <f t="shared" si="96"/>
        <v>20</v>
      </c>
      <c r="AH105" s="447">
        <f t="shared" si="97"/>
        <v>5</v>
      </c>
      <c r="AI105" s="447">
        <f t="shared" si="98"/>
        <v>6</v>
      </c>
      <c r="AJ105" s="447">
        <f t="shared" si="99"/>
        <v>9</v>
      </c>
      <c r="AK105" s="447">
        <f t="shared" si="100"/>
        <v>2</v>
      </c>
      <c r="AL105" s="447">
        <f t="shared" si="101"/>
        <v>4</v>
      </c>
      <c r="AM105" s="447">
        <f t="shared" si="102"/>
        <v>5</v>
      </c>
      <c r="AN105" s="447">
        <f t="shared" si="103"/>
        <v>2</v>
      </c>
      <c r="AO105" s="447">
        <f t="shared" si="104"/>
        <v>0</v>
      </c>
      <c r="AP105" s="447">
        <f t="shared" si="105"/>
        <v>1</v>
      </c>
      <c r="AQ105" s="447">
        <f t="shared" si="106"/>
        <v>0</v>
      </c>
      <c r="AR105" s="447">
        <f t="shared" si="107"/>
        <v>0</v>
      </c>
      <c r="AT105" s="16" t="s">
        <v>283</v>
      </c>
      <c r="AU105" s="13"/>
      <c r="AV105" s="13"/>
      <c r="AW105" s="13">
        <v>1</v>
      </c>
      <c r="AX105" s="13">
        <v>2</v>
      </c>
      <c r="AY105" s="13"/>
      <c r="AZ105" s="13"/>
      <c r="BA105" s="13"/>
      <c r="BB105" s="13"/>
      <c r="BC105" s="13"/>
      <c r="BD105" s="13">
        <v>1</v>
      </c>
      <c r="BE105" s="13"/>
      <c r="BF105" s="13"/>
      <c r="BG105" s="13"/>
      <c r="BH105" s="13">
        <v>2</v>
      </c>
      <c r="BI105" s="13"/>
      <c r="BJ105" s="13">
        <v>1</v>
      </c>
      <c r="BK105" s="13"/>
      <c r="BL105" s="13">
        <v>1</v>
      </c>
      <c r="BM105" s="13"/>
      <c r="BN105" s="13"/>
      <c r="BO105" s="13"/>
      <c r="BP105" s="13">
        <v>2</v>
      </c>
      <c r="BQ105" s="13"/>
      <c r="BR105" s="13">
        <v>3</v>
      </c>
      <c r="BS105" s="13">
        <v>1</v>
      </c>
      <c r="BT105" s="13">
        <v>3</v>
      </c>
      <c r="BU105" s="13">
        <v>2</v>
      </c>
      <c r="BV105" s="13">
        <v>1</v>
      </c>
      <c r="BW105" s="13">
        <v>2</v>
      </c>
      <c r="BX105" s="13">
        <v>4</v>
      </c>
      <c r="BY105" s="13">
        <v>1</v>
      </c>
      <c r="BZ105" s="13">
        <v>3</v>
      </c>
      <c r="CA105" s="13">
        <v>1</v>
      </c>
      <c r="CB105" s="13"/>
      <c r="CC105" s="13">
        <v>2</v>
      </c>
      <c r="CD105" s="13">
        <v>3</v>
      </c>
      <c r="CE105" s="13">
        <v>3</v>
      </c>
      <c r="CF105" s="13">
        <v>2</v>
      </c>
      <c r="CG105" s="13">
        <v>1</v>
      </c>
      <c r="CH105" s="13">
        <v>3</v>
      </c>
      <c r="CI105" s="13">
        <v>3</v>
      </c>
      <c r="CJ105" s="13">
        <v>1</v>
      </c>
      <c r="CK105" s="13">
        <v>2</v>
      </c>
      <c r="CL105" s="13">
        <v>2</v>
      </c>
      <c r="CM105" s="13"/>
      <c r="CN105" s="13">
        <v>3</v>
      </c>
      <c r="CO105" s="13">
        <v>4</v>
      </c>
      <c r="CP105" s="13">
        <v>2</v>
      </c>
      <c r="CQ105" s="13">
        <v>1</v>
      </c>
      <c r="CR105" s="13">
        <v>2</v>
      </c>
      <c r="CS105" s="13"/>
      <c r="CT105" s="13">
        <v>1</v>
      </c>
      <c r="CU105" s="13"/>
      <c r="CV105" s="13"/>
      <c r="CW105" s="13"/>
      <c r="CX105" s="13">
        <v>2</v>
      </c>
      <c r="CY105" s="13"/>
      <c r="CZ105" s="13">
        <v>1</v>
      </c>
      <c r="DA105" s="13">
        <v>1</v>
      </c>
      <c r="DB105" s="13">
        <v>1</v>
      </c>
      <c r="DC105" s="13"/>
      <c r="DD105" s="13"/>
      <c r="DE105" s="13"/>
      <c r="DF105" s="13"/>
      <c r="DG105" s="13"/>
      <c r="DH105" s="13"/>
      <c r="DI105" s="13"/>
      <c r="DJ105" s="13">
        <v>1</v>
      </c>
      <c r="DK105" s="13">
        <v>1</v>
      </c>
      <c r="DL105" s="13"/>
      <c r="DM105" s="13"/>
      <c r="DN105" s="13"/>
      <c r="DO105" s="13">
        <v>1</v>
      </c>
      <c r="DP105" s="13"/>
      <c r="DQ105" s="13"/>
      <c r="DR105" s="13">
        <v>2</v>
      </c>
      <c r="DS105" s="13">
        <v>1</v>
      </c>
      <c r="DT105" s="13"/>
      <c r="DU105" s="13"/>
      <c r="DV105" s="13">
        <v>1</v>
      </c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59">
        <v>78</v>
      </c>
      <c r="FC105" s="13"/>
      <c r="FD105" s="13"/>
      <c r="FE105" s="13"/>
      <c r="FF105" s="13">
        <v>1</v>
      </c>
      <c r="FG105" s="13"/>
      <c r="FH105" s="13"/>
      <c r="FI105" s="13"/>
      <c r="FJ105" s="13"/>
      <c r="FK105" s="13">
        <v>1</v>
      </c>
      <c r="FL105" s="13"/>
      <c r="FM105" s="13"/>
      <c r="FN105" s="13"/>
      <c r="FO105" s="13"/>
      <c r="FP105" s="13"/>
      <c r="FQ105" s="13"/>
      <c r="FR105" s="13"/>
      <c r="FS105" s="13">
        <v>1</v>
      </c>
      <c r="FT105" s="13"/>
      <c r="FU105" s="13"/>
      <c r="FV105" s="13">
        <v>1</v>
      </c>
      <c r="FW105" s="13">
        <v>1</v>
      </c>
      <c r="FX105" s="13"/>
      <c r="FY105" s="13">
        <v>1</v>
      </c>
      <c r="FZ105" s="13">
        <v>1</v>
      </c>
      <c r="GA105" s="13"/>
      <c r="GB105" s="13"/>
      <c r="GC105" s="13">
        <v>1</v>
      </c>
      <c r="GD105" s="13">
        <v>2</v>
      </c>
      <c r="GE105" s="13"/>
      <c r="GF105" s="13">
        <v>1</v>
      </c>
      <c r="GG105" s="13">
        <v>2</v>
      </c>
      <c r="GH105" s="13">
        <v>1</v>
      </c>
      <c r="GI105" s="13">
        <v>3</v>
      </c>
      <c r="GJ105" s="13">
        <v>1</v>
      </c>
      <c r="GK105" s="13">
        <v>1</v>
      </c>
      <c r="GL105" s="13">
        <v>4</v>
      </c>
      <c r="GM105" s="13">
        <v>1</v>
      </c>
      <c r="GN105" s="13">
        <v>3</v>
      </c>
      <c r="GO105" s="13">
        <v>2</v>
      </c>
      <c r="GP105" s="13">
        <v>2</v>
      </c>
      <c r="GQ105" s="13">
        <v>1</v>
      </c>
      <c r="GR105" s="13">
        <v>1</v>
      </c>
      <c r="GS105" s="13">
        <v>4</v>
      </c>
      <c r="GT105" s="13">
        <v>1</v>
      </c>
      <c r="GU105" s="13"/>
      <c r="GV105" s="13">
        <v>2</v>
      </c>
      <c r="GW105" s="13"/>
      <c r="GX105" s="13"/>
      <c r="GY105" s="13"/>
      <c r="GZ105" s="13"/>
      <c r="HA105" s="13">
        <v>1</v>
      </c>
      <c r="HB105" s="13">
        <v>1</v>
      </c>
      <c r="HC105" s="13"/>
      <c r="HD105" s="13"/>
      <c r="HE105" s="13"/>
      <c r="HF105" s="13">
        <v>1</v>
      </c>
      <c r="HG105" s="13"/>
      <c r="HH105" s="13">
        <v>1</v>
      </c>
      <c r="HI105" s="13">
        <v>1</v>
      </c>
      <c r="HJ105" s="13"/>
      <c r="HK105" s="13">
        <v>1</v>
      </c>
      <c r="HL105" s="13"/>
      <c r="HM105" s="13">
        <v>2</v>
      </c>
      <c r="HN105" s="13"/>
      <c r="HO105" s="13">
        <v>1</v>
      </c>
      <c r="HP105" s="13"/>
      <c r="HQ105" s="13">
        <v>1</v>
      </c>
      <c r="HR105" s="13">
        <v>1</v>
      </c>
      <c r="HS105" s="13">
        <v>3</v>
      </c>
      <c r="HT105" s="13"/>
      <c r="HU105" s="13"/>
      <c r="HV105" s="13">
        <v>1</v>
      </c>
      <c r="HW105" s="13">
        <v>1</v>
      </c>
      <c r="HX105" s="13">
        <v>1</v>
      </c>
      <c r="HY105" s="13">
        <v>1</v>
      </c>
      <c r="HZ105" s="13"/>
      <c r="IA105" s="13"/>
      <c r="IB105" s="13"/>
      <c r="IC105" s="13"/>
      <c r="ID105" s="13"/>
      <c r="IE105" s="13">
        <v>1</v>
      </c>
      <c r="IF105" s="13"/>
      <c r="IG105" s="13">
        <v>1</v>
      </c>
      <c r="IH105" s="13"/>
      <c r="II105" s="13"/>
      <c r="IJ105" s="13"/>
      <c r="IK105" s="13"/>
      <c r="IL105" s="13"/>
      <c r="IM105" s="13"/>
      <c r="IN105" s="13"/>
      <c r="IO105" s="13">
        <v>1</v>
      </c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59">
        <v>61</v>
      </c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59"/>
      <c r="NG105" s="13">
        <v>139</v>
      </c>
    </row>
    <row r="106" spans="1:371">
      <c r="A106" s="8" t="s">
        <v>117</v>
      </c>
      <c r="B106" s="253">
        <f t="shared" si="67"/>
        <v>2</v>
      </c>
      <c r="C106" s="253">
        <f t="shared" si="68"/>
        <v>4</v>
      </c>
      <c r="D106" s="253">
        <f t="shared" si="69"/>
        <v>4</v>
      </c>
      <c r="E106" s="253">
        <f t="shared" si="70"/>
        <v>1</v>
      </c>
      <c r="F106" s="253">
        <f t="shared" si="71"/>
        <v>13</v>
      </c>
      <c r="G106" s="253">
        <f t="shared" si="72"/>
        <v>9</v>
      </c>
      <c r="H106" s="253">
        <f t="shared" si="73"/>
        <v>9</v>
      </c>
      <c r="I106" s="253">
        <f t="shared" si="74"/>
        <v>10</v>
      </c>
      <c r="J106" s="253">
        <f t="shared" si="75"/>
        <v>10</v>
      </c>
      <c r="K106" s="253">
        <f t="shared" si="76"/>
        <v>16</v>
      </c>
      <c r="L106" s="253">
        <f t="shared" si="77"/>
        <v>6</v>
      </c>
      <c r="M106" s="253">
        <f t="shared" si="78"/>
        <v>6</v>
      </c>
      <c r="N106" s="253">
        <f t="shared" si="79"/>
        <v>3</v>
      </c>
      <c r="O106" s="253">
        <f t="shared" si="80"/>
        <v>6</v>
      </c>
      <c r="P106" s="253">
        <f t="shared" si="81"/>
        <v>3</v>
      </c>
      <c r="Q106" s="253">
        <f t="shared" si="82"/>
        <v>0</v>
      </c>
      <c r="R106" s="253">
        <f t="shared" si="83"/>
        <v>2</v>
      </c>
      <c r="S106" s="253">
        <f t="shared" si="84"/>
        <v>4</v>
      </c>
      <c r="T106" s="253">
        <f t="shared" si="85"/>
        <v>2</v>
      </c>
      <c r="U106" s="253">
        <f t="shared" si="86"/>
        <v>0</v>
      </c>
      <c r="W106" s="16" t="s">
        <v>117</v>
      </c>
      <c r="X106" s="447">
        <f t="shared" si="87"/>
        <v>2</v>
      </c>
      <c r="Y106" s="447">
        <f t="shared" si="88"/>
        <v>4</v>
      </c>
      <c r="Z106" s="447">
        <f t="shared" si="89"/>
        <v>4</v>
      </c>
      <c r="AA106" s="447">
        <f t="shared" si="90"/>
        <v>1</v>
      </c>
      <c r="AB106" s="447">
        <f t="shared" si="91"/>
        <v>13</v>
      </c>
      <c r="AC106" s="447">
        <f t="shared" si="92"/>
        <v>9</v>
      </c>
      <c r="AD106" s="447">
        <f t="shared" si="93"/>
        <v>9</v>
      </c>
      <c r="AE106" s="447">
        <f t="shared" si="94"/>
        <v>10</v>
      </c>
      <c r="AF106" s="447">
        <f t="shared" si="95"/>
        <v>10</v>
      </c>
      <c r="AG106" s="447">
        <f t="shared" si="96"/>
        <v>16</v>
      </c>
      <c r="AH106" s="447">
        <f t="shared" si="97"/>
        <v>6</v>
      </c>
      <c r="AI106" s="447">
        <f t="shared" si="98"/>
        <v>6</v>
      </c>
      <c r="AJ106" s="447">
        <f t="shared" si="99"/>
        <v>3</v>
      </c>
      <c r="AK106" s="447">
        <f t="shared" si="100"/>
        <v>6</v>
      </c>
      <c r="AL106" s="447">
        <f t="shared" si="101"/>
        <v>3</v>
      </c>
      <c r="AM106" s="447">
        <f t="shared" si="102"/>
        <v>0</v>
      </c>
      <c r="AN106" s="447">
        <f t="shared" si="103"/>
        <v>2</v>
      </c>
      <c r="AO106" s="447">
        <f t="shared" si="104"/>
        <v>4</v>
      </c>
      <c r="AP106" s="447">
        <f t="shared" si="105"/>
        <v>2</v>
      </c>
      <c r="AQ106" s="447">
        <f t="shared" si="106"/>
        <v>0</v>
      </c>
      <c r="AR106" s="447">
        <f t="shared" si="107"/>
        <v>0</v>
      </c>
      <c r="AT106" s="16" t="s">
        <v>117</v>
      </c>
      <c r="AU106" s="13">
        <v>1</v>
      </c>
      <c r="AV106" s="13"/>
      <c r="AW106" s="13">
        <v>1</v>
      </c>
      <c r="AX106" s="13">
        <v>1</v>
      </c>
      <c r="AY106" s="13">
        <v>1</v>
      </c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>
        <v>1</v>
      </c>
      <c r="BO106" s="13">
        <v>1</v>
      </c>
      <c r="BP106" s="13">
        <v>1</v>
      </c>
      <c r="BQ106" s="13">
        <v>1</v>
      </c>
      <c r="BR106" s="13"/>
      <c r="BS106" s="13"/>
      <c r="BT106" s="13"/>
      <c r="BU106" s="13">
        <v>1</v>
      </c>
      <c r="BV106" s="13">
        <v>1</v>
      </c>
      <c r="BW106" s="13">
        <v>3</v>
      </c>
      <c r="BX106" s="13">
        <v>1</v>
      </c>
      <c r="BY106" s="13"/>
      <c r="BZ106" s="13">
        <v>1</v>
      </c>
      <c r="CA106" s="13"/>
      <c r="CB106" s="13">
        <v>3</v>
      </c>
      <c r="CC106" s="13"/>
      <c r="CD106" s="13"/>
      <c r="CE106" s="13">
        <v>2</v>
      </c>
      <c r="CF106" s="13">
        <v>1</v>
      </c>
      <c r="CG106" s="13">
        <v>3</v>
      </c>
      <c r="CH106" s="13"/>
      <c r="CI106" s="13">
        <v>3</v>
      </c>
      <c r="CJ106" s="13">
        <v>3</v>
      </c>
      <c r="CK106" s="13">
        <v>3</v>
      </c>
      <c r="CL106" s="13">
        <v>1</v>
      </c>
      <c r="CM106" s="13">
        <v>2</v>
      </c>
      <c r="CN106" s="13"/>
      <c r="CO106" s="13"/>
      <c r="CP106" s="13">
        <v>2</v>
      </c>
      <c r="CQ106" s="13">
        <v>2</v>
      </c>
      <c r="CR106" s="13"/>
      <c r="CS106" s="13">
        <v>1</v>
      </c>
      <c r="CT106" s="13"/>
      <c r="CU106" s="13">
        <v>2</v>
      </c>
      <c r="CV106" s="13"/>
      <c r="CW106" s="13"/>
      <c r="CX106" s="13"/>
      <c r="CY106" s="13"/>
      <c r="CZ106" s="13">
        <v>1</v>
      </c>
      <c r="DA106" s="13">
        <v>2</v>
      </c>
      <c r="DB106" s="13"/>
      <c r="DC106" s="13">
        <v>1</v>
      </c>
      <c r="DD106" s="13">
        <v>1</v>
      </c>
      <c r="DE106" s="13"/>
      <c r="DF106" s="13"/>
      <c r="DG106" s="13">
        <v>1</v>
      </c>
      <c r="DH106" s="13">
        <v>1</v>
      </c>
      <c r="DI106" s="13">
        <v>1</v>
      </c>
      <c r="DJ106" s="13"/>
      <c r="DK106" s="13"/>
      <c r="DL106" s="13">
        <v>1</v>
      </c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>
        <v>1</v>
      </c>
      <c r="DX106" s="13"/>
      <c r="DY106" s="13">
        <v>3</v>
      </c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59">
        <v>56</v>
      </c>
      <c r="FC106" s="13"/>
      <c r="FD106" s="13"/>
      <c r="FE106" s="13"/>
      <c r="FF106" s="13"/>
      <c r="FG106" s="13"/>
      <c r="FH106" s="13">
        <v>1</v>
      </c>
      <c r="FI106" s="13"/>
      <c r="FJ106" s="13"/>
      <c r="FK106" s="13"/>
      <c r="FL106" s="13">
        <v>1</v>
      </c>
      <c r="FM106" s="13"/>
      <c r="FN106" s="13"/>
      <c r="FO106" s="13"/>
      <c r="FP106" s="13">
        <v>1</v>
      </c>
      <c r="FQ106" s="13"/>
      <c r="FR106" s="13">
        <v>1</v>
      </c>
      <c r="FS106" s="13"/>
      <c r="FT106" s="13">
        <v>1</v>
      </c>
      <c r="FU106" s="13">
        <v>1</v>
      </c>
      <c r="FV106" s="13"/>
      <c r="FW106" s="13"/>
      <c r="FX106" s="13"/>
      <c r="FY106" s="13">
        <v>4</v>
      </c>
      <c r="FZ106" s="13">
        <v>2</v>
      </c>
      <c r="GA106" s="13">
        <v>3</v>
      </c>
      <c r="GB106" s="13">
        <v>1</v>
      </c>
      <c r="GC106" s="13"/>
      <c r="GD106" s="13">
        <v>1</v>
      </c>
      <c r="GE106" s="13">
        <v>1</v>
      </c>
      <c r="GF106" s="13">
        <v>1</v>
      </c>
      <c r="GG106" s="13">
        <v>2</v>
      </c>
      <c r="GH106" s="13">
        <v>1</v>
      </c>
      <c r="GI106" s="13">
        <v>2</v>
      </c>
      <c r="GJ106" s="13">
        <v>1</v>
      </c>
      <c r="GK106" s="13"/>
      <c r="GL106" s="13"/>
      <c r="GM106" s="13"/>
      <c r="GN106" s="13"/>
      <c r="GO106" s="13">
        <v>1</v>
      </c>
      <c r="GP106" s="13">
        <v>2</v>
      </c>
      <c r="GQ106" s="13">
        <v>2</v>
      </c>
      <c r="GR106" s="13">
        <v>4</v>
      </c>
      <c r="GS106" s="13"/>
      <c r="GT106" s="13"/>
      <c r="GU106" s="13">
        <v>1</v>
      </c>
      <c r="GV106" s="13"/>
      <c r="GW106" s="13">
        <v>1</v>
      </c>
      <c r="GX106" s="13"/>
      <c r="GY106" s="13"/>
      <c r="GZ106" s="13">
        <v>2</v>
      </c>
      <c r="HA106" s="13">
        <v>1</v>
      </c>
      <c r="HB106" s="13">
        <v>1</v>
      </c>
      <c r="HC106" s="13">
        <v>1</v>
      </c>
      <c r="HD106" s="13">
        <v>1</v>
      </c>
      <c r="HE106" s="13"/>
      <c r="HF106" s="13">
        <v>1</v>
      </c>
      <c r="HG106" s="13"/>
      <c r="HH106" s="13"/>
      <c r="HI106" s="13"/>
      <c r="HJ106" s="13">
        <v>1</v>
      </c>
      <c r="HK106" s="13"/>
      <c r="HL106" s="13"/>
      <c r="HM106" s="13"/>
      <c r="HN106" s="13"/>
      <c r="HO106" s="13"/>
      <c r="HP106" s="13"/>
      <c r="HQ106" s="13">
        <v>1</v>
      </c>
      <c r="HR106" s="13">
        <v>1</v>
      </c>
      <c r="HS106" s="13">
        <v>1</v>
      </c>
      <c r="HT106" s="13"/>
      <c r="HU106" s="13">
        <v>1</v>
      </c>
      <c r="HV106" s="13"/>
      <c r="HW106" s="13"/>
      <c r="HX106" s="13"/>
      <c r="HY106" s="13"/>
      <c r="HZ106" s="13"/>
      <c r="IA106" s="13">
        <v>1</v>
      </c>
      <c r="IB106" s="13">
        <v>1</v>
      </c>
      <c r="IC106" s="13"/>
      <c r="ID106" s="13"/>
      <c r="IE106" s="13"/>
      <c r="IF106" s="13">
        <v>1</v>
      </c>
      <c r="IG106" s="13"/>
      <c r="IH106" s="13">
        <v>1</v>
      </c>
      <c r="II106" s="13"/>
      <c r="IJ106" s="13"/>
      <c r="IK106" s="13"/>
      <c r="IL106" s="13"/>
      <c r="IM106" s="13"/>
      <c r="IN106" s="13"/>
      <c r="IO106" s="13">
        <v>1</v>
      </c>
      <c r="IP106" s="13">
        <v>1</v>
      </c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59">
        <v>54</v>
      </c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59"/>
      <c r="NG106" s="13">
        <v>110</v>
      </c>
    </row>
    <row r="107" spans="1:371">
      <c r="A107" s="8" t="s">
        <v>207</v>
      </c>
      <c r="B107" s="253">
        <f t="shared" si="67"/>
        <v>5</v>
      </c>
      <c r="C107" s="253">
        <f t="shared" si="68"/>
        <v>5</v>
      </c>
      <c r="D107" s="253">
        <f t="shared" si="69"/>
        <v>13</v>
      </c>
      <c r="E107" s="253">
        <f t="shared" si="70"/>
        <v>20</v>
      </c>
      <c r="F107" s="253">
        <f t="shared" si="71"/>
        <v>23</v>
      </c>
      <c r="G107" s="253">
        <f t="shared" si="72"/>
        <v>35</v>
      </c>
      <c r="H107" s="253">
        <f t="shared" si="73"/>
        <v>16</v>
      </c>
      <c r="I107" s="253">
        <f t="shared" si="74"/>
        <v>25</v>
      </c>
      <c r="J107" s="253">
        <f t="shared" si="75"/>
        <v>12</v>
      </c>
      <c r="K107" s="253">
        <f t="shared" si="76"/>
        <v>15</v>
      </c>
      <c r="L107" s="253">
        <f t="shared" si="77"/>
        <v>24</v>
      </c>
      <c r="M107" s="253">
        <f t="shared" si="78"/>
        <v>23</v>
      </c>
      <c r="N107" s="253">
        <f t="shared" si="79"/>
        <v>10</v>
      </c>
      <c r="O107" s="253">
        <f t="shared" si="80"/>
        <v>7</v>
      </c>
      <c r="P107" s="253">
        <f t="shared" si="81"/>
        <v>9</v>
      </c>
      <c r="Q107" s="253">
        <f t="shared" si="82"/>
        <v>1</v>
      </c>
      <c r="R107" s="253">
        <f t="shared" si="83"/>
        <v>1</v>
      </c>
      <c r="S107" s="253">
        <f t="shared" si="84"/>
        <v>2</v>
      </c>
      <c r="T107" s="253">
        <f t="shared" si="85"/>
        <v>0</v>
      </c>
      <c r="U107" s="253">
        <f t="shared" si="86"/>
        <v>1</v>
      </c>
      <c r="W107" s="16" t="s">
        <v>207</v>
      </c>
      <c r="X107" s="447">
        <f t="shared" si="87"/>
        <v>5</v>
      </c>
      <c r="Y107" s="447">
        <f t="shared" si="88"/>
        <v>5</v>
      </c>
      <c r="Z107" s="447">
        <f t="shared" si="89"/>
        <v>13</v>
      </c>
      <c r="AA107" s="447">
        <f t="shared" si="90"/>
        <v>20</v>
      </c>
      <c r="AB107" s="447">
        <f t="shared" si="91"/>
        <v>23</v>
      </c>
      <c r="AC107" s="447">
        <f t="shared" si="92"/>
        <v>35</v>
      </c>
      <c r="AD107" s="447">
        <f t="shared" si="93"/>
        <v>16</v>
      </c>
      <c r="AE107" s="447">
        <f t="shared" si="94"/>
        <v>25</v>
      </c>
      <c r="AF107" s="447">
        <f t="shared" si="95"/>
        <v>12</v>
      </c>
      <c r="AG107" s="447">
        <f t="shared" si="96"/>
        <v>15</v>
      </c>
      <c r="AH107" s="447">
        <f t="shared" si="97"/>
        <v>24</v>
      </c>
      <c r="AI107" s="447">
        <f t="shared" si="98"/>
        <v>23</v>
      </c>
      <c r="AJ107" s="447">
        <f t="shared" si="99"/>
        <v>10</v>
      </c>
      <c r="AK107" s="447">
        <f t="shared" si="100"/>
        <v>7</v>
      </c>
      <c r="AL107" s="447">
        <f t="shared" si="101"/>
        <v>9</v>
      </c>
      <c r="AM107" s="447">
        <f t="shared" si="102"/>
        <v>1</v>
      </c>
      <c r="AN107" s="447">
        <f t="shared" si="103"/>
        <v>1</v>
      </c>
      <c r="AO107" s="447">
        <f t="shared" si="104"/>
        <v>2</v>
      </c>
      <c r="AP107" s="447">
        <f t="shared" si="105"/>
        <v>0</v>
      </c>
      <c r="AQ107" s="447">
        <f t="shared" si="106"/>
        <v>1</v>
      </c>
      <c r="AR107" s="447">
        <f t="shared" si="107"/>
        <v>1</v>
      </c>
      <c r="AT107" s="16" t="s">
        <v>207</v>
      </c>
      <c r="AU107" s="13"/>
      <c r="AV107" s="13"/>
      <c r="AW107" s="13"/>
      <c r="AX107" s="13">
        <v>2</v>
      </c>
      <c r="AY107" s="13"/>
      <c r="AZ107" s="13">
        <v>1</v>
      </c>
      <c r="BA107" s="13"/>
      <c r="BB107" s="13">
        <v>2</v>
      </c>
      <c r="BC107" s="13"/>
      <c r="BD107" s="13"/>
      <c r="BE107" s="13">
        <v>2</v>
      </c>
      <c r="BF107" s="13"/>
      <c r="BG107" s="13">
        <v>2</v>
      </c>
      <c r="BH107" s="13">
        <v>1</v>
      </c>
      <c r="BI107" s="13">
        <v>1</v>
      </c>
      <c r="BJ107" s="13">
        <v>2</v>
      </c>
      <c r="BK107" s="13">
        <v>1</v>
      </c>
      <c r="BL107" s="13">
        <v>4</v>
      </c>
      <c r="BM107" s="13">
        <v>4</v>
      </c>
      <c r="BN107" s="13">
        <v>3</v>
      </c>
      <c r="BO107" s="13">
        <v>6</v>
      </c>
      <c r="BP107" s="13">
        <v>5</v>
      </c>
      <c r="BQ107" s="13">
        <v>2</v>
      </c>
      <c r="BR107" s="13">
        <v>3</v>
      </c>
      <c r="BS107" s="13">
        <v>6</v>
      </c>
      <c r="BT107" s="13">
        <v>3</v>
      </c>
      <c r="BU107" s="13">
        <v>2</v>
      </c>
      <c r="BV107" s="13">
        <v>2</v>
      </c>
      <c r="BW107" s="13">
        <v>4</v>
      </c>
      <c r="BX107" s="13">
        <v>2</v>
      </c>
      <c r="BY107" s="13">
        <v>3</v>
      </c>
      <c r="BZ107" s="13">
        <v>2</v>
      </c>
      <c r="CA107" s="13">
        <v>4</v>
      </c>
      <c r="CB107" s="13">
        <v>3</v>
      </c>
      <c r="CC107" s="13">
        <v>3</v>
      </c>
      <c r="CD107" s="13">
        <v>3</v>
      </c>
      <c r="CE107" s="13">
        <v>3</v>
      </c>
      <c r="CF107" s="13">
        <v>1</v>
      </c>
      <c r="CG107" s="13">
        <v>1</v>
      </c>
      <c r="CH107" s="13">
        <v>2</v>
      </c>
      <c r="CI107" s="13">
        <v>1</v>
      </c>
      <c r="CJ107" s="13">
        <v>3</v>
      </c>
      <c r="CK107" s="13">
        <v>1</v>
      </c>
      <c r="CL107" s="13">
        <v>1</v>
      </c>
      <c r="CM107" s="13"/>
      <c r="CN107" s="13">
        <v>1</v>
      </c>
      <c r="CO107" s="13">
        <v>1</v>
      </c>
      <c r="CP107" s="13"/>
      <c r="CQ107" s="13">
        <v>2</v>
      </c>
      <c r="CR107" s="13">
        <v>5</v>
      </c>
      <c r="CS107" s="13">
        <v>3</v>
      </c>
      <c r="CT107" s="13">
        <v>1</v>
      </c>
      <c r="CU107" s="13">
        <v>2</v>
      </c>
      <c r="CV107" s="13">
        <v>6</v>
      </c>
      <c r="CW107" s="13">
        <v>1</v>
      </c>
      <c r="CX107" s="13">
        <v>3</v>
      </c>
      <c r="CY107" s="13">
        <v>1</v>
      </c>
      <c r="CZ107" s="13">
        <v>2</v>
      </c>
      <c r="DA107" s="13">
        <v>1</v>
      </c>
      <c r="DB107" s="13">
        <v>3</v>
      </c>
      <c r="DC107" s="13">
        <v>3</v>
      </c>
      <c r="DD107" s="13">
        <v>1</v>
      </c>
      <c r="DE107" s="13">
        <v>1</v>
      </c>
      <c r="DF107" s="13"/>
      <c r="DG107" s="13"/>
      <c r="DH107" s="13"/>
      <c r="DI107" s="13">
        <v>1</v>
      </c>
      <c r="DJ107" s="13"/>
      <c r="DK107" s="13">
        <v>1</v>
      </c>
      <c r="DL107" s="13"/>
      <c r="DM107" s="13"/>
      <c r="DN107" s="13"/>
      <c r="DO107" s="13"/>
      <c r="DP107" s="13"/>
      <c r="DQ107" s="13">
        <v>1</v>
      </c>
      <c r="DR107" s="13"/>
      <c r="DS107" s="13"/>
      <c r="DT107" s="13"/>
      <c r="DU107" s="13"/>
      <c r="DV107" s="13"/>
      <c r="DW107" s="13"/>
      <c r="DX107" s="13"/>
      <c r="DY107" s="13"/>
      <c r="DZ107" s="13">
        <v>1</v>
      </c>
      <c r="EA107" s="13"/>
      <c r="EB107" s="13"/>
      <c r="EC107" s="13"/>
      <c r="ED107" s="13"/>
      <c r="EE107" s="13">
        <v>1</v>
      </c>
      <c r="EF107" s="13"/>
      <c r="EG107" s="13"/>
      <c r="EH107" s="13">
        <v>1</v>
      </c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59">
        <v>134</v>
      </c>
      <c r="FC107" s="13"/>
      <c r="FD107" s="13">
        <v>1</v>
      </c>
      <c r="FE107" s="13">
        <v>2</v>
      </c>
      <c r="FF107" s="13"/>
      <c r="FG107" s="13"/>
      <c r="FH107" s="13"/>
      <c r="FI107" s="13"/>
      <c r="FJ107" s="13"/>
      <c r="FK107" s="13"/>
      <c r="FL107" s="13">
        <v>2</v>
      </c>
      <c r="FM107" s="13"/>
      <c r="FN107" s="13"/>
      <c r="FO107" s="13"/>
      <c r="FP107" s="13"/>
      <c r="FQ107" s="13"/>
      <c r="FR107" s="13">
        <v>3</v>
      </c>
      <c r="FS107" s="13">
        <v>1</v>
      </c>
      <c r="FT107" s="13">
        <v>1</v>
      </c>
      <c r="FU107" s="13">
        <v>3</v>
      </c>
      <c r="FV107" s="13">
        <v>5</v>
      </c>
      <c r="FW107" s="13">
        <v>1</v>
      </c>
      <c r="FX107" s="13"/>
      <c r="FY107" s="13">
        <v>2</v>
      </c>
      <c r="FZ107" s="13">
        <v>6</v>
      </c>
      <c r="GA107" s="13"/>
      <c r="GB107" s="13">
        <v>3</v>
      </c>
      <c r="GC107" s="13">
        <v>3</v>
      </c>
      <c r="GD107" s="13">
        <v>2</v>
      </c>
      <c r="GE107" s="13">
        <v>5</v>
      </c>
      <c r="GF107" s="13">
        <v>1</v>
      </c>
      <c r="GG107" s="13">
        <v>2</v>
      </c>
      <c r="GH107" s="13">
        <v>4</v>
      </c>
      <c r="GI107" s="13"/>
      <c r="GJ107" s="13">
        <v>2</v>
      </c>
      <c r="GK107" s="13"/>
      <c r="GL107" s="13">
        <v>1</v>
      </c>
      <c r="GM107" s="13">
        <v>3</v>
      </c>
      <c r="GN107" s="13">
        <v>1</v>
      </c>
      <c r="GO107" s="13">
        <v>1</v>
      </c>
      <c r="GP107" s="13">
        <v>2</v>
      </c>
      <c r="GQ107" s="13">
        <v>2</v>
      </c>
      <c r="GR107" s="13"/>
      <c r="GS107" s="13">
        <v>1</v>
      </c>
      <c r="GT107" s="13"/>
      <c r="GU107" s="13">
        <v>1</v>
      </c>
      <c r="GV107" s="13">
        <v>1</v>
      </c>
      <c r="GW107" s="13">
        <v>3</v>
      </c>
      <c r="GX107" s="13">
        <v>1</v>
      </c>
      <c r="GY107" s="13">
        <v>2</v>
      </c>
      <c r="GZ107" s="13">
        <v>1</v>
      </c>
      <c r="HA107" s="13"/>
      <c r="HB107" s="13">
        <v>2</v>
      </c>
      <c r="HC107" s="13"/>
      <c r="HD107" s="13">
        <v>2</v>
      </c>
      <c r="HE107" s="13">
        <v>1</v>
      </c>
      <c r="HF107" s="13">
        <v>3</v>
      </c>
      <c r="HG107" s="13">
        <v>5</v>
      </c>
      <c r="HH107" s="13">
        <v>4</v>
      </c>
      <c r="HI107" s="13">
        <v>5</v>
      </c>
      <c r="HJ107" s="13">
        <v>2</v>
      </c>
      <c r="HK107" s="13">
        <v>2</v>
      </c>
      <c r="HL107" s="13">
        <v>1</v>
      </c>
      <c r="HM107" s="13"/>
      <c r="HN107" s="13">
        <v>2</v>
      </c>
      <c r="HO107" s="13">
        <v>3</v>
      </c>
      <c r="HP107" s="13"/>
      <c r="HQ107" s="13"/>
      <c r="HR107" s="13">
        <v>1</v>
      </c>
      <c r="HS107" s="13"/>
      <c r="HT107" s="13">
        <v>1</v>
      </c>
      <c r="HU107" s="13">
        <v>1</v>
      </c>
      <c r="HV107" s="13">
        <v>2</v>
      </c>
      <c r="HW107" s="13"/>
      <c r="HX107" s="13">
        <v>1</v>
      </c>
      <c r="HY107" s="13">
        <v>3</v>
      </c>
      <c r="HZ107" s="13">
        <v>1</v>
      </c>
      <c r="IA107" s="13"/>
      <c r="IB107" s="13"/>
      <c r="IC107" s="13"/>
      <c r="ID107" s="13">
        <v>1</v>
      </c>
      <c r="IE107" s="13"/>
      <c r="IF107" s="13"/>
      <c r="IG107" s="13"/>
      <c r="IH107" s="13"/>
      <c r="II107" s="13"/>
      <c r="IJ107" s="13"/>
      <c r="IK107" s="13"/>
      <c r="IL107" s="13">
        <v>1</v>
      </c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59">
        <v>113</v>
      </c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>
        <v>1</v>
      </c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59">
        <v>1</v>
      </c>
      <c r="NG107" s="13">
        <v>248</v>
      </c>
    </row>
    <row r="108" spans="1:371">
      <c r="A108" s="8" t="s">
        <v>119</v>
      </c>
      <c r="B108" s="253">
        <f t="shared" si="67"/>
        <v>3</v>
      </c>
      <c r="C108" s="253">
        <f t="shared" si="68"/>
        <v>1</v>
      </c>
      <c r="D108" s="253">
        <f t="shared" si="69"/>
        <v>19</v>
      </c>
      <c r="E108" s="253">
        <f t="shared" si="70"/>
        <v>26</v>
      </c>
      <c r="F108" s="253">
        <f t="shared" si="71"/>
        <v>77</v>
      </c>
      <c r="G108" s="253">
        <f t="shared" si="72"/>
        <v>84</v>
      </c>
      <c r="H108" s="253">
        <f t="shared" si="73"/>
        <v>106</v>
      </c>
      <c r="I108" s="253">
        <f t="shared" si="74"/>
        <v>137</v>
      </c>
      <c r="J108" s="253">
        <f t="shared" si="75"/>
        <v>98</v>
      </c>
      <c r="K108" s="253">
        <f t="shared" si="76"/>
        <v>118</v>
      </c>
      <c r="L108" s="253">
        <f t="shared" si="77"/>
        <v>52</v>
      </c>
      <c r="M108" s="253">
        <f t="shared" si="78"/>
        <v>64</v>
      </c>
      <c r="N108" s="253">
        <f t="shared" si="79"/>
        <v>66</v>
      </c>
      <c r="O108" s="253">
        <f t="shared" si="80"/>
        <v>50</v>
      </c>
      <c r="P108" s="253">
        <f t="shared" si="81"/>
        <v>33</v>
      </c>
      <c r="Q108" s="253">
        <f t="shared" si="82"/>
        <v>38</v>
      </c>
      <c r="R108" s="253">
        <f t="shared" si="83"/>
        <v>16</v>
      </c>
      <c r="S108" s="253">
        <f t="shared" si="84"/>
        <v>22</v>
      </c>
      <c r="T108" s="253">
        <f t="shared" si="85"/>
        <v>1</v>
      </c>
      <c r="U108" s="253">
        <f t="shared" si="86"/>
        <v>8</v>
      </c>
      <c r="W108" s="16" t="s">
        <v>119</v>
      </c>
      <c r="X108" s="447">
        <f t="shared" si="87"/>
        <v>3</v>
      </c>
      <c r="Y108" s="447">
        <f t="shared" si="88"/>
        <v>1</v>
      </c>
      <c r="Z108" s="447">
        <f t="shared" si="89"/>
        <v>19</v>
      </c>
      <c r="AA108" s="447">
        <f t="shared" si="90"/>
        <v>26</v>
      </c>
      <c r="AB108" s="447">
        <f t="shared" si="91"/>
        <v>77</v>
      </c>
      <c r="AC108" s="447">
        <f t="shared" si="92"/>
        <v>84</v>
      </c>
      <c r="AD108" s="447">
        <f t="shared" si="93"/>
        <v>106</v>
      </c>
      <c r="AE108" s="447">
        <f t="shared" si="94"/>
        <v>137</v>
      </c>
      <c r="AF108" s="447">
        <f t="shared" si="95"/>
        <v>98</v>
      </c>
      <c r="AG108" s="447">
        <f t="shared" si="96"/>
        <v>118</v>
      </c>
      <c r="AH108" s="447">
        <f t="shared" si="97"/>
        <v>52</v>
      </c>
      <c r="AI108" s="447">
        <f t="shared" si="98"/>
        <v>64</v>
      </c>
      <c r="AJ108" s="447">
        <f t="shared" si="99"/>
        <v>66</v>
      </c>
      <c r="AK108" s="447">
        <f t="shared" si="100"/>
        <v>50</v>
      </c>
      <c r="AL108" s="447">
        <f t="shared" si="101"/>
        <v>33</v>
      </c>
      <c r="AM108" s="447">
        <f t="shared" si="102"/>
        <v>38</v>
      </c>
      <c r="AN108" s="447">
        <f t="shared" si="103"/>
        <v>16</v>
      </c>
      <c r="AO108" s="447">
        <f t="shared" si="104"/>
        <v>22</v>
      </c>
      <c r="AP108" s="447">
        <f t="shared" si="105"/>
        <v>1</v>
      </c>
      <c r="AQ108" s="447">
        <f t="shared" si="106"/>
        <v>8</v>
      </c>
      <c r="AR108" s="447">
        <f t="shared" si="107"/>
        <v>1</v>
      </c>
      <c r="AT108" s="16" t="s">
        <v>119</v>
      </c>
      <c r="AU108" s="13"/>
      <c r="AV108" s="13"/>
      <c r="AW108" s="13"/>
      <c r="AX108" s="13"/>
      <c r="AY108" s="13"/>
      <c r="AZ108" s="13"/>
      <c r="BA108" s="13"/>
      <c r="BB108" s="13"/>
      <c r="BC108" s="13"/>
      <c r="BD108" s="13">
        <v>1</v>
      </c>
      <c r="BE108" s="13">
        <v>2</v>
      </c>
      <c r="BF108" s="13">
        <v>2</v>
      </c>
      <c r="BG108" s="13">
        <v>4</v>
      </c>
      <c r="BH108" s="13">
        <v>2</v>
      </c>
      <c r="BI108" s="13"/>
      <c r="BJ108" s="13">
        <v>3</v>
      </c>
      <c r="BK108" s="13">
        <v>3</v>
      </c>
      <c r="BL108" s="13">
        <v>5</v>
      </c>
      <c r="BM108" s="13">
        <v>2</v>
      </c>
      <c r="BN108" s="13">
        <v>3</v>
      </c>
      <c r="BO108" s="13">
        <v>9</v>
      </c>
      <c r="BP108" s="13">
        <v>4</v>
      </c>
      <c r="BQ108" s="13">
        <v>6</v>
      </c>
      <c r="BR108" s="13">
        <v>3</v>
      </c>
      <c r="BS108" s="13">
        <v>8</v>
      </c>
      <c r="BT108" s="13">
        <v>14</v>
      </c>
      <c r="BU108" s="13">
        <v>10</v>
      </c>
      <c r="BV108" s="13">
        <v>8</v>
      </c>
      <c r="BW108" s="13">
        <v>7</v>
      </c>
      <c r="BX108" s="13">
        <v>15</v>
      </c>
      <c r="BY108" s="13">
        <v>17</v>
      </c>
      <c r="BZ108" s="13">
        <v>12</v>
      </c>
      <c r="CA108" s="13">
        <v>11</v>
      </c>
      <c r="CB108" s="13">
        <v>15</v>
      </c>
      <c r="CC108" s="13">
        <v>16</v>
      </c>
      <c r="CD108" s="13">
        <v>15</v>
      </c>
      <c r="CE108" s="13">
        <v>10</v>
      </c>
      <c r="CF108" s="13">
        <v>18</v>
      </c>
      <c r="CG108" s="13">
        <v>12</v>
      </c>
      <c r="CH108" s="13">
        <v>11</v>
      </c>
      <c r="CI108" s="13">
        <v>17</v>
      </c>
      <c r="CJ108" s="13">
        <v>8</v>
      </c>
      <c r="CK108" s="13">
        <v>9</v>
      </c>
      <c r="CL108" s="13">
        <v>11</v>
      </c>
      <c r="CM108" s="13">
        <v>13</v>
      </c>
      <c r="CN108" s="13">
        <v>14</v>
      </c>
      <c r="CO108" s="13">
        <v>11</v>
      </c>
      <c r="CP108" s="13">
        <v>9</v>
      </c>
      <c r="CQ108" s="13">
        <v>14</v>
      </c>
      <c r="CR108" s="13">
        <v>12</v>
      </c>
      <c r="CS108" s="13">
        <v>8</v>
      </c>
      <c r="CT108" s="13">
        <v>8</v>
      </c>
      <c r="CU108" s="13">
        <v>9</v>
      </c>
      <c r="CV108" s="13">
        <v>4</v>
      </c>
      <c r="CW108" s="13">
        <v>7</v>
      </c>
      <c r="CX108" s="13">
        <v>6</v>
      </c>
      <c r="CY108" s="13">
        <v>5</v>
      </c>
      <c r="CZ108" s="13">
        <v>10</v>
      </c>
      <c r="DA108" s="13">
        <v>4</v>
      </c>
      <c r="DB108" s="13">
        <v>3</v>
      </c>
      <c r="DC108" s="13">
        <v>9</v>
      </c>
      <c r="DD108" s="13">
        <v>4</v>
      </c>
      <c r="DE108" s="13">
        <v>5</v>
      </c>
      <c r="DF108" s="13">
        <v>1</v>
      </c>
      <c r="DG108" s="13">
        <v>5</v>
      </c>
      <c r="DH108" s="13">
        <v>6</v>
      </c>
      <c r="DI108" s="13">
        <v>4</v>
      </c>
      <c r="DJ108" s="13">
        <v>4</v>
      </c>
      <c r="DK108" s="13">
        <v>4</v>
      </c>
      <c r="DL108" s="13">
        <v>8</v>
      </c>
      <c r="DM108" s="13">
        <v>8</v>
      </c>
      <c r="DN108" s="13">
        <v>3</v>
      </c>
      <c r="DO108" s="13">
        <v>3</v>
      </c>
      <c r="DP108" s="13">
        <v>6</v>
      </c>
      <c r="DQ108" s="13">
        <v>2</v>
      </c>
      <c r="DR108" s="13">
        <v>4</v>
      </c>
      <c r="DS108" s="13">
        <v>2</v>
      </c>
      <c r="DT108" s="13">
        <v>3</v>
      </c>
      <c r="DU108" s="13">
        <v>5</v>
      </c>
      <c r="DV108" s="13">
        <v>2</v>
      </c>
      <c r="DW108" s="13">
        <v>1</v>
      </c>
      <c r="DX108" s="13">
        <v>2</v>
      </c>
      <c r="DY108" s="13">
        <v>1</v>
      </c>
      <c r="DZ108" s="13"/>
      <c r="EA108" s="13">
        <v>5</v>
      </c>
      <c r="EB108" s="13">
        <v>3</v>
      </c>
      <c r="EC108" s="13">
        <v>2</v>
      </c>
      <c r="ED108" s="13">
        <v>1</v>
      </c>
      <c r="EE108" s="13">
        <v>5</v>
      </c>
      <c r="EF108" s="13">
        <v>2</v>
      </c>
      <c r="EG108" s="13">
        <v>3</v>
      </c>
      <c r="EH108" s="13"/>
      <c r="EI108" s="13">
        <v>3</v>
      </c>
      <c r="EJ108" s="13"/>
      <c r="EK108" s="13">
        <v>1</v>
      </c>
      <c r="EL108" s="13"/>
      <c r="EM108" s="13"/>
      <c r="EN108" s="13">
        <v>1</v>
      </c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59">
        <v>548</v>
      </c>
      <c r="FC108" s="13"/>
      <c r="FD108" s="13"/>
      <c r="FE108" s="13"/>
      <c r="FF108" s="13"/>
      <c r="FG108" s="13"/>
      <c r="FH108" s="13"/>
      <c r="FI108" s="13">
        <v>1</v>
      </c>
      <c r="FJ108" s="13">
        <v>1</v>
      </c>
      <c r="FK108" s="13">
        <v>1</v>
      </c>
      <c r="FL108" s="13"/>
      <c r="FM108" s="13">
        <v>2</v>
      </c>
      <c r="FN108" s="13">
        <v>1</v>
      </c>
      <c r="FO108" s="13">
        <v>1</v>
      </c>
      <c r="FP108" s="13">
        <v>1</v>
      </c>
      <c r="FQ108" s="13">
        <v>1</v>
      </c>
      <c r="FR108" s="13"/>
      <c r="FS108" s="13">
        <v>1</v>
      </c>
      <c r="FT108" s="13">
        <v>1</v>
      </c>
      <c r="FU108" s="13">
        <v>5</v>
      </c>
      <c r="FV108" s="13">
        <v>6</v>
      </c>
      <c r="FW108" s="13">
        <v>8</v>
      </c>
      <c r="FX108" s="13">
        <v>3</v>
      </c>
      <c r="FY108" s="13">
        <v>4</v>
      </c>
      <c r="FZ108" s="13">
        <v>5</v>
      </c>
      <c r="GA108" s="13">
        <v>6</v>
      </c>
      <c r="GB108" s="13">
        <v>9</v>
      </c>
      <c r="GC108" s="13">
        <v>17</v>
      </c>
      <c r="GD108" s="13">
        <v>4</v>
      </c>
      <c r="GE108" s="13">
        <v>9</v>
      </c>
      <c r="GF108" s="13">
        <v>12</v>
      </c>
      <c r="GG108" s="13">
        <v>11</v>
      </c>
      <c r="GH108" s="13">
        <v>11</v>
      </c>
      <c r="GI108" s="13">
        <v>12</v>
      </c>
      <c r="GJ108" s="13">
        <v>10</v>
      </c>
      <c r="GK108" s="13">
        <v>6</v>
      </c>
      <c r="GL108" s="13">
        <v>8</v>
      </c>
      <c r="GM108" s="13">
        <v>13</v>
      </c>
      <c r="GN108" s="13">
        <v>12</v>
      </c>
      <c r="GO108" s="13">
        <v>15</v>
      </c>
      <c r="GP108" s="13">
        <v>8</v>
      </c>
      <c r="GQ108" s="13">
        <v>18</v>
      </c>
      <c r="GR108" s="13">
        <v>6</v>
      </c>
      <c r="GS108" s="13">
        <v>8</v>
      </c>
      <c r="GT108" s="13">
        <v>8</v>
      </c>
      <c r="GU108" s="13">
        <v>18</v>
      </c>
      <c r="GV108" s="13">
        <v>11</v>
      </c>
      <c r="GW108" s="13">
        <v>7</v>
      </c>
      <c r="GX108" s="13">
        <v>8</v>
      </c>
      <c r="GY108" s="13">
        <v>9</v>
      </c>
      <c r="GZ108" s="13">
        <v>5</v>
      </c>
      <c r="HA108" s="13">
        <v>3</v>
      </c>
      <c r="HB108" s="13">
        <v>6</v>
      </c>
      <c r="HC108" s="13">
        <v>8</v>
      </c>
      <c r="HD108" s="13">
        <v>6</v>
      </c>
      <c r="HE108" s="13">
        <v>7</v>
      </c>
      <c r="HF108" s="13">
        <v>5</v>
      </c>
      <c r="HG108" s="13">
        <v>6</v>
      </c>
      <c r="HH108" s="13">
        <v>2</v>
      </c>
      <c r="HI108" s="13">
        <v>5</v>
      </c>
      <c r="HJ108" s="13">
        <v>4</v>
      </c>
      <c r="HK108" s="13">
        <v>5</v>
      </c>
      <c r="HL108" s="13">
        <v>9</v>
      </c>
      <c r="HM108" s="13">
        <v>8</v>
      </c>
      <c r="HN108" s="13">
        <v>8</v>
      </c>
      <c r="HO108" s="13">
        <v>9</v>
      </c>
      <c r="HP108" s="13">
        <v>5</v>
      </c>
      <c r="HQ108" s="13">
        <v>9</v>
      </c>
      <c r="HR108" s="13">
        <v>2</v>
      </c>
      <c r="HS108" s="13">
        <v>7</v>
      </c>
      <c r="HT108" s="13">
        <v>4</v>
      </c>
      <c r="HU108" s="13">
        <v>3</v>
      </c>
      <c r="HV108" s="13">
        <v>4</v>
      </c>
      <c r="HW108" s="13">
        <v>3</v>
      </c>
      <c r="HX108" s="13">
        <v>4</v>
      </c>
      <c r="HY108" s="13">
        <v>6</v>
      </c>
      <c r="HZ108" s="13">
        <v>5</v>
      </c>
      <c r="IA108" s="13">
        <v>3</v>
      </c>
      <c r="IB108" s="13">
        <v>3</v>
      </c>
      <c r="IC108" s="13">
        <v>2</v>
      </c>
      <c r="ID108" s="13"/>
      <c r="IE108" s="13">
        <v>3</v>
      </c>
      <c r="IF108" s="13">
        <v>2</v>
      </c>
      <c r="IG108" s="13">
        <v>2</v>
      </c>
      <c r="IH108" s="13"/>
      <c r="II108" s="13">
        <v>4</v>
      </c>
      <c r="IJ108" s="13">
        <v>1</v>
      </c>
      <c r="IK108" s="13"/>
      <c r="IL108" s="13">
        <v>1</v>
      </c>
      <c r="IM108" s="13">
        <v>3</v>
      </c>
      <c r="IN108" s="13"/>
      <c r="IO108" s="13"/>
      <c r="IP108" s="13"/>
      <c r="IQ108" s="13">
        <v>1</v>
      </c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59">
        <v>471</v>
      </c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>
        <v>1</v>
      </c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59">
        <v>1</v>
      </c>
      <c r="NG108" s="13">
        <v>1020</v>
      </c>
    </row>
    <row r="109" spans="1:371">
      <c r="A109" s="9" t="s">
        <v>120</v>
      </c>
      <c r="B109" s="253">
        <f t="shared" si="67"/>
        <v>333</v>
      </c>
      <c r="C109" s="253">
        <f t="shared" si="68"/>
        <v>281</v>
      </c>
      <c r="D109" s="253">
        <f t="shared" si="69"/>
        <v>506</v>
      </c>
      <c r="E109" s="253">
        <f t="shared" si="70"/>
        <v>498</v>
      </c>
      <c r="F109" s="253">
        <f t="shared" si="71"/>
        <v>2103</v>
      </c>
      <c r="G109" s="253">
        <f t="shared" si="72"/>
        <v>1972</v>
      </c>
      <c r="H109" s="253">
        <f t="shared" si="73"/>
        <v>2833</v>
      </c>
      <c r="I109" s="253">
        <f t="shared" si="74"/>
        <v>2439</v>
      </c>
      <c r="J109" s="253">
        <f t="shared" si="75"/>
        <v>2277</v>
      </c>
      <c r="K109" s="253">
        <f t="shared" si="76"/>
        <v>2049</v>
      </c>
      <c r="L109" s="253">
        <f t="shared" si="77"/>
        <v>1556</v>
      </c>
      <c r="M109" s="253">
        <f t="shared" si="78"/>
        <v>1445</v>
      </c>
      <c r="N109" s="253">
        <f t="shared" si="79"/>
        <v>808</v>
      </c>
      <c r="O109" s="253">
        <f t="shared" si="80"/>
        <v>718</v>
      </c>
      <c r="P109" s="253">
        <f t="shared" si="81"/>
        <v>397</v>
      </c>
      <c r="Q109" s="253">
        <f t="shared" si="82"/>
        <v>398</v>
      </c>
      <c r="R109" s="253">
        <f t="shared" si="83"/>
        <v>160</v>
      </c>
      <c r="S109" s="253">
        <f t="shared" si="84"/>
        <v>301</v>
      </c>
      <c r="T109" s="253">
        <f t="shared" si="85"/>
        <v>25</v>
      </c>
      <c r="U109" s="253">
        <f t="shared" si="86"/>
        <v>138</v>
      </c>
      <c r="W109" s="16" t="s">
        <v>120</v>
      </c>
      <c r="X109" s="447">
        <f t="shared" si="87"/>
        <v>333</v>
      </c>
      <c r="Y109" s="447">
        <f t="shared" si="88"/>
        <v>281</v>
      </c>
      <c r="Z109" s="447">
        <f t="shared" si="89"/>
        <v>506</v>
      </c>
      <c r="AA109" s="447">
        <f t="shared" si="90"/>
        <v>498</v>
      </c>
      <c r="AB109" s="447">
        <f t="shared" si="91"/>
        <v>2103</v>
      </c>
      <c r="AC109" s="447">
        <f t="shared" si="92"/>
        <v>1972</v>
      </c>
      <c r="AD109" s="447">
        <f t="shared" si="93"/>
        <v>2833</v>
      </c>
      <c r="AE109" s="447">
        <f t="shared" si="94"/>
        <v>2439</v>
      </c>
      <c r="AF109" s="447">
        <f t="shared" si="95"/>
        <v>2277</v>
      </c>
      <c r="AG109" s="447">
        <f t="shared" si="96"/>
        <v>2049</v>
      </c>
      <c r="AH109" s="447">
        <f t="shared" si="97"/>
        <v>1556</v>
      </c>
      <c r="AI109" s="447">
        <f t="shared" si="98"/>
        <v>1445</v>
      </c>
      <c r="AJ109" s="447">
        <f t="shared" si="99"/>
        <v>808</v>
      </c>
      <c r="AK109" s="447">
        <f t="shared" si="100"/>
        <v>718</v>
      </c>
      <c r="AL109" s="447">
        <f t="shared" si="101"/>
        <v>397</v>
      </c>
      <c r="AM109" s="447">
        <f t="shared" si="102"/>
        <v>398</v>
      </c>
      <c r="AN109" s="447">
        <f t="shared" si="103"/>
        <v>160</v>
      </c>
      <c r="AO109" s="447">
        <f t="shared" si="104"/>
        <v>301</v>
      </c>
      <c r="AP109" s="447">
        <f t="shared" si="105"/>
        <v>25</v>
      </c>
      <c r="AQ109" s="447">
        <f t="shared" si="106"/>
        <v>138</v>
      </c>
      <c r="AR109" s="447">
        <f t="shared" si="107"/>
        <v>69</v>
      </c>
      <c r="AT109" s="16" t="s">
        <v>120</v>
      </c>
      <c r="AU109" s="13">
        <v>35</v>
      </c>
      <c r="AV109" s="13">
        <v>40</v>
      </c>
      <c r="AW109" s="13">
        <v>42</v>
      </c>
      <c r="AX109" s="13">
        <v>26</v>
      </c>
      <c r="AY109" s="13">
        <v>22</v>
      </c>
      <c r="AZ109" s="13">
        <v>26</v>
      </c>
      <c r="BA109" s="13">
        <v>22</v>
      </c>
      <c r="BB109" s="13">
        <v>21</v>
      </c>
      <c r="BC109" s="13">
        <v>22</v>
      </c>
      <c r="BD109" s="13">
        <v>25</v>
      </c>
      <c r="BE109" s="13">
        <v>22</v>
      </c>
      <c r="BF109" s="13">
        <v>32</v>
      </c>
      <c r="BG109" s="13">
        <v>27</v>
      </c>
      <c r="BH109" s="13">
        <v>35</v>
      </c>
      <c r="BI109" s="13">
        <v>45</v>
      </c>
      <c r="BJ109" s="13">
        <v>50</v>
      </c>
      <c r="BK109" s="13">
        <v>56</v>
      </c>
      <c r="BL109" s="13">
        <v>52</v>
      </c>
      <c r="BM109" s="13">
        <v>78</v>
      </c>
      <c r="BN109" s="13">
        <v>101</v>
      </c>
      <c r="BO109" s="13">
        <v>113</v>
      </c>
      <c r="BP109" s="13">
        <v>133</v>
      </c>
      <c r="BQ109" s="13">
        <v>140</v>
      </c>
      <c r="BR109" s="13">
        <v>185</v>
      </c>
      <c r="BS109" s="13">
        <v>207</v>
      </c>
      <c r="BT109" s="13">
        <v>197</v>
      </c>
      <c r="BU109" s="13">
        <v>214</v>
      </c>
      <c r="BV109" s="13">
        <v>246</v>
      </c>
      <c r="BW109" s="13">
        <v>264</v>
      </c>
      <c r="BX109" s="13">
        <v>273</v>
      </c>
      <c r="BY109" s="13">
        <v>266</v>
      </c>
      <c r="BZ109" s="13">
        <v>238</v>
      </c>
      <c r="CA109" s="13">
        <v>272</v>
      </c>
      <c r="CB109" s="13">
        <v>240</v>
      </c>
      <c r="CC109" s="13">
        <v>250</v>
      </c>
      <c r="CD109" s="13">
        <v>233</v>
      </c>
      <c r="CE109" s="13">
        <v>210</v>
      </c>
      <c r="CF109" s="13">
        <v>237</v>
      </c>
      <c r="CG109" s="13">
        <v>251</v>
      </c>
      <c r="CH109" s="13">
        <v>242</v>
      </c>
      <c r="CI109" s="13">
        <v>264</v>
      </c>
      <c r="CJ109" s="13">
        <v>225</v>
      </c>
      <c r="CK109" s="13">
        <v>248</v>
      </c>
      <c r="CL109" s="13">
        <v>231</v>
      </c>
      <c r="CM109" s="13">
        <v>172</v>
      </c>
      <c r="CN109" s="13">
        <v>196</v>
      </c>
      <c r="CO109" s="13">
        <v>175</v>
      </c>
      <c r="CP109" s="13">
        <v>166</v>
      </c>
      <c r="CQ109" s="13">
        <v>186</v>
      </c>
      <c r="CR109" s="13">
        <v>186</v>
      </c>
      <c r="CS109" s="13">
        <v>184</v>
      </c>
      <c r="CT109" s="13">
        <v>165</v>
      </c>
      <c r="CU109" s="13">
        <v>157</v>
      </c>
      <c r="CV109" s="13">
        <v>152</v>
      </c>
      <c r="CW109" s="13">
        <v>149</v>
      </c>
      <c r="CX109" s="13">
        <v>150</v>
      </c>
      <c r="CY109" s="13">
        <v>123</v>
      </c>
      <c r="CZ109" s="13">
        <v>127</v>
      </c>
      <c r="DA109" s="13">
        <v>120</v>
      </c>
      <c r="DB109" s="13">
        <v>118</v>
      </c>
      <c r="DC109" s="13">
        <v>120</v>
      </c>
      <c r="DD109" s="13">
        <v>91</v>
      </c>
      <c r="DE109" s="13">
        <v>76</v>
      </c>
      <c r="DF109" s="13">
        <v>75</v>
      </c>
      <c r="DG109" s="13">
        <v>70</v>
      </c>
      <c r="DH109" s="13">
        <v>62</v>
      </c>
      <c r="DI109" s="13">
        <v>75</v>
      </c>
      <c r="DJ109" s="13">
        <v>53</v>
      </c>
      <c r="DK109" s="13">
        <v>52</v>
      </c>
      <c r="DL109" s="13">
        <v>44</v>
      </c>
      <c r="DM109" s="13">
        <v>46</v>
      </c>
      <c r="DN109" s="13">
        <v>54</v>
      </c>
      <c r="DO109" s="13">
        <v>44</v>
      </c>
      <c r="DP109" s="13">
        <v>47</v>
      </c>
      <c r="DQ109" s="13">
        <v>43</v>
      </c>
      <c r="DR109" s="13">
        <v>34</v>
      </c>
      <c r="DS109" s="13">
        <v>40</v>
      </c>
      <c r="DT109" s="13">
        <v>32</v>
      </c>
      <c r="DU109" s="13">
        <v>29</v>
      </c>
      <c r="DV109" s="13">
        <v>29</v>
      </c>
      <c r="DW109" s="13">
        <v>41</v>
      </c>
      <c r="DX109" s="13">
        <v>29</v>
      </c>
      <c r="DY109" s="13">
        <v>31</v>
      </c>
      <c r="DZ109" s="13">
        <v>25</v>
      </c>
      <c r="EA109" s="13">
        <v>30</v>
      </c>
      <c r="EB109" s="13">
        <v>30</v>
      </c>
      <c r="EC109" s="13">
        <v>36</v>
      </c>
      <c r="ED109" s="13">
        <v>30</v>
      </c>
      <c r="EE109" s="13">
        <v>25</v>
      </c>
      <c r="EF109" s="13">
        <v>24</v>
      </c>
      <c r="EG109" s="13">
        <v>23</v>
      </c>
      <c r="EH109" s="13">
        <v>26</v>
      </c>
      <c r="EI109" s="13">
        <v>26</v>
      </c>
      <c r="EJ109" s="13">
        <v>16</v>
      </c>
      <c r="EK109" s="13">
        <v>10</v>
      </c>
      <c r="EL109" s="13">
        <v>11</v>
      </c>
      <c r="EM109" s="13">
        <v>8</v>
      </c>
      <c r="EN109" s="13">
        <v>6</v>
      </c>
      <c r="EO109" s="13">
        <v>6</v>
      </c>
      <c r="EP109" s="13">
        <v>4</v>
      </c>
      <c r="EQ109" s="13">
        <v>1</v>
      </c>
      <c r="ER109" s="13"/>
      <c r="ES109" s="13"/>
      <c r="ET109" s="13"/>
      <c r="EU109" s="13"/>
      <c r="EV109" s="13"/>
      <c r="EW109" s="13"/>
      <c r="EX109" s="13"/>
      <c r="EY109" s="13"/>
      <c r="EZ109" s="13">
        <v>1</v>
      </c>
      <c r="FA109" s="13">
        <v>1</v>
      </c>
      <c r="FB109" s="59">
        <v>10240</v>
      </c>
      <c r="FC109" s="13">
        <v>59</v>
      </c>
      <c r="FD109" s="13">
        <v>63</v>
      </c>
      <c r="FE109" s="13">
        <v>30</v>
      </c>
      <c r="FF109" s="13">
        <v>26</v>
      </c>
      <c r="FG109" s="13">
        <v>19</v>
      </c>
      <c r="FH109" s="13">
        <v>23</v>
      </c>
      <c r="FI109" s="13">
        <v>25</v>
      </c>
      <c r="FJ109" s="13">
        <v>26</v>
      </c>
      <c r="FK109" s="13">
        <v>30</v>
      </c>
      <c r="FL109" s="13">
        <v>32</v>
      </c>
      <c r="FM109" s="13">
        <v>18</v>
      </c>
      <c r="FN109" s="13">
        <v>17</v>
      </c>
      <c r="FO109" s="13">
        <v>27</v>
      </c>
      <c r="FP109" s="13">
        <v>40</v>
      </c>
      <c r="FQ109" s="13">
        <v>31</v>
      </c>
      <c r="FR109" s="13">
        <v>47</v>
      </c>
      <c r="FS109" s="13">
        <v>66</v>
      </c>
      <c r="FT109" s="13">
        <v>78</v>
      </c>
      <c r="FU109" s="13">
        <v>88</v>
      </c>
      <c r="FV109" s="13">
        <v>94</v>
      </c>
      <c r="FW109" s="13">
        <v>102</v>
      </c>
      <c r="FX109" s="13">
        <v>128</v>
      </c>
      <c r="FY109" s="13">
        <v>157</v>
      </c>
      <c r="FZ109" s="13">
        <v>173</v>
      </c>
      <c r="GA109" s="13">
        <v>224</v>
      </c>
      <c r="GB109" s="13">
        <v>220</v>
      </c>
      <c r="GC109" s="13">
        <v>250</v>
      </c>
      <c r="GD109" s="13">
        <v>277</v>
      </c>
      <c r="GE109" s="13">
        <v>288</v>
      </c>
      <c r="GF109" s="13">
        <v>284</v>
      </c>
      <c r="GG109" s="13">
        <v>309</v>
      </c>
      <c r="GH109" s="13">
        <v>306</v>
      </c>
      <c r="GI109" s="13">
        <v>295</v>
      </c>
      <c r="GJ109" s="13">
        <v>300</v>
      </c>
      <c r="GK109" s="13">
        <v>262</v>
      </c>
      <c r="GL109" s="13">
        <v>277</v>
      </c>
      <c r="GM109" s="13">
        <v>284</v>
      </c>
      <c r="GN109" s="13">
        <v>246</v>
      </c>
      <c r="GO109" s="13">
        <v>291</v>
      </c>
      <c r="GP109" s="13">
        <v>263</v>
      </c>
      <c r="GQ109" s="13">
        <v>277</v>
      </c>
      <c r="GR109" s="13">
        <v>251</v>
      </c>
      <c r="GS109" s="13">
        <v>265</v>
      </c>
      <c r="GT109" s="13">
        <v>252</v>
      </c>
      <c r="GU109" s="13">
        <v>226</v>
      </c>
      <c r="GV109" s="13">
        <v>211</v>
      </c>
      <c r="GW109" s="13">
        <v>204</v>
      </c>
      <c r="GX109" s="13">
        <v>194</v>
      </c>
      <c r="GY109" s="13">
        <v>202</v>
      </c>
      <c r="GZ109" s="13">
        <v>195</v>
      </c>
      <c r="HA109" s="13">
        <v>175</v>
      </c>
      <c r="HB109" s="13">
        <v>160</v>
      </c>
      <c r="HC109" s="13">
        <v>158</v>
      </c>
      <c r="HD109" s="13">
        <v>167</v>
      </c>
      <c r="HE109" s="13">
        <v>157</v>
      </c>
      <c r="HF109" s="13">
        <v>153</v>
      </c>
      <c r="HG109" s="13">
        <v>154</v>
      </c>
      <c r="HH109" s="13">
        <v>145</v>
      </c>
      <c r="HI109" s="13">
        <v>159</v>
      </c>
      <c r="HJ109" s="13">
        <v>128</v>
      </c>
      <c r="HK109" s="13">
        <v>96</v>
      </c>
      <c r="HL109" s="13">
        <v>104</v>
      </c>
      <c r="HM109" s="13">
        <v>100</v>
      </c>
      <c r="HN109" s="13">
        <v>84</v>
      </c>
      <c r="HO109" s="13">
        <v>94</v>
      </c>
      <c r="HP109" s="13">
        <v>84</v>
      </c>
      <c r="HQ109" s="13">
        <v>71</v>
      </c>
      <c r="HR109" s="13">
        <v>46</v>
      </c>
      <c r="HS109" s="13">
        <v>64</v>
      </c>
      <c r="HT109" s="13">
        <v>65</v>
      </c>
      <c r="HU109" s="13">
        <v>55</v>
      </c>
      <c r="HV109" s="13">
        <v>54</v>
      </c>
      <c r="HW109" s="13">
        <v>39</v>
      </c>
      <c r="HX109" s="13">
        <v>44</v>
      </c>
      <c r="HY109" s="13">
        <v>53</v>
      </c>
      <c r="HZ109" s="13">
        <v>26</v>
      </c>
      <c r="IA109" s="13">
        <v>37</v>
      </c>
      <c r="IB109" s="13">
        <v>37</v>
      </c>
      <c r="IC109" s="13">
        <v>25</v>
      </c>
      <c r="ID109" s="13">
        <v>27</v>
      </c>
      <c r="IE109" s="13">
        <v>24</v>
      </c>
      <c r="IF109" s="13">
        <v>19</v>
      </c>
      <c r="IG109" s="13">
        <v>19</v>
      </c>
      <c r="IH109" s="13">
        <v>16</v>
      </c>
      <c r="II109" s="13">
        <v>14</v>
      </c>
      <c r="IJ109" s="13">
        <v>19</v>
      </c>
      <c r="IK109" s="13">
        <v>14</v>
      </c>
      <c r="IL109" s="13">
        <v>19</v>
      </c>
      <c r="IM109" s="13">
        <v>11</v>
      </c>
      <c r="IN109" s="13">
        <v>5</v>
      </c>
      <c r="IO109" s="13">
        <v>7</v>
      </c>
      <c r="IP109" s="13">
        <v>8</v>
      </c>
      <c r="IQ109" s="13">
        <v>2</v>
      </c>
      <c r="IR109" s="13">
        <v>3</v>
      </c>
      <c r="IS109" s="13">
        <v>1</v>
      </c>
      <c r="IT109" s="13">
        <v>3</v>
      </c>
      <c r="IU109" s="13"/>
      <c r="IV109" s="13">
        <v>1</v>
      </c>
      <c r="IW109" s="13"/>
      <c r="IX109" s="13"/>
      <c r="IY109" s="13"/>
      <c r="IZ109" s="13"/>
      <c r="JA109" s="13"/>
      <c r="JB109" s="13"/>
      <c r="JC109" s="13"/>
      <c r="JD109" s="13"/>
      <c r="JE109" s="13"/>
      <c r="JF109" s="59">
        <v>10998</v>
      </c>
      <c r="JG109" s="13">
        <v>6</v>
      </c>
      <c r="JH109" s="13"/>
      <c r="JI109" s="13"/>
      <c r="JJ109" s="13">
        <v>1</v>
      </c>
      <c r="JK109" s="13">
        <v>1</v>
      </c>
      <c r="JL109" s="13"/>
      <c r="JM109" s="13"/>
      <c r="JN109" s="13"/>
      <c r="JO109" s="13"/>
      <c r="JP109" s="13">
        <v>1</v>
      </c>
      <c r="JQ109" s="13"/>
      <c r="JR109" s="13"/>
      <c r="JS109" s="13"/>
      <c r="JT109" s="13"/>
      <c r="JU109" s="13"/>
      <c r="JV109" s="13"/>
      <c r="JW109" s="13">
        <v>1</v>
      </c>
      <c r="JX109" s="13"/>
      <c r="JY109" s="13">
        <v>2</v>
      </c>
      <c r="JZ109" s="13"/>
      <c r="KA109" s="13">
        <v>2</v>
      </c>
      <c r="KB109" s="13">
        <v>2</v>
      </c>
      <c r="KC109" s="13"/>
      <c r="KD109" s="13"/>
      <c r="KE109" s="13">
        <v>1</v>
      </c>
      <c r="KF109" s="13">
        <v>1</v>
      </c>
      <c r="KG109" s="13">
        <v>1</v>
      </c>
      <c r="KH109" s="13">
        <v>3</v>
      </c>
      <c r="KI109" s="13">
        <v>3</v>
      </c>
      <c r="KJ109" s="13">
        <v>1</v>
      </c>
      <c r="KK109" s="13">
        <v>2</v>
      </c>
      <c r="KL109" s="13">
        <v>2</v>
      </c>
      <c r="KM109" s="13">
        <v>3</v>
      </c>
      <c r="KN109" s="13"/>
      <c r="KO109" s="13">
        <v>1</v>
      </c>
      <c r="KP109" s="13"/>
      <c r="KQ109" s="13"/>
      <c r="KR109" s="13"/>
      <c r="KS109" s="13">
        <v>1</v>
      </c>
      <c r="KT109" s="13">
        <v>1</v>
      </c>
      <c r="KU109" s="13"/>
      <c r="KV109" s="13"/>
      <c r="KW109" s="13"/>
      <c r="KX109" s="13">
        <v>2</v>
      </c>
      <c r="KY109" s="13">
        <v>1</v>
      </c>
      <c r="KZ109" s="13"/>
      <c r="LA109" s="13">
        <v>1</v>
      </c>
      <c r="LB109" s="13">
        <v>1</v>
      </c>
      <c r="LC109" s="13"/>
      <c r="LD109" s="13"/>
      <c r="LE109" s="13">
        <v>1</v>
      </c>
      <c r="LF109" s="13"/>
      <c r="LG109" s="13">
        <v>1</v>
      </c>
      <c r="LH109" s="13"/>
      <c r="LI109" s="13">
        <v>1</v>
      </c>
      <c r="LJ109" s="13"/>
      <c r="LK109" s="13">
        <v>2</v>
      </c>
      <c r="LL109" s="13">
        <v>1</v>
      </c>
      <c r="LM109" s="13">
        <v>1</v>
      </c>
      <c r="LN109" s="13"/>
      <c r="LO109" s="13">
        <v>2</v>
      </c>
      <c r="LP109" s="13"/>
      <c r="LQ109" s="13"/>
      <c r="LR109" s="13">
        <v>1</v>
      </c>
      <c r="LS109" s="13"/>
      <c r="LT109" s="13"/>
      <c r="LU109" s="13"/>
      <c r="LV109" s="13"/>
      <c r="LW109" s="13">
        <v>1</v>
      </c>
      <c r="LX109" s="13"/>
      <c r="LY109" s="13">
        <v>1</v>
      </c>
      <c r="LZ109" s="13"/>
      <c r="MA109" s="13">
        <v>1</v>
      </c>
      <c r="MB109" s="13"/>
      <c r="MC109" s="13"/>
      <c r="MD109" s="13">
        <v>1</v>
      </c>
      <c r="ME109" s="13"/>
      <c r="MF109" s="13"/>
      <c r="MG109" s="13">
        <v>1</v>
      </c>
      <c r="MH109" s="13"/>
      <c r="MI109" s="13"/>
      <c r="MJ109" s="13">
        <v>1</v>
      </c>
      <c r="MK109" s="13"/>
      <c r="ML109" s="13"/>
      <c r="MM109" s="13"/>
      <c r="MN109" s="13"/>
      <c r="MO109" s="13"/>
      <c r="MP109" s="13">
        <v>2</v>
      </c>
      <c r="MQ109" s="13"/>
      <c r="MR109" s="13">
        <v>1</v>
      </c>
      <c r="MS109" s="13"/>
      <c r="MT109" s="13"/>
      <c r="MU109" s="13"/>
      <c r="MV109" s="13"/>
      <c r="MW109" s="13"/>
      <c r="MX109" s="13"/>
      <c r="MY109" s="13"/>
      <c r="MZ109" s="13">
        <v>1</v>
      </c>
      <c r="NA109" s="13"/>
      <c r="NB109" s="13"/>
      <c r="NC109" s="13"/>
      <c r="ND109" s="13">
        <v>1</v>
      </c>
      <c r="NE109" s="13">
        <v>6</v>
      </c>
      <c r="NF109" s="59">
        <v>68</v>
      </c>
      <c r="NG109" s="13">
        <v>21306</v>
      </c>
    </row>
    <row r="110" spans="1:371">
      <c r="A110" s="9" t="s">
        <v>208</v>
      </c>
      <c r="B110" s="253">
        <f t="shared" si="67"/>
        <v>122</v>
      </c>
      <c r="C110" s="253">
        <f t="shared" si="68"/>
        <v>111</v>
      </c>
      <c r="D110" s="253">
        <f t="shared" si="69"/>
        <v>119</v>
      </c>
      <c r="E110" s="253">
        <f t="shared" si="70"/>
        <v>125</v>
      </c>
      <c r="F110" s="253">
        <f t="shared" si="71"/>
        <v>375</v>
      </c>
      <c r="G110" s="253">
        <f t="shared" si="72"/>
        <v>371</v>
      </c>
      <c r="H110" s="253">
        <f t="shared" si="73"/>
        <v>455</v>
      </c>
      <c r="I110" s="253">
        <f t="shared" si="74"/>
        <v>461</v>
      </c>
      <c r="J110" s="253">
        <f t="shared" si="75"/>
        <v>383</v>
      </c>
      <c r="K110" s="253">
        <f t="shared" si="76"/>
        <v>394</v>
      </c>
      <c r="L110" s="253">
        <f t="shared" si="77"/>
        <v>274</v>
      </c>
      <c r="M110" s="253">
        <f t="shared" si="78"/>
        <v>271</v>
      </c>
      <c r="N110" s="253">
        <f t="shared" si="79"/>
        <v>169</v>
      </c>
      <c r="O110" s="253">
        <f t="shared" si="80"/>
        <v>133</v>
      </c>
      <c r="P110" s="253">
        <f t="shared" si="81"/>
        <v>91</v>
      </c>
      <c r="Q110" s="253">
        <f t="shared" si="82"/>
        <v>77</v>
      </c>
      <c r="R110" s="253">
        <f t="shared" si="83"/>
        <v>36</v>
      </c>
      <c r="S110" s="253">
        <f t="shared" si="84"/>
        <v>67</v>
      </c>
      <c r="T110" s="253">
        <f t="shared" si="85"/>
        <v>9</v>
      </c>
      <c r="U110" s="253">
        <f t="shared" si="86"/>
        <v>25</v>
      </c>
      <c r="W110" s="16" t="s">
        <v>208</v>
      </c>
      <c r="X110" s="447">
        <f t="shared" si="87"/>
        <v>122</v>
      </c>
      <c r="Y110" s="447">
        <f t="shared" si="88"/>
        <v>111</v>
      </c>
      <c r="Z110" s="447">
        <f t="shared" si="89"/>
        <v>119</v>
      </c>
      <c r="AA110" s="447">
        <f t="shared" si="90"/>
        <v>125</v>
      </c>
      <c r="AB110" s="447">
        <f t="shared" si="91"/>
        <v>375</v>
      </c>
      <c r="AC110" s="447">
        <f t="shared" si="92"/>
        <v>371</v>
      </c>
      <c r="AD110" s="447">
        <f t="shared" si="93"/>
        <v>455</v>
      </c>
      <c r="AE110" s="447">
        <f t="shared" si="94"/>
        <v>461</v>
      </c>
      <c r="AF110" s="447">
        <f t="shared" si="95"/>
        <v>383</v>
      </c>
      <c r="AG110" s="447">
        <f t="shared" si="96"/>
        <v>394</v>
      </c>
      <c r="AH110" s="447">
        <f t="shared" si="97"/>
        <v>274</v>
      </c>
      <c r="AI110" s="447">
        <f t="shared" si="98"/>
        <v>271</v>
      </c>
      <c r="AJ110" s="447">
        <f t="shared" si="99"/>
        <v>169</v>
      </c>
      <c r="AK110" s="447">
        <f t="shared" si="100"/>
        <v>133</v>
      </c>
      <c r="AL110" s="447">
        <f t="shared" si="101"/>
        <v>91</v>
      </c>
      <c r="AM110" s="447">
        <f t="shared" si="102"/>
        <v>77</v>
      </c>
      <c r="AN110" s="447">
        <f t="shared" si="103"/>
        <v>36</v>
      </c>
      <c r="AO110" s="447">
        <f t="shared" si="104"/>
        <v>67</v>
      </c>
      <c r="AP110" s="447">
        <f t="shared" si="105"/>
        <v>9</v>
      </c>
      <c r="AQ110" s="447">
        <f t="shared" si="106"/>
        <v>25</v>
      </c>
      <c r="AR110" s="447">
        <f t="shared" si="107"/>
        <v>17</v>
      </c>
      <c r="AT110" s="16" t="s">
        <v>208</v>
      </c>
      <c r="AU110" s="13">
        <v>16</v>
      </c>
      <c r="AV110" s="13">
        <v>14</v>
      </c>
      <c r="AW110" s="13">
        <v>14</v>
      </c>
      <c r="AX110" s="13">
        <v>13</v>
      </c>
      <c r="AY110" s="13">
        <v>9</v>
      </c>
      <c r="AZ110" s="13">
        <v>9</v>
      </c>
      <c r="BA110" s="13">
        <v>6</v>
      </c>
      <c r="BB110" s="13">
        <v>12</v>
      </c>
      <c r="BC110" s="13">
        <v>8</v>
      </c>
      <c r="BD110" s="13">
        <v>10</v>
      </c>
      <c r="BE110" s="13">
        <v>6</v>
      </c>
      <c r="BF110" s="13">
        <v>4</v>
      </c>
      <c r="BG110" s="13">
        <v>11</v>
      </c>
      <c r="BH110" s="13">
        <v>11</v>
      </c>
      <c r="BI110" s="13">
        <v>13</v>
      </c>
      <c r="BJ110" s="13">
        <v>13</v>
      </c>
      <c r="BK110" s="13">
        <v>17</v>
      </c>
      <c r="BL110" s="13">
        <v>17</v>
      </c>
      <c r="BM110" s="13">
        <v>17</v>
      </c>
      <c r="BN110" s="13">
        <v>16</v>
      </c>
      <c r="BO110" s="13">
        <v>26</v>
      </c>
      <c r="BP110" s="13">
        <v>28</v>
      </c>
      <c r="BQ110" s="13">
        <v>43</v>
      </c>
      <c r="BR110" s="13">
        <v>37</v>
      </c>
      <c r="BS110" s="13">
        <v>29</v>
      </c>
      <c r="BT110" s="13">
        <v>32</v>
      </c>
      <c r="BU110" s="13">
        <v>38</v>
      </c>
      <c r="BV110" s="13">
        <v>40</v>
      </c>
      <c r="BW110" s="13">
        <v>53</v>
      </c>
      <c r="BX110" s="13">
        <v>45</v>
      </c>
      <c r="BY110" s="13">
        <v>55</v>
      </c>
      <c r="BZ110" s="13">
        <v>47</v>
      </c>
      <c r="CA110" s="13">
        <v>45</v>
      </c>
      <c r="CB110" s="13">
        <v>45</v>
      </c>
      <c r="CC110" s="13">
        <v>30</v>
      </c>
      <c r="CD110" s="13">
        <v>55</v>
      </c>
      <c r="CE110" s="13">
        <v>45</v>
      </c>
      <c r="CF110" s="13">
        <v>43</v>
      </c>
      <c r="CG110" s="13">
        <v>41</v>
      </c>
      <c r="CH110" s="13">
        <v>55</v>
      </c>
      <c r="CI110" s="13">
        <v>37</v>
      </c>
      <c r="CJ110" s="13">
        <v>43</v>
      </c>
      <c r="CK110" s="13">
        <v>49</v>
      </c>
      <c r="CL110" s="13">
        <v>34</v>
      </c>
      <c r="CM110" s="13">
        <v>38</v>
      </c>
      <c r="CN110" s="13">
        <v>31</v>
      </c>
      <c r="CO110" s="13">
        <v>40</v>
      </c>
      <c r="CP110" s="13">
        <v>42</v>
      </c>
      <c r="CQ110" s="13">
        <v>38</v>
      </c>
      <c r="CR110" s="13">
        <v>42</v>
      </c>
      <c r="CS110" s="13">
        <v>30</v>
      </c>
      <c r="CT110" s="13">
        <v>20</v>
      </c>
      <c r="CU110" s="13">
        <v>29</v>
      </c>
      <c r="CV110" s="13">
        <v>36</v>
      </c>
      <c r="CW110" s="13">
        <v>26</v>
      </c>
      <c r="CX110" s="13">
        <v>28</v>
      </c>
      <c r="CY110" s="13">
        <v>33</v>
      </c>
      <c r="CZ110" s="13">
        <v>26</v>
      </c>
      <c r="DA110" s="13">
        <v>21</v>
      </c>
      <c r="DB110" s="13">
        <v>22</v>
      </c>
      <c r="DC110" s="13">
        <v>19</v>
      </c>
      <c r="DD110" s="13">
        <v>14</v>
      </c>
      <c r="DE110" s="13">
        <v>18</v>
      </c>
      <c r="DF110" s="13">
        <v>13</v>
      </c>
      <c r="DG110" s="13">
        <v>17</v>
      </c>
      <c r="DH110" s="13">
        <v>8</v>
      </c>
      <c r="DI110" s="13">
        <v>11</v>
      </c>
      <c r="DJ110" s="13">
        <v>14</v>
      </c>
      <c r="DK110" s="13">
        <v>9</v>
      </c>
      <c r="DL110" s="13">
        <v>10</v>
      </c>
      <c r="DM110" s="13">
        <v>6</v>
      </c>
      <c r="DN110" s="13">
        <v>9</v>
      </c>
      <c r="DO110" s="13">
        <v>9</v>
      </c>
      <c r="DP110" s="13">
        <v>6</v>
      </c>
      <c r="DQ110" s="13">
        <v>7</v>
      </c>
      <c r="DR110" s="13">
        <v>9</v>
      </c>
      <c r="DS110" s="13">
        <v>7</v>
      </c>
      <c r="DT110" s="13">
        <v>10</v>
      </c>
      <c r="DU110" s="13">
        <v>10</v>
      </c>
      <c r="DV110" s="13">
        <v>4</v>
      </c>
      <c r="DW110" s="13">
        <v>6</v>
      </c>
      <c r="DX110" s="13">
        <v>6</v>
      </c>
      <c r="DY110" s="13">
        <v>9</v>
      </c>
      <c r="DZ110" s="13">
        <v>9</v>
      </c>
      <c r="EA110" s="13">
        <v>5</v>
      </c>
      <c r="EB110" s="13">
        <v>9</v>
      </c>
      <c r="EC110" s="13">
        <v>1</v>
      </c>
      <c r="ED110" s="13">
        <v>8</v>
      </c>
      <c r="EE110" s="13">
        <v>7</v>
      </c>
      <c r="EF110" s="13">
        <v>7</v>
      </c>
      <c r="EG110" s="13">
        <v>10</v>
      </c>
      <c r="EH110" s="13">
        <v>5</v>
      </c>
      <c r="EI110" s="13">
        <v>1</v>
      </c>
      <c r="EJ110" s="13">
        <v>3</v>
      </c>
      <c r="EK110" s="13">
        <v>1</v>
      </c>
      <c r="EL110" s="13">
        <v>2</v>
      </c>
      <c r="EM110" s="13">
        <v>1</v>
      </c>
      <c r="EN110" s="13">
        <v>1</v>
      </c>
      <c r="EO110" s="13"/>
      <c r="EP110" s="13"/>
      <c r="EQ110" s="13">
        <v>1</v>
      </c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59">
        <v>2035</v>
      </c>
      <c r="FC110" s="13">
        <v>11</v>
      </c>
      <c r="FD110" s="13">
        <v>32</v>
      </c>
      <c r="FE110" s="13">
        <v>16</v>
      </c>
      <c r="FF110" s="13">
        <v>13</v>
      </c>
      <c r="FG110" s="13">
        <v>13</v>
      </c>
      <c r="FH110" s="13">
        <v>9</v>
      </c>
      <c r="FI110" s="13">
        <v>8</v>
      </c>
      <c r="FJ110" s="13">
        <v>7</v>
      </c>
      <c r="FK110" s="13">
        <v>5</v>
      </c>
      <c r="FL110" s="13">
        <v>8</v>
      </c>
      <c r="FM110" s="13">
        <v>10</v>
      </c>
      <c r="FN110" s="13">
        <v>5</v>
      </c>
      <c r="FO110" s="13">
        <v>9</v>
      </c>
      <c r="FP110" s="13">
        <v>14</v>
      </c>
      <c r="FQ110" s="13">
        <v>15</v>
      </c>
      <c r="FR110" s="13">
        <v>10</v>
      </c>
      <c r="FS110" s="13">
        <v>12</v>
      </c>
      <c r="FT110" s="13">
        <v>14</v>
      </c>
      <c r="FU110" s="13">
        <v>11</v>
      </c>
      <c r="FV110" s="13">
        <v>19</v>
      </c>
      <c r="FW110" s="13">
        <v>29</v>
      </c>
      <c r="FX110" s="13">
        <v>35</v>
      </c>
      <c r="FY110" s="13">
        <v>27</v>
      </c>
      <c r="FZ110" s="13">
        <v>41</v>
      </c>
      <c r="GA110" s="13">
        <v>34</v>
      </c>
      <c r="GB110" s="13">
        <v>30</v>
      </c>
      <c r="GC110" s="13">
        <v>41</v>
      </c>
      <c r="GD110" s="13">
        <v>38</v>
      </c>
      <c r="GE110" s="13">
        <v>41</v>
      </c>
      <c r="GF110" s="13">
        <v>59</v>
      </c>
      <c r="GG110" s="13">
        <v>56</v>
      </c>
      <c r="GH110" s="13">
        <v>37</v>
      </c>
      <c r="GI110" s="13">
        <v>53</v>
      </c>
      <c r="GJ110" s="13">
        <v>48</v>
      </c>
      <c r="GK110" s="13">
        <v>51</v>
      </c>
      <c r="GL110" s="13">
        <v>49</v>
      </c>
      <c r="GM110" s="13">
        <v>43</v>
      </c>
      <c r="GN110" s="13">
        <v>40</v>
      </c>
      <c r="GO110" s="13">
        <v>29</v>
      </c>
      <c r="GP110" s="13">
        <v>49</v>
      </c>
      <c r="GQ110" s="13">
        <v>35</v>
      </c>
      <c r="GR110" s="13">
        <v>54</v>
      </c>
      <c r="GS110" s="13">
        <v>32</v>
      </c>
      <c r="GT110" s="13">
        <v>40</v>
      </c>
      <c r="GU110" s="13">
        <v>45</v>
      </c>
      <c r="GV110" s="13">
        <v>43</v>
      </c>
      <c r="GW110" s="13">
        <v>31</v>
      </c>
      <c r="GX110" s="13">
        <v>40</v>
      </c>
      <c r="GY110" s="13">
        <v>41</v>
      </c>
      <c r="GZ110" s="13">
        <v>22</v>
      </c>
      <c r="HA110" s="13">
        <v>27</v>
      </c>
      <c r="HB110" s="13">
        <v>29</v>
      </c>
      <c r="HC110" s="13">
        <v>22</v>
      </c>
      <c r="HD110" s="13">
        <v>36</v>
      </c>
      <c r="HE110" s="13">
        <v>35</v>
      </c>
      <c r="HF110" s="13">
        <v>25</v>
      </c>
      <c r="HG110" s="13">
        <v>22</v>
      </c>
      <c r="HH110" s="13">
        <v>32</v>
      </c>
      <c r="HI110" s="13">
        <v>28</v>
      </c>
      <c r="HJ110" s="13">
        <v>18</v>
      </c>
      <c r="HK110" s="13">
        <v>19</v>
      </c>
      <c r="HL110" s="13">
        <v>19</v>
      </c>
      <c r="HM110" s="13">
        <v>24</v>
      </c>
      <c r="HN110" s="13">
        <v>25</v>
      </c>
      <c r="HO110" s="13">
        <v>10</v>
      </c>
      <c r="HP110" s="13">
        <v>18</v>
      </c>
      <c r="HQ110" s="13">
        <v>16</v>
      </c>
      <c r="HR110" s="13">
        <v>16</v>
      </c>
      <c r="HS110" s="13">
        <v>11</v>
      </c>
      <c r="HT110" s="13">
        <v>11</v>
      </c>
      <c r="HU110" s="13">
        <v>8</v>
      </c>
      <c r="HV110" s="13">
        <v>12</v>
      </c>
      <c r="HW110" s="13">
        <v>11</v>
      </c>
      <c r="HX110" s="13">
        <v>11</v>
      </c>
      <c r="HY110" s="13">
        <v>8</v>
      </c>
      <c r="HZ110" s="13">
        <v>11</v>
      </c>
      <c r="IA110" s="13">
        <v>9</v>
      </c>
      <c r="IB110" s="13">
        <v>6</v>
      </c>
      <c r="IC110" s="13">
        <v>9</v>
      </c>
      <c r="ID110" s="13">
        <v>6</v>
      </c>
      <c r="IE110" s="13">
        <v>7</v>
      </c>
      <c r="IF110" s="13">
        <v>10</v>
      </c>
      <c r="IG110" s="13">
        <v>3</v>
      </c>
      <c r="IH110" s="13">
        <v>5</v>
      </c>
      <c r="II110" s="13">
        <v>2</v>
      </c>
      <c r="IJ110" s="13">
        <v>3</v>
      </c>
      <c r="IK110" s="13">
        <v>1</v>
      </c>
      <c r="IL110" s="13">
        <v>4</v>
      </c>
      <c r="IM110" s="13">
        <v>1</v>
      </c>
      <c r="IN110" s="13"/>
      <c r="IO110" s="13">
        <v>1</v>
      </c>
      <c r="IP110" s="13">
        <v>4</v>
      </c>
      <c r="IQ110" s="13">
        <v>1</v>
      </c>
      <c r="IR110" s="13">
        <v>1</v>
      </c>
      <c r="IS110" s="13">
        <v>1</v>
      </c>
      <c r="IT110" s="13"/>
      <c r="IU110" s="13"/>
      <c r="IV110" s="13"/>
      <c r="IW110" s="13"/>
      <c r="IX110" s="13"/>
      <c r="IY110" s="13">
        <v>1</v>
      </c>
      <c r="IZ110" s="13"/>
      <c r="JA110" s="13"/>
      <c r="JB110" s="13"/>
      <c r="JC110" s="13"/>
      <c r="JD110" s="13"/>
      <c r="JE110" s="13"/>
      <c r="JF110" s="59">
        <v>2033</v>
      </c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>
        <v>1</v>
      </c>
      <c r="JY110" s="13"/>
      <c r="JZ110" s="13"/>
      <c r="KA110" s="13">
        <v>1</v>
      </c>
      <c r="KB110" s="13"/>
      <c r="KC110" s="13"/>
      <c r="KD110" s="13">
        <v>1</v>
      </c>
      <c r="KE110" s="13">
        <v>1</v>
      </c>
      <c r="KF110" s="13"/>
      <c r="KG110" s="13"/>
      <c r="KH110" s="13">
        <v>1</v>
      </c>
      <c r="KI110" s="13"/>
      <c r="KJ110" s="13"/>
      <c r="KK110" s="13"/>
      <c r="KL110" s="13"/>
      <c r="KM110" s="13"/>
      <c r="KN110" s="13"/>
      <c r="KO110" s="13"/>
      <c r="KP110" s="13">
        <v>1</v>
      </c>
      <c r="KQ110" s="13"/>
      <c r="KR110" s="13"/>
      <c r="KS110" s="13"/>
      <c r="KT110" s="13"/>
      <c r="KU110" s="13"/>
      <c r="KV110" s="13">
        <v>1</v>
      </c>
      <c r="KW110" s="13"/>
      <c r="KX110" s="13">
        <v>1</v>
      </c>
      <c r="KY110" s="13"/>
      <c r="KZ110" s="13"/>
      <c r="LA110" s="13"/>
      <c r="LB110" s="13"/>
      <c r="LC110" s="13"/>
      <c r="LD110" s="13"/>
      <c r="LE110" s="13"/>
      <c r="LF110" s="13"/>
      <c r="LG110" s="13"/>
      <c r="LH110" s="13">
        <v>2</v>
      </c>
      <c r="LI110" s="13"/>
      <c r="LJ110" s="13"/>
      <c r="LK110" s="13"/>
      <c r="LL110" s="13"/>
      <c r="LM110" s="13"/>
      <c r="LN110" s="13"/>
      <c r="LO110" s="13">
        <v>2</v>
      </c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>
        <v>1</v>
      </c>
      <c r="MB110" s="13"/>
      <c r="MC110" s="13">
        <v>1</v>
      </c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>
        <v>1</v>
      </c>
      <c r="MU110" s="13">
        <v>2</v>
      </c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59">
        <v>17</v>
      </c>
      <c r="NG110" s="13">
        <v>4085</v>
      </c>
    </row>
    <row r="111" spans="1:371">
      <c r="A111" s="8" t="s">
        <v>122</v>
      </c>
      <c r="B111" s="253">
        <f t="shared" si="67"/>
        <v>7</v>
      </c>
      <c r="C111" s="253">
        <f t="shared" si="68"/>
        <v>7</v>
      </c>
      <c r="D111" s="253">
        <f t="shared" si="69"/>
        <v>14</v>
      </c>
      <c r="E111" s="253">
        <f t="shared" si="70"/>
        <v>32</v>
      </c>
      <c r="F111" s="253">
        <f t="shared" si="71"/>
        <v>59</v>
      </c>
      <c r="G111" s="253">
        <f t="shared" si="72"/>
        <v>51</v>
      </c>
      <c r="H111" s="253">
        <f t="shared" si="73"/>
        <v>62</v>
      </c>
      <c r="I111" s="253">
        <f t="shared" si="74"/>
        <v>52</v>
      </c>
      <c r="J111" s="253">
        <f t="shared" si="75"/>
        <v>46</v>
      </c>
      <c r="K111" s="253">
        <f t="shared" si="76"/>
        <v>39</v>
      </c>
      <c r="L111" s="253">
        <f t="shared" si="77"/>
        <v>37</v>
      </c>
      <c r="M111" s="253">
        <f t="shared" si="78"/>
        <v>20</v>
      </c>
      <c r="N111" s="253">
        <f t="shared" si="79"/>
        <v>14</v>
      </c>
      <c r="O111" s="253">
        <f t="shared" si="80"/>
        <v>11</v>
      </c>
      <c r="P111" s="253">
        <f t="shared" si="81"/>
        <v>6</v>
      </c>
      <c r="Q111" s="253">
        <f t="shared" si="82"/>
        <v>8</v>
      </c>
      <c r="R111" s="253">
        <f t="shared" si="83"/>
        <v>5</v>
      </c>
      <c r="S111" s="253">
        <f t="shared" si="84"/>
        <v>5</v>
      </c>
      <c r="T111" s="253">
        <f t="shared" si="85"/>
        <v>0</v>
      </c>
      <c r="U111" s="253">
        <f t="shared" si="86"/>
        <v>2</v>
      </c>
      <c r="W111" s="16" t="s">
        <v>122</v>
      </c>
      <c r="X111" s="447">
        <f t="shared" si="87"/>
        <v>7</v>
      </c>
      <c r="Y111" s="447">
        <f t="shared" si="88"/>
        <v>7</v>
      </c>
      <c r="Z111" s="447">
        <f t="shared" si="89"/>
        <v>14</v>
      </c>
      <c r="AA111" s="447">
        <f t="shared" si="90"/>
        <v>32</v>
      </c>
      <c r="AB111" s="447">
        <f t="shared" si="91"/>
        <v>59</v>
      </c>
      <c r="AC111" s="447">
        <f t="shared" si="92"/>
        <v>51</v>
      </c>
      <c r="AD111" s="447">
        <f t="shared" si="93"/>
        <v>62</v>
      </c>
      <c r="AE111" s="447">
        <f t="shared" si="94"/>
        <v>52</v>
      </c>
      <c r="AF111" s="447">
        <f t="shared" si="95"/>
        <v>46</v>
      </c>
      <c r="AG111" s="447">
        <f t="shared" si="96"/>
        <v>39</v>
      </c>
      <c r="AH111" s="447">
        <f t="shared" si="97"/>
        <v>37</v>
      </c>
      <c r="AI111" s="447">
        <f t="shared" si="98"/>
        <v>20</v>
      </c>
      <c r="AJ111" s="447">
        <f t="shared" si="99"/>
        <v>14</v>
      </c>
      <c r="AK111" s="447">
        <f t="shared" si="100"/>
        <v>11</v>
      </c>
      <c r="AL111" s="447">
        <f t="shared" si="101"/>
        <v>6</v>
      </c>
      <c r="AM111" s="447">
        <f t="shared" si="102"/>
        <v>8</v>
      </c>
      <c r="AN111" s="447">
        <f t="shared" si="103"/>
        <v>5</v>
      </c>
      <c r="AO111" s="447">
        <f t="shared" si="104"/>
        <v>5</v>
      </c>
      <c r="AP111" s="447">
        <f t="shared" si="105"/>
        <v>0</v>
      </c>
      <c r="AQ111" s="447">
        <f t="shared" si="106"/>
        <v>2</v>
      </c>
      <c r="AR111" s="447">
        <f t="shared" si="107"/>
        <v>0</v>
      </c>
      <c r="AT111" s="16" t="s">
        <v>122</v>
      </c>
      <c r="AU111" s="13"/>
      <c r="AV111" s="13"/>
      <c r="AW111" s="13">
        <v>1</v>
      </c>
      <c r="AX111" s="13"/>
      <c r="AY111" s="13">
        <v>1</v>
      </c>
      <c r="AZ111" s="13">
        <v>1</v>
      </c>
      <c r="BA111" s="13"/>
      <c r="BB111" s="13">
        <v>1</v>
      </c>
      <c r="BC111" s="13">
        <v>2</v>
      </c>
      <c r="BD111" s="13">
        <v>1</v>
      </c>
      <c r="BE111" s="13">
        <v>1</v>
      </c>
      <c r="BF111" s="13"/>
      <c r="BG111" s="13">
        <v>2</v>
      </c>
      <c r="BH111" s="13">
        <v>3</v>
      </c>
      <c r="BI111" s="13">
        <v>7</v>
      </c>
      <c r="BJ111" s="13">
        <v>4</v>
      </c>
      <c r="BK111" s="13">
        <v>4</v>
      </c>
      <c r="BL111" s="13">
        <v>1</v>
      </c>
      <c r="BM111" s="13">
        <v>3</v>
      </c>
      <c r="BN111" s="13">
        <v>7</v>
      </c>
      <c r="BO111" s="13">
        <v>4</v>
      </c>
      <c r="BP111" s="13">
        <v>3</v>
      </c>
      <c r="BQ111" s="13">
        <v>4</v>
      </c>
      <c r="BR111" s="13">
        <v>6</v>
      </c>
      <c r="BS111" s="13">
        <v>9</v>
      </c>
      <c r="BT111" s="13">
        <v>4</v>
      </c>
      <c r="BU111" s="13">
        <v>3</v>
      </c>
      <c r="BV111" s="13">
        <v>8</v>
      </c>
      <c r="BW111" s="13">
        <v>2</v>
      </c>
      <c r="BX111" s="13">
        <v>8</v>
      </c>
      <c r="BY111" s="13">
        <v>7</v>
      </c>
      <c r="BZ111" s="13">
        <v>6</v>
      </c>
      <c r="CA111" s="13">
        <v>6</v>
      </c>
      <c r="CB111" s="13">
        <v>3</v>
      </c>
      <c r="CC111" s="13">
        <v>3</v>
      </c>
      <c r="CD111" s="13">
        <v>6</v>
      </c>
      <c r="CE111" s="13">
        <v>5</v>
      </c>
      <c r="CF111" s="13">
        <v>7</v>
      </c>
      <c r="CG111" s="13">
        <v>1</v>
      </c>
      <c r="CH111" s="13">
        <v>8</v>
      </c>
      <c r="CI111" s="13">
        <v>2</v>
      </c>
      <c r="CJ111" s="13">
        <v>8</v>
      </c>
      <c r="CK111" s="13">
        <v>5</v>
      </c>
      <c r="CL111" s="13">
        <v>2</v>
      </c>
      <c r="CM111" s="13">
        <v>3</v>
      </c>
      <c r="CN111" s="13">
        <v>5</v>
      </c>
      <c r="CO111" s="13">
        <v>4</v>
      </c>
      <c r="CP111" s="13">
        <v>3</v>
      </c>
      <c r="CQ111" s="13">
        <v>2</v>
      </c>
      <c r="CR111" s="13">
        <v>5</v>
      </c>
      <c r="CS111" s="13">
        <v>2</v>
      </c>
      <c r="CT111" s="13">
        <v>3</v>
      </c>
      <c r="CU111" s="13">
        <v>4</v>
      </c>
      <c r="CV111" s="13">
        <v>2</v>
      </c>
      <c r="CW111" s="13"/>
      <c r="CX111" s="13">
        <v>2</v>
      </c>
      <c r="CY111" s="13">
        <v>3</v>
      </c>
      <c r="CZ111" s="13"/>
      <c r="DA111" s="13">
        <v>2</v>
      </c>
      <c r="DB111" s="13">
        <v>2</v>
      </c>
      <c r="DC111" s="13">
        <v>1</v>
      </c>
      <c r="DD111" s="13"/>
      <c r="DE111" s="13">
        <v>2</v>
      </c>
      <c r="DF111" s="13">
        <v>2</v>
      </c>
      <c r="DG111" s="13">
        <v>1</v>
      </c>
      <c r="DH111" s="13">
        <v>2</v>
      </c>
      <c r="DI111" s="13">
        <v>1</v>
      </c>
      <c r="DJ111" s="13">
        <v>1</v>
      </c>
      <c r="DK111" s="13">
        <v>1</v>
      </c>
      <c r="DL111" s="13"/>
      <c r="DM111" s="13">
        <v>1</v>
      </c>
      <c r="DN111" s="13"/>
      <c r="DO111" s="13"/>
      <c r="DP111" s="13"/>
      <c r="DQ111" s="13">
        <v>2</v>
      </c>
      <c r="DR111" s="13">
        <v>1</v>
      </c>
      <c r="DS111" s="13">
        <v>1</v>
      </c>
      <c r="DT111" s="13">
        <v>1</v>
      </c>
      <c r="DU111" s="13">
        <v>1</v>
      </c>
      <c r="DV111" s="13">
        <v>1</v>
      </c>
      <c r="DW111" s="13">
        <v>1</v>
      </c>
      <c r="DX111" s="13"/>
      <c r="DY111" s="13">
        <v>1</v>
      </c>
      <c r="DZ111" s="13">
        <v>2</v>
      </c>
      <c r="EA111" s="13"/>
      <c r="EB111" s="13"/>
      <c r="EC111" s="13">
        <v>1</v>
      </c>
      <c r="ED111" s="13"/>
      <c r="EE111" s="13"/>
      <c r="EF111" s="13"/>
      <c r="EG111" s="13">
        <v>1</v>
      </c>
      <c r="EH111" s="13">
        <v>1</v>
      </c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59">
        <v>227</v>
      </c>
      <c r="FC111" s="13"/>
      <c r="FD111" s="13">
        <v>2</v>
      </c>
      <c r="FE111" s="13">
        <v>1</v>
      </c>
      <c r="FF111" s="13"/>
      <c r="FG111" s="13"/>
      <c r="FH111" s="13">
        <v>1</v>
      </c>
      <c r="FI111" s="13"/>
      <c r="FJ111" s="13">
        <v>2</v>
      </c>
      <c r="FK111" s="13"/>
      <c r="FL111" s="13">
        <v>1</v>
      </c>
      <c r="FM111" s="13"/>
      <c r="FN111" s="13">
        <v>2</v>
      </c>
      <c r="FO111" s="13"/>
      <c r="FP111" s="13">
        <v>1</v>
      </c>
      <c r="FQ111" s="13"/>
      <c r="FR111" s="13">
        <v>1</v>
      </c>
      <c r="FS111" s="13">
        <v>2</v>
      </c>
      <c r="FT111" s="13">
        <v>1</v>
      </c>
      <c r="FU111" s="13">
        <v>3</v>
      </c>
      <c r="FV111" s="13">
        <v>4</v>
      </c>
      <c r="FW111" s="13">
        <v>4</v>
      </c>
      <c r="FX111" s="13">
        <v>4</v>
      </c>
      <c r="FY111" s="13">
        <v>8</v>
      </c>
      <c r="FZ111" s="13">
        <v>5</v>
      </c>
      <c r="GA111" s="13">
        <v>9</v>
      </c>
      <c r="GB111" s="13">
        <v>11</v>
      </c>
      <c r="GC111" s="13">
        <v>2</v>
      </c>
      <c r="GD111" s="13">
        <v>5</v>
      </c>
      <c r="GE111" s="13">
        <v>3</v>
      </c>
      <c r="GF111" s="13">
        <v>8</v>
      </c>
      <c r="GG111" s="13">
        <v>8</v>
      </c>
      <c r="GH111" s="13">
        <v>4</v>
      </c>
      <c r="GI111" s="13">
        <v>5</v>
      </c>
      <c r="GJ111" s="13">
        <v>6</v>
      </c>
      <c r="GK111" s="13">
        <v>6</v>
      </c>
      <c r="GL111" s="13">
        <v>12</v>
      </c>
      <c r="GM111" s="13">
        <v>6</v>
      </c>
      <c r="GN111" s="13">
        <v>4</v>
      </c>
      <c r="GO111" s="13">
        <v>6</v>
      </c>
      <c r="GP111" s="13">
        <v>5</v>
      </c>
      <c r="GQ111" s="13">
        <v>3</v>
      </c>
      <c r="GR111" s="13">
        <v>9</v>
      </c>
      <c r="GS111" s="13">
        <v>2</v>
      </c>
      <c r="GT111" s="13">
        <v>3</v>
      </c>
      <c r="GU111" s="13">
        <v>6</v>
      </c>
      <c r="GV111" s="13">
        <v>7</v>
      </c>
      <c r="GW111" s="13">
        <v>2</v>
      </c>
      <c r="GX111" s="13">
        <v>1</v>
      </c>
      <c r="GY111" s="13">
        <v>9</v>
      </c>
      <c r="GZ111" s="13">
        <v>4</v>
      </c>
      <c r="HA111" s="13">
        <v>9</v>
      </c>
      <c r="HB111" s="13">
        <v>5</v>
      </c>
      <c r="HC111" s="13">
        <v>3</v>
      </c>
      <c r="HD111" s="13">
        <v>7</v>
      </c>
      <c r="HE111" s="13">
        <v>3</v>
      </c>
      <c r="HF111" s="13">
        <v>4</v>
      </c>
      <c r="HG111" s="13"/>
      <c r="HH111" s="13"/>
      <c r="HI111" s="13">
        <v>5</v>
      </c>
      <c r="HJ111" s="13">
        <v>1</v>
      </c>
      <c r="HK111" s="13">
        <v>1</v>
      </c>
      <c r="HL111" s="13">
        <v>1</v>
      </c>
      <c r="HM111" s="13">
        <v>1</v>
      </c>
      <c r="HN111" s="13">
        <v>2</v>
      </c>
      <c r="HO111" s="13">
        <v>1</v>
      </c>
      <c r="HP111" s="13">
        <v>2</v>
      </c>
      <c r="HQ111" s="13">
        <v>1</v>
      </c>
      <c r="HR111" s="13">
        <v>2</v>
      </c>
      <c r="HS111" s="13">
        <v>2</v>
      </c>
      <c r="HT111" s="13">
        <v>1</v>
      </c>
      <c r="HU111" s="13"/>
      <c r="HV111" s="13"/>
      <c r="HW111" s="13">
        <v>1</v>
      </c>
      <c r="HX111" s="13"/>
      <c r="HY111" s="13">
        <v>2</v>
      </c>
      <c r="HZ111" s="13">
        <v>1</v>
      </c>
      <c r="IA111" s="13"/>
      <c r="IB111" s="13">
        <v>2</v>
      </c>
      <c r="IC111" s="13"/>
      <c r="ID111" s="13"/>
      <c r="IE111" s="13"/>
      <c r="IF111" s="13"/>
      <c r="IG111" s="13">
        <v>1</v>
      </c>
      <c r="IH111" s="13"/>
      <c r="II111" s="13"/>
      <c r="IJ111" s="13">
        <v>1</v>
      </c>
      <c r="IK111" s="13">
        <v>2</v>
      </c>
      <c r="IL111" s="13">
        <v>1</v>
      </c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59">
        <v>250</v>
      </c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59"/>
      <c r="NG111" s="13">
        <v>477</v>
      </c>
    </row>
    <row r="112" spans="1:371">
      <c r="A112" s="8" t="s">
        <v>209</v>
      </c>
      <c r="B112" s="253">
        <f t="shared" si="67"/>
        <v>5</v>
      </c>
      <c r="C112" s="253">
        <f t="shared" si="68"/>
        <v>0</v>
      </c>
      <c r="D112" s="253">
        <f t="shared" si="69"/>
        <v>0</v>
      </c>
      <c r="E112" s="253">
        <f t="shared" si="70"/>
        <v>1</v>
      </c>
      <c r="F112" s="253">
        <f t="shared" si="71"/>
        <v>19</v>
      </c>
      <c r="G112" s="253">
        <f t="shared" si="72"/>
        <v>10</v>
      </c>
      <c r="H112" s="253">
        <f t="shared" si="73"/>
        <v>14</v>
      </c>
      <c r="I112" s="253">
        <f t="shared" si="74"/>
        <v>13</v>
      </c>
      <c r="J112" s="253">
        <f t="shared" si="75"/>
        <v>10</v>
      </c>
      <c r="K112" s="253">
        <f t="shared" si="76"/>
        <v>21</v>
      </c>
      <c r="L112" s="253">
        <f t="shared" si="77"/>
        <v>9</v>
      </c>
      <c r="M112" s="253">
        <f t="shared" si="78"/>
        <v>14</v>
      </c>
      <c r="N112" s="253">
        <f t="shared" si="79"/>
        <v>6</v>
      </c>
      <c r="O112" s="253">
        <f t="shared" si="80"/>
        <v>2</v>
      </c>
      <c r="P112" s="253">
        <f t="shared" si="81"/>
        <v>13</v>
      </c>
      <c r="Q112" s="253">
        <f t="shared" si="82"/>
        <v>8</v>
      </c>
      <c r="R112" s="253">
        <f t="shared" si="83"/>
        <v>5</v>
      </c>
      <c r="S112" s="253">
        <f t="shared" si="84"/>
        <v>11</v>
      </c>
      <c r="T112" s="253">
        <f t="shared" si="85"/>
        <v>4</v>
      </c>
      <c r="U112" s="253">
        <f t="shared" si="86"/>
        <v>11</v>
      </c>
      <c r="W112" s="16" t="s">
        <v>209</v>
      </c>
      <c r="X112" s="447">
        <f t="shared" si="87"/>
        <v>5</v>
      </c>
      <c r="Y112" s="447">
        <f t="shared" si="88"/>
        <v>0</v>
      </c>
      <c r="Z112" s="447">
        <f t="shared" si="89"/>
        <v>0</v>
      </c>
      <c r="AA112" s="447">
        <f t="shared" si="90"/>
        <v>1</v>
      </c>
      <c r="AB112" s="447">
        <f t="shared" si="91"/>
        <v>19</v>
      </c>
      <c r="AC112" s="447">
        <f t="shared" si="92"/>
        <v>10</v>
      </c>
      <c r="AD112" s="447">
        <f t="shared" si="93"/>
        <v>14</v>
      </c>
      <c r="AE112" s="447">
        <f t="shared" si="94"/>
        <v>13</v>
      </c>
      <c r="AF112" s="447">
        <f t="shared" si="95"/>
        <v>10</v>
      </c>
      <c r="AG112" s="447">
        <f t="shared" si="96"/>
        <v>21</v>
      </c>
      <c r="AH112" s="447">
        <f t="shared" si="97"/>
        <v>9</v>
      </c>
      <c r="AI112" s="447">
        <f t="shared" si="98"/>
        <v>14</v>
      </c>
      <c r="AJ112" s="447">
        <f t="shared" si="99"/>
        <v>6</v>
      </c>
      <c r="AK112" s="447">
        <f t="shared" si="100"/>
        <v>2</v>
      </c>
      <c r="AL112" s="447">
        <f t="shared" si="101"/>
        <v>13</v>
      </c>
      <c r="AM112" s="447">
        <f t="shared" si="102"/>
        <v>8</v>
      </c>
      <c r="AN112" s="447">
        <f t="shared" si="103"/>
        <v>5</v>
      </c>
      <c r="AO112" s="447">
        <f t="shared" si="104"/>
        <v>11</v>
      </c>
      <c r="AP112" s="447">
        <f t="shared" si="105"/>
        <v>4</v>
      </c>
      <c r="AQ112" s="447">
        <f t="shared" si="106"/>
        <v>11</v>
      </c>
      <c r="AR112" s="447">
        <f t="shared" si="107"/>
        <v>0</v>
      </c>
      <c r="AT112" s="16" t="s">
        <v>209</v>
      </c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>
        <v>1</v>
      </c>
      <c r="BN112" s="13"/>
      <c r="BO112" s="13">
        <v>1</v>
      </c>
      <c r="BP112" s="13"/>
      <c r="BQ112" s="13">
        <v>1</v>
      </c>
      <c r="BR112" s="13"/>
      <c r="BS112" s="13"/>
      <c r="BT112" s="13">
        <v>1</v>
      </c>
      <c r="BU112" s="13">
        <v>3</v>
      </c>
      <c r="BV112" s="13">
        <v>1</v>
      </c>
      <c r="BW112" s="13">
        <v>3</v>
      </c>
      <c r="BX112" s="13"/>
      <c r="BY112" s="13">
        <v>2</v>
      </c>
      <c r="BZ112" s="13">
        <v>1</v>
      </c>
      <c r="CA112" s="13">
        <v>1</v>
      </c>
      <c r="CB112" s="13">
        <v>2</v>
      </c>
      <c r="CC112" s="13"/>
      <c r="CD112" s="13"/>
      <c r="CE112" s="13">
        <v>1</v>
      </c>
      <c r="CF112" s="13">
        <v>2</v>
      </c>
      <c r="CG112" s="13">
        <v>3</v>
      </c>
      <c r="CH112" s="13">
        <v>1</v>
      </c>
      <c r="CI112" s="13">
        <v>5</v>
      </c>
      <c r="CJ112" s="13">
        <v>1</v>
      </c>
      <c r="CK112" s="13">
        <v>2</v>
      </c>
      <c r="CL112" s="13">
        <v>2</v>
      </c>
      <c r="CM112" s="13">
        <v>1</v>
      </c>
      <c r="CN112" s="13"/>
      <c r="CO112" s="13">
        <v>2</v>
      </c>
      <c r="CP112" s="13">
        <v>2</v>
      </c>
      <c r="CQ112" s="13">
        <v>5</v>
      </c>
      <c r="CR112" s="13">
        <v>1</v>
      </c>
      <c r="CS112" s="13">
        <v>1</v>
      </c>
      <c r="CT112" s="13">
        <v>3</v>
      </c>
      <c r="CU112" s="13">
        <v>2</v>
      </c>
      <c r="CV112" s="13">
        <v>1</v>
      </c>
      <c r="CW112" s="13">
        <v>1</v>
      </c>
      <c r="CX112" s="13"/>
      <c r="CY112" s="13"/>
      <c r="CZ112" s="13">
        <v>4</v>
      </c>
      <c r="DA112" s="13">
        <v>1</v>
      </c>
      <c r="DB112" s="13">
        <v>1</v>
      </c>
      <c r="DC112" s="13"/>
      <c r="DD112" s="13"/>
      <c r="DE112" s="13">
        <v>1</v>
      </c>
      <c r="DF112" s="13"/>
      <c r="DG112" s="13">
        <v>1</v>
      </c>
      <c r="DH112" s="13"/>
      <c r="DI112" s="13"/>
      <c r="DJ112" s="13"/>
      <c r="DK112" s="13"/>
      <c r="DL112" s="13"/>
      <c r="DM112" s="13"/>
      <c r="DN112" s="13"/>
      <c r="DO112" s="13"/>
      <c r="DP112" s="13">
        <v>1</v>
      </c>
      <c r="DQ112" s="13">
        <v>3</v>
      </c>
      <c r="DR112" s="13">
        <v>2</v>
      </c>
      <c r="DS112" s="13">
        <v>1</v>
      </c>
      <c r="DT112" s="13"/>
      <c r="DU112" s="13">
        <v>1</v>
      </c>
      <c r="DV112" s="13"/>
      <c r="DW112" s="13"/>
      <c r="DX112" s="13"/>
      <c r="DY112" s="13"/>
      <c r="DZ112" s="13">
        <v>1</v>
      </c>
      <c r="EA112" s="13">
        <v>2</v>
      </c>
      <c r="EB112" s="13"/>
      <c r="EC112" s="13">
        <v>2</v>
      </c>
      <c r="ED112" s="13">
        <v>2</v>
      </c>
      <c r="EE112" s="13">
        <v>1</v>
      </c>
      <c r="EF112" s="13">
        <v>3</v>
      </c>
      <c r="EG112" s="13">
        <v>1</v>
      </c>
      <c r="EH112" s="13">
        <v>2</v>
      </c>
      <c r="EI112" s="13">
        <v>3</v>
      </c>
      <c r="EJ112" s="13">
        <v>2</v>
      </c>
      <c r="EK112" s="13">
        <v>2</v>
      </c>
      <c r="EL112" s="13">
        <v>1</v>
      </c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59">
        <v>91</v>
      </c>
      <c r="FC112" s="13"/>
      <c r="FD112" s="13"/>
      <c r="FE112" s="13">
        <v>1</v>
      </c>
      <c r="FF112" s="13"/>
      <c r="FG112" s="13"/>
      <c r="FH112" s="13">
        <v>1</v>
      </c>
      <c r="FI112" s="13">
        <v>2</v>
      </c>
      <c r="FJ112" s="13"/>
      <c r="FK112" s="13">
        <v>1</v>
      </c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>
        <v>3</v>
      </c>
      <c r="FX112" s="13"/>
      <c r="FY112" s="13">
        <v>3</v>
      </c>
      <c r="FZ112" s="13">
        <v>3</v>
      </c>
      <c r="GA112" s="13">
        <v>2</v>
      </c>
      <c r="GB112" s="13">
        <v>1</v>
      </c>
      <c r="GC112" s="13">
        <v>2</v>
      </c>
      <c r="GD112" s="13">
        <v>1</v>
      </c>
      <c r="GE112" s="13">
        <v>1</v>
      </c>
      <c r="GF112" s="13">
        <v>3</v>
      </c>
      <c r="GG112" s="13">
        <v>1</v>
      </c>
      <c r="GH112" s="13">
        <v>1</v>
      </c>
      <c r="GI112" s="13">
        <v>1</v>
      </c>
      <c r="GJ112" s="13">
        <v>2</v>
      </c>
      <c r="GK112" s="13">
        <v>2</v>
      </c>
      <c r="GL112" s="13">
        <v>1</v>
      </c>
      <c r="GM112" s="13"/>
      <c r="GN112" s="13">
        <v>3</v>
      </c>
      <c r="GO112" s="13">
        <v>1</v>
      </c>
      <c r="GP112" s="13">
        <v>2</v>
      </c>
      <c r="GQ112" s="13">
        <v>3</v>
      </c>
      <c r="GR112" s="13">
        <v>2</v>
      </c>
      <c r="GS112" s="13">
        <v>1</v>
      </c>
      <c r="GT112" s="13"/>
      <c r="GU112" s="13"/>
      <c r="GV112" s="13"/>
      <c r="GW112" s="13"/>
      <c r="GX112" s="13">
        <v>1</v>
      </c>
      <c r="GY112" s="13"/>
      <c r="GZ112" s="13">
        <v>3</v>
      </c>
      <c r="HA112" s="13">
        <v>2</v>
      </c>
      <c r="HB112" s="13"/>
      <c r="HC112" s="13"/>
      <c r="HD112" s="13"/>
      <c r="HE112" s="13">
        <v>2</v>
      </c>
      <c r="HF112" s="13"/>
      <c r="HG112" s="13">
        <v>3</v>
      </c>
      <c r="HH112" s="13"/>
      <c r="HI112" s="13">
        <v>1</v>
      </c>
      <c r="HJ112" s="13">
        <v>1</v>
      </c>
      <c r="HK112" s="13"/>
      <c r="HL112" s="13">
        <v>2</v>
      </c>
      <c r="HM112" s="13"/>
      <c r="HN112" s="13">
        <v>1</v>
      </c>
      <c r="HO112" s="13"/>
      <c r="HP112" s="13">
        <v>1</v>
      </c>
      <c r="HQ112" s="13">
        <v>1</v>
      </c>
      <c r="HR112" s="13"/>
      <c r="HS112" s="13"/>
      <c r="HT112" s="13">
        <v>1</v>
      </c>
      <c r="HU112" s="13">
        <v>1</v>
      </c>
      <c r="HV112" s="13"/>
      <c r="HW112" s="13">
        <v>1</v>
      </c>
      <c r="HX112" s="13">
        <v>3</v>
      </c>
      <c r="HY112" s="13">
        <v>1</v>
      </c>
      <c r="HZ112" s="13">
        <v>3</v>
      </c>
      <c r="IA112" s="13">
        <v>2</v>
      </c>
      <c r="IB112" s="13">
        <v>2</v>
      </c>
      <c r="IC112" s="13"/>
      <c r="ID112" s="13"/>
      <c r="IE112" s="13"/>
      <c r="IF112" s="13"/>
      <c r="IG112" s="13">
        <v>1</v>
      </c>
      <c r="IH112" s="13">
        <v>1</v>
      </c>
      <c r="II112" s="13">
        <v>2</v>
      </c>
      <c r="IJ112" s="13"/>
      <c r="IK112" s="13"/>
      <c r="IL112" s="13"/>
      <c r="IM112" s="13">
        <v>1</v>
      </c>
      <c r="IN112" s="13"/>
      <c r="IO112" s="13"/>
      <c r="IP112" s="13">
        <v>2</v>
      </c>
      <c r="IQ112" s="13"/>
      <c r="IR112" s="13">
        <v>2</v>
      </c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59">
        <v>85</v>
      </c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59"/>
      <c r="NG112" s="13">
        <v>176</v>
      </c>
    </row>
    <row r="113" spans="1:371">
      <c r="A113" s="9" t="s">
        <v>124</v>
      </c>
      <c r="B113" s="253">
        <f t="shared" si="67"/>
        <v>234</v>
      </c>
      <c r="C113" s="253">
        <f t="shared" si="68"/>
        <v>221</v>
      </c>
      <c r="D113" s="253">
        <f t="shared" si="69"/>
        <v>304</v>
      </c>
      <c r="E113" s="253">
        <f t="shared" si="70"/>
        <v>396</v>
      </c>
      <c r="F113" s="253">
        <f t="shared" si="71"/>
        <v>1562</v>
      </c>
      <c r="G113" s="253">
        <f t="shared" si="72"/>
        <v>1406</v>
      </c>
      <c r="H113" s="253">
        <f t="shared" si="73"/>
        <v>1764</v>
      </c>
      <c r="I113" s="253">
        <f t="shared" si="74"/>
        <v>1461</v>
      </c>
      <c r="J113" s="253">
        <f t="shared" si="75"/>
        <v>1309</v>
      </c>
      <c r="K113" s="253">
        <f t="shared" si="76"/>
        <v>1189</v>
      </c>
      <c r="L113" s="253">
        <f t="shared" si="77"/>
        <v>896</v>
      </c>
      <c r="M113" s="253">
        <f t="shared" si="78"/>
        <v>782</v>
      </c>
      <c r="N113" s="253">
        <f t="shared" si="79"/>
        <v>443</v>
      </c>
      <c r="O113" s="253">
        <f t="shared" si="80"/>
        <v>331</v>
      </c>
      <c r="P113" s="253">
        <f t="shared" si="81"/>
        <v>236</v>
      </c>
      <c r="Q113" s="253">
        <f t="shared" si="82"/>
        <v>162</v>
      </c>
      <c r="R113" s="253">
        <f t="shared" si="83"/>
        <v>78</v>
      </c>
      <c r="S113" s="253">
        <f t="shared" si="84"/>
        <v>106</v>
      </c>
      <c r="T113" s="253">
        <f t="shared" si="85"/>
        <v>9</v>
      </c>
      <c r="U113" s="253">
        <f t="shared" si="86"/>
        <v>29</v>
      </c>
      <c r="W113" s="16" t="s">
        <v>124</v>
      </c>
      <c r="X113" s="447">
        <f t="shared" si="87"/>
        <v>234</v>
      </c>
      <c r="Y113" s="447">
        <f t="shared" si="88"/>
        <v>221</v>
      </c>
      <c r="Z113" s="447">
        <f t="shared" si="89"/>
        <v>304</v>
      </c>
      <c r="AA113" s="447">
        <f t="shared" si="90"/>
        <v>396</v>
      </c>
      <c r="AB113" s="447">
        <f t="shared" si="91"/>
        <v>1562</v>
      </c>
      <c r="AC113" s="447">
        <f t="shared" si="92"/>
        <v>1406</v>
      </c>
      <c r="AD113" s="447">
        <f t="shared" si="93"/>
        <v>1764</v>
      </c>
      <c r="AE113" s="447">
        <f t="shared" si="94"/>
        <v>1461</v>
      </c>
      <c r="AF113" s="447">
        <f t="shared" si="95"/>
        <v>1309</v>
      </c>
      <c r="AG113" s="447">
        <f t="shared" si="96"/>
        <v>1189</v>
      </c>
      <c r="AH113" s="447">
        <f t="shared" si="97"/>
        <v>896</v>
      </c>
      <c r="AI113" s="447">
        <f t="shared" si="98"/>
        <v>782</v>
      </c>
      <c r="AJ113" s="447">
        <f t="shared" si="99"/>
        <v>443</v>
      </c>
      <c r="AK113" s="447">
        <f t="shared" si="100"/>
        <v>331</v>
      </c>
      <c r="AL113" s="447">
        <f t="shared" si="101"/>
        <v>236</v>
      </c>
      <c r="AM113" s="447">
        <f t="shared" si="102"/>
        <v>162</v>
      </c>
      <c r="AN113" s="447">
        <f t="shared" si="103"/>
        <v>78</v>
      </c>
      <c r="AO113" s="447">
        <f t="shared" si="104"/>
        <v>106</v>
      </c>
      <c r="AP113" s="447">
        <f t="shared" si="105"/>
        <v>9</v>
      </c>
      <c r="AQ113" s="447">
        <f t="shared" si="106"/>
        <v>29</v>
      </c>
      <c r="AR113" s="447">
        <f t="shared" si="107"/>
        <v>18</v>
      </c>
      <c r="AT113" s="16" t="s">
        <v>124</v>
      </c>
      <c r="AU113" s="13">
        <v>32</v>
      </c>
      <c r="AV113" s="13">
        <v>40</v>
      </c>
      <c r="AW113" s="13">
        <v>30</v>
      </c>
      <c r="AX113" s="13">
        <v>20</v>
      </c>
      <c r="AY113" s="13">
        <v>19</v>
      </c>
      <c r="AZ113" s="13">
        <v>15</v>
      </c>
      <c r="BA113" s="13">
        <v>12</v>
      </c>
      <c r="BB113" s="13">
        <v>17</v>
      </c>
      <c r="BC113" s="13">
        <v>21</v>
      </c>
      <c r="BD113" s="13">
        <v>15</v>
      </c>
      <c r="BE113" s="13">
        <v>18</v>
      </c>
      <c r="BF113" s="13">
        <v>18</v>
      </c>
      <c r="BG113" s="13">
        <v>21</v>
      </c>
      <c r="BH113" s="13">
        <v>25</v>
      </c>
      <c r="BI113" s="13">
        <v>36</v>
      </c>
      <c r="BJ113" s="13">
        <v>51</v>
      </c>
      <c r="BK113" s="13">
        <v>43</v>
      </c>
      <c r="BL113" s="13">
        <v>52</v>
      </c>
      <c r="BM113" s="13">
        <v>61</v>
      </c>
      <c r="BN113" s="13">
        <v>71</v>
      </c>
      <c r="BO113" s="13">
        <v>72</v>
      </c>
      <c r="BP113" s="13">
        <v>106</v>
      </c>
      <c r="BQ113" s="13">
        <v>115</v>
      </c>
      <c r="BR113" s="13">
        <v>140</v>
      </c>
      <c r="BS113" s="13">
        <v>160</v>
      </c>
      <c r="BT113" s="13">
        <v>142</v>
      </c>
      <c r="BU113" s="13">
        <v>152</v>
      </c>
      <c r="BV113" s="13">
        <v>161</v>
      </c>
      <c r="BW113" s="13">
        <v>160</v>
      </c>
      <c r="BX113" s="13">
        <v>198</v>
      </c>
      <c r="BY113" s="13">
        <v>164</v>
      </c>
      <c r="BZ113" s="13">
        <v>139</v>
      </c>
      <c r="CA113" s="13">
        <v>154</v>
      </c>
      <c r="CB113" s="13">
        <v>150</v>
      </c>
      <c r="CC113" s="13">
        <v>151</v>
      </c>
      <c r="CD113" s="13">
        <v>147</v>
      </c>
      <c r="CE113" s="13">
        <v>138</v>
      </c>
      <c r="CF113" s="13">
        <v>142</v>
      </c>
      <c r="CG113" s="13">
        <v>139</v>
      </c>
      <c r="CH113" s="13">
        <v>137</v>
      </c>
      <c r="CI113" s="13">
        <v>145</v>
      </c>
      <c r="CJ113" s="13">
        <v>132</v>
      </c>
      <c r="CK113" s="13">
        <v>144</v>
      </c>
      <c r="CL113" s="13">
        <v>117</v>
      </c>
      <c r="CM113" s="13">
        <v>122</v>
      </c>
      <c r="CN113" s="13">
        <v>107</v>
      </c>
      <c r="CO113" s="13">
        <v>116</v>
      </c>
      <c r="CP113" s="13">
        <v>109</v>
      </c>
      <c r="CQ113" s="13">
        <v>90</v>
      </c>
      <c r="CR113" s="13">
        <v>107</v>
      </c>
      <c r="CS113" s="13">
        <v>131</v>
      </c>
      <c r="CT113" s="13">
        <v>90</v>
      </c>
      <c r="CU113" s="13">
        <v>99</v>
      </c>
      <c r="CV113" s="13">
        <v>71</v>
      </c>
      <c r="CW113" s="13">
        <v>76</v>
      </c>
      <c r="CX113" s="13">
        <v>74</v>
      </c>
      <c r="CY113" s="13">
        <v>63</v>
      </c>
      <c r="CZ113" s="13">
        <v>75</v>
      </c>
      <c r="DA113" s="13">
        <v>44</v>
      </c>
      <c r="DB113" s="13">
        <v>59</v>
      </c>
      <c r="DC113" s="13">
        <v>34</v>
      </c>
      <c r="DD113" s="13">
        <v>55</v>
      </c>
      <c r="DE113" s="13">
        <v>40</v>
      </c>
      <c r="DF113" s="13">
        <v>37</v>
      </c>
      <c r="DG113" s="13">
        <v>27</v>
      </c>
      <c r="DH113" s="13">
        <v>30</v>
      </c>
      <c r="DI113" s="13">
        <v>28</v>
      </c>
      <c r="DJ113" s="13">
        <v>32</v>
      </c>
      <c r="DK113" s="13">
        <v>20</v>
      </c>
      <c r="DL113" s="13">
        <v>28</v>
      </c>
      <c r="DM113" s="13">
        <v>23</v>
      </c>
      <c r="DN113" s="13">
        <v>22</v>
      </c>
      <c r="DO113" s="13">
        <v>20</v>
      </c>
      <c r="DP113" s="13">
        <v>14</v>
      </c>
      <c r="DQ113" s="13">
        <v>21</v>
      </c>
      <c r="DR113" s="13">
        <v>23</v>
      </c>
      <c r="DS113" s="13">
        <v>10</v>
      </c>
      <c r="DT113" s="13">
        <v>9</v>
      </c>
      <c r="DU113" s="13">
        <v>10</v>
      </c>
      <c r="DV113" s="13">
        <v>10</v>
      </c>
      <c r="DW113" s="13">
        <v>21</v>
      </c>
      <c r="DX113" s="13">
        <v>8</v>
      </c>
      <c r="DY113" s="13">
        <v>11</v>
      </c>
      <c r="DZ113" s="13">
        <v>15</v>
      </c>
      <c r="EA113" s="13">
        <v>11</v>
      </c>
      <c r="EB113" s="13">
        <v>13</v>
      </c>
      <c r="EC113" s="13">
        <v>7</v>
      </c>
      <c r="ED113" s="13">
        <v>5</v>
      </c>
      <c r="EE113" s="13">
        <v>9</v>
      </c>
      <c r="EF113" s="13">
        <v>6</v>
      </c>
      <c r="EG113" s="13">
        <v>8</v>
      </c>
      <c r="EH113" s="13">
        <v>7</v>
      </c>
      <c r="EI113" s="13">
        <v>3</v>
      </c>
      <c r="EJ113" s="13">
        <v>4</v>
      </c>
      <c r="EK113" s="13">
        <v>2</v>
      </c>
      <c r="EL113" s="13">
        <v>1</v>
      </c>
      <c r="EM113" s="13"/>
      <c r="EN113" s="13">
        <v>1</v>
      </c>
      <c r="EO113" s="13">
        <v>1</v>
      </c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>
        <v>2</v>
      </c>
      <c r="FA113" s="13"/>
      <c r="FB113" s="59">
        <v>6083</v>
      </c>
      <c r="FC113" s="13">
        <v>26</v>
      </c>
      <c r="FD113" s="13">
        <v>36</v>
      </c>
      <c r="FE113" s="13">
        <v>35</v>
      </c>
      <c r="FF113" s="13">
        <v>16</v>
      </c>
      <c r="FG113" s="13">
        <v>18</v>
      </c>
      <c r="FH113" s="13">
        <v>22</v>
      </c>
      <c r="FI113" s="13">
        <v>24</v>
      </c>
      <c r="FJ113" s="13">
        <v>21</v>
      </c>
      <c r="FK113" s="13">
        <v>20</v>
      </c>
      <c r="FL113" s="13">
        <v>16</v>
      </c>
      <c r="FM113" s="13">
        <v>15</v>
      </c>
      <c r="FN113" s="13">
        <v>25</v>
      </c>
      <c r="FO113" s="13">
        <v>20</v>
      </c>
      <c r="FP113" s="13">
        <v>21</v>
      </c>
      <c r="FQ113" s="13">
        <v>24</v>
      </c>
      <c r="FR113" s="13">
        <v>22</v>
      </c>
      <c r="FS113" s="13">
        <v>28</v>
      </c>
      <c r="FT113" s="13">
        <v>29</v>
      </c>
      <c r="FU113" s="13">
        <v>54</v>
      </c>
      <c r="FV113" s="13">
        <v>66</v>
      </c>
      <c r="FW113" s="13">
        <v>110</v>
      </c>
      <c r="FX113" s="13">
        <v>123</v>
      </c>
      <c r="FY113" s="13">
        <v>126</v>
      </c>
      <c r="FZ113" s="13">
        <v>160</v>
      </c>
      <c r="GA113" s="13">
        <v>176</v>
      </c>
      <c r="GB113" s="13">
        <v>160</v>
      </c>
      <c r="GC113" s="13">
        <v>158</v>
      </c>
      <c r="GD113" s="13">
        <v>182</v>
      </c>
      <c r="GE113" s="13">
        <v>175</v>
      </c>
      <c r="GF113" s="13">
        <v>192</v>
      </c>
      <c r="GG113" s="13">
        <v>192</v>
      </c>
      <c r="GH113" s="13">
        <v>190</v>
      </c>
      <c r="GI113" s="13">
        <v>167</v>
      </c>
      <c r="GJ113" s="13">
        <v>164</v>
      </c>
      <c r="GK113" s="13">
        <v>180</v>
      </c>
      <c r="GL113" s="13">
        <v>189</v>
      </c>
      <c r="GM113" s="13">
        <v>179</v>
      </c>
      <c r="GN113" s="13">
        <v>151</v>
      </c>
      <c r="GO113" s="13">
        <v>174</v>
      </c>
      <c r="GP113" s="13">
        <v>178</v>
      </c>
      <c r="GQ113" s="13">
        <v>131</v>
      </c>
      <c r="GR113" s="13">
        <v>165</v>
      </c>
      <c r="GS113" s="13">
        <v>154</v>
      </c>
      <c r="GT113" s="13">
        <v>130</v>
      </c>
      <c r="GU113" s="13">
        <v>117</v>
      </c>
      <c r="GV113" s="13">
        <v>147</v>
      </c>
      <c r="GW113" s="13">
        <v>122</v>
      </c>
      <c r="GX113" s="13">
        <v>129</v>
      </c>
      <c r="GY113" s="13">
        <v>111</v>
      </c>
      <c r="GZ113" s="13">
        <v>103</v>
      </c>
      <c r="HA113" s="13">
        <v>104</v>
      </c>
      <c r="HB113" s="13">
        <v>87</v>
      </c>
      <c r="HC113" s="13">
        <v>98</v>
      </c>
      <c r="HD113" s="13">
        <v>93</v>
      </c>
      <c r="HE113" s="13">
        <v>97</v>
      </c>
      <c r="HF113" s="13">
        <v>105</v>
      </c>
      <c r="HG113" s="13">
        <v>95</v>
      </c>
      <c r="HH113" s="13">
        <v>75</v>
      </c>
      <c r="HI113" s="13">
        <v>59</v>
      </c>
      <c r="HJ113" s="13">
        <v>83</v>
      </c>
      <c r="HK113" s="13">
        <v>65</v>
      </c>
      <c r="HL113" s="13">
        <v>59</v>
      </c>
      <c r="HM113" s="13">
        <v>55</v>
      </c>
      <c r="HN113" s="13">
        <v>50</v>
      </c>
      <c r="HO113" s="13">
        <v>41</v>
      </c>
      <c r="HP113" s="13">
        <v>31</v>
      </c>
      <c r="HQ113" s="13">
        <v>42</v>
      </c>
      <c r="HR113" s="13">
        <v>42</v>
      </c>
      <c r="HS113" s="13">
        <v>27</v>
      </c>
      <c r="HT113" s="13">
        <v>31</v>
      </c>
      <c r="HU113" s="13">
        <v>28</v>
      </c>
      <c r="HV113" s="13">
        <v>31</v>
      </c>
      <c r="HW113" s="13">
        <v>26</v>
      </c>
      <c r="HX113" s="13">
        <v>23</v>
      </c>
      <c r="HY113" s="13">
        <v>26</v>
      </c>
      <c r="HZ113" s="13">
        <v>25</v>
      </c>
      <c r="IA113" s="13">
        <v>18</v>
      </c>
      <c r="IB113" s="13">
        <v>21</v>
      </c>
      <c r="IC113" s="13">
        <v>15</v>
      </c>
      <c r="ID113" s="13">
        <v>23</v>
      </c>
      <c r="IE113" s="13">
        <v>15</v>
      </c>
      <c r="IF113" s="13">
        <v>14</v>
      </c>
      <c r="IG113" s="13">
        <v>10</v>
      </c>
      <c r="IH113" s="13">
        <v>8</v>
      </c>
      <c r="II113" s="13">
        <v>8</v>
      </c>
      <c r="IJ113" s="13">
        <v>9</v>
      </c>
      <c r="IK113" s="13">
        <v>5</v>
      </c>
      <c r="IL113" s="13">
        <v>4</v>
      </c>
      <c r="IM113" s="13">
        <v>1</v>
      </c>
      <c r="IN113" s="13">
        <v>4</v>
      </c>
      <c r="IO113" s="13">
        <v>3</v>
      </c>
      <c r="IP113" s="13">
        <v>3</v>
      </c>
      <c r="IQ113" s="13"/>
      <c r="IR113" s="13">
        <v>1</v>
      </c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>
        <v>2</v>
      </c>
      <c r="JE113" s="13">
        <v>1</v>
      </c>
      <c r="JF113" s="59">
        <v>6836</v>
      </c>
      <c r="JG113" s="13"/>
      <c r="JH113" s="13"/>
      <c r="JI113" s="13"/>
      <c r="JJ113" s="13"/>
      <c r="JK113" s="13"/>
      <c r="JL113" s="13"/>
      <c r="JM113" s="13"/>
      <c r="JN113" s="13">
        <v>1</v>
      </c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>
        <v>1</v>
      </c>
      <c r="KG113" s="13">
        <v>2</v>
      </c>
      <c r="KH113" s="13">
        <v>1</v>
      </c>
      <c r="KI113" s="13"/>
      <c r="KJ113" s="13"/>
      <c r="KK113" s="13"/>
      <c r="KL113" s="13"/>
      <c r="KM113" s="13"/>
      <c r="KN113" s="13"/>
      <c r="KO113" s="13"/>
      <c r="KP113" s="13">
        <v>3</v>
      </c>
      <c r="KQ113" s="13"/>
      <c r="KR113" s="13"/>
      <c r="KS113" s="13"/>
      <c r="KT113" s="13">
        <v>1</v>
      </c>
      <c r="KU113" s="13"/>
      <c r="KV113" s="13"/>
      <c r="KW113" s="13"/>
      <c r="KX113" s="13"/>
      <c r="KY113" s="13">
        <v>1</v>
      </c>
      <c r="KZ113" s="13"/>
      <c r="LA113" s="13"/>
      <c r="LB113" s="13">
        <v>1</v>
      </c>
      <c r="LC113" s="13">
        <v>1</v>
      </c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>
        <v>1</v>
      </c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>
        <v>1</v>
      </c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>
        <v>1</v>
      </c>
      <c r="MP113" s="13"/>
      <c r="MQ113" s="13"/>
      <c r="MR113" s="13"/>
      <c r="MS113" s="13"/>
      <c r="MT113" s="13">
        <v>1</v>
      </c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>
        <v>1</v>
      </c>
      <c r="NF113" s="59">
        <v>17</v>
      </c>
      <c r="NG113" s="13">
        <v>12936</v>
      </c>
    </row>
    <row r="114" spans="1:371">
      <c r="A114" s="8" t="s">
        <v>125</v>
      </c>
      <c r="B114" s="253">
        <f t="shared" si="67"/>
        <v>6</v>
      </c>
      <c r="C114" s="253">
        <f t="shared" si="68"/>
        <v>6</v>
      </c>
      <c r="D114" s="253">
        <f t="shared" si="69"/>
        <v>20</v>
      </c>
      <c r="E114" s="253">
        <f t="shared" si="70"/>
        <v>14</v>
      </c>
      <c r="F114" s="253">
        <f t="shared" si="71"/>
        <v>88</v>
      </c>
      <c r="G114" s="253">
        <f t="shared" si="72"/>
        <v>61</v>
      </c>
      <c r="H114" s="253">
        <f t="shared" si="73"/>
        <v>103</v>
      </c>
      <c r="I114" s="253">
        <f t="shared" si="74"/>
        <v>73</v>
      </c>
      <c r="J114" s="253">
        <f t="shared" si="75"/>
        <v>84</v>
      </c>
      <c r="K114" s="253">
        <f t="shared" si="76"/>
        <v>69</v>
      </c>
      <c r="L114" s="253">
        <f t="shared" si="77"/>
        <v>47</v>
      </c>
      <c r="M114" s="253">
        <f t="shared" si="78"/>
        <v>48</v>
      </c>
      <c r="N114" s="253">
        <f t="shared" si="79"/>
        <v>25</v>
      </c>
      <c r="O114" s="253">
        <f t="shared" si="80"/>
        <v>24</v>
      </c>
      <c r="P114" s="253">
        <f t="shared" si="81"/>
        <v>21</v>
      </c>
      <c r="Q114" s="253">
        <f t="shared" si="82"/>
        <v>14</v>
      </c>
      <c r="R114" s="253">
        <f t="shared" si="83"/>
        <v>8</v>
      </c>
      <c r="S114" s="253">
        <f t="shared" si="84"/>
        <v>9</v>
      </c>
      <c r="T114" s="253">
        <f t="shared" si="85"/>
        <v>2</v>
      </c>
      <c r="U114" s="253">
        <f t="shared" si="86"/>
        <v>3</v>
      </c>
      <c r="W114" s="16" t="s">
        <v>125</v>
      </c>
      <c r="X114" s="447">
        <f t="shared" si="87"/>
        <v>6</v>
      </c>
      <c r="Y114" s="447">
        <f t="shared" si="88"/>
        <v>6</v>
      </c>
      <c r="Z114" s="447">
        <f t="shared" si="89"/>
        <v>20</v>
      </c>
      <c r="AA114" s="447">
        <f t="shared" si="90"/>
        <v>14</v>
      </c>
      <c r="AB114" s="447">
        <f t="shared" si="91"/>
        <v>88</v>
      </c>
      <c r="AC114" s="447">
        <f t="shared" si="92"/>
        <v>61</v>
      </c>
      <c r="AD114" s="447">
        <f t="shared" si="93"/>
        <v>103</v>
      </c>
      <c r="AE114" s="447">
        <f t="shared" si="94"/>
        <v>73</v>
      </c>
      <c r="AF114" s="447">
        <f t="shared" si="95"/>
        <v>84</v>
      </c>
      <c r="AG114" s="447">
        <f t="shared" si="96"/>
        <v>69</v>
      </c>
      <c r="AH114" s="447">
        <f t="shared" si="97"/>
        <v>47</v>
      </c>
      <c r="AI114" s="447">
        <f t="shared" si="98"/>
        <v>48</v>
      </c>
      <c r="AJ114" s="447">
        <f t="shared" si="99"/>
        <v>25</v>
      </c>
      <c r="AK114" s="447">
        <f t="shared" si="100"/>
        <v>24</v>
      </c>
      <c r="AL114" s="447">
        <f t="shared" si="101"/>
        <v>21</v>
      </c>
      <c r="AM114" s="447">
        <f t="shared" si="102"/>
        <v>14</v>
      </c>
      <c r="AN114" s="447">
        <f t="shared" si="103"/>
        <v>8</v>
      </c>
      <c r="AO114" s="447">
        <f t="shared" si="104"/>
        <v>9</v>
      </c>
      <c r="AP114" s="447">
        <f t="shared" si="105"/>
        <v>2</v>
      </c>
      <c r="AQ114" s="447">
        <f t="shared" si="106"/>
        <v>3</v>
      </c>
      <c r="AR114" s="447">
        <f t="shared" si="107"/>
        <v>1</v>
      </c>
      <c r="AT114" s="16" t="s">
        <v>125</v>
      </c>
      <c r="AU114" s="13"/>
      <c r="AV114" s="13">
        <v>1</v>
      </c>
      <c r="AW114" s="13"/>
      <c r="AX114" s="13">
        <v>1</v>
      </c>
      <c r="AY114" s="13">
        <v>2</v>
      </c>
      <c r="AZ114" s="13"/>
      <c r="BA114" s="13"/>
      <c r="BB114" s="13">
        <v>2</v>
      </c>
      <c r="BC114" s="13"/>
      <c r="BD114" s="13"/>
      <c r="BE114" s="13">
        <v>1</v>
      </c>
      <c r="BF114" s="13">
        <v>1</v>
      </c>
      <c r="BG114" s="13"/>
      <c r="BH114" s="13"/>
      <c r="BI114" s="13">
        <v>1</v>
      </c>
      <c r="BJ114" s="13">
        <v>3</v>
      </c>
      <c r="BK114" s="13">
        <v>1</v>
      </c>
      <c r="BL114" s="13">
        <v>2</v>
      </c>
      <c r="BM114" s="13">
        <v>2</v>
      </c>
      <c r="BN114" s="13">
        <v>3</v>
      </c>
      <c r="BO114" s="13">
        <v>3</v>
      </c>
      <c r="BP114" s="13">
        <v>2</v>
      </c>
      <c r="BQ114" s="13">
        <v>3</v>
      </c>
      <c r="BR114" s="13">
        <v>6</v>
      </c>
      <c r="BS114" s="13">
        <v>9</v>
      </c>
      <c r="BT114" s="13">
        <v>7</v>
      </c>
      <c r="BU114" s="13">
        <v>4</v>
      </c>
      <c r="BV114" s="13">
        <v>11</v>
      </c>
      <c r="BW114" s="13">
        <v>9</v>
      </c>
      <c r="BX114" s="13">
        <v>7</v>
      </c>
      <c r="BY114" s="13">
        <v>8</v>
      </c>
      <c r="BZ114" s="13">
        <v>7</v>
      </c>
      <c r="CA114" s="13">
        <v>7</v>
      </c>
      <c r="CB114" s="13">
        <v>4</v>
      </c>
      <c r="CC114" s="13">
        <v>7</v>
      </c>
      <c r="CD114" s="13">
        <v>11</v>
      </c>
      <c r="CE114" s="13">
        <v>11</v>
      </c>
      <c r="CF114" s="13">
        <v>9</v>
      </c>
      <c r="CG114" s="13">
        <v>6</v>
      </c>
      <c r="CH114" s="13">
        <v>3</v>
      </c>
      <c r="CI114" s="13">
        <v>10</v>
      </c>
      <c r="CJ114" s="13">
        <v>7</v>
      </c>
      <c r="CK114" s="13">
        <v>7</v>
      </c>
      <c r="CL114" s="13">
        <v>11</v>
      </c>
      <c r="CM114" s="13">
        <v>5</v>
      </c>
      <c r="CN114" s="13">
        <v>10</v>
      </c>
      <c r="CO114" s="13">
        <v>6</v>
      </c>
      <c r="CP114" s="13">
        <v>7</v>
      </c>
      <c r="CQ114" s="13">
        <v>5</v>
      </c>
      <c r="CR114" s="13">
        <v>1</v>
      </c>
      <c r="CS114" s="13">
        <v>4</v>
      </c>
      <c r="CT114" s="13">
        <v>6</v>
      </c>
      <c r="CU114" s="13">
        <v>9</v>
      </c>
      <c r="CV114" s="13">
        <v>3</v>
      </c>
      <c r="CW114" s="13">
        <v>4</v>
      </c>
      <c r="CX114" s="13">
        <v>5</v>
      </c>
      <c r="CY114" s="13">
        <v>5</v>
      </c>
      <c r="CZ114" s="13">
        <v>5</v>
      </c>
      <c r="DA114" s="13">
        <v>2</v>
      </c>
      <c r="DB114" s="13">
        <v>5</v>
      </c>
      <c r="DC114" s="13">
        <v>3</v>
      </c>
      <c r="DD114" s="13">
        <v>5</v>
      </c>
      <c r="DE114" s="13"/>
      <c r="DF114" s="13">
        <v>1</v>
      </c>
      <c r="DG114" s="13">
        <v>3</v>
      </c>
      <c r="DH114" s="13">
        <v>4</v>
      </c>
      <c r="DI114" s="13">
        <v>1</v>
      </c>
      <c r="DJ114" s="13">
        <v>2</v>
      </c>
      <c r="DK114" s="13">
        <v>3</v>
      </c>
      <c r="DL114" s="13">
        <v>2</v>
      </c>
      <c r="DM114" s="13">
        <v>4</v>
      </c>
      <c r="DN114" s="13">
        <v>2</v>
      </c>
      <c r="DO114" s="13">
        <v>3</v>
      </c>
      <c r="DP114" s="13">
        <v>1</v>
      </c>
      <c r="DQ114" s="13">
        <v>1</v>
      </c>
      <c r="DR114" s="13">
        <v>2</v>
      </c>
      <c r="DS114" s="13"/>
      <c r="DT114" s="13">
        <v>1</v>
      </c>
      <c r="DU114" s="13"/>
      <c r="DV114" s="13"/>
      <c r="DW114" s="13">
        <v>1</v>
      </c>
      <c r="DX114" s="13">
        <v>1</v>
      </c>
      <c r="DY114" s="13">
        <v>2</v>
      </c>
      <c r="DZ114" s="13"/>
      <c r="EA114" s="13">
        <v>1</v>
      </c>
      <c r="EB114" s="13"/>
      <c r="EC114" s="13">
        <v>1</v>
      </c>
      <c r="ED114" s="13">
        <v>2</v>
      </c>
      <c r="EE114" s="13"/>
      <c r="EF114" s="13">
        <v>1</v>
      </c>
      <c r="EG114" s="13">
        <v>1</v>
      </c>
      <c r="EH114" s="13"/>
      <c r="EI114" s="13"/>
      <c r="EJ114" s="13"/>
      <c r="EK114" s="13">
        <v>2</v>
      </c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59">
        <v>321</v>
      </c>
      <c r="FC114" s="13">
        <v>4</v>
      </c>
      <c r="FD114" s="13">
        <v>1</v>
      </c>
      <c r="FE114" s="13"/>
      <c r="FF114" s="13"/>
      <c r="FG114" s="13"/>
      <c r="FH114" s="13"/>
      <c r="FI114" s="13"/>
      <c r="FJ114" s="13"/>
      <c r="FK114" s="13">
        <v>1</v>
      </c>
      <c r="FL114" s="13"/>
      <c r="FM114" s="13">
        <v>1</v>
      </c>
      <c r="FN114" s="13">
        <v>1</v>
      </c>
      <c r="FO114" s="13">
        <v>1</v>
      </c>
      <c r="FP114" s="13">
        <v>1</v>
      </c>
      <c r="FQ114" s="13">
        <v>1</v>
      </c>
      <c r="FR114" s="13"/>
      <c r="FS114" s="13">
        <v>2</v>
      </c>
      <c r="FT114" s="13">
        <v>2</v>
      </c>
      <c r="FU114" s="13">
        <v>4</v>
      </c>
      <c r="FV114" s="13">
        <v>7</v>
      </c>
      <c r="FW114" s="13">
        <v>6</v>
      </c>
      <c r="FX114" s="13">
        <v>12</v>
      </c>
      <c r="FY114" s="13">
        <v>6</v>
      </c>
      <c r="FZ114" s="13">
        <v>8</v>
      </c>
      <c r="GA114" s="13">
        <v>14</v>
      </c>
      <c r="GB114" s="13">
        <v>10</v>
      </c>
      <c r="GC114" s="13">
        <v>10</v>
      </c>
      <c r="GD114" s="13">
        <v>8</v>
      </c>
      <c r="GE114" s="13">
        <v>9</v>
      </c>
      <c r="GF114" s="13">
        <v>5</v>
      </c>
      <c r="GG114" s="13">
        <v>14</v>
      </c>
      <c r="GH114" s="13">
        <v>6</v>
      </c>
      <c r="GI114" s="13">
        <v>10</v>
      </c>
      <c r="GJ114" s="13">
        <v>12</v>
      </c>
      <c r="GK114" s="13">
        <v>14</v>
      </c>
      <c r="GL114" s="13">
        <v>9</v>
      </c>
      <c r="GM114" s="13">
        <v>10</v>
      </c>
      <c r="GN114" s="13">
        <v>6</v>
      </c>
      <c r="GO114" s="13">
        <v>9</v>
      </c>
      <c r="GP114" s="13">
        <v>13</v>
      </c>
      <c r="GQ114" s="13">
        <v>13</v>
      </c>
      <c r="GR114" s="13">
        <v>10</v>
      </c>
      <c r="GS114" s="13">
        <v>7</v>
      </c>
      <c r="GT114" s="13">
        <v>14</v>
      </c>
      <c r="GU114" s="13">
        <v>6</v>
      </c>
      <c r="GV114" s="13">
        <v>3</v>
      </c>
      <c r="GW114" s="13">
        <v>9</v>
      </c>
      <c r="GX114" s="13">
        <v>9</v>
      </c>
      <c r="GY114" s="13">
        <v>9</v>
      </c>
      <c r="GZ114" s="13">
        <v>4</v>
      </c>
      <c r="HA114" s="13">
        <v>4</v>
      </c>
      <c r="HB114" s="13">
        <v>6</v>
      </c>
      <c r="HC114" s="13">
        <v>6</v>
      </c>
      <c r="HD114" s="13">
        <v>3</v>
      </c>
      <c r="HE114" s="13">
        <v>8</v>
      </c>
      <c r="HF114" s="13">
        <v>6</v>
      </c>
      <c r="HG114" s="13">
        <v>3</v>
      </c>
      <c r="HH114" s="13">
        <v>3</v>
      </c>
      <c r="HI114" s="13">
        <v>3</v>
      </c>
      <c r="HJ114" s="13">
        <v>5</v>
      </c>
      <c r="HK114" s="13">
        <v>4</v>
      </c>
      <c r="HL114" s="13"/>
      <c r="HM114" s="13">
        <v>3</v>
      </c>
      <c r="HN114" s="13">
        <v>4</v>
      </c>
      <c r="HO114" s="13">
        <v>3</v>
      </c>
      <c r="HP114" s="13">
        <v>4</v>
      </c>
      <c r="HQ114" s="13">
        <v>3</v>
      </c>
      <c r="HR114" s="13">
        <v>2</v>
      </c>
      <c r="HS114" s="13">
        <v>1</v>
      </c>
      <c r="HT114" s="13">
        <v>1</v>
      </c>
      <c r="HU114" s="13">
        <v>1</v>
      </c>
      <c r="HV114" s="13">
        <v>3</v>
      </c>
      <c r="HW114" s="13">
        <v>4</v>
      </c>
      <c r="HX114" s="13">
        <v>2</v>
      </c>
      <c r="HY114" s="13">
        <v>1</v>
      </c>
      <c r="HZ114" s="13">
        <v>2</v>
      </c>
      <c r="IA114" s="13">
        <v>4</v>
      </c>
      <c r="IB114" s="13">
        <v>2</v>
      </c>
      <c r="IC114" s="13">
        <v>1</v>
      </c>
      <c r="ID114" s="13">
        <v>1</v>
      </c>
      <c r="IE114" s="13">
        <v>1</v>
      </c>
      <c r="IF114" s="13">
        <v>1</v>
      </c>
      <c r="IG114" s="13">
        <v>1</v>
      </c>
      <c r="IH114" s="13">
        <v>1</v>
      </c>
      <c r="II114" s="13">
        <v>2</v>
      </c>
      <c r="IJ114" s="13">
        <v>1</v>
      </c>
      <c r="IK114" s="13"/>
      <c r="IL114" s="13"/>
      <c r="IM114" s="13">
        <v>1</v>
      </c>
      <c r="IN114" s="13"/>
      <c r="IO114" s="13"/>
      <c r="IP114" s="13">
        <v>1</v>
      </c>
      <c r="IQ114" s="13"/>
      <c r="IR114" s="13"/>
      <c r="IS114" s="13">
        <v>1</v>
      </c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>
        <v>1</v>
      </c>
      <c r="JF114" s="59">
        <v>405</v>
      </c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59"/>
      <c r="NG114" s="13">
        <v>726</v>
      </c>
    </row>
    <row r="115" spans="1:371">
      <c r="A115" s="9" t="s">
        <v>126</v>
      </c>
      <c r="B115" s="253">
        <f t="shared" si="67"/>
        <v>48</v>
      </c>
      <c r="C115" s="253">
        <f t="shared" si="68"/>
        <v>27</v>
      </c>
      <c r="D115" s="253">
        <f t="shared" si="69"/>
        <v>57</v>
      </c>
      <c r="E115" s="253">
        <f t="shared" si="70"/>
        <v>92</v>
      </c>
      <c r="F115" s="253">
        <f t="shared" si="71"/>
        <v>220</v>
      </c>
      <c r="G115" s="253">
        <f t="shared" si="72"/>
        <v>221</v>
      </c>
      <c r="H115" s="253">
        <f t="shared" si="73"/>
        <v>340</v>
      </c>
      <c r="I115" s="253">
        <f t="shared" si="74"/>
        <v>247</v>
      </c>
      <c r="J115" s="253">
        <f t="shared" si="75"/>
        <v>224</v>
      </c>
      <c r="K115" s="253">
        <f t="shared" si="76"/>
        <v>164</v>
      </c>
      <c r="L115" s="253">
        <f t="shared" si="77"/>
        <v>125</v>
      </c>
      <c r="M115" s="253">
        <f t="shared" si="78"/>
        <v>113</v>
      </c>
      <c r="N115" s="253">
        <f t="shared" si="79"/>
        <v>72</v>
      </c>
      <c r="O115" s="253">
        <f t="shared" si="80"/>
        <v>62</v>
      </c>
      <c r="P115" s="253">
        <f t="shared" si="81"/>
        <v>33</v>
      </c>
      <c r="Q115" s="253">
        <f t="shared" si="82"/>
        <v>29</v>
      </c>
      <c r="R115" s="253">
        <f t="shared" si="83"/>
        <v>17</v>
      </c>
      <c r="S115" s="253">
        <f t="shared" si="84"/>
        <v>10</v>
      </c>
      <c r="T115" s="253">
        <f t="shared" si="85"/>
        <v>2</v>
      </c>
      <c r="U115" s="253">
        <f t="shared" si="86"/>
        <v>0</v>
      </c>
      <c r="W115" s="16" t="s">
        <v>126</v>
      </c>
      <c r="X115" s="447">
        <f t="shared" si="87"/>
        <v>48</v>
      </c>
      <c r="Y115" s="447">
        <f t="shared" si="88"/>
        <v>27</v>
      </c>
      <c r="Z115" s="447">
        <f t="shared" si="89"/>
        <v>57</v>
      </c>
      <c r="AA115" s="447">
        <f t="shared" si="90"/>
        <v>92</v>
      </c>
      <c r="AB115" s="447">
        <f t="shared" si="91"/>
        <v>220</v>
      </c>
      <c r="AC115" s="447">
        <f t="shared" si="92"/>
        <v>221</v>
      </c>
      <c r="AD115" s="447">
        <f t="shared" si="93"/>
        <v>340</v>
      </c>
      <c r="AE115" s="447">
        <f t="shared" si="94"/>
        <v>247</v>
      </c>
      <c r="AF115" s="447">
        <f t="shared" si="95"/>
        <v>224</v>
      </c>
      <c r="AG115" s="447">
        <f t="shared" si="96"/>
        <v>164</v>
      </c>
      <c r="AH115" s="447">
        <f t="shared" si="97"/>
        <v>125</v>
      </c>
      <c r="AI115" s="447">
        <f t="shared" si="98"/>
        <v>113</v>
      </c>
      <c r="AJ115" s="447">
        <f t="shared" si="99"/>
        <v>72</v>
      </c>
      <c r="AK115" s="447">
        <f t="shared" si="100"/>
        <v>62</v>
      </c>
      <c r="AL115" s="447">
        <f t="shared" si="101"/>
        <v>33</v>
      </c>
      <c r="AM115" s="447">
        <f t="shared" si="102"/>
        <v>29</v>
      </c>
      <c r="AN115" s="447">
        <f t="shared" si="103"/>
        <v>17</v>
      </c>
      <c r="AO115" s="447">
        <f t="shared" si="104"/>
        <v>10</v>
      </c>
      <c r="AP115" s="447">
        <f t="shared" si="105"/>
        <v>2</v>
      </c>
      <c r="AQ115" s="447">
        <f t="shared" si="106"/>
        <v>0</v>
      </c>
      <c r="AR115" s="447">
        <f t="shared" si="107"/>
        <v>5</v>
      </c>
      <c r="AT115" s="16" t="s">
        <v>126</v>
      </c>
      <c r="AU115" s="13">
        <v>4</v>
      </c>
      <c r="AV115" s="13">
        <v>3</v>
      </c>
      <c r="AW115" s="13">
        <v>2</v>
      </c>
      <c r="AX115" s="13">
        <v>3</v>
      </c>
      <c r="AY115" s="13">
        <v>3</v>
      </c>
      <c r="AZ115" s="13">
        <v>3</v>
      </c>
      <c r="BA115" s="13">
        <v>2</v>
      </c>
      <c r="BB115" s="13">
        <v>2</v>
      </c>
      <c r="BC115" s="13">
        <v>1</v>
      </c>
      <c r="BD115" s="13">
        <v>4</v>
      </c>
      <c r="BE115" s="13">
        <v>4</v>
      </c>
      <c r="BF115" s="13">
        <v>5</v>
      </c>
      <c r="BG115" s="13">
        <v>6</v>
      </c>
      <c r="BH115" s="13">
        <v>4</v>
      </c>
      <c r="BI115" s="13">
        <v>12</v>
      </c>
      <c r="BJ115" s="13">
        <v>13</v>
      </c>
      <c r="BK115" s="13">
        <v>11</v>
      </c>
      <c r="BL115" s="13">
        <v>11</v>
      </c>
      <c r="BM115" s="13">
        <v>12</v>
      </c>
      <c r="BN115" s="13">
        <v>14</v>
      </c>
      <c r="BO115" s="13">
        <v>16</v>
      </c>
      <c r="BP115" s="13">
        <v>15</v>
      </c>
      <c r="BQ115" s="13">
        <v>16</v>
      </c>
      <c r="BR115" s="13">
        <v>16</v>
      </c>
      <c r="BS115" s="13">
        <v>19</v>
      </c>
      <c r="BT115" s="13">
        <v>24</v>
      </c>
      <c r="BU115" s="13">
        <v>26</v>
      </c>
      <c r="BV115" s="13">
        <v>33</v>
      </c>
      <c r="BW115" s="13">
        <v>29</v>
      </c>
      <c r="BX115" s="13">
        <v>27</v>
      </c>
      <c r="BY115" s="13">
        <v>25</v>
      </c>
      <c r="BZ115" s="13">
        <v>30</v>
      </c>
      <c r="CA115" s="13">
        <v>25</v>
      </c>
      <c r="CB115" s="13">
        <v>23</v>
      </c>
      <c r="CC115" s="13">
        <v>23</v>
      </c>
      <c r="CD115" s="13">
        <v>24</v>
      </c>
      <c r="CE115" s="13">
        <v>20</v>
      </c>
      <c r="CF115" s="13">
        <v>25</v>
      </c>
      <c r="CG115" s="13">
        <v>34</v>
      </c>
      <c r="CH115" s="13">
        <v>18</v>
      </c>
      <c r="CI115" s="13">
        <v>21</v>
      </c>
      <c r="CJ115" s="13">
        <v>18</v>
      </c>
      <c r="CK115" s="13">
        <v>21</v>
      </c>
      <c r="CL115" s="13">
        <v>9</v>
      </c>
      <c r="CM115" s="13">
        <v>16</v>
      </c>
      <c r="CN115" s="13">
        <v>13</v>
      </c>
      <c r="CO115" s="13">
        <v>17</v>
      </c>
      <c r="CP115" s="13">
        <v>13</v>
      </c>
      <c r="CQ115" s="13">
        <v>18</v>
      </c>
      <c r="CR115" s="13">
        <v>18</v>
      </c>
      <c r="CS115" s="13">
        <v>17</v>
      </c>
      <c r="CT115" s="13">
        <v>14</v>
      </c>
      <c r="CU115" s="13">
        <v>11</v>
      </c>
      <c r="CV115" s="13">
        <v>13</v>
      </c>
      <c r="CW115" s="13">
        <v>16</v>
      </c>
      <c r="CX115" s="13">
        <v>13</v>
      </c>
      <c r="CY115" s="13">
        <v>9</v>
      </c>
      <c r="CZ115" s="13">
        <v>4</v>
      </c>
      <c r="DA115" s="13">
        <v>8</v>
      </c>
      <c r="DB115" s="13">
        <v>8</v>
      </c>
      <c r="DC115" s="13">
        <v>7</v>
      </c>
      <c r="DD115" s="13">
        <v>7</v>
      </c>
      <c r="DE115" s="13">
        <v>13</v>
      </c>
      <c r="DF115" s="13">
        <v>5</v>
      </c>
      <c r="DG115" s="13">
        <v>6</v>
      </c>
      <c r="DH115" s="13">
        <v>6</v>
      </c>
      <c r="DI115" s="13">
        <v>4</v>
      </c>
      <c r="DJ115" s="13">
        <v>4</v>
      </c>
      <c r="DK115" s="13">
        <v>6</v>
      </c>
      <c r="DL115" s="13">
        <v>4</v>
      </c>
      <c r="DM115" s="13">
        <v>4</v>
      </c>
      <c r="DN115" s="13">
        <v>2</v>
      </c>
      <c r="DO115" s="13">
        <v>3</v>
      </c>
      <c r="DP115" s="13">
        <v>4</v>
      </c>
      <c r="DQ115" s="13">
        <v>2</v>
      </c>
      <c r="DR115" s="13">
        <v>4</v>
      </c>
      <c r="DS115" s="13">
        <v>5</v>
      </c>
      <c r="DT115" s="13">
        <v>4</v>
      </c>
      <c r="DU115" s="13">
        <v>1</v>
      </c>
      <c r="DV115" s="13"/>
      <c r="DW115" s="13">
        <v>2</v>
      </c>
      <c r="DX115" s="13"/>
      <c r="DY115" s="13">
        <v>2</v>
      </c>
      <c r="DZ115" s="13">
        <v>2</v>
      </c>
      <c r="EA115" s="13">
        <v>1</v>
      </c>
      <c r="EB115" s="13">
        <v>1</v>
      </c>
      <c r="EC115" s="13">
        <v>1</v>
      </c>
      <c r="ED115" s="13">
        <v>1</v>
      </c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59">
        <v>965</v>
      </c>
      <c r="FC115" s="13">
        <v>8</v>
      </c>
      <c r="FD115" s="13">
        <v>10</v>
      </c>
      <c r="FE115" s="13">
        <v>2</v>
      </c>
      <c r="FF115" s="13">
        <v>5</v>
      </c>
      <c r="FG115" s="13">
        <v>4</v>
      </c>
      <c r="FH115" s="13">
        <v>1</v>
      </c>
      <c r="FI115" s="13">
        <v>8</v>
      </c>
      <c r="FJ115" s="13">
        <v>5</v>
      </c>
      <c r="FK115" s="13">
        <v>3</v>
      </c>
      <c r="FL115" s="13">
        <v>2</v>
      </c>
      <c r="FM115" s="13">
        <v>6</v>
      </c>
      <c r="FN115" s="13">
        <v>3</v>
      </c>
      <c r="FO115" s="13">
        <v>5</v>
      </c>
      <c r="FP115" s="13">
        <v>5</v>
      </c>
      <c r="FQ115" s="13">
        <v>2</v>
      </c>
      <c r="FR115" s="13">
        <v>3</v>
      </c>
      <c r="FS115" s="13">
        <v>8</v>
      </c>
      <c r="FT115" s="13">
        <v>10</v>
      </c>
      <c r="FU115" s="13">
        <v>5</v>
      </c>
      <c r="FV115" s="13">
        <v>10</v>
      </c>
      <c r="FW115" s="13">
        <v>11</v>
      </c>
      <c r="FX115" s="13">
        <v>21</v>
      </c>
      <c r="FY115" s="13">
        <v>13</v>
      </c>
      <c r="FZ115" s="13">
        <v>25</v>
      </c>
      <c r="GA115" s="13">
        <v>20</v>
      </c>
      <c r="GB115" s="13">
        <v>26</v>
      </c>
      <c r="GC115" s="13">
        <v>31</v>
      </c>
      <c r="GD115" s="13">
        <v>29</v>
      </c>
      <c r="GE115" s="13">
        <v>24</v>
      </c>
      <c r="GF115" s="13">
        <v>20</v>
      </c>
      <c r="GG115" s="13">
        <v>39</v>
      </c>
      <c r="GH115" s="13">
        <v>37</v>
      </c>
      <c r="GI115" s="13">
        <v>31</v>
      </c>
      <c r="GJ115" s="13">
        <v>31</v>
      </c>
      <c r="GK115" s="13">
        <v>32</v>
      </c>
      <c r="GL115" s="13">
        <v>38</v>
      </c>
      <c r="GM115" s="13">
        <v>35</v>
      </c>
      <c r="GN115" s="13">
        <v>29</v>
      </c>
      <c r="GO115" s="13">
        <v>38</v>
      </c>
      <c r="GP115" s="13">
        <v>30</v>
      </c>
      <c r="GQ115" s="13">
        <v>36</v>
      </c>
      <c r="GR115" s="13">
        <v>39</v>
      </c>
      <c r="GS115" s="13">
        <v>27</v>
      </c>
      <c r="GT115" s="13">
        <v>17</v>
      </c>
      <c r="GU115" s="13">
        <v>20</v>
      </c>
      <c r="GV115" s="13">
        <v>18</v>
      </c>
      <c r="GW115" s="13">
        <v>17</v>
      </c>
      <c r="GX115" s="13">
        <v>18</v>
      </c>
      <c r="GY115" s="13">
        <v>19</v>
      </c>
      <c r="GZ115" s="13">
        <v>13</v>
      </c>
      <c r="HA115" s="13">
        <v>14</v>
      </c>
      <c r="HB115" s="13">
        <v>17</v>
      </c>
      <c r="HC115" s="13">
        <v>15</v>
      </c>
      <c r="HD115" s="13">
        <v>14</v>
      </c>
      <c r="HE115" s="13">
        <v>15</v>
      </c>
      <c r="HF115" s="13">
        <v>8</v>
      </c>
      <c r="HG115" s="13">
        <v>11</v>
      </c>
      <c r="HH115" s="13">
        <v>15</v>
      </c>
      <c r="HI115" s="13">
        <v>9</v>
      </c>
      <c r="HJ115" s="13">
        <v>7</v>
      </c>
      <c r="HK115" s="13">
        <v>9</v>
      </c>
      <c r="HL115" s="13">
        <v>6</v>
      </c>
      <c r="HM115" s="13">
        <v>12</v>
      </c>
      <c r="HN115" s="13">
        <v>8</v>
      </c>
      <c r="HO115" s="13">
        <v>10</v>
      </c>
      <c r="HP115" s="13">
        <v>5</v>
      </c>
      <c r="HQ115" s="13">
        <v>8</v>
      </c>
      <c r="HR115" s="13">
        <v>7</v>
      </c>
      <c r="HS115" s="13">
        <v>3</v>
      </c>
      <c r="HT115" s="13">
        <v>4</v>
      </c>
      <c r="HU115" s="13">
        <v>5</v>
      </c>
      <c r="HV115" s="13">
        <v>5</v>
      </c>
      <c r="HW115" s="13">
        <v>4</v>
      </c>
      <c r="HX115" s="13">
        <v>4</v>
      </c>
      <c r="HY115" s="13">
        <v>4</v>
      </c>
      <c r="HZ115" s="13">
        <v>6</v>
      </c>
      <c r="IA115" s="13">
        <v>2</v>
      </c>
      <c r="IB115" s="13">
        <v>1</v>
      </c>
      <c r="IC115" s="13">
        <v>1</v>
      </c>
      <c r="ID115" s="13">
        <v>1</v>
      </c>
      <c r="IE115" s="13">
        <v>2</v>
      </c>
      <c r="IF115" s="13">
        <v>1</v>
      </c>
      <c r="IG115" s="13">
        <v>5</v>
      </c>
      <c r="IH115" s="13"/>
      <c r="II115" s="13">
        <v>1</v>
      </c>
      <c r="IJ115" s="13">
        <v>1</v>
      </c>
      <c r="IK115" s="13">
        <v>4</v>
      </c>
      <c r="IL115" s="13">
        <v>3</v>
      </c>
      <c r="IM115" s="13"/>
      <c r="IN115" s="13"/>
      <c r="IO115" s="13">
        <v>1</v>
      </c>
      <c r="IP115" s="13">
        <v>1</v>
      </c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59">
        <v>1138</v>
      </c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>
        <v>1</v>
      </c>
      <c r="KF115" s="13"/>
      <c r="KG115" s="13"/>
      <c r="KH115" s="13"/>
      <c r="KI115" s="13"/>
      <c r="KJ115" s="13"/>
      <c r="KK115" s="13"/>
      <c r="KL115" s="13">
        <v>1</v>
      </c>
      <c r="KM115" s="13"/>
      <c r="KN115" s="13"/>
      <c r="KO115" s="13"/>
      <c r="KP115" s="13"/>
      <c r="KQ115" s="13">
        <v>1</v>
      </c>
      <c r="KR115" s="13"/>
      <c r="KS115" s="13"/>
      <c r="KT115" s="13"/>
      <c r="KU115" s="13">
        <v>1</v>
      </c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>
        <v>1</v>
      </c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59">
        <v>5</v>
      </c>
      <c r="NG115" s="13">
        <v>2108</v>
      </c>
    </row>
    <row r="116" spans="1:371">
      <c r="A116" s="8" t="s">
        <v>127</v>
      </c>
      <c r="B116" s="253">
        <f t="shared" si="67"/>
        <v>13</v>
      </c>
      <c r="C116" s="253">
        <f t="shared" si="68"/>
        <v>18</v>
      </c>
      <c r="D116" s="253">
        <f t="shared" si="69"/>
        <v>38</v>
      </c>
      <c r="E116" s="253">
        <f t="shared" si="70"/>
        <v>46</v>
      </c>
      <c r="F116" s="253">
        <f t="shared" si="71"/>
        <v>171</v>
      </c>
      <c r="G116" s="253">
        <f t="shared" si="72"/>
        <v>188</v>
      </c>
      <c r="H116" s="253">
        <f t="shared" si="73"/>
        <v>216</v>
      </c>
      <c r="I116" s="253">
        <f t="shared" si="74"/>
        <v>213</v>
      </c>
      <c r="J116" s="253">
        <f t="shared" si="75"/>
        <v>143</v>
      </c>
      <c r="K116" s="253">
        <f t="shared" si="76"/>
        <v>163</v>
      </c>
      <c r="L116" s="253">
        <f t="shared" si="77"/>
        <v>92</v>
      </c>
      <c r="M116" s="253">
        <f t="shared" si="78"/>
        <v>111</v>
      </c>
      <c r="N116" s="253">
        <f t="shared" si="79"/>
        <v>73</v>
      </c>
      <c r="O116" s="253">
        <f t="shared" si="80"/>
        <v>57</v>
      </c>
      <c r="P116" s="253">
        <f t="shared" si="81"/>
        <v>31</v>
      </c>
      <c r="Q116" s="253">
        <f t="shared" si="82"/>
        <v>26</v>
      </c>
      <c r="R116" s="253">
        <f t="shared" si="83"/>
        <v>23</v>
      </c>
      <c r="S116" s="253">
        <f t="shared" si="84"/>
        <v>31</v>
      </c>
      <c r="T116" s="253">
        <f t="shared" si="85"/>
        <v>3</v>
      </c>
      <c r="U116" s="253">
        <f t="shared" si="86"/>
        <v>10</v>
      </c>
      <c r="W116" s="16" t="s">
        <v>127</v>
      </c>
      <c r="X116" s="447">
        <f t="shared" si="87"/>
        <v>13</v>
      </c>
      <c r="Y116" s="447">
        <f t="shared" si="88"/>
        <v>18</v>
      </c>
      <c r="Z116" s="447">
        <f t="shared" si="89"/>
        <v>38</v>
      </c>
      <c r="AA116" s="447">
        <f t="shared" si="90"/>
        <v>46</v>
      </c>
      <c r="AB116" s="447">
        <f t="shared" si="91"/>
        <v>171</v>
      </c>
      <c r="AC116" s="447">
        <f t="shared" si="92"/>
        <v>188</v>
      </c>
      <c r="AD116" s="447">
        <f t="shared" si="93"/>
        <v>216</v>
      </c>
      <c r="AE116" s="447">
        <f t="shared" si="94"/>
        <v>213</v>
      </c>
      <c r="AF116" s="447">
        <f t="shared" si="95"/>
        <v>143</v>
      </c>
      <c r="AG116" s="447">
        <f t="shared" si="96"/>
        <v>163</v>
      </c>
      <c r="AH116" s="447">
        <f t="shared" si="97"/>
        <v>92</v>
      </c>
      <c r="AI116" s="447">
        <f t="shared" si="98"/>
        <v>111</v>
      </c>
      <c r="AJ116" s="447">
        <f t="shared" si="99"/>
        <v>73</v>
      </c>
      <c r="AK116" s="447">
        <f t="shared" si="100"/>
        <v>57</v>
      </c>
      <c r="AL116" s="447">
        <f t="shared" si="101"/>
        <v>31</v>
      </c>
      <c r="AM116" s="447">
        <f t="shared" si="102"/>
        <v>26</v>
      </c>
      <c r="AN116" s="447">
        <f t="shared" si="103"/>
        <v>23</v>
      </c>
      <c r="AO116" s="447">
        <f t="shared" si="104"/>
        <v>31</v>
      </c>
      <c r="AP116" s="447">
        <f t="shared" si="105"/>
        <v>3</v>
      </c>
      <c r="AQ116" s="447">
        <f t="shared" si="106"/>
        <v>10</v>
      </c>
      <c r="AR116" s="447">
        <f t="shared" si="107"/>
        <v>21</v>
      </c>
      <c r="AT116" s="16" t="s">
        <v>127</v>
      </c>
      <c r="AU116" s="13">
        <v>2</v>
      </c>
      <c r="AV116" s="13">
        <v>2</v>
      </c>
      <c r="AW116" s="13">
        <v>2</v>
      </c>
      <c r="AX116" s="13">
        <v>3</v>
      </c>
      <c r="AY116" s="13">
        <v>1</v>
      </c>
      <c r="AZ116" s="13">
        <v>2</v>
      </c>
      <c r="BA116" s="13"/>
      <c r="BB116" s="13">
        <v>1</v>
      </c>
      <c r="BC116" s="13">
        <v>3</v>
      </c>
      <c r="BD116" s="13">
        <v>2</v>
      </c>
      <c r="BE116" s="13">
        <v>1</v>
      </c>
      <c r="BF116" s="13">
        <v>1</v>
      </c>
      <c r="BG116" s="13">
        <v>2</v>
      </c>
      <c r="BH116" s="13">
        <v>4</v>
      </c>
      <c r="BI116" s="13">
        <v>3</v>
      </c>
      <c r="BJ116" s="13">
        <v>8</v>
      </c>
      <c r="BK116" s="13">
        <v>4</v>
      </c>
      <c r="BL116" s="13">
        <v>5</v>
      </c>
      <c r="BM116" s="13">
        <v>10</v>
      </c>
      <c r="BN116" s="13">
        <v>8</v>
      </c>
      <c r="BO116" s="13">
        <v>15</v>
      </c>
      <c r="BP116" s="13">
        <v>16</v>
      </c>
      <c r="BQ116" s="13">
        <v>14</v>
      </c>
      <c r="BR116" s="13">
        <v>20</v>
      </c>
      <c r="BS116" s="13">
        <v>15</v>
      </c>
      <c r="BT116" s="13">
        <v>21</v>
      </c>
      <c r="BU116" s="13">
        <v>24</v>
      </c>
      <c r="BV116" s="13">
        <v>19</v>
      </c>
      <c r="BW116" s="13">
        <v>21</v>
      </c>
      <c r="BX116" s="13">
        <v>23</v>
      </c>
      <c r="BY116" s="13">
        <v>30</v>
      </c>
      <c r="BZ116" s="13">
        <v>18</v>
      </c>
      <c r="CA116" s="13">
        <v>22</v>
      </c>
      <c r="CB116" s="13">
        <v>21</v>
      </c>
      <c r="CC116" s="13">
        <v>29</v>
      </c>
      <c r="CD116" s="13">
        <v>19</v>
      </c>
      <c r="CE116" s="13">
        <v>27</v>
      </c>
      <c r="CF116" s="13">
        <v>16</v>
      </c>
      <c r="CG116" s="13">
        <v>19</v>
      </c>
      <c r="CH116" s="13">
        <v>12</v>
      </c>
      <c r="CI116" s="13">
        <v>21</v>
      </c>
      <c r="CJ116" s="13">
        <v>29</v>
      </c>
      <c r="CK116" s="13">
        <v>17</v>
      </c>
      <c r="CL116" s="13">
        <v>7</v>
      </c>
      <c r="CM116" s="13">
        <v>9</v>
      </c>
      <c r="CN116" s="13">
        <v>20</v>
      </c>
      <c r="CO116" s="13">
        <v>17</v>
      </c>
      <c r="CP116" s="13">
        <v>14</v>
      </c>
      <c r="CQ116" s="13">
        <v>15</v>
      </c>
      <c r="CR116" s="13">
        <v>14</v>
      </c>
      <c r="CS116" s="13">
        <v>15</v>
      </c>
      <c r="CT116" s="13">
        <v>8</v>
      </c>
      <c r="CU116" s="13">
        <v>17</v>
      </c>
      <c r="CV116" s="13">
        <v>13</v>
      </c>
      <c r="CW116" s="13">
        <v>11</v>
      </c>
      <c r="CX116" s="13">
        <v>16</v>
      </c>
      <c r="CY116" s="13">
        <v>11</v>
      </c>
      <c r="CZ116" s="13">
        <v>10</v>
      </c>
      <c r="DA116" s="13">
        <v>6</v>
      </c>
      <c r="DB116" s="13">
        <v>4</v>
      </c>
      <c r="DC116" s="13">
        <v>11</v>
      </c>
      <c r="DD116" s="13">
        <v>6</v>
      </c>
      <c r="DE116" s="13">
        <v>6</v>
      </c>
      <c r="DF116" s="13">
        <v>4</v>
      </c>
      <c r="DG116" s="13">
        <v>8</v>
      </c>
      <c r="DH116" s="13">
        <v>4</v>
      </c>
      <c r="DI116" s="13">
        <v>5</v>
      </c>
      <c r="DJ116" s="13">
        <v>4</v>
      </c>
      <c r="DK116" s="13">
        <v>5</v>
      </c>
      <c r="DL116" s="13">
        <v>4</v>
      </c>
      <c r="DM116" s="13">
        <v>4</v>
      </c>
      <c r="DN116" s="13">
        <v>4</v>
      </c>
      <c r="DO116" s="13">
        <v>3</v>
      </c>
      <c r="DP116" s="13">
        <v>1</v>
      </c>
      <c r="DQ116" s="13">
        <v>8</v>
      </c>
      <c r="DR116" s="13">
        <v>1</v>
      </c>
      <c r="DS116" s="13">
        <v>2</v>
      </c>
      <c r="DT116" s="13"/>
      <c r="DU116" s="13">
        <v>1</v>
      </c>
      <c r="DV116" s="13">
        <v>2</v>
      </c>
      <c r="DW116" s="13">
        <v>7</v>
      </c>
      <c r="DX116" s="13">
        <v>3</v>
      </c>
      <c r="DY116" s="13">
        <v>1</v>
      </c>
      <c r="DZ116" s="13">
        <v>3</v>
      </c>
      <c r="EA116" s="13"/>
      <c r="EB116" s="13">
        <v>3</v>
      </c>
      <c r="EC116" s="13">
        <v>2</v>
      </c>
      <c r="ED116" s="13">
        <v>3</v>
      </c>
      <c r="EE116" s="13">
        <v>7</v>
      </c>
      <c r="EF116" s="13">
        <v>2</v>
      </c>
      <c r="EG116" s="13">
        <v>3</v>
      </c>
      <c r="EH116" s="13">
        <v>2</v>
      </c>
      <c r="EI116" s="13">
        <v>2</v>
      </c>
      <c r="EJ116" s="13"/>
      <c r="EK116" s="13">
        <v>1</v>
      </c>
      <c r="EL116" s="13"/>
      <c r="EM116" s="13"/>
      <c r="EN116" s="13">
        <v>1</v>
      </c>
      <c r="EO116" s="13"/>
      <c r="EP116" s="13"/>
      <c r="EQ116" s="13">
        <v>1</v>
      </c>
      <c r="ER116" s="13"/>
      <c r="ES116" s="13"/>
      <c r="ET116" s="13"/>
      <c r="EU116" s="13"/>
      <c r="EV116" s="13"/>
      <c r="EW116" s="13"/>
      <c r="EX116" s="13"/>
      <c r="EY116" s="13"/>
      <c r="EZ116" s="13"/>
      <c r="FA116" s="13">
        <v>1</v>
      </c>
      <c r="FB116" s="59">
        <v>864</v>
      </c>
      <c r="FC116" s="13">
        <v>1</v>
      </c>
      <c r="FD116" s="13">
        <v>2</v>
      </c>
      <c r="FE116" s="13">
        <v>1</v>
      </c>
      <c r="FF116" s="13">
        <v>2</v>
      </c>
      <c r="FG116" s="13">
        <v>1</v>
      </c>
      <c r="FH116" s="13">
        <v>2</v>
      </c>
      <c r="FI116" s="13">
        <v>2</v>
      </c>
      <c r="FJ116" s="13"/>
      <c r="FK116" s="13">
        <v>1</v>
      </c>
      <c r="FL116" s="13">
        <v>1</v>
      </c>
      <c r="FM116" s="13">
        <v>2</v>
      </c>
      <c r="FN116" s="13">
        <v>3</v>
      </c>
      <c r="FO116" s="13">
        <v>1</v>
      </c>
      <c r="FP116" s="13">
        <v>1</v>
      </c>
      <c r="FQ116" s="13">
        <v>3</v>
      </c>
      <c r="FR116" s="13">
        <v>4</v>
      </c>
      <c r="FS116" s="13">
        <v>4</v>
      </c>
      <c r="FT116" s="13">
        <v>6</v>
      </c>
      <c r="FU116" s="13">
        <v>4</v>
      </c>
      <c r="FV116" s="13">
        <v>10</v>
      </c>
      <c r="FW116" s="13">
        <v>7</v>
      </c>
      <c r="FX116" s="13">
        <v>16</v>
      </c>
      <c r="FY116" s="13">
        <v>13</v>
      </c>
      <c r="FZ116" s="13">
        <v>18</v>
      </c>
      <c r="GA116" s="13">
        <v>12</v>
      </c>
      <c r="GB116" s="13">
        <v>24</v>
      </c>
      <c r="GC116" s="13">
        <v>13</v>
      </c>
      <c r="GD116" s="13">
        <v>25</v>
      </c>
      <c r="GE116" s="13">
        <v>22</v>
      </c>
      <c r="GF116" s="13">
        <v>21</v>
      </c>
      <c r="GG116" s="13">
        <v>27</v>
      </c>
      <c r="GH116" s="13">
        <v>22</v>
      </c>
      <c r="GI116" s="13">
        <v>19</v>
      </c>
      <c r="GJ116" s="13">
        <v>28</v>
      </c>
      <c r="GK116" s="13">
        <v>21</v>
      </c>
      <c r="GL116" s="13">
        <v>20</v>
      </c>
      <c r="GM116" s="13">
        <v>19</v>
      </c>
      <c r="GN116" s="13">
        <v>14</v>
      </c>
      <c r="GO116" s="13">
        <v>26</v>
      </c>
      <c r="GP116" s="13">
        <v>20</v>
      </c>
      <c r="GQ116" s="13">
        <v>22</v>
      </c>
      <c r="GR116" s="13">
        <v>8</v>
      </c>
      <c r="GS116" s="13">
        <v>15</v>
      </c>
      <c r="GT116" s="13">
        <v>18</v>
      </c>
      <c r="GU116" s="13">
        <v>13</v>
      </c>
      <c r="GV116" s="13">
        <v>13</v>
      </c>
      <c r="GW116" s="13">
        <v>19</v>
      </c>
      <c r="GX116" s="13">
        <v>12</v>
      </c>
      <c r="GY116" s="13">
        <v>10</v>
      </c>
      <c r="GZ116" s="13">
        <v>13</v>
      </c>
      <c r="HA116" s="13">
        <v>8</v>
      </c>
      <c r="HB116" s="13">
        <v>9</v>
      </c>
      <c r="HC116" s="13">
        <v>12</v>
      </c>
      <c r="HD116" s="13">
        <v>10</v>
      </c>
      <c r="HE116" s="13">
        <v>12</v>
      </c>
      <c r="HF116" s="13">
        <v>7</v>
      </c>
      <c r="HG116" s="13">
        <v>4</v>
      </c>
      <c r="HH116" s="13">
        <v>13</v>
      </c>
      <c r="HI116" s="13">
        <v>7</v>
      </c>
      <c r="HJ116" s="13">
        <v>10</v>
      </c>
      <c r="HK116" s="13">
        <v>11</v>
      </c>
      <c r="HL116" s="13">
        <v>12</v>
      </c>
      <c r="HM116" s="13">
        <v>5</v>
      </c>
      <c r="HN116" s="13">
        <v>10</v>
      </c>
      <c r="HO116" s="13">
        <v>2</v>
      </c>
      <c r="HP116" s="13">
        <v>9</v>
      </c>
      <c r="HQ116" s="13">
        <v>5</v>
      </c>
      <c r="HR116" s="13">
        <v>10</v>
      </c>
      <c r="HS116" s="13">
        <v>3</v>
      </c>
      <c r="HT116" s="13">
        <v>6</v>
      </c>
      <c r="HU116" s="13">
        <v>6</v>
      </c>
      <c r="HV116" s="13">
        <v>6</v>
      </c>
      <c r="HW116" s="13">
        <v>2</v>
      </c>
      <c r="HX116" s="13">
        <v>1</v>
      </c>
      <c r="HY116" s="13">
        <v>6</v>
      </c>
      <c r="HZ116" s="13">
        <v>3</v>
      </c>
      <c r="IA116" s="13">
        <v>1</v>
      </c>
      <c r="IB116" s="13">
        <v>1</v>
      </c>
      <c r="IC116" s="13">
        <v>2</v>
      </c>
      <c r="ID116" s="13">
        <v>3</v>
      </c>
      <c r="IE116" s="13">
        <v>3</v>
      </c>
      <c r="IF116" s="13">
        <v>6</v>
      </c>
      <c r="IG116" s="13">
        <v>2</v>
      </c>
      <c r="IH116" s="13">
        <v>2</v>
      </c>
      <c r="II116" s="13"/>
      <c r="IJ116" s="13">
        <v>4</v>
      </c>
      <c r="IK116" s="13">
        <v>1</v>
      </c>
      <c r="IL116" s="13">
        <v>2</v>
      </c>
      <c r="IM116" s="13"/>
      <c r="IN116" s="13">
        <v>3</v>
      </c>
      <c r="IO116" s="13">
        <v>2</v>
      </c>
      <c r="IP116" s="13"/>
      <c r="IQ116" s="13"/>
      <c r="IR116" s="13"/>
      <c r="IS116" s="13"/>
      <c r="IT116" s="13">
        <v>1</v>
      </c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59">
        <v>803</v>
      </c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>
        <v>1</v>
      </c>
      <c r="JX116" s="13"/>
      <c r="JY116" s="13">
        <v>1</v>
      </c>
      <c r="JZ116" s="13"/>
      <c r="KA116" s="13"/>
      <c r="KB116" s="13"/>
      <c r="KC116" s="13">
        <v>3</v>
      </c>
      <c r="KD116" s="13"/>
      <c r="KE116" s="13"/>
      <c r="KF116" s="13"/>
      <c r="KG116" s="13"/>
      <c r="KH116" s="13"/>
      <c r="KI116" s="13">
        <v>1</v>
      </c>
      <c r="KJ116" s="13"/>
      <c r="KK116" s="13">
        <v>1</v>
      </c>
      <c r="KL116" s="13"/>
      <c r="KM116" s="13"/>
      <c r="KN116" s="13"/>
      <c r="KO116" s="13"/>
      <c r="KP116" s="13"/>
      <c r="KQ116" s="13"/>
      <c r="KR116" s="13">
        <v>1</v>
      </c>
      <c r="KS116" s="13">
        <v>2</v>
      </c>
      <c r="KT116" s="13"/>
      <c r="KU116" s="13"/>
      <c r="KV116" s="13"/>
      <c r="KW116" s="13">
        <v>1</v>
      </c>
      <c r="KX116" s="13">
        <v>1</v>
      </c>
      <c r="KY116" s="13"/>
      <c r="KZ116" s="13"/>
      <c r="LA116" s="13"/>
      <c r="LB116" s="13"/>
      <c r="LC116" s="13"/>
      <c r="LD116" s="13">
        <v>1</v>
      </c>
      <c r="LE116" s="13"/>
      <c r="LF116" s="13"/>
      <c r="LG116" s="13"/>
      <c r="LH116" s="13"/>
      <c r="LI116" s="13"/>
      <c r="LJ116" s="13">
        <v>1</v>
      </c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>
        <v>1</v>
      </c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>
        <v>1</v>
      </c>
      <c r="MP116" s="13"/>
      <c r="MQ116" s="13"/>
      <c r="MR116" s="13"/>
      <c r="MS116" s="13">
        <v>1</v>
      </c>
      <c r="MT116" s="13"/>
      <c r="MU116" s="13">
        <v>1</v>
      </c>
      <c r="MV116" s="13">
        <v>1</v>
      </c>
      <c r="MW116" s="13"/>
      <c r="MX116" s="13"/>
      <c r="MY116" s="13"/>
      <c r="MZ116" s="13"/>
      <c r="NA116" s="13"/>
      <c r="NB116" s="13"/>
      <c r="NC116" s="13"/>
      <c r="ND116" s="13"/>
      <c r="NE116" s="13">
        <v>1</v>
      </c>
      <c r="NF116" s="59">
        <v>20</v>
      </c>
      <c r="NG116" s="13">
        <v>1687</v>
      </c>
    </row>
    <row r="117" spans="1:371">
      <c r="A117" s="9" t="s">
        <v>128</v>
      </c>
      <c r="B117" s="253">
        <f t="shared" si="67"/>
        <v>191</v>
      </c>
      <c r="C117" s="253">
        <f t="shared" si="68"/>
        <v>186</v>
      </c>
      <c r="D117" s="253">
        <f t="shared" si="69"/>
        <v>414</v>
      </c>
      <c r="E117" s="253">
        <f t="shared" si="70"/>
        <v>431</v>
      </c>
      <c r="F117" s="253">
        <f t="shared" si="71"/>
        <v>2046</v>
      </c>
      <c r="G117" s="253">
        <f t="shared" si="72"/>
        <v>1783</v>
      </c>
      <c r="H117" s="253">
        <f t="shared" si="73"/>
        <v>2499</v>
      </c>
      <c r="I117" s="253">
        <f t="shared" si="74"/>
        <v>2115</v>
      </c>
      <c r="J117" s="253">
        <f t="shared" si="75"/>
        <v>1988</v>
      </c>
      <c r="K117" s="253">
        <f t="shared" si="76"/>
        <v>1755</v>
      </c>
      <c r="L117" s="253">
        <f t="shared" si="77"/>
        <v>1306</v>
      </c>
      <c r="M117" s="253">
        <f t="shared" si="78"/>
        <v>1104</v>
      </c>
      <c r="N117" s="253">
        <f t="shared" si="79"/>
        <v>623</v>
      </c>
      <c r="O117" s="253">
        <f t="shared" si="80"/>
        <v>541</v>
      </c>
      <c r="P117" s="253">
        <f t="shared" si="81"/>
        <v>316</v>
      </c>
      <c r="Q117" s="253">
        <f t="shared" si="82"/>
        <v>234</v>
      </c>
      <c r="R117" s="253">
        <f t="shared" si="83"/>
        <v>103</v>
      </c>
      <c r="S117" s="253">
        <f t="shared" si="84"/>
        <v>112</v>
      </c>
      <c r="T117" s="253">
        <f t="shared" si="85"/>
        <v>16</v>
      </c>
      <c r="U117" s="253">
        <f t="shared" si="86"/>
        <v>46</v>
      </c>
      <c r="W117" s="16" t="s">
        <v>128</v>
      </c>
      <c r="X117" s="447">
        <f t="shared" si="87"/>
        <v>191</v>
      </c>
      <c r="Y117" s="447">
        <f t="shared" si="88"/>
        <v>186</v>
      </c>
      <c r="Z117" s="447">
        <f t="shared" si="89"/>
        <v>414</v>
      </c>
      <c r="AA117" s="447">
        <f t="shared" si="90"/>
        <v>431</v>
      </c>
      <c r="AB117" s="447">
        <f t="shared" si="91"/>
        <v>2046</v>
      </c>
      <c r="AC117" s="447">
        <f t="shared" si="92"/>
        <v>1783</v>
      </c>
      <c r="AD117" s="447">
        <f t="shared" si="93"/>
        <v>2499</v>
      </c>
      <c r="AE117" s="447">
        <f t="shared" si="94"/>
        <v>2115</v>
      </c>
      <c r="AF117" s="447">
        <f t="shared" si="95"/>
        <v>1988</v>
      </c>
      <c r="AG117" s="447">
        <f t="shared" si="96"/>
        <v>1755</v>
      </c>
      <c r="AH117" s="447">
        <f t="shared" si="97"/>
        <v>1306</v>
      </c>
      <c r="AI117" s="447">
        <f t="shared" si="98"/>
        <v>1104</v>
      </c>
      <c r="AJ117" s="447">
        <f t="shared" si="99"/>
        <v>623</v>
      </c>
      <c r="AK117" s="447">
        <f t="shared" si="100"/>
        <v>541</v>
      </c>
      <c r="AL117" s="447">
        <f t="shared" si="101"/>
        <v>316</v>
      </c>
      <c r="AM117" s="447">
        <f t="shared" si="102"/>
        <v>234</v>
      </c>
      <c r="AN117" s="447">
        <f t="shared" si="103"/>
        <v>103</v>
      </c>
      <c r="AO117" s="447">
        <f t="shared" si="104"/>
        <v>112</v>
      </c>
      <c r="AP117" s="447">
        <f t="shared" si="105"/>
        <v>16</v>
      </c>
      <c r="AQ117" s="447">
        <f t="shared" si="106"/>
        <v>46</v>
      </c>
      <c r="AR117" s="447">
        <f t="shared" si="107"/>
        <v>134</v>
      </c>
      <c r="AT117" s="16" t="s">
        <v>128</v>
      </c>
      <c r="AU117" s="13">
        <v>25</v>
      </c>
      <c r="AV117" s="13">
        <v>24</v>
      </c>
      <c r="AW117" s="13">
        <v>16</v>
      </c>
      <c r="AX117" s="13">
        <v>22</v>
      </c>
      <c r="AY117" s="13">
        <v>8</v>
      </c>
      <c r="AZ117" s="13">
        <v>14</v>
      </c>
      <c r="BA117" s="13">
        <v>18</v>
      </c>
      <c r="BB117" s="13">
        <v>21</v>
      </c>
      <c r="BC117" s="13">
        <v>18</v>
      </c>
      <c r="BD117" s="13">
        <v>20</v>
      </c>
      <c r="BE117" s="13">
        <v>18</v>
      </c>
      <c r="BF117" s="13">
        <v>21</v>
      </c>
      <c r="BG117" s="13">
        <v>23</v>
      </c>
      <c r="BH117" s="13">
        <v>17</v>
      </c>
      <c r="BI117" s="13">
        <v>39</v>
      </c>
      <c r="BJ117" s="13">
        <v>41</v>
      </c>
      <c r="BK117" s="13">
        <v>55</v>
      </c>
      <c r="BL117" s="13">
        <v>56</v>
      </c>
      <c r="BM117" s="13">
        <v>65</v>
      </c>
      <c r="BN117" s="13">
        <v>96</v>
      </c>
      <c r="BO117" s="13">
        <v>89</v>
      </c>
      <c r="BP117" s="13">
        <v>130</v>
      </c>
      <c r="BQ117" s="13">
        <v>141</v>
      </c>
      <c r="BR117" s="13">
        <v>179</v>
      </c>
      <c r="BS117" s="13">
        <v>204</v>
      </c>
      <c r="BT117" s="13">
        <v>203</v>
      </c>
      <c r="BU117" s="13">
        <v>185</v>
      </c>
      <c r="BV117" s="13">
        <v>209</v>
      </c>
      <c r="BW117" s="13">
        <v>212</v>
      </c>
      <c r="BX117" s="13">
        <v>231</v>
      </c>
      <c r="BY117" s="13">
        <v>253</v>
      </c>
      <c r="BZ117" s="13">
        <v>207</v>
      </c>
      <c r="CA117" s="13">
        <v>225</v>
      </c>
      <c r="CB117" s="13">
        <v>206</v>
      </c>
      <c r="CC117" s="13">
        <v>213</v>
      </c>
      <c r="CD117" s="13">
        <v>181</v>
      </c>
      <c r="CE117" s="13">
        <v>219</v>
      </c>
      <c r="CF117" s="13">
        <v>198</v>
      </c>
      <c r="CG117" s="13">
        <v>209</v>
      </c>
      <c r="CH117" s="13">
        <v>204</v>
      </c>
      <c r="CI117" s="13">
        <v>209</v>
      </c>
      <c r="CJ117" s="13">
        <v>193</v>
      </c>
      <c r="CK117" s="13">
        <v>195</v>
      </c>
      <c r="CL117" s="13">
        <v>216</v>
      </c>
      <c r="CM117" s="13">
        <v>173</v>
      </c>
      <c r="CN117" s="13">
        <v>168</v>
      </c>
      <c r="CO117" s="13">
        <v>124</v>
      </c>
      <c r="CP117" s="13">
        <v>167</v>
      </c>
      <c r="CQ117" s="13">
        <v>147</v>
      </c>
      <c r="CR117" s="13">
        <v>163</v>
      </c>
      <c r="CS117" s="13">
        <v>168</v>
      </c>
      <c r="CT117" s="13">
        <v>141</v>
      </c>
      <c r="CU117" s="13">
        <v>115</v>
      </c>
      <c r="CV117" s="13">
        <v>95</v>
      </c>
      <c r="CW117" s="13">
        <v>113</v>
      </c>
      <c r="CX117" s="13">
        <v>95</v>
      </c>
      <c r="CY117" s="13">
        <v>110</v>
      </c>
      <c r="CZ117" s="13">
        <v>97</v>
      </c>
      <c r="DA117" s="13">
        <v>77</v>
      </c>
      <c r="DB117" s="13">
        <v>93</v>
      </c>
      <c r="DC117" s="13">
        <v>65</v>
      </c>
      <c r="DD117" s="13">
        <v>86</v>
      </c>
      <c r="DE117" s="13">
        <v>64</v>
      </c>
      <c r="DF117" s="13">
        <v>57</v>
      </c>
      <c r="DG117" s="13">
        <v>49</v>
      </c>
      <c r="DH117" s="13">
        <v>43</v>
      </c>
      <c r="DI117" s="13">
        <v>47</v>
      </c>
      <c r="DJ117" s="13">
        <v>53</v>
      </c>
      <c r="DK117" s="13">
        <v>39</v>
      </c>
      <c r="DL117" s="13">
        <v>38</v>
      </c>
      <c r="DM117" s="13">
        <v>37</v>
      </c>
      <c r="DN117" s="13">
        <v>24</v>
      </c>
      <c r="DO117" s="13">
        <v>36</v>
      </c>
      <c r="DP117" s="13">
        <v>23</v>
      </c>
      <c r="DQ117" s="13">
        <v>17</v>
      </c>
      <c r="DR117" s="13">
        <v>22</v>
      </c>
      <c r="DS117" s="13">
        <v>20</v>
      </c>
      <c r="DT117" s="13">
        <v>24</v>
      </c>
      <c r="DU117" s="13">
        <v>16</v>
      </c>
      <c r="DV117" s="13">
        <v>15</v>
      </c>
      <c r="DW117" s="13">
        <v>15</v>
      </c>
      <c r="DX117" s="13">
        <v>14</v>
      </c>
      <c r="DY117" s="13">
        <v>11</v>
      </c>
      <c r="DZ117" s="13">
        <v>11</v>
      </c>
      <c r="EA117" s="13">
        <v>13</v>
      </c>
      <c r="EB117" s="13">
        <v>16</v>
      </c>
      <c r="EC117" s="13">
        <v>11</v>
      </c>
      <c r="ED117" s="13">
        <v>3</v>
      </c>
      <c r="EE117" s="13">
        <v>6</v>
      </c>
      <c r="EF117" s="13">
        <v>12</v>
      </c>
      <c r="EG117" s="13">
        <v>10</v>
      </c>
      <c r="EH117" s="13">
        <v>9</v>
      </c>
      <c r="EI117" s="13">
        <v>4</v>
      </c>
      <c r="EJ117" s="13">
        <v>7</v>
      </c>
      <c r="EK117" s="13">
        <v>3</v>
      </c>
      <c r="EL117" s="13">
        <v>5</v>
      </c>
      <c r="EM117" s="13">
        <v>1</v>
      </c>
      <c r="EN117" s="13"/>
      <c r="EO117" s="13">
        <v>1</v>
      </c>
      <c r="EP117" s="13">
        <v>1</v>
      </c>
      <c r="EQ117" s="13"/>
      <c r="ER117" s="13">
        <v>1</v>
      </c>
      <c r="ES117" s="13"/>
      <c r="ET117" s="13"/>
      <c r="EU117" s="13"/>
      <c r="EV117" s="13">
        <v>1</v>
      </c>
      <c r="EW117" s="13"/>
      <c r="EX117" s="13"/>
      <c r="EY117" s="13">
        <v>2</v>
      </c>
      <c r="EZ117" s="13">
        <v>1</v>
      </c>
      <c r="FA117" s="13">
        <v>2</v>
      </c>
      <c r="FB117" s="59">
        <v>8309</v>
      </c>
      <c r="FC117" s="13">
        <v>24</v>
      </c>
      <c r="FD117" s="13">
        <v>34</v>
      </c>
      <c r="FE117" s="13">
        <v>22</v>
      </c>
      <c r="FF117" s="13">
        <v>20</v>
      </c>
      <c r="FG117" s="13">
        <v>13</v>
      </c>
      <c r="FH117" s="13">
        <v>16</v>
      </c>
      <c r="FI117" s="13">
        <v>20</v>
      </c>
      <c r="FJ117" s="13">
        <v>16</v>
      </c>
      <c r="FK117" s="13">
        <v>15</v>
      </c>
      <c r="FL117" s="13">
        <v>11</v>
      </c>
      <c r="FM117" s="13">
        <v>15</v>
      </c>
      <c r="FN117" s="13">
        <v>23</v>
      </c>
      <c r="FO117" s="13">
        <v>27</v>
      </c>
      <c r="FP117" s="13">
        <v>30</v>
      </c>
      <c r="FQ117" s="13">
        <v>31</v>
      </c>
      <c r="FR117" s="13">
        <v>30</v>
      </c>
      <c r="FS117" s="13">
        <v>39</v>
      </c>
      <c r="FT117" s="13">
        <v>53</v>
      </c>
      <c r="FU117" s="13">
        <v>73</v>
      </c>
      <c r="FV117" s="13">
        <v>93</v>
      </c>
      <c r="FW117" s="13">
        <v>114</v>
      </c>
      <c r="FX117" s="13">
        <v>118</v>
      </c>
      <c r="FY117" s="13">
        <v>158</v>
      </c>
      <c r="FZ117" s="13">
        <v>188</v>
      </c>
      <c r="GA117" s="13">
        <v>242</v>
      </c>
      <c r="GB117" s="13">
        <v>227</v>
      </c>
      <c r="GC117" s="13">
        <v>239</v>
      </c>
      <c r="GD117" s="13">
        <v>224</v>
      </c>
      <c r="GE117" s="13">
        <v>268</v>
      </c>
      <c r="GF117" s="13">
        <v>268</v>
      </c>
      <c r="GG117" s="13">
        <v>265</v>
      </c>
      <c r="GH117" s="13">
        <v>267</v>
      </c>
      <c r="GI117" s="13">
        <v>269</v>
      </c>
      <c r="GJ117" s="13">
        <v>251</v>
      </c>
      <c r="GK117" s="13">
        <v>240</v>
      </c>
      <c r="GL117" s="13">
        <v>224</v>
      </c>
      <c r="GM117" s="13">
        <v>240</v>
      </c>
      <c r="GN117" s="13">
        <v>255</v>
      </c>
      <c r="GO117" s="13">
        <v>226</v>
      </c>
      <c r="GP117" s="13">
        <v>262</v>
      </c>
      <c r="GQ117" s="13">
        <v>254</v>
      </c>
      <c r="GR117" s="13">
        <v>234</v>
      </c>
      <c r="GS117" s="13">
        <v>217</v>
      </c>
      <c r="GT117" s="13">
        <v>214</v>
      </c>
      <c r="GU117" s="13">
        <v>216</v>
      </c>
      <c r="GV117" s="13">
        <v>168</v>
      </c>
      <c r="GW117" s="13">
        <v>170</v>
      </c>
      <c r="GX117" s="13">
        <v>179</v>
      </c>
      <c r="GY117" s="13">
        <v>161</v>
      </c>
      <c r="GZ117" s="13">
        <v>175</v>
      </c>
      <c r="HA117" s="13">
        <v>175</v>
      </c>
      <c r="HB117" s="13">
        <v>151</v>
      </c>
      <c r="HC117" s="13">
        <v>143</v>
      </c>
      <c r="HD117" s="13">
        <v>138</v>
      </c>
      <c r="HE117" s="13">
        <v>146</v>
      </c>
      <c r="HF117" s="13">
        <v>128</v>
      </c>
      <c r="HG117" s="13">
        <v>109</v>
      </c>
      <c r="HH117" s="13">
        <v>119</v>
      </c>
      <c r="HI117" s="13">
        <v>98</v>
      </c>
      <c r="HJ117" s="13">
        <v>99</v>
      </c>
      <c r="HK117" s="13">
        <v>86</v>
      </c>
      <c r="HL117" s="13">
        <v>67</v>
      </c>
      <c r="HM117" s="13">
        <v>80</v>
      </c>
      <c r="HN117" s="13">
        <v>60</v>
      </c>
      <c r="HO117" s="13">
        <v>64</v>
      </c>
      <c r="HP117" s="13">
        <v>57</v>
      </c>
      <c r="HQ117" s="13">
        <v>54</v>
      </c>
      <c r="HR117" s="13">
        <v>43</v>
      </c>
      <c r="HS117" s="13">
        <v>55</v>
      </c>
      <c r="HT117" s="13">
        <v>57</v>
      </c>
      <c r="HU117" s="13">
        <v>42</v>
      </c>
      <c r="HV117" s="13">
        <v>42</v>
      </c>
      <c r="HW117" s="13">
        <v>52</v>
      </c>
      <c r="HX117" s="13">
        <v>29</v>
      </c>
      <c r="HY117" s="13">
        <v>25</v>
      </c>
      <c r="HZ117" s="13">
        <v>25</v>
      </c>
      <c r="IA117" s="13">
        <v>45</v>
      </c>
      <c r="IB117" s="13">
        <v>24</v>
      </c>
      <c r="IC117" s="13">
        <v>19</v>
      </c>
      <c r="ID117" s="13">
        <v>13</v>
      </c>
      <c r="IE117" s="13">
        <v>13</v>
      </c>
      <c r="IF117" s="13">
        <v>11</v>
      </c>
      <c r="IG117" s="13">
        <v>12</v>
      </c>
      <c r="IH117" s="13">
        <v>17</v>
      </c>
      <c r="II117" s="13">
        <v>9</v>
      </c>
      <c r="IJ117" s="13">
        <v>9</v>
      </c>
      <c r="IK117" s="13">
        <v>13</v>
      </c>
      <c r="IL117" s="13">
        <v>4</v>
      </c>
      <c r="IM117" s="13">
        <v>4</v>
      </c>
      <c r="IN117" s="13">
        <v>11</v>
      </c>
      <c r="IO117" s="13">
        <v>3</v>
      </c>
      <c r="IP117" s="13">
        <v>1</v>
      </c>
      <c r="IQ117" s="13">
        <v>1</v>
      </c>
      <c r="IR117" s="13">
        <v>3</v>
      </c>
      <c r="IS117" s="13">
        <v>1</v>
      </c>
      <c r="IT117" s="13">
        <v>1</v>
      </c>
      <c r="IU117" s="13">
        <v>2</v>
      </c>
      <c r="IV117" s="13"/>
      <c r="IW117" s="13">
        <v>1</v>
      </c>
      <c r="IX117" s="13">
        <v>1</v>
      </c>
      <c r="IY117" s="13"/>
      <c r="IZ117" s="13"/>
      <c r="JA117" s="13"/>
      <c r="JB117" s="13"/>
      <c r="JC117" s="13">
        <v>2</v>
      </c>
      <c r="JD117" s="13"/>
      <c r="JE117" s="13">
        <v>1</v>
      </c>
      <c r="JF117" s="59">
        <v>9503</v>
      </c>
      <c r="JG117" s="13">
        <v>3</v>
      </c>
      <c r="JH117" s="13">
        <v>1</v>
      </c>
      <c r="JI117" s="13"/>
      <c r="JJ117" s="13">
        <v>1</v>
      </c>
      <c r="JK117" s="13">
        <v>2</v>
      </c>
      <c r="JL117" s="13">
        <v>1</v>
      </c>
      <c r="JM117" s="13"/>
      <c r="JN117" s="13"/>
      <c r="JO117" s="13"/>
      <c r="JP117" s="13"/>
      <c r="JQ117" s="13"/>
      <c r="JR117" s="13"/>
      <c r="JS117" s="13"/>
      <c r="JT117" s="13"/>
      <c r="JU117" s="13">
        <v>1</v>
      </c>
      <c r="JV117" s="13">
        <v>1</v>
      </c>
      <c r="JW117" s="13">
        <v>1</v>
      </c>
      <c r="JX117" s="13"/>
      <c r="JY117" s="13"/>
      <c r="JZ117" s="13">
        <v>1</v>
      </c>
      <c r="KA117" s="13">
        <v>2</v>
      </c>
      <c r="KB117" s="13">
        <v>1</v>
      </c>
      <c r="KC117" s="13">
        <v>1</v>
      </c>
      <c r="KD117" s="13">
        <v>2</v>
      </c>
      <c r="KE117" s="13">
        <v>2</v>
      </c>
      <c r="KF117" s="13">
        <v>2</v>
      </c>
      <c r="KG117" s="13">
        <v>3</v>
      </c>
      <c r="KH117" s="13">
        <v>2</v>
      </c>
      <c r="KI117" s="13">
        <v>2</v>
      </c>
      <c r="KJ117" s="13"/>
      <c r="KK117" s="13">
        <v>4</v>
      </c>
      <c r="KL117" s="13">
        <v>5</v>
      </c>
      <c r="KM117" s="13">
        <v>3</v>
      </c>
      <c r="KN117" s="13">
        <v>1</v>
      </c>
      <c r="KO117" s="13">
        <v>2</v>
      </c>
      <c r="KP117" s="13">
        <v>1</v>
      </c>
      <c r="KQ117" s="13">
        <v>3</v>
      </c>
      <c r="KR117" s="13">
        <v>1</v>
      </c>
      <c r="KS117" s="13">
        <v>5</v>
      </c>
      <c r="KT117" s="13">
        <v>3</v>
      </c>
      <c r="KU117" s="13">
        <v>3</v>
      </c>
      <c r="KV117" s="13">
        <v>6</v>
      </c>
      <c r="KW117" s="13">
        <v>9</v>
      </c>
      <c r="KX117" s="13">
        <v>1</v>
      </c>
      <c r="KY117" s="13">
        <v>2</v>
      </c>
      <c r="KZ117" s="13"/>
      <c r="LA117" s="13">
        <v>2</v>
      </c>
      <c r="LB117" s="13">
        <v>1</v>
      </c>
      <c r="LC117" s="13">
        <v>1</v>
      </c>
      <c r="LD117" s="13">
        <v>2</v>
      </c>
      <c r="LE117" s="13">
        <v>3</v>
      </c>
      <c r="LF117" s="13">
        <v>2</v>
      </c>
      <c r="LG117" s="13">
        <v>1</v>
      </c>
      <c r="LH117" s="13">
        <v>1</v>
      </c>
      <c r="LI117" s="13">
        <v>1</v>
      </c>
      <c r="LJ117" s="13">
        <v>2</v>
      </c>
      <c r="LK117" s="13"/>
      <c r="LL117" s="13">
        <v>1</v>
      </c>
      <c r="LM117" s="13">
        <v>1</v>
      </c>
      <c r="LN117" s="13">
        <v>1</v>
      </c>
      <c r="LO117" s="13">
        <v>3</v>
      </c>
      <c r="LP117" s="13">
        <v>1</v>
      </c>
      <c r="LQ117" s="13">
        <v>2</v>
      </c>
      <c r="LR117" s="13"/>
      <c r="LS117" s="13"/>
      <c r="LT117" s="13">
        <v>1</v>
      </c>
      <c r="LU117" s="13"/>
      <c r="LV117" s="13">
        <v>1</v>
      </c>
      <c r="LW117" s="13"/>
      <c r="LX117" s="13">
        <v>1</v>
      </c>
      <c r="LY117" s="13">
        <v>3</v>
      </c>
      <c r="LZ117" s="13">
        <v>2</v>
      </c>
      <c r="MA117" s="13">
        <v>2</v>
      </c>
      <c r="MB117" s="13">
        <v>2</v>
      </c>
      <c r="MC117" s="13"/>
      <c r="MD117" s="13">
        <v>1</v>
      </c>
      <c r="ME117" s="13"/>
      <c r="MF117" s="13">
        <v>1</v>
      </c>
      <c r="MG117" s="13">
        <v>1</v>
      </c>
      <c r="MH117" s="13">
        <v>1</v>
      </c>
      <c r="MI117" s="13"/>
      <c r="MJ117" s="13"/>
      <c r="MK117" s="13"/>
      <c r="ML117" s="13">
        <v>1</v>
      </c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>
        <v>1</v>
      </c>
      <c r="MX117" s="13"/>
      <c r="MY117" s="13"/>
      <c r="MZ117" s="13"/>
      <c r="NA117" s="13"/>
      <c r="NB117" s="13"/>
      <c r="NC117" s="13">
        <v>6</v>
      </c>
      <c r="ND117" s="13"/>
      <c r="NE117" s="13">
        <v>4</v>
      </c>
      <c r="NF117" s="59">
        <v>131</v>
      </c>
      <c r="NG117" s="13">
        <v>17943</v>
      </c>
    </row>
    <row r="118" spans="1:371">
      <c r="A118" s="8" t="s">
        <v>129</v>
      </c>
      <c r="B118" s="253">
        <f t="shared" si="67"/>
        <v>4</v>
      </c>
      <c r="C118" s="253">
        <f t="shared" si="68"/>
        <v>7</v>
      </c>
      <c r="D118" s="253">
        <f t="shared" si="69"/>
        <v>7</v>
      </c>
      <c r="E118" s="253">
        <f t="shared" si="70"/>
        <v>6</v>
      </c>
      <c r="F118" s="253">
        <f t="shared" si="71"/>
        <v>21</v>
      </c>
      <c r="G118" s="253">
        <f t="shared" si="72"/>
        <v>22</v>
      </c>
      <c r="H118" s="253">
        <f t="shared" si="73"/>
        <v>26</v>
      </c>
      <c r="I118" s="253">
        <f t="shared" si="74"/>
        <v>38</v>
      </c>
      <c r="J118" s="253">
        <f t="shared" si="75"/>
        <v>29</v>
      </c>
      <c r="K118" s="253">
        <f t="shared" si="76"/>
        <v>42</v>
      </c>
      <c r="L118" s="253">
        <f t="shared" si="77"/>
        <v>20</v>
      </c>
      <c r="M118" s="253">
        <f t="shared" si="78"/>
        <v>25</v>
      </c>
      <c r="N118" s="253">
        <f t="shared" si="79"/>
        <v>25</v>
      </c>
      <c r="O118" s="253">
        <f t="shared" si="80"/>
        <v>11</v>
      </c>
      <c r="P118" s="253">
        <f t="shared" si="81"/>
        <v>10</v>
      </c>
      <c r="Q118" s="253">
        <f t="shared" si="82"/>
        <v>13</v>
      </c>
      <c r="R118" s="253">
        <f t="shared" si="83"/>
        <v>4</v>
      </c>
      <c r="S118" s="253">
        <f t="shared" si="84"/>
        <v>7</v>
      </c>
      <c r="T118" s="253">
        <f t="shared" si="85"/>
        <v>0</v>
      </c>
      <c r="U118" s="253">
        <f t="shared" si="86"/>
        <v>0</v>
      </c>
      <c r="W118" s="16" t="s">
        <v>129</v>
      </c>
      <c r="X118" s="447">
        <f t="shared" si="87"/>
        <v>4</v>
      </c>
      <c r="Y118" s="447">
        <f t="shared" si="88"/>
        <v>7</v>
      </c>
      <c r="Z118" s="447">
        <f t="shared" si="89"/>
        <v>7</v>
      </c>
      <c r="AA118" s="447">
        <f t="shared" si="90"/>
        <v>6</v>
      </c>
      <c r="AB118" s="447">
        <f t="shared" si="91"/>
        <v>21</v>
      </c>
      <c r="AC118" s="447">
        <f t="shared" si="92"/>
        <v>22</v>
      </c>
      <c r="AD118" s="447">
        <f t="shared" si="93"/>
        <v>26</v>
      </c>
      <c r="AE118" s="447">
        <f t="shared" si="94"/>
        <v>38</v>
      </c>
      <c r="AF118" s="447">
        <f t="shared" si="95"/>
        <v>29</v>
      </c>
      <c r="AG118" s="447">
        <f t="shared" si="96"/>
        <v>42</v>
      </c>
      <c r="AH118" s="447">
        <f t="shared" si="97"/>
        <v>20</v>
      </c>
      <c r="AI118" s="447">
        <f t="shared" si="98"/>
        <v>25</v>
      </c>
      <c r="AJ118" s="447">
        <f t="shared" si="99"/>
        <v>25</v>
      </c>
      <c r="AK118" s="447">
        <f t="shared" si="100"/>
        <v>11</v>
      </c>
      <c r="AL118" s="447">
        <f t="shared" si="101"/>
        <v>10</v>
      </c>
      <c r="AM118" s="447">
        <f t="shared" si="102"/>
        <v>13</v>
      </c>
      <c r="AN118" s="447">
        <f t="shared" si="103"/>
        <v>4</v>
      </c>
      <c r="AO118" s="447">
        <f t="shared" si="104"/>
        <v>7</v>
      </c>
      <c r="AP118" s="447">
        <f t="shared" si="105"/>
        <v>0</v>
      </c>
      <c r="AQ118" s="447">
        <f t="shared" si="106"/>
        <v>0</v>
      </c>
      <c r="AR118" s="447">
        <f t="shared" si="107"/>
        <v>1</v>
      </c>
      <c r="AT118" s="16" t="s">
        <v>129</v>
      </c>
      <c r="AU118" s="13">
        <v>1</v>
      </c>
      <c r="AV118" s="13">
        <v>1</v>
      </c>
      <c r="AW118" s="13">
        <v>2</v>
      </c>
      <c r="AX118" s="13"/>
      <c r="AY118" s="13"/>
      <c r="AZ118" s="13">
        <v>2</v>
      </c>
      <c r="BA118" s="13">
        <v>1</v>
      </c>
      <c r="BB118" s="13"/>
      <c r="BC118" s="13"/>
      <c r="BD118" s="13"/>
      <c r="BE118" s="13">
        <v>1</v>
      </c>
      <c r="BF118" s="13"/>
      <c r="BG118" s="13"/>
      <c r="BH118" s="13"/>
      <c r="BI118" s="13"/>
      <c r="BJ118" s="13"/>
      <c r="BK118" s="13">
        <v>2</v>
      </c>
      <c r="BL118" s="13">
        <v>2</v>
      </c>
      <c r="BM118" s="13">
        <v>1</v>
      </c>
      <c r="BN118" s="13"/>
      <c r="BO118" s="13"/>
      <c r="BP118" s="13">
        <v>1</v>
      </c>
      <c r="BQ118" s="13"/>
      <c r="BR118" s="13">
        <v>3</v>
      </c>
      <c r="BS118" s="13">
        <v>1</v>
      </c>
      <c r="BT118" s="13">
        <v>4</v>
      </c>
      <c r="BU118" s="13">
        <v>4</v>
      </c>
      <c r="BV118" s="13">
        <v>4</v>
      </c>
      <c r="BW118" s="13">
        <v>2</v>
      </c>
      <c r="BX118" s="13">
        <v>3</v>
      </c>
      <c r="BY118" s="13">
        <v>6</v>
      </c>
      <c r="BZ118" s="13">
        <v>2</v>
      </c>
      <c r="CA118" s="13">
        <v>2</v>
      </c>
      <c r="CB118" s="13">
        <v>7</v>
      </c>
      <c r="CC118" s="13">
        <v>1</v>
      </c>
      <c r="CD118" s="13">
        <v>6</v>
      </c>
      <c r="CE118" s="13">
        <v>4</v>
      </c>
      <c r="CF118" s="13">
        <v>3</v>
      </c>
      <c r="CG118" s="13">
        <v>3</v>
      </c>
      <c r="CH118" s="13">
        <v>4</v>
      </c>
      <c r="CI118" s="13">
        <v>2</v>
      </c>
      <c r="CJ118" s="13">
        <v>7</v>
      </c>
      <c r="CK118" s="13">
        <v>3</v>
      </c>
      <c r="CL118" s="13">
        <v>4</v>
      </c>
      <c r="CM118" s="13">
        <v>3</v>
      </c>
      <c r="CN118" s="13">
        <v>6</v>
      </c>
      <c r="CO118" s="13">
        <v>3</v>
      </c>
      <c r="CP118" s="13">
        <v>5</v>
      </c>
      <c r="CQ118" s="13">
        <v>5</v>
      </c>
      <c r="CR118" s="13">
        <v>4</v>
      </c>
      <c r="CS118" s="13">
        <v>4</v>
      </c>
      <c r="CT118" s="13">
        <v>4</v>
      </c>
      <c r="CU118" s="13">
        <v>2</v>
      </c>
      <c r="CV118" s="13">
        <v>3</v>
      </c>
      <c r="CW118" s="13"/>
      <c r="CX118" s="13">
        <v>4</v>
      </c>
      <c r="CY118" s="13">
        <v>3</v>
      </c>
      <c r="CZ118" s="13">
        <v>1</v>
      </c>
      <c r="DA118" s="13">
        <v>1</v>
      </c>
      <c r="DB118" s="13">
        <v>3</v>
      </c>
      <c r="DC118" s="13"/>
      <c r="DD118" s="13">
        <v>1</v>
      </c>
      <c r="DE118" s="13"/>
      <c r="DF118" s="13"/>
      <c r="DG118" s="13">
        <v>2</v>
      </c>
      <c r="DH118" s="13">
        <v>1</v>
      </c>
      <c r="DI118" s="13">
        <v>1</v>
      </c>
      <c r="DJ118" s="13">
        <v>1</v>
      </c>
      <c r="DK118" s="13">
        <v>2</v>
      </c>
      <c r="DL118" s="13">
        <v>3</v>
      </c>
      <c r="DM118" s="13">
        <v>4</v>
      </c>
      <c r="DN118" s="13"/>
      <c r="DO118" s="13">
        <v>3</v>
      </c>
      <c r="DP118" s="13">
        <v>3</v>
      </c>
      <c r="DQ118" s="13">
        <v>1</v>
      </c>
      <c r="DR118" s="13">
        <v>2</v>
      </c>
      <c r="DS118" s="13"/>
      <c r="DT118" s="13"/>
      <c r="DU118" s="13"/>
      <c r="DV118" s="13"/>
      <c r="DW118" s="13"/>
      <c r="DX118" s="13">
        <v>2</v>
      </c>
      <c r="DY118" s="13"/>
      <c r="DZ118" s="13"/>
      <c r="EA118" s="13">
        <v>1</v>
      </c>
      <c r="EB118" s="13"/>
      <c r="EC118" s="13"/>
      <c r="ED118" s="13">
        <v>2</v>
      </c>
      <c r="EE118" s="13"/>
      <c r="EF118" s="13">
        <v>2</v>
      </c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59">
        <v>171</v>
      </c>
      <c r="FC118" s="13"/>
      <c r="FD118" s="13">
        <v>1</v>
      </c>
      <c r="FE118" s="13">
        <v>1</v>
      </c>
      <c r="FF118" s="13"/>
      <c r="FG118" s="13"/>
      <c r="FH118" s="13"/>
      <c r="FI118" s="13"/>
      <c r="FJ118" s="13"/>
      <c r="FK118" s="13">
        <v>1</v>
      </c>
      <c r="FL118" s="13">
        <v>1</v>
      </c>
      <c r="FM118" s="13">
        <v>1</v>
      </c>
      <c r="FN118" s="13"/>
      <c r="FO118" s="13"/>
      <c r="FP118" s="13"/>
      <c r="FQ118" s="13"/>
      <c r="FR118" s="13">
        <v>2</v>
      </c>
      <c r="FS118" s="13"/>
      <c r="FT118" s="13">
        <v>1</v>
      </c>
      <c r="FU118" s="13">
        <v>2</v>
      </c>
      <c r="FV118" s="13">
        <v>1</v>
      </c>
      <c r="FW118" s="13">
        <v>1</v>
      </c>
      <c r="FX118" s="13">
        <v>2</v>
      </c>
      <c r="FY118" s="13"/>
      <c r="FZ118" s="13">
        <v>3</v>
      </c>
      <c r="GA118" s="13"/>
      <c r="GB118" s="13">
        <v>2</v>
      </c>
      <c r="GC118" s="13">
        <v>4</v>
      </c>
      <c r="GD118" s="13">
        <v>2</v>
      </c>
      <c r="GE118" s="13">
        <v>3</v>
      </c>
      <c r="GF118" s="13">
        <v>4</v>
      </c>
      <c r="GG118" s="13">
        <v>4</v>
      </c>
      <c r="GH118" s="13">
        <v>3</v>
      </c>
      <c r="GI118" s="13">
        <v>1</v>
      </c>
      <c r="GJ118" s="13">
        <v>5</v>
      </c>
      <c r="GK118" s="13">
        <v>1</v>
      </c>
      <c r="GL118" s="13">
        <v>2</v>
      </c>
      <c r="GM118" s="13">
        <v>3</v>
      </c>
      <c r="GN118" s="13">
        <v>4</v>
      </c>
      <c r="GO118" s="13">
        <v>2</v>
      </c>
      <c r="GP118" s="13">
        <v>1</v>
      </c>
      <c r="GQ118" s="13">
        <v>5</v>
      </c>
      <c r="GR118" s="13">
        <v>1</v>
      </c>
      <c r="GS118" s="13">
        <v>4</v>
      </c>
      <c r="GT118" s="13">
        <v>1</v>
      </c>
      <c r="GU118" s="13">
        <v>5</v>
      </c>
      <c r="GV118" s="13">
        <v>2</v>
      </c>
      <c r="GW118" s="13">
        <v>3</v>
      </c>
      <c r="GX118" s="13">
        <v>2</v>
      </c>
      <c r="GY118" s="13">
        <v>1</v>
      </c>
      <c r="GZ118" s="13">
        <v>5</v>
      </c>
      <c r="HA118" s="13">
        <v>2</v>
      </c>
      <c r="HB118" s="13">
        <v>1</v>
      </c>
      <c r="HC118" s="13">
        <v>3</v>
      </c>
      <c r="HD118" s="13"/>
      <c r="HE118" s="13">
        <v>1</v>
      </c>
      <c r="HF118" s="13">
        <v>3</v>
      </c>
      <c r="HG118" s="13">
        <v>2</v>
      </c>
      <c r="HH118" s="13">
        <v>5</v>
      </c>
      <c r="HI118" s="13">
        <v>1</v>
      </c>
      <c r="HJ118" s="13">
        <v>2</v>
      </c>
      <c r="HK118" s="13">
        <v>3</v>
      </c>
      <c r="HL118" s="13">
        <v>4</v>
      </c>
      <c r="HM118" s="13">
        <v>4</v>
      </c>
      <c r="HN118" s="13">
        <v>3</v>
      </c>
      <c r="HO118" s="13">
        <v>3</v>
      </c>
      <c r="HP118" s="13">
        <v>2</v>
      </c>
      <c r="HQ118" s="13">
        <v>2</v>
      </c>
      <c r="HR118" s="13"/>
      <c r="HS118" s="13">
        <v>1</v>
      </c>
      <c r="HT118" s="13">
        <v>3</v>
      </c>
      <c r="HU118" s="13">
        <v>1</v>
      </c>
      <c r="HV118" s="13">
        <v>1</v>
      </c>
      <c r="HW118" s="13">
        <v>1</v>
      </c>
      <c r="HX118" s="13">
        <v>1</v>
      </c>
      <c r="HY118" s="13">
        <v>2</v>
      </c>
      <c r="HZ118" s="13">
        <v>2</v>
      </c>
      <c r="IA118" s="13">
        <v>2</v>
      </c>
      <c r="IB118" s="13"/>
      <c r="IC118" s="13"/>
      <c r="ID118" s="13"/>
      <c r="IE118" s="13">
        <v>1</v>
      </c>
      <c r="IF118" s="13"/>
      <c r="IG118" s="13">
        <v>1</v>
      </c>
      <c r="IH118" s="13"/>
      <c r="II118" s="13"/>
      <c r="IJ118" s="13"/>
      <c r="IK118" s="13"/>
      <c r="IL118" s="13">
        <v>1</v>
      </c>
      <c r="IM118" s="13">
        <v>1</v>
      </c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59">
        <v>146</v>
      </c>
      <c r="JG118" s="13">
        <v>1</v>
      </c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59">
        <v>1</v>
      </c>
      <c r="NG118" s="13">
        <v>318</v>
      </c>
    </row>
    <row r="119" spans="1:371">
      <c r="A119" s="8" t="s">
        <v>130</v>
      </c>
      <c r="B119" s="253">
        <f t="shared" si="67"/>
        <v>0</v>
      </c>
      <c r="C119" s="253">
        <f t="shared" si="68"/>
        <v>1</v>
      </c>
      <c r="D119" s="253">
        <f t="shared" si="69"/>
        <v>0</v>
      </c>
      <c r="E119" s="253">
        <f t="shared" si="70"/>
        <v>0</v>
      </c>
      <c r="F119" s="253">
        <f t="shared" si="71"/>
        <v>3</v>
      </c>
      <c r="G119" s="253">
        <f t="shared" si="72"/>
        <v>2</v>
      </c>
      <c r="H119" s="253">
        <f t="shared" si="73"/>
        <v>5</v>
      </c>
      <c r="I119" s="253">
        <f t="shared" si="74"/>
        <v>4</v>
      </c>
      <c r="J119" s="253">
        <f t="shared" si="75"/>
        <v>1</v>
      </c>
      <c r="K119" s="253">
        <f t="shared" si="76"/>
        <v>0</v>
      </c>
      <c r="L119" s="253">
        <f t="shared" si="77"/>
        <v>4</v>
      </c>
      <c r="M119" s="253">
        <f t="shared" si="78"/>
        <v>4</v>
      </c>
      <c r="N119" s="253">
        <f t="shared" si="79"/>
        <v>1</v>
      </c>
      <c r="O119" s="253">
        <f t="shared" si="80"/>
        <v>1</v>
      </c>
      <c r="P119" s="253">
        <f t="shared" si="81"/>
        <v>0</v>
      </c>
      <c r="Q119" s="253">
        <f t="shared" si="82"/>
        <v>0</v>
      </c>
      <c r="R119" s="253">
        <f t="shared" si="83"/>
        <v>0</v>
      </c>
      <c r="S119" s="253">
        <f t="shared" si="84"/>
        <v>0</v>
      </c>
      <c r="T119" s="253">
        <f t="shared" si="85"/>
        <v>0</v>
      </c>
      <c r="U119" s="253">
        <f t="shared" si="86"/>
        <v>0</v>
      </c>
      <c r="W119" s="16" t="s">
        <v>130</v>
      </c>
      <c r="X119" s="447">
        <f t="shared" si="87"/>
        <v>0</v>
      </c>
      <c r="Y119" s="447">
        <f t="shared" si="88"/>
        <v>1</v>
      </c>
      <c r="Z119" s="447">
        <f t="shared" si="89"/>
        <v>0</v>
      </c>
      <c r="AA119" s="447">
        <f t="shared" si="90"/>
        <v>0</v>
      </c>
      <c r="AB119" s="447">
        <f t="shared" si="91"/>
        <v>3</v>
      </c>
      <c r="AC119" s="447">
        <f t="shared" si="92"/>
        <v>2</v>
      </c>
      <c r="AD119" s="447">
        <f t="shared" si="93"/>
        <v>5</v>
      </c>
      <c r="AE119" s="447">
        <f t="shared" si="94"/>
        <v>4</v>
      </c>
      <c r="AF119" s="447">
        <f t="shared" si="95"/>
        <v>1</v>
      </c>
      <c r="AG119" s="447">
        <f t="shared" si="96"/>
        <v>0</v>
      </c>
      <c r="AH119" s="447">
        <f t="shared" si="97"/>
        <v>4</v>
      </c>
      <c r="AI119" s="447">
        <f t="shared" si="98"/>
        <v>4</v>
      </c>
      <c r="AJ119" s="447">
        <f t="shared" si="99"/>
        <v>1</v>
      </c>
      <c r="AK119" s="447">
        <f t="shared" si="100"/>
        <v>1</v>
      </c>
      <c r="AL119" s="447">
        <f t="shared" si="101"/>
        <v>0</v>
      </c>
      <c r="AM119" s="447">
        <f t="shared" si="102"/>
        <v>0</v>
      </c>
      <c r="AN119" s="447">
        <f t="shared" si="103"/>
        <v>0</v>
      </c>
      <c r="AO119" s="447">
        <f t="shared" si="104"/>
        <v>0</v>
      </c>
      <c r="AP119" s="447">
        <f t="shared" si="105"/>
        <v>0</v>
      </c>
      <c r="AQ119" s="447">
        <f t="shared" si="106"/>
        <v>0</v>
      </c>
      <c r="AR119" s="447">
        <f t="shared" si="107"/>
        <v>0</v>
      </c>
      <c r="AT119" s="16" t="s">
        <v>130</v>
      </c>
      <c r="AU119" s="13"/>
      <c r="AV119" s="13"/>
      <c r="AW119" s="13"/>
      <c r="AX119" s="13"/>
      <c r="AY119" s="13"/>
      <c r="AZ119" s="13"/>
      <c r="BA119" s="13">
        <v>1</v>
      </c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>
        <v>1</v>
      </c>
      <c r="BR119" s="13"/>
      <c r="BS119" s="13"/>
      <c r="BT119" s="13"/>
      <c r="BU119" s="13"/>
      <c r="BV119" s="13">
        <v>1</v>
      </c>
      <c r="BW119" s="13"/>
      <c r="BX119" s="13"/>
      <c r="BY119" s="13"/>
      <c r="BZ119" s="13"/>
      <c r="CA119" s="13">
        <v>1</v>
      </c>
      <c r="CB119" s="13">
        <v>1</v>
      </c>
      <c r="CC119" s="13"/>
      <c r="CD119" s="13">
        <v>1</v>
      </c>
      <c r="CE119" s="13">
        <v>1</v>
      </c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>
        <v>1</v>
      </c>
      <c r="CT119" s="13"/>
      <c r="CU119" s="13"/>
      <c r="CV119" s="13"/>
      <c r="CW119" s="13"/>
      <c r="CX119" s="13">
        <v>1</v>
      </c>
      <c r="CY119" s="13">
        <v>1</v>
      </c>
      <c r="CZ119" s="13"/>
      <c r="DA119" s="13"/>
      <c r="DB119" s="13">
        <v>1</v>
      </c>
      <c r="DC119" s="13">
        <v>1</v>
      </c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59">
        <v>12</v>
      </c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>
        <v>1</v>
      </c>
      <c r="GB119" s="13">
        <v>1</v>
      </c>
      <c r="GC119" s="13"/>
      <c r="GD119" s="13"/>
      <c r="GE119" s="13"/>
      <c r="GF119" s="13">
        <v>1</v>
      </c>
      <c r="GG119" s="13">
        <v>1</v>
      </c>
      <c r="GH119" s="13"/>
      <c r="GI119" s="13"/>
      <c r="GJ119" s="13">
        <v>1</v>
      </c>
      <c r="GK119" s="13">
        <v>3</v>
      </c>
      <c r="GL119" s="13"/>
      <c r="GM119" s="13"/>
      <c r="GN119" s="13"/>
      <c r="GO119" s="13"/>
      <c r="GP119" s="13"/>
      <c r="GQ119" s="13"/>
      <c r="GR119" s="13"/>
      <c r="GS119" s="13">
        <v>1</v>
      </c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>
        <v>1</v>
      </c>
      <c r="HF119" s="13"/>
      <c r="HG119" s="13">
        <v>2</v>
      </c>
      <c r="HH119" s="13"/>
      <c r="HI119" s="13"/>
      <c r="HJ119" s="13">
        <v>1</v>
      </c>
      <c r="HK119" s="13"/>
      <c r="HL119" s="13"/>
      <c r="HM119" s="13"/>
      <c r="HN119" s="13"/>
      <c r="HO119" s="13"/>
      <c r="HP119" s="13"/>
      <c r="HQ119" s="13"/>
      <c r="HR119" s="13">
        <v>1</v>
      </c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59">
        <v>14</v>
      </c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59"/>
      <c r="NG119" s="13">
        <v>26</v>
      </c>
    </row>
    <row r="120" spans="1:371">
      <c r="A120" s="9" t="s">
        <v>210</v>
      </c>
      <c r="B120" s="253">
        <f t="shared" si="67"/>
        <v>174</v>
      </c>
      <c r="C120" s="253">
        <f t="shared" si="68"/>
        <v>142</v>
      </c>
      <c r="D120" s="253">
        <f t="shared" si="69"/>
        <v>318</v>
      </c>
      <c r="E120" s="253">
        <f t="shared" si="70"/>
        <v>358</v>
      </c>
      <c r="F120" s="253">
        <f t="shared" si="71"/>
        <v>1138</v>
      </c>
      <c r="G120" s="253">
        <f t="shared" si="72"/>
        <v>1104</v>
      </c>
      <c r="H120" s="253">
        <f t="shared" si="73"/>
        <v>1264</v>
      </c>
      <c r="I120" s="253">
        <f t="shared" si="74"/>
        <v>1320</v>
      </c>
      <c r="J120" s="253">
        <f t="shared" si="75"/>
        <v>1165</v>
      </c>
      <c r="K120" s="253">
        <f t="shared" si="76"/>
        <v>1062</v>
      </c>
      <c r="L120" s="253">
        <f t="shared" si="77"/>
        <v>814</v>
      </c>
      <c r="M120" s="253">
        <f t="shared" si="78"/>
        <v>798</v>
      </c>
      <c r="N120" s="253">
        <f t="shared" si="79"/>
        <v>496</v>
      </c>
      <c r="O120" s="253">
        <f t="shared" si="80"/>
        <v>437</v>
      </c>
      <c r="P120" s="253">
        <f t="shared" si="81"/>
        <v>239</v>
      </c>
      <c r="Q120" s="253">
        <f t="shared" si="82"/>
        <v>281</v>
      </c>
      <c r="R120" s="253">
        <f t="shared" si="83"/>
        <v>133</v>
      </c>
      <c r="S120" s="253">
        <f t="shared" si="84"/>
        <v>240</v>
      </c>
      <c r="T120" s="253">
        <f t="shared" si="85"/>
        <v>40</v>
      </c>
      <c r="U120" s="253">
        <f t="shared" si="86"/>
        <v>108</v>
      </c>
      <c r="W120" s="16" t="s">
        <v>210</v>
      </c>
      <c r="X120" s="447">
        <f t="shared" si="87"/>
        <v>174</v>
      </c>
      <c r="Y120" s="447">
        <f t="shared" si="88"/>
        <v>142</v>
      </c>
      <c r="Z120" s="447">
        <f t="shared" si="89"/>
        <v>318</v>
      </c>
      <c r="AA120" s="447">
        <f t="shared" si="90"/>
        <v>358</v>
      </c>
      <c r="AB120" s="447">
        <f t="shared" si="91"/>
        <v>1138</v>
      </c>
      <c r="AC120" s="447">
        <f t="shared" si="92"/>
        <v>1104</v>
      </c>
      <c r="AD120" s="447">
        <f t="shared" si="93"/>
        <v>1264</v>
      </c>
      <c r="AE120" s="447">
        <f t="shared" si="94"/>
        <v>1320</v>
      </c>
      <c r="AF120" s="447">
        <f t="shared" si="95"/>
        <v>1165</v>
      </c>
      <c r="AG120" s="447">
        <f t="shared" si="96"/>
        <v>1062</v>
      </c>
      <c r="AH120" s="447">
        <f t="shared" si="97"/>
        <v>814</v>
      </c>
      <c r="AI120" s="447">
        <f t="shared" si="98"/>
        <v>798</v>
      </c>
      <c r="AJ120" s="447">
        <f t="shared" si="99"/>
        <v>496</v>
      </c>
      <c r="AK120" s="447">
        <f t="shared" si="100"/>
        <v>437</v>
      </c>
      <c r="AL120" s="447">
        <f t="shared" si="101"/>
        <v>239</v>
      </c>
      <c r="AM120" s="447">
        <f t="shared" si="102"/>
        <v>281</v>
      </c>
      <c r="AN120" s="447">
        <f t="shared" si="103"/>
        <v>133</v>
      </c>
      <c r="AO120" s="447">
        <f t="shared" si="104"/>
        <v>240</v>
      </c>
      <c r="AP120" s="447">
        <f t="shared" si="105"/>
        <v>40</v>
      </c>
      <c r="AQ120" s="447">
        <f t="shared" si="106"/>
        <v>108</v>
      </c>
      <c r="AR120" s="447">
        <f t="shared" si="107"/>
        <v>44</v>
      </c>
      <c r="AT120" s="16" t="s">
        <v>210</v>
      </c>
      <c r="AU120" s="13">
        <v>12</v>
      </c>
      <c r="AV120" s="13">
        <v>20</v>
      </c>
      <c r="AW120" s="13">
        <v>18</v>
      </c>
      <c r="AX120" s="13">
        <v>7</v>
      </c>
      <c r="AY120" s="13">
        <v>15</v>
      </c>
      <c r="AZ120" s="13">
        <v>14</v>
      </c>
      <c r="BA120" s="13">
        <v>13</v>
      </c>
      <c r="BB120" s="13">
        <v>14</v>
      </c>
      <c r="BC120" s="13">
        <v>17</v>
      </c>
      <c r="BD120" s="13">
        <v>12</v>
      </c>
      <c r="BE120" s="13">
        <v>21</v>
      </c>
      <c r="BF120" s="13">
        <v>21</v>
      </c>
      <c r="BG120" s="13">
        <v>21</v>
      </c>
      <c r="BH120" s="13">
        <v>15</v>
      </c>
      <c r="BI120" s="13">
        <v>29</v>
      </c>
      <c r="BJ120" s="13">
        <v>30</v>
      </c>
      <c r="BK120" s="13">
        <v>39</v>
      </c>
      <c r="BL120" s="13">
        <v>56</v>
      </c>
      <c r="BM120" s="13">
        <v>60</v>
      </c>
      <c r="BN120" s="13">
        <v>66</v>
      </c>
      <c r="BO120" s="13">
        <v>88</v>
      </c>
      <c r="BP120" s="13">
        <v>81</v>
      </c>
      <c r="BQ120" s="13">
        <v>87</v>
      </c>
      <c r="BR120" s="13">
        <v>99</v>
      </c>
      <c r="BS120" s="13">
        <v>112</v>
      </c>
      <c r="BT120" s="13">
        <v>108</v>
      </c>
      <c r="BU120" s="13">
        <v>113</v>
      </c>
      <c r="BV120" s="13">
        <v>135</v>
      </c>
      <c r="BW120" s="13">
        <v>132</v>
      </c>
      <c r="BX120" s="13">
        <v>149</v>
      </c>
      <c r="BY120" s="13">
        <v>140</v>
      </c>
      <c r="BZ120" s="13">
        <v>163</v>
      </c>
      <c r="CA120" s="13">
        <v>143</v>
      </c>
      <c r="CB120" s="13">
        <v>129</v>
      </c>
      <c r="CC120" s="13">
        <v>131</v>
      </c>
      <c r="CD120" s="13">
        <v>114</v>
      </c>
      <c r="CE120" s="13">
        <v>118</v>
      </c>
      <c r="CF120" s="13">
        <v>119</v>
      </c>
      <c r="CG120" s="13">
        <v>137</v>
      </c>
      <c r="CH120" s="13">
        <v>126</v>
      </c>
      <c r="CI120" s="13">
        <v>131</v>
      </c>
      <c r="CJ120" s="13">
        <v>122</v>
      </c>
      <c r="CK120" s="13">
        <v>125</v>
      </c>
      <c r="CL120" s="13">
        <v>114</v>
      </c>
      <c r="CM120" s="13">
        <v>104</v>
      </c>
      <c r="CN120" s="13">
        <v>100</v>
      </c>
      <c r="CO120" s="13">
        <v>88</v>
      </c>
      <c r="CP120" s="13">
        <v>87</v>
      </c>
      <c r="CQ120" s="13">
        <v>103</v>
      </c>
      <c r="CR120" s="13">
        <v>88</v>
      </c>
      <c r="CS120" s="13">
        <v>100</v>
      </c>
      <c r="CT120" s="13">
        <v>86</v>
      </c>
      <c r="CU120" s="13">
        <v>96</v>
      </c>
      <c r="CV120" s="13">
        <v>82</v>
      </c>
      <c r="CW120" s="13">
        <v>86</v>
      </c>
      <c r="CX120" s="13">
        <v>75</v>
      </c>
      <c r="CY120" s="13">
        <v>76</v>
      </c>
      <c r="CZ120" s="13">
        <v>71</v>
      </c>
      <c r="DA120" s="13">
        <v>63</v>
      </c>
      <c r="DB120" s="13">
        <v>63</v>
      </c>
      <c r="DC120" s="13">
        <v>53</v>
      </c>
      <c r="DD120" s="13">
        <v>65</v>
      </c>
      <c r="DE120" s="13">
        <v>43</v>
      </c>
      <c r="DF120" s="13">
        <v>60</v>
      </c>
      <c r="DG120" s="13">
        <v>48</v>
      </c>
      <c r="DH120" s="13">
        <v>38</v>
      </c>
      <c r="DI120" s="13">
        <v>40</v>
      </c>
      <c r="DJ120" s="13">
        <v>31</v>
      </c>
      <c r="DK120" s="13">
        <v>29</v>
      </c>
      <c r="DL120" s="13">
        <v>30</v>
      </c>
      <c r="DM120" s="13">
        <v>27</v>
      </c>
      <c r="DN120" s="13">
        <v>26</v>
      </c>
      <c r="DO120" s="13">
        <v>42</v>
      </c>
      <c r="DP120" s="13">
        <v>24</v>
      </c>
      <c r="DQ120" s="13">
        <v>26</v>
      </c>
      <c r="DR120" s="13">
        <v>40</v>
      </c>
      <c r="DS120" s="13">
        <v>28</v>
      </c>
      <c r="DT120" s="13">
        <v>17</v>
      </c>
      <c r="DU120" s="13">
        <v>29</v>
      </c>
      <c r="DV120" s="13">
        <v>22</v>
      </c>
      <c r="DW120" s="13">
        <v>22</v>
      </c>
      <c r="DX120" s="13">
        <v>16</v>
      </c>
      <c r="DY120" s="13">
        <v>23</v>
      </c>
      <c r="DZ120" s="13">
        <v>14</v>
      </c>
      <c r="EA120" s="13">
        <v>26</v>
      </c>
      <c r="EB120" s="13">
        <v>37</v>
      </c>
      <c r="EC120" s="13">
        <v>29</v>
      </c>
      <c r="ED120" s="13">
        <v>24</v>
      </c>
      <c r="EE120" s="13">
        <v>29</v>
      </c>
      <c r="EF120" s="13">
        <v>20</v>
      </c>
      <c r="EG120" s="13">
        <v>20</v>
      </c>
      <c r="EH120" s="13">
        <v>19</v>
      </c>
      <c r="EI120" s="13">
        <v>12</v>
      </c>
      <c r="EJ120" s="13">
        <v>13</v>
      </c>
      <c r="EK120" s="13">
        <v>11</v>
      </c>
      <c r="EL120" s="13">
        <v>10</v>
      </c>
      <c r="EM120" s="13">
        <v>3</v>
      </c>
      <c r="EN120" s="13">
        <v>5</v>
      </c>
      <c r="EO120" s="13">
        <v>8</v>
      </c>
      <c r="EP120" s="13">
        <v>4</v>
      </c>
      <c r="EQ120" s="13">
        <v>1</v>
      </c>
      <c r="ER120" s="13">
        <v>1</v>
      </c>
      <c r="ES120" s="13"/>
      <c r="ET120" s="13"/>
      <c r="EU120" s="13">
        <v>1</v>
      </c>
      <c r="EV120" s="13"/>
      <c r="EW120" s="13"/>
      <c r="EX120" s="13"/>
      <c r="EY120" s="13"/>
      <c r="EZ120" s="13"/>
      <c r="FA120" s="13">
        <v>1</v>
      </c>
      <c r="FB120" s="59">
        <v>5851</v>
      </c>
      <c r="FC120" s="13">
        <v>14</v>
      </c>
      <c r="FD120" s="13">
        <v>26</v>
      </c>
      <c r="FE120" s="13">
        <v>21</v>
      </c>
      <c r="FF120" s="13">
        <v>9</v>
      </c>
      <c r="FG120" s="13">
        <v>13</v>
      </c>
      <c r="FH120" s="13">
        <v>22</v>
      </c>
      <c r="FI120" s="13">
        <v>17</v>
      </c>
      <c r="FJ120" s="13">
        <v>14</v>
      </c>
      <c r="FK120" s="13">
        <v>18</v>
      </c>
      <c r="FL120" s="13">
        <v>20</v>
      </c>
      <c r="FM120" s="13">
        <v>14</v>
      </c>
      <c r="FN120" s="13">
        <v>24</v>
      </c>
      <c r="FO120" s="13">
        <v>21</v>
      </c>
      <c r="FP120" s="13">
        <v>16</v>
      </c>
      <c r="FQ120" s="13">
        <v>19</v>
      </c>
      <c r="FR120" s="13">
        <v>26</v>
      </c>
      <c r="FS120" s="13">
        <v>38</v>
      </c>
      <c r="FT120" s="13">
        <v>40</v>
      </c>
      <c r="FU120" s="13">
        <v>41</v>
      </c>
      <c r="FV120" s="13">
        <v>79</v>
      </c>
      <c r="FW120" s="13">
        <v>68</v>
      </c>
      <c r="FX120" s="13">
        <v>73</v>
      </c>
      <c r="FY120" s="13">
        <v>98</v>
      </c>
      <c r="FZ120" s="13">
        <v>119</v>
      </c>
      <c r="GA120" s="13">
        <v>123</v>
      </c>
      <c r="GB120" s="13">
        <v>132</v>
      </c>
      <c r="GC120" s="13">
        <v>114</v>
      </c>
      <c r="GD120" s="13">
        <v>133</v>
      </c>
      <c r="GE120" s="13">
        <v>145</v>
      </c>
      <c r="GF120" s="13">
        <v>133</v>
      </c>
      <c r="GG120" s="13">
        <v>137</v>
      </c>
      <c r="GH120" s="13">
        <v>134</v>
      </c>
      <c r="GI120" s="13">
        <v>135</v>
      </c>
      <c r="GJ120" s="13">
        <v>146</v>
      </c>
      <c r="GK120" s="13">
        <v>123</v>
      </c>
      <c r="GL120" s="13">
        <v>109</v>
      </c>
      <c r="GM120" s="13">
        <v>130</v>
      </c>
      <c r="GN120" s="13">
        <v>138</v>
      </c>
      <c r="GO120" s="13">
        <v>117</v>
      </c>
      <c r="GP120" s="13">
        <v>95</v>
      </c>
      <c r="GQ120" s="13">
        <v>133</v>
      </c>
      <c r="GR120" s="13">
        <v>151</v>
      </c>
      <c r="GS120" s="13">
        <v>117</v>
      </c>
      <c r="GT120" s="13">
        <v>137</v>
      </c>
      <c r="GU120" s="13">
        <v>105</v>
      </c>
      <c r="GV120" s="13">
        <v>117</v>
      </c>
      <c r="GW120" s="13">
        <v>95</v>
      </c>
      <c r="GX120" s="13">
        <v>94</v>
      </c>
      <c r="GY120" s="13">
        <v>101</v>
      </c>
      <c r="GZ120" s="13">
        <v>115</v>
      </c>
      <c r="HA120" s="13">
        <v>106</v>
      </c>
      <c r="HB120" s="13">
        <v>74</v>
      </c>
      <c r="HC120" s="13">
        <v>95</v>
      </c>
      <c r="HD120" s="13">
        <v>94</v>
      </c>
      <c r="HE120" s="13">
        <v>74</v>
      </c>
      <c r="HF120" s="13">
        <v>85</v>
      </c>
      <c r="HG120" s="13">
        <v>72</v>
      </c>
      <c r="HH120" s="13">
        <v>75</v>
      </c>
      <c r="HI120" s="13">
        <v>69</v>
      </c>
      <c r="HJ120" s="13">
        <v>70</v>
      </c>
      <c r="HK120" s="13">
        <v>68</v>
      </c>
      <c r="HL120" s="13">
        <v>57</v>
      </c>
      <c r="HM120" s="13">
        <v>60</v>
      </c>
      <c r="HN120" s="13">
        <v>56</v>
      </c>
      <c r="HO120" s="13">
        <v>42</v>
      </c>
      <c r="HP120" s="13">
        <v>57</v>
      </c>
      <c r="HQ120" s="13">
        <v>40</v>
      </c>
      <c r="HR120" s="13">
        <v>41</v>
      </c>
      <c r="HS120" s="13">
        <v>44</v>
      </c>
      <c r="HT120" s="13">
        <v>31</v>
      </c>
      <c r="HU120" s="13">
        <v>36</v>
      </c>
      <c r="HV120" s="13">
        <v>27</v>
      </c>
      <c r="HW120" s="13">
        <v>23</v>
      </c>
      <c r="HX120" s="13">
        <v>30</v>
      </c>
      <c r="HY120" s="13">
        <v>20</v>
      </c>
      <c r="HZ120" s="13">
        <v>24</v>
      </c>
      <c r="IA120" s="13">
        <v>26</v>
      </c>
      <c r="IB120" s="13">
        <v>15</v>
      </c>
      <c r="IC120" s="13">
        <v>20</v>
      </c>
      <c r="ID120" s="13">
        <v>18</v>
      </c>
      <c r="IE120" s="13">
        <v>18</v>
      </c>
      <c r="IF120" s="13">
        <v>19</v>
      </c>
      <c r="IG120" s="13">
        <v>10</v>
      </c>
      <c r="IH120" s="13">
        <v>9</v>
      </c>
      <c r="II120" s="13">
        <v>10</v>
      </c>
      <c r="IJ120" s="13">
        <v>13</v>
      </c>
      <c r="IK120" s="13">
        <v>18</v>
      </c>
      <c r="IL120" s="13">
        <v>5</v>
      </c>
      <c r="IM120" s="13">
        <v>18</v>
      </c>
      <c r="IN120" s="13">
        <v>13</v>
      </c>
      <c r="IO120" s="13">
        <v>7</v>
      </c>
      <c r="IP120" s="13">
        <v>6</v>
      </c>
      <c r="IQ120" s="13">
        <v>5</v>
      </c>
      <c r="IR120" s="13">
        <v>7</v>
      </c>
      <c r="IS120" s="13">
        <v>2</v>
      </c>
      <c r="IT120" s="13">
        <v>5</v>
      </c>
      <c r="IU120" s="13">
        <v>3</v>
      </c>
      <c r="IV120" s="13">
        <v>2</v>
      </c>
      <c r="IW120" s="13">
        <v>1</v>
      </c>
      <c r="IX120" s="13">
        <v>1</v>
      </c>
      <c r="IY120" s="13"/>
      <c r="IZ120" s="13"/>
      <c r="JA120" s="13"/>
      <c r="JB120" s="13"/>
      <c r="JC120" s="13">
        <v>1</v>
      </c>
      <c r="JD120" s="13"/>
      <c r="JE120" s="13"/>
      <c r="JF120" s="59">
        <v>5781</v>
      </c>
      <c r="JG120" s="13"/>
      <c r="JH120" s="13">
        <v>1</v>
      </c>
      <c r="JI120" s="13">
        <v>1</v>
      </c>
      <c r="JJ120" s="13"/>
      <c r="JK120" s="13"/>
      <c r="JL120" s="13"/>
      <c r="JM120" s="13"/>
      <c r="JN120" s="13"/>
      <c r="JO120" s="13">
        <v>1</v>
      </c>
      <c r="JP120" s="13"/>
      <c r="JQ120" s="13"/>
      <c r="JR120" s="13"/>
      <c r="JS120" s="13"/>
      <c r="JT120" s="13"/>
      <c r="JU120" s="13"/>
      <c r="JV120" s="13"/>
      <c r="JW120" s="13">
        <v>2</v>
      </c>
      <c r="JX120" s="13">
        <v>1</v>
      </c>
      <c r="JY120" s="13"/>
      <c r="JZ120" s="13"/>
      <c r="KA120" s="13"/>
      <c r="KB120" s="13"/>
      <c r="KC120" s="13"/>
      <c r="KD120" s="13">
        <v>1</v>
      </c>
      <c r="KE120" s="13"/>
      <c r="KF120" s="13"/>
      <c r="KG120" s="13">
        <v>1</v>
      </c>
      <c r="KH120" s="13"/>
      <c r="KI120" s="13"/>
      <c r="KJ120" s="13"/>
      <c r="KK120" s="13"/>
      <c r="KL120" s="13">
        <v>2</v>
      </c>
      <c r="KM120" s="13">
        <v>1</v>
      </c>
      <c r="KN120" s="13">
        <v>1</v>
      </c>
      <c r="KO120" s="13">
        <v>1</v>
      </c>
      <c r="KP120" s="13">
        <v>2</v>
      </c>
      <c r="KQ120" s="13">
        <v>1</v>
      </c>
      <c r="KR120" s="13">
        <v>1</v>
      </c>
      <c r="KS120" s="13">
        <v>1</v>
      </c>
      <c r="KT120" s="13">
        <v>1</v>
      </c>
      <c r="KU120" s="13"/>
      <c r="KV120" s="13"/>
      <c r="KW120" s="13">
        <v>1</v>
      </c>
      <c r="KX120" s="13">
        <v>1</v>
      </c>
      <c r="KY120" s="13"/>
      <c r="KZ120" s="13"/>
      <c r="LA120" s="13"/>
      <c r="LB120" s="13"/>
      <c r="LC120" s="13"/>
      <c r="LD120" s="13"/>
      <c r="LE120" s="13"/>
      <c r="LF120" s="13"/>
      <c r="LG120" s="13">
        <v>2</v>
      </c>
      <c r="LH120" s="13"/>
      <c r="LI120" s="13"/>
      <c r="LJ120" s="13"/>
      <c r="LK120" s="13">
        <v>1</v>
      </c>
      <c r="LL120" s="13"/>
      <c r="LM120" s="13">
        <v>1</v>
      </c>
      <c r="LN120" s="13"/>
      <c r="LO120" s="13"/>
      <c r="LP120" s="13"/>
      <c r="LQ120" s="13"/>
      <c r="LR120" s="13">
        <v>1</v>
      </c>
      <c r="LS120" s="13"/>
      <c r="LT120" s="13">
        <v>1</v>
      </c>
      <c r="LU120" s="13"/>
      <c r="LV120" s="13"/>
      <c r="LW120" s="13"/>
      <c r="LX120" s="13"/>
      <c r="LY120" s="13"/>
      <c r="LZ120" s="13"/>
      <c r="MA120" s="13">
        <v>1</v>
      </c>
      <c r="MB120" s="13">
        <v>3</v>
      </c>
      <c r="MC120" s="13"/>
      <c r="MD120" s="13"/>
      <c r="ME120" s="13">
        <v>3</v>
      </c>
      <c r="MF120" s="13"/>
      <c r="MG120" s="13">
        <v>2</v>
      </c>
      <c r="MH120" s="13"/>
      <c r="MI120" s="13">
        <v>1</v>
      </c>
      <c r="MJ120" s="13">
        <v>1</v>
      </c>
      <c r="MK120" s="13"/>
      <c r="ML120" s="13"/>
      <c r="MM120" s="13"/>
      <c r="MN120" s="13"/>
      <c r="MO120" s="13">
        <v>1</v>
      </c>
      <c r="MP120" s="13"/>
      <c r="MQ120" s="13"/>
      <c r="MR120" s="13"/>
      <c r="MS120" s="13"/>
      <c r="MT120" s="13"/>
      <c r="MU120" s="13">
        <v>1</v>
      </c>
      <c r="MV120" s="13"/>
      <c r="MW120" s="13"/>
      <c r="MX120" s="13">
        <v>1</v>
      </c>
      <c r="MY120" s="13"/>
      <c r="MZ120" s="13"/>
      <c r="NA120" s="13"/>
      <c r="NB120" s="13">
        <v>1</v>
      </c>
      <c r="NC120" s="13">
        <v>1</v>
      </c>
      <c r="ND120" s="13"/>
      <c r="NE120" s="13"/>
      <c r="NF120" s="59">
        <v>43</v>
      </c>
      <c r="NG120" s="13">
        <v>11675</v>
      </c>
    </row>
    <row r="121" spans="1:371">
      <c r="A121" s="9" t="s">
        <v>132</v>
      </c>
      <c r="B121" s="253">
        <f t="shared" si="67"/>
        <v>306</v>
      </c>
      <c r="C121" s="253">
        <f t="shared" si="68"/>
        <v>288</v>
      </c>
      <c r="D121" s="253">
        <f t="shared" si="69"/>
        <v>512</v>
      </c>
      <c r="E121" s="253">
        <f t="shared" si="70"/>
        <v>617</v>
      </c>
      <c r="F121" s="253">
        <f t="shared" si="71"/>
        <v>2182</v>
      </c>
      <c r="G121" s="253">
        <f t="shared" si="72"/>
        <v>2014</v>
      </c>
      <c r="H121" s="253">
        <f t="shared" si="73"/>
        <v>2352</v>
      </c>
      <c r="I121" s="253">
        <f t="shared" si="74"/>
        <v>2158</v>
      </c>
      <c r="J121" s="253">
        <f t="shared" si="75"/>
        <v>1818</v>
      </c>
      <c r="K121" s="253">
        <f t="shared" si="76"/>
        <v>1703</v>
      </c>
      <c r="L121" s="253">
        <f t="shared" si="77"/>
        <v>1138</v>
      </c>
      <c r="M121" s="253">
        <f t="shared" si="78"/>
        <v>1158</v>
      </c>
      <c r="N121" s="253">
        <f t="shared" si="79"/>
        <v>625</v>
      </c>
      <c r="O121" s="253">
        <f t="shared" si="80"/>
        <v>517</v>
      </c>
      <c r="P121" s="253">
        <f t="shared" si="81"/>
        <v>284</v>
      </c>
      <c r="Q121" s="253">
        <f t="shared" si="82"/>
        <v>223</v>
      </c>
      <c r="R121" s="253">
        <f t="shared" si="83"/>
        <v>81</v>
      </c>
      <c r="S121" s="253">
        <f t="shared" si="84"/>
        <v>112</v>
      </c>
      <c r="T121" s="253">
        <f t="shared" si="85"/>
        <v>5</v>
      </c>
      <c r="U121" s="253">
        <f t="shared" si="86"/>
        <v>40</v>
      </c>
      <c r="W121" s="16" t="s">
        <v>132</v>
      </c>
      <c r="X121" s="447">
        <f t="shared" si="87"/>
        <v>306</v>
      </c>
      <c r="Y121" s="447">
        <f t="shared" si="88"/>
        <v>288</v>
      </c>
      <c r="Z121" s="447">
        <f t="shared" si="89"/>
        <v>512</v>
      </c>
      <c r="AA121" s="447">
        <f t="shared" si="90"/>
        <v>617</v>
      </c>
      <c r="AB121" s="447">
        <f t="shared" si="91"/>
        <v>2182</v>
      </c>
      <c r="AC121" s="447">
        <f t="shared" si="92"/>
        <v>2014</v>
      </c>
      <c r="AD121" s="447">
        <f t="shared" si="93"/>
        <v>2352</v>
      </c>
      <c r="AE121" s="447">
        <f t="shared" si="94"/>
        <v>2158</v>
      </c>
      <c r="AF121" s="447">
        <f t="shared" si="95"/>
        <v>1818</v>
      </c>
      <c r="AG121" s="447">
        <f t="shared" si="96"/>
        <v>1703</v>
      </c>
      <c r="AH121" s="447">
        <f t="shared" si="97"/>
        <v>1138</v>
      </c>
      <c r="AI121" s="447">
        <f t="shared" si="98"/>
        <v>1158</v>
      </c>
      <c r="AJ121" s="447">
        <f t="shared" si="99"/>
        <v>625</v>
      </c>
      <c r="AK121" s="447">
        <f t="shared" si="100"/>
        <v>517</v>
      </c>
      <c r="AL121" s="447">
        <f t="shared" si="101"/>
        <v>284</v>
      </c>
      <c r="AM121" s="447">
        <f t="shared" si="102"/>
        <v>223</v>
      </c>
      <c r="AN121" s="447">
        <f t="shared" si="103"/>
        <v>81</v>
      </c>
      <c r="AO121" s="447">
        <f t="shared" si="104"/>
        <v>112</v>
      </c>
      <c r="AP121" s="447">
        <f t="shared" si="105"/>
        <v>5</v>
      </c>
      <c r="AQ121" s="447">
        <f t="shared" si="106"/>
        <v>40</v>
      </c>
      <c r="AR121" s="447">
        <f t="shared" si="107"/>
        <v>102</v>
      </c>
      <c r="AT121" s="16" t="s">
        <v>132</v>
      </c>
      <c r="AU121" s="13">
        <v>41</v>
      </c>
      <c r="AV121" s="13">
        <v>44</v>
      </c>
      <c r="AW121" s="13">
        <v>27</v>
      </c>
      <c r="AX121" s="13">
        <v>29</v>
      </c>
      <c r="AY121" s="13">
        <v>18</v>
      </c>
      <c r="AZ121" s="13">
        <v>22</v>
      </c>
      <c r="BA121" s="13">
        <v>26</v>
      </c>
      <c r="BB121" s="13">
        <v>20</v>
      </c>
      <c r="BC121" s="13">
        <v>33</v>
      </c>
      <c r="BD121" s="13">
        <v>28</v>
      </c>
      <c r="BE121" s="13">
        <v>22</v>
      </c>
      <c r="BF121" s="13">
        <v>30</v>
      </c>
      <c r="BG121" s="13">
        <v>41</v>
      </c>
      <c r="BH121" s="13">
        <v>37</v>
      </c>
      <c r="BI121" s="13">
        <v>48</v>
      </c>
      <c r="BJ121" s="13">
        <v>63</v>
      </c>
      <c r="BK121" s="13">
        <v>85</v>
      </c>
      <c r="BL121" s="13">
        <v>84</v>
      </c>
      <c r="BM121" s="13">
        <v>83</v>
      </c>
      <c r="BN121" s="13">
        <v>124</v>
      </c>
      <c r="BO121" s="13">
        <v>131</v>
      </c>
      <c r="BP121" s="13">
        <v>126</v>
      </c>
      <c r="BQ121" s="13">
        <v>164</v>
      </c>
      <c r="BR121" s="13">
        <v>177</v>
      </c>
      <c r="BS121" s="13">
        <v>190</v>
      </c>
      <c r="BT121" s="13">
        <v>272</v>
      </c>
      <c r="BU121" s="13">
        <v>234</v>
      </c>
      <c r="BV121" s="13">
        <v>217</v>
      </c>
      <c r="BW121" s="13">
        <v>239</v>
      </c>
      <c r="BX121" s="13">
        <v>264</v>
      </c>
      <c r="BY121" s="13">
        <v>210</v>
      </c>
      <c r="BZ121" s="13">
        <v>241</v>
      </c>
      <c r="CA121" s="13">
        <v>235</v>
      </c>
      <c r="CB121" s="13">
        <v>235</v>
      </c>
      <c r="CC121" s="13">
        <v>212</v>
      </c>
      <c r="CD121" s="13">
        <v>206</v>
      </c>
      <c r="CE121" s="13">
        <v>197</v>
      </c>
      <c r="CF121" s="13">
        <v>203</v>
      </c>
      <c r="CG121" s="13">
        <v>210</v>
      </c>
      <c r="CH121" s="13">
        <v>209</v>
      </c>
      <c r="CI121" s="13">
        <v>206</v>
      </c>
      <c r="CJ121" s="13">
        <v>196</v>
      </c>
      <c r="CK121" s="13">
        <v>185</v>
      </c>
      <c r="CL121" s="13">
        <v>196</v>
      </c>
      <c r="CM121" s="13">
        <v>158</v>
      </c>
      <c r="CN121" s="13">
        <v>163</v>
      </c>
      <c r="CO121" s="13">
        <v>161</v>
      </c>
      <c r="CP121" s="13">
        <v>150</v>
      </c>
      <c r="CQ121" s="13">
        <v>137</v>
      </c>
      <c r="CR121" s="13">
        <v>151</v>
      </c>
      <c r="CS121" s="13">
        <v>148</v>
      </c>
      <c r="CT121" s="13">
        <v>142</v>
      </c>
      <c r="CU121" s="13">
        <v>116</v>
      </c>
      <c r="CV121" s="13">
        <v>100</v>
      </c>
      <c r="CW121" s="13">
        <v>128</v>
      </c>
      <c r="CX121" s="13">
        <v>123</v>
      </c>
      <c r="CY121" s="13">
        <v>106</v>
      </c>
      <c r="CZ121" s="13">
        <v>118</v>
      </c>
      <c r="DA121" s="13">
        <v>95</v>
      </c>
      <c r="DB121" s="13">
        <v>82</v>
      </c>
      <c r="DC121" s="13">
        <v>85</v>
      </c>
      <c r="DD121" s="13">
        <v>71</v>
      </c>
      <c r="DE121" s="13">
        <v>47</v>
      </c>
      <c r="DF121" s="13">
        <v>64</v>
      </c>
      <c r="DG121" s="13">
        <v>49</v>
      </c>
      <c r="DH121" s="13">
        <v>52</v>
      </c>
      <c r="DI121" s="13">
        <v>36</v>
      </c>
      <c r="DJ121" s="13">
        <v>32</v>
      </c>
      <c r="DK121" s="13">
        <v>38</v>
      </c>
      <c r="DL121" s="13">
        <v>43</v>
      </c>
      <c r="DM121" s="13">
        <v>38</v>
      </c>
      <c r="DN121" s="13">
        <v>31</v>
      </c>
      <c r="DO121" s="13">
        <v>20</v>
      </c>
      <c r="DP121" s="13">
        <v>24</v>
      </c>
      <c r="DQ121" s="13">
        <v>17</v>
      </c>
      <c r="DR121" s="13">
        <v>20</v>
      </c>
      <c r="DS121" s="13">
        <v>16</v>
      </c>
      <c r="DT121" s="13">
        <v>22</v>
      </c>
      <c r="DU121" s="13">
        <v>17</v>
      </c>
      <c r="DV121" s="13">
        <v>18</v>
      </c>
      <c r="DW121" s="13">
        <v>13</v>
      </c>
      <c r="DX121" s="13">
        <v>17</v>
      </c>
      <c r="DY121" s="13">
        <v>9</v>
      </c>
      <c r="DZ121" s="13">
        <v>9</v>
      </c>
      <c r="EA121" s="13">
        <v>15</v>
      </c>
      <c r="EB121" s="13">
        <v>12</v>
      </c>
      <c r="EC121" s="13">
        <v>9</v>
      </c>
      <c r="ED121" s="13">
        <v>14</v>
      </c>
      <c r="EE121" s="13">
        <v>7</v>
      </c>
      <c r="EF121" s="13">
        <v>7</v>
      </c>
      <c r="EG121" s="13">
        <v>5</v>
      </c>
      <c r="EH121" s="13">
        <v>8</v>
      </c>
      <c r="EI121" s="13">
        <v>5</v>
      </c>
      <c r="EJ121" s="13">
        <v>6</v>
      </c>
      <c r="EK121" s="13">
        <v>4</v>
      </c>
      <c r="EL121" s="13">
        <v>3</v>
      </c>
      <c r="EM121" s="13">
        <v>3</v>
      </c>
      <c r="EN121" s="13">
        <v>3</v>
      </c>
      <c r="EO121" s="13">
        <v>3</v>
      </c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>
        <v>5</v>
      </c>
      <c r="FB121" s="59">
        <v>8835</v>
      </c>
      <c r="FC121" s="13">
        <v>35</v>
      </c>
      <c r="FD121" s="13">
        <v>46</v>
      </c>
      <c r="FE121" s="13">
        <v>30</v>
      </c>
      <c r="FF121" s="13">
        <v>23</v>
      </c>
      <c r="FG121" s="13">
        <v>27</v>
      </c>
      <c r="FH121" s="13">
        <v>29</v>
      </c>
      <c r="FI121" s="13">
        <v>27</v>
      </c>
      <c r="FJ121" s="13">
        <v>25</v>
      </c>
      <c r="FK121" s="13">
        <v>29</v>
      </c>
      <c r="FL121" s="13">
        <v>35</v>
      </c>
      <c r="FM121" s="13">
        <v>25</v>
      </c>
      <c r="FN121" s="13">
        <v>23</v>
      </c>
      <c r="FO121" s="13">
        <v>37</v>
      </c>
      <c r="FP121" s="13">
        <v>17</v>
      </c>
      <c r="FQ121" s="13">
        <v>39</v>
      </c>
      <c r="FR121" s="13">
        <v>57</v>
      </c>
      <c r="FS121" s="13">
        <v>71</v>
      </c>
      <c r="FT121" s="13">
        <v>47</v>
      </c>
      <c r="FU121" s="13">
        <v>81</v>
      </c>
      <c r="FV121" s="13">
        <v>115</v>
      </c>
      <c r="FW121" s="13">
        <v>125</v>
      </c>
      <c r="FX121" s="13">
        <v>168</v>
      </c>
      <c r="FY121" s="13">
        <v>178</v>
      </c>
      <c r="FZ121" s="13">
        <v>198</v>
      </c>
      <c r="GA121" s="13">
        <v>213</v>
      </c>
      <c r="GB121" s="13">
        <v>243</v>
      </c>
      <c r="GC121" s="13">
        <v>247</v>
      </c>
      <c r="GD121" s="13">
        <v>264</v>
      </c>
      <c r="GE121" s="13">
        <v>265</v>
      </c>
      <c r="GF121" s="13">
        <v>281</v>
      </c>
      <c r="GG121" s="13">
        <v>261</v>
      </c>
      <c r="GH121" s="13">
        <v>240</v>
      </c>
      <c r="GI121" s="13">
        <v>252</v>
      </c>
      <c r="GJ121" s="13">
        <v>269</v>
      </c>
      <c r="GK121" s="13">
        <v>236</v>
      </c>
      <c r="GL121" s="13">
        <v>215</v>
      </c>
      <c r="GM121" s="13">
        <v>213</v>
      </c>
      <c r="GN121" s="13">
        <v>222</v>
      </c>
      <c r="GO121" s="13">
        <v>233</v>
      </c>
      <c r="GP121" s="13">
        <v>211</v>
      </c>
      <c r="GQ121" s="13">
        <v>229</v>
      </c>
      <c r="GR121" s="13">
        <v>196</v>
      </c>
      <c r="GS121" s="13">
        <v>186</v>
      </c>
      <c r="GT121" s="13">
        <v>174</v>
      </c>
      <c r="GU121" s="13">
        <v>190</v>
      </c>
      <c r="GV121" s="13">
        <v>182</v>
      </c>
      <c r="GW121" s="13">
        <v>170</v>
      </c>
      <c r="GX121" s="13">
        <v>160</v>
      </c>
      <c r="GY121" s="13">
        <v>172</v>
      </c>
      <c r="GZ121" s="13">
        <v>159</v>
      </c>
      <c r="HA121" s="13">
        <v>154</v>
      </c>
      <c r="HB121" s="13">
        <v>121</v>
      </c>
      <c r="HC121" s="13">
        <v>111</v>
      </c>
      <c r="HD121" s="13">
        <v>127</v>
      </c>
      <c r="HE121" s="13">
        <v>107</v>
      </c>
      <c r="HF121" s="13">
        <v>114</v>
      </c>
      <c r="HG121" s="13">
        <v>114</v>
      </c>
      <c r="HH121" s="13">
        <v>106</v>
      </c>
      <c r="HI121" s="13">
        <v>91</v>
      </c>
      <c r="HJ121" s="13">
        <v>93</v>
      </c>
      <c r="HK121" s="13">
        <v>77</v>
      </c>
      <c r="HL121" s="13">
        <v>81</v>
      </c>
      <c r="HM121" s="13">
        <v>78</v>
      </c>
      <c r="HN121" s="13">
        <v>56</v>
      </c>
      <c r="HO121" s="13">
        <v>77</v>
      </c>
      <c r="HP121" s="13">
        <v>62</v>
      </c>
      <c r="HQ121" s="13">
        <v>58</v>
      </c>
      <c r="HR121" s="13">
        <v>50</v>
      </c>
      <c r="HS121" s="13">
        <v>50</v>
      </c>
      <c r="HT121" s="13">
        <v>36</v>
      </c>
      <c r="HU121" s="13">
        <v>43</v>
      </c>
      <c r="HV121" s="13">
        <v>32</v>
      </c>
      <c r="HW121" s="13">
        <v>38</v>
      </c>
      <c r="HX121" s="13">
        <v>23</v>
      </c>
      <c r="HY121" s="13">
        <v>28</v>
      </c>
      <c r="HZ121" s="13">
        <v>30</v>
      </c>
      <c r="IA121" s="13">
        <v>32</v>
      </c>
      <c r="IB121" s="13">
        <v>23</v>
      </c>
      <c r="IC121" s="13">
        <v>16</v>
      </c>
      <c r="ID121" s="13">
        <v>19</v>
      </c>
      <c r="IE121" s="13">
        <v>20</v>
      </c>
      <c r="IF121" s="13">
        <v>11</v>
      </c>
      <c r="IG121" s="13">
        <v>10</v>
      </c>
      <c r="IH121" s="13">
        <v>10</v>
      </c>
      <c r="II121" s="13">
        <v>8</v>
      </c>
      <c r="IJ121" s="13">
        <v>4</v>
      </c>
      <c r="IK121" s="13">
        <v>6</v>
      </c>
      <c r="IL121" s="13">
        <v>3</v>
      </c>
      <c r="IM121" s="13">
        <v>4</v>
      </c>
      <c r="IN121" s="13">
        <v>5</v>
      </c>
      <c r="IO121" s="13">
        <v>1</v>
      </c>
      <c r="IP121" s="13"/>
      <c r="IQ121" s="13"/>
      <c r="IR121" s="13">
        <v>1</v>
      </c>
      <c r="IS121" s="13">
        <v>2</v>
      </c>
      <c r="IT121" s="13"/>
      <c r="IU121" s="13"/>
      <c r="IV121" s="13"/>
      <c r="IW121" s="13"/>
      <c r="IX121" s="13"/>
      <c r="IY121" s="13">
        <v>1</v>
      </c>
      <c r="IZ121" s="13"/>
      <c r="JA121" s="13"/>
      <c r="JB121" s="13"/>
      <c r="JC121" s="13"/>
      <c r="JD121" s="13"/>
      <c r="JE121" s="13">
        <v>5</v>
      </c>
      <c r="JF121" s="59">
        <v>9308</v>
      </c>
      <c r="JG121" s="13">
        <v>2</v>
      </c>
      <c r="JH121" s="13"/>
      <c r="JI121" s="13"/>
      <c r="JJ121" s="13"/>
      <c r="JK121" s="13"/>
      <c r="JL121" s="13"/>
      <c r="JM121" s="13"/>
      <c r="JN121" s="13"/>
      <c r="JO121" s="13">
        <v>1</v>
      </c>
      <c r="JP121" s="13">
        <v>2</v>
      </c>
      <c r="JQ121" s="13"/>
      <c r="JR121" s="13">
        <v>2</v>
      </c>
      <c r="JS121" s="13"/>
      <c r="JT121" s="13"/>
      <c r="JU121" s="13">
        <v>2</v>
      </c>
      <c r="JV121" s="13"/>
      <c r="JW121" s="13">
        <v>1</v>
      </c>
      <c r="JX121" s="13"/>
      <c r="JY121" s="13"/>
      <c r="JZ121" s="13">
        <v>1</v>
      </c>
      <c r="KA121" s="13">
        <v>2</v>
      </c>
      <c r="KB121" s="13">
        <v>3</v>
      </c>
      <c r="KC121" s="13">
        <v>1</v>
      </c>
      <c r="KD121" s="13">
        <v>2</v>
      </c>
      <c r="KE121" s="13">
        <v>3</v>
      </c>
      <c r="KF121" s="13">
        <v>1</v>
      </c>
      <c r="KG121" s="13">
        <v>1</v>
      </c>
      <c r="KH121" s="13">
        <v>1</v>
      </c>
      <c r="KI121" s="13">
        <v>4</v>
      </c>
      <c r="KJ121" s="13">
        <v>6</v>
      </c>
      <c r="KK121" s="13">
        <v>2</v>
      </c>
      <c r="KL121" s="13">
        <v>4</v>
      </c>
      <c r="KM121" s="13">
        <v>1</v>
      </c>
      <c r="KN121" s="13">
        <v>1</v>
      </c>
      <c r="KO121" s="13">
        <v>2</v>
      </c>
      <c r="KP121" s="13">
        <v>3</v>
      </c>
      <c r="KQ121" s="13">
        <v>1</v>
      </c>
      <c r="KR121" s="13">
        <v>1</v>
      </c>
      <c r="KS121" s="13">
        <v>1</v>
      </c>
      <c r="KT121" s="13">
        <v>2</v>
      </c>
      <c r="KU121" s="13">
        <v>2</v>
      </c>
      <c r="KV121" s="13"/>
      <c r="KW121" s="13">
        <v>2</v>
      </c>
      <c r="KX121" s="13">
        <v>2</v>
      </c>
      <c r="KY121" s="13"/>
      <c r="KZ121" s="13">
        <v>1</v>
      </c>
      <c r="LA121" s="13">
        <v>1</v>
      </c>
      <c r="LB121" s="13">
        <v>1</v>
      </c>
      <c r="LC121" s="13">
        <v>3</v>
      </c>
      <c r="LD121" s="13">
        <v>1</v>
      </c>
      <c r="LE121" s="13">
        <v>1</v>
      </c>
      <c r="LF121" s="13"/>
      <c r="LG121" s="13">
        <v>1</v>
      </c>
      <c r="LH121" s="13"/>
      <c r="LI121" s="13"/>
      <c r="LJ121" s="13"/>
      <c r="LK121" s="13">
        <v>2</v>
      </c>
      <c r="LL121" s="13"/>
      <c r="LM121" s="13"/>
      <c r="LN121" s="13">
        <v>1</v>
      </c>
      <c r="LO121" s="13">
        <v>2</v>
      </c>
      <c r="LP121" s="13"/>
      <c r="LQ121" s="13"/>
      <c r="LR121" s="13"/>
      <c r="LS121" s="13"/>
      <c r="LT121" s="13"/>
      <c r="LU121" s="13">
        <v>1</v>
      </c>
      <c r="LV121" s="13"/>
      <c r="LW121" s="13"/>
      <c r="LX121" s="13"/>
      <c r="LY121" s="13">
        <v>1</v>
      </c>
      <c r="LZ121" s="13">
        <v>1</v>
      </c>
      <c r="MA121" s="13"/>
      <c r="MB121" s="13"/>
      <c r="MC121" s="13"/>
      <c r="MD121" s="13"/>
      <c r="ME121" s="13"/>
      <c r="MF121" s="13"/>
      <c r="MG121" s="13"/>
      <c r="MH121" s="13">
        <v>1</v>
      </c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>
        <v>15</v>
      </c>
      <c r="NF121" s="59">
        <v>92</v>
      </c>
      <c r="NG121" s="13">
        <v>18235</v>
      </c>
    </row>
    <row r="122" spans="1:371">
      <c r="A122" s="8" t="s">
        <v>133</v>
      </c>
      <c r="B122" s="253">
        <f t="shared" si="67"/>
        <v>2</v>
      </c>
      <c r="C122" s="253">
        <f t="shared" si="68"/>
        <v>4</v>
      </c>
      <c r="D122" s="253">
        <f t="shared" si="69"/>
        <v>9</v>
      </c>
      <c r="E122" s="253">
        <f t="shared" si="70"/>
        <v>16</v>
      </c>
      <c r="F122" s="253">
        <f t="shared" si="71"/>
        <v>51</v>
      </c>
      <c r="G122" s="253">
        <f t="shared" si="72"/>
        <v>46</v>
      </c>
      <c r="H122" s="253">
        <f t="shared" si="73"/>
        <v>57</v>
      </c>
      <c r="I122" s="253">
        <f t="shared" si="74"/>
        <v>70</v>
      </c>
      <c r="J122" s="253">
        <f t="shared" si="75"/>
        <v>49</v>
      </c>
      <c r="K122" s="253">
        <f t="shared" si="76"/>
        <v>61</v>
      </c>
      <c r="L122" s="253">
        <f t="shared" si="77"/>
        <v>45</v>
      </c>
      <c r="M122" s="253">
        <f t="shared" si="78"/>
        <v>48</v>
      </c>
      <c r="N122" s="253">
        <f t="shared" si="79"/>
        <v>29</v>
      </c>
      <c r="O122" s="253">
        <f t="shared" si="80"/>
        <v>22</v>
      </c>
      <c r="P122" s="253">
        <f t="shared" si="81"/>
        <v>13</v>
      </c>
      <c r="Q122" s="253">
        <f t="shared" si="82"/>
        <v>11</v>
      </c>
      <c r="R122" s="253">
        <f t="shared" si="83"/>
        <v>5</v>
      </c>
      <c r="S122" s="253">
        <f t="shared" si="84"/>
        <v>5</v>
      </c>
      <c r="T122" s="253">
        <f t="shared" si="85"/>
        <v>0</v>
      </c>
      <c r="U122" s="253">
        <f t="shared" si="86"/>
        <v>5</v>
      </c>
      <c r="W122" s="16" t="s">
        <v>133</v>
      </c>
      <c r="X122" s="447">
        <f t="shared" si="87"/>
        <v>2</v>
      </c>
      <c r="Y122" s="447">
        <f t="shared" si="88"/>
        <v>4</v>
      </c>
      <c r="Z122" s="447">
        <f t="shared" si="89"/>
        <v>9</v>
      </c>
      <c r="AA122" s="447">
        <f t="shared" si="90"/>
        <v>16</v>
      </c>
      <c r="AB122" s="447">
        <f t="shared" si="91"/>
        <v>51</v>
      </c>
      <c r="AC122" s="447">
        <f t="shared" si="92"/>
        <v>46</v>
      </c>
      <c r="AD122" s="447">
        <f t="shared" si="93"/>
        <v>57</v>
      </c>
      <c r="AE122" s="447">
        <f t="shared" si="94"/>
        <v>70</v>
      </c>
      <c r="AF122" s="447">
        <f t="shared" si="95"/>
        <v>49</v>
      </c>
      <c r="AG122" s="447">
        <f t="shared" si="96"/>
        <v>61</v>
      </c>
      <c r="AH122" s="447">
        <f t="shared" si="97"/>
        <v>45</v>
      </c>
      <c r="AI122" s="447">
        <f t="shared" si="98"/>
        <v>48</v>
      </c>
      <c r="AJ122" s="447">
        <f t="shared" si="99"/>
        <v>29</v>
      </c>
      <c r="AK122" s="447">
        <f t="shared" si="100"/>
        <v>22</v>
      </c>
      <c r="AL122" s="447">
        <f t="shared" si="101"/>
        <v>13</v>
      </c>
      <c r="AM122" s="447">
        <f t="shared" si="102"/>
        <v>11</v>
      </c>
      <c r="AN122" s="447">
        <f t="shared" si="103"/>
        <v>5</v>
      </c>
      <c r="AO122" s="447">
        <f t="shared" si="104"/>
        <v>5</v>
      </c>
      <c r="AP122" s="447">
        <f t="shared" si="105"/>
        <v>0</v>
      </c>
      <c r="AQ122" s="447">
        <f t="shared" si="106"/>
        <v>5</v>
      </c>
      <c r="AR122" s="447">
        <f t="shared" si="107"/>
        <v>0</v>
      </c>
      <c r="AT122" s="16" t="s">
        <v>133</v>
      </c>
      <c r="AU122" s="13"/>
      <c r="AV122" s="13"/>
      <c r="AW122" s="13"/>
      <c r="AX122" s="13"/>
      <c r="AY122" s="13">
        <v>1</v>
      </c>
      <c r="AZ122" s="13">
        <v>1</v>
      </c>
      <c r="BA122" s="13">
        <v>1</v>
      </c>
      <c r="BB122" s="13"/>
      <c r="BC122" s="13">
        <v>1</v>
      </c>
      <c r="BD122" s="13"/>
      <c r="BE122" s="13">
        <v>2</v>
      </c>
      <c r="BF122" s="13">
        <v>1</v>
      </c>
      <c r="BG122" s="13">
        <v>1</v>
      </c>
      <c r="BH122" s="13">
        <v>2</v>
      </c>
      <c r="BI122" s="13"/>
      <c r="BJ122" s="13"/>
      <c r="BK122" s="13"/>
      <c r="BL122" s="13">
        <v>4</v>
      </c>
      <c r="BM122" s="13">
        <v>3</v>
      </c>
      <c r="BN122" s="13">
        <v>3</v>
      </c>
      <c r="BO122" s="13">
        <v>6</v>
      </c>
      <c r="BP122" s="13">
        <v>2</v>
      </c>
      <c r="BQ122" s="13">
        <v>3</v>
      </c>
      <c r="BR122" s="13">
        <v>3</v>
      </c>
      <c r="BS122" s="13">
        <v>5</v>
      </c>
      <c r="BT122" s="13">
        <v>5</v>
      </c>
      <c r="BU122" s="13">
        <v>4</v>
      </c>
      <c r="BV122" s="13">
        <v>5</v>
      </c>
      <c r="BW122" s="13">
        <v>7</v>
      </c>
      <c r="BX122" s="13">
        <v>6</v>
      </c>
      <c r="BY122" s="13">
        <v>6</v>
      </c>
      <c r="BZ122" s="13">
        <v>10</v>
      </c>
      <c r="CA122" s="13">
        <v>4</v>
      </c>
      <c r="CB122" s="13">
        <v>13</v>
      </c>
      <c r="CC122" s="13">
        <v>7</v>
      </c>
      <c r="CD122" s="13">
        <v>5</v>
      </c>
      <c r="CE122" s="13">
        <v>7</v>
      </c>
      <c r="CF122" s="13">
        <v>7</v>
      </c>
      <c r="CG122" s="13">
        <v>7</v>
      </c>
      <c r="CH122" s="13">
        <v>4</v>
      </c>
      <c r="CI122" s="13">
        <v>3</v>
      </c>
      <c r="CJ122" s="13">
        <v>7</v>
      </c>
      <c r="CK122" s="13">
        <v>9</v>
      </c>
      <c r="CL122" s="13">
        <v>8</v>
      </c>
      <c r="CM122" s="13">
        <v>5</v>
      </c>
      <c r="CN122" s="13">
        <v>10</v>
      </c>
      <c r="CO122" s="13">
        <v>6</v>
      </c>
      <c r="CP122" s="13">
        <v>3</v>
      </c>
      <c r="CQ122" s="13">
        <v>6</v>
      </c>
      <c r="CR122" s="13">
        <v>4</v>
      </c>
      <c r="CS122" s="13">
        <v>4</v>
      </c>
      <c r="CT122" s="13">
        <v>7</v>
      </c>
      <c r="CU122" s="13">
        <v>2</v>
      </c>
      <c r="CV122" s="13">
        <v>5</v>
      </c>
      <c r="CW122" s="13">
        <v>5</v>
      </c>
      <c r="CX122" s="13">
        <v>3</v>
      </c>
      <c r="CY122" s="13">
        <v>8</v>
      </c>
      <c r="CZ122" s="13">
        <v>5</v>
      </c>
      <c r="DA122" s="13">
        <v>6</v>
      </c>
      <c r="DB122" s="13">
        <v>3</v>
      </c>
      <c r="DC122" s="13">
        <v>4</v>
      </c>
      <c r="DD122" s="13">
        <v>1</v>
      </c>
      <c r="DE122" s="13">
        <v>2</v>
      </c>
      <c r="DF122" s="13"/>
      <c r="DG122" s="13">
        <v>4</v>
      </c>
      <c r="DH122" s="13">
        <v>1</v>
      </c>
      <c r="DI122" s="13">
        <v>2</v>
      </c>
      <c r="DJ122" s="13">
        <v>4</v>
      </c>
      <c r="DK122" s="13">
        <v>2</v>
      </c>
      <c r="DL122" s="13">
        <v>2</v>
      </c>
      <c r="DM122" s="13">
        <v>2</v>
      </c>
      <c r="DN122" s="13">
        <v>1</v>
      </c>
      <c r="DO122" s="13">
        <v>1</v>
      </c>
      <c r="DP122" s="13">
        <v>1</v>
      </c>
      <c r="DQ122" s="13"/>
      <c r="DR122" s="13">
        <v>2</v>
      </c>
      <c r="DS122" s="13">
        <v>1</v>
      </c>
      <c r="DT122" s="13">
        <v>1</v>
      </c>
      <c r="DU122" s="13">
        <v>2</v>
      </c>
      <c r="DV122" s="13"/>
      <c r="DW122" s="13">
        <v>1</v>
      </c>
      <c r="DX122" s="13"/>
      <c r="DY122" s="13"/>
      <c r="DZ122" s="13"/>
      <c r="EA122" s="13">
        <v>1</v>
      </c>
      <c r="EB122" s="13">
        <v>1</v>
      </c>
      <c r="EC122" s="13">
        <v>2</v>
      </c>
      <c r="ED122" s="13"/>
      <c r="EE122" s="13"/>
      <c r="EF122" s="13"/>
      <c r="EG122" s="13"/>
      <c r="EH122" s="13">
        <v>1</v>
      </c>
      <c r="EI122" s="13"/>
      <c r="EJ122" s="13">
        <v>1</v>
      </c>
      <c r="EK122" s="13">
        <v>1</v>
      </c>
      <c r="EL122" s="13"/>
      <c r="EM122" s="13">
        <v>1</v>
      </c>
      <c r="EN122" s="13">
        <v>1</v>
      </c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59">
        <v>288</v>
      </c>
      <c r="FC122" s="13">
        <v>1</v>
      </c>
      <c r="FD122" s="13"/>
      <c r="FE122" s="13"/>
      <c r="FF122" s="13"/>
      <c r="FG122" s="13"/>
      <c r="FH122" s="13"/>
      <c r="FI122" s="13"/>
      <c r="FJ122" s="13"/>
      <c r="FK122" s="13"/>
      <c r="FL122" s="13">
        <v>1</v>
      </c>
      <c r="FM122" s="13"/>
      <c r="FN122" s="13"/>
      <c r="FO122" s="13"/>
      <c r="FP122" s="13">
        <v>1</v>
      </c>
      <c r="FQ122" s="13"/>
      <c r="FR122" s="13">
        <v>1</v>
      </c>
      <c r="FS122" s="13">
        <v>2</v>
      </c>
      <c r="FT122" s="13">
        <v>1</v>
      </c>
      <c r="FU122" s="13">
        <v>2</v>
      </c>
      <c r="FV122" s="13">
        <v>2</v>
      </c>
      <c r="FW122" s="13">
        <v>1</v>
      </c>
      <c r="FX122" s="13">
        <v>3</v>
      </c>
      <c r="FY122" s="13">
        <v>8</v>
      </c>
      <c r="FZ122" s="13">
        <v>4</v>
      </c>
      <c r="GA122" s="13">
        <v>5</v>
      </c>
      <c r="GB122" s="13">
        <v>4</v>
      </c>
      <c r="GC122" s="13">
        <v>4</v>
      </c>
      <c r="GD122" s="13">
        <v>4</v>
      </c>
      <c r="GE122" s="13">
        <v>8</v>
      </c>
      <c r="GF122" s="13">
        <v>10</v>
      </c>
      <c r="GG122" s="13">
        <v>14</v>
      </c>
      <c r="GH122" s="13">
        <v>8</v>
      </c>
      <c r="GI122" s="13">
        <v>4</v>
      </c>
      <c r="GJ122" s="13">
        <v>5</v>
      </c>
      <c r="GK122" s="13">
        <v>5</v>
      </c>
      <c r="GL122" s="13">
        <v>2</v>
      </c>
      <c r="GM122" s="13">
        <v>4</v>
      </c>
      <c r="GN122" s="13">
        <v>7</v>
      </c>
      <c r="GO122" s="13">
        <v>3</v>
      </c>
      <c r="GP122" s="13">
        <v>5</v>
      </c>
      <c r="GQ122" s="13">
        <v>8</v>
      </c>
      <c r="GR122" s="13">
        <v>7</v>
      </c>
      <c r="GS122" s="13">
        <v>2</v>
      </c>
      <c r="GT122" s="13">
        <v>3</v>
      </c>
      <c r="GU122" s="13">
        <v>7</v>
      </c>
      <c r="GV122" s="13">
        <v>2</v>
      </c>
      <c r="GW122" s="13">
        <v>6</v>
      </c>
      <c r="GX122" s="13">
        <v>5</v>
      </c>
      <c r="GY122" s="13">
        <v>5</v>
      </c>
      <c r="GZ122" s="13">
        <v>4</v>
      </c>
      <c r="HA122" s="13">
        <v>4</v>
      </c>
      <c r="HB122" s="13">
        <v>1</v>
      </c>
      <c r="HC122" s="13">
        <v>4</v>
      </c>
      <c r="HD122" s="13">
        <v>7</v>
      </c>
      <c r="HE122" s="13">
        <v>4</v>
      </c>
      <c r="HF122" s="13">
        <v>6</v>
      </c>
      <c r="HG122" s="13">
        <v>2</v>
      </c>
      <c r="HH122" s="13">
        <v>7</v>
      </c>
      <c r="HI122" s="13">
        <v>3</v>
      </c>
      <c r="HJ122" s="13">
        <v>7</v>
      </c>
      <c r="HK122" s="13">
        <v>3</v>
      </c>
      <c r="HL122" s="13">
        <v>6</v>
      </c>
      <c r="HM122" s="13">
        <v>4</v>
      </c>
      <c r="HN122" s="13"/>
      <c r="HO122" s="13">
        <v>5</v>
      </c>
      <c r="HP122" s="13">
        <v>4</v>
      </c>
      <c r="HQ122" s="13">
        <v>1</v>
      </c>
      <c r="HR122" s="13">
        <v>1</v>
      </c>
      <c r="HS122" s="13">
        <v>3</v>
      </c>
      <c r="HT122" s="13">
        <v>2</v>
      </c>
      <c r="HU122" s="13"/>
      <c r="HV122" s="13">
        <v>4</v>
      </c>
      <c r="HW122" s="13">
        <v>1</v>
      </c>
      <c r="HX122" s="13">
        <v>1</v>
      </c>
      <c r="HY122" s="13"/>
      <c r="HZ122" s="13">
        <v>1</v>
      </c>
      <c r="IA122" s="13">
        <v>2</v>
      </c>
      <c r="IB122" s="13">
        <v>4</v>
      </c>
      <c r="IC122" s="13"/>
      <c r="ID122" s="13"/>
      <c r="IE122" s="13">
        <v>1</v>
      </c>
      <c r="IF122" s="13"/>
      <c r="IG122" s="13">
        <v>1</v>
      </c>
      <c r="IH122" s="13"/>
      <c r="II122" s="13"/>
      <c r="IJ122" s="13">
        <v>3</v>
      </c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59">
        <v>260</v>
      </c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59"/>
      <c r="NG122" s="13">
        <v>548</v>
      </c>
    </row>
    <row r="123" spans="1:371">
      <c r="A123" s="8" t="s">
        <v>134</v>
      </c>
      <c r="B123" s="253">
        <f t="shared" si="67"/>
        <v>4</v>
      </c>
      <c r="C123" s="253">
        <f t="shared" si="68"/>
        <v>6</v>
      </c>
      <c r="D123" s="253">
        <f t="shared" si="69"/>
        <v>12</v>
      </c>
      <c r="E123" s="253">
        <f t="shared" si="70"/>
        <v>17</v>
      </c>
      <c r="F123" s="253">
        <f t="shared" si="71"/>
        <v>59</v>
      </c>
      <c r="G123" s="253">
        <f t="shared" si="72"/>
        <v>67</v>
      </c>
      <c r="H123" s="253">
        <f t="shared" si="73"/>
        <v>58</v>
      </c>
      <c r="I123" s="253">
        <f t="shared" si="74"/>
        <v>70</v>
      </c>
      <c r="J123" s="253">
        <f t="shared" si="75"/>
        <v>73</v>
      </c>
      <c r="K123" s="253">
        <f t="shared" si="76"/>
        <v>69</v>
      </c>
      <c r="L123" s="253">
        <f t="shared" si="77"/>
        <v>50</v>
      </c>
      <c r="M123" s="253">
        <f t="shared" si="78"/>
        <v>57</v>
      </c>
      <c r="N123" s="253">
        <f t="shared" si="79"/>
        <v>47</v>
      </c>
      <c r="O123" s="253">
        <f t="shared" si="80"/>
        <v>40</v>
      </c>
      <c r="P123" s="253">
        <f t="shared" si="81"/>
        <v>21</v>
      </c>
      <c r="Q123" s="253">
        <f t="shared" si="82"/>
        <v>23</v>
      </c>
      <c r="R123" s="253">
        <f t="shared" si="83"/>
        <v>5</v>
      </c>
      <c r="S123" s="253">
        <f t="shared" si="84"/>
        <v>20</v>
      </c>
      <c r="T123" s="253">
        <f t="shared" si="85"/>
        <v>4</v>
      </c>
      <c r="U123" s="253">
        <f t="shared" si="86"/>
        <v>6</v>
      </c>
      <c r="W123" s="16" t="s">
        <v>134</v>
      </c>
      <c r="X123" s="447">
        <f t="shared" si="87"/>
        <v>4</v>
      </c>
      <c r="Y123" s="447">
        <f t="shared" si="88"/>
        <v>6</v>
      </c>
      <c r="Z123" s="447">
        <f t="shared" si="89"/>
        <v>12</v>
      </c>
      <c r="AA123" s="447">
        <f t="shared" si="90"/>
        <v>17</v>
      </c>
      <c r="AB123" s="447">
        <f t="shared" si="91"/>
        <v>59</v>
      </c>
      <c r="AC123" s="447">
        <f t="shared" si="92"/>
        <v>67</v>
      </c>
      <c r="AD123" s="447">
        <f t="shared" si="93"/>
        <v>58</v>
      </c>
      <c r="AE123" s="447">
        <f t="shared" si="94"/>
        <v>70</v>
      </c>
      <c r="AF123" s="447">
        <f t="shared" si="95"/>
        <v>73</v>
      </c>
      <c r="AG123" s="447">
        <f t="shared" si="96"/>
        <v>69</v>
      </c>
      <c r="AH123" s="447">
        <f t="shared" si="97"/>
        <v>50</v>
      </c>
      <c r="AI123" s="447">
        <f t="shared" si="98"/>
        <v>57</v>
      </c>
      <c r="AJ123" s="447">
        <f t="shared" si="99"/>
        <v>47</v>
      </c>
      <c r="AK123" s="447">
        <f t="shared" si="100"/>
        <v>40</v>
      </c>
      <c r="AL123" s="447">
        <f t="shared" si="101"/>
        <v>21</v>
      </c>
      <c r="AM123" s="447">
        <f t="shared" si="102"/>
        <v>23</v>
      </c>
      <c r="AN123" s="447">
        <f t="shared" si="103"/>
        <v>5</v>
      </c>
      <c r="AO123" s="447">
        <f t="shared" si="104"/>
        <v>20</v>
      </c>
      <c r="AP123" s="447">
        <f t="shared" si="105"/>
        <v>4</v>
      </c>
      <c r="AQ123" s="447">
        <f t="shared" si="106"/>
        <v>6</v>
      </c>
      <c r="AR123" s="447">
        <f t="shared" si="107"/>
        <v>0</v>
      </c>
      <c r="AT123" s="16" t="s">
        <v>134</v>
      </c>
      <c r="AU123" s="13"/>
      <c r="AV123" s="13"/>
      <c r="AW123" s="13">
        <v>1</v>
      </c>
      <c r="AX123" s="13"/>
      <c r="AY123" s="13"/>
      <c r="AZ123" s="13">
        <v>1</v>
      </c>
      <c r="BA123" s="13"/>
      <c r="BB123" s="13">
        <v>2</v>
      </c>
      <c r="BC123" s="13">
        <v>2</v>
      </c>
      <c r="BD123" s="13"/>
      <c r="BE123" s="13">
        <v>1</v>
      </c>
      <c r="BF123" s="13"/>
      <c r="BG123" s="13">
        <v>1</v>
      </c>
      <c r="BH123" s="13">
        <v>1</v>
      </c>
      <c r="BI123" s="13">
        <v>1</v>
      </c>
      <c r="BJ123" s="13">
        <v>1</v>
      </c>
      <c r="BK123" s="13">
        <v>1</v>
      </c>
      <c r="BL123" s="13">
        <v>2</v>
      </c>
      <c r="BM123" s="13">
        <v>5</v>
      </c>
      <c r="BN123" s="13">
        <v>4</v>
      </c>
      <c r="BO123" s="13">
        <v>9</v>
      </c>
      <c r="BP123" s="13">
        <v>2</v>
      </c>
      <c r="BQ123" s="13">
        <v>12</v>
      </c>
      <c r="BR123" s="13">
        <v>3</v>
      </c>
      <c r="BS123" s="13">
        <v>5</v>
      </c>
      <c r="BT123" s="13">
        <v>13</v>
      </c>
      <c r="BU123" s="13">
        <v>5</v>
      </c>
      <c r="BV123" s="13">
        <v>6</v>
      </c>
      <c r="BW123" s="13">
        <v>8</v>
      </c>
      <c r="BX123" s="13">
        <v>4</v>
      </c>
      <c r="BY123" s="13">
        <v>7</v>
      </c>
      <c r="BZ123" s="13">
        <v>7</v>
      </c>
      <c r="CA123" s="13">
        <v>7</v>
      </c>
      <c r="CB123" s="13">
        <v>5</v>
      </c>
      <c r="CC123" s="13">
        <v>7</v>
      </c>
      <c r="CD123" s="13">
        <v>7</v>
      </c>
      <c r="CE123" s="13">
        <v>8</v>
      </c>
      <c r="CF123" s="13">
        <v>9</v>
      </c>
      <c r="CG123" s="13">
        <v>9</v>
      </c>
      <c r="CH123" s="13">
        <v>4</v>
      </c>
      <c r="CI123" s="13">
        <v>4</v>
      </c>
      <c r="CJ123" s="13">
        <v>9</v>
      </c>
      <c r="CK123" s="13">
        <v>5</v>
      </c>
      <c r="CL123" s="13">
        <v>12</v>
      </c>
      <c r="CM123" s="13">
        <v>6</v>
      </c>
      <c r="CN123" s="13">
        <v>5</v>
      </c>
      <c r="CO123" s="13">
        <v>8</v>
      </c>
      <c r="CP123" s="13">
        <v>5</v>
      </c>
      <c r="CQ123" s="13">
        <v>7</v>
      </c>
      <c r="CR123" s="13">
        <v>8</v>
      </c>
      <c r="CS123" s="13">
        <v>11</v>
      </c>
      <c r="CT123" s="13">
        <v>4</v>
      </c>
      <c r="CU123" s="13">
        <v>8</v>
      </c>
      <c r="CV123" s="13">
        <v>3</v>
      </c>
      <c r="CW123" s="13">
        <v>3</v>
      </c>
      <c r="CX123" s="13">
        <v>2</v>
      </c>
      <c r="CY123" s="13">
        <v>7</v>
      </c>
      <c r="CZ123" s="13">
        <v>8</v>
      </c>
      <c r="DA123" s="13">
        <v>3</v>
      </c>
      <c r="DB123" s="13">
        <v>8</v>
      </c>
      <c r="DC123" s="13">
        <v>6</v>
      </c>
      <c r="DD123" s="13">
        <v>1</v>
      </c>
      <c r="DE123" s="13">
        <v>5</v>
      </c>
      <c r="DF123" s="13">
        <v>2</v>
      </c>
      <c r="DG123" s="13">
        <v>2</v>
      </c>
      <c r="DH123" s="13">
        <v>6</v>
      </c>
      <c r="DI123" s="13">
        <v>6</v>
      </c>
      <c r="DJ123" s="13">
        <v>5</v>
      </c>
      <c r="DK123" s="13">
        <v>2</v>
      </c>
      <c r="DL123" s="13">
        <v>5</v>
      </c>
      <c r="DM123" s="13">
        <v>3</v>
      </c>
      <c r="DN123" s="13">
        <v>3</v>
      </c>
      <c r="DO123" s="13">
        <v>4</v>
      </c>
      <c r="DP123" s="13">
        <v>2</v>
      </c>
      <c r="DQ123" s="13">
        <v>3</v>
      </c>
      <c r="DR123" s="13">
        <v>1</v>
      </c>
      <c r="DS123" s="13">
        <v>1</v>
      </c>
      <c r="DT123" s="13">
        <v>3</v>
      </c>
      <c r="DU123" s="13">
        <v>2</v>
      </c>
      <c r="DV123" s="13">
        <v>1</v>
      </c>
      <c r="DW123" s="13">
        <v>2</v>
      </c>
      <c r="DX123" s="13">
        <v>2</v>
      </c>
      <c r="DY123" s="13"/>
      <c r="DZ123" s="13">
        <v>1</v>
      </c>
      <c r="EA123" s="13">
        <v>1</v>
      </c>
      <c r="EB123" s="13">
        <v>3</v>
      </c>
      <c r="EC123" s="13">
        <v>4</v>
      </c>
      <c r="ED123" s="13">
        <v>4</v>
      </c>
      <c r="EE123" s="13">
        <v>2</v>
      </c>
      <c r="EF123" s="13">
        <v>1</v>
      </c>
      <c r="EG123" s="13">
        <v>1</v>
      </c>
      <c r="EH123" s="13">
        <v>1</v>
      </c>
      <c r="EI123" s="13"/>
      <c r="EJ123" s="13"/>
      <c r="EK123" s="13">
        <v>3</v>
      </c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>
        <v>1</v>
      </c>
      <c r="FA123" s="13"/>
      <c r="FB123" s="59">
        <v>375</v>
      </c>
      <c r="FC123" s="13"/>
      <c r="FD123" s="13"/>
      <c r="FE123" s="13"/>
      <c r="FF123" s="13">
        <v>1</v>
      </c>
      <c r="FG123" s="13"/>
      <c r="FH123" s="13">
        <v>1</v>
      </c>
      <c r="FI123" s="13"/>
      <c r="FJ123" s="13">
        <v>2</v>
      </c>
      <c r="FK123" s="13"/>
      <c r="FL123" s="13"/>
      <c r="FM123" s="13"/>
      <c r="FN123" s="13"/>
      <c r="FO123" s="13">
        <v>1</v>
      </c>
      <c r="FP123" s="13"/>
      <c r="FQ123" s="13">
        <v>2</v>
      </c>
      <c r="FR123" s="13">
        <v>1</v>
      </c>
      <c r="FS123" s="13">
        <v>2</v>
      </c>
      <c r="FT123" s="13"/>
      <c r="FU123" s="13">
        <v>3</v>
      </c>
      <c r="FV123" s="13">
        <v>3</v>
      </c>
      <c r="FW123" s="13">
        <v>1</v>
      </c>
      <c r="FX123" s="13">
        <v>5</v>
      </c>
      <c r="FY123" s="13">
        <v>3</v>
      </c>
      <c r="FZ123" s="13">
        <v>5</v>
      </c>
      <c r="GA123" s="13">
        <v>8</v>
      </c>
      <c r="GB123" s="13">
        <v>6</v>
      </c>
      <c r="GC123" s="13">
        <v>3</v>
      </c>
      <c r="GD123" s="13">
        <v>11</v>
      </c>
      <c r="GE123" s="13">
        <v>8</v>
      </c>
      <c r="GF123" s="13">
        <v>9</v>
      </c>
      <c r="GG123" s="13">
        <v>5</v>
      </c>
      <c r="GH123" s="13">
        <v>5</v>
      </c>
      <c r="GI123" s="13">
        <v>3</v>
      </c>
      <c r="GJ123" s="13">
        <v>8</v>
      </c>
      <c r="GK123" s="13">
        <v>4</v>
      </c>
      <c r="GL123" s="13">
        <v>3</v>
      </c>
      <c r="GM123" s="13">
        <v>7</v>
      </c>
      <c r="GN123" s="13">
        <v>6</v>
      </c>
      <c r="GO123" s="13">
        <v>8</v>
      </c>
      <c r="GP123" s="13">
        <v>9</v>
      </c>
      <c r="GQ123" s="13">
        <v>4</v>
      </c>
      <c r="GR123" s="13">
        <v>6</v>
      </c>
      <c r="GS123" s="13">
        <v>9</v>
      </c>
      <c r="GT123" s="13">
        <v>12</v>
      </c>
      <c r="GU123" s="13">
        <v>6</v>
      </c>
      <c r="GV123" s="13">
        <v>5</v>
      </c>
      <c r="GW123" s="13">
        <v>7</v>
      </c>
      <c r="GX123" s="13">
        <v>6</v>
      </c>
      <c r="GY123" s="13">
        <v>4</v>
      </c>
      <c r="GZ123" s="13">
        <v>14</v>
      </c>
      <c r="HA123" s="13">
        <v>5</v>
      </c>
      <c r="HB123" s="13">
        <v>4</v>
      </c>
      <c r="HC123" s="13">
        <v>3</v>
      </c>
      <c r="HD123" s="13">
        <v>4</v>
      </c>
      <c r="HE123" s="13">
        <v>9</v>
      </c>
      <c r="HF123" s="13">
        <v>6</v>
      </c>
      <c r="HG123" s="13">
        <v>4</v>
      </c>
      <c r="HH123" s="13">
        <v>6</v>
      </c>
      <c r="HI123" s="13">
        <v>4</v>
      </c>
      <c r="HJ123" s="13">
        <v>5</v>
      </c>
      <c r="HK123" s="13">
        <v>4</v>
      </c>
      <c r="HL123" s="13">
        <v>9</v>
      </c>
      <c r="HM123" s="13">
        <v>5</v>
      </c>
      <c r="HN123" s="13">
        <v>7</v>
      </c>
      <c r="HO123" s="13">
        <v>3</v>
      </c>
      <c r="HP123" s="13">
        <v>6</v>
      </c>
      <c r="HQ123" s="13">
        <v>4</v>
      </c>
      <c r="HR123" s="13">
        <v>3</v>
      </c>
      <c r="HS123" s="13">
        <v>3</v>
      </c>
      <c r="HT123" s="13">
        <v>3</v>
      </c>
      <c r="HU123" s="13">
        <v>2</v>
      </c>
      <c r="HV123" s="13">
        <v>3</v>
      </c>
      <c r="HW123" s="13">
        <v>2</v>
      </c>
      <c r="HX123" s="13">
        <v>4</v>
      </c>
      <c r="HY123" s="13">
        <v>3</v>
      </c>
      <c r="HZ123" s="13">
        <v>2</v>
      </c>
      <c r="IA123" s="13">
        <v>3</v>
      </c>
      <c r="IB123" s="13">
        <v>1</v>
      </c>
      <c r="IC123" s="13">
        <v>1</v>
      </c>
      <c r="ID123" s="13"/>
      <c r="IE123" s="13">
        <v>3</v>
      </c>
      <c r="IF123" s="13"/>
      <c r="IG123" s="13"/>
      <c r="IH123" s="13"/>
      <c r="II123" s="13">
        <v>1</v>
      </c>
      <c r="IJ123" s="13"/>
      <c r="IK123" s="13"/>
      <c r="IL123" s="13"/>
      <c r="IM123" s="13">
        <v>1</v>
      </c>
      <c r="IN123" s="13"/>
      <c r="IO123" s="13"/>
      <c r="IP123" s="13">
        <v>1</v>
      </c>
      <c r="IQ123" s="13"/>
      <c r="IR123" s="13"/>
      <c r="IS123" s="13">
        <v>1</v>
      </c>
      <c r="IT123" s="13"/>
      <c r="IU123" s="13">
        <v>2</v>
      </c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59">
        <v>333</v>
      </c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59"/>
      <c r="NG123" s="13">
        <v>708</v>
      </c>
    </row>
    <row r="124" spans="1:371">
      <c r="A124" s="8" t="s">
        <v>211</v>
      </c>
      <c r="B124" s="253">
        <f t="shared" si="67"/>
        <v>72</v>
      </c>
      <c r="C124" s="253">
        <f t="shared" si="68"/>
        <v>49</v>
      </c>
      <c r="D124" s="253">
        <f t="shared" si="69"/>
        <v>70</v>
      </c>
      <c r="E124" s="253">
        <f t="shared" si="70"/>
        <v>79</v>
      </c>
      <c r="F124" s="253">
        <f t="shared" si="71"/>
        <v>250</v>
      </c>
      <c r="G124" s="253">
        <f t="shared" si="72"/>
        <v>340</v>
      </c>
      <c r="H124" s="253">
        <f t="shared" si="73"/>
        <v>328</v>
      </c>
      <c r="I124" s="253">
        <f t="shared" si="74"/>
        <v>399</v>
      </c>
      <c r="J124" s="253">
        <f t="shared" si="75"/>
        <v>295</v>
      </c>
      <c r="K124" s="253">
        <f t="shared" si="76"/>
        <v>336</v>
      </c>
      <c r="L124" s="253">
        <f t="shared" si="77"/>
        <v>206</v>
      </c>
      <c r="M124" s="253">
        <f t="shared" si="78"/>
        <v>199</v>
      </c>
      <c r="N124" s="253">
        <f t="shared" si="79"/>
        <v>98</v>
      </c>
      <c r="O124" s="253">
        <f t="shared" si="80"/>
        <v>99</v>
      </c>
      <c r="P124" s="253">
        <f t="shared" si="81"/>
        <v>60</v>
      </c>
      <c r="Q124" s="253">
        <f t="shared" si="82"/>
        <v>68</v>
      </c>
      <c r="R124" s="253">
        <f t="shared" si="83"/>
        <v>38</v>
      </c>
      <c r="S124" s="253">
        <f t="shared" si="84"/>
        <v>60</v>
      </c>
      <c r="T124" s="253">
        <f t="shared" si="85"/>
        <v>7</v>
      </c>
      <c r="U124" s="253">
        <f t="shared" si="86"/>
        <v>24</v>
      </c>
      <c r="W124" s="16" t="s">
        <v>211</v>
      </c>
      <c r="X124" s="447">
        <f t="shared" si="87"/>
        <v>72</v>
      </c>
      <c r="Y124" s="447">
        <f t="shared" si="88"/>
        <v>49</v>
      </c>
      <c r="Z124" s="447">
        <f t="shared" si="89"/>
        <v>70</v>
      </c>
      <c r="AA124" s="447">
        <f t="shared" si="90"/>
        <v>79</v>
      </c>
      <c r="AB124" s="447">
        <f t="shared" si="91"/>
        <v>250</v>
      </c>
      <c r="AC124" s="447">
        <f t="shared" si="92"/>
        <v>340</v>
      </c>
      <c r="AD124" s="447">
        <f t="shared" si="93"/>
        <v>328</v>
      </c>
      <c r="AE124" s="447">
        <f t="shared" si="94"/>
        <v>399</v>
      </c>
      <c r="AF124" s="447">
        <f t="shared" si="95"/>
        <v>295</v>
      </c>
      <c r="AG124" s="447">
        <f t="shared" si="96"/>
        <v>336</v>
      </c>
      <c r="AH124" s="447">
        <f t="shared" si="97"/>
        <v>206</v>
      </c>
      <c r="AI124" s="447">
        <f t="shared" si="98"/>
        <v>199</v>
      </c>
      <c r="AJ124" s="447">
        <f t="shared" si="99"/>
        <v>98</v>
      </c>
      <c r="AK124" s="447">
        <f t="shared" si="100"/>
        <v>99</v>
      </c>
      <c r="AL124" s="447">
        <f t="shared" si="101"/>
        <v>60</v>
      </c>
      <c r="AM124" s="447">
        <f t="shared" si="102"/>
        <v>68</v>
      </c>
      <c r="AN124" s="447">
        <f t="shared" si="103"/>
        <v>38</v>
      </c>
      <c r="AO124" s="447">
        <f t="shared" si="104"/>
        <v>60</v>
      </c>
      <c r="AP124" s="447">
        <f t="shared" si="105"/>
        <v>7</v>
      </c>
      <c r="AQ124" s="447">
        <f t="shared" si="106"/>
        <v>24</v>
      </c>
      <c r="AR124" s="447">
        <f t="shared" si="107"/>
        <v>6</v>
      </c>
      <c r="AT124" s="16" t="s">
        <v>211</v>
      </c>
      <c r="AU124" s="13">
        <v>7</v>
      </c>
      <c r="AV124" s="13">
        <v>11</v>
      </c>
      <c r="AW124" s="13">
        <v>2</v>
      </c>
      <c r="AX124" s="13">
        <v>9</v>
      </c>
      <c r="AY124" s="13">
        <v>9</v>
      </c>
      <c r="AZ124" s="13">
        <v>5</v>
      </c>
      <c r="BA124" s="13"/>
      <c r="BB124" s="13">
        <v>3</v>
      </c>
      <c r="BC124" s="13">
        <v>1</v>
      </c>
      <c r="BD124" s="13">
        <v>2</v>
      </c>
      <c r="BE124" s="13">
        <v>2</v>
      </c>
      <c r="BF124" s="13">
        <v>5</v>
      </c>
      <c r="BG124" s="13">
        <v>4</v>
      </c>
      <c r="BH124" s="13">
        <v>3</v>
      </c>
      <c r="BI124" s="13">
        <v>3</v>
      </c>
      <c r="BJ124" s="13">
        <v>7</v>
      </c>
      <c r="BK124" s="13">
        <v>8</v>
      </c>
      <c r="BL124" s="13">
        <v>14</v>
      </c>
      <c r="BM124" s="13">
        <v>16</v>
      </c>
      <c r="BN124" s="13">
        <v>17</v>
      </c>
      <c r="BO124" s="13">
        <v>19</v>
      </c>
      <c r="BP124" s="13">
        <v>37</v>
      </c>
      <c r="BQ124" s="13">
        <v>27</v>
      </c>
      <c r="BR124" s="13">
        <v>32</v>
      </c>
      <c r="BS124" s="13">
        <v>22</v>
      </c>
      <c r="BT124" s="13">
        <v>36</v>
      </c>
      <c r="BU124" s="13">
        <v>46</v>
      </c>
      <c r="BV124" s="13">
        <v>39</v>
      </c>
      <c r="BW124" s="13">
        <v>51</v>
      </c>
      <c r="BX124" s="13">
        <v>31</v>
      </c>
      <c r="BY124" s="13">
        <v>46</v>
      </c>
      <c r="BZ124" s="13">
        <v>42</v>
      </c>
      <c r="CA124" s="13">
        <v>31</v>
      </c>
      <c r="CB124" s="13">
        <v>38</v>
      </c>
      <c r="CC124" s="13">
        <v>51</v>
      </c>
      <c r="CD124" s="13">
        <v>35</v>
      </c>
      <c r="CE124" s="13">
        <v>43</v>
      </c>
      <c r="CF124" s="13">
        <v>29</v>
      </c>
      <c r="CG124" s="13">
        <v>45</v>
      </c>
      <c r="CH124" s="13">
        <v>39</v>
      </c>
      <c r="CI124" s="13">
        <v>44</v>
      </c>
      <c r="CJ124" s="13">
        <v>28</v>
      </c>
      <c r="CK124" s="13">
        <v>28</v>
      </c>
      <c r="CL124" s="13">
        <v>40</v>
      </c>
      <c r="CM124" s="13">
        <v>46</v>
      </c>
      <c r="CN124" s="13">
        <v>27</v>
      </c>
      <c r="CO124" s="13">
        <v>35</v>
      </c>
      <c r="CP124" s="13">
        <v>19</v>
      </c>
      <c r="CQ124" s="13">
        <v>40</v>
      </c>
      <c r="CR124" s="13">
        <v>29</v>
      </c>
      <c r="CS124" s="13">
        <v>21</v>
      </c>
      <c r="CT124" s="13">
        <v>24</v>
      </c>
      <c r="CU124" s="13">
        <v>25</v>
      </c>
      <c r="CV124" s="13">
        <v>22</v>
      </c>
      <c r="CW124" s="13">
        <v>21</v>
      </c>
      <c r="CX124" s="13">
        <v>24</v>
      </c>
      <c r="CY124" s="13">
        <v>22</v>
      </c>
      <c r="CZ124" s="13">
        <v>17</v>
      </c>
      <c r="DA124" s="13">
        <v>10</v>
      </c>
      <c r="DB124" s="13">
        <v>13</v>
      </c>
      <c r="DC124" s="13">
        <v>15</v>
      </c>
      <c r="DD124" s="13">
        <v>6</v>
      </c>
      <c r="DE124" s="13">
        <v>15</v>
      </c>
      <c r="DF124" s="13">
        <v>6</v>
      </c>
      <c r="DG124" s="13">
        <v>14</v>
      </c>
      <c r="DH124" s="13">
        <v>5</v>
      </c>
      <c r="DI124" s="13">
        <v>10</v>
      </c>
      <c r="DJ124" s="13">
        <v>6</v>
      </c>
      <c r="DK124" s="13">
        <v>15</v>
      </c>
      <c r="DL124" s="13">
        <v>7</v>
      </c>
      <c r="DM124" s="13">
        <v>6</v>
      </c>
      <c r="DN124" s="13">
        <v>8</v>
      </c>
      <c r="DO124" s="13">
        <v>10</v>
      </c>
      <c r="DP124" s="13">
        <v>9</v>
      </c>
      <c r="DQ124" s="13">
        <v>9</v>
      </c>
      <c r="DR124" s="13">
        <v>4</v>
      </c>
      <c r="DS124" s="13">
        <v>7</v>
      </c>
      <c r="DT124" s="13">
        <v>5</v>
      </c>
      <c r="DU124" s="13">
        <v>4</v>
      </c>
      <c r="DV124" s="13">
        <v>6</v>
      </c>
      <c r="DW124" s="13">
        <v>6</v>
      </c>
      <c r="DX124" s="13">
        <v>6</v>
      </c>
      <c r="DY124" s="13">
        <v>6</v>
      </c>
      <c r="DZ124" s="13">
        <v>7</v>
      </c>
      <c r="EA124" s="13">
        <v>11</v>
      </c>
      <c r="EB124" s="13">
        <v>6</v>
      </c>
      <c r="EC124" s="13">
        <v>3</v>
      </c>
      <c r="ED124" s="13">
        <v>5</v>
      </c>
      <c r="EE124" s="13">
        <v>6</v>
      </c>
      <c r="EF124" s="13">
        <v>4</v>
      </c>
      <c r="EG124" s="13">
        <v>2</v>
      </c>
      <c r="EH124" s="13">
        <v>3</v>
      </c>
      <c r="EI124" s="13">
        <v>6</v>
      </c>
      <c r="EJ124" s="13">
        <v>3</v>
      </c>
      <c r="EK124" s="13">
        <v>2</v>
      </c>
      <c r="EL124" s="13">
        <v>2</v>
      </c>
      <c r="EM124" s="13">
        <v>2</v>
      </c>
      <c r="EN124" s="13">
        <v>1</v>
      </c>
      <c r="EO124" s="13"/>
      <c r="EP124" s="13">
        <v>1</v>
      </c>
      <c r="EQ124" s="13">
        <v>1</v>
      </c>
      <c r="ER124" s="13"/>
      <c r="ES124" s="13">
        <v>1</v>
      </c>
      <c r="ET124" s="13"/>
      <c r="EU124" s="13"/>
      <c r="EV124" s="13"/>
      <c r="EW124" s="13"/>
      <c r="EX124" s="13"/>
      <c r="EY124" s="13"/>
      <c r="EZ124" s="13"/>
      <c r="FA124" s="13">
        <v>1</v>
      </c>
      <c r="FB124" s="59">
        <v>1654</v>
      </c>
      <c r="FC124" s="13">
        <v>16</v>
      </c>
      <c r="FD124" s="13">
        <v>9</v>
      </c>
      <c r="FE124" s="13">
        <v>11</v>
      </c>
      <c r="FF124" s="13">
        <v>4</v>
      </c>
      <c r="FG124" s="13">
        <v>8</v>
      </c>
      <c r="FH124" s="13">
        <v>6</v>
      </c>
      <c r="FI124" s="13">
        <v>2</v>
      </c>
      <c r="FJ124" s="13">
        <v>6</v>
      </c>
      <c r="FK124" s="13">
        <v>5</v>
      </c>
      <c r="FL124" s="13">
        <v>5</v>
      </c>
      <c r="FM124" s="13">
        <v>3</v>
      </c>
      <c r="FN124" s="13">
        <v>5</v>
      </c>
      <c r="FO124" s="13">
        <v>2</v>
      </c>
      <c r="FP124" s="13">
        <v>3</v>
      </c>
      <c r="FQ124" s="13">
        <v>3</v>
      </c>
      <c r="FR124" s="13">
        <v>2</v>
      </c>
      <c r="FS124" s="13">
        <v>8</v>
      </c>
      <c r="FT124" s="13">
        <v>12</v>
      </c>
      <c r="FU124" s="13">
        <v>12</v>
      </c>
      <c r="FV124" s="13">
        <v>20</v>
      </c>
      <c r="FW124" s="13">
        <v>18</v>
      </c>
      <c r="FX124" s="13">
        <v>22</v>
      </c>
      <c r="FY124" s="13">
        <v>21</v>
      </c>
      <c r="FZ124" s="13">
        <v>19</v>
      </c>
      <c r="GA124" s="13">
        <v>25</v>
      </c>
      <c r="GB124" s="13">
        <v>21</v>
      </c>
      <c r="GC124" s="13">
        <v>31</v>
      </c>
      <c r="GD124" s="13">
        <v>35</v>
      </c>
      <c r="GE124" s="13">
        <v>33</v>
      </c>
      <c r="GF124" s="13">
        <v>25</v>
      </c>
      <c r="GG124" s="13">
        <v>37</v>
      </c>
      <c r="GH124" s="13">
        <v>33</v>
      </c>
      <c r="GI124" s="13">
        <v>34</v>
      </c>
      <c r="GJ124" s="13">
        <v>33</v>
      </c>
      <c r="GK124" s="13">
        <v>31</v>
      </c>
      <c r="GL124" s="13">
        <v>32</v>
      </c>
      <c r="GM124" s="13">
        <v>25</v>
      </c>
      <c r="GN124" s="13">
        <v>38</v>
      </c>
      <c r="GO124" s="13">
        <v>37</v>
      </c>
      <c r="GP124" s="13">
        <v>28</v>
      </c>
      <c r="GQ124" s="13">
        <v>42</v>
      </c>
      <c r="GR124" s="13">
        <v>31</v>
      </c>
      <c r="GS124" s="13">
        <v>28</v>
      </c>
      <c r="GT124" s="13">
        <v>39</v>
      </c>
      <c r="GU124" s="13">
        <v>25</v>
      </c>
      <c r="GV124" s="13">
        <v>25</v>
      </c>
      <c r="GW124" s="13">
        <v>25</v>
      </c>
      <c r="GX124" s="13">
        <v>18</v>
      </c>
      <c r="GY124" s="13">
        <v>28</v>
      </c>
      <c r="GZ124" s="13">
        <v>34</v>
      </c>
      <c r="HA124" s="13">
        <v>27</v>
      </c>
      <c r="HB124" s="13">
        <v>24</v>
      </c>
      <c r="HC124" s="13">
        <v>20</v>
      </c>
      <c r="HD124" s="13">
        <v>19</v>
      </c>
      <c r="HE124" s="13">
        <v>18</v>
      </c>
      <c r="HF124" s="13">
        <v>24</v>
      </c>
      <c r="HG124" s="13">
        <v>23</v>
      </c>
      <c r="HH124" s="13">
        <v>16</v>
      </c>
      <c r="HI124" s="13">
        <v>22</v>
      </c>
      <c r="HJ124" s="13">
        <v>13</v>
      </c>
      <c r="HK124" s="13">
        <v>11</v>
      </c>
      <c r="HL124" s="13">
        <v>14</v>
      </c>
      <c r="HM124" s="13">
        <v>10</v>
      </c>
      <c r="HN124" s="13">
        <v>10</v>
      </c>
      <c r="HO124" s="13">
        <v>8</v>
      </c>
      <c r="HP124" s="13">
        <v>11</v>
      </c>
      <c r="HQ124" s="13">
        <v>11</v>
      </c>
      <c r="HR124" s="13">
        <v>5</v>
      </c>
      <c r="HS124" s="13">
        <v>14</v>
      </c>
      <c r="HT124" s="13">
        <v>4</v>
      </c>
      <c r="HU124" s="13">
        <v>5</v>
      </c>
      <c r="HV124" s="13">
        <v>4</v>
      </c>
      <c r="HW124" s="13">
        <v>11</v>
      </c>
      <c r="HX124" s="13">
        <v>9</v>
      </c>
      <c r="HY124" s="13">
        <v>4</v>
      </c>
      <c r="HZ124" s="13">
        <v>6</v>
      </c>
      <c r="IA124" s="13">
        <v>5</v>
      </c>
      <c r="IB124" s="13">
        <v>9</v>
      </c>
      <c r="IC124" s="13">
        <v>2</v>
      </c>
      <c r="ID124" s="13">
        <v>5</v>
      </c>
      <c r="IE124" s="13">
        <v>3</v>
      </c>
      <c r="IF124" s="13">
        <v>6</v>
      </c>
      <c r="IG124" s="13">
        <v>5</v>
      </c>
      <c r="IH124" s="13">
        <v>7</v>
      </c>
      <c r="II124" s="13">
        <v>2</v>
      </c>
      <c r="IJ124" s="13">
        <v>3</v>
      </c>
      <c r="IK124" s="13">
        <v>3</v>
      </c>
      <c r="IL124" s="13">
        <v>2</v>
      </c>
      <c r="IM124" s="13">
        <v>5</v>
      </c>
      <c r="IN124" s="13">
        <v>2</v>
      </c>
      <c r="IO124" s="13">
        <v>3</v>
      </c>
      <c r="IP124" s="13"/>
      <c r="IQ124" s="13">
        <v>1</v>
      </c>
      <c r="IR124" s="13">
        <v>2</v>
      </c>
      <c r="IS124" s="13"/>
      <c r="IT124" s="13"/>
      <c r="IU124" s="13"/>
      <c r="IV124" s="13"/>
      <c r="IW124" s="13"/>
      <c r="IX124" s="13">
        <v>1</v>
      </c>
      <c r="IY124" s="13"/>
      <c r="IZ124" s="13"/>
      <c r="JA124" s="13"/>
      <c r="JB124" s="13"/>
      <c r="JC124" s="13"/>
      <c r="JD124" s="13"/>
      <c r="JE124" s="13">
        <v>1</v>
      </c>
      <c r="JF124" s="59">
        <v>1425</v>
      </c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>
        <v>1</v>
      </c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>
        <v>1</v>
      </c>
      <c r="MH124" s="13"/>
      <c r="MI124" s="13">
        <v>1</v>
      </c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>
        <v>1</v>
      </c>
      <c r="NF124" s="59">
        <v>4</v>
      </c>
      <c r="NG124" s="13">
        <v>3083</v>
      </c>
    </row>
    <row r="125" spans="1:371">
      <c r="A125" s="8" t="s">
        <v>136</v>
      </c>
      <c r="B125" s="253">
        <f t="shared" si="67"/>
        <v>5</v>
      </c>
      <c r="C125" s="253">
        <f t="shared" si="68"/>
        <v>8</v>
      </c>
      <c r="D125" s="253">
        <f t="shared" si="69"/>
        <v>22</v>
      </c>
      <c r="E125" s="253">
        <f t="shared" si="70"/>
        <v>14</v>
      </c>
      <c r="F125" s="253">
        <f t="shared" si="71"/>
        <v>63</v>
      </c>
      <c r="G125" s="253">
        <f t="shared" si="72"/>
        <v>48</v>
      </c>
      <c r="H125" s="253">
        <f t="shared" si="73"/>
        <v>69</v>
      </c>
      <c r="I125" s="253">
        <f t="shared" si="74"/>
        <v>94</v>
      </c>
      <c r="J125" s="253">
        <f t="shared" si="75"/>
        <v>56</v>
      </c>
      <c r="K125" s="253">
        <f t="shared" si="76"/>
        <v>79</v>
      </c>
      <c r="L125" s="253">
        <f t="shared" si="77"/>
        <v>35</v>
      </c>
      <c r="M125" s="253">
        <f t="shared" si="78"/>
        <v>56</v>
      </c>
      <c r="N125" s="253">
        <f t="shared" si="79"/>
        <v>23</v>
      </c>
      <c r="O125" s="253">
        <f t="shared" si="80"/>
        <v>21</v>
      </c>
      <c r="P125" s="253">
        <f t="shared" si="81"/>
        <v>23</v>
      </c>
      <c r="Q125" s="253">
        <f t="shared" si="82"/>
        <v>11</v>
      </c>
      <c r="R125" s="253">
        <f t="shared" si="83"/>
        <v>10</v>
      </c>
      <c r="S125" s="253">
        <f t="shared" si="84"/>
        <v>8</v>
      </c>
      <c r="T125" s="253">
        <f t="shared" si="85"/>
        <v>3</v>
      </c>
      <c r="U125" s="253">
        <f t="shared" si="86"/>
        <v>6</v>
      </c>
      <c r="W125" s="16" t="s">
        <v>136</v>
      </c>
      <c r="X125" s="447">
        <f t="shared" si="87"/>
        <v>5</v>
      </c>
      <c r="Y125" s="447">
        <f t="shared" si="88"/>
        <v>8</v>
      </c>
      <c r="Z125" s="447">
        <f t="shared" si="89"/>
        <v>22</v>
      </c>
      <c r="AA125" s="447">
        <f t="shared" si="90"/>
        <v>14</v>
      </c>
      <c r="AB125" s="447">
        <f t="shared" si="91"/>
        <v>63</v>
      </c>
      <c r="AC125" s="447">
        <f t="shared" si="92"/>
        <v>48</v>
      </c>
      <c r="AD125" s="447">
        <f t="shared" si="93"/>
        <v>69</v>
      </c>
      <c r="AE125" s="447">
        <f t="shared" si="94"/>
        <v>94</v>
      </c>
      <c r="AF125" s="447">
        <f t="shared" si="95"/>
        <v>56</v>
      </c>
      <c r="AG125" s="447">
        <f t="shared" si="96"/>
        <v>79</v>
      </c>
      <c r="AH125" s="447">
        <f t="shared" si="97"/>
        <v>35</v>
      </c>
      <c r="AI125" s="447">
        <f t="shared" si="98"/>
        <v>56</v>
      </c>
      <c r="AJ125" s="447">
        <f t="shared" si="99"/>
        <v>23</v>
      </c>
      <c r="AK125" s="447">
        <f t="shared" si="100"/>
        <v>21</v>
      </c>
      <c r="AL125" s="447">
        <f t="shared" si="101"/>
        <v>23</v>
      </c>
      <c r="AM125" s="447">
        <f t="shared" si="102"/>
        <v>11</v>
      </c>
      <c r="AN125" s="447">
        <f t="shared" si="103"/>
        <v>10</v>
      </c>
      <c r="AO125" s="447">
        <f t="shared" si="104"/>
        <v>8</v>
      </c>
      <c r="AP125" s="447">
        <f t="shared" si="105"/>
        <v>3</v>
      </c>
      <c r="AQ125" s="447">
        <f t="shared" si="106"/>
        <v>6</v>
      </c>
      <c r="AR125" s="447">
        <f t="shared" si="107"/>
        <v>1</v>
      </c>
      <c r="AT125" s="16" t="s">
        <v>136</v>
      </c>
      <c r="AU125" s="13">
        <v>1</v>
      </c>
      <c r="AV125" s="13"/>
      <c r="AW125" s="13">
        <v>1</v>
      </c>
      <c r="AX125" s="13">
        <v>1</v>
      </c>
      <c r="AY125" s="13"/>
      <c r="AZ125" s="13">
        <v>1</v>
      </c>
      <c r="BA125" s="13">
        <v>1</v>
      </c>
      <c r="BB125" s="13">
        <v>1</v>
      </c>
      <c r="BC125" s="13"/>
      <c r="BD125" s="13">
        <v>2</v>
      </c>
      <c r="BE125" s="13"/>
      <c r="BF125" s="13">
        <v>1</v>
      </c>
      <c r="BG125" s="13">
        <v>1</v>
      </c>
      <c r="BH125" s="13">
        <v>2</v>
      </c>
      <c r="BI125" s="13">
        <v>2</v>
      </c>
      <c r="BJ125" s="13">
        <v>1</v>
      </c>
      <c r="BK125" s="13">
        <v>1</v>
      </c>
      <c r="BL125" s="13">
        <v>4</v>
      </c>
      <c r="BM125" s="13"/>
      <c r="BN125" s="13">
        <v>2</v>
      </c>
      <c r="BO125" s="13">
        <v>2</v>
      </c>
      <c r="BP125" s="13">
        <v>1</v>
      </c>
      <c r="BQ125" s="13">
        <v>4</v>
      </c>
      <c r="BR125" s="13">
        <v>2</v>
      </c>
      <c r="BS125" s="13">
        <v>5</v>
      </c>
      <c r="BT125" s="13">
        <v>5</v>
      </c>
      <c r="BU125" s="13">
        <v>7</v>
      </c>
      <c r="BV125" s="13">
        <v>8</v>
      </c>
      <c r="BW125" s="13">
        <v>6</v>
      </c>
      <c r="BX125" s="13">
        <v>8</v>
      </c>
      <c r="BY125" s="13">
        <v>7</v>
      </c>
      <c r="BZ125" s="13">
        <v>7</v>
      </c>
      <c r="CA125" s="13">
        <v>10</v>
      </c>
      <c r="CB125" s="13">
        <v>11</v>
      </c>
      <c r="CC125" s="13">
        <v>8</v>
      </c>
      <c r="CD125" s="13">
        <v>11</v>
      </c>
      <c r="CE125" s="13">
        <v>11</v>
      </c>
      <c r="CF125" s="13">
        <v>5</v>
      </c>
      <c r="CG125" s="13">
        <v>11</v>
      </c>
      <c r="CH125" s="13">
        <v>13</v>
      </c>
      <c r="CI125" s="13">
        <v>11</v>
      </c>
      <c r="CJ125" s="13">
        <v>4</v>
      </c>
      <c r="CK125" s="13">
        <v>12</v>
      </c>
      <c r="CL125" s="13">
        <v>9</v>
      </c>
      <c r="CM125" s="13">
        <v>7</v>
      </c>
      <c r="CN125" s="13">
        <v>10</v>
      </c>
      <c r="CO125" s="13">
        <v>5</v>
      </c>
      <c r="CP125" s="13">
        <v>7</v>
      </c>
      <c r="CQ125" s="13">
        <v>5</v>
      </c>
      <c r="CR125" s="13">
        <v>9</v>
      </c>
      <c r="CS125" s="13">
        <v>4</v>
      </c>
      <c r="CT125" s="13">
        <v>3</v>
      </c>
      <c r="CU125" s="13">
        <v>9</v>
      </c>
      <c r="CV125" s="13">
        <v>8</v>
      </c>
      <c r="CW125" s="13">
        <v>6</v>
      </c>
      <c r="CX125" s="13">
        <v>5</v>
      </c>
      <c r="CY125" s="13">
        <v>2</v>
      </c>
      <c r="CZ125" s="13">
        <v>8</v>
      </c>
      <c r="DA125" s="13">
        <v>9</v>
      </c>
      <c r="DB125" s="13">
        <v>2</v>
      </c>
      <c r="DC125" s="13">
        <v>2</v>
      </c>
      <c r="DD125" s="13">
        <v>1</v>
      </c>
      <c r="DE125" s="13">
        <v>1</v>
      </c>
      <c r="DF125" s="13">
        <v>5</v>
      </c>
      <c r="DG125" s="13">
        <v>1</v>
      </c>
      <c r="DH125" s="13">
        <v>3</v>
      </c>
      <c r="DI125" s="13">
        <v>1</v>
      </c>
      <c r="DJ125" s="13">
        <v>3</v>
      </c>
      <c r="DK125" s="13">
        <v>3</v>
      </c>
      <c r="DL125" s="13">
        <v>1</v>
      </c>
      <c r="DM125" s="13"/>
      <c r="DN125" s="13"/>
      <c r="DO125" s="13">
        <v>2</v>
      </c>
      <c r="DP125" s="13">
        <v>2</v>
      </c>
      <c r="DQ125" s="13">
        <v>1</v>
      </c>
      <c r="DR125" s="13">
        <v>2</v>
      </c>
      <c r="DS125" s="13">
        <v>1</v>
      </c>
      <c r="DT125" s="13"/>
      <c r="DU125" s="13">
        <v>2</v>
      </c>
      <c r="DV125" s="13">
        <v>1</v>
      </c>
      <c r="DW125" s="13">
        <v>1</v>
      </c>
      <c r="DX125" s="13">
        <v>2</v>
      </c>
      <c r="DY125" s="13">
        <v>1</v>
      </c>
      <c r="DZ125" s="13"/>
      <c r="EA125" s="13">
        <v>2</v>
      </c>
      <c r="EB125" s="13">
        <v>1</v>
      </c>
      <c r="EC125" s="13"/>
      <c r="ED125" s="13">
        <v>1</v>
      </c>
      <c r="EE125" s="13"/>
      <c r="EF125" s="13"/>
      <c r="EG125" s="13">
        <v>3</v>
      </c>
      <c r="EH125" s="13">
        <v>2</v>
      </c>
      <c r="EI125" s="13"/>
      <c r="EJ125" s="13">
        <v>1</v>
      </c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59">
        <v>345</v>
      </c>
      <c r="FC125" s="13">
        <v>1</v>
      </c>
      <c r="FD125" s="13">
        <v>1</v>
      </c>
      <c r="FE125" s="13"/>
      <c r="FF125" s="13">
        <v>1</v>
      </c>
      <c r="FG125" s="13">
        <v>1</v>
      </c>
      <c r="FH125" s="13"/>
      <c r="FI125" s="13"/>
      <c r="FJ125" s="13"/>
      <c r="FK125" s="13"/>
      <c r="FL125" s="13">
        <v>1</v>
      </c>
      <c r="FM125" s="13"/>
      <c r="FN125" s="13">
        <v>3</v>
      </c>
      <c r="FO125" s="13">
        <v>2</v>
      </c>
      <c r="FP125" s="13">
        <v>2</v>
      </c>
      <c r="FQ125" s="13">
        <v>1</v>
      </c>
      <c r="FR125" s="13">
        <v>2</v>
      </c>
      <c r="FS125" s="13">
        <v>1</v>
      </c>
      <c r="FT125" s="13">
        <v>5</v>
      </c>
      <c r="FU125" s="13">
        <v>3</v>
      </c>
      <c r="FV125" s="13">
        <v>3</v>
      </c>
      <c r="FW125" s="13">
        <v>4</v>
      </c>
      <c r="FX125" s="13">
        <v>6</v>
      </c>
      <c r="FY125" s="13">
        <v>7</v>
      </c>
      <c r="FZ125" s="13">
        <v>5</v>
      </c>
      <c r="GA125" s="13">
        <v>5</v>
      </c>
      <c r="GB125" s="13">
        <v>5</v>
      </c>
      <c r="GC125" s="13">
        <v>4</v>
      </c>
      <c r="GD125" s="13">
        <v>3</v>
      </c>
      <c r="GE125" s="13">
        <v>11</v>
      </c>
      <c r="GF125" s="13">
        <v>13</v>
      </c>
      <c r="GG125" s="13">
        <v>9</v>
      </c>
      <c r="GH125" s="13">
        <v>7</v>
      </c>
      <c r="GI125" s="13">
        <v>8</v>
      </c>
      <c r="GJ125" s="13">
        <v>8</v>
      </c>
      <c r="GK125" s="13">
        <v>6</v>
      </c>
      <c r="GL125" s="13">
        <v>2</v>
      </c>
      <c r="GM125" s="13">
        <v>8</v>
      </c>
      <c r="GN125" s="13">
        <v>9</v>
      </c>
      <c r="GO125" s="13">
        <v>4</v>
      </c>
      <c r="GP125" s="13">
        <v>8</v>
      </c>
      <c r="GQ125" s="13">
        <v>8</v>
      </c>
      <c r="GR125" s="13">
        <v>4</v>
      </c>
      <c r="GS125" s="13">
        <v>11</v>
      </c>
      <c r="GT125" s="13">
        <v>6</v>
      </c>
      <c r="GU125" s="13">
        <v>8</v>
      </c>
      <c r="GV125" s="13">
        <v>2</v>
      </c>
      <c r="GW125" s="13">
        <v>3</v>
      </c>
      <c r="GX125" s="13">
        <v>3</v>
      </c>
      <c r="GY125" s="13">
        <v>7</v>
      </c>
      <c r="GZ125" s="13">
        <v>4</v>
      </c>
      <c r="HA125" s="13">
        <v>6</v>
      </c>
      <c r="HB125" s="13">
        <v>5</v>
      </c>
      <c r="HC125" s="13">
        <v>2</v>
      </c>
      <c r="HD125" s="13">
        <v>7</v>
      </c>
      <c r="HE125" s="13">
        <v>1</v>
      </c>
      <c r="HF125" s="13">
        <v>2</v>
      </c>
      <c r="HG125" s="13">
        <v>2</v>
      </c>
      <c r="HH125" s="13">
        <v>5</v>
      </c>
      <c r="HI125" s="13">
        <v>4</v>
      </c>
      <c r="HJ125" s="13">
        <v>1</v>
      </c>
      <c r="HK125" s="13"/>
      <c r="HL125" s="13">
        <v>3</v>
      </c>
      <c r="HM125" s="13">
        <v>2</v>
      </c>
      <c r="HN125" s="13"/>
      <c r="HO125" s="13">
        <v>1</v>
      </c>
      <c r="HP125" s="13">
        <v>2</v>
      </c>
      <c r="HQ125" s="13">
        <v>3</v>
      </c>
      <c r="HR125" s="13">
        <v>5</v>
      </c>
      <c r="HS125" s="13">
        <v>1</v>
      </c>
      <c r="HT125" s="13">
        <v>6</v>
      </c>
      <c r="HU125" s="13">
        <v>2</v>
      </c>
      <c r="HV125" s="13">
        <v>1</v>
      </c>
      <c r="HW125" s="13">
        <v>7</v>
      </c>
      <c r="HX125" s="13">
        <v>3</v>
      </c>
      <c r="HY125" s="13">
        <v>4</v>
      </c>
      <c r="HZ125" s="13">
        <v>3</v>
      </c>
      <c r="IA125" s="13">
        <v>2</v>
      </c>
      <c r="IB125" s="13">
        <v>1</v>
      </c>
      <c r="IC125" s="13"/>
      <c r="ID125" s="13"/>
      <c r="IE125" s="13">
        <v>2</v>
      </c>
      <c r="IF125" s="13"/>
      <c r="IG125" s="13">
        <v>1</v>
      </c>
      <c r="IH125" s="13">
        <v>2</v>
      </c>
      <c r="II125" s="13">
        <v>1</v>
      </c>
      <c r="IJ125" s="13"/>
      <c r="IK125" s="13">
        <v>3</v>
      </c>
      <c r="IL125" s="13">
        <v>1</v>
      </c>
      <c r="IM125" s="13"/>
      <c r="IN125" s="13"/>
      <c r="IO125" s="13">
        <v>1</v>
      </c>
      <c r="IP125" s="13"/>
      <c r="IQ125" s="13">
        <v>1</v>
      </c>
      <c r="IR125" s="13"/>
      <c r="IS125" s="13">
        <v>1</v>
      </c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59">
        <v>309</v>
      </c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>
        <v>1</v>
      </c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59">
        <v>1</v>
      </c>
      <c r="NG125" s="13">
        <v>655</v>
      </c>
    </row>
    <row r="126" spans="1:371">
      <c r="A126" s="8" t="s">
        <v>212</v>
      </c>
      <c r="B126" s="253">
        <f t="shared" si="67"/>
        <v>20</v>
      </c>
      <c r="C126" s="253">
        <f t="shared" si="68"/>
        <v>21</v>
      </c>
      <c r="D126" s="253">
        <f t="shared" si="69"/>
        <v>26</v>
      </c>
      <c r="E126" s="253">
        <f t="shared" si="70"/>
        <v>25</v>
      </c>
      <c r="F126" s="253">
        <f t="shared" si="71"/>
        <v>34</v>
      </c>
      <c r="G126" s="253">
        <f t="shared" si="72"/>
        <v>57</v>
      </c>
      <c r="H126" s="253">
        <f t="shared" si="73"/>
        <v>61</v>
      </c>
      <c r="I126" s="253">
        <f t="shared" si="74"/>
        <v>70</v>
      </c>
      <c r="J126" s="253">
        <f t="shared" si="75"/>
        <v>34</v>
      </c>
      <c r="K126" s="253">
        <f t="shared" si="76"/>
        <v>54</v>
      </c>
      <c r="L126" s="253">
        <f t="shared" si="77"/>
        <v>32</v>
      </c>
      <c r="M126" s="253">
        <f t="shared" si="78"/>
        <v>31</v>
      </c>
      <c r="N126" s="253">
        <f t="shared" si="79"/>
        <v>25</v>
      </c>
      <c r="O126" s="253">
        <f t="shared" si="80"/>
        <v>15</v>
      </c>
      <c r="P126" s="253">
        <f t="shared" si="81"/>
        <v>14</v>
      </c>
      <c r="Q126" s="253">
        <f t="shared" si="82"/>
        <v>14</v>
      </c>
      <c r="R126" s="253">
        <f t="shared" si="83"/>
        <v>7</v>
      </c>
      <c r="S126" s="253">
        <f t="shared" si="84"/>
        <v>7</v>
      </c>
      <c r="T126" s="253">
        <f t="shared" si="85"/>
        <v>0</v>
      </c>
      <c r="U126" s="253">
        <f t="shared" si="86"/>
        <v>3</v>
      </c>
      <c r="W126" s="16" t="s">
        <v>212</v>
      </c>
      <c r="X126" s="447">
        <f t="shared" si="87"/>
        <v>20</v>
      </c>
      <c r="Y126" s="447">
        <f t="shared" si="88"/>
        <v>21</v>
      </c>
      <c r="Z126" s="447">
        <f t="shared" si="89"/>
        <v>26</v>
      </c>
      <c r="AA126" s="447">
        <f t="shared" si="90"/>
        <v>25</v>
      </c>
      <c r="AB126" s="447">
        <f t="shared" si="91"/>
        <v>34</v>
      </c>
      <c r="AC126" s="447">
        <f t="shared" si="92"/>
        <v>57</v>
      </c>
      <c r="AD126" s="447">
        <f t="shared" si="93"/>
        <v>61</v>
      </c>
      <c r="AE126" s="447">
        <f t="shared" si="94"/>
        <v>70</v>
      </c>
      <c r="AF126" s="447">
        <f t="shared" si="95"/>
        <v>34</v>
      </c>
      <c r="AG126" s="447">
        <f t="shared" si="96"/>
        <v>54</v>
      </c>
      <c r="AH126" s="447">
        <f t="shared" si="97"/>
        <v>32</v>
      </c>
      <c r="AI126" s="447">
        <f t="shared" si="98"/>
        <v>31</v>
      </c>
      <c r="AJ126" s="447">
        <f t="shared" si="99"/>
        <v>25</v>
      </c>
      <c r="AK126" s="447">
        <f t="shared" si="100"/>
        <v>15</v>
      </c>
      <c r="AL126" s="447">
        <f t="shared" si="101"/>
        <v>14</v>
      </c>
      <c r="AM126" s="447">
        <f t="shared" si="102"/>
        <v>14</v>
      </c>
      <c r="AN126" s="447">
        <f t="shared" si="103"/>
        <v>7</v>
      </c>
      <c r="AO126" s="447">
        <f t="shared" si="104"/>
        <v>7</v>
      </c>
      <c r="AP126" s="447">
        <f t="shared" si="105"/>
        <v>0</v>
      </c>
      <c r="AQ126" s="447">
        <f t="shared" si="106"/>
        <v>3</v>
      </c>
      <c r="AR126" s="447">
        <f t="shared" si="107"/>
        <v>0</v>
      </c>
      <c r="AT126" s="16" t="s">
        <v>212</v>
      </c>
      <c r="AU126" s="13">
        <v>1</v>
      </c>
      <c r="AV126" s="13">
        <v>1</v>
      </c>
      <c r="AW126" s="13">
        <v>3</v>
      </c>
      <c r="AX126" s="13">
        <v>2</v>
      </c>
      <c r="AY126" s="13">
        <v>3</v>
      </c>
      <c r="AZ126" s="13">
        <v>1</v>
      </c>
      <c r="BA126" s="13">
        <v>2</v>
      </c>
      <c r="BB126" s="13">
        <v>2</v>
      </c>
      <c r="BC126" s="13">
        <v>4</v>
      </c>
      <c r="BD126" s="13">
        <v>2</v>
      </c>
      <c r="BE126" s="13">
        <v>2</v>
      </c>
      <c r="BF126" s="13">
        <v>1</v>
      </c>
      <c r="BG126" s="13"/>
      <c r="BH126" s="13">
        <v>5</v>
      </c>
      <c r="BI126" s="13">
        <v>3</v>
      </c>
      <c r="BJ126" s="13">
        <v>3</v>
      </c>
      <c r="BK126" s="13">
        <v>1</v>
      </c>
      <c r="BL126" s="13">
        <v>5</v>
      </c>
      <c r="BM126" s="13">
        <v>2</v>
      </c>
      <c r="BN126" s="13">
        <v>3</v>
      </c>
      <c r="BO126" s="13">
        <v>8</v>
      </c>
      <c r="BP126" s="13">
        <v>6</v>
      </c>
      <c r="BQ126" s="13">
        <v>4</v>
      </c>
      <c r="BR126" s="13">
        <v>8</v>
      </c>
      <c r="BS126" s="13">
        <v>3</v>
      </c>
      <c r="BT126" s="13">
        <v>8</v>
      </c>
      <c r="BU126" s="13">
        <v>4</v>
      </c>
      <c r="BV126" s="13">
        <v>6</v>
      </c>
      <c r="BW126" s="13">
        <v>6</v>
      </c>
      <c r="BX126" s="13">
        <v>4</v>
      </c>
      <c r="BY126" s="13">
        <v>3</v>
      </c>
      <c r="BZ126" s="13">
        <v>11</v>
      </c>
      <c r="CA126" s="13">
        <v>6</v>
      </c>
      <c r="CB126" s="13">
        <v>11</v>
      </c>
      <c r="CC126" s="13">
        <v>8</v>
      </c>
      <c r="CD126" s="13">
        <v>3</v>
      </c>
      <c r="CE126" s="13">
        <v>7</v>
      </c>
      <c r="CF126" s="13">
        <v>7</v>
      </c>
      <c r="CG126" s="13">
        <v>5</v>
      </c>
      <c r="CH126" s="13">
        <v>9</v>
      </c>
      <c r="CI126" s="13">
        <v>6</v>
      </c>
      <c r="CJ126" s="13">
        <v>2</v>
      </c>
      <c r="CK126" s="13">
        <v>7</v>
      </c>
      <c r="CL126" s="13">
        <v>7</v>
      </c>
      <c r="CM126" s="13">
        <v>10</v>
      </c>
      <c r="CN126" s="13">
        <v>4</v>
      </c>
      <c r="CO126" s="13">
        <v>5</v>
      </c>
      <c r="CP126" s="13">
        <v>3</v>
      </c>
      <c r="CQ126" s="13">
        <v>4</v>
      </c>
      <c r="CR126" s="13">
        <v>6</v>
      </c>
      <c r="CS126" s="13">
        <v>2</v>
      </c>
      <c r="CT126" s="13">
        <v>3</v>
      </c>
      <c r="CU126" s="13">
        <v>2</v>
      </c>
      <c r="CV126" s="13">
        <v>6</v>
      </c>
      <c r="CW126" s="13">
        <v>3</v>
      </c>
      <c r="CX126" s="13">
        <v>1</v>
      </c>
      <c r="CY126" s="13">
        <v>4</v>
      </c>
      <c r="CZ126" s="13">
        <v>3</v>
      </c>
      <c r="DA126" s="13">
        <v>4</v>
      </c>
      <c r="DB126" s="13">
        <v>3</v>
      </c>
      <c r="DC126" s="13">
        <v>5</v>
      </c>
      <c r="DD126" s="13">
        <v>1</v>
      </c>
      <c r="DE126" s="13"/>
      <c r="DF126" s="13">
        <v>1</v>
      </c>
      <c r="DG126" s="13"/>
      <c r="DH126" s="13">
        <v>1</v>
      </c>
      <c r="DI126" s="13">
        <v>2</v>
      </c>
      <c r="DJ126" s="13">
        <v>1</v>
      </c>
      <c r="DK126" s="13"/>
      <c r="DL126" s="13">
        <v>4</v>
      </c>
      <c r="DM126" s="13">
        <v>1</v>
      </c>
      <c r="DN126" s="13">
        <v>2</v>
      </c>
      <c r="DO126" s="13">
        <v>1</v>
      </c>
      <c r="DP126" s="13">
        <v>1</v>
      </c>
      <c r="DQ126" s="13">
        <v>1</v>
      </c>
      <c r="DR126" s="13"/>
      <c r="DS126" s="13">
        <v>2</v>
      </c>
      <c r="DT126" s="13">
        <v>1</v>
      </c>
      <c r="DU126" s="13">
        <v>3</v>
      </c>
      <c r="DV126" s="13">
        <v>2</v>
      </c>
      <c r="DW126" s="13"/>
      <c r="DX126" s="13">
        <v>3</v>
      </c>
      <c r="DY126" s="13">
        <v>1</v>
      </c>
      <c r="DZ126" s="13">
        <v>1</v>
      </c>
      <c r="EA126" s="13">
        <v>1</v>
      </c>
      <c r="EB126" s="13"/>
      <c r="EC126" s="13"/>
      <c r="ED126" s="13">
        <v>1</v>
      </c>
      <c r="EE126" s="13"/>
      <c r="EF126" s="13"/>
      <c r="EG126" s="13"/>
      <c r="EH126" s="13"/>
      <c r="EI126" s="13">
        <v>1</v>
      </c>
      <c r="EJ126" s="13"/>
      <c r="EK126" s="13"/>
      <c r="EL126" s="13">
        <v>1</v>
      </c>
      <c r="EM126" s="13"/>
      <c r="EN126" s="13">
        <v>1</v>
      </c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59">
        <v>297</v>
      </c>
      <c r="FC126" s="13">
        <v>1</v>
      </c>
      <c r="FD126" s="13">
        <v>4</v>
      </c>
      <c r="FE126" s="13">
        <v>7</v>
      </c>
      <c r="FF126" s="13">
        <v>1</v>
      </c>
      <c r="FG126" s="13">
        <v>1</v>
      </c>
      <c r="FH126" s="13"/>
      <c r="FI126" s="13">
        <v>2</v>
      </c>
      <c r="FJ126" s="13">
        <v>2</v>
      </c>
      <c r="FK126" s="13">
        <v>1</v>
      </c>
      <c r="FL126" s="13">
        <v>1</v>
      </c>
      <c r="FM126" s="13">
        <v>2</v>
      </c>
      <c r="FN126" s="13">
        <v>3</v>
      </c>
      <c r="FO126" s="13">
        <v>1</v>
      </c>
      <c r="FP126" s="13">
        <v>1</v>
      </c>
      <c r="FQ126" s="13">
        <v>2</v>
      </c>
      <c r="FR126" s="13">
        <v>4</v>
      </c>
      <c r="FS126" s="13">
        <v>3</v>
      </c>
      <c r="FT126" s="13">
        <v>1</v>
      </c>
      <c r="FU126" s="13">
        <v>2</v>
      </c>
      <c r="FV126" s="13">
        <v>7</v>
      </c>
      <c r="FW126" s="13">
        <v>4</v>
      </c>
      <c r="FX126" s="13">
        <v>3</v>
      </c>
      <c r="FY126" s="13">
        <v>3</v>
      </c>
      <c r="FZ126" s="13">
        <v>1</v>
      </c>
      <c r="GA126" s="13">
        <v>7</v>
      </c>
      <c r="GB126" s="13">
        <v>1</v>
      </c>
      <c r="GC126" s="13">
        <v>4</v>
      </c>
      <c r="GD126" s="13">
        <v>6</v>
      </c>
      <c r="GE126" s="13">
        <v>4</v>
      </c>
      <c r="GF126" s="13">
        <v>1</v>
      </c>
      <c r="GG126" s="13">
        <v>4</v>
      </c>
      <c r="GH126" s="13">
        <v>4</v>
      </c>
      <c r="GI126" s="13">
        <v>10</v>
      </c>
      <c r="GJ126" s="13">
        <v>8</v>
      </c>
      <c r="GK126" s="13">
        <v>9</v>
      </c>
      <c r="GL126" s="13">
        <v>1</v>
      </c>
      <c r="GM126" s="13">
        <v>9</v>
      </c>
      <c r="GN126" s="13">
        <v>3</v>
      </c>
      <c r="GO126" s="13">
        <v>6</v>
      </c>
      <c r="GP126" s="13">
        <v>7</v>
      </c>
      <c r="GQ126" s="13">
        <v>2</v>
      </c>
      <c r="GR126" s="13">
        <v>4</v>
      </c>
      <c r="GS126" s="13">
        <v>2</v>
      </c>
      <c r="GT126" s="13">
        <v>4</v>
      </c>
      <c r="GU126" s="13">
        <v>2</v>
      </c>
      <c r="GV126" s="13">
        <v>2</v>
      </c>
      <c r="GW126" s="13">
        <v>5</v>
      </c>
      <c r="GX126" s="13">
        <v>3</v>
      </c>
      <c r="GY126" s="13">
        <v>7</v>
      </c>
      <c r="GZ126" s="13">
        <v>3</v>
      </c>
      <c r="HA126" s="13">
        <v>3</v>
      </c>
      <c r="HB126" s="13">
        <v>4</v>
      </c>
      <c r="HC126" s="13">
        <v>6</v>
      </c>
      <c r="HD126" s="13">
        <v>2</v>
      </c>
      <c r="HE126" s="13">
        <v>5</v>
      </c>
      <c r="HF126" s="13">
        <v>3</v>
      </c>
      <c r="HG126" s="13">
        <v>1</v>
      </c>
      <c r="HH126" s="13">
        <v>1</v>
      </c>
      <c r="HI126" s="13">
        <v>5</v>
      </c>
      <c r="HJ126" s="13">
        <v>2</v>
      </c>
      <c r="HK126" s="13">
        <v>2</v>
      </c>
      <c r="HL126" s="13">
        <v>3</v>
      </c>
      <c r="HM126" s="13">
        <v>5</v>
      </c>
      <c r="HN126" s="13">
        <v>5</v>
      </c>
      <c r="HO126" s="13">
        <v>1</v>
      </c>
      <c r="HP126" s="13">
        <v>2</v>
      </c>
      <c r="HQ126" s="13">
        <v>1</v>
      </c>
      <c r="HR126" s="13">
        <v>1</v>
      </c>
      <c r="HS126" s="13">
        <v>1</v>
      </c>
      <c r="HT126" s="13">
        <v>4</v>
      </c>
      <c r="HU126" s="13">
        <v>3</v>
      </c>
      <c r="HV126" s="13">
        <v>2</v>
      </c>
      <c r="HW126" s="13"/>
      <c r="HX126" s="13">
        <v>3</v>
      </c>
      <c r="HY126" s="13">
        <v>2</v>
      </c>
      <c r="HZ126" s="13">
        <v>1</v>
      </c>
      <c r="IA126" s="13">
        <v>2</v>
      </c>
      <c r="IB126" s="13"/>
      <c r="IC126" s="13"/>
      <c r="ID126" s="13">
        <v>1</v>
      </c>
      <c r="IE126" s="13">
        <v>1</v>
      </c>
      <c r="IF126" s="13">
        <v>1</v>
      </c>
      <c r="IG126" s="13">
        <v>1</v>
      </c>
      <c r="IH126" s="13">
        <v>1</v>
      </c>
      <c r="II126" s="13">
        <v>1</v>
      </c>
      <c r="IJ126" s="13">
        <v>1</v>
      </c>
      <c r="IK126" s="13"/>
      <c r="IL126" s="13"/>
      <c r="IM126" s="13"/>
      <c r="IN126" s="13">
        <v>1</v>
      </c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59">
        <v>253</v>
      </c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59"/>
      <c r="NG126" s="13">
        <v>550</v>
      </c>
    </row>
    <row r="127" spans="1:371">
      <c r="A127" s="8" t="s">
        <v>138</v>
      </c>
      <c r="B127" s="253">
        <f t="shared" si="67"/>
        <v>3</v>
      </c>
      <c r="C127" s="253">
        <f t="shared" si="68"/>
        <v>1</v>
      </c>
      <c r="D127" s="253">
        <f t="shared" si="69"/>
        <v>5</v>
      </c>
      <c r="E127" s="253">
        <f t="shared" si="70"/>
        <v>2</v>
      </c>
      <c r="F127" s="253">
        <f t="shared" si="71"/>
        <v>4</v>
      </c>
      <c r="G127" s="253">
        <f t="shared" si="72"/>
        <v>10</v>
      </c>
      <c r="H127" s="253">
        <f t="shared" si="73"/>
        <v>6</v>
      </c>
      <c r="I127" s="253">
        <f t="shared" si="74"/>
        <v>12</v>
      </c>
      <c r="J127" s="253">
        <f t="shared" si="75"/>
        <v>9</v>
      </c>
      <c r="K127" s="253">
        <f t="shared" si="76"/>
        <v>14</v>
      </c>
      <c r="L127" s="253">
        <f t="shared" si="77"/>
        <v>5</v>
      </c>
      <c r="M127" s="253">
        <f t="shared" si="78"/>
        <v>9</v>
      </c>
      <c r="N127" s="253">
        <f t="shared" si="79"/>
        <v>3</v>
      </c>
      <c r="O127" s="253">
        <f t="shared" si="80"/>
        <v>3</v>
      </c>
      <c r="P127" s="253">
        <f t="shared" si="81"/>
        <v>2</v>
      </c>
      <c r="Q127" s="253">
        <f t="shared" si="82"/>
        <v>5</v>
      </c>
      <c r="R127" s="253">
        <f t="shared" si="83"/>
        <v>3</v>
      </c>
      <c r="S127" s="253">
        <f t="shared" si="84"/>
        <v>5</v>
      </c>
      <c r="T127" s="253">
        <f t="shared" si="85"/>
        <v>0</v>
      </c>
      <c r="U127" s="253">
        <f t="shared" si="86"/>
        <v>0</v>
      </c>
      <c r="W127" s="16" t="s">
        <v>138</v>
      </c>
      <c r="X127" s="447">
        <f t="shared" si="87"/>
        <v>3</v>
      </c>
      <c r="Y127" s="447">
        <f t="shared" si="88"/>
        <v>1</v>
      </c>
      <c r="Z127" s="447">
        <f t="shared" si="89"/>
        <v>5</v>
      </c>
      <c r="AA127" s="447">
        <f t="shared" si="90"/>
        <v>2</v>
      </c>
      <c r="AB127" s="447">
        <f t="shared" si="91"/>
        <v>4</v>
      </c>
      <c r="AC127" s="447">
        <f t="shared" si="92"/>
        <v>10</v>
      </c>
      <c r="AD127" s="447">
        <f t="shared" si="93"/>
        <v>6</v>
      </c>
      <c r="AE127" s="447">
        <f t="shared" si="94"/>
        <v>12</v>
      </c>
      <c r="AF127" s="447">
        <f t="shared" si="95"/>
        <v>9</v>
      </c>
      <c r="AG127" s="447">
        <f t="shared" si="96"/>
        <v>14</v>
      </c>
      <c r="AH127" s="447">
        <f t="shared" si="97"/>
        <v>5</v>
      </c>
      <c r="AI127" s="447">
        <f t="shared" si="98"/>
        <v>9</v>
      </c>
      <c r="AJ127" s="447">
        <f t="shared" si="99"/>
        <v>3</v>
      </c>
      <c r="AK127" s="447">
        <f t="shared" si="100"/>
        <v>3</v>
      </c>
      <c r="AL127" s="447">
        <f t="shared" si="101"/>
        <v>2</v>
      </c>
      <c r="AM127" s="447">
        <f t="shared" si="102"/>
        <v>5</v>
      </c>
      <c r="AN127" s="447">
        <f t="shared" si="103"/>
        <v>3</v>
      </c>
      <c r="AO127" s="447">
        <f t="shared" si="104"/>
        <v>5</v>
      </c>
      <c r="AP127" s="447">
        <f t="shared" si="105"/>
        <v>0</v>
      </c>
      <c r="AQ127" s="447">
        <f t="shared" si="106"/>
        <v>0</v>
      </c>
      <c r="AR127" s="447">
        <f t="shared" si="107"/>
        <v>1</v>
      </c>
      <c r="AT127" s="16" t="s">
        <v>138</v>
      </c>
      <c r="AU127" s="13"/>
      <c r="AV127" s="13"/>
      <c r="AW127" s="13">
        <v>1</v>
      </c>
      <c r="AX127" s="13"/>
      <c r="AY127" s="13"/>
      <c r="AZ127" s="13"/>
      <c r="BA127" s="13"/>
      <c r="BB127" s="13"/>
      <c r="BC127" s="13"/>
      <c r="BD127" s="13"/>
      <c r="BE127" s="13"/>
      <c r="BF127" s="13"/>
      <c r="BG127" s="13">
        <v>1</v>
      </c>
      <c r="BH127" s="13"/>
      <c r="BI127" s="13"/>
      <c r="BJ127" s="13"/>
      <c r="BK127" s="13"/>
      <c r="BL127" s="13">
        <v>1</v>
      </c>
      <c r="BM127" s="13"/>
      <c r="BN127" s="13"/>
      <c r="BO127" s="13">
        <v>2</v>
      </c>
      <c r="BP127" s="13"/>
      <c r="BQ127" s="13">
        <v>1</v>
      </c>
      <c r="BR127" s="13"/>
      <c r="BS127" s="13"/>
      <c r="BT127" s="13">
        <v>3</v>
      </c>
      <c r="BU127" s="13">
        <v>2</v>
      </c>
      <c r="BV127" s="13"/>
      <c r="BW127" s="13">
        <v>1</v>
      </c>
      <c r="BX127" s="13">
        <v>1</v>
      </c>
      <c r="BY127" s="13">
        <v>1</v>
      </c>
      <c r="BZ127" s="13">
        <v>1</v>
      </c>
      <c r="CA127" s="13">
        <v>2</v>
      </c>
      <c r="CB127" s="13">
        <v>1</v>
      </c>
      <c r="CC127" s="13"/>
      <c r="CD127" s="13">
        <v>2</v>
      </c>
      <c r="CE127" s="13">
        <v>1</v>
      </c>
      <c r="CF127" s="13">
        <v>1</v>
      </c>
      <c r="CG127" s="13">
        <v>3</v>
      </c>
      <c r="CH127" s="13"/>
      <c r="CI127" s="13">
        <v>2</v>
      </c>
      <c r="CJ127" s="13">
        <v>3</v>
      </c>
      <c r="CK127" s="13">
        <v>1</v>
      </c>
      <c r="CL127" s="13">
        <v>1</v>
      </c>
      <c r="CM127" s="13">
        <v>1</v>
      </c>
      <c r="CN127" s="13">
        <v>1</v>
      </c>
      <c r="CO127" s="13"/>
      <c r="CP127" s="13">
        <v>1</v>
      </c>
      <c r="CQ127" s="13">
        <v>2</v>
      </c>
      <c r="CR127" s="13">
        <v>2</v>
      </c>
      <c r="CS127" s="13">
        <v>1</v>
      </c>
      <c r="CT127" s="13"/>
      <c r="CU127" s="13">
        <v>1</v>
      </c>
      <c r="CV127" s="13">
        <v>2</v>
      </c>
      <c r="CW127" s="13">
        <v>2</v>
      </c>
      <c r="CX127" s="13"/>
      <c r="CY127" s="13">
        <v>2</v>
      </c>
      <c r="CZ127" s="13"/>
      <c r="DA127" s="13">
        <v>1</v>
      </c>
      <c r="DB127" s="13"/>
      <c r="DC127" s="13"/>
      <c r="DD127" s="13"/>
      <c r="DE127" s="13"/>
      <c r="DF127" s="13"/>
      <c r="DG127" s="13">
        <v>1</v>
      </c>
      <c r="DH127" s="13">
        <v>2</v>
      </c>
      <c r="DI127" s="13"/>
      <c r="DJ127" s="13"/>
      <c r="DK127" s="13"/>
      <c r="DL127" s="13"/>
      <c r="DM127" s="13"/>
      <c r="DN127" s="13">
        <v>1</v>
      </c>
      <c r="DO127" s="13">
        <v>1</v>
      </c>
      <c r="DP127" s="13"/>
      <c r="DQ127" s="13"/>
      <c r="DR127" s="13"/>
      <c r="DS127" s="13"/>
      <c r="DT127" s="13">
        <v>2</v>
      </c>
      <c r="DU127" s="13">
        <v>1</v>
      </c>
      <c r="DV127" s="13"/>
      <c r="DW127" s="13"/>
      <c r="DX127" s="13"/>
      <c r="DY127" s="13">
        <v>1</v>
      </c>
      <c r="DZ127" s="13"/>
      <c r="EA127" s="13"/>
      <c r="EB127" s="13">
        <v>1</v>
      </c>
      <c r="EC127" s="13">
        <v>2</v>
      </c>
      <c r="ED127" s="13"/>
      <c r="EE127" s="13"/>
      <c r="EF127" s="13">
        <v>1</v>
      </c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59">
        <v>61</v>
      </c>
      <c r="FC127" s="13"/>
      <c r="FD127" s="13">
        <v>1</v>
      </c>
      <c r="FE127" s="13"/>
      <c r="FF127" s="13">
        <v>2</v>
      </c>
      <c r="FG127" s="13"/>
      <c r="FH127" s="13"/>
      <c r="FI127" s="13"/>
      <c r="FJ127" s="13"/>
      <c r="FK127" s="13"/>
      <c r="FL127" s="13"/>
      <c r="FM127" s="13"/>
      <c r="FN127" s="13"/>
      <c r="FO127" s="13">
        <v>2</v>
      </c>
      <c r="FP127" s="13"/>
      <c r="FQ127" s="13"/>
      <c r="FR127" s="13"/>
      <c r="FS127" s="13"/>
      <c r="FT127" s="13">
        <v>1</v>
      </c>
      <c r="FU127" s="13"/>
      <c r="FV127" s="13">
        <v>2</v>
      </c>
      <c r="FW127" s="13"/>
      <c r="FX127" s="13"/>
      <c r="FY127" s="13"/>
      <c r="FZ127" s="13"/>
      <c r="GA127" s="13">
        <v>1</v>
      </c>
      <c r="GB127" s="13"/>
      <c r="GC127" s="13"/>
      <c r="GD127" s="13"/>
      <c r="GE127" s="13">
        <v>1</v>
      </c>
      <c r="GF127" s="13">
        <v>2</v>
      </c>
      <c r="GG127" s="13"/>
      <c r="GH127" s="13"/>
      <c r="GI127" s="13">
        <v>1</v>
      </c>
      <c r="GJ127" s="13">
        <v>1</v>
      </c>
      <c r="GK127" s="13"/>
      <c r="GL127" s="13">
        <v>1</v>
      </c>
      <c r="GM127" s="13">
        <v>1</v>
      </c>
      <c r="GN127" s="13"/>
      <c r="GO127" s="13">
        <v>1</v>
      </c>
      <c r="GP127" s="13">
        <v>1</v>
      </c>
      <c r="GQ127" s="13">
        <v>4</v>
      </c>
      <c r="GR127" s="13"/>
      <c r="GS127" s="13">
        <v>1</v>
      </c>
      <c r="GT127" s="13"/>
      <c r="GU127" s="13"/>
      <c r="GV127" s="13"/>
      <c r="GW127" s="13"/>
      <c r="GX127" s="13">
        <v>2</v>
      </c>
      <c r="GY127" s="13">
        <v>2</v>
      </c>
      <c r="GZ127" s="13"/>
      <c r="HA127" s="13">
        <v>1</v>
      </c>
      <c r="HB127" s="13"/>
      <c r="HC127" s="13"/>
      <c r="HD127" s="13">
        <v>2</v>
      </c>
      <c r="HE127" s="13"/>
      <c r="HF127" s="13">
        <v>1</v>
      </c>
      <c r="HG127" s="13"/>
      <c r="HH127" s="13"/>
      <c r="HI127" s="13">
        <v>1</v>
      </c>
      <c r="HJ127" s="13"/>
      <c r="HK127" s="13"/>
      <c r="HL127" s="13">
        <v>1</v>
      </c>
      <c r="HM127" s="13">
        <v>1</v>
      </c>
      <c r="HN127" s="13"/>
      <c r="HO127" s="13"/>
      <c r="HP127" s="13"/>
      <c r="HQ127" s="13">
        <v>1</v>
      </c>
      <c r="HR127" s="13"/>
      <c r="HS127" s="13"/>
      <c r="HT127" s="13"/>
      <c r="HU127" s="13"/>
      <c r="HV127" s="13"/>
      <c r="HW127" s="13"/>
      <c r="HX127" s="13"/>
      <c r="HY127" s="13"/>
      <c r="HZ127" s="13">
        <v>1</v>
      </c>
      <c r="IA127" s="13"/>
      <c r="IB127" s="13"/>
      <c r="IC127" s="13"/>
      <c r="ID127" s="13">
        <v>1</v>
      </c>
      <c r="IE127" s="13"/>
      <c r="IF127" s="13"/>
      <c r="IG127" s="13">
        <v>1</v>
      </c>
      <c r="IH127" s="13"/>
      <c r="II127" s="13"/>
      <c r="IJ127" s="13">
        <v>1</v>
      </c>
      <c r="IK127" s="13"/>
      <c r="IL127" s="13">
        <v>1</v>
      </c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59">
        <v>40</v>
      </c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>
        <v>1</v>
      </c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59">
        <v>1</v>
      </c>
      <c r="NG127" s="13">
        <v>102</v>
      </c>
    </row>
    <row r="128" spans="1:371">
      <c r="A128" s="8" t="s">
        <v>139</v>
      </c>
      <c r="B128" s="253">
        <f t="shared" si="67"/>
        <v>20</v>
      </c>
      <c r="C128" s="253">
        <f t="shared" si="68"/>
        <v>21</v>
      </c>
      <c r="D128" s="253">
        <f t="shared" si="69"/>
        <v>84</v>
      </c>
      <c r="E128" s="253">
        <f t="shared" si="70"/>
        <v>95</v>
      </c>
      <c r="F128" s="253">
        <f t="shared" si="71"/>
        <v>217</v>
      </c>
      <c r="G128" s="253">
        <f t="shared" si="72"/>
        <v>267</v>
      </c>
      <c r="H128" s="253">
        <f t="shared" si="73"/>
        <v>208</v>
      </c>
      <c r="I128" s="253">
        <f t="shared" si="74"/>
        <v>310</v>
      </c>
      <c r="J128" s="253">
        <f t="shared" si="75"/>
        <v>225</v>
      </c>
      <c r="K128" s="253">
        <f t="shared" si="76"/>
        <v>274</v>
      </c>
      <c r="L128" s="253">
        <f t="shared" si="77"/>
        <v>177</v>
      </c>
      <c r="M128" s="253">
        <f t="shared" si="78"/>
        <v>210</v>
      </c>
      <c r="N128" s="253">
        <f t="shared" si="79"/>
        <v>123</v>
      </c>
      <c r="O128" s="253">
        <f t="shared" si="80"/>
        <v>121</v>
      </c>
      <c r="P128" s="253">
        <f t="shared" si="81"/>
        <v>74</v>
      </c>
      <c r="Q128" s="253">
        <f t="shared" si="82"/>
        <v>67</v>
      </c>
      <c r="R128" s="253">
        <f t="shared" si="83"/>
        <v>23</v>
      </c>
      <c r="S128" s="253">
        <f t="shared" si="84"/>
        <v>37</v>
      </c>
      <c r="T128" s="253">
        <f t="shared" si="85"/>
        <v>4</v>
      </c>
      <c r="U128" s="253">
        <f t="shared" si="86"/>
        <v>6</v>
      </c>
      <c r="W128" s="16" t="s">
        <v>139</v>
      </c>
      <c r="X128" s="447">
        <f t="shared" si="87"/>
        <v>20</v>
      </c>
      <c r="Y128" s="447">
        <f t="shared" si="88"/>
        <v>21</v>
      </c>
      <c r="Z128" s="447">
        <f t="shared" si="89"/>
        <v>84</v>
      </c>
      <c r="AA128" s="447">
        <f t="shared" si="90"/>
        <v>95</v>
      </c>
      <c r="AB128" s="447">
        <f t="shared" si="91"/>
        <v>217</v>
      </c>
      <c r="AC128" s="447">
        <f t="shared" si="92"/>
        <v>267</v>
      </c>
      <c r="AD128" s="447">
        <f t="shared" si="93"/>
        <v>208</v>
      </c>
      <c r="AE128" s="447">
        <f t="shared" si="94"/>
        <v>310</v>
      </c>
      <c r="AF128" s="447">
        <f t="shared" si="95"/>
        <v>225</v>
      </c>
      <c r="AG128" s="447">
        <f t="shared" si="96"/>
        <v>274</v>
      </c>
      <c r="AH128" s="447">
        <f t="shared" si="97"/>
        <v>177</v>
      </c>
      <c r="AI128" s="447">
        <f t="shared" si="98"/>
        <v>210</v>
      </c>
      <c r="AJ128" s="447">
        <f t="shared" si="99"/>
        <v>123</v>
      </c>
      <c r="AK128" s="447">
        <f t="shared" si="100"/>
        <v>121</v>
      </c>
      <c r="AL128" s="447">
        <f t="shared" si="101"/>
        <v>74</v>
      </c>
      <c r="AM128" s="447">
        <f t="shared" si="102"/>
        <v>67</v>
      </c>
      <c r="AN128" s="447">
        <f t="shared" si="103"/>
        <v>23</v>
      </c>
      <c r="AO128" s="447">
        <f t="shared" si="104"/>
        <v>37</v>
      </c>
      <c r="AP128" s="447">
        <f t="shared" si="105"/>
        <v>4</v>
      </c>
      <c r="AQ128" s="447">
        <f t="shared" si="106"/>
        <v>6</v>
      </c>
      <c r="AR128" s="447">
        <f t="shared" si="107"/>
        <v>1</v>
      </c>
      <c r="AT128" s="16" t="s">
        <v>139</v>
      </c>
      <c r="AU128" s="13">
        <v>2</v>
      </c>
      <c r="AV128" s="13">
        <v>1</v>
      </c>
      <c r="AW128" s="13">
        <v>5</v>
      </c>
      <c r="AX128" s="13">
        <v>1</v>
      </c>
      <c r="AY128" s="13">
        <v>1</v>
      </c>
      <c r="AZ128" s="13">
        <v>1</v>
      </c>
      <c r="BA128" s="13">
        <v>4</v>
      </c>
      <c r="BB128" s="13">
        <v>2</v>
      </c>
      <c r="BC128" s="13">
        <v>3</v>
      </c>
      <c r="BD128" s="13">
        <v>1</v>
      </c>
      <c r="BE128" s="13">
        <v>3</v>
      </c>
      <c r="BF128" s="13">
        <v>2</v>
      </c>
      <c r="BG128" s="13">
        <v>3</v>
      </c>
      <c r="BH128" s="13">
        <v>7</v>
      </c>
      <c r="BI128" s="13">
        <v>5</v>
      </c>
      <c r="BJ128" s="13">
        <v>14</v>
      </c>
      <c r="BK128" s="13">
        <v>8</v>
      </c>
      <c r="BL128" s="13">
        <v>19</v>
      </c>
      <c r="BM128" s="13">
        <v>15</v>
      </c>
      <c r="BN128" s="13">
        <v>19</v>
      </c>
      <c r="BO128" s="13">
        <v>19</v>
      </c>
      <c r="BP128" s="13">
        <v>27</v>
      </c>
      <c r="BQ128" s="13">
        <v>20</v>
      </c>
      <c r="BR128" s="13">
        <v>26</v>
      </c>
      <c r="BS128" s="13">
        <v>28</v>
      </c>
      <c r="BT128" s="13">
        <v>29</v>
      </c>
      <c r="BU128" s="13">
        <v>26</v>
      </c>
      <c r="BV128" s="13">
        <v>28</v>
      </c>
      <c r="BW128" s="13">
        <v>33</v>
      </c>
      <c r="BX128" s="13">
        <v>31</v>
      </c>
      <c r="BY128" s="13">
        <v>33</v>
      </c>
      <c r="BZ128" s="13">
        <v>24</v>
      </c>
      <c r="CA128" s="13">
        <v>35</v>
      </c>
      <c r="CB128" s="13">
        <v>25</v>
      </c>
      <c r="CC128" s="13">
        <v>34</v>
      </c>
      <c r="CD128" s="13">
        <v>38</v>
      </c>
      <c r="CE128" s="13">
        <v>32</v>
      </c>
      <c r="CF128" s="13">
        <v>34</v>
      </c>
      <c r="CG128" s="13">
        <v>29</v>
      </c>
      <c r="CH128" s="13">
        <v>26</v>
      </c>
      <c r="CI128" s="13">
        <v>39</v>
      </c>
      <c r="CJ128" s="13">
        <v>23</v>
      </c>
      <c r="CK128" s="13">
        <v>28</v>
      </c>
      <c r="CL128" s="13">
        <v>34</v>
      </c>
      <c r="CM128" s="13">
        <v>32</v>
      </c>
      <c r="CN128" s="13">
        <v>29</v>
      </c>
      <c r="CO128" s="13">
        <v>28</v>
      </c>
      <c r="CP128" s="13">
        <v>21</v>
      </c>
      <c r="CQ128" s="13">
        <v>21</v>
      </c>
      <c r="CR128" s="13">
        <v>19</v>
      </c>
      <c r="CS128" s="13">
        <v>19</v>
      </c>
      <c r="CT128" s="13">
        <v>21</v>
      </c>
      <c r="CU128" s="13">
        <v>18</v>
      </c>
      <c r="CV128" s="13">
        <v>30</v>
      </c>
      <c r="CW128" s="13">
        <v>25</v>
      </c>
      <c r="CX128" s="13">
        <v>21</v>
      </c>
      <c r="CY128" s="13">
        <v>21</v>
      </c>
      <c r="CZ128" s="13">
        <v>20</v>
      </c>
      <c r="DA128" s="13">
        <v>13</v>
      </c>
      <c r="DB128" s="13">
        <v>22</v>
      </c>
      <c r="DC128" s="13">
        <v>6</v>
      </c>
      <c r="DD128" s="13">
        <v>13</v>
      </c>
      <c r="DE128" s="13">
        <v>13</v>
      </c>
      <c r="DF128" s="13">
        <v>16</v>
      </c>
      <c r="DG128" s="13">
        <v>15</v>
      </c>
      <c r="DH128" s="13">
        <v>12</v>
      </c>
      <c r="DI128" s="13">
        <v>15</v>
      </c>
      <c r="DJ128" s="13">
        <v>15</v>
      </c>
      <c r="DK128" s="13">
        <v>6</v>
      </c>
      <c r="DL128" s="13">
        <v>10</v>
      </c>
      <c r="DM128" s="13">
        <v>8</v>
      </c>
      <c r="DN128" s="13">
        <v>9</v>
      </c>
      <c r="DO128" s="13">
        <v>6</v>
      </c>
      <c r="DP128" s="13">
        <v>9</v>
      </c>
      <c r="DQ128" s="13">
        <v>5</v>
      </c>
      <c r="DR128" s="13">
        <v>6</v>
      </c>
      <c r="DS128" s="13">
        <v>6</v>
      </c>
      <c r="DT128" s="13">
        <v>5</v>
      </c>
      <c r="DU128" s="13">
        <v>9</v>
      </c>
      <c r="DV128" s="13">
        <v>4</v>
      </c>
      <c r="DW128" s="13">
        <v>3</v>
      </c>
      <c r="DX128" s="13">
        <v>3</v>
      </c>
      <c r="DY128" s="13">
        <v>8</v>
      </c>
      <c r="DZ128" s="13">
        <v>2</v>
      </c>
      <c r="EA128" s="13">
        <v>6</v>
      </c>
      <c r="EB128" s="13">
        <v>1</v>
      </c>
      <c r="EC128" s="13">
        <v>1</v>
      </c>
      <c r="ED128" s="13">
        <v>5</v>
      </c>
      <c r="EE128" s="13">
        <v>5</v>
      </c>
      <c r="EF128" s="13">
        <v>3</v>
      </c>
      <c r="EG128" s="13">
        <v>2</v>
      </c>
      <c r="EH128" s="13">
        <v>1</v>
      </c>
      <c r="EI128" s="13"/>
      <c r="EJ128" s="13">
        <v>1</v>
      </c>
      <c r="EK128" s="13"/>
      <c r="EL128" s="13"/>
      <c r="EM128" s="13">
        <v>1</v>
      </c>
      <c r="EN128" s="13"/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59">
        <v>1408</v>
      </c>
      <c r="FC128" s="13">
        <v>2</v>
      </c>
      <c r="FD128" s="13">
        <v>4</v>
      </c>
      <c r="FE128" s="13">
        <v>3</v>
      </c>
      <c r="FF128" s="13">
        <v>1</v>
      </c>
      <c r="FG128" s="13">
        <v>2</v>
      </c>
      <c r="FH128" s="13"/>
      <c r="FI128" s="13">
        <v>3</v>
      </c>
      <c r="FJ128" s="13">
        <v>2</v>
      </c>
      <c r="FK128" s="13">
        <v>1</v>
      </c>
      <c r="FL128" s="13">
        <v>2</v>
      </c>
      <c r="FM128" s="13">
        <v>4</v>
      </c>
      <c r="FN128" s="13">
        <v>1</v>
      </c>
      <c r="FO128" s="13">
        <v>8</v>
      </c>
      <c r="FP128" s="13">
        <v>4</v>
      </c>
      <c r="FQ128" s="13">
        <v>8</v>
      </c>
      <c r="FR128" s="13">
        <v>8</v>
      </c>
      <c r="FS128" s="13">
        <v>9</v>
      </c>
      <c r="FT128" s="13">
        <v>15</v>
      </c>
      <c r="FU128" s="13">
        <v>12</v>
      </c>
      <c r="FV128" s="13">
        <v>15</v>
      </c>
      <c r="FW128" s="13">
        <v>17</v>
      </c>
      <c r="FX128" s="13">
        <v>19</v>
      </c>
      <c r="FY128" s="13">
        <v>14</v>
      </c>
      <c r="FZ128" s="13">
        <v>20</v>
      </c>
      <c r="GA128" s="13">
        <v>12</v>
      </c>
      <c r="GB128" s="13">
        <v>22</v>
      </c>
      <c r="GC128" s="13">
        <v>23</v>
      </c>
      <c r="GD128" s="13">
        <v>27</v>
      </c>
      <c r="GE128" s="13">
        <v>30</v>
      </c>
      <c r="GF128" s="13">
        <v>33</v>
      </c>
      <c r="GG128" s="13">
        <v>23</v>
      </c>
      <c r="GH128" s="13">
        <v>13</v>
      </c>
      <c r="GI128" s="13">
        <v>24</v>
      </c>
      <c r="GJ128" s="13">
        <v>22</v>
      </c>
      <c r="GK128" s="13">
        <v>17</v>
      </c>
      <c r="GL128" s="13">
        <v>25</v>
      </c>
      <c r="GM128" s="13">
        <v>25</v>
      </c>
      <c r="GN128" s="13">
        <v>18</v>
      </c>
      <c r="GO128" s="13">
        <v>23</v>
      </c>
      <c r="GP128" s="13">
        <v>18</v>
      </c>
      <c r="GQ128" s="13">
        <v>32</v>
      </c>
      <c r="GR128" s="13">
        <v>30</v>
      </c>
      <c r="GS128" s="13">
        <v>21</v>
      </c>
      <c r="GT128" s="13">
        <v>24</v>
      </c>
      <c r="GU128" s="13">
        <v>27</v>
      </c>
      <c r="GV128" s="13">
        <v>22</v>
      </c>
      <c r="GW128" s="13">
        <v>19</v>
      </c>
      <c r="GX128" s="13">
        <v>17</v>
      </c>
      <c r="GY128" s="13">
        <v>20</v>
      </c>
      <c r="GZ128" s="13">
        <v>13</v>
      </c>
      <c r="HA128" s="13">
        <v>25</v>
      </c>
      <c r="HB128" s="13">
        <v>24</v>
      </c>
      <c r="HC128" s="13">
        <v>19</v>
      </c>
      <c r="HD128" s="13">
        <v>17</v>
      </c>
      <c r="HE128" s="13">
        <v>15</v>
      </c>
      <c r="HF128" s="13">
        <v>7</v>
      </c>
      <c r="HG128" s="13">
        <v>25</v>
      </c>
      <c r="HH128" s="13">
        <v>20</v>
      </c>
      <c r="HI128" s="13">
        <v>9</v>
      </c>
      <c r="HJ128" s="13">
        <v>16</v>
      </c>
      <c r="HK128" s="13">
        <v>19</v>
      </c>
      <c r="HL128" s="13">
        <v>11</v>
      </c>
      <c r="HM128" s="13">
        <v>10</v>
      </c>
      <c r="HN128" s="13">
        <v>16</v>
      </c>
      <c r="HO128" s="13">
        <v>14</v>
      </c>
      <c r="HP128" s="13">
        <v>7</v>
      </c>
      <c r="HQ128" s="13">
        <v>17</v>
      </c>
      <c r="HR128" s="13">
        <v>9</v>
      </c>
      <c r="HS128" s="13">
        <v>11</v>
      </c>
      <c r="HT128" s="13">
        <v>9</v>
      </c>
      <c r="HU128" s="13">
        <v>15</v>
      </c>
      <c r="HV128" s="13">
        <v>8</v>
      </c>
      <c r="HW128" s="13">
        <v>6</v>
      </c>
      <c r="HX128" s="13">
        <v>5</v>
      </c>
      <c r="HY128" s="13">
        <v>7</v>
      </c>
      <c r="HZ128" s="13">
        <v>12</v>
      </c>
      <c r="IA128" s="13">
        <v>9</v>
      </c>
      <c r="IB128" s="13">
        <v>5</v>
      </c>
      <c r="IC128" s="13">
        <v>4</v>
      </c>
      <c r="ID128" s="13">
        <v>3</v>
      </c>
      <c r="IE128" s="13">
        <v>3</v>
      </c>
      <c r="IF128" s="13">
        <v>2</v>
      </c>
      <c r="IG128" s="13">
        <v>6</v>
      </c>
      <c r="IH128" s="13">
        <v>4</v>
      </c>
      <c r="II128" s="13">
        <v>1</v>
      </c>
      <c r="IJ128" s="13">
        <v>2</v>
      </c>
      <c r="IK128" s="13">
        <v>3</v>
      </c>
      <c r="IL128" s="13">
        <v>1</v>
      </c>
      <c r="IM128" s="13">
        <v>1</v>
      </c>
      <c r="IN128" s="13"/>
      <c r="IO128" s="13">
        <v>1</v>
      </c>
      <c r="IP128" s="13">
        <v>1</v>
      </c>
      <c r="IQ128" s="13"/>
      <c r="IR128" s="13">
        <v>1</v>
      </c>
      <c r="IS128" s="13"/>
      <c r="IT128" s="13"/>
      <c r="IU128" s="13"/>
      <c r="IV128" s="13"/>
      <c r="IW128" s="13"/>
      <c r="IX128" s="13">
        <v>1</v>
      </c>
      <c r="IY128" s="13"/>
      <c r="IZ128" s="13"/>
      <c r="JA128" s="13"/>
      <c r="JB128" s="13"/>
      <c r="JC128" s="13"/>
      <c r="JD128" s="13"/>
      <c r="JE128" s="13"/>
      <c r="JF128" s="59">
        <v>1155</v>
      </c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>
        <v>1</v>
      </c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59">
        <v>1</v>
      </c>
      <c r="NG128" s="13">
        <v>2564</v>
      </c>
    </row>
    <row r="129" spans="1:371">
      <c r="A129" s="8" t="s">
        <v>140</v>
      </c>
      <c r="B129" s="253">
        <f t="shared" si="67"/>
        <v>1</v>
      </c>
      <c r="C129" s="253">
        <f t="shared" si="68"/>
        <v>0</v>
      </c>
      <c r="D129" s="253">
        <f t="shared" si="69"/>
        <v>2</v>
      </c>
      <c r="E129" s="253">
        <f t="shared" si="70"/>
        <v>4</v>
      </c>
      <c r="F129" s="253">
        <f t="shared" si="71"/>
        <v>12</v>
      </c>
      <c r="G129" s="253">
        <f t="shared" si="72"/>
        <v>8</v>
      </c>
      <c r="H129" s="253">
        <f t="shared" si="73"/>
        <v>15</v>
      </c>
      <c r="I129" s="253">
        <f t="shared" si="74"/>
        <v>13</v>
      </c>
      <c r="J129" s="253">
        <f t="shared" si="75"/>
        <v>14</v>
      </c>
      <c r="K129" s="253">
        <f t="shared" si="76"/>
        <v>11</v>
      </c>
      <c r="L129" s="253">
        <f t="shared" si="77"/>
        <v>11</v>
      </c>
      <c r="M129" s="253">
        <f t="shared" si="78"/>
        <v>2</v>
      </c>
      <c r="N129" s="253">
        <f t="shared" si="79"/>
        <v>9</v>
      </c>
      <c r="O129" s="253">
        <f t="shared" si="80"/>
        <v>4</v>
      </c>
      <c r="P129" s="253">
        <f t="shared" si="81"/>
        <v>3</v>
      </c>
      <c r="Q129" s="253">
        <f t="shared" si="82"/>
        <v>3</v>
      </c>
      <c r="R129" s="253">
        <f t="shared" si="83"/>
        <v>1</v>
      </c>
      <c r="S129" s="253">
        <f t="shared" si="84"/>
        <v>6</v>
      </c>
      <c r="T129" s="253">
        <f t="shared" si="85"/>
        <v>1</v>
      </c>
      <c r="U129" s="253">
        <f t="shared" si="86"/>
        <v>0</v>
      </c>
      <c r="W129" s="16" t="s">
        <v>140</v>
      </c>
      <c r="X129" s="447">
        <f t="shared" si="87"/>
        <v>1</v>
      </c>
      <c r="Y129" s="447">
        <f t="shared" si="88"/>
        <v>0</v>
      </c>
      <c r="Z129" s="447">
        <f t="shared" si="89"/>
        <v>2</v>
      </c>
      <c r="AA129" s="447">
        <f t="shared" si="90"/>
        <v>4</v>
      </c>
      <c r="AB129" s="447">
        <f t="shared" si="91"/>
        <v>12</v>
      </c>
      <c r="AC129" s="447">
        <f t="shared" si="92"/>
        <v>8</v>
      </c>
      <c r="AD129" s="447">
        <f t="shared" si="93"/>
        <v>15</v>
      </c>
      <c r="AE129" s="447">
        <f t="shared" si="94"/>
        <v>13</v>
      </c>
      <c r="AF129" s="447">
        <f t="shared" si="95"/>
        <v>14</v>
      </c>
      <c r="AG129" s="447">
        <f t="shared" si="96"/>
        <v>11</v>
      </c>
      <c r="AH129" s="447">
        <f t="shared" si="97"/>
        <v>11</v>
      </c>
      <c r="AI129" s="447">
        <f t="shared" si="98"/>
        <v>2</v>
      </c>
      <c r="AJ129" s="447">
        <f t="shared" si="99"/>
        <v>9</v>
      </c>
      <c r="AK129" s="447">
        <f t="shared" si="100"/>
        <v>4</v>
      </c>
      <c r="AL129" s="447">
        <f t="shared" si="101"/>
        <v>3</v>
      </c>
      <c r="AM129" s="447">
        <f t="shared" si="102"/>
        <v>3</v>
      </c>
      <c r="AN129" s="447">
        <f t="shared" si="103"/>
        <v>1</v>
      </c>
      <c r="AO129" s="447">
        <f t="shared" si="104"/>
        <v>6</v>
      </c>
      <c r="AP129" s="447">
        <f t="shared" si="105"/>
        <v>1</v>
      </c>
      <c r="AQ129" s="447">
        <f t="shared" si="106"/>
        <v>0</v>
      </c>
      <c r="AR129" s="447">
        <f t="shared" si="107"/>
        <v>1</v>
      </c>
      <c r="AT129" s="16" t="s">
        <v>140</v>
      </c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>
        <v>3</v>
      </c>
      <c r="BH129" s="13"/>
      <c r="BI129" s="13"/>
      <c r="BJ129" s="13"/>
      <c r="BK129" s="13"/>
      <c r="BL129" s="13"/>
      <c r="BM129" s="13"/>
      <c r="BN129" s="13">
        <v>1</v>
      </c>
      <c r="BO129" s="13"/>
      <c r="BP129" s="13"/>
      <c r="BQ129" s="13">
        <v>3</v>
      </c>
      <c r="BR129" s="13"/>
      <c r="BS129" s="13">
        <v>1</v>
      </c>
      <c r="BT129" s="13">
        <v>1</v>
      </c>
      <c r="BU129" s="13">
        <v>2</v>
      </c>
      <c r="BV129" s="13"/>
      <c r="BW129" s="13">
        <v>1</v>
      </c>
      <c r="BX129" s="13"/>
      <c r="BY129" s="13">
        <v>2</v>
      </c>
      <c r="BZ129" s="13">
        <v>1</v>
      </c>
      <c r="CA129" s="13">
        <v>1</v>
      </c>
      <c r="CB129" s="13">
        <v>2</v>
      </c>
      <c r="CC129" s="13">
        <v>3</v>
      </c>
      <c r="CD129" s="13">
        <v>1</v>
      </c>
      <c r="CE129" s="13">
        <v>1</v>
      </c>
      <c r="CF129" s="13"/>
      <c r="CG129" s="13">
        <v>2</v>
      </c>
      <c r="CH129" s="13"/>
      <c r="CI129" s="13">
        <v>1</v>
      </c>
      <c r="CJ129" s="13">
        <v>1</v>
      </c>
      <c r="CK129" s="13">
        <v>1</v>
      </c>
      <c r="CL129" s="13">
        <v>1</v>
      </c>
      <c r="CM129" s="13">
        <v>3</v>
      </c>
      <c r="CN129" s="13">
        <v>1</v>
      </c>
      <c r="CO129" s="13">
        <v>1</v>
      </c>
      <c r="CP129" s="13"/>
      <c r="CQ129" s="13">
        <v>1</v>
      </c>
      <c r="CR129" s="13">
        <v>1</v>
      </c>
      <c r="CS129" s="13"/>
      <c r="CT129" s="13"/>
      <c r="CU129" s="13"/>
      <c r="CV129" s="13"/>
      <c r="CW129" s="13">
        <v>2</v>
      </c>
      <c r="CX129" s="13"/>
      <c r="CY129" s="13"/>
      <c r="CZ129" s="13"/>
      <c r="DA129" s="13"/>
      <c r="DB129" s="13"/>
      <c r="DC129" s="13"/>
      <c r="DD129" s="13">
        <v>1</v>
      </c>
      <c r="DE129" s="13"/>
      <c r="DF129" s="13">
        <v>1</v>
      </c>
      <c r="DG129" s="13"/>
      <c r="DH129" s="13"/>
      <c r="DI129" s="13">
        <v>1</v>
      </c>
      <c r="DJ129" s="13"/>
      <c r="DK129" s="13">
        <v>1</v>
      </c>
      <c r="DL129" s="13"/>
      <c r="DM129" s="13"/>
      <c r="DN129" s="13">
        <v>1</v>
      </c>
      <c r="DO129" s="13"/>
      <c r="DP129" s="13"/>
      <c r="DQ129" s="13">
        <v>1</v>
      </c>
      <c r="DR129" s="13"/>
      <c r="DS129" s="13"/>
      <c r="DT129" s="13"/>
      <c r="DU129" s="13">
        <v>1</v>
      </c>
      <c r="DV129" s="13"/>
      <c r="DW129" s="13">
        <v>2</v>
      </c>
      <c r="DX129" s="13"/>
      <c r="DY129" s="13"/>
      <c r="DZ129" s="13"/>
      <c r="EA129" s="13"/>
      <c r="EB129" s="13"/>
      <c r="EC129" s="13">
        <v>2</v>
      </c>
      <c r="ED129" s="13">
        <v>1</v>
      </c>
      <c r="EE129" s="13"/>
      <c r="EF129" s="13">
        <v>1</v>
      </c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59">
        <v>51</v>
      </c>
      <c r="FC129" s="13"/>
      <c r="FD129" s="13"/>
      <c r="FE129" s="13">
        <v>1</v>
      </c>
      <c r="FF129" s="13"/>
      <c r="FG129" s="13"/>
      <c r="FH129" s="13"/>
      <c r="FI129" s="13"/>
      <c r="FJ129" s="13"/>
      <c r="FK129" s="13"/>
      <c r="FL129" s="13"/>
      <c r="FM129" s="13"/>
      <c r="FN129" s="13"/>
      <c r="FO129" s="13">
        <v>1</v>
      </c>
      <c r="FP129" s="13"/>
      <c r="FQ129" s="13"/>
      <c r="FR129" s="13"/>
      <c r="FS129" s="13"/>
      <c r="FT129" s="13"/>
      <c r="FU129" s="13">
        <v>1</v>
      </c>
      <c r="FV129" s="13"/>
      <c r="FW129" s="13">
        <v>1</v>
      </c>
      <c r="FX129" s="13"/>
      <c r="FY129" s="13"/>
      <c r="FZ129" s="13">
        <v>2</v>
      </c>
      <c r="GA129" s="13"/>
      <c r="GB129" s="13">
        <v>2</v>
      </c>
      <c r="GC129" s="13">
        <v>2</v>
      </c>
      <c r="GD129" s="13"/>
      <c r="GE129" s="13">
        <v>2</v>
      </c>
      <c r="GF129" s="13">
        <v>3</v>
      </c>
      <c r="GG129" s="13"/>
      <c r="GH129" s="13"/>
      <c r="GI129" s="13">
        <v>1</v>
      </c>
      <c r="GJ129" s="13">
        <v>1</v>
      </c>
      <c r="GK129" s="13">
        <v>1</v>
      </c>
      <c r="GL129" s="13">
        <v>1</v>
      </c>
      <c r="GM129" s="13">
        <v>2</v>
      </c>
      <c r="GN129" s="13">
        <v>3</v>
      </c>
      <c r="GO129" s="13">
        <v>5</v>
      </c>
      <c r="GP129" s="13">
        <v>1</v>
      </c>
      <c r="GQ129" s="13">
        <v>1</v>
      </c>
      <c r="GR129" s="13"/>
      <c r="GS129" s="13"/>
      <c r="GT129" s="13">
        <v>1</v>
      </c>
      <c r="GU129" s="13">
        <v>1</v>
      </c>
      <c r="GV129" s="13">
        <v>3</v>
      </c>
      <c r="GW129" s="13"/>
      <c r="GX129" s="13">
        <v>6</v>
      </c>
      <c r="GY129" s="13">
        <v>1</v>
      </c>
      <c r="GZ129" s="13">
        <v>1</v>
      </c>
      <c r="HA129" s="13">
        <v>1</v>
      </c>
      <c r="HB129" s="13">
        <v>1</v>
      </c>
      <c r="HC129" s="13">
        <v>1</v>
      </c>
      <c r="HD129" s="13">
        <v>1</v>
      </c>
      <c r="HE129" s="13">
        <v>2</v>
      </c>
      <c r="HF129" s="13"/>
      <c r="HG129" s="13"/>
      <c r="HH129" s="13">
        <v>1</v>
      </c>
      <c r="HI129" s="13">
        <v>1</v>
      </c>
      <c r="HJ129" s="13">
        <v>3</v>
      </c>
      <c r="HK129" s="13">
        <v>2</v>
      </c>
      <c r="HL129" s="13">
        <v>2</v>
      </c>
      <c r="HM129" s="13"/>
      <c r="HN129" s="13"/>
      <c r="HO129" s="13">
        <v>1</v>
      </c>
      <c r="HP129" s="13">
        <v>1</v>
      </c>
      <c r="HQ129" s="13">
        <v>2</v>
      </c>
      <c r="HR129" s="13"/>
      <c r="HS129" s="13">
        <v>1</v>
      </c>
      <c r="HT129" s="13"/>
      <c r="HU129" s="13"/>
      <c r="HV129" s="13">
        <v>1</v>
      </c>
      <c r="HW129" s="13"/>
      <c r="HX129" s="13">
        <v>1</v>
      </c>
      <c r="HY129" s="13"/>
      <c r="HZ129" s="13"/>
      <c r="IA129" s="13">
        <v>1</v>
      </c>
      <c r="IB129" s="13"/>
      <c r="IC129" s="13"/>
      <c r="ID129" s="13"/>
      <c r="IE129" s="13"/>
      <c r="IF129" s="13"/>
      <c r="IG129" s="13"/>
      <c r="IH129" s="13"/>
      <c r="II129" s="13"/>
      <c r="IJ129" s="13"/>
      <c r="IK129" s="13">
        <v>1</v>
      </c>
      <c r="IL129" s="13"/>
      <c r="IM129" s="13"/>
      <c r="IN129" s="13"/>
      <c r="IO129" s="13">
        <v>1</v>
      </c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59">
        <v>69</v>
      </c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>
        <v>1</v>
      </c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59">
        <v>1</v>
      </c>
      <c r="NG129" s="13">
        <v>121</v>
      </c>
    </row>
    <row r="130" spans="1:371">
      <c r="A130" s="9" t="s">
        <v>141</v>
      </c>
      <c r="B130" s="253">
        <f t="shared" si="67"/>
        <v>160</v>
      </c>
      <c r="C130" s="253">
        <f t="shared" si="68"/>
        <v>137</v>
      </c>
      <c r="D130" s="253">
        <f t="shared" si="69"/>
        <v>365</v>
      </c>
      <c r="E130" s="253">
        <f t="shared" si="70"/>
        <v>435</v>
      </c>
      <c r="F130" s="253">
        <f t="shared" si="71"/>
        <v>1467</v>
      </c>
      <c r="G130" s="253">
        <f t="shared" si="72"/>
        <v>1379</v>
      </c>
      <c r="H130" s="253">
        <f t="shared" si="73"/>
        <v>1535</v>
      </c>
      <c r="I130" s="253">
        <f t="shared" si="74"/>
        <v>1294</v>
      </c>
      <c r="J130" s="253">
        <f t="shared" si="75"/>
        <v>1235</v>
      </c>
      <c r="K130" s="253">
        <f t="shared" si="76"/>
        <v>1069</v>
      </c>
      <c r="L130" s="253">
        <f t="shared" si="77"/>
        <v>754</v>
      </c>
      <c r="M130" s="253">
        <f t="shared" si="78"/>
        <v>703</v>
      </c>
      <c r="N130" s="253">
        <f t="shared" si="79"/>
        <v>347</v>
      </c>
      <c r="O130" s="253">
        <f t="shared" si="80"/>
        <v>336</v>
      </c>
      <c r="P130" s="253">
        <f t="shared" si="81"/>
        <v>146</v>
      </c>
      <c r="Q130" s="253">
        <f t="shared" si="82"/>
        <v>168</v>
      </c>
      <c r="R130" s="253">
        <f t="shared" si="83"/>
        <v>46</v>
      </c>
      <c r="S130" s="253">
        <f t="shared" si="84"/>
        <v>67</v>
      </c>
      <c r="T130" s="253">
        <f t="shared" si="85"/>
        <v>11</v>
      </c>
      <c r="U130" s="253">
        <f t="shared" si="86"/>
        <v>28</v>
      </c>
      <c r="W130" s="16" t="s">
        <v>141</v>
      </c>
      <c r="X130" s="447">
        <f t="shared" si="87"/>
        <v>160</v>
      </c>
      <c r="Y130" s="447">
        <f t="shared" si="88"/>
        <v>137</v>
      </c>
      <c r="Z130" s="447">
        <f t="shared" si="89"/>
        <v>365</v>
      </c>
      <c r="AA130" s="447">
        <f t="shared" si="90"/>
        <v>435</v>
      </c>
      <c r="AB130" s="447">
        <f t="shared" si="91"/>
        <v>1467</v>
      </c>
      <c r="AC130" s="447">
        <f t="shared" si="92"/>
        <v>1379</v>
      </c>
      <c r="AD130" s="447">
        <f t="shared" si="93"/>
        <v>1535</v>
      </c>
      <c r="AE130" s="447">
        <f t="shared" si="94"/>
        <v>1294</v>
      </c>
      <c r="AF130" s="447">
        <f t="shared" si="95"/>
        <v>1235</v>
      </c>
      <c r="AG130" s="447">
        <f t="shared" si="96"/>
        <v>1069</v>
      </c>
      <c r="AH130" s="447">
        <f t="shared" si="97"/>
        <v>754</v>
      </c>
      <c r="AI130" s="447">
        <f t="shared" si="98"/>
        <v>703</v>
      </c>
      <c r="AJ130" s="447">
        <f t="shared" si="99"/>
        <v>347</v>
      </c>
      <c r="AK130" s="447">
        <f t="shared" si="100"/>
        <v>336</v>
      </c>
      <c r="AL130" s="447">
        <f t="shared" si="101"/>
        <v>146</v>
      </c>
      <c r="AM130" s="447">
        <f t="shared" si="102"/>
        <v>168</v>
      </c>
      <c r="AN130" s="447">
        <f t="shared" si="103"/>
        <v>46</v>
      </c>
      <c r="AO130" s="447">
        <f t="shared" si="104"/>
        <v>67</v>
      </c>
      <c r="AP130" s="447">
        <f t="shared" si="105"/>
        <v>11</v>
      </c>
      <c r="AQ130" s="447">
        <f t="shared" si="106"/>
        <v>28</v>
      </c>
      <c r="AR130" s="447">
        <f t="shared" si="107"/>
        <v>62</v>
      </c>
      <c r="AT130" s="16" t="s">
        <v>141</v>
      </c>
      <c r="AU130" s="13">
        <v>14</v>
      </c>
      <c r="AV130" s="13">
        <v>26</v>
      </c>
      <c r="AW130" s="13">
        <v>13</v>
      </c>
      <c r="AX130" s="13">
        <v>5</v>
      </c>
      <c r="AY130" s="13">
        <v>15</v>
      </c>
      <c r="AZ130" s="13">
        <v>8</v>
      </c>
      <c r="BA130" s="13">
        <v>18</v>
      </c>
      <c r="BB130" s="13">
        <v>11</v>
      </c>
      <c r="BC130" s="13">
        <v>13</v>
      </c>
      <c r="BD130" s="13">
        <v>14</v>
      </c>
      <c r="BE130" s="13">
        <v>16</v>
      </c>
      <c r="BF130" s="13">
        <v>19</v>
      </c>
      <c r="BG130" s="13">
        <v>29</v>
      </c>
      <c r="BH130" s="13">
        <v>31</v>
      </c>
      <c r="BI130" s="13">
        <v>30</v>
      </c>
      <c r="BJ130" s="13">
        <v>33</v>
      </c>
      <c r="BK130" s="13">
        <v>47</v>
      </c>
      <c r="BL130" s="13">
        <v>57</v>
      </c>
      <c r="BM130" s="13">
        <v>87</v>
      </c>
      <c r="BN130" s="13">
        <v>86</v>
      </c>
      <c r="BO130" s="13">
        <v>104</v>
      </c>
      <c r="BP130" s="13">
        <v>123</v>
      </c>
      <c r="BQ130" s="13">
        <v>138</v>
      </c>
      <c r="BR130" s="13">
        <v>127</v>
      </c>
      <c r="BS130" s="13">
        <v>154</v>
      </c>
      <c r="BT130" s="13">
        <v>150</v>
      </c>
      <c r="BU130" s="13">
        <v>152</v>
      </c>
      <c r="BV130" s="13">
        <v>144</v>
      </c>
      <c r="BW130" s="13">
        <v>137</v>
      </c>
      <c r="BX130" s="13">
        <v>150</v>
      </c>
      <c r="BY130" s="13">
        <v>124</v>
      </c>
      <c r="BZ130" s="13">
        <v>149</v>
      </c>
      <c r="CA130" s="13">
        <v>154</v>
      </c>
      <c r="CB130" s="13">
        <v>111</v>
      </c>
      <c r="CC130" s="13">
        <v>140</v>
      </c>
      <c r="CD130" s="13">
        <v>113</v>
      </c>
      <c r="CE130" s="13">
        <v>136</v>
      </c>
      <c r="CF130" s="13">
        <v>109</v>
      </c>
      <c r="CG130" s="13">
        <v>138</v>
      </c>
      <c r="CH130" s="13">
        <v>120</v>
      </c>
      <c r="CI130" s="13">
        <v>118</v>
      </c>
      <c r="CJ130" s="13">
        <v>125</v>
      </c>
      <c r="CK130" s="13">
        <v>98</v>
      </c>
      <c r="CL130" s="13">
        <v>126</v>
      </c>
      <c r="CM130" s="13">
        <v>107</v>
      </c>
      <c r="CN130" s="13">
        <v>111</v>
      </c>
      <c r="CO130" s="13">
        <v>97</v>
      </c>
      <c r="CP130" s="13">
        <v>92</v>
      </c>
      <c r="CQ130" s="13">
        <v>107</v>
      </c>
      <c r="CR130" s="13">
        <v>88</v>
      </c>
      <c r="CS130" s="13">
        <v>102</v>
      </c>
      <c r="CT130" s="13">
        <v>83</v>
      </c>
      <c r="CU130" s="13">
        <v>94</v>
      </c>
      <c r="CV130" s="13">
        <v>71</v>
      </c>
      <c r="CW130" s="13">
        <v>69</v>
      </c>
      <c r="CX130" s="13">
        <v>65</v>
      </c>
      <c r="CY130" s="13">
        <v>54</v>
      </c>
      <c r="CZ130" s="13">
        <v>59</v>
      </c>
      <c r="DA130" s="13">
        <v>44</v>
      </c>
      <c r="DB130" s="13">
        <v>62</v>
      </c>
      <c r="DC130" s="13">
        <v>52</v>
      </c>
      <c r="DD130" s="13">
        <v>32</v>
      </c>
      <c r="DE130" s="13">
        <v>39</v>
      </c>
      <c r="DF130" s="13">
        <v>36</v>
      </c>
      <c r="DG130" s="13">
        <v>36</v>
      </c>
      <c r="DH130" s="13">
        <v>32</v>
      </c>
      <c r="DI130" s="13">
        <v>31</v>
      </c>
      <c r="DJ130" s="13">
        <v>27</v>
      </c>
      <c r="DK130" s="13">
        <v>30</v>
      </c>
      <c r="DL130" s="13">
        <v>21</v>
      </c>
      <c r="DM130" s="13">
        <v>33</v>
      </c>
      <c r="DN130" s="13">
        <v>21</v>
      </c>
      <c r="DO130" s="13">
        <v>13</v>
      </c>
      <c r="DP130" s="13">
        <v>24</v>
      </c>
      <c r="DQ130" s="13">
        <v>12</v>
      </c>
      <c r="DR130" s="13">
        <v>15</v>
      </c>
      <c r="DS130" s="13">
        <v>11</v>
      </c>
      <c r="DT130" s="13">
        <v>16</v>
      </c>
      <c r="DU130" s="13">
        <v>16</v>
      </c>
      <c r="DV130" s="13">
        <v>7</v>
      </c>
      <c r="DW130" s="13">
        <v>9</v>
      </c>
      <c r="DX130" s="13">
        <v>10</v>
      </c>
      <c r="DY130" s="13">
        <v>5</v>
      </c>
      <c r="DZ130" s="13">
        <v>8</v>
      </c>
      <c r="EA130" s="13">
        <v>5</v>
      </c>
      <c r="EB130" s="13">
        <v>8</v>
      </c>
      <c r="EC130" s="13">
        <v>7</v>
      </c>
      <c r="ED130" s="13">
        <v>6</v>
      </c>
      <c r="EE130" s="13">
        <v>4</v>
      </c>
      <c r="EF130" s="13">
        <v>5</v>
      </c>
      <c r="EG130" s="13">
        <v>6</v>
      </c>
      <c r="EH130" s="13">
        <v>6</v>
      </c>
      <c r="EI130" s="13">
        <v>5</v>
      </c>
      <c r="EJ130" s="13">
        <v>1</v>
      </c>
      <c r="EK130" s="13">
        <v>2</v>
      </c>
      <c r="EL130" s="13">
        <v>2</v>
      </c>
      <c r="EM130" s="13">
        <v>1</v>
      </c>
      <c r="EN130" s="13">
        <v>1</v>
      </c>
      <c r="EO130" s="13"/>
      <c r="EP130" s="13">
        <v>2</v>
      </c>
      <c r="EQ130" s="13"/>
      <c r="ER130" s="13">
        <v>2</v>
      </c>
      <c r="ES130" s="13"/>
      <c r="ET130" s="13"/>
      <c r="EU130" s="13"/>
      <c r="EV130" s="13"/>
      <c r="EW130" s="13"/>
      <c r="EX130" s="13"/>
      <c r="EY130" s="13"/>
      <c r="EZ130" s="13"/>
      <c r="FA130" s="13"/>
      <c r="FB130" s="59">
        <v>5616</v>
      </c>
      <c r="FC130" s="13">
        <v>22</v>
      </c>
      <c r="FD130" s="13">
        <v>20</v>
      </c>
      <c r="FE130" s="13">
        <v>22</v>
      </c>
      <c r="FF130" s="13">
        <v>18</v>
      </c>
      <c r="FG130" s="13">
        <v>11</v>
      </c>
      <c r="FH130" s="13">
        <v>12</v>
      </c>
      <c r="FI130" s="13">
        <v>22</v>
      </c>
      <c r="FJ130" s="13">
        <v>12</v>
      </c>
      <c r="FK130" s="13">
        <v>13</v>
      </c>
      <c r="FL130" s="13">
        <v>8</v>
      </c>
      <c r="FM130" s="13">
        <v>11</v>
      </c>
      <c r="FN130" s="13">
        <v>13</v>
      </c>
      <c r="FO130" s="13">
        <v>22</v>
      </c>
      <c r="FP130" s="13">
        <v>25</v>
      </c>
      <c r="FQ130" s="13">
        <v>22</v>
      </c>
      <c r="FR130" s="13">
        <v>27</v>
      </c>
      <c r="FS130" s="13">
        <v>29</v>
      </c>
      <c r="FT130" s="13">
        <v>56</v>
      </c>
      <c r="FU130" s="13">
        <v>75</v>
      </c>
      <c r="FV130" s="13">
        <v>85</v>
      </c>
      <c r="FW130" s="13">
        <v>96</v>
      </c>
      <c r="FX130" s="13">
        <v>109</v>
      </c>
      <c r="FY130" s="13">
        <v>142</v>
      </c>
      <c r="FZ130" s="13">
        <v>124</v>
      </c>
      <c r="GA130" s="13">
        <v>153</v>
      </c>
      <c r="GB130" s="13">
        <v>154</v>
      </c>
      <c r="GC130" s="13">
        <v>168</v>
      </c>
      <c r="GD130" s="13">
        <v>182</v>
      </c>
      <c r="GE130" s="13">
        <v>162</v>
      </c>
      <c r="GF130" s="13">
        <v>177</v>
      </c>
      <c r="GG130" s="13">
        <v>172</v>
      </c>
      <c r="GH130" s="13">
        <v>172</v>
      </c>
      <c r="GI130" s="13">
        <v>153</v>
      </c>
      <c r="GJ130" s="13">
        <v>145</v>
      </c>
      <c r="GK130" s="13">
        <v>175</v>
      </c>
      <c r="GL130" s="13">
        <v>144</v>
      </c>
      <c r="GM130" s="13">
        <v>154</v>
      </c>
      <c r="GN130" s="13">
        <v>138</v>
      </c>
      <c r="GO130" s="13">
        <v>148</v>
      </c>
      <c r="GP130" s="13">
        <v>134</v>
      </c>
      <c r="GQ130" s="13">
        <v>142</v>
      </c>
      <c r="GR130" s="13">
        <v>141</v>
      </c>
      <c r="GS130" s="13">
        <v>122</v>
      </c>
      <c r="GT130" s="13">
        <v>135</v>
      </c>
      <c r="GU130" s="13">
        <v>163</v>
      </c>
      <c r="GV130" s="13">
        <v>115</v>
      </c>
      <c r="GW130" s="13">
        <v>106</v>
      </c>
      <c r="GX130" s="13">
        <v>111</v>
      </c>
      <c r="GY130" s="13">
        <v>97</v>
      </c>
      <c r="GZ130" s="13">
        <v>103</v>
      </c>
      <c r="HA130" s="13">
        <v>107</v>
      </c>
      <c r="HB130" s="13">
        <v>109</v>
      </c>
      <c r="HC130" s="13">
        <v>71</v>
      </c>
      <c r="HD130" s="13">
        <v>76</v>
      </c>
      <c r="HE130" s="13">
        <v>88</v>
      </c>
      <c r="HF130" s="13">
        <v>77</v>
      </c>
      <c r="HG130" s="13">
        <v>62</v>
      </c>
      <c r="HH130" s="13">
        <v>66</v>
      </c>
      <c r="HI130" s="13">
        <v>46</v>
      </c>
      <c r="HJ130" s="13">
        <v>52</v>
      </c>
      <c r="HK130" s="13">
        <v>50</v>
      </c>
      <c r="HL130" s="13">
        <v>41</v>
      </c>
      <c r="HM130" s="13">
        <v>51</v>
      </c>
      <c r="HN130" s="13">
        <v>23</v>
      </c>
      <c r="HO130" s="13">
        <v>36</v>
      </c>
      <c r="HP130" s="13">
        <v>35</v>
      </c>
      <c r="HQ130" s="13">
        <v>25</v>
      </c>
      <c r="HR130" s="13">
        <v>33</v>
      </c>
      <c r="HS130" s="13">
        <v>27</v>
      </c>
      <c r="HT130" s="13">
        <v>26</v>
      </c>
      <c r="HU130" s="13">
        <v>23</v>
      </c>
      <c r="HV130" s="13">
        <v>26</v>
      </c>
      <c r="HW130" s="13">
        <v>11</v>
      </c>
      <c r="HX130" s="13">
        <v>10</v>
      </c>
      <c r="HY130" s="13">
        <v>19</v>
      </c>
      <c r="HZ130" s="13">
        <v>13</v>
      </c>
      <c r="IA130" s="13">
        <v>14</v>
      </c>
      <c r="IB130" s="13">
        <v>7</v>
      </c>
      <c r="IC130" s="13">
        <v>15</v>
      </c>
      <c r="ID130" s="13">
        <v>8</v>
      </c>
      <c r="IE130" s="13">
        <v>9</v>
      </c>
      <c r="IF130" s="13">
        <v>2</v>
      </c>
      <c r="IG130" s="13">
        <v>6</v>
      </c>
      <c r="IH130" s="13">
        <v>6</v>
      </c>
      <c r="II130" s="13">
        <v>7</v>
      </c>
      <c r="IJ130" s="13">
        <v>3</v>
      </c>
      <c r="IK130" s="13">
        <v>4</v>
      </c>
      <c r="IL130" s="13">
        <v>3</v>
      </c>
      <c r="IM130" s="13">
        <v>2</v>
      </c>
      <c r="IN130" s="13">
        <v>4</v>
      </c>
      <c r="IO130" s="13">
        <v>7</v>
      </c>
      <c r="IP130" s="13">
        <v>1</v>
      </c>
      <c r="IQ130" s="13">
        <v>1</v>
      </c>
      <c r="IR130" s="13"/>
      <c r="IS130" s="13">
        <v>2</v>
      </c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59">
        <v>6066</v>
      </c>
      <c r="JG130" s="13">
        <v>3</v>
      </c>
      <c r="JH130" s="13"/>
      <c r="JI130" s="13"/>
      <c r="JJ130" s="13"/>
      <c r="JK130" s="13"/>
      <c r="JL130" s="13"/>
      <c r="JM130" s="13"/>
      <c r="JN130" s="13">
        <v>1</v>
      </c>
      <c r="JO130" s="13"/>
      <c r="JP130" s="13">
        <v>1</v>
      </c>
      <c r="JQ130" s="13"/>
      <c r="JR130" s="13"/>
      <c r="JS130" s="13"/>
      <c r="JT130" s="13"/>
      <c r="JU130" s="13"/>
      <c r="JV130" s="13">
        <v>1</v>
      </c>
      <c r="JW130" s="13">
        <v>1</v>
      </c>
      <c r="JX130" s="13"/>
      <c r="JY130" s="13"/>
      <c r="JZ130" s="13">
        <v>1</v>
      </c>
      <c r="KA130" s="13">
        <v>1</v>
      </c>
      <c r="KB130" s="13"/>
      <c r="KC130" s="13"/>
      <c r="KD130" s="13">
        <v>4</v>
      </c>
      <c r="KE130" s="13"/>
      <c r="KF130" s="13">
        <v>1</v>
      </c>
      <c r="KG130" s="13">
        <v>1</v>
      </c>
      <c r="KH130" s="13">
        <v>2</v>
      </c>
      <c r="KI130" s="13">
        <v>1</v>
      </c>
      <c r="KJ130" s="13">
        <v>1</v>
      </c>
      <c r="KK130" s="13">
        <v>1</v>
      </c>
      <c r="KL130" s="13">
        <v>3</v>
      </c>
      <c r="KM130" s="13"/>
      <c r="KN130" s="13">
        <v>1</v>
      </c>
      <c r="KO130" s="13">
        <v>4</v>
      </c>
      <c r="KP130" s="13"/>
      <c r="KQ130" s="13">
        <v>2</v>
      </c>
      <c r="KR130" s="13">
        <v>1</v>
      </c>
      <c r="KS130" s="13">
        <v>3</v>
      </c>
      <c r="KT130" s="13">
        <v>2</v>
      </c>
      <c r="KU130" s="13"/>
      <c r="KV130" s="13"/>
      <c r="KW130" s="13">
        <v>3</v>
      </c>
      <c r="KX130" s="13">
        <v>1</v>
      </c>
      <c r="KY130" s="13">
        <v>1</v>
      </c>
      <c r="KZ130" s="13"/>
      <c r="LA130" s="13">
        <v>2</v>
      </c>
      <c r="LB130" s="13"/>
      <c r="LC130" s="13"/>
      <c r="LD130" s="13">
        <v>2</v>
      </c>
      <c r="LE130" s="13">
        <v>2</v>
      </c>
      <c r="LF130" s="13">
        <v>1</v>
      </c>
      <c r="LG130" s="13"/>
      <c r="LH130" s="13">
        <v>5</v>
      </c>
      <c r="LI130" s="13"/>
      <c r="LJ130" s="13"/>
      <c r="LK130" s="13"/>
      <c r="LL130" s="13"/>
      <c r="LM130" s="13"/>
      <c r="LN130" s="13"/>
      <c r="LO130" s="13">
        <v>1</v>
      </c>
      <c r="LP130" s="13"/>
      <c r="LQ130" s="13"/>
      <c r="LR130" s="13"/>
      <c r="LS130" s="13"/>
      <c r="LT130" s="13">
        <v>1</v>
      </c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>
        <v>1</v>
      </c>
      <c r="MF130" s="13">
        <v>1</v>
      </c>
      <c r="MG130" s="13">
        <v>1</v>
      </c>
      <c r="MH130" s="13"/>
      <c r="MI130" s="13"/>
      <c r="MJ130" s="13">
        <v>1</v>
      </c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>
        <v>3</v>
      </c>
      <c r="NF130" s="59">
        <v>62</v>
      </c>
      <c r="NG130" s="13">
        <v>11744</v>
      </c>
    </row>
    <row r="131" spans="1:371">
      <c r="A131" s="8" t="s">
        <v>142</v>
      </c>
      <c r="B131" s="253">
        <f t="shared" si="67"/>
        <v>24</v>
      </c>
      <c r="C131" s="253">
        <f t="shared" si="68"/>
        <v>13</v>
      </c>
      <c r="D131" s="253">
        <f t="shared" si="69"/>
        <v>54</v>
      </c>
      <c r="E131" s="253">
        <f t="shared" si="70"/>
        <v>59</v>
      </c>
      <c r="F131" s="253">
        <f t="shared" si="71"/>
        <v>134</v>
      </c>
      <c r="G131" s="253">
        <f t="shared" si="72"/>
        <v>123</v>
      </c>
      <c r="H131" s="253">
        <f t="shared" si="73"/>
        <v>138</v>
      </c>
      <c r="I131" s="253">
        <f t="shared" si="74"/>
        <v>152</v>
      </c>
      <c r="J131" s="253">
        <f t="shared" si="75"/>
        <v>118</v>
      </c>
      <c r="K131" s="253">
        <f t="shared" si="76"/>
        <v>138</v>
      </c>
      <c r="L131" s="253">
        <f t="shared" si="77"/>
        <v>96</v>
      </c>
      <c r="M131" s="253">
        <f t="shared" si="78"/>
        <v>96</v>
      </c>
      <c r="N131" s="253">
        <f t="shared" si="79"/>
        <v>51</v>
      </c>
      <c r="O131" s="253">
        <f t="shared" si="80"/>
        <v>48</v>
      </c>
      <c r="P131" s="253">
        <f t="shared" si="81"/>
        <v>25</v>
      </c>
      <c r="Q131" s="253">
        <f t="shared" si="82"/>
        <v>23</v>
      </c>
      <c r="R131" s="253">
        <f t="shared" si="83"/>
        <v>11</v>
      </c>
      <c r="S131" s="253">
        <f t="shared" si="84"/>
        <v>17</v>
      </c>
      <c r="T131" s="253">
        <f t="shared" si="85"/>
        <v>1</v>
      </c>
      <c r="U131" s="253">
        <f t="shared" si="86"/>
        <v>13</v>
      </c>
      <c r="W131" s="16" t="s">
        <v>142</v>
      </c>
      <c r="X131" s="447">
        <f t="shared" si="87"/>
        <v>24</v>
      </c>
      <c r="Y131" s="447">
        <f t="shared" si="88"/>
        <v>13</v>
      </c>
      <c r="Z131" s="447">
        <f t="shared" si="89"/>
        <v>54</v>
      </c>
      <c r="AA131" s="447">
        <f t="shared" si="90"/>
        <v>59</v>
      </c>
      <c r="AB131" s="447">
        <f t="shared" si="91"/>
        <v>134</v>
      </c>
      <c r="AC131" s="447">
        <f t="shared" si="92"/>
        <v>123</v>
      </c>
      <c r="AD131" s="447">
        <f t="shared" si="93"/>
        <v>138</v>
      </c>
      <c r="AE131" s="447">
        <f t="shared" si="94"/>
        <v>152</v>
      </c>
      <c r="AF131" s="447">
        <f t="shared" si="95"/>
        <v>118</v>
      </c>
      <c r="AG131" s="447">
        <f t="shared" si="96"/>
        <v>138</v>
      </c>
      <c r="AH131" s="447">
        <f t="shared" si="97"/>
        <v>96</v>
      </c>
      <c r="AI131" s="447">
        <f t="shared" si="98"/>
        <v>96</v>
      </c>
      <c r="AJ131" s="447">
        <f t="shared" si="99"/>
        <v>51</v>
      </c>
      <c r="AK131" s="447">
        <f t="shared" si="100"/>
        <v>48</v>
      </c>
      <c r="AL131" s="447">
        <f t="shared" si="101"/>
        <v>25</v>
      </c>
      <c r="AM131" s="447">
        <f t="shared" si="102"/>
        <v>23</v>
      </c>
      <c r="AN131" s="447">
        <f t="shared" si="103"/>
        <v>11</v>
      </c>
      <c r="AO131" s="447">
        <f t="shared" si="104"/>
        <v>17</v>
      </c>
      <c r="AP131" s="447">
        <f t="shared" si="105"/>
        <v>1</v>
      </c>
      <c r="AQ131" s="447">
        <f t="shared" si="106"/>
        <v>13</v>
      </c>
      <c r="AR131" s="447">
        <f t="shared" si="107"/>
        <v>2</v>
      </c>
      <c r="AT131" s="16" t="s">
        <v>142</v>
      </c>
      <c r="AU131" s="13"/>
      <c r="AV131" s="13">
        <v>4</v>
      </c>
      <c r="AW131" s="13">
        <v>2</v>
      </c>
      <c r="AX131" s="13"/>
      <c r="AY131" s="13"/>
      <c r="AZ131" s="13">
        <v>2</v>
      </c>
      <c r="BA131" s="13"/>
      <c r="BB131" s="13">
        <v>2</v>
      </c>
      <c r="BC131" s="13">
        <v>2</v>
      </c>
      <c r="BD131" s="13">
        <v>1</v>
      </c>
      <c r="BE131" s="13">
        <v>6</v>
      </c>
      <c r="BF131" s="13">
        <v>5</v>
      </c>
      <c r="BG131" s="13">
        <v>2</v>
      </c>
      <c r="BH131" s="13"/>
      <c r="BI131" s="13">
        <v>8</v>
      </c>
      <c r="BJ131" s="13">
        <v>6</v>
      </c>
      <c r="BK131" s="13">
        <v>4</v>
      </c>
      <c r="BL131" s="13">
        <v>8</v>
      </c>
      <c r="BM131" s="13">
        <v>8</v>
      </c>
      <c r="BN131" s="13">
        <v>12</v>
      </c>
      <c r="BO131" s="13">
        <v>10</v>
      </c>
      <c r="BP131" s="13">
        <v>17</v>
      </c>
      <c r="BQ131" s="13">
        <v>6</v>
      </c>
      <c r="BR131" s="13">
        <v>11</v>
      </c>
      <c r="BS131" s="13">
        <v>10</v>
      </c>
      <c r="BT131" s="13">
        <v>9</v>
      </c>
      <c r="BU131" s="13">
        <v>14</v>
      </c>
      <c r="BV131" s="13">
        <v>17</v>
      </c>
      <c r="BW131" s="13">
        <v>11</v>
      </c>
      <c r="BX131" s="13">
        <v>18</v>
      </c>
      <c r="BY131" s="13">
        <v>16</v>
      </c>
      <c r="BZ131" s="13">
        <v>13</v>
      </c>
      <c r="CA131" s="13">
        <v>19</v>
      </c>
      <c r="CB131" s="13">
        <v>21</v>
      </c>
      <c r="CC131" s="13">
        <v>21</v>
      </c>
      <c r="CD131" s="13">
        <v>12</v>
      </c>
      <c r="CE131" s="13">
        <v>9</v>
      </c>
      <c r="CF131" s="13">
        <v>9</v>
      </c>
      <c r="CG131" s="13">
        <v>16</v>
      </c>
      <c r="CH131" s="13">
        <v>16</v>
      </c>
      <c r="CI131" s="13">
        <v>6</v>
      </c>
      <c r="CJ131" s="13">
        <v>19</v>
      </c>
      <c r="CK131" s="13">
        <v>21</v>
      </c>
      <c r="CL131" s="13">
        <v>9</v>
      </c>
      <c r="CM131" s="13">
        <v>16</v>
      </c>
      <c r="CN131" s="13">
        <v>16</v>
      </c>
      <c r="CO131" s="13">
        <v>11</v>
      </c>
      <c r="CP131" s="13">
        <v>14</v>
      </c>
      <c r="CQ131" s="13">
        <v>14</v>
      </c>
      <c r="CR131" s="13">
        <v>12</v>
      </c>
      <c r="CS131" s="13">
        <v>8</v>
      </c>
      <c r="CT131" s="13">
        <v>13</v>
      </c>
      <c r="CU131" s="13">
        <v>10</v>
      </c>
      <c r="CV131" s="13">
        <v>14</v>
      </c>
      <c r="CW131" s="13">
        <v>14</v>
      </c>
      <c r="CX131" s="13">
        <v>10</v>
      </c>
      <c r="CY131" s="13">
        <v>8</v>
      </c>
      <c r="CZ131" s="13">
        <v>4</v>
      </c>
      <c r="DA131" s="13">
        <v>9</v>
      </c>
      <c r="DB131" s="13">
        <v>6</v>
      </c>
      <c r="DC131" s="13">
        <v>10</v>
      </c>
      <c r="DD131" s="13">
        <v>6</v>
      </c>
      <c r="DE131" s="13">
        <v>4</v>
      </c>
      <c r="DF131" s="13">
        <v>6</v>
      </c>
      <c r="DG131" s="13">
        <v>3</v>
      </c>
      <c r="DH131" s="13">
        <v>6</v>
      </c>
      <c r="DI131" s="13">
        <v>5</v>
      </c>
      <c r="DJ131" s="13">
        <v>4</v>
      </c>
      <c r="DK131" s="13">
        <v>1</v>
      </c>
      <c r="DL131" s="13">
        <v>3</v>
      </c>
      <c r="DM131" s="13">
        <v>1</v>
      </c>
      <c r="DN131" s="13">
        <v>1</v>
      </c>
      <c r="DO131" s="13">
        <v>3</v>
      </c>
      <c r="DP131" s="13">
        <v>2</v>
      </c>
      <c r="DQ131" s="13">
        <v>2</v>
      </c>
      <c r="DR131" s="13">
        <v>4</v>
      </c>
      <c r="DS131" s="13">
        <v>3</v>
      </c>
      <c r="DT131" s="13">
        <v>4</v>
      </c>
      <c r="DU131" s="13">
        <v>3</v>
      </c>
      <c r="DV131" s="13"/>
      <c r="DW131" s="13">
        <v>2</v>
      </c>
      <c r="DX131" s="13">
        <v>1</v>
      </c>
      <c r="DY131" s="13">
        <v>1</v>
      </c>
      <c r="DZ131" s="13">
        <v>4</v>
      </c>
      <c r="EA131" s="13"/>
      <c r="EB131" s="13">
        <v>3</v>
      </c>
      <c r="EC131" s="13">
        <v>1</v>
      </c>
      <c r="ED131" s="13">
        <v>2</v>
      </c>
      <c r="EE131" s="13">
        <v>3</v>
      </c>
      <c r="EF131" s="13"/>
      <c r="EG131" s="13">
        <v>2</v>
      </c>
      <c r="EH131" s="13">
        <v>3</v>
      </c>
      <c r="EI131" s="13"/>
      <c r="EJ131" s="13">
        <v>3</v>
      </c>
      <c r="EK131" s="13">
        <v>1</v>
      </c>
      <c r="EL131" s="13">
        <v>3</v>
      </c>
      <c r="EM131" s="13">
        <v>1</v>
      </c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>
        <v>1</v>
      </c>
      <c r="FB131" s="59">
        <v>683</v>
      </c>
      <c r="FC131" s="13">
        <v>2</v>
      </c>
      <c r="FD131" s="13">
        <v>3</v>
      </c>
      <c r="FE131" s="13">
        <v>3</v>
      </c>
      <c r="FF131" s="13">
        <v>6</v>
      </c>
      <c r="FG131" s="13">
        <v>2</v>
      </c>
      <c r="FH131" s="13">
        <v>1</v>
      </c>
      <c r="FI131" s="13">
        <v>2</v>
      </c>
      <c r="FJ131" s="13">
        <v>2</v>
      </c>
      <c r="FK131" s="13">
        <v>1</v>
      </c>
      <c r="FL131" s="13">
        <v>2</v>
      </c>
      <c r="FM131" s="13">
        <v>1</v>
      </c>
      <c r="FN131" s="13">
        <v>4</v>
      </c>
      <c r="FO131" s="13">
        <v>6</v>
      </c>
      <c r="FP131" s="13">
        <v>6</v>
      </c>
      <c r="FQ131" s="13">
        <v>3</v>
      </c>
      <c r="FR131" s="13">
        <v>5</v>
      </c>
      <c r="FS131" s="13">
        <v>4</v>
      </c>
      <c r="FT131" s="13">
        <v>12</v>
      </c>
      <c r="FU131" s="13">
        <v>3</v>
      </c>
      <c r="FV131" s="13">
        <v>10</v>
      </c>
      <c r="FW131" s="13">
        <v>8</v>
      </c>
      <c r="FX131" s="13">
        <v>7</v>
      </c>
      <c r="FY131" s="13">
        <v>9</v>
      </c>
      <c r="FZ131" s="13">
        <v>12</v>
      </c>
      <c r="GA131" s="13">
        <v>13</v>
      </c>
      <c r="GB131" s="13">
        <v>14</v>
      </c>
      <c r="GC131" s="13">
        <v>10</v>
      </c>
      <c r="GD131" s="13">
        <v>17</v>
      </c>
      <c r="GE131" s="13">
        <v>23</v>
      </c>
      <c r="GF131" s="13">
        <v>21</v>
      </c>
      <c r="GG131" s="13">
        <v>12</v>
      </c>
      <c r="GH131" s="13">
        <v>13</v>
      </c>
      <c r="GI131" s="13">
        <v>12</v>
      </c>
      <c r="GJ131" s="13">
        <v>9</v>
      </c>
      <c r="GK131" s="13">
        <v>17</v>
      </c>
      <c r="GL131" s="13">
        <v>10</v>
      </c>
      <c r="GM131" s="13">
        <v>17</v>
      </c>
      <c r="GN131" s="13">
        <v>16</v>
      </c>
      <c r="GO131" s="13">
        <v>14</v>
      </c>
      <c r="GP131" s="13">
        <v>18</v>
      </c>
      <c r="GQ131" s="13">
        <v>14</v>
      </c>
      <c r="GR131" s="13">
        <v>9</v>
      </c>
      <c r="GS131" s="13">
        <v>14</v>
      </c>
      <c r="GT131" s="13">
        <v>9</v>
      </c>
      <c r="GU131" s="13">
        <v>14</v>
      </c>
      <c r="GV131" s="13">
        <v>14</v>
      </c>
      <c r="GW131" s="13">
        <v>5</v>
      </c>
      <c r="GX131" s="13">
        <v>8</v>
      </c>
      <c r="GY131" s="13">
        <v>16</v>
      </c>
      <c r="GZ131" s="13">
        <v>15</v>
      </c>
      <c r="HA131" s="13">
        <v>8</v>
      </c>
      <c r="HB131" s="13">
        <v>10</v>
      </c>
      <c r="HC131" s="13">
        <v>11</v>
      </c>
      <c r="HD131" s="13">
        <v>15</v>
      </c>
      <c r="HE131" s="13">
        <v>10</v>
      </c>
      <c r="HF131" s="13">
        <v>5</v>
      </c>
      <c r="HG131" s="13">
        <v>14</v>
      </c>
      <c r="HH131" s="13">
        <v>9</v>
      </c>
      <c r="HI131" s="13">
        <v>7</v>
      </c>
      <c r="HJ131" s="13">
        <v>7</v>
      </c>
      <c r="HK131" s="13">
        <v>5</v>
      </c>
      <c r="HL131" s="13">
        <v>5</v>
      </c>
      <c r="HM131" s="13">
        <v>3</v>
      </c>
      <c r="HN131" s="13">
        <v>7</v>
      </c>
      <c r="HO131" s="13">
        <v>5</v>
      </c>
      <c r="HP131" s="13">
        <v>3</v>
      </c>
      <c r="HQ131" s="13">
        <v>5</v>
      </c>
      <c r="HR131" s="13">
        <v>10</v>
      </c>
      <c r="HS131" s="13">
        <v>4</v>
      </c>
      <c r="HT131" s="13">
        <v>4</v>
      </c>
      <c r="HU131" s="13">
        <v>4</v>
      </c>
      <c r="HV131" s="13">
        <v>3</v>
      </c>
      <c r="HW131" s="13">
        <v>3</v>
      </c>
      <c r="HX131" s="13"/>
      <c r="HY131" s="13">
        <v>2</v>
      </c>
      <c r="HZ131" s="13">
        <v>4</v>
      </c>
      <c r="IA131" s="13">
        <v>1</v>
      </c>
      <c r="IB131" s="13">
        <v>5</v>
      </c>
      <c r="IC131" s="13">
        <v>2</v>
      </c>
      <c r="ID131" s="13">
        <v>1</v>
      </c>
      <c r="IE131" s="13">
        <v>4</v>
      </c>
      <c r="IF131" s="13">
        <v>1</v>
      </c>
      <c r="IG131" s="13"/>
      <c r="IH131" s="13">
        <v>1</v>
      </c>
      <c r="II131" s="13">
        <v>1</v>
      </c>
      <c r="IJ131" s="13"/>
      <c r="IK131" s="13">
        <v>1</v>
      </c>
      <c r="IL131" s="13">
        <v>1</v>
      </c>
      <c r="IM131" s="13"/>
      <c r="IN131" s="13">
        <v>2</v>
      </c>
      <c r="IO131" s="13">
        <v>1</v>
      </c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59">
        <v>652</v>
      </c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>
        <v>1</v>
      </c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59">
        <v>1</v>
      </c>
      <c r="NG131" s="13">
        <v>1336</v>
      </c>
    </row>
    <row r="132" spans="1:371">
      <c r="A132" s="9" t="s">
        <v>213</v>
      </c>
      <c r="B132" s="253">
        <f t="shared" si="67"/>
        <v>38</v>
      </c>
      <c r="C132" s="253">
        <f t="shared" si="68"/>
        <v>36</v>
      </c>
      <c r="D132" s="253">
        <f t="shared" si="69"/>
        <v>65</v>
      </c>
      <c r="E132" s="253">
        <f t="shared" si="70"/>
        <v>77</v>
      </c>
      <c r="F132" s="253">
        <f t="shared" si="71"/>
        <v>347</v>
      </c>
      <c r="G132" s="253">
        <f t="shared" si="72"/>
        <v>343</v>
      </c>
      <c r="H132" s="253">
        <f t="shared" si="73"/>
        <v>412</v>
      </c>
      <c r="I132" s="253">
        <f t="shared" si="74"/>
        <v>388</v>
      </c>
      <c r="J132" s="253">
        <f t="shared" si="75"/>
        <v>269</v>
      </c>
      <c r="K132" s="253">
        <f t="shared" si="76"/>
        <v>283</v>
      </c>
      <c r="L132" s="253">
        <f t="shared" si="77"/>
        <v>171</v>
      </c>
      <c r="M132" s="253">
        <f t="shared" si="78"/>
        <v>133</v>
      </c>
      <c r="N132" s="253">
        <f t="shared" si="79"/>
        <v>92</v>
      </c>
      <c r="O132" s="253">
        <f t="shared" si="80"/>
        <v>79</v>
      </c>
      <c r="P132" s="253">
        <f t="shared" si="81"/>
        <v>28</v>
      </c>
      <c r="Q132" s="253">
        <f t="shared" si="82"/>
        <v>28</v>
      </c>
      <c r="R132" s="253">
        <f t="shared" si="83"/>
        <v>12</v>
      </c>
      <c r="S132" s="253">
        <f t="shared" si="84"/>
        <v>8</v>
      </c>
      <c r="T132" s="253">
        <f t="shared" si="85"/>
        <v>2</v>
      </c>
      <c r="U132" s="253">
        <f t="shared" si="86"/>
        <v>2</v>
      </c>
      <c r="W132" s="16" t="s">
        <v>213</v>
      </c>
      <c r="X132" s="447">
        <f t="shared" si="87"/>
        <v>38</v>
      </c>
      <c r="Y132" s="447">
        <f t="shared" si="88"/>
        <v>36</v>
      </c>
      <c r="Z132" s="447">
        <f t="shared" si="89"/>
        <v>65</v>
      </c>
      <c r="AA132" s="447">
        <f t="shared" si="90"/>
        <v>77</v>
      </c>
      <c r="AB132" s="447">
        <f t="shared" si="91"/>
        <v>347</v>
      </c>
      <c r="AC132" s="447">
        <f t="shared" si="92"/>
        <v>343</v>
      </c>
      <c r="AD132" s="447">
        <f t="shared" si="93"/>
        <v>412</v>
      </c>
      <c r="AE132" s="447">
        <f t="shared" si="94"/>
        <v>388</v>
      </c>
      <c r="AF132" s="447">
        <f t="shared" si="95"/>
        <v>269</v>
      </c>
      <c r="AG132" s="447">
        <f t="shared" si="96"/>
        <v>283</v>
      </c>
      <c r="AH132" s="447">
        <f t="shared" si="97"/>
        <v>171</v>
      </c>
      <c r="AI132" s="447">
        <f t="shared" si="98"/>
        <v>133</v>
      </c>
      <c r="AJ132" s="447">
        <f t="shared" si="99"/>
        <v>92</v>
      </c>
      <c r="AK132" s="447">
        <f t="shared" si="100"/>
        <v>79</v>
      </c>
      <c r="AL132" s="447">
        <f t="shared" si="101"/>
        <v>28</v>
      </c>
      <c r="AM132" s="447">
        <f t="shared" si="102"/>
        <v>28</v>
      </c>
      <c r="AN132" s="447">
        <f t="shared" si="103"/>
        <v>12</v>
      </c>
      <c r="AO132" s="447">
        <f t="shared" si="104"/>
        <v>8</v>
      </c>
      <c r="AP132" s="447">
        <f t="shared" si="105"/>
        <v>2</v>
      </c>
      <c r="AQ132" s="447">
        <f t="shared" si="106"/>
        <v>2</v>
      </c>
      <c r="AR132" s="447">
        <f t="shared" si="107"/>
        <v>5</v>
      </c>
      <c r="AT132" s="16" t="s">
        <v>213</v>
      </c>
      <c r="AU132" s="13">
        <v>5</v>
      </c>
      <c r="AV132" s="13">
        <v>10</v>
      </c>
      <c r="AW132" s="13">
        <v>3</v>
      </c>
      <c r="AX132" s="13"/>
      <c r="AY132" s="13">
        <v>2</v>
      </c>
      <c r="AZ132" s="13">
        <v>5</v>
      </c>
      <c r="BA132" s="13">
        <v>5</v>
      </c>
      <c r="BB132" s="13">
        <v>1</v>
      </c>
      <c r="BC132" s="13">
        <v>3</v>
      </c>
      <c r="BD132" s="13">
        <v>2</v>
      </c>
      <c r="BE132" s="13">
        <v>2</v>
      </c>
      <c r="BF132" s="13">
        <v>5</v>
      </c>
      <c r="BG132" s="13">
        <v>3</v>
      </c>
      <c r="BH132" s="13">
        <v>4</v>
      </c>
      <c r="BI132" s="13">
        <v>10</v>
      </c>
      <c r="BJ132" s="13">
        <v>12</v>
      </c>
      <c r="BK132" s="13">
        <v>8</v>
      </c>
      <c r="BL132" s="13">
        <v>10</v>
      </c>
      <c r="BM132" s="13">
        <v>9</v>
      </c>
      <c r="BN132" s="13">
        <v>14</v>
      </c>
      <c r="BO132" s="13">
        <v>27</v>
      </c>
      <c r="BP132" s="13">
        <v>26</v>
      </c>
      <c r="BQ132" s="13">
        <v>38</v>
      </c>
      <c r="BR132" s="13">
        <v>38</v>
      </c>
      <c r="BS132" s="13">
        <v>28</v>
      </c>
      <c r="BT132" s="13">
        <v>38</v>
      </c>
      <c r="BU132" s="13">
        <v>28</v>
      </c>
      <c r="BV132" s="13">
        <v>40</v>
      </c>
      <c r="BW132" s="13">
        <v>40</v>
      </c>
      <c r="BX132" s="13">
        <v>40</v>
      </c>
      <c r="BY132" s="13">
        <v>43</v>
      </c>
      <c r="BZ132" s="13">
        <v>38</v>
      </c>
      <c r="CA132" s="13">
        <v>41</v>
      </c>
      <c r="CB132" s="13">
        <v>34</v>
      </c>
      <c r="CC132" s="13">
        <v>51</v>
      </c>
      <c r="CD132" s="13">
        <v>35</v>
      </c>
      <c r="CE132" s="13">
        <v>33</v>
      </c>
      <c r="CF132" s="13">
        <v>37</v>
      </c>
      <c r="CG132" s="13">
        <v>44</v>
      </c>
      <c r="CH132" s="13">
        <v>32</v>
      </c>
      <c r="CI132" s="13">
        <v>25</v>
      </c>
      <c r="CJ132" s="13">
        <v>38</v>
      </c>
      <c r="CK132" s="13">
        <v>47</v>
      </c>
      <c r="CL132" s="13">
        <v>31</v>
      </c>
      <c r="CM132" s="13">
        <v>27</v>
      </c>
      <c r="CN132" s="13">
        <v>24</v>
      </c>
      <c r="CO132" s="13">
        <v>16</v>
      </c>
      <c r="CP132" s="13">
        <v>37</v>
      </c>
      <c r="CQ132" s="13">
        <v>19</v>
      </c>
      <c r="CR132" s="13">
        <v>19</v>
      </c>
      <c r="CS132" s="13">
        <v>21</v>
      </c>
      <c r="CT132" s="13">
        <v>11</v>
      </c>
      <c r="CU132" s="13">
        <v>13</v>
      </c>
      <c r="CV132" s="13">
        <v>16</v>
      </c>
      <c r="CW132" s="13">
        <v>11</v>
      </c>
      <c r="CX132" s="13">
        <v>12</v>
      </c>
      <c r="CY132" s="13">
        <v>10</v>
      </c>
      <c r="CZ132" s="13">
        <v>11</v>
      </c>
      <c r="DA132" s="13">
        <v>14</v>
      </c>
      <c r="DB132" s="13">
        <v>14</v>
      </c>
      <c r="DC132" s="13">
        <v>16</v>
      </c>
      <c r="DD132" s="13">
        <v>10</v>
      </c>
      <c r="DE132" s="13">
        <v>6</v>
      </c>
      <c r="DF132" s="13">
        <v>8</v>
      </c>
      <c r="DG132" s="13">
        <v>8</v>
      </c>
      <c r="DH132" s="13">
        <v>7</v>
      </c>
      <c r="DI132" s="13">
        <v>8</v>
      </c>
      <c r="DJ132" s="13">
        <v>6</v>
      </c>
      <c r="DK132" s="13">
        <v>3</v>
      </c>
      <c r="DL132" s="13">
        <v>7</v>
      </c>
      <c r="DM132" s="13">
        <v>7</v>
      </c>
      <c r="DN132" s="13">
        <v>6</v>
      </c>
      <c r="DO132" s="13">
        <v>3</v>
      </c>
      <c r="DP132" s="13">
        <v>3</v>
      </c>
      <c r="DQ132" s="13">
        <v>1</v>
      </c>
      <c r="DR132" s="13">
        <v>2</v>
      </c>
      <c r="DS132" s="13"/>
      <c r="DT132" s="13">
        <v>2</v>
      </c>
      <c r="DU132" s="13">
        <v>2</v>
      </c>
      <c r="DV132" s="13">
        <v>2</v>
      </c>
      <c r="DW132" s="13">
        <v>1</v>
      </c>
      <c r="DX132" s="13">
        <v>1</v>
      </c>
      <c r="DY132" s="13"/>
      <c r="DZ132" s="13"/>
      <c r="EA132" s="13">
        <v>2</v>
      </c>
      <c r="EB132" s="13"/>
      <c r="EC132" s="13">
        <v>2</v>
      </c>
      <c r="ED132" s="13"/>
      <c r="EE132" s="13"/>
      <c r="EF132" s="13">
        <v>2</v>
      </c>
      <c r="EG132" s="13">
        <v>1</v>
      </c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>
        <v>1</v>
      </c>
      <c r="FA132" s="13"/>
      <c r="FB132" s="59">
        <v>1377</v>
      </c>
      <c r="FC132" s="13">
        <v>5</v>
      </c>
      <c r="FD132" s="13">
        <v>4</v>
      </c>
      <c r="FE132" s="13">
        <v>5</v>
      </c>
      <c r="FF132" s="13">
        <v>6</v>
      </c>
      <c r="FG132" s="13">
        <v>3</v>
      </c>
      <c r="FH132" s="13">
        <v>3</v>
      </c>
      <c r="FI132" s="13">
        <v>4</v>
      </c>
      <c r="FJ132" s="13">
        <v>4</v>
      </c>
      <c r="FK132" s="13">
        <v>1</v>
      </c>
      <c r="FL132" s="13">
        <v>3</v>
      </c>
      <c r="FM132" s="13">
        <v>7</v>
      </c>
      <c r="FN132" s="13">
        <v>1</v>
      </c>
      <c r="FO132" s="13">
        <v>5</v>
      </c>
      <c r="FP132" s="13">
        <v>5</v>
      </c>
      <c r="FQ132" s="13">
        <v>6</v>
      </c>
      <c r="FR132" s="13">
        <v>13</v>
      </c>
      <c r="FS132" s="13">
        <v>4</v>
      </c>
      <c r="FT132" s="13">
        <v>7</v>
      </c>
      <c r="FU132" s="13">
        <v>8</v>
      </c>
      <c r="FV132" s="13">
        <v>9</v>
      </c>
      <c r="FW132" s="13">
        <v>17</v>
      </c>
      <c r="FX132" s="13">
        <v>24</v>
      </c>
      <c r="FY132" s="13">
        <v>29</v>
      </c>
      <c r="FZ132" s="13">
        <v>29</v>
      </c>
      <c r="GA132" s="13">
        <v>40</v>
      </c>
      <c r="GB132" s="13">
        <v>39</v>
      </c>
      <c r="GC132" s="13">
        <v>33</v>
      </c>
      <c r="GD132" s="13">
        <v>40</v>
      </c>
      <c r="GE132" s="13">
        <v>48</v>
      </c>
      <c r="GF132" s="13">
        <v>48</v>
      </c>
      <c r="GG132" s="13">
        <v>44</v>
      </c>
      <c r="GH132" s="13">
        <v>39</v>
      </c>
      <c r="GI132" s="13">
        <v>39</v>
      </c>
      <c r="GJ132" s="13">
        <v>49</v>
      </c>
      <c r="GK132" s="13">
        <v>32</v>
      </c>
      <c r="GL132" s="13">
        <v>45</v>
      </c>
      <c r="GM132" s="13">
        <v>42</v>
      </c>
      <c r="GN132" s="13">
        <v>39</v>
      </c>
      <c r="GO132" s="13">
        <v>47</v>
      </c>
      <c r="GP132" s="13">
        <v>36</v>
      </c>
      <c r="GQ132" s="13">
        <v>35</v>
      </c>
      <c r="GR132" s="13">
        <v>27</v>
      </c>
      <c r="GS132" s="13">
        <v>30</v>
      </c>
      <c r="GT132" s="13">
        <v>27</v>
      </c>
      <c r="GU132" s="13">
        <v>32</v>
      </c>
      <c r="GV132" s="13">
        <v>32</v>
      </c>
      <c r="GW132" s="13">
        <v>22</v>
      </c>
      <c r="GX132" s="13">
        <v>20</v>
      </c>
      <c r="GY132" s="13">
        <v>26</v>
      </c>
      <c r="GZ132" s="13">
        <v>18</v>
      </c>
      <c r="HA132" s="13">
        <v>17</v>
      </c>
      <c r="HB132" s="13">
        <v>15</v>
      </c>
      <c r="HC132" s="13">
        <v>30</v>
      </c>
      <c r="HD132" s="13">
        <v>16</v>
      </c>
      <c r="HE132" s="13">
        <v>10</v>
      </c>
      <c r="HF132" s="13">
        <v>12</v>
      </c>
      <c r="HG132" s="13">
        <v>19</v>
      </c>
      <c r="HH132" s="13">
        <v>10</v>
      </c>
      <c r="HI132" s="13">
        <v>21</v>
      </c>
      <c r="HJ132" s="13">
        <v>21</v>
      </c>
      <c r="HK132" s="13">
        <v>15</v>
      </c>
      <c r="HL132" s="13">
        <v>18</v>
      </c>
      <c r="HM132" s="13">
        <v>11</v>
      </c>
      <c r="HN132" s="13">
        <v>10</v>
      </c>
      <c r="HO132" s="13">
        <v>12</v>
      </c>
      <c r="HP132" s="13">
        <v>2</v>
      </c>
      <c r="HQ132" s="13">
        <v>4</v>
      </c>
      <c r="HR132" s="13">
        <v>9</v>
      </c>
      <c r="HS132" s="13">
        <v>6</v>
      </c>
      <c r="HT132" s="13">
        <v>5</v>
      </c>
      <c r="HU132" s="13">
        <v>4</v>
      </c>
      <c r="HV132" s="13">
        <v>3</v>
      </c>
      <c r="HW132" s="13">
        <v>4</v>
      </c>
      <c r="HX132" s="13">
        <v>5</v>
      </c>
      <c r="HY132" s="13">
        <v>1</v>
      </c>
      <c r="HZ132" s="13">
        <v>2</v>
      </c>
      <c r="IA132" s="13">
        <v>3</v>
      </c>
      <c r="IB132" s="13">
        <v>2</v>
      </c>
      <c r="IC132" s="13">
        <v>1</v>
      </c>
      <c r="ID132" s="13">
        <v>3</v>
      </c>
      <c r="IE132" s="13">
        <v>3</v>
      </c>
      <c r="IF132" s="13">
        <v>1</v>
      </c>
      <c r="IG132" s="13">
        <v>1</v>
      </c>
      <c r="IH132" s="13"/>
      <c r="II132" s="13">
        <v>1</v>
      </c>
      <c r="IJ132" s="13">
        <v>1</v>
      </c>
      <c r="IK132" s="13">
        <v>4</v>
      </c>
      <c r="IL132" s="13">
        <v>1</v>
      </c>
      <c r="IM132" s="13"/>
      <c r="IN132" s="13"/>
      <c r="IO132" s="13"/>
      <c r="IP132" s="13">
        <v>1</v>
      </c>
      <c r="IQ132" s="13">
        <v>1</v>
      </c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>
        <v>1</v>
      </c>
      <c r="JF132" s="59">
        <v>1437</v>
      </c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>
        <v>1</v>
      </c>
      <c r="KD132" s="13"/>
      <c r="KE132" s="13"/>
      <c r="KF132" s="13"/>
      <c r="KG132" s="13"/>
      <c r="KH132" s="13">
        <v>1</v>
      </c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>
        <v>1</v>
      </c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>
        <v>1</v>
      </c>
      <c r="NF132" s="59">
        <v>4</v>
      </c>
      <c r="NG132" s="13">
        <v>2818</v>
      </c>
    </row>
    <row r="133" spans="1:371">
      <c r="A133" s="8" t="s">
        <v>214</v>
      </c>
      <c r="B133" s="253">
        <f t="shared" si="67"/>
        <v>1</v>
      </c>
      <c r="C133" s="253">
        <f t="shared" si="68"/>
        <v>0</v>
      </c>
      <c r="D133" s="253">
        <f t="shared" si="69"/>
        <v>3</v>
      </c>
      <c r="E133" s="253">
        <f t="shared" si="70"/>
        <v>0</v>
      </c>
      <c r="F133" s="253">
        <f t="shared" si="71"/>
        <v>8</v>
      </c>
      <c r="G133" s="253">
        <f t="shared" si="72"/>
        <v>3</v>
      </c>
      <c r="H133" s="253">
        <f t="shared" si="73"/>
        <v>8</v>
      </c>
      <c r="I133" s="253">
        <f t="shared" si="74"/>
        <v>6</v>
      </c>
      <c r="J133" s="253">
        <f t="shared" si="75"/>
        <v>4</v>
      </c>
      <c r="K133" s="253">
        <f t="shared" si="76"/>
        <v>6</v>
      </c>
      <c r="L133" s="253">
        <f t="shared" si="77"/>
        <v>5</v>
      </c>
      <c r="M133" s="253">
        <f t="shared" si="78"/>
        <v>4</v>
      </c>
      <c r="N133" s="253">
        <f t="shared" si="79"/>
        <v>5</v>
      </c>
      <c r="O133" s="253">
        <f t="shared" si="80"/>
        <v>0</v>
      </c>
      <c r="P133" s="253">
        <f t="shared" si="81"/>
        <v>1</v>
      </c>
      <c r="Q133" s="253">
        <f t="shared" si="82"/>
        <v>1</v>
      </c>
      <c r="R133" s="253">
        <f t="shared" si="83"/>
        <v>0</v>
      </c>
      <c r="S133" s="253">
        <f t="shared" si="84"/>
        <v>0</v>
      </c>
      <c r="T133" s="253">
        <f t="shared" si="85"/>
        <v>0</v>
      </c>
      <c r="U133" s="253">
        <f t="shared" si="86"/>
        <v>0</v>
      </c>
      <c r="W133" s="16" t="s">
        <v>214</v>
      </c>
      <c r="X133" s="447">
        <f t="shared" si="87"/>
        <v>1</v>
      </c>
      <c r="Y133" s="447">
        <f t="shared" si="88"/>
        <v>0</v>
      </c>
      <c r="Z133" s="447">
        <f t="shared" si="89"/>
        <v>3</v>
      </c>
      <c r="AA133" s="447">
        <f t="shared" si="90"/>
        <v>0</v>
      </c>
      <c r="AB133" s="447">
        <f t="shared" si="91"/>
        <v>8</v>
      </c>
      <c r="AC133" s="447">
        <f t="shared" si="92"/>
        <v>3</v>
      </c>
      <c r="AD133" s="447">
        <f t="shared" si="93"/>
        <v>8</v>
      </c>
      <c r="AE133" s="447">
        <f t="shared" si="94"/>
        <v>6</v>
      </c>
      <c r="AF133" s="447">
        <f t="shared" si="95"/>
        <v>4</v>
      </c>
      <c r="AG133" s="447">
        <f t="shared" si="96"/>
        <v>6</v>
      </c>
      <c r="AH133" s="447">
        <f t="shared" si="97"/>
        <v>5</v>
      </c>
      <c r="AI133" s="447">
        <f t="shared" si="98"/>
        <v>4</v>
      </c>
      <c r="AJ133" s="447">
        <f t="shared" si="99"/>
        <v>5</v>
      </c>
      <c r="AK133" s="447">
        <f t="shared" si="100"/>
        <v>0</v>
      </c>
      <c r="AL133" s="447">
        <f t="shared" si="101"/>
        <v>1</v>
      </c>
      <c r="AM133" s="447">
        <f t="shared" si="102"/>
        <v>1</v>
      </c>
      <c r="AN133" s="447">
        <f t="shared" si="103"/>
        <v>0</v>
      </c>
      <c r="AO133" s="447">
        <f t="shared" si="104"/>
        <v>0</v>
      </c>
      <c r="AP133" s="447">
        <f t="shared" si="105"/>
        <v>0</v>
      </c>
      <c r="AQ133" s="447">
        <f t="shared" si="106"/>
        <v>0</v>
      </c>
      <c r="AR133" s="447">
        <f t="shared" si="107"/>
        <v>0</v>
      </c>
      <c r="AT133" s="16" t="s">
        <v>214</v>
      </c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>
        <v>1</v>
      </c>
      <c r="BV133" s="13">
        <v>1</v>
      </c>
      <c r="BW133" s="13"/>
      <c r="BX133" s="13">
        <v>1</v>
      </c>
      <c r="BY133" s="13">
        <v>2</v>
      </c>
      <c r="BZ133" s="13">
        <v>1</v>
      </c>
      <c r="CA133" s="13"/>
      <c r="CB133" s="13">
        <v>1</v>
      </c>
      <c r="CC133" s="13">
        <v>1</v>
      </c>
      <c r="CD133" s="13"/>
      <c r="CE133" s="13"/>
      <c r="CF133" s="13"/>
      <c r="CG133" s="13"/>
      <c r="CH133" s="13">
        <v>1</v>
      </c>
      <c r="CI133" s="13"/>
      <c r="CJ133" s="13"/>
      <c r="CK133" s="13">
        <v>1</v>
      </c>
      <c r="CL133" s="13">
        <v>1</v>
      </c>
      <c r="CM133" s="13"/>
      <c r="CN133" s="13">
        <v>1</v>
      </c>
      <c r="CO133" s="13">
        <v>1</v>
      </c>
      <c r="CP133" s="13">
        <v>1</v>
      </c>
      <c r="CQ133" s="13"/>
      <c r="CR133" s="13">
        <v>1</v>
      </c>
      <c r="CS133" s="13">
        <v>2</v>
      </c>
      <c r="CT133" s="13">
        <v>1</v>
      </c>
      <c r="CU133" s="13"/>
      <c r="CV133" s="13"/>
      <c r="CW133" s="13"/>
      <c r="CX133" s="13"/>
      <c r="CY133" s="13"/>
      <c r="CZ133" s="13"/>
      <c r="DA133" s="13"/>
      <c r="DB133" s="13">
        <v>1</v>
      </c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>
        <v>1</v>
      </c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59">
        <v>20</v>
      </c>
      <c r="FC133" s="13"/>
      <c r="FD133" s="13"/>
      <c r="FE133" s="13"/>
      <c r="FF133" s="13"/>
      <c r="FG133" s="13">
        <v>1</v>
      </c>
      <c r="FH133" s="13"/>
      <c r="FI133" s="13"/>
      <c r="FJ133" s="13"/>
      <c r="FK133" s="13"/>
      <c r="FL133" s="13"/>
      <c r="FM133" s="13"/>
      <c r="FN133" s="13"/>
      <c r="FO133" s="13"/>
      <c r="FP133" s="13"/>
      <c r="FQ133" s="13">
        <v>1</v>
      </c>
      <c r="FR133" s="13"/>
      <c r="FS133" s="13">
        <v>2</v>
      </c>
      <c r="FT133" s="13"/>
      <c r="FU133" s="13"/>
      <c r="FV133" s="13"/>
      <c r="FW133" s="13">
        <v>2</v>
      </c>
      <c r="FX133" s="13"/>
      <c r="FY133" s="13">
        <v>2</v>
      </c>
      <c r="FZ133" s="13"/>
      <c r="GA133" s="13">
        <v>1</v>
      </c>
      <c r="GB133" s="13"/>
      <c r="GC133" s="13"/>
      <c r="GD133" s="13">
        <v>2</v>
      </c>
      <c r="GE133" s="13"/>
      <c r="GF133" s="13">
        <v>1</v>
      </c>
      <c r="GG133" s="13"/>
      <c r="GH133" s="13">
        <v>1</v>
      </c>
      <c r="GI133" s="13">
        <v>2</v>
      </c>
      <c r="GJ133" s="13">
        <v>1</v>
      </c>
      <c r="GK133" s="13">
        <v>1</v>
      </c>
      <c r="GL133" s="13">
        <v>1</v>
      </c>
      <c r="GM133" s="13">
        <v>1</v>
      </c>
      <c r="GN133" s="13">
        <v>1</v>
      </c>
      <c r="GO133" s="13"/>
      <c r="GP133" s="13"/>
      <c r="GQ133" s="13">
        <v>1</v>
      </c>
      <c r="GR133" s="13"/>
      <c r="GS133" s="13">
        <v>1</v>
      </c>
      <c r="GT133" s="13"/>
      <c r="GU133" s="13"/>
      <c r="GV133" s="13">
        <v>1</v>
      </c>
      <c r="GW133" s="13"/>
      <c r="GX133" s="13"/>
      <c r="GY133" s="13"/>
      <c r="GZ133" s="13">
        <v>1</v>
      </c>
      <c r="HA133" s="13">
        <v>1</v>
      </c>
      <c r="HB133" s="13"/>
      <c r="HC133" s="13">
        <v>1</v>
      </c>
      <c r="HD133" s="13">
        <v>1</v>
      </c>
      <c r="HE133" s="13">
        <v>1</v>
      </c>
      <c r="HF133" s="13"/>
      <c r="HG133" s="13"/>
      <c r="HH133" s="13"/>
      <c r="HI133" s="13"/>
      <c r="HJ133" s="13">
        <v>1</v>
      </c>
      <c r="HK133" s="13"/>
      <c r="HL133" s="13">
        <v>2</v>
      </c>
      <c r="HM133" s="13"/>
      <c r="HN133" s="13"/>
      <c r="HO133" s="13">
        <v>1</v>
      </c>
      <c r="HP133" s="13"/>
      <c r="HQ133" s="13">
        <v>1</v>
      </c>
      <c r="HR133" s="13">
        <v>1</v>
      </c>
      <c r="HS133" s="13"/>
      <c r="HT133" s="13"/>
      <c r="HU133" s="13"/>
      <c r="HV133" s="13">
        <v>1</v>
      </c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59">
        <v>35</v>
      </c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59"/>
      <c r="NG133" s="13">
        <v>55</v>
      </c>
    </row>
    <row r="134" spans="1:371">
      <c r="A134" s="8" t="s">
        <v>145</v>
      </c>
      <c r="B134" s="253">
        <f t="shared" si="67"/>
        <v>0</v>
      </c>
      <c r="C134" s="253">
        <f t="shared" si="68"/>
        <v>0</v>
      </c>
      <c r="D134" s="253">
        <f t="shared" si="69"/>
        <v>1</v>
      </c>
      <c r="E134" s="253">
        <f t="shared" si="70"/>
        <v>1</v>
      </c>
      <c r="F134" s="253">
        <f t="shared" si="71"/>
        <v>5</v>
      </c>
      <c r="G134" s="253">
        <f t="shared" si="72"/>
        <v>7</v>
      </c>
      <c r="H134" s="253">
        <f t="shared" si="73"/>
        <v>11</v>
      </c>
      <c r="I134" s="253">
        <f t="shared" si="74"/>
        <v>5</v>
      </c>
      <c r="J134" s="253">
        <f t="shared" si="75"/>
        <v>0</v>
      </c>
      <c r="K134" s="253">
        <f t="shared" si="76"/>
        <v>4</v>
      </c>
      <c r="L134" s="253">
        <f t="shared" si="77"/>
        <v>8</v>
      </c>
      <c r="M134" s="253">
        <f t="shared" si="78"/>
        <v>2</v>
      </c>
      <c r="N134" s="253">
        <f t="shared" si="79"/>
        <v>3</v>
      </c>
      <c r="O134" s="253">
        <f t="shared" si="80"/>
        <v>3</v>
      </c>
      <c r="P134" s="253">
        <f t="shared" si="81"/>
        <v>0</v>
      </c>
      <c r="Q134" s="253">
        <f t="shared" si="82"/>
        <v>2</v>
      </c>
      <c r="R134" s="253">
        <f t="shared" si="83"/>
        <v>0</v>
      </c>
      <c r="S134" s="253">
        <f t="shared" si="84"/>
        <v>1</v>
      </c>
      <c r="T134" s="253">
        <f t="shared" si="85"/>
        <v>0</v>
      </c>
      <c r="U134" s="253">
        <f t="shared" si="86"/>
        <v>0</v>
      </c>
      <c r="W134" s="16" t="s">
        <v>145</v>
      </c>
      <c r="X134" s="447">
        <f t="shared" si="87"/>
        <v>0</v>
      </c>
      <c r="Y134" s="447">
        <f t="shared" si="88"/>
        <v>0</v>
      </c>
      <c r="Z134" s="447">
        <f t="shared" si="89"/>
        <v>1</v>
      </c>
      <c r="AA134" s="447">
        <f t="shared" si="90"/>
        <v>1</v>
      </c>
      <c r="AB134" s="447">
        <f t="shared" si="91"/>
        <v>5</v>
      </c>
      <c r="AC134" s="447">
        <f t="shared" si="92"/>
        <v>7</v>
      </c>
      <c r="AD134" s="447">
        <f t="shared" si="93"/>
        <v>11</v>
      </c>
      <c r="AE134" s="447">
        <f t="shared" si="94"/>
        <v>5</v>
      </c>
      <c r="AF134" s="447">
        <f t="shared" si="95"/>
        <v>0</v>
      </c>
      <c r="AG134" s="447">
        <f t="shared" si="96"/>
        <v>4</v>
      </c>
      <c r="AH134" s="447">
        <f t="shared" si="97"/>
        <v>8</v>
      </c>
      <c r="AI134" s="447">
        <f t="shared" si="98"/>
        <v>2</v>
      </c>
      <c r="AJ134" s="447">
        <f t="shared" si="99"/>
        <v>3</v>
      </c>
      <c r="AK134" s="447">
        <f t="shared" si="100"/>
        <v>3</v>
      </c>
      <c r="AL134" s="447">
        <f t="shared" si="101"/>
        <v>0</v>
      </c>
      <c r="AM134" s="447">
        <f t="shared" si="102"/>
        <v>2</v>
      </c>
      <c r="AN134" s="447">
        <f t="shared" si="103"/>
        <v>0</v>
      </c>
      <c r="AO134" s="447">
        <f t="shared" si="104"/>
        <v>1</v>
      </c>
      <c r="AP134" s="447">
        <f t="shared" si="105"/>
        <v>0</v>
      </c>
      <c r="AQ134" s="447">
        <f t="shared" si="106"/>
        <v>0</v>
      </c>
      <c r="AR134" s="447">
        <f t="shared" si="107"/>
        <v>0</v>
      </c>
      <c r="AT134" s="16" t="s">
        <v>145</v>
      </c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>
        <v>1</v>
      </c>
      <c r="BL134" s="13"/>
      <c r="BM134" s="13"/>
      <c r="BN134" s="13"/>
      <c r="BO134" s="13"/>
      <c r="BP134" s="13">
        <v>3</v>
      </c>
      <c r="BQ134" s="13">
        <v>2</v>
      </c>
      <c r="BR134" s="13"/>
      <c r="BS134" s="13">
        <v>1</v>
      </c>
      <c r="BT134" s="13"/>
      <c r="BU134" s="13">
        <v>1</v>
      </c>
      <c r="BV134" s="13"/>
      <c r="BW134" s="13"/>
      <c r="BX134" s="13"/>
      <c r="BY134" s="13"/>
      <c r="BZ134" s="13">
        <v>2</v>
      </c>
      <c r="CA134" s="13"/>
      <c r="CB134" s="13">
        <v>1</v>
      </c>
      <c r="CC134" s="13"/>
      <c r="CD134" s="13"/>
      <c r="CE134" s="13">
        <v>1</v>
      </c>
      <c r="CF134" s="13"/>
      <c r="CG134" s="13"/>
      <c r="CH134" s="13">
        <v>1</v>
      </c>
      <c r="CI134" s="13"/>
      <c r="CJ134" s="13"/>
      <c r="CK134" s="13"/>
      <c r="CL134" s="13">
        <v>1</v>
      </c>
      <c r="CM134" s="13"/>
      <c r="CN134" s="13">
        <v>1</v>
      </c>
      <c r="CO134" s="13"/>
      <c r="CP134" s="13"/>
      <c r="CQ134" s="13"/>
      <c r="CR134" s="13">
        <v>2</v>
      </c>
      <c r="CS134" s="13">
        <v>1</v>
      </c>
      <c r="CT134" s="13"/>
      <c r="CU134" s="13"/>
      <c r="CV134" s="13"/>
      <c r="CW134" s="13">
        <v>1</v>
      </c>
      <c r="CX134" s="13"/>
      <c r="CY134" s="13"/>
      <c r="CZ134" s="13"/>
      <c r="DA134" s="13"/>
      <c r="DB134" s="13"/>
      <c r="DC134" s="13"/>
      <c r="DD134" s="13">
        <v>1</v>
      </c>
      <c r="DE134" s="13"/>
      <c r="DF134" s="13"/>
      <c r="DG134" s="13"/>
      <c r="DH134" s="13"/>
      <c r="DI134" s="13">
        <v>1</v>
      </c>
      <c r="DJ134" s="13"/>
      <c r="DK134" s="13"/>
      <c r="DL134" s="13">
        <v>1</v>
      </c>
      <c r="DM134" s="13"/>
      <c r="DN134" s="13"/>
      <c r="DO134" s="13"/>
      <c r="DP134" s="13">
        <v>1</v>
      </c>
      <c r="DQ134" s="13"/>
      <c r="DR134" s="13"/>
      <c r="DS134" s="13">
        <v>1</v>
      </c>
      <c r="DT134" s="13"/>
      <c r="DU134" s="13"/>
      <c r="DV134" s="13"/>
      <c r="DW134" s="13"/>
      <c r="DX134" s="13">
        <v>1</v>
      </c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59">
        <v>25</v>
      </c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>
        <v>1</v>
      </c>
      <c r="FO134" s="13"/>
      <c r="FP134" s="13"/>
      <c r="FQ134" s="13"/>
      <c r="FR134" s="13"/>
      <c r="FS134" s="13"/>
      <c r="FT134" s="13"/>
      <c r="FU134" s="13"/>
      <c r="FV134" s="13"/>
      <c r="FW134" s="13">
        <v>1</v>
      </c>
      <c r="FX134" s="13"/>
      <c r="FY134" s="13"/>
      <c r="FZ134" s="13"/>
      <c r="GA134" s="13">
        <v>1</v>
      </c>
      <c r="GB134" s="13"/>
      <c r="GC134" s="13">
        <v>2</v>
      </c>
      <c r="GD134" s="13">
        <v>1</v>
      </c>
      <c r="GE134" s="13"/>
      <c r="GF134" s="13"/>
      <c r="GG134" s="13">
        <v>1</v>
      </c>
      <c r="GH134" s="13">
        <v>1</v>
      </c>
      <c r="GI134" s="13"/>
      <c r="GJ134" s="13"/>
      <c r="GK134" s="13">
        <v>1</v>
      </c>
      <c r="GL134" s="13">
        <v>4</v>
      </c>
      <c r="GM134" s="13">
        <v>1</v>
      </c>
      <c r="GN134" s="13"/>
      <c r="GO134" s="13">
        <v>1</v>
      </c>
      <c r="GP134" s="13">
        <v>2</v>
      </c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>
        <v>1</v>
      </c>
      <c r="HC134" s="13">
        <v>2</v>
      </c>
      <c r="HD134" s="13">
        <v>1</v>
      </c>
      <c r="HE134" s="13">
        <v>1</v>
      </c>
      <c r="HF134" s="13">
        <v>2</v>
      </c>
      <c r="HG134" s="13"/>
      <c r="HH134" s="13"/>
      <c r="HI134" s="13"/>
      <c r="HJ134" s="13">
        <v>1</v>
      </c>
      <c r="HK134" s="13"/>
      <c r="HL134" s="13"/>
      <c r="HM134" s="13"/>
      <c r="HN134" s="13">
        <v>1</v>
      </c>
      <c r="HO134" s="13">
        <v>1</v>
      </c>
      <c r="HP134" s="13"/>
      <c r="HQ134" s="13"/>
      <c r="HR134" s="13"/>
      <c r="HS134" s="13"/>
      <c r="HT134" s="13">
        <v>1</v>
      </c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59">
        <v>28</v>
      </c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59"/>
      <c r="NG134" s="13">
        <v>53</v>
      </c>
    </row>
    <row r="135" spans="1:371">
      <c r="A135" s="9" t="s">
        <v>146</v>
      </c>
      <c r="B135" s="253">
        <f t="shared" si="67"/>
        <v>525</v>
      </c>
      <c r="C135" s="253">
        <f t="shared" si="68"/>
        <v>529</v>
      </c>
      <c r="D135" s="253">
        <f t="shared" si="69"/>
        <v>962</v>
      </c>
      <c r="E135" s="253">
        <f t="shared" si="70"/>
        <v>1089</v>
      </c>
      <c r="F135" s="253">
        <f t="shared" si="71"/>
        <v>3300</v>
      </c>
      <c r="G135" s="253">
        <f t="shared" si="72"/>
        <v>3411</v>
      </c>
      <c r="H135" s="253">
        <f t="shared" si="73"/>
        <v>3742</v>
      </c>
      <c r="I135" s="253">
        <f t="shared" si="74"/>
        <v>3589</v>
      </c>
      <c r="J135" s="253">
        <f t="shared" si="75"/>
        <v>2899</v>
      </c>
      <c r="K135" s="253">
        <f t="shared" si="76"/>
        <v>2893</v>
      </c>
      <c r="L135" s="253">
        <f t="shared" si="77"/>
        <v>1940</v>
      </c>
      <c r="M135" s="253">
        <f t="shared" si="78"/>
        <v>1929</v>
      </c>
      <c r="N135" s="253">
        <f t="shared" si="79"/>
        <v>1077</v>
      </c>
      <c r="O135" s="253">
        <f t="shared" si="80"/>
        <v>1008</v>
      </c>
      <c r="P135" s="253">
        <f t="shared" si="81"/>
        <v>491</v>
      </c>
      <c r="Q135" s="253">
        <f t="shared" si="82"/>
        <v>476</v>
      </c>
      <c r="R135" s="253">
        <f t="shared" si="83"/>
        <v>210</v>
      </c>
      <c r="S135" s="253">
        <f t="shared" si="84"/>
        <v>326</v>
      </c>
      <c r="T135" s="253">
        <f t="shared" si="85"/>
        <v>45</v>
      </c>
      <c r="U135" s="253">
        <f t="shared" si="86"/>
        <v>136</v>
      </c>
      <c r="W135" s="16" t="s">
        <v>146</v>
      </c>
      <c r="X135" s="447">
        <f t="shared" si="87"/>
        <v>525</v>
      </c>
      <c r="Y135" s="447">
        <f t="shared" si="88"/>
        <v>529</v>
      </c>
      <c r="Z135" s="447">
        <f t="shared" si="89"/>
        <v>962</v>
      </c>
      <c r="AA135" s="447">
        <f t="shared" si="90"/>
        <v>1089</v>
      </c>
      <c r="AB135" s="447">
        <f t="shared" si="91"/>
        <v>3300</v>
      </c>
      <c r="AC135" s="447">
        <f t="shared" si="92"/>
        <v>3411</v>
      </c>
      <c r="AD135" s="447">
        <f t="shared" si="93"/>
        <v>3742</v>
      </c>
      <c r="AE135" s="447">
        <f t="shared" si="94"/>
        <v>3589</v>
      </c>
      <c r="AF135" s="447">
        <f t="shared" si="95"/>
        <v>2899</v>
      </c>
      <c r="AG135" s="447">
        <f t="shared" si="96"/>
        <v>2893</v>
      </c>
      <c r="AH135" s="447">
        <f t="shared" si="97"/>
        <v>1940</v>
      </c>
      <c r="AI135" s="447">
        <f t="shared" si="98"/>
        <v>1929</v>
      </c>
      <c r="AJ135" s="447">
        <f t="shared" si="99"/>
        <v>1077</v>
      </c>
      <c r="AK135" s="447">
        <f t="shared" si="100"/>
        <v>1008</v>
      </c>
      <c r="AL135" s="447">
        <f t="shared" si="101"/>
        <v>491</v>
      </c>
      <c r="AM135" s="447">
        <f t="shared" si="102"/>
        <v>476</v>
      </c>
      <c r="AN135" s="447">
        <f t="shared" si="103"/>
        <v>210</v>
      </c>
      <c r="AO135" s="447">
        <f t="shared" si="104"/>
        <v>326</v>
      </c>
      <c r="AP135" s="447">
        <f t="shared" si="105"/>
        <v>45</v>
      </c>
      <c r="AQ135" s="447">
        <f t="shared" si="106"/>
        <v>136</v>
      </c>
      <c r="AR135" s="447">
        <f t="shared" si="107"/>
        <v>92</v>
      </c>
      <c r="AT135" s="16" t="s">
        <v>146</v>
      </c>
      <c r="AU135" s="13">
        <v>64</v>
      </c>
      <c r="AV135" s="13">
        <v>80</v>
      </c>
      <c r="AW135" s="13">
        <v>58</v>
      </c>
      <c r="AX135" s="13">
        <v>59</v>
      </c>
      <c r="AY135" s="13">
        <v>42</v>
      </c>
      <c r="AZ135" s="13">
        <v>34</v>
      </c>
      <c r="BA135" s="13">
        <v>49</v>
      </c>
      <c r="BB135" s="13">
        <v>47</v>
      </c>
      <c r="BC135" s="13">
        <v>38</v>
      </c>
      <c r="BD135" s="13">
        <v>58</v>
      </c>
      <c r="BE135" s="13">
        <v>56</v>
      </c>
      <c r="BF135" s="13">
        <v>55</v>
      </c>
      <c r="BG135" s="13">
        <v>63</v>
      </c>
      <c r="BH135" s="13">
        <v>89</v>
      </c>
      <c r="BI135" s="13">
        <v>90</v>
      </c>
      <c r="BJ135" s="13">
        <v>101</v>
      </c>
      <c r="BK135" s="13">
        <v>106</v>
      </c>
      <c r="BL135" s="13">
        <v>143</v>
      </c>
      <c r="BM135" s="13">
        <v>181</v>
      </c>
      <c r="BN135" s="13">
        <v>205</v>
      </c>
      <c r="BO135" s="13">
        <v>244</v>
      </c>
      <c r="BP135" s="13">
        <v>263</v>
      </c>
      <c r="BQ135" s="13">
        <v>303</v>
      </c>
      <c r="BR135" s="13">
        <v>329</v>
      </c>
      <c r="BS135" s="13">
        <v>378</v>
      </c>
      <c r="BT135" s="13">
        <v>374</v>
      </c>
      <c r="BU135" s="13">
        <v>358</v>
      </c>
      <c r="BV135" s="13">
        <v>378</v>
      </c>
      <c r="BW135" s="13">
        <v>388</v>
      </c>
      <c r="BX135" s="13">
        <v>396</v>
      </c>
      <c r="BY135" s="13">
        <v>380</v>
      </c>
      <c r="BZ135" s="13">
        <v>420</v>
      </c>
      <c r="CA135" s="13">
        <v>346</v>
      </c>
      <c r="CB135" s="13">
        <v>362</v>
      </c>
      <c r="CC135" s="13">
        <v>373</v>
      </c>
      <c r="CD135" s="13">
        <v>348</v>
      </c>
      <c r="CE135" s="13">
        <v>349</v>
      </c>
      <c r="CF135" s="13">
        <v>331</v>
      </c>
      <c r="CG135" s="13">
        <v>332</v>
      </c>
      <c r="CH135" s="13">
        <v>348</v>
      </c>
      <c r="CI135" s="13">
        <v>337</v>
      </c>
      <c r="CJ135" s="13">
        <v>345</v>
      </c>
      <c r="CK135" s="13">
        <v>277</v>
      </c>
      <c r="CL135" s="13">
        <v>300</v>
      </c>
      <c r="CM135" s="13">
        <v>294</v>
      </c>
      <c r="CN135" s="13">
        <v>280</v>
      </c>
      <c r="CO135" s="13">
        <v>244</v>
      </c>
      <c r="CP135" s="13">
        <v>271</v>
      </c>
      <c r="CQ135" s="13">
        <v>255</v>
      </c>
      <c r="CR135" s="13">
        <v>290</v>
      </c>
      <c r="CS135" s="13">
        <v>251</v>
      </c>
      <c r="CT135" s="13">
        <v>215</v>
      </c>
      <c r="CU135" s="13">
        <v>218</v>
      </c>
      <c r="CV135" s="13">
        <v>198</v>
      </c>
      <c r="CW135" s="13">
        <v>181</v>
      </c>
      <c r="CX135" s="13">
        <v>183</v>
      </c>
      <c r="CY135" s="13">
        <v>190</v>
      </c>
      <c r="CZ135" s="13">
        <v>187</v>
      </c>
      <c r="DA135" s="13">
        <v>167</v>
      </c>
      <c r="DB135" s="13">
        <v>139</v>
      </c>
      <c r="DC135" s="13">
        <v>159</v>
      </c>
      <c r="DD135" s="13">
        <v>152</v>
      </c>
      <c r="DE135" s="13">
        <v>108</v>
      </c>
      <c r="DF135" s="13">
        <v>95</v>
      </c>
      <c r="DG135" s="13">
        <v>85</v>
      </c>
      <c r="DH135" s="13">
        <v>99</v>
      </c>
      <c r="DI135" s="13">
        <v>85</v>
      </c>
      <c r="DJ135" s="13">
        <v>86</v>
      </c>
      <c r="DK135" s="13">
        <v>80</v>
      </c>
      <c r="DL135" s="13">
        <v>59</v>
      </c>
      <c r="DM135" s="13">
        <v>67</v>
      </c>
      <c r="DN135" s="13">
        <v>58</v>
      </c>
      <c r="DO135" s="13">
        <v>50</v>
      </c>
      <c r="DP135" s="13">
        <v>53</v>
      </c>
      <c r="DQ135" s="13">
        <v>55</v>
      </c>
      <c r="DR135" s="13">
        <v>44</v>
      </c>
      <c r="DS135" s="13">
        <v>31</v>
      </c>
      <c r="DT135" s="13">
        <v>39</v>
      </c>
      <c r="DU135" s="13">
        <v>35</v>
      </c>
      <c r="DV135" s="13">
        <v>44</v>
      </c>
      <c r="DW135" s="13">
        <v>31</v>
      </c>
      <c r="DX135" s="13">
        <v>53</v>
      </c>
      <c r="DY135" s="13">
        <v>23</v>
      </c>
      <c r="DZ135" s="13">
        <v>30</v>
      </c>
      <c r="EA135" s="13">
        <v>31</v>
      </c>
      <c r="EB135" s="13">
        <v>25</v>
      </c>
      <c r="EC135" s="13">
        <v>39</v>
      </c>
      <c r="ED135" s="13">
        <v>26</v>
      </c>
      <c r="EE135" s="13">
        <v>33</v>
      </c>
      <c r="EF135" s="13">
        <v>35</v>
      </c>
      <c r="EG135" s="13">
        <v>26</v>
      </c>
      <c r="EH135" s="13">
        <v>16</v>
      </c>
      <c r="EI135" s="13">
        <v>24</v>
      </c>
      <c r="EJ135" s="13">
        <v>20</v>
      </c>
      <c r="EK135" s="13">
        <v>12</v>
      </c>
      <c r="EL135" s="13">
        <v>12</v>
      </c>
      <c r="EM135" s="13">
        <v>10</v>
      </c>
      <c r="EN135" s="13">
        <v>7</v>
      </c>
      <c r="EO135" s="13">
        <v>2</v>
      </c>
      <c r="EP135" s="13">
        <v>2</v>
      </c>
      <c r="EQ135" s="13">
        <v>2</v>
      </c>
      <c r="ER135" s="13">
        <v>1</v>
      </c>
      <c r="ES135" s="13">
        <v>1</v>
      </c>
      <c r="ET135" s="13"/>
      <c r="EU135" s="13"/>
      <c r="EV135" s="13">
        <v>1</v>
      </c>
      <c r="EW135" s="13"/>
      <c r="EX135" s="13"/>
      <c r="EY135" s="13"/>
      <c r="EZ135" s="13"/>
      <c r="FA135" s="13">
        <v>3</v>
      </c>
      <c r="FB135" s="59">
        <v>15389</v>
      </c>
      <c r="FC135" s="13">
        <v>93</v>
      </c>
      <c r="FD135" s="13">
        <v>78</v>
      </c>
      <c r="FE135" s="13">
        <v>49</v>
      </c>
      <c r="FF135" s="13">
        <v>46</v>
      </c>
      <c r="FG135" s="13">
        <v>37</v>
      </c>
      <c r="FH135" s="13">
        <v>52</v>
      </c>
      <c r="FI135" s="13">
        <v>49</v>
      </c>
      <c r="FJ135" s="13">
        <v>41</v>
      </c>
      <c r="FK135" s="13">
        <v>33</v>
      </c>
      <c r="FL135" s="13">
        <v>47</v>
      </c>
      <c r="FM135" s="13">
        <v>54</v>
      </c>
      <c r="FN135" s="13">
        <v>61</v>
      </c>
      <c r="FO135" s="13">
        <v>52</v>
      </c>
      <c r="FP135" s="13">
        <v>50</v>
      </c>
      <c r="FQ135" s="13">
        <v>70</v>
      </c>
      <c r="FR135" s="13">
        <v>73</v>
      </c>
      <c r="FS135" s="13">
        <v>113</v>
      </c>
      <c r="FT135" s="13">
        <v>129</v>
      </c>
      <c r="FU135" s="13">
        <v>146</v>
      </c>
      <c r="FV135" s="13">
        <v>214</v>
      </c>
      <c r="FW135" s="13">
        <v>220</v>
      </c>
      <c r="FX135" s="13">
        <v>229</v>
      </c>
      <c r="FY135" s="13">
        <v>284</v>
      </c>
      <c r="FZ135" s="13">
        <v>318</v>
      </c>
      <c r="GA135" s="13">
        <v>368</v>
      </c>
      <c r="GB135" s="13">
        <v>339</v>
      </c>
      <c r="GC135" s="13">
        <v>365</v>
      </c>
      <c r="GD135" s="13">
        <v>375</v>
      </c>
      <c r="GE135" s="13">
        <v>390</v>
      </c>
      <c r="GF135" s="13">
        <v>412</v>
      </c>
      <c r="GG135" s="13">
        <v>392</v>
      </c>
      <c r="GH135" s="13">
        <v>399</v>
      </c>
      <c r="GI135" s="13">
        <v>402</v>
      </c>
      <c r="GJ135" s="13">
        <v>373</v>
      </c>
      <c r="GK135" s="13">
        <v>407</v>
      </c>
      <c r="GL135" s="13">
        <v>360</v>
      </c>
      <c r="GM135" s="13">
        <v>331</v>
      </c>
      <c r="GN135" s="13">
        <v>351</v>
      </c>
      <c r="GO135" s="13">
        <v>338</v>
      </c>
      <c r="GP135" s="13">
        <v>389</v>
      </c>
      <c r="GQ135" s="13">
        <v>357</v>
      </c>
      <c r="GR135" s="13">
        <v>307</v>
      </c>
      <c r="GS135" s="13">
        <v>304</v>
      </c>
      <c r="GT135" s="13">
        <v>313</v>
      </c>
      <c r="GU135" s="13">
        <v>306</v>
      </c>
      <c r="GV135" s="13">
        <v>267</v>
      </c>
      <c r="GW135" s="13">
        <v>259</v>
      </c>
      <c r="GX135" s="13">
        <v>257</v>
      </c>
      <c r="GY135" s="13">
        <v>269</v>
      </c>
      <c r="GZ135" s="13">
        <v>260</v>
      </c>
      <c r="HA135" s="13">
        <v>293</v>
      </c>
      <c r="HB135" s="13">
        <v>208</v>
      </c>
      <c r="HC135" s="13">
        <v>199</v>
      </c>
      <c r="HD135" s="13">
        <v>200</v>
      </c>
      <c r="HE135" s="13">
        <v>200</v>
      </c>
      <c r="HF135" s="13">
        <v>201</v>
      </c>
      <c r="HG135" s="13">
        <v>171</v>
      </c>
      <c r="HH135" s="13">
        <v>176</v>
      </c>
      <c r="HI135" s="13">
        <v>163</v>
      </c>
      <c r="HJ135" s="13">
        <v>129</v>
      </c>
      <c r="HK135" s="13">
        <v>137</v>
      </c>
      <c r="HL135" s="13">
        <v>134</v>
      </c>
      <c r="HM135" s="13">
        <v>138</v>
      </c>
      <c r="HN135" s="13">
        <v>145</v>
      </c>
      <c r="HO135" s="13">
        <v>112</v>
      </c>
      <c r="HP135" s="13">
        <v>87</v>
      </c>
      <c r="HQ135" s="13">
        <v>94</v>
      </c>
      <c r="HR135" s="13">
        <v>87</v>
      </c>
      <c r="HS135" s="13">
        <v>62</v>
      </c>
      <c r="HT135" s="13">
        <v>81</v>
      </c>
      <c r="HU135" s="13">
        <v>65</v>
      </c>
      <c r="HV135" s="13">
        <v>55</v>
      </c>
      <c r="HW135" s="13">
        <v>65</v>
      </c>
      <c r="HX135" s="13">
        <v>54</v>
      </c>
      <c r="HY135" s="13">
        <v>55</v>
      </c>
      <c r="HZ135" s="13">
        <v>38</v>
      </c>
      <c r="IA135" s="13">
        <v>46</v>
      </c>
      <c r="IB135" s="13">
        <v>30</v>
      </c>
      <c r="IC135" s="13">
        <v>41</v>
      </c>
      <c r="ID135" s="13">
        <v>42</v>
      </c>
      <c r="IE135" s="13">
        <v>28</v>
      </c>
      <c r="IF135" s="13">
        <v>34</v>
      </c>
      <c r="IG135" s="13">
        <v>21</v>
      </c>
      <c r="IH135" s="13">
        <v>27</v>
      </c>
      <c r="II135" s="13">
        <v>26</v>
      </c>
      <c r="IJ135" s="13">
        <v>17</v>
      </c>
      <c r="IK135" s="13">
        <v>15</v>
      </c>
      <c r="IL135" s="13">
        <v>20</v>
      </c>
      <c r="IM135" s="13">
        <v>10</v>
      </c>
      <c r="IN135" s="13">
        <v>12</v>
      </c>
      <c r="IO135" s="13">
        <v>9</v>
      </c>
      <c r="IP135" s="13">
        <v>7</v>
      </c>
      <c r="IQ135" s="13">
        <v>6</v>
      </c>
      <c r="IR135" s="13">
        <v>11</v>
      </c>
      <c r="IS135" s="13">
        <v>5</v>
      </c>
      <c r="IT135" s="13">
        <v>2</v>
      </c>
      <c r="IU135" s="13"/>
      <c r="IV135" s="13">
        <v>2</v>
      </c>
      <c r="IW135" s="13"/>
      <c r="IX135" s="13">
        <v>1</v>
      </c>
      <c r="IY135" s="13"/>
      <c r="IZ135" s="13"/>
      <c r="JA135" s="13"/>
      <c r="JB135" s="13"/>
      <c r="JC135" s="13"/>
      <c r="JD135" s="13">
        <v>2</v>
      </c>
      <c r="JE135" s="13">
        <v>2</v>
      </c>
      <c r="JF135" s="59">
        <v>15193</v>
      </c>
      <c r="JG135" s="13">
        <v>1</v>
      </c>
      <c r="JH135" s="13"/>
      <c r="JI135" s="13"/>
      <c r="JJ135" s="13"/>
      <c r="JK135" s="13"/>
      <c r="JL135" s="13"/>
      <c r="JM135" s="13"/>
      <c r="JN135" s="13"/>
      <c r="JO135" s="13">
        <v>1</v>
      </c>
      <c r="JP135" s="13"/>
      <c r="JQ135" s="13"/>
      <c r="JR135" s="13"/>
      <c r="JS135" s="13"/>
      <c r="JT135" s="13">
        <v>1</v>
      </c>
      <c r="JU135" s="13"/>
      <c r="JV135" s="13">
        <v>1</v>
      </c>
      <c r="JW135" s="13">
        <v>1</v>
      </c>
      <c r="JX135" s="13"/>
      <c r="JY135" s="13">
        <v>1</v>
      </c>
      <c r="JZ135" s="13">
        <v>2</v>
      </c>
      <c r="KA135" s="13"/>
      <c r="KB135" s="13"/>
      <c r="KC135" s="13">
        <v>1</v>
      </c>
      <c r="KD135" s="13">
        <v>3</v>
      </c>
      <c r="KE135" s="13">
        <v>2</v>
      </c>
      <c r="KF135" s="13">
        <v>3</v>
      </c>
      <c r="KG135" s="13"/>
      <c r="KH135" s="13">
        <v>3</v>
      </c>
      <c r="KI135" s="13">
        <v>1</v>
      </c>
      <c r="KJ135" s="13">
        <v>2</v>
      </c>
      <c r="KK135" s="13">
        <v>2</v>
      </c>
      <c r="KL135" s="13">
        <v>1</v>
      </c>
      <c r="KM135" s="13">
        <v>2</v>
      </c>
      <c r="KN135" s="13">
        <v>1</v>
      </c>
      <c r="KO135" s="13">
        <v>2</v>
      </c>
      <c r="KP135" s="13">
        <v>2</v>
      </c>
      <c r="KQ135" s="13"/>
      <c r="KR135" s="13">
        <v>1</v>
      </c>
      <c r="KS135" s="13">
        <v>1</v>
      </c>
      <c r="KT135" s="13"/>
      <c r="KU135" s="13">
        <v>2</v>
      </c>
      <c r="KV135" s="13"/>
      <c r="KW135" s="13">
        <v>2</v>
      </c>
      <c r="KX135" s="13"/>
      <c r="KY135" s="13">
        <v>3</v>
      </c>
      <c r="KZ135" s="13"/>
      <c r="LA135" s="13">
        <v>2</v>
      </c>
      <c r="LB135" s="13">
        <v>1</v>
      </c>
      <c r="LC135" s="13">
        <v>2</v>
      </c>
      <c r="LD135" s="13">
        <v>1</v>
      </c>
      <c r="LE135" s="13"/>
      <c r="LF135" s="13">
        <v>1</v>
      </c>
      <c r="LG135" s="13"/>
      <c r="LH135" s="13">
        <v>1</v>
      </c>
      <c r="LI135" s="13">
        <v>1</v>
      </c>
      <c r="LJ135" s="13">
        <v>1</v>
      </c>
      <c r="LK135" s="13">
        <v>1</v>
      </c>
      <c r="LL135" s="13">
        <v>1</v>
      </c>
      <c r="LM135" s="13"/>
      <c r="LN135" s="13"/>
      <c r="LO135" s="13">
        <v>1</v>
      </c>
      <c r="LP135" s="13">
        <v>2</v>
      </c>
      <c r="LQ135" s="13">
        <v>1</v>
      </c>
      <c r="LR135" s="13">
        <v>1</v>
      </c>
      <c r="LS135" s="13"/>
      <c r="LT135" s="13"/>
      <c r="LU135" s="13">
        <v>1</v>
      </c>
      <c r="LV135" s="13">
        <v>1</v>
      </c>
      <c r="LW135" s="13">
        <v>1</v>
      </c>
      <c r="LX135" s="13">
        <v>1</v>
      </c>
      <c r="LY135" s="13">
        <v>1</v>
      </c>
      <c r="LZ135" s="13"/>
      <c r="MA135" s="13">
        <v>1</v>
      </c>
      <c r="MB135" s="13">
        <v>1</v>
      </c>
      <c r="MC135" s="13">
        <v>1</v>
      </c>
      <c r="MD135" s="13"/>
      <c r="ME135" s="13"/>
      <c r="MF135" s="13">
        <v>2</v>
      </c>
      <c r="MG135" s="13">
        <v>1</v>
      </c>
      <c r="MH135" s="13">
        <v>1</v>
      </c>
      <c r="MI135" s="13">
        <v>1</v>
      </c>
      <c r="MJ135" s="13"/>
      <c r="MK135" s="13">
        <v>1</v>
      </c>
      <c r="ML135" s="13">
        <v>1</v>
      </c>
      <c r="MM135" s="13">
        <v>2</v>
      </c>
      <c r="MN135" s="13">
        <v>1</v>
      </c>
      <c r="MO135" s="13"/>
      <c r="MP135" s="13">
        <v>1</v>
      </c>
      <c r="MQ135" s="13">
        <v>1</v>
      </c>
      <c r="MR135" s="13">
        <v>1</v>
      </c>
      <c r="MS135" s="13"/>
      <c r="MT135" s="13"/>
      <c r="MU135" s="13"/>
      <c r="MV135" s="13"/>
      <c r="MW135" s="13"/>
      <c r="MX135" s="13">
        <v>1</v>
      </c>
      <c r="MY135" s="13"/>
      <c r="MZ135" s="13"/>
      <c r="NA135" s="13"/>
      <c r="NB135" s="13"/>
      <c r="NC135" s="13"/>
      <c r="ND135" s="13">
        <v>2</v>
      </c>
      <c r="NE135" s="13">
        <v>4</v>
      </c>
      <c r="NF135" s="59">
        <v>87</v>
      </c>
      <c r="NG135" s="13">
        <v>30669</v>
      </c>
    </row>
    <row r="136" spans="1:371">
      <c r="A136" s="8" t="s">
        <v>147</v>
      </c>
      <c r="B136" s="253">
        <f t="shared" si="67"/>
        <v>2</v>
      </c>
      <c r="C136" s="253">
        <f t="shared" si="68"/>
        <v>3</v>
      </c>
      <c r="D136" s="253">
        <f t="shared" si="69"/>
        <v>8</v>
      </c>
      <c r="E136" s="253">
        <f t="shared" si="70"/>
        <v>4</v>
      </c>
      <c r="F136" s="253">
        <f t="shared" si="71"/>
        <v>81</v>
      </c>
      <c r="G136" s="253">
        <f t="shared" si="72"/>
        <v>49</v>
      </c>
      <c r="H136" s="253">
        <f t="shared" si="73"/>
        <v>101</v>
      </c>
      <c r="I136" s="253">
        <f t="shared" si="74"/>
        <v>71</v>
      </c>
      <c r="J136" s="253">
        <f t="shared" si="75"/>
        <v>71</v>
      </c>
      <c r="K136" s="253">
        <f t="shared" si="76"/>
        <v>53</v>
      </c>
      <c r="L136" s="253">
        <f t="shared" si="77"/>
        <v>41</v>
      </c>
      <c r="M136" s="253">
        <f t="shared" si="78"/>
        <v>26</v>
      </c>
      <c r="N136" s="253">
        <f t="shared" si="79"/>
        <v>22</v>
      </c>
      <c r="O136" s="253">
        <f t="shared" si="80"/>
        <v>16</v>
      </c>
      <c r="P136" s="253">
        <f t="shared" si="81"/>
        <v>9</v>
      </c>
      <c r="Q136" s="253">
        <f t="shared" si="82"/>
        <v>6</v>
      </c>
      <c r="R136" s="253">
        <f t="shared" si="83"/>
        <v>5</v>
      </c>
      <c r="S136" s="253">
        <f t="shared" si="84"/>
        <v>3</v>
      </c>
      <c r="T136" s="253">
        <f t="shared" si="85"/>
        <v>0</v>
      </c>
      <c r="U136" s="253">
        <f t="shared" si="86"/>
        <v>0</v>
      </c>
      <c r="W136" s="16" t="s">
        <v>147</v>
      </c>
      <c r="X136" s="447">
        <f t="shared" si="87"/>
        <v>2</v>
      </c>
      <c r="Y136" s="447">
        <f t="shared" si="88"/>
        <v>3</v>
      </c>
      <c r="Z136" s="447">
        <f t="shared" si="89"/>
        <v>8</v>
      </c>
      <c r="AA136" s="447">
        <f t="shared" si="90"/>
        <v>4</v>
      </c>
      <c r="AB136" s="447">
        <f t="shared" si="91"/>
        <v>81</v>
      </c>
      <c r="AC136" s="447">
        <f t="shared" si="92"/>
        <v>49</v>
      </c>
      <c r="AD136" s="447">
        <f t="shared" si="93"/>
        <v>101</v>
      </c>
      <c r="AE136" s="447">
        <f t="shared" si="94"/>
        <v>71</v>
      </c>
      <c r="AF136" s="447">
        <f t="shared" si="95"/>
        <v>71</v>
      </c>
      <c r="AG136" s="447">
        <f t="shared" si="96"/>
        <v>53</v>
      </c>
      <c r="AH136" s="447">
        <f t="shared" si="97"/>
        <v>41</v>
      </c>
      <c r="AI136" s="447">
        <f t="shared" si="98"/>
        <v>26</v>
      </c>
      <c r="AJ136" s="447">
        <f t="shared" si="99"/>
        <v>22</v>
      </c>
      <c r="AK136" s="447">
        <f t="shared" si="100"/>
        <v>16</v>
      </c>
      <c r="AL136" s="447">
        <f t="shared" si="101"/>
        <v>9</v>
      </c>
      <c r="AM136" s="447">
        <f t="shared" si="102"/>
        <v>6</v>
      </c>
      <c r="AN136" s="447">
        <f t="shared" si="103"/>
        <v>5</v>
      </c>
      <c r="AO136" s="447">
        <f t="shared" si="104"/>
        <v>3</v>
      </c>
      <c r="AP136" s="447">
        <f t="shared" si="105"/>
        <v>0</v>
      </c>
      <c r="AQ136" s="447">
        <f t="shared" si="106"/>
        <v>0</v>
      </c>
      <c r="AR136" s="447">
        <f t="shared" si="107"/>
        <v>0</v>
      </c>
      <c r="AT136" s="16" t="s">
        <v>147</v>
      </c>
      <c r="AU136" s="13"/>
      <c r="AV136" s="13"/>
      <c r="AW136" s="13">
        <v>1</v>
      </c>
      <c r="AX136" s="13"/>
      <c r="AY136" s="13"/>
      <c r="AZ136" s="13"/>
      <c r="BA136" s="13">
        <v>1</v>
      </c>
      <c r="BB136" s="13"/>
      <c r="BC136" s="13"/>
      <c r="BD136" s="13">
        <v>1</v>
      </c>
      <c r="BE136" s="13">
        <v>1</v>
      </c>
      <c r="BF136" s="13"/>
      <c r="BG136" s="13"/>
      <c r="BH136" s="13">
        <v>1</v>
      </c>
      <c r="BI136" s="13"/>
      <c r="BJ136" s="13">
        <v>1</v>
      </c>
      <c r="BK136" s="13"/>
      <c r="BL136" s="13"/>
      <c r="BM136" s="13"/>
      <c r="BN136" s="13">
        <v>1</v>
      </c>
      <c r="BO136" s="13">
        <v>3</v>
      </c>
      <c r="BP136" s="13">
        <v>7</v>
      </c>
      <c r="BQ136" s="13">
        <v>4</v>
      </c>
      <c r="BR136" s="13">
        <v>4</v>
      </c>
      <c r="BS136" s="13">
        <v>4</v>
      </c>
      <c r="BT136" s="13">
        <v>4</v>
      </c>
      <c r="BU136" s="13">
        <v>5</v>
      </c>
      <c r="BV136" s="13">
        <v>6</v>
      </c>
      <c r="BW136" s="13">
        <v>5</v>
      </c>
      <c r="BX136" s="13">
        <v>7</v>
      </c>
      <c r="BY136" s="13">
        <v>15</v>
      </c>
      <c r="BZ136" s="13">
        <v>10</v>
      </c>
      <c r="CA136" s="13">
        <v>9</v>
      </c>
      <c r="CB136" s="13">
        <v>4</v>
      </c>
      <c r="CC136" s="13">
        <v>2</v>
      </c>
      <c r="CD136" s="13">
        <v>5</v>
      </c>
      <c r="CE136" s="13">
        <v>8</v>
      </c>
      <c r="CF136" s="13">
        <v>7</v>
      </c>
      <c r="CG136" s="13">
        <v>5</v>
      </c>
      <c r="CH136" s="13">
        <v>6</v>
      </c>
      <c r="CI136" s="13">
        <v>10</v>
      </c>
      <c r="CJ136" s="13">
        <v>7</v>
      </c>
      <c r="CK136" s="13">
        <v>5</v>
      </c>
      <c r="CL136" s="13">
        <v>5</v>
      </c>
      <c r="CM136" s="13">
        <v>9</v>
      </c>
      <c r="CN136" s="13">
        <v>6</v>
      </c>
      <c r="CO136" s="13">
        <v>1</v>
      </c>
      <c r="CP136" s="13">
        <v>1</v>
      </c>
      <c r="CQ136" s="13">
        <v>3</v>
      </c>
      <c r="CR136" s="13">
        <v>6</v>
      </c>
      <c r="CS136" s="13">
        <v>3</v>
      </c>
      <c r="CT136" s="13">
        <v>2</v>
      </c>
      <c r="CU136" s="13">
        <v>3</v>
      </c>
      <c r="CV136" s="13">
        <v>2</v>
      </c>
      <c r="CW136" s="13">
        <v>5</v>
      </c>
      <c r="CX136" s="13"/>
      <c r="CY136" s="13">
        <v>4</v>
      </c>
      <c r="CZ136" s="13">
        <v>2</v>
      </c>
      <c r="DA136" s="13">
        <v>2</v>
      </c>
      <c r="DB136" s="13">
        <v>3</v>
      </c>
      <c r="DC136" s="13"/>
      <c r="DD136" s="13">
        <v>2</v>
      </c>
      <c r="DE136" s="13">
        <v>1</v>
      </c>
      <c r="DF136" s="13">
        <v>1</v>
      </c>
      <c r="DG136" s="13">
        <v>1</v>
      </c>
      <c r="DH136" s="13">
        <v>2</v>
      </c>
      <c r="DI136" s="13">
        <v>3</v>
      </c>
      <c r="DJ136" s="13"/>
      <c r="DK136" s="13">
        <v>3</v>
      </c>
      <c r="DL136" s="13">
        <v>3</v>
      </c>
      <c r="DM136" s="13">
        <v>2</v>
      </c>
      <c r="DN136" s="13">
        <v>1</v>
      </c>
      <c r="DO136" s="13"/>
      <c r="DP136" s="13"/>
      <c r="DQ136" s="13">
        <v>1</v>
      </c>
      <c r="DR136" s="13"/>
      <c r="DS136" s="13">
        <v>1</v>
      </c>
      <c r="DT136" s="13"/>
      <c r="DU136" s="13">
        <v>1</v>
      </c>
      <c r="DV136" s="13"/>
      <c r="DW136" s="13"/>
      <c r="DX136" s="13"/>
      <c r="DY136" s="13"/>
      <c r="DZ136" s="13">
        <v>2</v>
      </c>
      <c r="EA136" s="13"/>
      <c r="EB136" s="13"/>
      <c r="EC136" s="13"/>
      <c r="ED136" s="13"/>
      <c r="EE136" s="13">
        <v>1</v>
      </c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59">
        <v>231</v>
      </c>
      <c r="FC136" s="13"/>
      <c r="FD136" s="13">
        <v>2</v>
      </c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>
        <v>1</v>
      </c>
      <c r="FP136" s="13"/>
      <c r="FQ136" s="13"/>
      <c r="FR136" s="13">
        <v>1</v>
      </c>
      <c r="FS136" s="13">
        <v>2</v>
      </c>
      <c r="FT136" s="13">
        <v>2</v>
      </c>
      <c r="FU136" s="13"/>
      <c r="FV136" s="13">
        <v>2</v>
      </c>
      <c r="FW136" s="13">
        <v>2</v>
      </c>
      <c r="FX136" s="13">
        <v>8</v>
      </c>
      <c r="FY136" s="13">
        <v>6</v>
      </c>
      <c r="FZ136" s="13">
        <v>2</v>
      </c>
      <c r="GA136" s="13">
        <v>10</v>
      </c>
      <c r="GB136" s="13">
        <v>11</v>
      </c>
      <c r="GC136" s="13">
        <v>11</v>
      </c>
      <c r="GD136" s="13">
        <v>7</v>
      </c>
      <c r="GE136" s="13">
        <v>11</v>
      </c>
      <c r="GF136" s="13">
        <v>13</v>
      </c>
      <c r="GG136" s="13">
        <v>3</v>
      </c>
      <c r="GH136" s="13">
        <v>10</v>
      </c>
      <c r="GI136" s="13">
        <v>8</v>
      </c>
      <c r="GJ136" s="13">
        <v>11</v>
      </c>
      <c r="GK136" s="13">
        <v>6</v>
      </c>
      <c r="GL136" s="13">
        <v>16</v>
      </c>
      <c r="GM136" s="13">
        <v>10</v>
      </c>
      <c r="GN136" s="13">
        <v>13</v>
      </c>
      <c r="GO136" s="13">
        <v>12</v>
      </c>
      <c r="GP136" s="13">
        <v>12</v>
      </c>
      <c r="GQ136" s="13">
        <v>11</v>
      </c>
      <c r="GR136" s="13">
        <v>9</v>
      </c>
      <c r="GS136" s="13">
        <v>7</v>
      </c>
      <c r="GT136" s="13">
        <v>7</v>
      </c>
      <c r="GU136" s="13">
        <v>9</v>
      </c>
      <c r="GV136" s="13">
        <v>9</v>
      </c>
      <c r="GW136" s="13">
        <v>5</v>
      </c>
      <c r="GX136" s="13">
        <v>8</v>
      </c>
      <c r="GY136" s="13">
        <v>2</v>
      </c>
      <c r="GZ136" s="13">
        <v>4</v>
      </c>
      <c r="HA136" s="13">
        <v>2</v>
      </c>
      <c r="HB136" s="13">
        <v>4</v>
      </c>
      <c r="HC136" s="13">
        <v>7</v>
      </c>
      <c r="HD136" s="13">
        <v>3</v>
      </c>
      <c r="HE136" s="13">
        <v>7</v>
      </c>
      <c r="HF136" s="13">
        <v>1</v>
      </c>
      <c r="HG136" s="13">
        <v>7</v>
      </c>
      <c r="HH136" s="13">
        <v>2</v>
      </c>
      <c r="HI136" s="13">
        <v>6</v>
      </c>
      <c r="HJ136" s="13">
        <v>2</v>
      </c>
      <c r="HK136" s="13">
        <v>3</v>
      </c>
      <c r="HL136" s="13">
        <v>2</v>
      </c>
      <c r="HM136" s="13">
        <v>3</v>
      </c>
      <c r="HN136" s="13">
        <v>2</v>
      </c>
      <c r="HO136" s="13"/>
      <c r="HP136" s="13">
        <v>1</v>
      </c>
      <c r="HQ136" s="13">
        <v>2</v>
      </c>
      <c r="HR136" s="13">
        <v>2</v>
      </c>
      <c r="HS136" s="13">
        <v>3</v>
      </c>
      <c r="HT136" s="13">
        <v>4</v>
      </c>
      <c r="HU136" s="13">
        <v>1</v>
      </c>
      <c r="HV136" s="13">
        <v>1</v>
      </c>
      <c r="HW136" s="13">
        <v>2</v>
      </c>
      <c r="HX136" s="13">
        <v>2</v>
      </c>
      <c r="HY136" s="13">
        <v>1</v>
      </c>
      <c r="HZ136" s="13"/>
      <c r="IA136" s="13"/>
      <c r="IB136" s="13">
        <v>1</v>
      </c>
      <c r="IC136" s="13">
        <v>1</v>
      </c>
      <c r="ID136" s="13"/>
      <c r="IE136" s="13">
        <v>2</v>
      </c>
      <c r="IF136" s="13"/>
      <c r="IG136" s="13">
        <v>1</v>
      </c>
      <c r="IH136" s="13"/>
      <c r="II136" s="13"/>
      <c r="IJ136" s="13">
        <v>1</v>
      </c>
      <c r="IK136" s="13"/>
      <c r="IL136" s="13">
        <v>1</v>
      </c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59">
        <v>340</v>
      </c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59"/>
      <c r="NG136" s="13">
        <v>571</v>
      </c>
    </row>
    <row r="137" spans="1:371">
      <c r="A137" s="8" t="s">
        <v>148</v>
      </c>
      <c r="B137" s="253">
        <f t="shared" si="67"/>
        <v>2</v>
      </c>
      <c r="C137" s="253">
        <f t="shared" si="68"/>
        <v>2</v>
      </c>
      <c r="D137" s="253">
        <f t="shared" si="69"/>
        <v>4</v>
      </c>
      <c r="E137" s="253">
        <f t="shared" si="70"/>
        <v>2</v>
      </c>
      <c r="F137" s="253">
        <f t="shared" si="71"/>
        <v>8</v>
      </c>
      <c r="G137" s="253">
        <f t="shared" si="72"/>
        <v>12</v>
      </c>
      <c r="H137" s="253">
        <f t="shared" si="73"/>
        <v>8</v>
      </c>
      <c r="I137" s="253">
        <f t="shared" si="74"/>
        <v>8</v>
      </c>
      <c r="J137" s="253">
        <f t="shared" si="75"/>
        <v>7</v>
      </c>
      <c r="K137" s="253">
        <f t="shared" si="76"/>
        <v>1</v>
      </c>
      <c r="L137" s="253">
        <f t="shared" si="77"/>
        <v>5</v>
      </c>
      <c r="M137" s="253">
        <f t="shared" si="78"/>
        <v>7</v>
      </c>
      <c r="N137" s="253">
        <f t="shared" si="79"/>
        <v>5</v>
      </c>
      <c r="O137" s="253">
        <f t="shared" si="80"/>
        <v>1</v>
      </c>
      <c r="P137" s="253">
        <f t="shared" si="81"/>
        <v>1</v>
      </c>
      <c r="Q137" s="253">
        <f t="shared" si="82"/>
        <v>1</v>
      </c>
      <c r="R137" s="253">
        <f t="shared" si="83"/>
        <v>2</v>
      </c>
      <c r="S137" s="253">
        <f t="shared" si="84"/>
        <v>2</v>
      </c>
      <c r="T137" s="253">
        <f t="shared" si="85"/>
        <v>0</v>
      </c>
      <c r="U137" s="253">
        <f t="shared" si="86"/>
        <v>0</v>
      </c>
      <c r="W137" s="16" t="s">
        <v>148</v>
      </c>
      <c r="X137" s="447">
        <f t="shared" si="87"/>
        <v>2</v>
      </c>
      <c r="Y137" s="447">
        <f t="shared" si="88"/>
        <v>2</v>
      </c>
      <c r="Z137" s="447">
        <f t="shared" si="89"/>
        <v>4</v>
      </c>
      <c r="AA137" s="447">
        <f t="shared" si="90"/>
        <v>2</v>
      </c>
      <c r="AB137" s="447">
        <f t="shared" si="91"/>
        <v>8</v>
      </c>
      <c r="AC137" s="447">
        <f t="shared" si="92"/>
        <v>12</v>
      </c>
      <c r="AD137" s="447">
        <f t="shared" si="93"/>
        <v>8</v>
      </c>
      <c r="AE137" s="447">
        <f t="shared" si="94"/>
        <v>8</v>
      </c>
      <c r="AF137" s="447">
        <f t="shared" si="95"/>
        <v>7</v>
      </c>
      <c r="AG137" s="447">
        <f t="shared" si="96"/>
        <v>1</v>
      </c>
      <c r="AH137" s="447">
        <f t="shared" si="97"/>
        <v>5</v>
      </c>
      <c r="AI137" s="447">
        <f t="shared" si="98"/>
        <v>7</v>
      </c>
      <c r="AJ137" s="447">
        <f t="shared" si="99"/>
        <v>5</v>
      </c>
      <c r="AK137" s="447">
        <f t="shared" si="100"/>
        <v>1</v>
      </c>
      <c r="AL137" s="447">
        <f t="shared" si="101"/>
        <v>1</v>
      </c>
      <c r="AM137" s="447">
        <f t="shared" si="102"/>
        <v>1</v>
      </c>
      <c r="AN137" s="447">
        <f t="shared" si="103"/>
        <v>2</v>
      </c>
      <c r="AO137" s="447">
        <f t="shared" si="104"/>
        <v>2</v>
      </c>
      <c r="AP137" s="447">
        <f t="shared" si="105"/>
        <v>0</v>
      </c>
      <c r="AQ137" s="447">
        <f t="shared" si="106"/>
        <v>0</v>
      </c>
      <c r="AR137" s="447">
        <f t="shared" si="107"/>
        <v>0</v>
      </c>
      <c r="AT137" s="16" t="s">
        <v>148</v>
      </c>
      <c r="AU137" s="13"/>
      <c r="AV137" s="13"/>
      <c r="AW137" s="13"/>
      <c r="AX137" s="13"/>
      <c r="AY137" s="13"/>
      <c r="AZ137" s="13">
        <v>2</v>
      </c>
      <c r="BA137" s="13"/>
      <c r="BB137" s="13"/>
      <c r="BC137" s="13"/>
      <c r="BD137" s="13"/>
      <c r="BE137" s="13"/>
      <c r="BF137" s="13"/>
      <c r="BG137" s="13"/>
      <c r="BH137" s="13">
        <v>1</v>
      </c>
      <c r="BI137" s="13"/>
      <c r="BJ137" s="13"/>
      <c r="BK137" s="13"/>
      <c r="BL137" s="13"/>
      <c r="BM137" s="13"/>
      <c r="BN137" s="13">
        <v>1</v>
      </c>
      <c r="BO137" s="13"/>
      <c r="BP137" s="13">
        <v>5</v>
      </c>
      <c r="BQ137" s="13">
        <v>2</v>
      </c>
      <c r="BR137" s="13">
        <v>2</v>
      </c>
      <c r="BS137" s="13"/>
      <c r="BT137" s="13">
        <v>1</v>
      </c>
      <c r="BU137" s="13"/>
      <c r="BV137" s="13">
        <v>1</v>
      </c>
      <c r="BW137" s="13"/>
      <c r="BX137" s="13">
        <v>1</v>
      </c>
      <c r="BY137" s="13"/>
      <c r="BZ137" s="13">
        <v>1</v>
      </c>
      <c r="CA137" s="13"/>
      <c r="CB137" s="13">
        <v>2</v>
      </c>
      <c r="CC137" s="13">
        <v>1</v>
      </c>
      <c r="CD137" s="13"/>
      <c r="CE137" s="13">
        <v>2</v>
      </c>
      <c r="CF137" s="13"/>
      <c r="CG137" s="13"/>
      <c r="CH137" s="13">
        <v>2</v>
      </c>
      <c r="CI137" s="13"/>
      <c r="CJ137" s="13"/>
      <c r="CK137" s="13"/>
      <c r="CL137" s="13"/>
      <c r="CM137" s="13"/>
      <c r="CN137" s="13"/>
      <c r="CO137" s="13">
        <v>1</v>
      </c>
      <c r="CP137" s="13"/>
      <c r="CQ137" s="13"/>
      <c r="CR137" s="13"/>
      <c r="CS137" s="13">
        <v>1</v>
      </c>
      <c r="CT137" s="13">
        <v>1</v>
      </c>
      <c r="CU137" s="13">
        <v>1</v>
      </c>
      <c r="CV137" s="13">
        <v>2</v>
      </c>
      <c r="CW137" s="13"/>
      <c r="CX137" s="13"/>
      <c r="CY137" s="13"/>
      <c r="CZ137" s="13">
        <v>1</v>
      </c>
      <c r="DA137" s="13"/>
      <c r="DB137" s="13">
        <v>1</v>
      </c>
      <c r="DC137" s="13"/>
      <c r="DD137" s="13"/>
      <c r="DE137" s="13"/>
      <c r="DF137" s="13"/>
      <c r="DG137" s="13">
        <v>1</v>
      </c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>
        <v>1</v>
      </c>
      <c r="DW137" s="13"/>
      <c r="DX137" s="13"/>
      <c r="DY137" s="13">
        <v>1</v>
      </c>
      <c r="DZ137" s="13"/>
      <c r="EA137" s="13">
        <v>1</v>
      </c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59">
        <v>36</v>
      </c>
      <c r="FC137" s="13"/>
      <c r="FD137" s="13">
        <v>1</v>
      </c>
      <c r="FE137" s="13"/>
      <c r="FF137" s="13"/>
      <c r="FG137" s="13"/>
      <c r="FH137" s="13"/>
      <c r="FI137" s="13">
        <v>1</v>
      </c>
      <c r="FJ137" s="13"/>
      <c r="FK137" s="13"/>
      <c r="FL137" s="13"/>
      <c r="FM137" s="13">
        <v>1</v>
      </c>
      <c r="FN137" s="13"/>
      <c r="FO137" s="13"/>
      <c r="FP137" s="13"/>
      <c r="FQ137" s="13"/>
      <c r="FR137" s="13">
        <v>1</v>
      </c>
      <c r="FS137" s="13">
        <v>1</v>
      </c>
      <c r="FT137" s="13"/>
      <c r="FU137" s="13"/>
      <c r="FV137" s="13">
        <v>1</v>
      </c>
      <c r="FW137" s="13">
        <v>2</v>
      </c>
      <c r="FX137" s="13">
        <v>1</v>
      </c>
      <c r="FY137" s="13"/>
      <c r="FZ137" s="13"/>
      <c r="GA137" s="13">
        <v>1</v>
      </c>
      <c r="GB137" s="13">
        <v>1</v>
      </c>
      <c r="GC137" s="13"/>
      <c r="GD137" s="13"/>
      <c r="GE137" s="13">
        <v>2</v>
      </c>
      <c r="GF137" s="13">
        <v>1</v>
      </c>
      <c r="GG137" s="13"/>
      <c r="GH137" s="13"/>
      <c r="GI137" s="13"/>
      <c r="GJ137" s="13">
        <v>2</v>
      </c>
      <c r="GK137" s="13">
        <v>2</v>
      </c>
      <c r="GL137" s="13">
        <v>2</v>
      </c>
      <c r="GM137" s="13"/>
      <c r="GN137" s="13"/>
      <c r="GO137" s="13">
        <v>1</v>
      </c>
      <c r="GP137" s="13">
        <v>1</v>
      </c>
      <c r="GQ137" s="13">
        <v>1</v>
      </c>
      <c r="GR137" s="13">
        <v>1</v>
      </c>
      <c r="GS137" s="13"/>
      <c r="GT137" s="13"/>
      <c r="GU137" s="13">
        <v>2</v>
      </c>
      <c r="GV137" s="13">
        <v>2</v>
      </c>
      <c r="GW137" s="13"/>
      <c r="GX137" s="13"/>
      <c r="GY137" s="13">
        <v>1</v>
      </c>
      <c r="GZ137" s="13"/>
      <c r="HA137" s="13">
        <v>2</v>
      </c>
      <c r="HB137" s="13">
        <v>1</v>
      </c>
      <c r="HC137" s="13"/>
      <c r="HD137" s="13">
        <v>1</v>
      </c>
      <c r="HE137" s="13"/>
      <c r="HF137" s="13">
        <v>1</v>
      </c>
      <c r="HG137" s="13"/>
      <c r="HH137" s="13"/>
      <c r="HI137" s="13"/>
      <c r="HJ137" s="13"/>
      <c r="HK137" s="13"/>
      <c r="HL137" s="13"/>
      <c r="HM137" s="13">
        <v>1</v>
      </c>
      <c r="HN137" s="13"/>
      <c r="HO137" s="13">
        <v>2</v>
      </c>
      <c r="HP137" s="13"/>
      <c r="HQ137" s="13">
        <v>2</v>
      </c>
      <c r="HR137" s="13"/>
      <c r="HS137" s="13"/>
      <c r="HT137" s="13"/>
      <c r="HU137" s="13"/>
      <c r="HV137" s="13">
        <v>1</v>
      </c>
      <c r="HW137" s="13"/>
      <c r="HX137" s="13"/>
      <c r="HY137" s="13"/>
      <c r="HZ137" s="13"/>
      <c r="IA137" s="13"/>
      <c r="IB137" s="13"/>
      <c r="IC137" s="13"/>
      <c r="ID137" s="13"/>
      <c r="IE137" s="13">
        <v>1</v>
      </c>
      <c r="IF137" s="13"/>
      <c r="IG137" s="13"/>
      <c r="IH137" s="13"/>
      <c r="II137" s="13"/>
      <c r="IJ137" s="13"/>
      <c r="IK137" s="13"/>
      <c r="IL137" s="13"/>
      <c r="IM137" s="13"/>
      <c r="IN137" s="13">
        <v>1</v>
      </c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59">
        <v>42</v>
      </c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59"/>
      <c r="NG137" s="13">
        <v>78</v>
      </c>
    </row>
    <row r="138" spans="1:371">
      <c r="A138" s="8" t="s">
        <v>149</v>
      </c>
      <c r="B138" s="253">
        <f t="shared" si="67"/>
        <v>1</v>
      </c>
      <c r="C138" s="253">
        <f t="shared" si="68"/>
        <v>0</v>
      </c>
      <c r="D138" s="253">
        <f t="shared" si="69"/>
        <v>1</v>
      </c>
      <c r="E138" s="253">
        <f t="shared" si="70"/>
        <v>0</v>
      </c>
      <c r="F138" s="253">
        <f t="shared" si="71"/>
        <v>11</v>
      </c>
      <c r="G138" s="253">
        <f t="shared" si="72"/>
        <v>26</v>
      </c>
      <c r="H138" s="253">
        <f t="shared" si="73"/>
        <v>7</v>
      </c>
      <c r="I138" s="253">
        <f t="shared" si="74"/>
        <v>28</v>
      </c>
      <c r="J138" s="253">
        <f t="shared" si="75"/>
        <v>11</v>
      </c>
      <c r="K138" s="253">
        <f t="shared" si="76"/>
        <v>15</v>
      </c>
      <c r="L138" s="253">
        <f t="shared" si="77"/>
        <v>7</v>
      </c>
      <c r="M138" s="253">
        <f t="shared" si="78"/>
        <v>12</v>
      </c>
      <c r="N138" s="253">
        <f t="shared" si="79"/>
        <v>8</v>
      </c>
      <c r="O138" s="253">
        <f t="shared" si="80"/>
        <v>11</v>
      </c>
      <c r="P138" s="253">
        <f t="shared" si="81"/>
        <v>7</v>
      </c>
      <c r="Q138" s="253">
        <f t="shared" si="82"/>
        <v>3</v>
      </c>
      <c r="R138" s="253">
        <f t="shared" si="83"/>
        <v>3</v>
      </c>
      <c r="S138" s="253">
        <f t="shared" si="84"/>
        <v>2</v>
      </c>
      <c r="T138" s="253">
        <f t="shared" si="85"/>
        <v>1</v>
      </c>
      <c r="U138" s="253">
        <f t="shared" si="86"/>
        <v>0</v>
      </c>
      <c r="W138" s="16" t="s">
        <v>149</v>
      </c>
      <c r="X138" s="447">
        <f t="shared" si="87"/>
        <v>1</v>
      </c>
      <c r="Y138" s="447">
        <f t="shared" si="88"/>
        <v>0</v>
      </c>
      <c r="Z138" s="447">
        <f t="shared" si="89"/>
        <v>1</v>
      </c>
      <c r="AA138" s="447">
        <f t="shared" si="90"/>
        <v>0</v>
      </c>
      <c r="AB138" s="447">
        <f t="shared" si="91"/>
        <v>11</v>
      </c>
      <c r="AC138" s="447">
        <f t="shared" si="92"/>
        <v>26</v>
      </c>
      <c r="AD138" s="447">
        <f t="shared" si="93"/>
        <v>7</v>
      </c>
      <c r="AE138" s="447">
        <f t="shared" si="94"/>
        <v>28</v>
      </c>
      <c r="AF138" s="447">
        <f t="shared" si="95"/>
        <v>11</v>
      </c>
      <c r="AG138" s="447">
        <f t="shared" si="96"/>
        <v>15</v>
      </c>
      <c r="AH138" s="447">
        <f t="shared" si="97"/>
        <v>7</v>
      </c>
      <c r="AI138" s="447">
        <f t="shared" si="98"/>
        <v>12</v>
      </c>
      <c r="AJ138" s="447">
        <f t="shared" si="99"/>
        <v>8</v>
      </c>
      <c r="AK138" s="447">
        <f t="shared" si="100"/>
        <v>11</v>
      </c>
      <c r="AL138" s="447">
        <f t="shared" si="101"/>
        <v>7</v>
      </c>
      <c r="AM138" s="447">
        <f t="shared" si="102"/>
        <v>3</v>
      </c>
      <c r="AN138" s="447">
        <f t="shared" si="103"/>
        <v>3</v>
      </c>
      <c r="AO138" s="447">
        <f t="shared" si="104"/>
        <v>2</v>
      </c>
      <c r="AP138" s="447">
        <f t="shared" si="105"/>
        <v>1</v>
      </c>
      <c r="AQ138" s="447">
        <f t="shared" si="106"/>
        <v>0</v>
      </c>
      <c r="AR138" s="447">
        <f t="shared" si="107"/>
        <v>0</v>
      </c>
      <c r="AT138" s="16" t="s">
        <v>149</v>
      </c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>
        <v>2</v>
      </c>
      <c r="BP138" s="13">
        <v>1</v>
      </c>
      <c r="BQ138" s="13">
        <v>3</v>
      </c>
      <c r="BR138" s="13">
        <v>4</v>
      </c>
      <c r="BS138" s="13">
        <v>1</v>
      </c>
      <c r="BT138" s="13">
        <v>6</v>
      </c>
      <c r="BU138" s="13">
        <v>1</v>
      </c>
      <c r="BV138" s="13">
        <v>4</v>
      </c>
      <c r="BW138" s="13">
        <v>3</v>
      </c>
      <c r="BX138" s="13">
        <v>1</v>
      </c>
      <c r="BY138" s="13">
        <v>3</v>
      </c>
      <c r="BZ138" s="13">
        <v>4</v>
      </c>
      <c r="CA138" s="13">
        <v>1</v>
      </c>
      <c r="CB138" s="13">
        <v>3</v>
      </c>
      <c r="CC138" s="13">
        <v>5</v>
      </c>
      <c r="CD138" s="13">
        <v>1</v>
      </c>
      <c r="CE138" s="13">
        <v>3</v>
      </c>
      <c r="CF138" s="13">
        <v>2</v>
      </c>
      <c r="CG138" s="13">
        <v>2</v>
      </c>
      <c r="CH138" s="13">
        <v>4</v>
      </c>
      <c r="CI138" s="13">
        <v>3</v>
      </c>
      <c r="CJ138" s="13">
        <v>1</v>
      </c>
      <c r="CK138" s="13">
        <v>1</v>
      </c>
      <c r="CL138" s="13">
        <v>2</v>
      </c>
      <c r="CM138" s="13">
        <v>1</v>
      </c>
      <c r="CN138" s="13">
        <v>1</v>
      </c>
      <c r="CO138" s="13"/>
      <c r="CP138" s="13"/>
      <c r="CQ138" s="13">
        <v>3</v>
      </c>
      <c r="CR138" s="13">
        <v>3</v>
      </c>
      <c r="CS138" s="13">
        <v>2</v>
      </c>
      <c r="CT138" s="13"/>
      <c r="CU138" s="13"/>
      <c r="CV138" s="13">
        <v>1</v>
      </c>
      <c r="CW138" s="13">
        <v>1</v>
      </c>
      <c r="CX138" s="13">
        <v>1</v>
      </c>
      <c r="CY138" s="13">
        <v>1</v>
      </c>
      <c r="CZ138" s="13">
        <v>2</v>
      </c>
      <c r="DA138" s="13"/>
      <c r="DB138" s="13">
        <v>4</v>
      </c>
      <c r="DC138" s="13"/>
      <c r="DD138" s="13">
        <v>2</v>
      </c>
      <c r="DE138" s="13">
        <v>1</v>
      </c>
      <c r="DF138" s="13">
        <v>2</v>
      </c>
      <c r="DG138" s="13"/>
      <c r="DH138" s="13">
        <v>2</v>
      </c>
      <c r="DI138" s="13">
        <v>1</v>
      </c>
      <c r="DJ138" s="13">
        <v>1</v>
      </c>
      <c r="DK138" s="13">
        <v>1</v>
      </c>
      <c r="DL138" s="13">
        <v>1</v>
      </c>
      <c r="DM138" s="13">
        <v>1</v>
      </c>
      <c r="DN138" s="13"/>
      <c r="DO138" s="13">
        <v>1</v>
      </c>
      <c r="DP138" s="13"/>
      <c r="DQ138" s="13"/>
      <c r="DR138" s="13"/>
      <c r="DS138" s="13"/>
      <c r="DT138" s="13"/>
      <c r="DU138" s="13">
        <v>1</v>
      </c>
      <c r="DV138" s="13"/>
      <c r="DW138" s="13">
        <v>1</v>
      </c>
      <c r="DX138" s="13"/>
      <c r="DY138" s="13"/>
      <c r="DZ138" s="13"/>
      <c r="EA138" s="13"/>
      <c r="EB138" s="13"/>
      <c r="EC138" s="13">
        <v>1</v>
      </c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59">
        <v>97</v>
      </c>
      <c r="FC138" s="13"/>
      <c r="FD138" s="13">
        <v>1</v>
      </c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>
        <v>1</v>
      </c>
      <c r="FT138" s="13"/>
      <c r="FU138" s="13"/>
      <c r="FV138" s="13"/>
      <c r="FW138" s="13">
        <v>1</v>
      </c>
      <c r="FX138" s="13"/>
      <c r="FY138" s="13">
        <v>1</v>
      </c>
      <c r="FZ138" s="13">
        <v>2</v>
      </c>
      <c r="GA138" s="13">
        <v>1</v>
      </c>
      <c r="GB138" s="13">
        <v>1</v>
      </c>
      <c r="GC138" s="13">
        <v>3</v>
      </c>
      <c r="GD138" s="13">
        <v>2</v>
      </c>
      <c r="GE138" s="13"/>
      <c r="GF138" s="13"/>
      <c r="GG138" s="13">
        <v>1</v>
      </c>
      <c r="GH138" s="13"/>
      <c r="GI138" s="13">
        <v>1</v>
      </c>
      <c r="GJ138" s="13"/>
      <c r="GK138" s="13">
        <v>1</v>
      </c>
      <c r="GL138" s="13">
        <v>2</v>
      </c>
      <c r="GM138" s="13"/>
      <c r="GN138" s="13">
        <v>1</v>
      </c>
      <c r="GO138" s="13">
        <v>1</v>
      </c>
      <c r="GP138" s="13"/>
      <c r="GQ138" s="13">
        <v>1</v>
      </c>
      <c r="GR138" s="13">
        <v>1</v>
      </c>
      <c r="GS138" s="13">
        <v>1</v>
      </c>
      <c r="GT138" s="13">
        <v>2</v>
      </c>
      <c r="GU138" s="13">
        <v>2</v>
      </c>
      <c r="GV138" s="13">
        <v>2</v>
      </c>
      <c r="GW138" s="13">
        <v>1</v>
      </c>
      <c r="GX138" s="13"/>
      <c r="GY138" s="13">
        <v>1</v>
      </c>
      <c r="GZ138" s="13"/>
      <c r="HA138" s="13">
        <v>1</v>
      </c>
      <c r="HB138" s="13"/>
      <c r="HC138" s="13">
        <v>2</v>
      </c>
      <c r="HD138" s="13">
        <v>1</v>
      </c>
      <c r="HE138" s="13">
        <v>1</v>
      </c>
      <c r="HF138" s="13"/>
      <c r="HG138" s="13"/>
      <c r="HH138" s="13"/>
      <c r="HI138" s="13">
        <v>1</v>
      </c>
      <c r="HJ138" s="13">
        <v>1</v>
      </c>
      <c r="HK138" s="13"/>
      <c r="HL138" s="13"/>
      <c r="HM138" s="13">
        <v>3</v>
      </c>
      <c r="HN138" s="13">
        <v>1</v>
      </c>
      <c r="HO138" s="13"/>
      <c r="HP138" s="13"/>
      <c r="HQ138" s="13">
        <v>1</v>
      </c>
      <c r="HR138" s="13">
        <v>2</v>
      </c>
      <c r="HS138" s="13"/>
      <c r="HT138" s="13">
        <v>1</v>
      </c>
      <c r="HU138" s="13">
        <v>1</v>
      </c>
      <c r="HV138" s="13">
        <v>1</v>
      </c>
      <c r="HW138" s="13">
        <v>1</v>
      </c>
      <c r="HX138" s="13"/>
      <c r="HY138" s="13"/>
      <c r="HZ138" s="13">
        <v>1</v>
      </c>
      <c r="IA138" s="13"/>
      <c r="IB138" s="13">
        <v>1</v>
      </c>
      <c r="IC138" s="13">
        <v>1</v>
      </c>
      <c r="ID138" s="13">
        <v>1</v>
      </c>
      <c r="IE138" s="13"/>
      <c r="IF138" s="13">
        <v>1</v>
      </c>
      <c r="IG138" s="13"/>
      <c r="IH138" s="13"/>
      <c r="II138" s="13"/>
      <c r="IJ138" s="13"/>
      <c r="IK138" s="13">
        <v>1</v>
      </c>
      <c r="IL138" s="13">
        <v>1</v>
      </c>
      <c r="IM138" s="13"/>
      <c r="IN138" s="13"/>
      <c r="IO138" s="13"/>
      <c r="IP138" s="13"/>
      <c r="IQ138" s="13"/>
      <c r="IR138" s="13">
        <v>1</v>
      </c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59">
        <v>57</v>
      </c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59"/>
      <c r="NG138" s="13">
        <v>154</v>
      </c>
    </row>
    <row r="139" spans="1:371">
      <c r="A139" s="8" t="s">
        <v>150</v>
      </c>
      <c r="B139" s="253">
        <f t="shared" si="67"/>
        <v>11</v>
      </c>
      <c r="C139" s="253">
        <f t="shared" si="68"/>
        <v>6</v>
      </c>
      <c r="D139" s="253">
        <f t="shared" si="69"/>
        <v>15</v>
      </c>
      <c r="E139" s="253">
        <f t="shared" si="70"/>
        <v>9</v>
      </c>
      <c r="F139" s="253">
        <f t="shared" si="71"/>
        <v>41</v>
      </c>
      <c r="G139" s="253">
        <f t="shared" si="72"/>
        <v>33</v>
      </c>
      <c r="H139" s="253">
        <f t="shared" si="73"/>
        <v>38</v>
      </c>
      <c r="I139" s="253">
        <f t="shared" si="74"/>
        <v>50</v>
      </c>
      <c r="J139" s="253">
        <f t="shared" si="75"/>
        <v>32</v>
      </c>
      <c r="K139" s="253">
        <f t="shared" si="76"/>
        <v>40</v>
      </c>
      <c r="L139" s="253">
        <f t="shared" si="77"/>
        <v>27</v>
      </c>
      <c r="M139" s="253">
        <f t="shared" si="78"/>
        <v>35</v>
      </c>
      <c r="N139" s="253">
        <f t="shared" si="79"/>
        <v>14</v>
      </c>
      <c r="O139" s="253">
        <f t="shared" si="80"/>
        <v>18</v>
      </c>
      <c r="P139" s="253">
        <f t="shared" si="81"/>
        <v>11</v>
      </c>
      <c r="Q139" s="253">
        <f t="shared" si="82"/>
        <v>13</v>
      </c>
      <c r="R139" s="253">
        <f t="shared" si="83"/>
        <v>5</v>
      </c>
      <c r="S139" s="253">
        <f t="shared" si="84"/>
        <v>6</v>
      </c>
      <c r="T139" s="253">
        <f t="shared" si="85"/>
        <v>1</v>
      </c>
      <c r="U139" s="253">
        <f t="shared" si="86"/>
        <v>0</v>
      </c>
      <c r="W139" s="16" t="s">
        <v>150</v>
      </c>
      <c r="X139" s="447">
        <f t="shared" si="87"/>
        <v>11</v>
      </c>
      <c r="Y139" s="447">
        <f t="shared" si="88"/>
        <v>6</v>
      </c>
      <c r="Z139" s="447">
        <f t="shared" si="89"/>
        <v>15</v>
      </c>
      <c r="AA139" s="447">
        <f t="shared" si="90"/>
        <v>9</v>
      </c>
      <c r="AB139" s="447">
        <f t="shared" si="91"/>
        <v>41</v>
      </c>
      <c r="AC139" s="447">
        <f t="shared" si="92"/>
        <v>33</v>
      </c>
      <c r="AD139" s="447">
        <f t="shared" si="93"/>
        <v>38</v>
      </c>
      <c r="AE139" s="447">
        <f t="shared" si="94"/>
        <v>50</v>
      </c>
      <c r="AF139" s="447">
        <f t="shared" si="95"/>
        <v>32</v>
      </c>
      <c r="AG139" s="447">
        <f t="shared" si="96"/>
        <v>40</v>
      </c>
      <c r="AH139" s="447">
        <f t="shared" si="97"/>
        <v>27</v>
      </c>
      <c r="AI139" s="447">
        <f t="shared" si="98"/>
        <v>35</v>
      </c>
      <c r="AJ139" s="447">
        <f t="shared" si="99"/>
        <v>14</v>
      </c>
      <c r="AK139" s="447">
        <f t="shared" si="100"/>
        <v>18</v>
      </c>
      <c r="AL139" s="447">
        <f t="shared" si="101"/>
        <v>11</v>
      </c>
      <c r="AM139" s="447">
        <f t="shared" si="102"/>
        <v>13</v>
      </c>
      <c r="AN139" s="447">
        <f t="shared" si="103"/>
        <v>5</v>
      </c>
      <c r="AO139" s="447">
        <f t="shared" si="104"/>
        <v>6</v>
      </c>
      <c r="AP139" s="447">
        <f t="shared" si="105"/>
        <v>1</v>
      </c>
      <c r="AQ139" s="447">
        <f t="shared" si="106"/>
        <v>0</v>
      </c>
      <c r="AR139" s="447">
        <f t="shared" si="107"/>
        <v>0</v>
      </c>
      <c r="AT139" s="16" t="s">
        <v>150</v>
      </c>
      <c r="AU139" s="13"/>
      <c r="AV139" s="13"/>
      <c r="AW139" s="13">
        <v>1</v>
      </c>
      <c r="AX139" s="13"/>
      <c r="AY139" s="13">
        <v>2</v>
      </c>
      <c r="AZ139" s="13">
        <v>1</v>
      </c>
      <c r="BA139" s="13"/>
      <c r="BB139" s="13"/>
      <c r="BC139" s="13">
        <v>2</v>
      </c>
      <c r="BD139" s="13"/>
      <c r="BE139" s="13"/>
      <c r="BF139" s="13">
        <v>1</v>
      </c>
      <c r="BG139" s="13">
        <v>1</v>
      </c>
      <c r="BH139" s="13"/>
      <c r="BI139" s="13"/>
      <c r="BJ139" s="13">
        <v>2</v>
      </c>
      <c r="BK139" s="13"/>
      <c r="BL139" s="13"/>
      <c r="BM139" s="13">
        <v>2</v>
      </c>
      <c r="BN139" s="13">
        <v>3</v>
      </c>
      <c r="BO139" s="13">
        <v>1</v>
      </c>
      <c r="BP139" s="13">
        <v>3</v>
      </c>
      <c r="BQ139" s="13">
        <v>4</v>
      </c>
      <c r="BR139" s="13">
        <v>4</v>
      </c>
      <c r="BS139" s="13">
        <v>1</v>
      </c>
      <c r="BT139" s="13">
        <v>2</v>
      </c>
      <c r="BU139" s="13">
        <v>6</v>
      </c>
      <c r="BV139" s="13">
        <v>2</v>
      </c>
      <c r="BW139" s="13">
        <v>6</v>
      </c>
      <c r="BX139" s="13">
        <v>4</v>
      </c>
      <c r="BY139" s="13">
        <v>3</v>
      </c>
      <c r="BZ139" s="13">
        <v>6</v>
      </c>
      <c r="CA139" s="13">
        <v>4</v>
      </c>
      <c r="CB139" s="13">
        <v>7</v>
      </c>
      <c r="CC139" s="13">
        <v>3</v>
      </c>
      <c r="CD139" s="13">
        <v>4</v>
      </c>
      <c r="CE139" s="13">
        <v>5</v>
      </c>
      <c r="CF139" s="13">
        <v>6</v>
      </c>
      <c r="CG139" s="13">
        <v>9</v>
      </c>
      <c r="CH139" s="13">
        <v>3</v>
      </c>
      <c r="CI139" s="13">
        <v>6</v>
      </c>
      <c r="CJ139" s="13">
        <v>3</v>
      </c>
      <c r="CK139" s="13">
        <v>4</v>
      </c>
      <c r="CL139" s="13">
        <v>2</v>
      </c>
      <c r="CM139" s="13">
        <v>1</v>
      </c>
      <c r="CN139" s="13">
        <v>5</v>
      </c>
      <c r="CO139" s="13">
        <v>2</v>
      </c>
      <c r="CP139" s="13">
        <v>3</v>
      </c>
      <c r="CQ139" s="13">
        <v>9</v>
      </c>
      <c r="CR139" s="13">
        <v>5</v>
      </c>
      <c r="CS139" s="13">
        <v>4</v>
      </c>
      <c r="CT139" s="13">
        <v>2</v>
      </c>
      <c r="CU139" s="13">
        <v>4</v>
      </c>
      <c r="CV139" s="13">
        <v>3</v>
      </c>
      <c r="CW139" s="13">
        <v>4</v>
      </c>
      <c r="CX139" s="13">
        <v>4</v>
      </c>
      <c r="CY139" s="13">
        <v>4</v>
      </c>
      <c r="CZ139" s="13">
        <v>4</v>
      </c>
      <c r="DA139" s="13">
        <v>5</v>
      </c>
      <c r="DB139" s="13">
        <v>1</v>
      </c>
      <c r="DC139" s="13">
        <v>2</v>
      </c>
      <c r="DD139" s="13"/>
      <c r="DE139" s="13">
        <v>5</v>
      </c>
      <c r="DF139" s="13">
        <v>2</v>
      </c>
      <c r="DG139" s="13">
        <v>1</v>
      </c>
      <c r="DH139" s="13">
        <v>2</v>
      </c>
      <c r="DI139" s="13">
        <v>1</v>
      </c>
      <c r="DJ139" s="13">
        <v>2</v>
      </c>
      <c r="DK139" s="13"/>
      <c r="DL139" s="13">
        <v>3</v>
      </c>
      <c r="DM139" s="13">
        <v>1</v>
      </c>
      <c r="DN139" s="13">
        <v>1</v>
      </c>
      <c r="DO139" s="13">
        <v>4</v>
      </c>
      <c r="DP139" s="13">
        <v>1</v>
      </c>
      <c r="DQ139" s="13">
        <v>2</v>
      </c>
      <c r="DR139" s="13"/>
      <c r="DS139" s="13">
        <v>2</v>
      </c>
      <c r="DT139" s="13">
        <v>1</v>
      </c>
      <c r="DU139" s="13"/>
      <c r="DV139" s="13">
        <v>1</v>
      </c>
      <c r="DW139" s="13">
        <v>1</v>
      </c>
      <c r="DX139" s="13">
        <v>1</v>
      </c>
      <c r="DY139" s="13"/>
      <c r="DZ139" s="13">
        <v>1</v>
      </c>
      <c r="EA139" s="13"/>
      <c r="EB139" s="13"/>
      <c r="EC139" s="13"/>
      <c r="ED139" s="13">
        <v>2</v>
      </c>
      <c r="EE139" s="13">
        <v>1</v>
      </c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59">
        <v>210</v>
      </c>
      <c r="FC139" s="13">
        <v>1</v>
      </c>
      <c r="FD139" s="13">
        <v>1</v>
      </c>
      <c r="FE139" s="13">
        <v>2</v>
      </c>
      <c r="FF139" s="13">
        <v>1</v>
      </c>
      <c r="FG139" s="13">
        <v>1</v>
      </c>
      <c r="FH139" s="13">
        <v>1</v>
      </c>
      <c r="FI139" s="13">
        <v>1</v>
      </c>
      <c r="FJ139" s="13">
        <v>1</v>
      </c>
      <c r="FK139" s="13">
        <v>1</v>
      </c>
      <c r="FL139" s="13">
        <v>1</v>
      </c>
      <c r="FM139" s="13">
        <v>1</v>
      </c>
      <c r="FN139" s="13">
        <v>2</v>
      </c>
      <c r="FO139" s="13">
        <v>1</v>
      </c>
      <c r="FP139" s="13">
        <v>3</v>
      </c>
      <c r="FQ139" s="13">
        <v>1</v>
      </c>
      <c r="FR139" s="13">
        <v>1</v>
      </c>
      <c r="FS139" s="13">
        <v>1</v>
      </c>
      <c r="FT139" s="13">
        <v>2</v>
      </c>
      <c r="FU139" s="13">
        <v>3</v>
      </c>
      <c r="FV139" s="13"/>
      <c r="FW139" s="13">
        <v>1</v>
      </c>
      <c r="FX139" s="13">
        <v>2</v>
      </c>
      <c r="FY139" s="13">
        <v>1</v>
      </c>
      <c r="FZ139" s="13">
        <v>6</v>
      </c>
      <c r="GA139" s="13">
        <v>3</v>
      </c>
      <c r="GB139" s="13">
        <v>2</v>
      </c>
      <c r="GC139" s="13">
        <v>3</v>
      </c>
      <c r="GD139" s="13">
        <v>11</v>
      </c>
      <c r="GE139" s="13">
        <v>5</v>
      </c>
      <c r="GF139" s="13">
        <v>7</v>
      </c>
      <c r="GG139" s="13">
        <v>2</v>
      </c>
      <c r="GH139" s="13">
        <v>5</v>
      </c>
      <c r="GI139" s="13">
        <v>1</v>
      </c>
      <c r="GJ139" s="13">
        <v>3</v>
      </c>
      <c r="GK139" s="13">
        <v>2</v>
      </c>
      <c r="GL139" s="13">
        <v>4</v>
      </c>
      <c r="GM139" s="13">
        <v>3</v>
      </c>
      <c r="GN139" s="13">
        <v>7</v>
      </c>
      <c r="GO139" s="13">
        <v>5</v>
      </c>
      <c r="GP139" s="13">
        <v>6</v>
      </c>
      <c r="GQ139" s="13">
        <v>5</v>
      </c>
      <c r="GR139" s="13">
        <v>7</v>
      </c>
      <c r="GS139" s="13">
        <v>4</v>
      </c>
      <c r="GT139" s="13">
        <v>3</v>
      </c>
      <c r="GU139" s="13"/>
      <c r="GV139" s="13">
        <v>2</v>
      </c>
      <c r="GW139" s="13">
        <v>5</v>
      </c>
      <c r="GX139" s="13">
        <v>4</v>
      </c>
      <c r="GY139" s="13">
        <v>1</v>
      </c>
      <c r="GZ139" s="13">
        <v>1</v>
      </c>
      <c r="HA139" s="13">
        <v>2</v>
      </c>
      <c r="HB139" s="13">
        <v>1</v>
      </c>
      <c r="HC139" s="13">
        <v>8</v>
      </c>
      <c r="HD139" s="13">
        <v>5</v>
      </c>
      <c r="HE139" s="13">
        <v>1</v>
      </c>
      <c r="HF139" s="13">
        <v>2</v>
      </c>
      <c r="HG139" s="13">
        <v>1</v>
      </c>
      <c r="HH139" s="13">
        <v>3</v>
      </c>
      <c r="HI139" s="13">
        <v>2</v>
      </c>
      <c r="HJ139" s="13">
        <v>2</v>
      </c>
      <c r="HK139" s="13">
        <v>1</v>
      </c>
      <c r="HL139" s="13">
        <v>1</v>
      </c>
      <c r="HM139" s="13">
        <v>1</v>
      </c>
      <c r="HN139" s="13">
        <v>3</v>
      </c>
      <c r="HO139" s="13">
        <v>1</v>
      </c>
      <c r="HP139" s="13">
        <v>2</v>
      </c>
      <c r="HQ139" s="13"/>
      <c r="HR139" s="13">
        <v>2</v>
      </c>
      <c r="HS139" s="13">
        <v>3</v>
      </c>
      <c r="HT139" s="13"/>
      <c r="HU139" s="13">
        <v>1</v>
      </c>
      <c r="HV139" s="13">
        <v>2</v>
      </c>
      <c r="HW139" s="13"/>
      <c r="HX139" s="13">
        <v>4</v>
      </c>
      <c r="HY139" s="13">
        <v>2</v>
      </c>
      <c r="HZ139" s="13"/>
      <c r="IA139" s="13">
        <v>1</v>
      </c>
      <c r="IB139" s="13"/>
      <c r="IC139" s="13"/>
      <c r="ID139" s="13">
        <v>1</v>
      </c>
      <c r="IE139" s="13"/>
      <c r="IF139" s="13">
        <v>2</v>
      </c>
      <c r="IG139" s="13">
        <v>3</v>
      </c>
      <c r="IH139" s="13"/>
      <c r="II139" s="13"/>
      <c r="IJ139" s="13"/>
      <c r="IK139" s="13"/>
      <c r="IL139" s="13"/>
      <c r="IM139" s="13"/>
      <c r="IN139" s="13"/>
      <c r="IO139" s="13"/>
      <c r="IP139" s="13">
        <v>1</v>
      </c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59">
        <v>195</v>
      </c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59"/>
      <c r="NG139" s="13">
        <v>405</v>
      </c>
    </row>
    <row r="140" spans="1:371">
      <c r="A140" s="8" t="s">
        <v>215</v>
      </c>
      <c r="B140" s="253">
        <f t="shared" ref="B140:B169" si="108">VLOOKUP($A140,$W:$AQ,2,FALSE)</f>
        <v>9</v>
      </c>
      <c r="C140" s="253">
        <f t="shared" ref="C140:C169" si="109">VLOOKUP($A140,$W:$AQ,3,FALSE)</f>
        <v>7</v>
      </c>
      <c r="D140" s="253">
        <f t="shared" ref="D140:D169" si="110">VLOOKUP($A140,$W:$AQ,4,FALSE)</f>
        <v>15</v>
      </c>
      <c r="E140" s="253">
        <f t="shared" ref="E140:E169" si="111">VLOOKUP($A140,$W:$AQ,5,FALSE)</f>
        <v>24</v>
      </c>
      <c r="F140" s="253">
        <f t="shared" ref="F140:F169" si="112">VLOOKUP($A140,$W:$AQ,6,FALSE)</f>
        <v>56</v>
      </c>
      <c r="G140" s="253">
        <f t="shared" ref="G140:G169" si="113">VLOOKUP($A140,$W:$AQ,7,FALSE)</f>
        <v>54</v>
      </c>
      <c r="H140" s="253">
        <f t="shared" ref="H140:H169" si="114">VLOOKUP($A140,$W:$AQ,8,FALSE)</f>
        <v>58</v>
      </c>
      <c r="I140" s="253">
        <f t="shared" ref="I140:I169" si="115">VLOOKUP($A140,$W:$AQ,9,FALSE)</f>
        <v>67</v>
      </c>
      <c r="J140" s="253">
        <f t="shared" ref="J140:J169" si="116">VLOOKUP($A140,$W:$AQ,10,FALSE)</f>
        <v>39</v>
      </c>
      <c r="K140" s="253">
        <f t="shared" ref="K140:K169" si="117">VLOOKUP($A140,$W:$AQ,11,FALSE)</f>
        <v>45</v>
      </c>
      <c r="L140" s="253">
        <f t="shared" ref="L140:L169" si="118">VLOOKUP($A140,$W:$AQ,12,FALSE)</f>
        <v>23</v>
      </c>
      <c r="M140" s="253">
        <f t="shared" ref="M140:M169" si="119">VLOOKUP($A140,$W:$AQ,13,FALSE)</f>
        <v>23</v>
      </c>
      <c r="N140" s="253">
        <f t="shared" ref="N140:N169" si="120">VLOOKUP($A140,$W:$AQ,14,FALSE)</f>
        <v>18</v>
      </c>
      <c r="O140" s="253">
        <f t="shared" ref="O140:O169" si="121">VLOOKUP($A140,$W:$AQ,15,FALSE)</f>
        <v>19</v>
      </c>
      <c r="P140" s="253">
        <f t="shared" ref="P140:P169" si="122">VLOOKUP($A140,$W:$AQ,16,FALSE)</f>
        <v>12</v>
      </c>
      <c r="Q140" s="253">
        <f t="shared" ref="Q140:Q169" si="123">VLOOKUP($A140,$W:$AQ,17,FALSE)</f>
        <v>6</v>
      </c>
      <c r="R140" s="253">
        <f t="shared" ref="R140:R169" si="124">VLOOKUP($A140,$W:$AQ,18,FALSE)</f>
        <v>7</v>
      </c>
      <c r="S140" s="253">
        <f t="shared" ref="S140:S169" si="125">VLOOKUP($A140,$W:$AQ,19,FALSE)</f>
        <v>11</v>
      </c>
      <c r="T140" s="253">
        <f t="shared" ref="T140:T169" si="126">VLOOKUP($A140,$W:$AQ,20,FALSE)</f>
        <v>1</v>
      </c>
      <c r="U140" s="253">
        <f t="shared" ref="U140:U169" si="127">VLOOKUP($A140,$W:$AQ,21,FALSE)</f>
        <v>7</v>
      </c>
      <c r="W140" s="16" t="s">
        <v>215</v>
      </c>
      <c r="X140" s="447">
        <f t="shared" si="87"/>
        <v>9</v>
      </c>
      <c r="Y140" s="447">
        <f t="shared" si="88"/>
        <v>7</v>
      </c>
      <c r="Z140" s="447">
        <f t="shared" si="89"/>
        <v>15</v>
      </c>
      <c r="AA140" s="447">
        <f t="shared" si="90"/>
        <v>24</v>
      </c>
      <c r="AB140" s="447">
        <f t="shared" si="91"/>
        <v>56</v>
      </c>
      <c r="AC140" s="447">
        <f t="shared" si="92"/>
        <v>54</v>
      </c>
      <c r="AD140" s="447">
        <f t="shared" si="93"/>
        <v>58</v>
      </c>
      <c r="AE140" s="447">
        <f t="shared" si="94"/>
        <v>67</v>
      </c>
      <c r="AF140" s="447">
        <f t="shared" si="95"/>
        <v>39</v>
      </c>
      <c r="AG140" s="447">
        <f t="shared" si="96"/>
        <v>45</v>
      </c>
      <c r="AH140" s="447">
        <f t="shared" si="97"/>
        <v>23</v>
      </c>
      <c r="AI140" s="447">
        <f t="shared" si="98"/>
        <v>23</v>
      </c>
      <c r="AJ140" s="447">
        <f t="shared" si="99"/>
        <v>18</v>
      </c>
      <c r="AK140" s="447">
        <f t="shared" si="100"/>
        <v>19</v>
      </c>
      <c r="AL140" s="447">
        <f t="shared" si="101"/>
        <v>12</v>
      </c>
      <c r="AM140" s="447">
        <f t="shared" si="102"/>
        <v>6</v>
      </c>
      <c r="AN140" s="447">
        <f t="shared" si="103"/>
        <v>7</v>
      </c>
      <c r="AO140" s="447">
        <f t="shared" si="104"/>
        <v>11</v>
      </c>
      <c r="AP140" s="447">
        <f t="shared" si="105"/>
        <v>1</v>
      </c>
      <c r="AQ140" s="447">
        <f t="shared" si="106"/>
        <v>7</v>
      </c>
      <c r="AR140" s="447">
        <f t="shared" si="107"/>
        <v>0</v>
      </c>
      <c r="AT140" s="16" t="s">
        <v>215</v>
      </c>
      <c r="AU140" s="13">
        <v>1</v>
      </c>
      <c r="AV140" s="13"/>
      <c r="AW140" s="13">
        <v>1</v>
      </c>
      <c r="AX140" s="13"/>
      <c r="AY140" s="13"/>
      <c r="AZ140" s="13"/>
      <c r="BA140" s="13">
        <v>2</v>
      </c>
      <c r="BB140" s="13"/>
      <c r="BC140" s="13">
        <v>3</v>
      </c>
      <c r="BD140" s="13"/>
      <c r="BE140" s="13"/>
      <c r="BF140" s="13">
        <v>3</v>
      </c>
      <c r="BG140" s="13">
        <v>1</v>
      </c>
      <c r="BH140" s="13">
        <v>1</v>
      </c>
      <c r="BI140" s="13">
        <v>4</v>
      </c>
      <c r="BJ140" s="13">
        <v>1</v>
      </c>
      <c r="BK140" s="13">
        <v>8</v>
      </c>
      <c r="BL140" s="13"/>
      <c r="BM140" s="13">
        <v>1</v>
      </c>
      <c r="BN140" s="13">
        <v>5</v>
      </c>
      <c r="BO140" s="13">
        <v>2</v>
      </c>
      <c r="BP140" s="13">
        <v>5</v>
      </c>
      <c r="BQ140" s="13">
        <v>6</v>
      </c>
      <c r="BR140" s="13">
        <v>4</v>
      </c>
      <c r="BS140" s="13">
        <v>5</v>
      </c>
      <c r="BT140" s="13">
        <v>6</v>
      </c>
      <c r="BU140" s="13">
        <v>7</v>
      </c>
      <c r="BV140" s="13">
        <v>7</v>
      </c>
      <c r="BW140" s="13">
        <v>6</v>
      </c>
      <c r="BX140" s="13">
        <v>6</v>
      </c>
      <c r="BY140" s="13">
        <v>8</v>
      </c>
      <c r="BZ140" s="13">
        <v>6</v>
      </c>
      <c r="CA140" s="13">
        <v>9</v>
      </c>
      <c r="CB140" s="13">
        <v>5</v>
      </c>
      <c r="CC140" s="13">
        <v>7</v>
      </c>
      <c r="CD140" s="13">
        <v>6</v>
      </c>
      <c r="CE140" s="13">
        <v>8</v>
      </c>
      <c r="CF140" s="13">
        <v>5</v>
      </c>
      <c r="CG140" s="13">
        <v>9</v>
      </c>
      <c r="CH140" s="13">
        <v>4</v>
      </c>
      <c r="CI140" s="13">
        <v>6</v>
      </c>
      <c r="CJ140" s="13">
        <v>5</v>
      </c>
      <c r="CK140" s="13">
        <v>6</v>
      </c>
      <c r="CL140" s="13">
        <v>7</v>
      </c>
      <c r="CM140" s="13">
        <v>4</v>
      </c>
      <c r="CN140" s="13">
        <v>1</v>
      </c>
      <c r="CO140" s="13">
        <v>4</v>
      </c>
      <c r="CP140" s="13">
        <v>2</v>
      </c>
      <c r="CQ140" s="13">
        <v>6</v>
      </c>
      <c r="CR140" s="13">
        <v>4</v>
      </c>
      <c r="CS140" s="13">
        <v>1</v>
      </c>
      <c r="CT140" s="13">
        <v>3</v>
      </c>
      <c r="CU140" s="13">
        <v>5</v>
      </c>
      <c r="CV140" s="13">
        <v>4</v>
      </c>
      <c r="CW140" s="13">
        <v>2</v>
      </c>
      <c r="CX140" s="13">
        <v>2</v>
      </c>
      <c r="CY140" s="13">
        <v>1</v>
      </c>
      <c r="CZ140" s="13">
        <v>3</v>
      </c>
      <c r="DA140" s="13">
        <v>1</v>
      </c>
      <c r="DB140" s="13">
        <v>1</v>
      </c>
      <c r="DC140" s="13">
        <v>2</v>
      </c>
      <c r="DD140" s="13">
        <v>3</v>
      </c>
      <c r="DE140" s="13">
        <v>3</v>
      </c>
      <c r="DF140" s="13"/>
      <c r="DG140" s="13">
        <v>1</v>
      </c>
      <c r="DH140" s="13">
        <v>7</v>
      </c>
      <c r="DI140" s="13">
        <v>3</v>
      </c>
      <c r="DJ140" s="13"/>
      <c r="DK140" s="13"/>
      <c r="DL140" s="13"/>
      <c r="DM140" s="13">
        <v>1</v>
      </c>
      <c r="DN140" s="13">
        <v>1</v>
      </c>
      <c r="DO140" s="13">
        <v>1</v>
      </c>
      <c r="DP140" s="13"/>
      <c r="DQ140" s="13">
        <v>1</v>
      </c>
      <c r="DR140" s="13"/>
      <c r="DS140" s="13">
        <v>1</v>
      </c>
      <c r="DT140" s="13"/>
      <c r="DU140" s="13">
        <v>1</v>
      </c>
      <c r="DV140" s="13"/>
      <c r="DW140" s="13"/>
      <c r="DX140" s="13">
        <v>2</v>
      </c>
      <c r="DY140" s="13">
        <v>1</v>
      </c>
      <c r="DZ140" s="13"/>
      <c r="EA140" s="13">
        <v>2</v>
      </c>
      <c r="EB140" s="13">
        <v>1</v>
      </c>
      <c r="EC140" s="13">
        <v>3</v>
      </c>
      <c r="ED140" s="13"/>
      <c r="EE140" s="13">
        <v>2</v>
      </c>
      <c r="EF140" s="13"/>
      <c r="EG140" s="13">
        <v>3</v>
      </c>
      <c r="EH140" s="13"/>
      <c r="EI140" s="13">
        <v>2</v>
      </c>
      <c r="EJ140" s="13">
        <v>1</v>
      </c>
      <c r="EK140" s="13"/>
      <c r="EL140" s="13"/>
      <c r="EM140" s="13">
        <v>1</v>
      </c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59">
        <v>263</v>
      </c>
      <c r="FC140" s="13"/>
      <c r="FD140" s="13">
        <v>1</v>
      </c>
      <c r="FE140" s="13"/>
      <c r="FF140" s="13">
        <v>1</v>
      </c>
      <c r="FG140" s="13">
        <v>1</v>
      </c>
      <c r="FH140" s="13"/>
      <c r="FI140" s="13">
        <v>1</v>
      </c>
      <c r="FJ140" s="13"/>
      <c r="FK140" s="13">
        <v>2</v>
      </c>
      <c r="FL140" s="13">
        <v>3</v>
      </c>
      <c r="FM140" s="13">
        <v>2</v>
      </c>
      <c r="FN140" s="13">
        <v>1</v>
      </c>
      <c r="FO140" s="13">
        <v>2</v>
      </c>
      <c r="FP140" s="13"/>
      <c r="FQ140" s="13"/>
      <c r="FR140" s="13">
        <v>1</v>
      </c>
      <c r="FS140" s="13">
        <v>2</v>
      </c>
      <c r="FT140" s="13">
        <v>3</v>
      </c>
      <c r="FU140" s="13">
        <v>1</v>
      </c>
      <c r="FV140" s="13">
        <v>3</v>
      </c>
      <c r="FW140" s="13">
        <v>11</v>
      </c>
      <c r="FX140" s="13">
        <v>3</v>
      </c>
      <c r="FY140" s="13">
        <v>7</v>
      </c>
      <c r="FZ140" s="13">
        <v>4</v>
      </c>
      <c r="GA140" s="13">
        <v>3</v>
      </c>
      <c r="GB140" s="13">
        <v>5</v>
      </c>
      <c r="GC140" s="13">
        <v>4</v>
      </c>
      <c r="GD140" s="13">
        <v>6</v>
      </c>
      <c r="GE140" s="13">
        <v>7</v>
      </c>
      <c r="GF140" s="13">
        <v>6</v>
      </c>
      <c r="GG140" s="13">
        <v>5</v>
      </c>
      <c r="GH140" s="13">
        <v>3</v>
      </c>
      <c r="GI140" s="13">
        <v>7</v>
      </c>
      <c r="GJ140" s="13">
        <v>6</v>
      </c>
      <c r="GK140" s="13">
        <v>9</v>
      </c>
      <c r="GL140" s="13">
        <v>5</v>
      </c>
      <c r="GM140" s="13">
        <v>7</v>
      </c>
      <c r="GN140" s="13">
        <v>2</v>
      </c>
      <c r="GO140" s="13">
        <v>5</v>
      </c>
      <c r="GP140" s="13">
        <v>9</v>
      </c>
      <c r="GQ140" s="13">
        <v>3</v>
      </c>
      <c r="GR140" s="13">
        <v>3</v>
      </c>
      <c r="GS140" s="13">
        <v>3</v>
      </c>
      <c r="GT140" s="13">
        <v>7</v>
      </c>
      <c r="GU140" s="13">
        <v>6</v>
      </c>
      <c r="GV140" s="13">
        <v>3</v>
      </c>
      <c r="GW140" s="13">
        <v>4</v>
      </c>
      <c r="GX140" s="13">
        <v>2</v>
      </c>
      <c r="GY140" s="13">
        <v>5</v>
      </c>
      <c r="GZ140" s="13">
        <v>3</v>
      </c>
      <c r="HA140" s="13">
        <v>2</v>
      </c>
      <c r="HB140" s="13">
        <v>4</v>
      </c>
      <c r="HC140" s="13">
        <v>2</v>
      </c>
      <c r="HD140" s="13">
        <v>3</v>
      </c>
      <c r="HE140" s="13">
        <v>4</v>
      </c>
      <c r="HF140" s="13"/>
      <c r="HG140" s="13">
        <v>2</v>
      </c>
      <c r="HH140" s="13"/>
      <c r="HI140" s="13">
        <v>3</v>
      </c>
      <c r="HJ140" s="13">
        <v>3</v>
      </c>
      <c r="HK140" s="13">
        <v>2</v>
      </c>
      <c r="HL140" s="13">
        <v>4</v>
      </c>
      <c r="HM140" s="13"/>
      <c r="HN140" s="13">
        <v>1</v>
      </c>
      <c r="HO140" s="13">
        <v>1</v>
      </c>
      <c r="HP140" s="13">
        <v>3</v>
      </c>
      <c r="HQ140" s="13">
        <v>1</v>
      </c>
      <c r="HR140" s="13">
        <v>3</v>
      </c>
      <c r="HS140" s="13">
        <v>2</v>
      </c>
      <c r="HT140" s="13">
        <v>1</v>
      </c>
      <c r="HU140" s="13"/>
      <c r="HV140" s="13">
        <v>2</v>
      </c>
      <c r="HW140" s="13"/>
      <c r="HX140" s="13"/>
      <c r="HY140" s="13">
        <v>3</v>
      </c>
      <c r="HZ140" s="13">
        <v>1</v>
      </c>
      <c r="IA140" s="13">
        <v>1</v>
      </c>
      <c r="IB140" s="13">
        <v>2</v>
      </c>
      <c r="IC140" s="13">
        <v>1</v>
      </c>
      <c r="ID140" s="13">
        <v>2</v>
      </c>
      <c r="IE140" s="13">
        <v>1</v>
      </c>
      <c r="IF140" s="13">
        <v>1</v>
      </c>
      <c r="IG140" s="13">
        <v>1</v>
      </c>
      <c r="IH140" s="13">
        <v>1</v>
      </c>
      <c r="II140" s="13"/>
      <c r="IJ140" s="13">
        <v>1</v>
      </c>
      <c r="IK140" s="13">
        <v>2</v>
      </c>
      <c r="IL140" s="13"/>
      <c r="IM140" s="13"/>
      <c r="IN140" s="13"/>
      <c r="IO140" s="13">
        <v>1</v>
      </c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59">
        <v>238</v>
      </c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59"/>
      <c r="NG140" s="13">
        <v>501</v>
      </c>
    </row>
    <row r="141" spans="1:371">
      <c r="A141" s="8" t="s">
        <v>152</v>
      </c>
      <c r="B141" s="253">
        <f t="shared" si="108"/>
        <v>2</v>
      </c>
      <c r="C141" s="253">
        <f t="shared" si="109"/>
        <v>2</v>
      </c>
      <c r="D141" s="253">
        <f t="shared" si="110"/>
        <v>4</v>
      </c>
      <c r="E141" s="253">
        <f t="shared" si="111"/>
        <v>7</v>
      </c>
      <c r="F141" s="253">
        <f t="shared" si="112"/>
        <v>22</v>
      </c>
      <c r="G141" s="253">
        <f t="shared" si="113"/>
        <v>18</v>
      </c>
      <c r="H141" s="253">
        <f t="shared" si="114"/>
        <v>14</v>
      </c>
      <c r="I141" s="253">
        <f t="shared" si="115"/>
        <v>24</v>
      </c>
      <c r="J141" s="253">
        <f t="shared" si="116"/>
        <v>17</v>
      </c>
      <c r="K141" s="253">
        <f t="shared" si="117"/>
        <v>12</v>
      </c>
      <c r="L141" s="253">
        <f t="shared" si="118"/>
        <v>10</v>
      </c>
      <c r="M141" s="253">
        <f t="shared" si="119"/>
        <v>12</v>
      </c>
      <c r="N141" s="253">
        <f t="shared" si="120"/>
        <v>7</v>
      </c>
      <c r="O141" s="253">
        <f t="shared" si="121"/>
        <v>5</v>
      </c>
      <c r="P141" s="253">
        <f t="shared" si="122"/>
        <v>6</v>
      </c>
      <c r="Q141" s="253">
        <f t="shared" si="123"/>
        <v>3</v>
      </c>
      <c r="R141" s="253">
        <f t="shared" si="124"/>
        <v>4</v>
      </c>
      <c r="S141" s="253">
        <f t="shared" si="125"/>
        <v>4</v>
      </c>
      <c r="T141" s="253">
        <f t="shared" si="126"/>
        <v>0</v>
      </c>
      <c r="U141" s="253">
        <f t="shared" si="127"/>
        <v>5</v>
      </c>
      <c r="W141" s="16" t="s">
        <v>152</v>
      </c>
      <c r="X141" s="447">
        <f t="shared" si="87"/>
        <v>2</v>
      </c>
      <c r="Y141" s="447">
        <f t="shared" si="88"/>
        <v>2</v>
      </c>
      <c r="Z141" s="447">
        <f t="shared" si="89"/>
        <v>4</v>
      </c>
      <c r="AA141" s="447">
        <f t="shared" si="90"/>
        <v>7</v>
      </c>
      <c r="AB141" s="447">
        <f t="shared" si="91"/>
        <v>22</v>
      </c>
      <c r="AC141" s="447">
        <f t="shared" si="92"/>
        <v>18</v>
      </c>
      <c r="AD141" s="447">
        <f t="shared" si="93"/>
        <v>14</v>
      </c>
      <c r="AE141" s="447">
        <f t="shared" si="94"/>
        <v>24</v>
      </c>
      <c r="AF141" s="447">
        <f t="shared" si="95"/>
        <v>17</v>
      </c>
      <c r="AG141" s="447">
        <f t="shared" si="96"/>
        <v>12</v>
      </c>
      <c r="AH141" s="447">
        <f t="shared" si="97"/>
        <v>10</v>
      </c>
      <c r="AI141" s="447">
        <f t="shared" si="98"/>
        <v>12</v>
      </c>
      <c r="AJ141" s="447">
        <f t="shared" si="99"/>
        <v>7</v>
      </c>
      <c r="AK141" s="447">
        <f t="shared" si="100"/>
        <v>5</v>
      </c>
      <c r="AL141" s="447">
        <f t="shared" si="101"/>
        <v>6</v>
      </c>
      <c r="AM141" s="447">
        <f t="shared" si="102"/>
        <v>3</v>
      </c>
      <c r="AN141" s="447">
        <f t="shared" si="103"/>
        <v>4</v>
      </c>
      <c r="AO141" s="447">
        <f t="shared" si="104"/>
        <v>4</v>
      </c>
      <c r="AP141" s="447">
        <f t="shared" si="105"/>
        <v>0</v>
      </c>
      <c r="AQ141" s="447">
        <f t="shared" si="106"/>
        <v>5</v>
      </c>
      <c r="AR141" s="447">
        <f t="shared" si="107"/>
        <v>0</v>
      </c>
      <c r="AT141" s="16" t="s">
        <v>152</v>
      </c>
      <c r="AU141" s="13"/>
      <c r="AV141" s="13"/>
      <c r="AW141" s="13"/>
      <c r="AX141" s="13">
        <v>2</v>
      </c>
      <c r="AY141" s="13"/>
      <c r="AZ141" s="13"/>
      <c r="BA141" s="13"/>
      <c r="BB141" s="13"/>
      <c r="BC141" s="13"/>
      <c r="BD141" s="13"/>
      <c r="BE141" s="13">
        <v>1</v>
      </c>
      <c r="BF141" s="13"/>
      <c r="BG141" s="13"/>
      <c r="BH141" s="13">
        <v>1</v>
      </c>
      <c r="BI141" s="13"/>
      <c r="BJ141" s="13"/>
      <c r="BK141" s="13">
        <v>2</v>
      </c>
      <c r="BL141" s="13"/>
      <c r="BM141" s="13">
        <v>1</v>
      </c>
      <c r="BN141" s="13">
        <v>2</v>
      </c>
      <c r="BO141" s="13">
        <v>1</v>
      </c>
      <c r="BP141" s="13">
        <v>3</v>
      </c>
      <c r="BQ141" s="13">
        <v>2</v>
      </c>
      <c r="BR141" s="13">
        <v>1</v>
      </c>
      <c r="BS141" s="13">
        <v>3</v>
      </c>
      <c r="BT141" s="13">
        <v>2</v>
      </c>
      <c r="BU141" s="13">
        <v>1</v>
      </c>
      <c r="BV141" s="13">
        <v>3</v>
      </c>
      <c r="BW141" s="13"/>
      <c r="BX141" s="13">
        <v>2</v>
      </c>
      <c r="BY141" s="13">
        <v>2</v>
      </c>
      <c r="BZ141" s="13">
        <v>2</v>
      </c>
      <c r="CA141" s="13">
        <v>3</v>
      </c>
      <c r="CB141" s="13">
        <v>2</v>
      </c>
      <c r="CC141" s="13">
        <v>2</v>
      </c>
      <c r="CD141" s="13">
        <v>6</v>
      </c>
      <c r="CE141" s="13">
        <v>1</v>
      </c>
      <c r="CF141" s="13">
        <v>2</v>
      </c>
      <c r="CG141" s="13"/>
      <c r="CH141" s="13">
        <v>4</v>
      </c>
      <c r="CI141" s="13">
        <v>3</v>
      </c>
      <c r="CJ141" s="13">
        <v>1</v>
      </c>
      <c r="CK141" s="13">
        <v>1</v>
      </c>
      <c r="CL141" s="13">
        <v>3</v>
      </c>
      <c r="CM141" s="13">
        <v>1</v>
      </c>
      <c r="CN141" s="13">
        <v>1</v>
      </c>
      <c r="CO141" s="13"/>
      <c r="CP141" s="13">
        <v>1</v>
      </c>
      <c r="CQ141" s="13">
        <v>1</v>
      </c>
      <c r="CR141" s="13"/>
      <c r="CS141" s="13"/>
      <c r="CT141" s="13">
        <v>1</v>
      </c>
      <c r="CU141" s="13">
        <v>3</v>
      </c>
      <c r="CV141" s="13">
        <v>1</v>
      </c>
      <c r="CW141" s="13">
        <v>1</v>
      </c>
      <c r="CX141" s="13"/>
      <c r="CY141" s="13">
        <v>1</v>
      </c>
      <c r="CZ141" s="13">
        <v>1</v>
      </c>
      <c r="DA141" s="13"/>
      <c r="DB141" s="13">
        <v>4</v>
      </c>
      <c r="DC141" s="13"/>
      <c r="DD141" s="13"/>
      <c r="DE141" s="13"/>
      <c r="DF141" s="13"/>
      <c r="DG141" s="13">
        <v>2</v>
      </c>
      <c r="DH141" s="13"/>
      <c r="DI141" s="13">
        <v>1</v>
      </c>
      <c r="DJ141" s="13">
        <v>1</v>
      </c>
      <c r="DK141" s="13">
        <v>1</v>
      </c>
      <c r="DL141" s="13"/>
      <c r="DM141" s="13">
        <v>1</v>
      </c>
      <c r="DN141" s="13"/>
      <c r="DO141" s="13"/>
      <c r="DP141" s="13">
        <v>1</v>
      </c>
      <c r="DQ141" s="13"/>
      <c r="DR141" s="13"/>
      <c r="DS141" s="13"/>
      <c r="DT141" s="13"/>
      <c r="DU141" s="13"/>
      <c r="DV141" s="13">
        <v>1</v>
      </c>
      <c r="DW141" s="13">
        <v>1</v>
      </c>
      <c r="DX141" s="13">
        <v>1</v>
      </c>
      <c r="DY141" s="13"/>
      <c r="DZ141" s="13"/>
      <c r="EA141" s="13">
        <v>1</v>
      </c>
      <c r="EB141" s="13"/>
      <c r="EC141" s="13">
        <v>1</v>
      </c>
      <c r="ED141" s="13"/>
      <c r="EE141" s="13"/>
      <c r="EF141" s="13"/>
      <c r="EG141" s="13">
        <v>1</v>
      </c>
      <c r="EH141" s="13"/>
      <c r="EI141" s="13">
        <v>1</v>
      </c>
      <c r="EJ141" s="13"/>
      <c r="EK141" s="13">
        <v>1</v>
      </c>
      <c r="EL141" s="13"/>
      <c r="EM141" s="13"/>
      <c r="EN141" s="13">
        <v>1</v>
      </c>
      <c r="EO141" s="13"/>
      <c r="EP141" s="13"/>
      <c r="EQ141" s="13">
        <v>1</v>
      </c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59">
        <v>92</v>
      </c>
      <c r="FC141" s="13"/>
      <c r="FD141" s="13">
        <v>1</v>
      </c>
      <c r="FE141" s="13"/>
      <c r="FF141" s="13"/>
      <c r="FG141" s="13"/>
      <c r="FH141" s="13"/>
      <c r="FI141" s="13">
        <v>1</v>
      </c>
      <c r="FJ141" s="13"/>
      <c r="FK141" s="13"/>
      <c r="FL141" s="13"/>
      <c r="FM141" s="13"/>
      <c r="FN141" s="13">
        <v>1</v>
      </c>
      <c r="FO141" s="13"/>
      <c r="FP141" s="13">
        <v>1</v>
      </c>
      <c r="FQ141" s="13"/>
      <c r="FR141" s="13"/>
      <c r="FS141" s="13"/>
      <c r="FT141" s="13">
        <v>1</v>
      </c>
      <c r="FU141" s="13">
        <v>1</v>
      </c>
      <c r="FV141" s="13"/>
      <c r="FW141" s="13"/>
      <c r="FX141" s="13">
        <v>2</v>
      </c>
      <c r="FY141" s="13">
        <v>3</v>
      </c>
      <c r="FZ141" s="13">
        <v>1</v>
      </c>
      <c r="GA141" s="13">
        <v>5</v>
      </c>
      <c r="GB141" s="13">
        <v>2</v>
      </c>
      <c r="GC141" s="13">
        <v>2</v>
      </c>
      <c r="GD141" s="13">
        <v>1</v>
      </c>
      <c r="GE141" s="13">
        <v>1</v>
      </c>
      <c r="GF141" s="13">
        <v>5</v>
      </c>
      <c r="GG141" s="13">
        <v>1</v>
      </c>
      <c r="GH141" s="13">
        <v>1</v>
      </c>
      <c r="GI141" s="13">
        <v>2</v>
      </c>
      <c r="GJ141" s="13">
        <v>1</v>
      </c>
      <c r="GK141" s="13">
        <v>2</v>
      </c>
      <c r="GL141" s="13">
        <v>1</v>
      </c>
      <c r="GM141" s="13">
        <v>1</v>
      </c>
      <c r="GN141" s="13">
        <v>2</v>
      </c>
      <c r="GO141" s="13">
        <v>2</v>
      </c>
      <c r="GP141" s="13">
        <v>1</v>
      </c>
      <c r="GQ141" s="13"/>
      <c r="GR141" s="13">
        <v>1</v>
      </c>
      <c r="GS141" s="13">
        <v>5</v>
      </c>
      <c r="GT141" s="13"/>
      <c r="GU141" s="13">
        <v>1</v>
      </c>
      <c r="GV141" s="13">
        <v>1</v>
      </c>
      <c r="GW141" s="13">
        <v>2</v>
      </c>
      <c r="GX141" s="13">
        <v>1</v>
      </c>
      <c r="GY141" s="13">
        <v>1</v>
      </c>
      <c r="GZ141" s="13">
        <v>5</v>
      </c>
      <c r="HA141" s="13">
        <v>2</v>
      </c>
      <c r="HB141" s="13">
        <v>1</v>
      </c>
      <c r="HC141" s="13">
        <v>1</v>
      </c>
      <c r="HD141" s="13">
        <v>1</v>
      </c>
      <c r="HE141" s="13">
        <v>1</v>
      </c>
      <c r="HF141" s="13"/>
      <c r="HG141" s="13"/>
      <c r="HH141" s="13">
        <v>2</v>
      </c>
      <c r="HI141" s="13">
        <v>1</v>
      </c>
      <c r="HJ141" s="13">
        <v>1</v>
      </c>
      <c r="HK141" s="13">
        <v>3</v>
      </c>
      <c r="HL141" s="13">
        <v>1</v>
      </c>
      <c r="HM141" s="13">
        <v>1</v>
      </c>
      <c r="HN141" s="13"/>
      <c r="HO141" s="13">
        <v>1</v>
      </c>
      <c r="HP141" s="13"/>
      <c r="HQ141" s="13"/>
      <c r="HR141" s="13"/>
      <c r="HS141" s="13">
        <v>1</v>
      </c>
      <c r="HT141" s="13"/>
      <c r="HU141" s="13">
        <v>2</v>
      </c>
      <c r="HV141" s="13"/>
      <c r="HW141" s="13">
        <v>1</v>
      </c>
      <c r="HX141" s="13"/>
      <c r="HY141" s="13">
        <v>2</v>
      </c>
      <c r="HZ141" s="13"/>
      <c r="IA141" s="13"/>
      <c r="IB141" s="13"/>
      <c r="IC141" s="13"/>
      <c r="ID141" s="13">
        <v>1</v>
      </c>
      <c r="IE141" s="13"/>
      <c r="IF141" s="13">
        <v>2</v>
      </c>
      <c r="IG141" s="13"/>
      <c r="IH141" s="13"/>
      <c r="II141" s="13"/>
      <c r="IJ141" s="13"/>
      <c r="IK141" s="13">
        <v>2</v>
      </c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59">
        <v>86</v>
      </c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59"/>
      <c r="NG141" s="13">
        <v>178</v>
      </c>
    </row>
    <row r="142" spans="1:371">
      <c r="A142" s="8" t="s">
        <v>153</v>
      </c>
      <c r="B142" s="253">
        <f t="shared" si="108"/>
        <v>19</v>
      </c>
      <c r="C142" s="253">
        <f t="shared" si="109"/>
        <v>20</v>
      </c>
      <c r="D142" s="253">
        <f t="shared" si="110"/>
        <v>49</v>
      </c>
      <c r="E142" s="253">
        <f t="shared" si="111"/>
        <v>60</v>
      </c>
      <c r="F142" s="253">
        <f t="shared" si="112"/>
        <v>150</v>
      </c>
      <c r="G142" s="253">
        <f t="shared" si="113"/>
        <v>154</v>
      </c>
      <c r="H142" s="253">
        <f t="shared" si="114"/>
        <v>158</v>
      </c>
      <c r="I142" s="253">
        <f t="shared" si="115"/>
        <v>197</v>
      </c>
      <c r="J142" s="253">
        <f t="shared" si="116"/>
        <v>129</v>
      </c>
      <c r="K142" s="253">
        <f t="shared" si="117"/>
        <v>152</v>
      </c>
      <c r="L142" s="253">
        <f t="shared" si="118"/>
        <v>92</v>
      </c>
      <c r="M142" s="253">
        <f t="shared" si="119"/>
        <v>103</v>
      </c>
      <c r="N142" s="253">
        <f t="shared" si="120"/>
        <v>72</v>
      </c>
      <c r="O142" s="253">
        <f t="shared" si="121"/>
        <v>51</v>
      </c>
      <c r="P142" s="253">
        <f t="shared" si="122"/>
        <v>46</v>
      </c>
      <c r="Q142" s="253">
        <f t="shared" si="123"/>
        <v>42</v>
      </c>
      <c r="R142" s="253">
        <f t="shared" si="124"/>
        <v>36</v>
      </c>
      <c r="S142" s="253">
        <f t="shared" si="125"/>
        <v>32</v>
      </c>
      <c r="T142" s="253">
        <f t="shared" si="126"/>
        <v>4</v>
      </c>
      <c r="U142" s="253">
        <f t="shared" si="127"/>
        <v>15</v>
      </c>
      <c r="W142" s="16" t="s">
        <v>153</v>
      </c>
      <c r="X142" s="447">
        <f t="shared" si="87"/>
        <v>19</v>
      </c>
      <c r="Y142" s="447">
        <f t="shared" si="88"/>
        <v>20</v>
      </c>
      <c r="Z142" s="447">
        <f t="shared" si="89"/>
        <v>49</v>
      </c>
      <c r="AA142" s="447">
        <f t="shared" si="90"/>
        <v>60</v>
      </c>
      <c r="AB142" s="447">
        <f t="shared" si="91"/>
        <v>150</v>
      </c>
      <c r="AC142" s="447">
        <f t="shared" si="92"/>
        <v>154</v>
      </c>
      <c r="AD142" s="447">
        <f t="shared" si="93"/>
        <v>158</v>
      </c>
      <c r="AE142" s="447">
        <f t="shared" si="94"/>
        <v>197</v>
      </c>
      <c r="AF142" s="447">
        <f t="shared" si="95"/>
        <v>129</v>
      </c>
      <c r="AG142" s="447">
        <f t="shared" si="96"/>
        <v>152</v>
      </c>
      <c r="AH142" s="447">
        <f t="shared" si="97"/>
        <v>92</v>
      </c>
      <c r="AI142" s="447">
        <f t="shared" si="98"/>
        <v>103</v>
      </c>
      <c r="AJ142" s="447">
        <f t="shared" si="99"/>
        <v>72</v>
      </c>
      <c r="AK142" s="447">
        <f t="shared" si="100"/>
        <v>51</v>
      </c>
      <c r="AL142" s="447">
        <f t="shared" si="101"/>
        <v>46</v>
      </c>
      <c r="AM142" s="447">
        <f t="shared" si="102"/>
        <v>42</v>
      </c>
      <c r="AN142" s="447">
        <f t="shared" si="103"/>
        <v>36</v>
      </c>
      <c r="AO142" s="447">
        <f t="shared" si="104"/>
        <v>32</v>
      </c>
      <c r="AP142" s="447">
        <f t="shared" si="105"/>
        <v>4</v>
      </c>
      <c r="AQ142" s="447">
        <f t="shared" si="106"/>
        <v>15</v>
      </c>
      <c r="AR142" s="447">
        <f t="shared" si="107"/>
        <v>0</v>
      </c>
      <c r="AT142" s="16" t="s">
        <v>153</v>
      </c>
      <c r="AU142" s="13"/>
      <c r="AV142" s="13">
        <v>2</v>
      </c>
      <c r="AW142" s="13">
        <v>3</v>
      </c>
      <c r="AX142" s="13">
        <v>3</v>
      </c>
      <c r="AY142" s="13"/>
      <c r="AZ142" s="13"/>
      <c r="BA142" s="13">
        <v>2</v>
      </c>
      <c r="BB142" s="13">
        <v>6</v>
      </c>
      <c r="BC142" s="13">
        <v>1</v>
      </c>
      <c r="BD142" s="13">
        <v>3</v>
      </c>
      <c r="BE142" s="13">
        <v>2</v>
      </c>
      <c r="BF142" s="13">
        <v>1</v>
      </c>
      <c r="BG142" s="13">
        <v>2</v>
      </c>
      <c r="BH142" s="13">
        <v>6</v>
      </c>
      <c r="BI142" s="13">
        <v>3</v>
      </c>
      <c r="BJ142" s="13">
        <v>8</v>
      </c>
      <c r="BK142" s="13">
        <v>5</v>
      </c>
      <c r="BL142" s="13">
        <v>8</v>
      </c>
      <c r="BM142" s="13">
        <v>9</v>
      </c>
      <c r="BN142" s="13">
        <v>16</v>
      </c>
      <c r="BO142" s="13">
        <v>13</v>
      </c>
      <c r="BP142" s="13">
        <v>11</v>
      </c>
      <c r="BQ142" s="13">
        <v>9</v>
      </c>
      <c r="BR142" s="13">
        <v>19</v>
      </c>
      <c r="BS142" s="13">
        <v>12</v>
      </c>
      <c r="BT142" s="13">
        <v>15</v>
      </c>
      <c r="BU142" s="13">
        <v>16</v>
      </c>
      <c r="BV142" s="13">
        <v>13</v>
      </c>
      <c r="BW142" s="13">
        <v>29</v>
      </c>
      <c r="BX142" s="13">
        <v>17</v>
      </c>
      <c r="BY142" s="13">
        <v>26</v>
      </c>
      <c r="BZ142" s="13">
        <v>13</v>
      </c>
      <c r="CA142" s="13">
        <v>23</v>
      </c>
      <c r="CB142" s="13">
        <v>23</v>
      </c>
      <c r="CC142" s="13">
        <v>19</v>
      </c>
      <c r="CD142" s="13">
        <v>18</v>
      </c>
      <c r="CE142" s="13">
        <v>16</v>
      </c>
      <c r="CF142" s="13">
        <v>25</v>
      </c>
      <c r="CG142" s="13">
        <v>14</v>
      </c>
      <c r="CH142" s="13">
        <v>20</v>
      </c>
      <c r="CI142" s="13">
        <v>18</v>
      </c>
      <c r="CJ142" s="13">
        <v>11</v>
      </c>
      <c r="CK142" s="13">
        <v>17</v>
      </c>
      <c r="CL142" s="13">
        <v>16</v>
      </c>
      <c r="CM142" s="13">
        <v>17</v>
      </c>
      <c r="CN142" s="13">
        <v>16</v>
      </c>
      <c r="CO142" s="13">
        <v>17</v>
      </c>
      <c r="CP142" s="13">
        <v>14</v>
      </c>
      <c r="CQ142" s="13">
        <v>11</v>
      </c>
      <c r="CR142" s="13">
        <v>15</v>
      </c>
      <c r="CS142" s="13">
        <v>11</v>
      </c>
      <c r="CT142" s="13">
        <v>10</v>
      </c>
      <c r="CU142" s="13">
        <v>7</v>
      </c>
      <c r="CV142" s="13">
        <v>7</v>
      </c>
      <c r="CW142" s="13">
        <v>12</v>
      </c>
      <c r="CX142" s="13">
        <v>11</v>
      </c>
      <c r="CY142" s="13">
        <v>13</v>
      </c>
      <c r="CZ142" s="13">
        <v>12</v>
      </c>
      <c r="DA142" s="13">
        <v>10</v>
      </c>
      <c r="DB142" s="13">
        <v>10</v>
      </c>
      <c r="DC142" s="13">
        <v>5</v>
      </c>
      <c r="DD142" s="13">
        <v>5</v>
      </c>
      <c r="DE142" s="13">
        <v>2</v>
      </c>
      <c r="DF142" s="13">
        <v>6</v>
      </c>
      <c r="DG142" s="13">
        <v>5</v>
      </c>
      <c r="DH142" s="13">
        <v>11</v>
      </c>
      <c r="DI142" s="13">
        <v>4</v>
      </c>
      <c r="DJ142" s="13">
        <v>2</v>
      </c>
      <c r="DK142" s="13">
        <v>4</v>
      </c>
      <c r="DL142" s="13">
        <v>7</v>
      </c>
      <c r="DM142" s="13">
        <v>8</v>
      </c>
      <c r="DN142" s="13">
        <v>4</v>
      </c>
      <c r="DO142" s="13">
        <v>2</v>
      </c>
      <c r="DP142" s="13">
        <v>4</v>
      </c>
      <c r="DQ142" s="13">
        <v>1</v>
      </c>
      <c r="DR142" s="13">
        <v>4</v>
      </c>
      <c r="DS142" s="13">
        <v>5</v>
      </c>
      <c r="DT142" s="13">
        <v>4</v>
      </c>
      <c r="DU142" s="13">
        <v>6</v>
      </c>
      <c r="DV142" s="13">
        <v>4</v>
      </c>
      <c r="DW142" s="13">
        <v>1</v>
      </c>
      <c r="DX142" s="13">
        <v>4</v>
      </c>
      <c r="DY142" s="13">
        <v>5</v>
      </c>
      <c r="DZ142" s="13">
        <v>3</v>
      </c>
      <c r="EA142" s="13">
        <v>3</v>
      </c>
      <c r="EB142" s="13">
        <v>2</v>
      </c>
      <c r="EC142" s="13">
        <v>3</v>
      </c>
      <c r="ED142" s="13">
        <v>3</v>
      </c>
      <c r="EE142" s="13">
        <v>3</v>
      </c>
      <c r="EF142" s="13">
        <v>5</v>
      </c>
      <c r="EG142" s="13">
        <v>3</v>
      </c>
      <c r="EH142" s="13">
        <v>3</v>
      </c>
      <c r="EI142" s="13">
        <v>4</v>
      </c>
      <c r="EJ142" s="13">
        <v>2</v>
      </c>
      <c r="EK142" s="13"/>
      <c r="EL142" s="13">
        <v>2</v>
      </c>
      <c r="EM142" s="13">
        <v>1</v>
      </c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59">
        <v>826</v>
      </c>
      <c r="FC142" s="13">
        <v>2</v>
      </c>
      <c r="FD142" s="13">
        <v>4</v>
      </c>
      <c r="FE142" s="13"/>
      <c r="FF142" s="13">
        <v>1</v>
      </c>
      <c r="FG142" s="13">
        <v>3</v>
      </c>
      <c r="FH142" s="13">
        <v>3</v>
      </c>
      <c r="FI142" s="13">
        <v>2</v>
      </c>
      <c r="FJ142" s="13">
        <v>1</v>
      </c>
      <c r="FK142" s="13">
        <v>1</v>
      </c>
      <c r="FL142" s="13">
        <v>2</v>
      </c>
      <c r="FM142" s="13">
        <v>2</v>
      </c>
      <c r="FN142" s="13">
        <v>7</v>
      </c>
      <c r="FO142" s="13">
        <v>5</v>
      </c>
      <c r="FP142" s="13">
        <v>2</v>
      </c>
      <c r="FQ142" s="13">
        <v>4</v>
      </c>
      <c r="FR142" s="13">
        <v>7</v>
      </c>
      <c r="FS142" s="13">
        <v>5</v>
      </c>
      <c r="FT142" s="13">
        <v>6</v>
      </c>
      <c r="FU142" s="13">
        <v>8</v>
      </c>
      <c r="FV142" s="13">
        <v>3</v>
      </c>
      <c r="FW142" s="13">
        <v>8</v>
      </c>
      <c r="FX142" s="13">
        <v>15</v>
      </c>
      <c r="FY142" s="13">
        <v>12</v>
      </c>
      <c r="FZ142" s="13">
        <v>12</v>
      </c>
      <c r="GA142" s="13">
        <v>22</v>
      </c>
      <c r="GB142" s="13">
        <v>13</v>
      </c>
      <c r="GC142" s="13">
        <v>14</v>
      </c>
      <c r="GD142" s="13">
        <v>22</v>
      </c>
      <c r="GE142" s="13">
        <v>20</v>
      </c>
      <c r="GF142" s="13">
        <v>12</v>
      </c>
      <c r="GG142" s="13">
        <v>13</v>
      </c>
      <c r="GH142" s="13">
        <v>14</v>
      </c>
      <c r="GI142" s="13">
        <v>22</v>
      </c>
      <c r="GJ142" s="13">
        <v>16</v>
      </c>
      <c r="GK142" s="13">
        <v>12</v>
      </c>
      <c r="GL142" s="13">
        <v>12</v>
      </c>
      <c r="GM142" s="13">
        <v>14</v>
      </c>
      <c r="GN142" s="13">
        <v>18</v>
      </c>
      <c r="GO142" s="13">
        <v>19</v>
      </c>
      <c r="GP142" s="13">
        <v>18</v>
      </c>
      <c r="GQ142" s="13">
        <v>18</v>
      </c>
      <c r="GR142" s="13">
        <v>17</v>
      </c>
      <c r="GS142" s="13">
        <v>11</v>
      </c>
      <c r="GT142" s="13">
        <v>8</v>
      </c>
      <c r="GU142" s="13">
        <v>10</v>
      </c>
      <c r="GV142" s="13">
        <v>10</v>
      </c>
      <c r="GW142" s="13">
        <v>10</v>
      </c>
      <c r="GX142" s="13">
        <v>13</v>
      </c>
      <c r="GY142" s="13">
        <v>17</v>
      </c>
      <c r="GZ142" s="13">
        <v>15</v>
      </c>
      <c r="HA142" s="13">
        <v>14</v>
      </c>
      <c r="HB142" s="13">
        <v>11</v>
      </c>
      <c r="HC142" s="13">
        <v>9</v>
      </c>
      <c r="HD142" s="13">
        <v>3</v>
      </c>
      <c r="HE142" s="13">
        <v>7</v>
      </c>
      <c r="HF142" s="13">
        <v>9</v>
      </c>
      <c r="HG142" s="13">
        <v>12</v>
      </c>
      <c r="HH142" s="13">
        <v>6</v>
      </c>
      <c r="HI142" s="13">
        <v>11</v>
      </c>
      <c r="HJ142" s="13">
        <v>10</v>
      </c>
      <c r="HK142" s="13">
        <v>12</v>
      </c>
      <c r="HL142" s="13">
        <v>5</v>
      </c>
      <c r="HM142" s="13">
        <v>4</v>
      </c>
      <c r="HN142" s="13">
        <v>11</v>
      </c>
      <c r="HO142" s="13">
        <v>7</v>
      </c>
      <c r="HP142" s="13">
        <v>8</v>
      </c>
      <c r="HQ142" s="13">
        <v>7</v>
      </c>
      <c r="HR142" s="13">
        <v>7</v>
      </c>
      <c r="HS142" s="13">
        <v>5</v>
      </c>
      <c r="HT142" s="13">
        <v>6</v>
      </c>
      <c r="HU142" s="13">
        <v>9</v>
      </c>
      <c r="HV142" s="13">
        <v>6</v>
      </c>
      <c r="HW142" s="13">
        <v>2</v>
      </c>
      <c r="HX142" s="13">
        <v>3</v>
      </c>
      <c r="HY142" s="13">
        <v>6</v>
      </c>
      <c r="HZ142" s="13">
        <v>7</v>
      </c>
      <c r="IA142" s="13">
        <v>1</v>
      </c>
      <c r="IB142" s="13">
        <v>3</v>
      </c>
      <c r="IC142" s="13">
        <v>4</v>
      </c>
      <c r="ID142" s="13">
        <v>5</v>
      </c>
      <c r="IE142" s="13">
        <v>8</v>
      </c>
      <c r="IF142" s="13">
        <v>6</v>
      </c>
      <c r="IG142" s="13">
        <v>4</v>
      </c>
      <c r="IH142" s="13">
        <v>5</v>
      </c>
      <c r="II142" s="13">
        <v>3</v>
      </c>
      <c r="IJ142" s="13">
        <v>1</v>
      </c>
      <c r="IK142" s="13">
        <v>3</v>
      </c>
      <c r="IL142" s="13">
        <v>2</v>
      </c>
      <c r="IM142" s="13">
        <v>2</v>
      </c>
      <c r="IN142" s="13">
        <v>2</v>
      </c>
      <c r="IO142" s="13">
        <v>1</v>
      </c>
      <c r="IP142" s="13">
        <v>1</v>
      </c>
      <c r="IQ142" s="13"/>
      <c r="IR142" s="13">
        <v>1</v>
      </c>
      <c r="IS142" s="13"/>
      <c r="IT142" s="13">
        <v>1</v>
      </c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59">
        <v>755</v>
      </c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59"/>
      <c r="NG142" s="13">
        <v>1581</v>
      </c>
    </row>
    <row r="143" spans="1:371">
      <c r="A143" s="8" t="s">
        <v>216</v>
      </c>
      <c r="B143" s="253">
        <f t="shared" si="108"/>
        <v>0</v>
      </c>
      <c r="C143" s="253">
        <f t="shared" si="109"/>
        <v>0</v>
      </c>
      <c r="D143" s="253">
        <f t="shared" si="110"/>
        <v>0</v>
      </c>
      <c r="E143" s="253">
        <f t="shared" si="111"/>
        <v>1</v>
      </c>
      <c r="F143" s="253">
        <f t="shared" si="112"/>
        <v>4</v>
      </c>
      <c r="G143" s="253">
        <f t="shared" si="113"/>
        <v>1</v>
      </c>
      <c r="H143" s="253">
        <f t="shared" si="114"/>
        <v>4</v>
      </c>
      <c r="I143" s="253">
        <f t="shared" si="115"/>
        <v>1</v>
      </c>
      <c r="J143" s="253">
        <f t="shared" si="116"/>
        <v>5</v>
      </c>
      <c r="K143" s="253">
        <f t="shared" si="117"/>
        <v>8</v>
      </c>
      <c r="L143" s="253">
        <f t="shared" si="118"/>
        <v>1</v>
      </c>
      <c r="M143" s="253">
        <f t="shared" si="119"/>
        <v>5</v>
      </c>
      <c r="N143" s="253">
        <f t="shared" si="120"/>
        <v>2</v>
      </c>
      <c r="O143" s="253">
        <f t="shared" si="121"/>
        <v>6</v>
      </c>
      <c r="P143" s="253">
        <f t="shared" si="122"/>
        <v>2</v>
      </c>
      <c r="Q143" s="253">
        <f t="shared" si="123"/>
        <v>1</v>
      </c>
      <c r="R143" s="253">
        <f t="shared" si="124"/>
        <v>0</v>
      </c>
      <c r="S143" s="253">
        <f t="shared" si="125"/>
        <v>1</v>
      </c>
      <c r="T143" s="253">
        <f t="shared" si="126"/>
        <v>0</v>
      </c>
      <c r="U143" s="253">
        <f t="shared" si="127"/>
        <v>0</v>
      </c>
      <c r="W143" s="16" t="s">
        <v>216</v>
      </c>
      <c r="X143" s="447">
        <f t="shared" si="87"/>
        <v>0</v>
      </c>
      <c r="Y143" s="447">
        <f t="shared" si="88"/>
        <v>0</v>
      </c>
      <c r="Z143" s="447">
        <f t="shared" si="89"/>
        <v>0</v>
      </c>
      <c r="AA143" s="447">
        <f t="shared" si="90"/>
        <v>1</v>
      </c>
      <c r="AB143" s="447">
        <f t="shared" si="91"/>
        <v>4</v>
      </c>
      <c r="AC143" s="447">
        <f t="shared" si="92"/>
        <v>1</v>
      </c>
      <c r="AD143" s="447">
        <f t="shared" si="93"/>
        <v>4</v>
      </c>
      <c r="AE143" s="447">
        <f t="shared" si="94"/>
        <v>1</v>
      </c>
      <c r="AF143" s="447">
        <f t="shared" si="95"/>
        <v>5</v>
      </c>
      <c r="AG143" s="447">
        <f t="shared" si="96"/>
        <v>8</v>
      </c>
      <c r="AH143" s="447">
        <f t="shared" si="97"/>
        <v>1</v>
      </c>
      <c r="AI143" s="447">
        <f t="shared" si="98"/>
        <v>5</v>
      </c>
      <c r="AJ143" s="447">
        <f t="shared" si="99"/>
        <v>2</v>
      </c>
      <c r="AK143" s="447">
        <f t="shared" si="100"/>
        <v>6</v>
      </c>
      <c r="AL143" s="447">
        <f t="shared" si="101"/>
        <v>2</v>
      </c>
      <c r="AM143" s="447">
        <f t="shared" si="102"/>
        <v>1</v>
      </c>
      <c r="AN143" s="447">
        <f t="shared" si="103"/>
        <v>0</v>
      </c>
      <c r="AO143" s="447">
        <f t="shared" si="104"/>
        <v>1</v>
      </c>
      <c r="AP143" s="447">
        <f t="shared" si="105"/>
        <v>0</v>
      </c>
      <c r="AQ143" s="447">
        <f t="shared" si="106"/>
        <v>0</v>
      </c>
      <c r="AR143" s="447">
        <f t="shared" si="107"/>
        <v>0</v>
      </c>
      <c r="AT143" s="16" t="s">
        <v>216</v>
      </c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>
        <v>1</v>
      </c>
      <c r="BO143" s="13"/>
      <c r="BP143" s="13"/>
      <c r="BQ143" s="13"/>
      <c r="BR143" s="13"/>
      <c r="BS143" s="13"/>
      <c r="BT143" s="13"/>
      <c r="BU143" s="13"/>
      <c r="BV143" s="13">
        <v>1</v>
      </c>
      <c r="BW143" s="13"/>
      <c r="BX143" s="13"/>
      <c r="BY143" s="13"/>
      <c r="BZ143" s="13">
        <v>1</v>
      </c>
      <c r="CA143" s="13"/>
      <c r="CB143" s="13"/>
      <c r="CC143" s="13"/>
      <c r="CD143" s="13"/>
      <c r="CE143" s="13"/>
      <c r="CF143" s="13"/>
      <c r="CG143" s="13"/>
      <c r="CH143" s="13"/>
      <c r="CI143" s="13"/>
      <c r="CJ143" s="13">
        <v>1</v>
      </c>
      <c r="CK143" s="13"/>
      <c r="CL143" s="13">
        <v>1</v>
      </c>
      <c r="CM143" s="13">
        <v>1</v>
      </c>
      <c r="CN143" s="13"/>
      <c r="CO143" s="13">
        <v>3</v>
      </c>
      <c r="CP143" s="13"/>
      <c r="CQ143" s="13">
        <v>1</v>
      </c>
      <c r="CR143" s="13">
        <v>1</v>
      </c>
      <c r="CS143" s="13">
        <v>1</v>
      </c>
      <c r="CT143" s="13">
        <v>1</v>
      </c>
      <c r="CU143" s="13">
        <v>1</v>
      </c>
      <c r="CV143" s="13"/>
      <c r="CW143" s="13"/>
      <c r="CX143" s="13">
        <v>2</v>
      </c>
      <c r="CY143" s="13"/>
      <c r="CZ143" s="13"/>
      <c r="DA143" s="13"/>
      <c r="DB143" s="13"/>
      <c r="DC143" s="13">
        <v>2</v>
      </c>
      <c r="DD143" s="13">
        <v>2</v>
      </c>
      <c r="DE143" s="13"/>
      <c r="DF143" s="13"/>
      <c r="DG143" s="13"/>
      <c r="DH143" s="13">
        <v>1</v>
      </c>
      <c r="DI143" s="13"/>
      <c r="DJ143" s="13">
        <v>1</v>
      </c>
      <c r="DK143" s="13"/>
      <c r="DL143" s="13"/>
      <c r="DM143" s="13"/>
      <c r="DN143" s="13">
        <v>1</v>
      </c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>
        <v>1</v>
      </c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59">
        <v>24</v>
      </c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>
        <v>1</v>
      </c>
      <c r="FX143" s="13"/>
      <c r="FY143" s="13"/>
      <c r="FZ143" s="13"/>
      <c r="GA143" s="13">
        <v>1</v>
      </c>
      <c r="GB143" s="13"/>
      <c r="GC143" s="13"/>
      <c r="GD143" s="13"/>
      <c r="GE143" s="13">
        <v>1</v>
      </c>
      <c r="GF143" s="13">
        <v>1</v>
      </c>
      <c r="GG143" s="13"/>
      <c r="GH143" s="13"/>
      <c r="GI143" s="13">
        <v>1</v>
      </c>
      <c r="GJ143" s="13"/>
      <c r="GK143" s="13">
        <v>1</v>
      </c>
      <c r="GL143" s="13"/>
      <c r="GM143" s="13"/>
      <c r="GN143" s="13">
        <v>2</v>
      </c>
      <c r="GO143" s="13"/>
      <c r="GP143" s="13"/>
      <c r="GQ143" s="13">
        <v>1</v>
      </c>
      <c r="GR143" s="13">
        <v>1</v>
      </c>
      <c r="GS143" s="13"/>
      <c r="GT143" s="13"/>
      <c r="GU143" s="13"/>
      <c r="GV143" s="13"/>
      <c r="GW143" s="13">
        <v>1</v>
      </c>
      <c r="GX143" s="13">
        <v>1</v>
      </c>
      <c r="GY143" s="13">
        <v>1</v>
      </c>
      <c r="GZ143" s="13"/>
      <c r="HA143" s="13"/>
      <c r="HB143" s="13"/>
      <c r="HC143" s="13"/>
      <c r="HD143" s="13"/>
      <c r="HE143" s="13"/>
      <c r="HF143" s="13"/>
      <c r="HG143" s="13"/>
      <c r="HH143" s="13">
        <v>1</v>
      </c>
      <c r="HI143" s="13"/>
      <c r="HJ143" s="13"/>
      <c r="HK143" s="13">
        <v>1</v>
      </c>
      <c r="HL143" s="13"/>
      <c r="HM143" s="13"/>
      <c r="HN143" s="13"/>
      <c r="HO143" s="13"/>
      <c r="HP143" s="13"/>
      <c r="HQ143" s="13"/>
      <c r="HR143" s="13"/>
      <c r="HS143" s="13"/>
      <c r="HT143" s="13">
        <v>1</v>
      </c>
      <c r="HU143" s="13"/>
      <c r="HV143" s="13"/>
      <c r="HW143" s="13"/>
      <c r="HX143" s="13"/>
      <c r="HY143" s="13"/>
      <c r="HZ143" s="13"/>
      <c r="IA143" s="13">
        <v>2</v>
      </c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59">
        <v>18</v>
      </c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59"/>
      <c r="NG143" s="13">
        <v>42</v>
      </c>
    </row>
    <row r="144" spans="1:371">
      <c r="A144" s="8" t="s">
        <v>155</v>
      </c>
      <c r="B144" s="253">
        <f t="shared" si="108"/>
        <v>7</v>
      </c>
      <c r="C144" s="253">
        <f t="shared" si="109"/>
        <v>10</v>
      </c>
      <c r="D144" s="253">
        <f t="shared" si="110"/>
        <v>13</v>
      </c>
      <c r="E144" s="253">
        <f t="shared" si="111"/>
        <v>14</v>
      </c>
      <c r="F144" s="253">
        <f t="shared" si="112"/>
        <v>98</v>
      </c>
      <c r="G144" s="253">
        <f t="shared" si="113"/>
        <v>79</v>
      </c>
      <c r="H144" s="253">
        <f t="shared" si="114"/>
        <v>131</v>
      </c>
      <c r="I144" s="253">
        <f t="shared" si="115"/>
        <v>86</v>
      </c>
      <c r="J144" s="253">
        <f t="shared" si="116"/>
        <v>91</v>
      </c>
      <c r="K144" s="253">
        <f t="shared" si="117"/>
        <v>74</v>
      </c>
      <c r="L144" s="253">
        <f t="shared" si="118"/>
        <v>65</v>
      </c>
      <c r="M144" s="253">
        <f t="shared" si="119"/>
        <v>45</v>
      </c>
      <c r="N144" s="253">
        <f t="shared" si="120"/>
        <v>44</v>
      </c>
      <c r="O144" s="253">
        <f t="shared" si="121"/>
        <v>40</v>
      </c>
      <c r="P144" s="253">
        <f t="shared" si="122"/>
        <v>20</v>
      </c>
      <c r="Q144" s="253">
        <f t="shared" si="123"/>
        <v>17</v>
      </c>
      <c r="R144" s="253">
        <f t="shared" si="124"/>
        <v>8</v>
      </c>
      <c r="S144" s="253">
        <f t="shared" si="125"/>
        <v>15</v>
      </c>
      <c r="T144" s="253">
        <f t="shared" si="126"/>
        <v>2</v>
      </c>
      <c r="U144" s="253">
        <f t="shared" si="127"/>
        <v>7</v>
      </c>
      <c r="W144" s="16" t="s">
        <v>155</v>
      </c>
      <c r="X144" s="447">
        <f t="shared" si="87"/>
        <v>7</v>
      </c>
      <c r="Y144" s="447">
        <f t="shared" si="88"/>
        <v>10</v>
      </c>
      <c r="Z144" s="447">
        <f t="shared" si="89"/>
        <v>13</v>
      </c>
      <c r="AA144" s="447">
        <f t="shared" si="90"/>
        <v>14</v>
      </c>
      <c r="AB144" s="447">
        <f t="shared" si="91"/>
        <v>98</v>
      </c>
      <c r="AC144" s="447">
        <f t="shared" si="92"/>
        <v>79</v>
      </c>
      <c r="AD144" s="447">
        <f t="shared" si="93"/>
        <v>131</v>
      </c>
      <c r="AE144" s="447">
        <f t="shared" si="94"/>
        <v>86</v>
      </c>
      <c r="AF144" s="447">
        <f t="shared" si="95"/>
        <v>91</v>
      </c>
      <c r="AG144" s="447">
        <f t="shared" si="96"/>
        <v>74</v>
      </c>
      <c r="AH144" s="447">
        <f t="shared" si="97"/>
        <v>65</v>
      </c>
      <c r="AI144" s="447">
        <f t="shared" si="98"/>
        <v>45</v>
      </c>
      <c r="AJ144" s="447">
        <f t="shared" si="99"/>
        <v>44</v>
      </c>
      <c r="AK144" s="447">
        <f t="shared" si="100"/>
        <v>40</v>
      </c>
      <c r="AL144" s="447">
        <f t="shared" si="101"/>
        <v>20</v>
      </c>
      <c r="AM144" s="447">
        <f t="shared" si="102"/>
        <v>17</v>
      </c>
      <c r="AN144" s="447">
        <f t="shared" si="103"/>
        <v>8</v>
      </c>
      <c r="AO144" s="447">
        <f t="shared" si="104"/>
        <v>15</v>
      </c>
      <c r="AP144" s="447">
        <f t="shared" si="105"/>
        <v>2</v>
      </c>
      <c r="AQ144" s="447">
        <f t="shared" si="106"/>
        <v>7</v>
      </c>
      <c r="AR144" s="447">
        <f t="shared" si="107"/>
        <v>2</v>
      </c>
      <c r="AT144" s="16" t="s">
        <v>155</v>
      </c>
      <c r="AU144" s="13"/>
      <c r="AV144" s="13"/>
      <c r="AW144" s="13">
        <v>4</v>
      </c>
      <c r="AX144" s="13">
        <v>3</v>
      </c>
      <c r="AY144" s="13"/>
      <c r="AZ144" s="13">
        <v>1</v>
      </c>
      <c r="BA144" s="13"/>
      <c r="BB144" s="13"/>
      <c r="BC144" s="13">
        <v>1</v>
      </c>
      <c r="BD144" s="13">
        <v>1</v>
      </c>
      <c r="BE144" s="13"/>
      <c r="BF144" s="13">
        <v>1</v>
      </c>
      <c r="BG144" s="13"/>
      <c r="BH144" s="13"/>
      <c r="BI144" s="13">
        <v>1</v>
      </c>
      <c r="BJ144" s="13"/>
      <c r="BK144" s="13">
        <v>2</v>
      </c>
      <c r="BL144" s="13">
        <v>2</v>
      </c>
      <c r="BM144" s="13">
        <v>1</v>
      </c>
      <c r="BN144" s="13">
        <v>7</v>
      </c>
      <c r="BO144" s="13">
        <v>6</v>
      </c>
      <c r="BP144" s="13">
        <v>6</v>
      </c>
      <c r="BQ144" s="13">
        <v>5</v>
      </c>
      <c r="BR144" s="13">
        <v>8</v>
      </c>
      <c r="BS144" s="13">
        <v>6</v>
      </c>
      <c r="BT144" s="13">
        <v>7</v>
      </c>
      <c r="BU144" s="13">
        <v>4</v>
      </c>
      <c r="BV144" s="13">
        <v>10</v>
      </c>
      <c r="BW144" s="13">
        <v>9</v>
      </c>
      <c r="BX144" s="13">
        <v>18</v>
      </c>
      <c r="BY144" s="13">
        <v>7</v>
      </c>
      <c r="BZ144" s="13">
        <v>6</v>
      </c>
      <c r="CA144" s="13">
        <v>11</v>
      </c>
      <c r="CB144" s="13">
        <v>9</v>
      </c>
      <c r="CC144" s="13">
        <v>8</v>
      </c>
      <c r="CD144" s="13">
        <v>11</v>
      </c>
      <c r="CE144" s="13">
        <v>7</v>
      </c>
      <c r="CF144" s="13">
        <v>13</v>
      </c>
      <c r="CG144" s="13">
        <v>10</v>
      </c>
      <c r="CH144" s="13">
        <v>4</v>
      </c>
      <c r="CI144" s="13">
        <v>9</v>
      </c>
      <c r="CJ144" s="13">
        <v>6</v>
      </c>
      <c r="CK144" s="13">
        <v>9</v>
      </c>
      <c r="CL144" s="13">
        <v>4</v>
      </c>
      <c r="CM144" s="13">
        <v>5</v>
      </c>
      <c r="CN144" s="13">
        <v>11</v>
      </c>
      <c r="CO144" s="13">
        <v>8</v>
      </c>
      <c r="CP144" s="13">
        <v>3</v>
      </c>
      <c r="CQ144" s="13">
        <v>12</v>
      </c>
      <c r="CR144" s="13">
        <v>7</v>
      </c>
      <c r="CS144" s="13">
        <v>6</v>
      </c>
      <c r="CT144" s="13">
        <v>3</v>
      </c>
      <c r="CU144" s="13">
        <v>5</v>
      </c>
      <c r="CV144" s="13">
        <v>2</v>
      </c>
      <c r="CW144" s="13">
        <v>4</v>
      </c>
      <c r="CX144" s="13">
        <v>9</v>
      </c>
      <c r="CY144" s="13">
        <v>5</v>
      </c>
      <c r="CZ144" s="13">
        <v>4</v>
      </c>
      <c r="DA144" s="13">
        <v>4</v>
      </c>
      <c r="DB144" s="13">
        <v>3</v>
      </c>
      <c r="DC144" s="13">
        <v>6</v>
      </c>
      <c r="DD144" s="13">
        <v>5</v>
      </c>
      <c r="DE144" s="13">
        <v>4</v>
      </c>
      <c r="DF144" s="13">
        <v>2</v>
      </c>
      <c r="DG144" s="13">
        <v>3</v>
      </c>
      <c r="DH144" s="13">
        <v>6</v>
      </c>
      <c r="DI144" s="13">
        <v>4</v>
      </c>
      <c r="DJ144" s="13">
        <v>5</v>
      </c>
      <c r="DK144" s="13">
        <v>2</v>
      </c>
      <c r="DL144" s="13">
        <v>3</v>
      </c>
      <c r="DM144" s="13">
        <v>5</v>
      </c>
      <c r="DN144" s="13">
        <v>1</v>
      </c>
      <c r="DO144" s="13">
        <v>2</v>
      </c>
      <c r="DP144" s="13"/>
      <c r="DQ144" s="13">
        <v>1</v>
      </c>
      <c r="DR144" s="13">
        <v>1</v>
      </c>
      <c r="DS144" s="13">
        <v>3</v>
      </c>
      <c r="DT144" s="13">
        <v>2</v>
      </c>
      <c r="DU144" s="13">
        <v>1</v>
      </c>
      <c r="DV144" s="13">
        <v>1</v>
      </c>
      <c r="DW144" s="13">
        <v>1</v>
      </c>
      <c r="DX144" s="13"/>
      <c r="DY144" s="13"/>
      <c r="DZ144" s="13">
        <v>3</v>
      </c>
      <c r="EA144" s="13">
        <v>3</v>
      </c>
      <c r="EB144" s="13">
        <v>1</v>
      </c>
      <c r="EC144" s="13">
        <v>2</v>
      </c>
      <c r="ED144" s="13">
        <v>1</v>
      </c>
      <c r="EE144" s="13"/>
      <c r="EF144" s="13">
        <v>4</v>
      </c>
      <c r="EG144" s="13">
        <v>3</v>
      </c>
      <c r="EH144" s="13">
        <v>1</v>
      </c>
      <c r="EI144" s="13">
        <v>1</v>
      </c>
      <c r="EJ144" s="13"/>
      <c r="EK144" s="13"/>
      <c r="EL144" s="13">
        <v>1</v>
      </c>
      <c r="EM144" s="13"/>
      <c r="EN144" s="13"/>
      <c r="EO144" s="13"/>
      <c r="EP144" s="13">
        <v>1</v>
      </c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59">
        <v>387</v>
      </c>
      <c r="FC144" s="13"/>
      <c r="FD144" s="13"/>
      <c r="FE144" s="13">
        <v>2</v>
      </c>
      <c r="FF144" s="13"/>
      <c r="FG144" s="13">
        <v>2</v>
      </c>
      <c r="FH144" s="13"/>
      <c r="FI144" s="13">
        <v>1</v>
      </c>
      <c r="FJ144" s="13"/>
      <c r="FK144" s="13"/>
      <c r="FL144" s="13">
        <v>2</v>
      </c>
      <c r="FM144" s="13"/>
      <c r="FN144" s="13">
        <v>1</v>
      </c>
      <c r="FO144" s="13">
        <v>1</v>
      </c>
      <c r="FP144" s="13"/>
      <c r="FQ144" s="13">
        <v>1</v>
      </c>
      <c r="FR144" s="13">
        <v>1</v>
      </c>
      <c r="FS144" s="13"/>
      <c r="FT144" s="13">
        <v>2</v>
      </c>
      <c r="FU144" s="13">
        <v>1</v>
      </c>
      <c r="FV144" s="13">
        <v>6</v>
      </c>
      <c r="FW144" s="13">
        <v>5</v>
      </c>
      <c r="FX144" s="13">
        <v>9</v>
      </c>
      <c r="FY144" s="13">
        <v>5</v>
      </c>
      <c r="FZ144" s="13">
        <v>11</v>
      </c>
      <c r="GA144" s="13">
        <v>9</v>
      </c>
      <c r="GB144" s="13">
        <v>11</v>
      </c>
      <c r="GC144" s="13">
        <v>8</v>
      </c>
      <c r="GD144" s="13">
        <v>13</v>
      </c>
      <c r="GE144" s="13">
        <v>14</v>
      </c>
      <c r="GF144" s="13">
        <v>13</v>
      </c>
      <c r="GG144" s="13">
        <v>13</v>
      </c>
      <c r="GH144" s="13">
        <v>15</v>
      </c>
      <c r="GI144" s="13">
        <v>11</v>
      </c>
      <c r="GJ144" s="13">
        <v>13</v>
      </c>
      <c r="GK144" s="13">
        <v>14</v>
      </c>
      <c r="GL144" s="13">
        <v>16</v>
      </c>
      <c r="GM144" s="13">
        <v>13</v>
      </c>
      <c r="GN144" s="13">
        <v>13</v>
      </c>
      <c r="GO144" s="13">
        <v>13</v>
      </c>
      <c r="GP144" s="13">
        <v>10</v>
      </c>
      <c r="GQ144" s="13">
        <v>12</v>
      </c>
      <c r="GR144" s="13">
        <v>9</v>
      </c>
      <c r="GS144" s="13">
        <v>13</v>
      </c>
      <c r="GT144" s="13">
        <v>8</v>
      </c>
      <c r="GU144" s="13">
        <v>6</v>
      </c>
      <c r="GV144" s="13">
        <v>8</v>
      </c>
      <c r="GW144" s="13">
        <v>10</v>
      </c>
      <c r="GX144" s="13">
        <v>10</v>
      </c>
      <c r="GY144" s="13">
        <v>7</v>
      </c>
      <c r="GZ144" s="13">
        <v>8</v>
      </c>
      <c r="HA144" s="13">
        <v>2</v>
      </c>
      <c r="HB144" s="13">
        <v>8</v>
      </c>
      <c r="HC144" s="13">
        <v>6</v>
      </c>
      <c r="HD144" s="13">
        <v>15</v>
      </c>
      <c r="HE144" s="13">
        <v>6</v>
      </c>
      <c r="HF144" s="13">
        <v>9</v>
      </c>
      <c r="HG144" s="13">
        <v>7</v>
      </c>
      <c r="HH144" s="13">
        <v>4</v>
      </c>
      <c r="HI144" s="13">
        <v>4</v>
      </c>
      <c r="HJ144" s="13">
        <v>4</v>
      </c>
      <c r="HK144" s="13">
        <v>3</v>
      </c>
      <c r="HL144" s="13">
        <v>9</v>
      </c>
      <c r="HM144" s="13">
        <v>4</v>
      </c>
      <c r="HN144" s="13">
        <v>6</v>
      </c>
      <c r="HO144" s="13">
        <v>6</v>
      </c>
      <c r="HP144" s="13">
        <v>3</v>
      </c>
      <c r="HQ144" s="13">
        <v>4</v>
      </c>
      <c r="HR144" s="13">
        <v>3</v>
      </c>
      <c r="HS144" s="13">
        <v>4</v>
      </c>
      <c r="HT144" s="13">
        <v>2</v>
      </c>
      <c r="HU144" s="13">
        <v>4</v>
      </c>
      <c r="HV144" s="13">
        <v>3</v>
      </c>
      <c r="HW144" s="13">
        <v>1</v>
      </c>
      <c r="HX144" s="13">
        <v>3</v>
      </c>
      <c r="HY144" s="13">
        <v>3</v>
      </c>
      <c r="HZ144" s="13">
        <v>4</v>
      </c>
      <c r="IA144" s="13"/>
      <c r="IB144" s="13">
        <v>1</v>
      </c>
      <c r="IC144" s="13">
        <v>1</v>
      </c>
      <c r="ID144" s="13"/>
      <c r="IE144" s="13">
        <v>1</v>
      </c>
      <c r="IF144" s="13"/>
      <c r="IG144" s="13"/>
      <c r="IH144" s="13">
        <v>2</v>
      </c>
      <c r="II144" s="13">
        <v>1</v>
      </c>
      <c r="IJ144" s="13">
        <v>1</v>
      </c>
      <c r="IK144" s="13"/>
      <c r="IL144" s="13">
        <v>1</v>
      </c>
      <c r="IM144" s="13">
        <v>2</v>
      </c>
      <c r="IN144" s="13"/>
      <c r="IO144" s="13"/>
      <c r="IP144" s="13">
        <v>2</v>
      </c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>
        <v>1</v>
      </c>
      <c r="JF144" s="59">
        <v>480</v>
      </c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>
        <v>1</v>
      </c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59">
        <v>1</v>
      </c>
      <c r="NG144" s="13">
        <v>868</v>
      </c>
    </row>
    <row r="145" spans="1:371">
      <c r="A145" s="8" t="s">
        <v>217</v>
      </c>
      <c r="B145" s="253">
        <f t="shared" si="108"/>
        <v>3</v>
      </c>
      <c r="C145" s="253">
        <f t="shared" si="109"/>
        <v>3</v>
      </c>
      <c r="D145" s="253">
        <f t="shared" si="110"/>
        <v>5</v>
      </c>
      <c r="E145" s="253">
        <f t="shared" si="111"/>
        <v>10</v>
      </c>
      <c r="F145" s="253">
        <f t="shared" si="112"/>
        <v>27</v>
      </c>
      <c r="G145" s="253">
        <f t="shared" si="113"/>
        <v>30</v>
      </c>
      <c r="H145" s="253">
        <f t="shared" si="114"/>
        <v>27</v>
      </c>
      <c r="I145" s="253">
        <f t="shared" si="115"/>
        <v>30</v>
      </c>
      <c r="J145" s="253">
        <f t="shared" si="116"/>
        <v>22</v>
      </c>
      <c r="K145" s="253">
        <f t="shared" si="117"/>
        <v>22</v>
      </c>
      <c r="L145" s="253">
        <f t="shared" si="118"/>
        <v>19</v>
      </c>
      <c r="M145" s="253">
        <f t="shared" si="119"/>
        <v>12</v>
      </c>
      <c r="N145" s="253">
        <f t="shared" si="120"/>
        <v>10</v>
      </c>
      <c r="O145" s="253">
        <f t="shared" si="121"/>
        <v>11</v>
      </c>
      <c r="P145" s="253">
        <f t="shared" si="122"/>
        <v>4</v>
      </c>
      <c r="Q145" s="253">
        <f t="shared" si="123"/>
        <v>2</v>
      </c>
      <c r="R145" s="253">
        <f t="shared" si="124"/>
        <v>1</v>
      </c>
      <c r="S145" s="253">
        <f t="shared" si="125"/>
        <v>4</v>
      </c>
      <c r="T145" s="253">
        <f t="shared" si="126"/>
        <v>0</v>
      </c>
      <c r="U145" s="253">
        <f t="shared" si="127"/>
        <v>0</v>
      </c>
      <c r="W145" s="16" t="s">
        <v>217</v>
      </c>
      <c r="X145" s="447">
        <f t="shared" si="87"/>
        <v>3</v>
      </c>
      <c r="Y145" s="447">
        <f t="shared" si="88"/>
        <v>3</v>
      </c>
      <c r="Z145" s="447">
        <f t="shared" si="89"/>
        <v>5</v>
      </c>
      <c r="AA145" s="447">
        <f t="shared" si="90"/>
        <v>10</v>
      </c>
      <c r="AB145" s="447">
        <f t="shared" si="91"/>
        <v>27</v>
      </c>
      <c r="AC145" s="447">
        <f t="shared" si="92"/>
        <v>30</v>
      </c>
      <c r="AD145" s="447">
        <f t="shared" si="93"/>
        <v>27</v>
      </c>
      <c r="AE145" s="447">
        <f t="shared" si="94"/>
        <v>30</v>
      </c>
      <c r="AF145" s="447">
        <f t="shared" si="95"/>
        <v>22</v>
      </c>
      <c r="AG145" s="447">
        <f t="shared" si="96"/>
        <v>22</v>
      </c>
      <c r="AH145" s="447">
        <f t="shared" si="97"/>
        <v>19</v>
      </c>
      <c r="AI145" s="447">
        <f t="shared" si="98"/>
        <v>12</v>
      </c>
      <c r="AJ145" s="447">
        <f t="shared" si="99"/>
        <v>10</v>
      </c>
      <c r="AK145" s="447">
        <f t="shared" si="100"/>
        <v>11</v>
      </c>
      <c r="AL145" s="447">
        <f t="shared" si="101"/>
        <v>4</v>
      </c>
      <c r="AM145" s="447">
        <f t="shared" si="102"/>
        <v>2</v>
      </c>
      <c r="AN145" s="447">
        <f t="shared" si="103"/>
        <v>1</v>
      </c>
      <c r="AO145" s="447">
        <f t="shared" si="104"/>
        <v>4</v>
      </c>
      <c r="AP145" s="447">
        <f t="shared" si="105"/>
        <v>0</v>
      </c>
      <c r="AQ145" s="447">
        <f t="shared" si="106"/>
        <v>0</v>
      </c>
      <c r="AR145" s="447">
        <f t="shared" si="107"/>
        <v>0</v>
      </c>
      <c r="AT145" s="16" t="s">
        <v>217</v>
      </c>
      <c r="AU145" s="13"/>
      <c r="AV145" s="13"/>
      <c r="AW145" s="13"/>
      <c r="AX145" s="13">
        <v>1</v>
      </c>
      <c r="AY145" s="13"/>
      <c r="AZ145" s="13"/>
      <c r="BA145" s="13">
        <v>1</v>
      </c>
      <c r="BB145" s="13"/>
      <c r="BC145" s="13">
        <v>1</v>
      </c>
      <c r="BD145" s="13"/>
      <c r="BE145" s="13">
        <v>2</v>
      </c>
      <c r="BF145" s="13">
        <v>1</v>
      </c>
      <c r="BG145" s="13">
        <v>1</v>
      </c>
      <c r="BH145" s="13">
        <v>2</v>
      </c>
      <c r="BI145" s="13"/>
      <c r="BJ145" s="13"/>
      <c r="BK145" s="13"/>
      <c r="BL145" s="13"/>
      <c r="BM145" s="13">
        <v>3</v>
      </c>
      <c r="BN145" s="13">
        <v>1</v>
      </c>
      <c r="BO145" s="13">
        <v>2</v>
      </c>
      <c r="BP145" s="13">
        <v>3</v>
      </c>
      <c r="BQ145" s="13">
        <v>2</v>
      </c>
      <c r="BR145" s="13">
        <v>4</v>
      </c>
      <c r="BS145" s="13">
        <v>3</v>
      </c>
      <c r="BT145" s="13">
        <v>2</v>
      </c>
      <c r="BU145" s="13">
        <v>5</v>
      </c>
      <c r="BV145" s="13">
        <v>3</v>
      </c>
      <c r="BW145" s="13">
        <v>2</v>
      </c>
      <c r="BX145" s="13">
        <v>4</v>
      </c>
      <c r="BY145" s="13">
        <v>3</v>
      </c>
      <c r="BZ145" s="13">
        <v>7</v>
      </c>
      <c r="CA145" s="13">
        <v>2</v>
      </c>
      <c r="CB145" s="13">
        <v>5</v>
      </c>
      <c r="CC145" s="13">
        <v>4</v>
      </c>
      <c r="CD145" s="13">
        <v>1</v>
      </c>
      <c r="CE145" s="13">
        <v>4</v>
      </c>
      <c r="CF145" s="13">
        <v>2</v>
      </c>
      <c r="CG145" s="13">
        <v>1</v>
      </c>
      <c r="CH145" s="13">
        <v>1</v>
      </c>
      <c r="CI145" s="13">
        <v>4</v>
      </c>
      <c r="CJ145" s="13">
        <v>3</v>
      </c>
      <c r="CK145" s="13"/>
      <c r="CL145" s="13">
        <v>2</v>
      </c>
      <c r="CM145" s="13">
        <v>2</v>
      </c>
      <c r="CN145" s="13">
        <v>3</v>
      </c>
      <c r="CO145" s="13">
        <v>2</v>
      </c>
      <c r="CP145" s="13">
        <v>4</v>
      </c>
      <c r="CQ145" s="13">
        <v>1</v>
      </c>
      <c r="CR145" s="13">
        <v>1</v>
      </c>
      <c r="CS145" s="13">
        <v>1</v>
      </c>
      <c r="CT145" s="13">
        <v>3</v>
      </c>
      <c r="CU145" s="13">
        <v>1</v>
      </c>
      <c r="CV145" s="13">
        <v>2</v>
      </c>
      <c r="CW145" s="13">
        <v>3</v>
      </c>
      <c r="CX145" s="13">
        <v>1</v>
      </c>
      <c r="CY145" s="13">
        <v>1</v>
      </c>
      <c r="CZ145" s="13"/>
      <c r="DA145" s="13"/>
      <c r="DB145" s="13"/>
      <c r="DC145" s="13"/>
      <c r="DD145" s="13">
        <v>1</v>
      </c>
      <c r="DE145" s="13"/>
      <c r="DF145" s="13">
        <v>1</v>
      </c>
      <c r="DG145" s="13">
        <v>3</v>
      </c>
      <c r="DH145" s="13"/>
      <c r="DI145" s="13">
        <v>2</v>
      </c>
      <c r="DJ145" s="13">
        <v>1</v>
      </c>
      <c r="DK145" s="13">
        <v>3</v>
      </c>
      <c r="DL145" s="13"/>
      <c r="DM145" s="13"/>
      <c r="DN145" s="13"/>
      <c r="DO145" s="13"/>
      <c r="DP145" s="13"/>
      <c r="DQ145" s="13"/>
      <c r="DR145" s="13"/>
      <c r="DS145" s="13"/>
      <c r="DT145" s="13">
        <v>1</v>
      </c>
      <c r="DU145" s="13"/>
      <c r="DV145" s="13">
        <v>1</v>
      </c>
      <c r="DW145" s="13"/>
      <c r="DX145" s="13">
        <v>2</v>
      </c>
      <c r="DY145" s="13"/>
      <c r="DZ145" s="13"/>
      <c r="EA145" s="13"/>
      <c r="EB145" s="13"/>
      <c r="EC145" s="13"/>
      <c r="ED145" s="13"/>
      <c r="EE145" s="13">
        <v>1</v>
      </c>
      <c r="EF145" s="13">
        <v>1</v>
      </c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59">
        <v>124</v>
      </c>
      <c r="FC145" s="13"/>
      <c r="FD145" s="13">
        <v>1</v>
      </c>
      <c r="FE145" s="13">
        <v>1</v>
      </c>
      <c r="FF145" s="13"/>
      <c r="FG145" s="13"/>
      <c r="FH145" s="13"/>
      <c r="FI145" s="13"/>
      <c r="FJ145" s="13"/>
      <c r="FK145" s="13"/>
      <c r="FL145" s="13">
        <v>1</v>
      </c>
      <c r="FM145" s="13"/>
      <c r="FN145" s="13"/>
      <c r="FO145" s="13">
        <v>1</v>
      </c>
      <c r="FP145" s="13"/>
      <c r="FQ145" s="13">
        <v>1</v>
      </c>
      <c r="FR145" s="13">
        <v>2</v>
      </c>
      <c r="FS145" s="13"/>
      <c r="FT145" s="13"/>
      <c r="FU145" s="13">
        <v>1</v>
      </c>
      <c r="FV145" s="13"/>
      <c r="FW145" s="13"/>
      <c r="FX145" s="13">
        <v>6</v>
      </c>
      <c r="FY145" s="13"/>
      <c r="FZ145" s="13">
        <v>2</v>
      </c>
      <c r="GA145" s="13">
        <v>1</v>
      </c>
      <c r="GB145" s="13">
        <v>8</v>
      </c>
      <c r="GC145" s="13">
        <v>1</v>
      </c>
      <c r="GD145" s="13">
        <v>2</v>
      </c>
      <c r="GE145" s="13">
        <v>3</v>
      </c>
      <c r="GF145" s="13">
        <v>4</v>
      </c>
      <c r="GG145" s="13">
        <v>1</v>
      </c>
      <c r="GH145" s="13">
        <v>4</v>
      </c>
      <c r="GI145" s="13">
        <v>3</v>
      </c>
      <c r="GJ145" s="13">
        <v>2</v>
      </c>
      <c r="GK145" s="13">
        <v>3</v>
      </c>
      <c r="GL145" s="13">
        <v>5</v>
      </c>
      <c r="GM145" s="13">
        <v>3</v>
      </c>
      <c r="GN145" s="13">
        <v>1</v>
      </c>
      <c r="GO145" s="13">
        <v>3</v>
      </c>
      <c r="GP145" s="13">
        <v>2</v>
      </c>
      <c r="GQ145" s="13">
        <v>3</v>
      </c>
      <c r="GR145" s="13">
        <v>5</v>
      </c>
      <c r="GS145" s="13">
        <v>2</v>
      </c>
      <c r="GT145" s="13">
        <v>2</v>
      </c>
      <c r="GU145" s="13">
        <v>3</v>
      </c>
      <c r="GV145" s="13">
        <v>3</v>
      </c>
      <c r="GW145" s="13">
        <v>1</v>
      </c>
      <c r="GX145" s="13">
        <v>2</v>
      </c>
      <c r="GY145" s="13"/>
      <c r="GZ145" s="13">
        <v>1</v>
      </c>
      <c r="HA145" s="13">
        <v>1</v>
      </c>
      <c r="HB145" s="13">
        <v>4</v>
      </c>
      <c r="HC145" s="13">
        <v>3</v>
      </c>
      <c r="HD145" s="13"/>
      <c r="HE145" s="13">
        <v>1</v>
      </c>
      <c r="HF145" s="13">
        <v>5</v>
      </c>
      <c r="HG145" s="13"/>
      <c r="HH145" s="13">
        <v>1</v>
      </c>
      <c r="HI145" s="13">
        <v>2</v>
      </c>
      <c r="HJ145" s="13">
        <v>2</v>
      </c>
      <c r="HK145" s="13">
        <v>1</v>
      </c>
      <c r="HL145" s="13">
        <v>1</v>
      </c>
      <c r="HM145" s="13">
        <v>1</v>
      </c>
      <c r="HN145" s="13">
        <v>2</v>
      </c>
      <c r="HO145" s="13"/>
      <c r="HP145" s="13">
        <v>1</v>
      </c>
      <c r="HQ145" s="13">
        <v>1</v>
      </c>
      <c r="HR145" s="13"/>
      <c r="HS145" s="13">
        <v>1</v>
      </c>
      <c r="HT145" s="13">
        <v>2</v>
      </c>
      <c r="HU145" s="13"/>
      <c r="HV145" s="13">
        <v>1</v>
      </c>
      <c r="HW145" s="13"/>
      <c r="HX145" s="13"/>
      <c r="HY145" s="13"/>
      <c r="HZ145" s="13">
        <v>1</v>
      </c>
      <c r="IA145" s="13">
        <v>1</v>
      </c>
      <c r="IB145" s="13">
        <v>1</v>
      </c>
      <c r="IC145" s="13"/>
      <c r="ID145" s="13"/>
      <c r="IE145" s="13">
        <v>1</v>
      </c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59">
        <v>118</v>
      </c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59"/>
      <c r="NG145" s="13">
        <v>242</v>
      </c>
    </row>
    <row r="146" spans="1:371">
      <c r="A146" s="8" t="s">
        <v>157</v>
      </c>
      <c r="B146" s="253">
        <f t="shared" si="108"/>
        <v>4</v>
      </c>
      <c r="C146" s="253">
        <f t="shared" si="109"/>
        <v>3</v>
      </c>
      <c r="D146" s="253">
        <f t="shared" si="110"/>
        <v>12</v>
      </c>
      <c r="E146" s="253">
        <f t="shared" si="111"/>
        <v>15</v>
      </c>
      <c r="F146" s="253">
        <f t="shared" si="112"/>
        <v>43</v>
      </c>
      <c r="G146" s="253">
        <f t="shared" si="113"/>
        <v>49</v>
      </c>
      <c r="H146" s="253">
        <f t="shared" si="114"/>
        <v>56</v>
      </c>
      <c r="I146" s="253">
        <f t="shared" si="115"/>
        <v>46</v>
      </c>
      <c r="J146" s="253">
        <f t="shared" si="116"/>
        <v>40</v>
      </c>
      <c r="K146" s="253">
        <f t="shared" si="117"/>
        <v>28</v>
      </c>
      <c r="L146" s="253">
        <f t="shared" si="118"/>
        <v>25</v>
      </c>
      <c r="M146" s="253">
        <f t="shared" si="119"/>
        <v>32</v>
      </c>
      <c r="N146" s="253">
        <f t="shared" si="120"/>
        <v>15</v>
      </c>
      <c r="O146" s="253">
        <f t="shared" si="121"/>
        <v>12</v>
      </c>
      <c r="P146" s="253">
        <f t="shared" si="122"/>
        <v>16</v>
      </c>
      <c r="Q146" s="253">
        <f t="shared" si="123"/>
        <v>8</v>
      </c>
      <c r="R146" s="253">
        <f t="shared" si="124"/>
        <v>3</v>
      </c>
      <c r="S146" s="253">
        <f t="shared" si="125"/>
        <v>8</v>
      </c>
      <c r="T146" s="253">
        <f t="shared" si="126"/>
        <v>1</v>
      </c>
      <c r="U146" s="253">
        <f t="shared" si="127"/>
        <v>1</v>
      </c>
      <c r="W146" s="16" t="s">
        <v>157</v>
      </c>
      <c r="X146" s="447">
        <f t="shared" si="87"/>
        <v>4</v>
      </c>
      <c r="Y146" s="447">
        <f t="shared" si="88"/>
        <v>3</v>
      </c>
      <c r="Z146" s="447">
        <f t="shared" si="89"/>
        <v>12</v>
      </c>
      <c r="AA146" s="447">
        <f t="shared" si="90"/>
        <v>15</v>
      </c>
      <c r="AB146" s="447">
        <f t="shared" si="91"/>
        <v>43</v>
      </c>
      <c r="AC146" s="447">
        <f t="shared" si="92"/>
        <v>49</v>
      </c>
      <c r="AD146" s="447">
        <f t="shared" si="93"/>
        <v>56</v>
      </c>
      <c r="AE146" s="447">
        <f t="shared" si="94"/>
        <v>46</v>
      </c>
      <c r="AF146" s="447">
        <f t="shared" si="95"/>
        <v>40</v>
      </c>
      <c r="AG146" s="447">
        <f t="shared" si="96"/>
        <v>28</v>
      </c>
      <c r="AH146" s="447">
        <f t="shared" si="97"/>
        <v>25</v>
      </c>
      <c r="AI146" s="447">
        <f t="shared" si="98"/>
        <v>32</v>
      </c>
      <c r="AJ146" s="447">
        <f t="shared" si="99"/>
        <v>15</v>
      </c>
      <c r="AK146" s="447">
        <f t="shared" si="100"/>
        <v>12</v>
      </c>
      <c r="AL146" s="447">
        <f t="shared" si="101"/>
        <v>16</v>
      </c>
      <c r="AM146" s="447">
        <f t="shared" si="102"/>
        <v>8</v>
      </c>
      <c r="AN146" s="447">
        <f t="shared" si="103"/>
        <v>3</v>
      </c>
      <c r="AO146" s="447">
        <f t="shared" si="104"/>
        <v>8</v>
      </c>
      <c r="AP146" s="447">
        <f t="shared" si="105"/>
        <v>1</v>
      </c>
      <c r="AQ146" s="447">
        <f t="shared" si="106"/>
        <v>1</v>
      </c>
      <c r="AR146" s="447">
        <f t="shared" si="107"/>
        <v>0</v>
      </c>
      <c r="AT146" s="16" t="s">
        <v>157</v>
      </c>
      <c r="AU146" s="13"/>
      <c r="AV146" s="13"/>
      <c r="AW146" s="13">
        <v>1</v>
      </c>
      <c r="AX146" s="13"/>
      <c r="AY146" s="13"/>
      <c r="AZ146" s="13">
        <v>1</v>
      </c>
      <c r="BA146" s="13"/>
      <c r="BB146" s="13"/>
      <c r="BC146" s="13"/>
      <c r="BD146" s="13">
        <v>1</v>
      </c>
      <c r="BE146" s="13"/>
      <c r="BF146" s="13"/>
      <c r="BG146" s="13">
        <v>2</v>
      </c>
      <c r="BH146" s="13"/>
      <c r="BI146" s="13">
        <v>2</v>
      </c>
      <c r="BJ146" s="13">
        <v>3</v>
      </c>
      <c r="BK146" s="13">
        <v>1</v>
      </c>
      <c r="BL146" s="13">
        <v>2</v>
      </c>
      <c r="BM146" s="13">
        <v>2</v>
      </c>
      <c r="BN146" s="13">
        <v>3</v>
      </c>
      <c r="BO146" s="13">
        <v>3</v>
      </c>
      <c r="BP146" s="13">
        <v>1</v>
      </c>
      <c r="BQ146" s="13">
        <v>2</v>
      </c>
      <c r="BR146" s="13">
        <v>4</v>
      </c>
      <c r="BS146" s="13">
        <v>2</v>
      </c>
      <c r="BT146" s="13">
        <v>11</v>
      </c>
      <c r="BU146" s="13">
        <v>4</v>
      </c>
      <c r="BV146" s="13">
        <v>9</v>
      </c>
      <c r="BW146" s="13">
        <v>7</v>
      </c>
      <c r="BX146" s="13">
        <v>6</v>
      </c>
      <c r="BY146" s="13">
        <v>5</v>
      </c>
      <c r="BZ146" s="13">
        <v>8</v>
      </c>
      <c r="CA146" s="13">
        <v>3</v>
      </c>
      <c r="CB146" s="13">
        <v>5</v>
      </c>
      <c r="CC146" s="13">
        <v>5</v>
      </c>
      <c r="CD146" s="13">
        <v>7</v>
      </c>
      <c r="CE146" s="13">
        <v>6</v>
      </c>
      <c r="CF146" s="13">
        <v>3</v>
      </c>
      <c r="CG146" s="13">
        <v>1</v>
      </c>
      <c r="CH146" s="13">
        <v>3</v>
      </c>
      <c r="CI146" s="13">
        <v>3</v>
      </c>
      <c r="CJ146" s="13">
        <v>3</v>
      </c>
      <c r="CK146" s="13">
        <v>3</v>
      </c>
      <c r="CL146" s="13">
        <v>7</v>
      </c>
      <c r="CM146" s="13">
        <v>1</v>
      </c>
      <c r="CN146" s="13">
        <v>4</v>
      </c>
      <c r="CO146" s="13">
        <v>2</v>
      </c>
      <c r="CP146" s="13">
        <v>1</v>
      </c>
      <c r="CQ146" s="13">
        <v>3</v>
      </c>
      <c r="CR146" s="13">
        <v>1</v>
      </c>
      <c r="CS146" s="13">
        <v>4</v>
      </c>
      <c r="CT146" s="13">
        <v>6</v>
      </c>
      <c r="CU146" s="13">
        <v>5</v>
      </c>
      <c r="CV146" s="13">
        <v>2</v>
      </c>
      <c r="CW146" s="13">
        <v>1</v>
      </c>
      <c r="CX146" s="13">
        <v>3</v>
      </c>
      <c r="CY146" s="13">
        <v>5</v>
      </c>
      <c r="CZ146" s="13"/>
      <c r="DA146" s="13">
        <v>3</v>
      </c>
      <c r="DB146" s="13">
        <v>3</v>
      </c>
      <c r="DC146" s="13">
        <v>1</v>
      </c>
      <c r="DD146" s="13"/>
      <c r="DE146" s="13">
        <v>1</v>
      </c>
      <c r="DF146" s="13">
        <v>4</v>
      </c>
      <c r="DG146" s="13">
        <v>1</v>
      </c>
      <c r="DH146" s="13">
        <v>3</v>
      </c>
      <c r="DI146" s="13"/>
      <c r="DJ146" s="13">
        <v>1</v>
      </c>
      <c r="DK146" s="13"/>
      <c r="DL146" s="13">
        <v>1</v>
      </c>
      <c r="DM146" s="13">
        <v>1</v>
      </c>
      <c r="DN146" s="13"/>
      <c r="DO146" s="13">
        <v>1</v>
      </c>
      <c r="DP146" s="13">
        <v>3</v>
      </c>
      <c r="DQ146" s="13"/>
      <c r="DR146" s="13">
        <v>2</v>
      </c>
      <c r="DS146" s="13"/>
      <c r="DT146" s="13">
        <v>1</v>
      </c>
      <c r="DU146" s="13"/>
      <c r="DV146" s="13"/>
      <c r="DW146" s="13"/>
      <c r="DX146" s="13">
        <v>2</v>
      </c>
      <c r="DY146" s="13"/>
      <c r="DZ146" s="13">
        <v>1</v>
      </c>
      <c r="EA146" s="13"/>
      <c r="EB146" s="13">
        <v>2</v>
      </c>
      <c r="EC146" s="13">
        <v>1</v>
      </c>
      <c r="ED146" s="13">
        <v>2</v>
      </c>
      <c r="EE146" s="13"/>
      <c r="EF146" s="13"/>
      <c r="EG146" s="13"/>
      <c r="EH146" s="13"/>
      <c r="EI146" s="13"/>
      <c r="EJ146" s="13"/>
      <c r="EK146" s="13">
        <v>1</v>
      </c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59">
        <v>202</v>
      </c>
      <c r="FC146" s="13"/>
      <c r="FD146" s="13"/>
      <c r="FE146" s="13">
        <v>1</v>
      </c>
      <c r="FF146" s="13"/>
      <c r="FG146" s="13"/>
      <c r="FH146" s="13"/>
      <c r="FI146" s="13">
        <v>2</v>
      </c>
      <c r="FJ146" s="13"/>
      <c r="FK146" s="13"/>
      <c r="FL146" s="13">
        <v>1</v>
      </c>
      <c r="FM146" s="13"/>
      <c r="FN146" s="13">
        <v>1</v>
      </c>
      <c r="FO146" s="13"/>
      <c r="FP146" s="13"/>
      <c r="FQ146" s="13"/>
      <c r="FR146" s="13">
        <v>3</v>
      </c>
      <c r="FS146" s="13"/>
      <c r="FT146" s="13">
        <v>1</v>
      </c>
      <c r="FU146" s="13">
        <v>3</v>
      </c>
      <c r="FV146" s="13">
        <v>4</v>
      </c>
      <c r="FW146" s="13">
        <v>4</v>
      </c>
      <c r="FX146" s="13">
        <v>4</v>
      </c>
      <c r="FY146" s="13">
        <v>3</v>
      </c>
      <c r="FZ146" s="13">
        <v>4</v>
      </c>
      <c r="GA146" s="13">
        <v>3</v>
      </c>
      <c r="GB146" s="13">
        <v>3</v>
      </c>
      <c r="GC146" s="13">
        <v>5</v>
      </c>
      <c r="GD146" s="13">
        <v>6</v>
      </c>
      <c r="GE146" s="13">
        <v>6</v>
      </c>
      <c r="GF146" s="13">
        <v>5</v>
      </c>
      <c r="GG146" s="13">
        <v>5</v>
      </c>
      <c r="GH146" s="13">
        <v>8</v>
      </c>
      <c r="GI146" s="13">
        <v>4</v>
      </c>
      <c r="GJ146" s="13">
        <v>7</v>
      </c>
      <c r="GK146" s="13">
        <v>6</v>
      </c>
      <c r="GL146" s="13">
        <v>2</v>
      </c>
      <c r="GM146" s="13">
        <v>7</v>
      </c>
      <c r="GN146" s="13">
        <v>5</v>
      </c>
      <c r="GO146" s="13">
        <v>6</v>
      </c>
      <c r="GP146" s="13">
        <v>6</v>
      </c>
      <c r="GQ146" s="13">
        <v>4</v>
      </c>
      <c r="GR146" s="13">
        <v>4</v>
      </c>
      <c r="GS146" s="13">
        <v>5</v>
      </c>
      <c r="GT146" s="13">
        <v>4</v>
      </c>
      <c r="GU146" s="13">
        <v>5</v>
      </c>
      <c r="GV146" s="13">
        <v>5</v>
      </c>
      <c r="GW146" s="13">
        <v>3</v>
      </c>
      <c r="GX146" s="13">
        <v>5</v>
      </c>
      <c r="GY146" s="13">
        <v>3</v>
      </c>
      <c r="GZ146" s="13">
        <v>2</v>
      </c>
      <c r="HA146" s="13">
        <v>4</v>
      </c>
      <c r="HB146" s="13">
        <v>1</v>
      </c>
      <c r="HC146" s="13"/>
      <c r="HD146" s="13">
        <v>5</v>
      </c>
      <c r="HE146" s="13">
        <v>2</v>
      </c>
      <c r="HF146" s="13">
        <v>4</v>
      </c>
      <c r="HG146" s="13">
        <v>2</v>
      </c>
      <c r="HH146" s="13">
        <v>4</v>
      </c>
      <c r="HI146" s="13">
        <v>1</v>
      </c>
      <c r="HJ146" s="13">
        <v>2</v>
      </c>
      <c r="HK146" s="13">
        <v>1</v>
      </c>
      <c r="HL146" s="13">
        <v>2</v>
      </c>
      <c r="HM146" s="13">
        <v>2</v>
      </c>
      <c r="HN146" s="13">
        <v>4</v>
      </c>
      <c r="HO146" s="13"/>
      <c r="HP146" s="13">
        <v>1</v>
      </c>
      <c r="HQ146" s="13">
        <v>2</v>
      </c>
      <c r="HR146" s="13">
        <v>2</v>
      </c>
      <c r="HS146" s="13"/>
      <c r="HT146" s="13">
        <v>1</v>
      </c>
      <c r="HU146" s="13">
        <v>1</v>
      </c>
      <c r="HV146" s="13">
        <v>4</v>
      </c>
      <c r="HW146" s="13">
        <v>2</v>
      </c>
      <c r="HX146" s="13">
        <v>1</v>
      </c>
      <c r="HY146" s="13"/>
      <c r="HZ146" s="13">
        <v>1</v>
      </c>
      <c r="IA146" s="13">
        <v>3</v>
      </c>
      <c r="IB146" s="13">
        <v>1</v>
      </c>
      <c r="IC146" s="13">
        <v>2</v>
      </c>
      <c r="ID146" s="13">
        <v>1</v>
      </c>
      <c r="IE146" s="13">
        <v>1</v>
      </c>
      <c r="IF146" s="13"/>
      <c r="IG146" s="13"/>
      <c r="IH146" s="13"/>
      <c r="II146" s="13"/>
      <c r="IJ146" s="13">
        <v>1</v>
      </c>
      <c r="IK146" s="13"/>
      <c r="IL146" s="13">
        <v>1</v>
      </c>
      <c r="IM146" s="13"/>
      <c r="IN146" s="13"/>
      <c r="IO146" s="13"/>
      <c r="IP146" s="13"/>
      <c r="IQ146" s="13">
        <v>1</v>
      </c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59">
        <v>215</v>
      </c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59"/>
      <c r="NG146" s="13">
        <v>417</v>
      </c>
    </row>
    <row r="147" spans="1:371">
      <c r="A147" s="8" t="s">
        <v>158</v>
      </c>
      <c r="B147" s="253">
        <f t="shared" si="108"/>
        <v>3</v>
      </c>
      <c r="C147" s="253">
        <f t="shared" si="109"/>
        <v>1</v>
      </c>
      <c r="D147" s="253">
        <f t="shared" si="110"/>
        <v>0</v>
      </c>
      <c r="E147" s="253">
        <f t="shared" si="111"/>
        <v>9</v>
      </c>
      <c r="F147" s="253">
        <f t="shared" si="112"/>
        <v>17</v>
      </c>
      <c r="G147" s="253">
        <f t="shared" si="113"/>
        <v>24</v>
      </c>
      <c r="H147" s="253">
        <f t="shared" si="114"/>
        <v>21</v>
      </c>
      <c r="I147" s="253">
        <f t="shared" si="115"/>
        <v>32</v>
      </c>
      <c r="J147" s="253">
        <f t="shared" si="116"/>
        <v>15</v>
      </c>
      <c r="K147" s="253">
        <f t="shared" si="117"/>
        <v>21</v>
      </c>
      <c r="L147" s="253">
        <f t="shared" si="118"/>
        <v>11</v>
      </c>
      <c r="M147" s="253">
        <f t="shared" si="119"/>
        <v>16</v>
      </c>
      <c r="N147" s="253">
        <f t="shared" si="120"/>
        <v>9</v>
      </c>
      <c r="O147" s="253">
        <f t="shared" si="121"/>
        <v>9</v>
      </c>
      <c r="P147" s="253">
        <f t="shared" si="122"/>
        <v>6</v>
      </c>
      <c r="Q147" s="253">
        <f t="shared" si="123"/>
        <v>8</v>
      </c>
      <c r="R147" s="253">
        <f t="shared" si="124"/>
        <v>5</v>
      </c>
      <c r="S147" s="253">
        <f t="shared" si="125"/>
        <v>9</v>
      </c>
      <c r="T147" s="253">
        <f t="shared" si="126"/>
        <v>2</v>
      </c>
      <c r="U147" s="253">
        <f t="shared" si="127"/>
        <v>6</v>
      </c>
      <c r="W147" s="16" t="s">
        <v>158</v>
      </c>
      <c r="X147" s="447">
        <f t="shared" si="87"/>
        <v>3</v>
      </c>
      <c r="Y147" s="447">
        <f t="shared" si="88"/>
        <v>1</v>
      </c>
      <c r="Z147" s="447">
        <f t="shared" si="89"/>
        <v>0</v>
      </c>
      <c r="AA147" s="447">
        <f t="shared" si="90"/>
        <v>9</v>
      </c>
      <c r="AB147" s="447">
        <f t="shared" si="91"/>
        <v>17</v>
      </c>
      <c r="AC147" s="447">
        <f t="shared" si="92"/>
        <v>24</v>
      </c>
      <c r="AD147" s="447">
        <f t="shared" si="93"/>
        <v>21</v>
      </c>
      <c r="AE147" s="447">
        <f t="shared" si="94"/>
        <v>32</v>
      </c>
      <c r="AF147" s="447">
        <f t="shared" si="95"/>
        <v>15</v>
      </c>
      <c r="AG147" s="447">
        <f t="shared" si="96"/>
        <v>21</v>
      </c>
      <c r="AH147" s="447">
        <f t="shared" si="97"/>
        <v>11</v>
      </c>
      <c r="AI147" s="447">
        <f t="shared" si="98"/>
        <v>16</v>
      </c>
      <c r="AJ147" s="447">
        <f t="shared" si="99"/>
        <v>9</v>
      </c>
      <c r="AK147" s="447">
        <f t="shared" si="100"/>
        <v>9</v>
      </c>
      <c r="AL147" s="447">
        <f t="shared" si="101"/>
        <v>6</v>
      </c>
      <c r="AM147" s="447">
        <f t="shared" si="102"/>
        <v>8</v>
      </c>
      <c r="AN147" s="447">
        <f t="shared" si="103"/>
        <v>5</v>
      </c>
      <c r="AO147" s="447">
        <f t="shared" si="104"/>
        <v>9</v>
      </c>
      <c r="AP147" s="447">
        <f t="shared" si="105"/>
        <v>2</v>
      </c>
      <c r="AQ147" s="447">
        <f t="shared" si="106"/>
        <v>6</v>
      </c>
      <c r="AR147" s="447">
        <f t="shared" si="107"/>
        <v>0</v>
      </c>
      <c r="AT147" s="16" t="s">
        <v>158</v>
      </c>
      <c r="AU147" s="13"/>
      <c r="AV147" s="13"/>
      <c r="AW147" s="13"/>
      <c r="AX147" s="13"/>
      <c r="AY147" s="13"/>
      <c r="AZ147" s="13"/>
      <c r="BA147" s="13"/>
      <c r="BB147" s="13"/>
      <c r="BC147" s="13">
        <v>1</v>
      </c>
      <c r="BD147" s="13"/>
      <c r="BE147" s="13"/>
      <c r="BF147" s="13"/>
      <c r="BG147" s="13"/>
      <c r="BH147" s="13">
        <v>1</v>
      </c>
      <c r="BI147" s="13"/>
      <c r="BJ147" s="13"/>
      <c r="BK147" s="13">
        <v>4</v>
      </c>
      <c r="BL147" s="13">
        <v>1</v>
      </c>
      <c r="BM147" s="13"/>
      <c r="BN147" s="13">
        <v>3</v>
      </c>
      <c r="BO147" s="13">
        <v>1</v>
      </c>
      <c r="BP147" s="13">
        <v>3</v>
      </c>
      <c r="BQ147" s="13">
        <v>4</v>
      </c>
      <c r="BR147" s="13">
        <v>4</v>
      </c>
      <c r="BS147" s="13">
        <v>2</v>
      </c>
      <c r="BT147" s="13">
        <v>2</v>
      </c>
      <c r="BU147" s="13">
        <v>1</v>
      </c>
      <c r="BV147" s="13">
        <v>3</v>
      </c>
      <c r="BW147" s="13">
        <v>3</v>
      </c>
      <c r="BX147" s="13">
        <v>1</v>
      </c>
      <c r="BY147" s="13">
        <v>3</v>
      </c>
      <c r="BZ147" s="13">
        <v>5</v>
      </c>
      <c r="CA147" s="13">
        <v>2</v>
      </c>
      <c r="CB147" s="13">
        <v>1</v>
      </c>
      <c r="CC147" s="13">
        <v>3</v>
      </c>
      <c r="CD147" s="13">
        <v>5</v>
      </c>
      <c r="CE147" s="13">
        <v>3</v>
      </c>
      <c r="CF147" s="13">
        <v>2</v>
      </c>
      <c r="CG147" s="13">
        <v>6</v>
      </c>
      <c r="CH147" s="13">
        <v>2</v>
      </c>
      <c r="CI147" s="13">
        <v>1</v>
      </c>
      <c r="CJ147" s="13">
        <v>4</v>
      </c>
      <c r="CK147" s="13">
        <v>3</v>
      </c>
      <c r="CL147" s="13"/>
      <c r="CM147" s="13">
        <v>4</v>
      </c>
      <c r="CN147" s="13">
        <v>1</v>
      </c>
      <c r="CO147" s="13">
        <v>1</v>
      </c>
      <c r="CP147" s="13">
        <v>3</v>
      </c>
      <c r="CQ147" s="13">
        <v>2</v>
      </c>
      <c r="CR147" s="13">
        <v>2</v>
      </c>
      <c r="CS147" s="13">
        <v>1</v>
      </c>
      <c r="CT147" s="13">
        <v>1</v>
      </c>
      <c r="CU147" s="13"/>
      <c r="CV147" s="13">
        <v>3</v>
      </c>
      <c r="CW147" s="13">
        <v>2</v>
      </c>
      <c r="CX147" s="13">
        <v>2</v>
      </c>
      <c r="CY147" s="13">
        <v>1</v>
      </c>
      <c r="CZ147" s="13">
        <v>2</v>
      </c>
      <c r="DA147" s="13">
        <v>2</v>
      </c>
      <c r="DB147" s="13">
        <v>2</v>
      </c>
      <c r="DC147" s="13">
        <v>1</v>
      </c>
      <c r="DD147" s="13"/>
      <c r="DE147" s="13">
        <v>1</v>
      </c>
      <c r="DF147" s="13"/>
      <c r="DG147" s="13"/>
      <c r="DH147" s="13">
        <v>4</v>
      </c>
      <c r="DI147" s="13"/>
      <c r="DJ147" s="13">
        <v>2</v>
      </c>
      <c r="DK147" s="13">
        <v>1</v>
      </c>
      <c r="DL147" s="13"/>
      <c r="DM147" s="13"/>
      <c r="DN147" s="13">
        <v>2</v>
      </c>
      <c r="DO147" s="13">
        <v>1</v>
      </c>
      <c r="DP147" s="13">
        <v>2</v>
      </c>
      <c r="DQ147" s="13"/>
      <c r="DR147" s="13"/>
      <c r="DS147" s="13">
        <v>1</v>
      </c>
      <c r="DT147" s="13"/>
      <c r="DU147" s="13">
        <v>1</v>
      </c>
      <c r="DV147" s="13">
        <v>1</v>
      </c>
      <c r="DW147" s="13">
        <v>1</v>
      </c>
      <c r="DX147" s="13">
        <v>1</v>
      </c>
      <c r="DY147" s="13">
        <v>1</v>
      </c>
      <c r="DZ147" s="13"/>
      <c r="EA147" s="13">
        <v>1</v>
      </c>
      <c r="EB147" s="13"/>
      <c r="EC147" s="13">
        <v>1</v>
      </c>
      <c r="ED147" s="13">
        <v>3</v>
      </c>
      <c r="EE147" s="13">
        <v>1</v>
      </c>
      <c r="EF147" s="13"/>
      <c r="EG147" s="13">
        <v>1</v>
      </c>
      <c r="EH147" s="13">
        <v>1</v>
      </c>
      <c r="EI147" s="13"/>
      <c r="EJ147" s="13">
        <v>2</v>
      </c>
      <c r="EK147" s="13">
        <v>1</v>
      </c>
      <c r="EL147" s="13"/>
      <c r="EM147" s="13">
        <v>1</v>
      </c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59">
        <v>135</v>
      </c>
      <c r="FC147" s="13">
        <v>1</v>
      </c>
      <c r="FD147" s="13">
        <v>1</v>
      </c>
      <c r="FE147" s="13"/>
      <c r="FF147" s="13"/>
      <c r="FG147" s="13"/>
      <c r="FH147" s="13"/>
      <c r="FI147" s="13">
        <v>1</v>
      </c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>
        <v>1</v>
      </c>
      <c r="GA147" s="13">
        <v>1</v>
      </c>
      <c r="GB147" s="13">
        <v>4</v>
      </c>
      <c r="GC147" s="13">
        <v>2</v>
      </c>
      <c r="GD147" s="13">
        <v>1</v>
      </c>
      <c r="GE147" s="13">
        <v>4</v>
      </c>
      <c r="GF147" s="13">
        <v>4</v>
      </c>
      <c r="GG147" s="13">
        <v>3</v>
      </c>
      <c r="GH147" s="13">
        <v>3</v>
      </c>
      <c r="GI147" s="13">
        <v>1</v>
      </c>
      <c r="GJ147" s="13">
        <v>3</v>
      </c>
      <c r="GK147" s="13">
        <v>3</v>
      </c>
      <c r="GL147" s="13">
        <v>2</v>
      </c>
      <c r="GM147" s="13">
        <v>2</v>
      </c>
      <c r="GN147" s="13">
        <v>1</v>
      </c>
      <c r="GO147" s="13">
        <v>2</v>
      </c>
      <c r="GP147" s="13">
        <v>1</v>
      </c>
      <c r="GQ147" s="13">
        <v>1</v>
      </c>
      <c r="GR147" s="13">
        <v>1</v>
      </c>
      <c r="GS147" s="13">
        <v>3</v>
      </c>
      <c r="GT147" s="13">
        <v>1</v>
      </c>
      <c r="GU147" s="13">
        <v>2</v>
      </c>
      <c r="GV147" s="13"/>
      <c r="GW147" s="13">
        <v>3</v>
      </c>
      <c r="GX147" s="13">
        <v>1</v>
      </c>
      <c r="GY147" s="13">
        <v>2</v>
      </c>
      <c r="GZ147" s="13">
        <v>1</v>
      </c>
      <c r="HA147" s="13">
        <v>2</v>
      </c>
      <c r="HB147" s="13"/>
      <c r="HC147" s="13">
        <v>2</v>
      </c>
      <c r="HD147" s="13">
        <v>2</v>
      </c>
      <c r="HE147" s="13"/>
      <c r="HF147" s="13">
        <v>1</v>
      </c>
      <c r="HG147" s="13"/>
      <c r="HH147" s="13">
        <v>1</v>
      </c>
      <c r="HI147" s="13">
        <v>2</v>
      </c>
      <c r="HJ147" s="13">
        <v>1</v>
      </c>
      <c r="HK147" s="13">
        <v>2</v>
      </c>
      <c r="HL147" s="13">
        <v>4</v>
      </c>
      <c r="HM147" s="13"/>
      <c r="HN147" s="13">
        <v>1</v>
      </c>
      <c r="HO147" s="13"/>
      <c r="HP147" s="13">
        <v>1</v>
      </c>
      <c r="HQ147" s="13"/>
      <c r="HR147" s="13"/>
      <c r="HS147" s="13">
        <v>1</v>
      </c>
      <c r="HT147" s="13"/>
      <c r="HU147" s="13">
        <v>2</v>
      </c>
      <c r="HV147" s="13"/>
      <c r="HW147" s="13">
        <v>1</v>
      </c>
      <c r="HX147" s="13"/>
      <c r="HY147" s="13">
        <v>1</v>
      </c>
      <c r="HZ147" s="13"/>
      <c r="IA147" s="13"/>
      <c r="IB147" s="13">
        <v>1</v>
      </c>
      <c r="IC147" s="13">
        <v>1</v>
      </c>
      <c r="ID147" s="13"/>
      <c r="IE147" s="13"/>
      <c r="IF147" s="13">
        <v>2</v>
      </c>
      <c r="IG147" s="13"/>
      <c r="IH147" s="13">
        <v>1</v>
      </c>
      <c r="II147" s="13">
        <v>1</v>
      </c>
      <c r="IJ147" s="13"/>
      <c r="IK147" s="13">
        <v>1</v>
      </c>
      <c r="IL147" s="13"/>
      <c r="IM147" s="13"/>
      <c r="IN147" s="13"/>
      <c r="IO147" s="13">
        <v>1</v>
      </c>
      <c r="IP147" s="13">
        <v>1</v>
      </c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59">
        <v>89</v>
      </c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59"/>
      <c r="NG147" s="13">
        <v>224</v>
      </c>
    </row>
    <row r="148" spans="1:371">
      <c r="A148" s="9" t="s">
        <v>159</v>
      </c>
      <c r="B148" s="253">
        <f t="shared" si="108"/>
        <v>112</v>
      </c>
      <c r="C148" s="253">
        <f t="shared" si="109"/>
        <v>93</v>
      </c>
      <c r="D148" s="253">
        <f t="shared" si="110"/>
        <v>155</v>
      </c>
      <c r="E148" s="253">
        <f t="shared" si="111"/>
        <v>193</v>
      </c>
      <c r="F148" s="253">
        <f t="shared" si="112"/>
        <v>826</v>
      </c>
      <c r="G148" s="253">
        <f t="shared" si="113"/>
        <v>803</v>
      </c>
      <c r="H148" s="253">
        <f t="shared" si="114"/>
        <v>807</v>
      </c>
      <c r="I148" s="253">
        <f t="shared" si="115"/>
        <v>730</v>
      </c>
      <c r="J148" s="253">
        <f t="shared" si="116"/>
        <v>684</v>
      </c>
      <c r="K148" s="253">
        <f t="shared" si="117"/>
        <v>604</v>
      </c>
      <c r="L148" s="253">
        <f t="shared" si="118"/>
        <v>505</v>
      </c>
      <c r="M148" s="253">
        <f t="shared" si="119"/>
        <v>464</v>
      </c>
      <c r="N148" s="253">
        <f t="shared" si="120"/>
        <v>280</v>
      </c>
      <c r="O148" s="253">
        <f t="shared" si="121"/>
        <v>255</v>
      </c>
      <c r="P148" s="253">
        <f t="shared" si="122"/>
        <v>140</v>
      </c>
      <c r="Q148" s="253">
        <f t="shared" si="123"/>
        <v>136</v>
      </c>
      <c r="R148" s="253">
        <f t="shared" si="124"/>
        <v>55</v>
      </c>
      <c r="S148" s="253">
        <f t="shared" si="125"/>
        <v>108</v>
      </c>
      <c r="T148" s="253">
        <f t="shared" si="126"/>
        <v>22</v>
      </c>
      <c r="U148" s="253">
        <f t="shared" si="127"/>
        <v>42</v>
      </c>
      <c r="W148" s="16" t="s">
        <v>159</v>
      </c>
      <c r="X148" s="447">
        <f t="shared" si="87"/>
        <v>112</v>
      </c>
      <c r="Y148" s="447">
        <f t="shared" si="88"/>
        <v>93</v>
      </c>
      <c r="Z148" s="447">
        <f t="shared" si="89"/>
        <v>155</v>
      </c>
      <c r="AA148" s="447">
        <f t="shared" si="90"/>
        <v>193</v>
      </c>
      <c r="AB148" s="447">
        <f t="shared" si="91"/>
        <v>826</v>
      </c>
      <c r="AC148" s="447">
        <f t="shared" si="92"/>
        <v>803</v>
      </c>
      <c r="AD148" s="447">
        <f t="shared" si="93"/>
        <v>807</v>
      </c>
      <c r="AE148" s="447">
        <f t="shared" si="94"/>
        <v>730</v>
      </c>
      <c r="AF148" s="447">
        <f t="shared" si="95"/>
        <v>684</v>
      </c>
      <c r="AG148" s="447">
        <f t="shared" si="96"/>
        <v>604</v>
      </c>
      <c r="AH148" s="447">
        <f t="shared" si="97"/>
        <v>505</v>
      </c>
      <c r="AI148" s="447">
        <f t="shared" si="98"/>
        <v>464</v>
      </c>
      <c r="AJ148" s="447">
        <f t="shared" si="99"/>
        <v>280</v>
      </c>
      <c r="AK148" s="447">
        <f t="shared" si="100"/>
        <v>255</v>
      </c>
      <c r="AL148" s="447">
        <f t="shared" si="101"/>
        <v>140</v>
      </c>
      <c r="AM148" s="447">
        <f t="shared" si="102"/>
        <v>136</v>
      </c>
      <c r="AN148" s="447">
        <f t="shared" si="103"/>
        <v>55</v>
      </c>
      <c r="AO148" s="447">
        <f t="shared" si="104"/>
        <v>108</v>
      </c>
      <c r="AP148" s="447">
        <f t="shared" si="105"/>
        <v>22</v>
      </c>
      <c r="AQ148" s="447">
        <f t="shared" si="106"/>
        <v>42</v>
      </c>
      <c r="AR148" s="447">
        <f t="shared" si="107"/>
        <v>12</v>
      </c>
      <c r="AT148" s="16" t="s">
        <v>159</v>
      </c>
      <c r="AU148" s="13">
        <v>12</v>
      </c>
      <c r="AV148" s="13">
        <v>13</v>
      </c>
      <c r="AW148" s="13">
        <v>7</v>
      </c>
      <c r="AX148" s="13">
        <v>10</v>
      </c>
      <c r="AY148" s="13">
        <v>5</v>
      </c>
      <c r="AZ148" s="13">
        <v>9</v>
      </c>
      <c r="BA148" s="13">
        <v>10</v>
      </c>
      <c r="BB148" s="13">
        <v>8</v>
      </c>
      <c r="BC148" s="13">
        <v>8</v>
      </c>
      <c r="BD148" s="13">
        <v>11</v>
      </c>
      <c r="BE148" s="13">
        <v>5</v>
      </c>
      <c r="BF148" s="13">
        <v>10</v>
      </c>
      <c r="BG148" s="13">
        <v>10</v>
      </c>
      <c r="BH148" s="13">
        <v>14</v>
      </c>
      <c r="BI148" s="13">
        <v>10</v>
      </c>
      <c r="BJ148" s="13">
        <v>13</v>
      </c>
      <c r="BK148" s="13">
        <v>26</v>
      </c>
      <c r="BL148" s="13">
        <v>31</v>
      </c>
      <c r="BM148" s="13">
        <v>32</v>
      </c>
      <c r="BN148" s="13">
        <v>42</v>
      </c>
      <c r="BO148" s="13">
        <v>56</v>
      </c>
      <c r="BP148" s="13">
        <v>61</v>
      </c>
      <c r="BQ148" s="13">
        <v>66</v>
      </c>
      <c r="BR148" s="13">
        <v>73</v>
      </c>
      <c r="BS148" s="13">
        <v>92</v>
      </c>
      <c r="BT148" s="13">
        <v>89</v>
      </c>
      <c r="BU148" s="13">
        <v>79</v>
      </c>
      <c r="BV148" s="13">
        <v>93</v>
      </c>
      <c r="BW148" s="13">
        <v>93</v>
      </c>
      <c r="BX148" s="13">
        <v>101</v>
      </c>
      <c r="BY148" s="13">
        <v>78</v>
      </c>
      <c r="BZ148" s="13">
        <v>80</v>
      </c>
      <c r="CA148" s="13">
        <v>91</v>
      </c>
      <c r="CB148" s="13">
        <v>70</v>
      </c>
      <c r="CC148" s="13">
        <v>67</v>
      </c>
      <c r="CD148" s="13">
        <v>69</v>
      </c>
      <c r="CE148" s="13">
        <v>68</v>
      </c>
      <c r="CF148" s="13">
        <v>57</v>
      </c>
      <c r="CG148" s="13">
        <v>68</v>
      </c>
      <c r="CH148" s="13">
        <v>82</v>
      </c>
      <c r="CI148" s="13">
        <v>58</v>
      </c>
      <c r="CJ148" s="13">
        <v>69</v>
      </c>
      <c r="CK148" s="13">
        <v>71</v>
      </c>
      <c r="CL148" s="13">
        <v>54</v>
      </c>
      <c r="CM148" s="13">
        <v>66</v>
      </c>
      <c r="CN148" s="13">
        <v>61</v>
      </c>
      <c r="CO148" s="13">
        <v>62</v>
      </c>
      <c r="CP148" s="13">
        <v>48</v>
      </c>
      <c r="CQ148" s="13">
        <v>60</v>
      </c>
      <c r="CR148" s="13">
        <v>55</v>
      </c>
      <c r="CS148" s="13">
        <v>58</v>
      </c>
      <c r="CT148" s="13">
        <v>54</v>
      </c>
      <c r="CU148" s="13">
        <v>51</v>
      </c>
      <c r="CV148" s="13">
        <v>59</v>
      </c>
      <c r="CW148" s="13">
        <v>39</v>
      </c>
      <c r="CX148" s="13">
        <v>49</v>
      </c>
      <c r="CY148" s="13">
        <v>40</v>
      </c>
      <c r="CZ148" s="13">
        <v>33</v>
      </c>
      <c r="DA148" s="13">
        <v>49</v>
      </c>
      <c r="DB148" s="13">
        <v>32</v>
      </c>
      <c r="DC148" s="13">
        <v>38</v>
      </c>
      <c r="DD148" s="13">
        <v>34</v>
      </c>
      <c r="DE148" s="13">
        <v>32</v>
      </c>
      <c r="DF148" s="13">
        <v>35</v>
      </c>
      <c r="DG148" s="13">
        <v>22</v>
      </c>
      <c r="DH148" s="13">
        <v>28</v>
      </c>
      <c r="DI148" s="13">
        <v>14</v>
      </c>
      <c r="DJ148" s="13">
        <v>15</v>
      </c>
      <c r="DK148" s="13">
        <v>20</v>
      </c>
      <c r="DL148" s="13">
        <v>17</v>
      </c>
      <c r="DM148" s="13">
        <v>17</v>
      </c>
      <c r="DN148" s="13">
        <v>16</v>
      </c>
      <c r="DO148" s="13">
        <v>15</v>
      </c>
      <c r="DP148" s="13">
        <v>9</v>
      </c>
      <c r="DQ148" s="13">
        <v>12</v>
      </c>
      <c r="DR148" s="13">
        <v>11</v>
      </c>
      <c r="DS148" s="13">
        <v>9</v>
      </c>
      <c r="DT148" s="13">
        <v>17</v>
      </c>
      <c r="DU148" s="13">
        <v>12</v>
      </c>
      <c r="DV148" s="13">
        <v>18</v>
      </c>
      <c r="DW148" s="13">
        <v>15</v>
      </c>
      <c r="DX148" s="13">
        <v>12</v>
      </c>
      <c r="DY148" s="13">
        <v>16</v>
      </c>
      <c r="DZ148" s="13">
        <v>12</v>
      </c>
      <c r="EA148" s="13">
        <v>7</v>
      </c>
      <c r="EB148" s="13">
        <v>13</v>
      </c>
      <c r="EC148" s="13">
        <v>8</v>
      </c>
      <c r="ED148" s="13">
        <v>12</v>
      </c>
      <c r="EE148" s="13">
        <v>7</v>
      </c>
      <c r="EF148" s="13">
        <v>6</v>
      </c>
      <c r="EG148" s="13">
        <v>10</v>
      </c>
      <c r="EH148" s="13">
        <v>4</v>
      </c>
      <c r="EI148" s="13">
        <v>7</v>
      </c>
      <c r="EJ148" s="13">
        <v>9</v>
      </c>
      <c r="EK148" s="13">
        <v>1</v>
      </c>
      <c r="EL148" s="13">
        <v>1</v>
      </c>
      <c r="EM148" s="13">
        <v>4</v>
      </c>
      <c r="EN148" s="13">
        <v>3</v>
      </c>
      <c r="EO148" s="13">
        <v>2</v>
      </c>
      <c r="EP148" s="13">
        <v>1</v>
      </c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>
        <v>1</v>
      </c>
      <c r="FB148" s="59">
        <v>3429</v>
      </c>
      <c r="FC148" s="13">
        <v>13</v>
      </c>
      <c r="FD148" s="13">
        <v>18</v>
      </c>
      <c r="FE148" s="13">
        <v>12</v>
      </c>
      <c r="FF148" s="13">
        <v>5</v>
      </c>
      <c r="FG148" s="13">
        <v>12</v>
      </c>
      <c r="FH148" s="13">
        <v>10</v>
      </c>
      <c r="FI148" s="13">
        <v>11</v>
      </c>
      <c r="FJ148" s="13">
        <v>11</v>
      </c>
      <c r="FK148" s="13">
        <v>6</v>
      </c>
      <c r="FL148" s="13">
        <v>14</v>
      </c>
      <c r="FM148" s="13">
        <v>8</v>
      </c>
      <c r="FN148" s="13">
        <v>6</v>
      </c>
      <c r="FO148" s="13">
        <v>11</v>
      </c>
      <c r="FP148" s="13">
        <v>7</v>
      </c>
      <c r="FQ148" s="13">
        <v>15</v>
      </c>
      <c r="FR148" s="13">
        <v>17</v>
      </c>
      <c r="FS148" s="13">
        <v>18</v>
      </c>
      <c r="FT148" s="13">
        <v>19</v>
      </c>
      <c r="FU148" s="13">
        <v>26</v>
      </c>
      <c r="FV148" s="13">
        <v>28</v>
      </c>
      <c r="FW148" s="13">
        <v>41</v>
      </c>
      <c r="FX148" s="13">
        <v>64</v>
      </c>
      <c r="FY148" s="13">
        <v>69</v>
      </c>
      <c r="FZ148" s="13">
        <v>72</v>
      </c>
      <c r="GA148" s="13">
        <v>93</v>
      </c>
      <c r="GB148" s="13">
        <v>97</v>
      </c>
      <c r="GC148" s="13">
        <v>95</v>
      </c>
      <c r="GD148" s="13">
        <v>102</v>
      </c>
      <c r="GE148" s="13">
        <v>91</v>
      </c>
      <c r="GF148" s="13">
        <v>102</v>
      </c>
      <c r="GG148" s="13">
        <v>95</v>
      </c>
      <c r="GH148" s="13">
        <v>94</v>
      </c>
      <c r="GI148" s="13">
        <v>84</v>
      </c>
      <c r="GJ148" s="13">
        <v>82</v>
      </c>
      <c r="GK148" s="13">
        <v>79</v>
      </c>
      <c r="GL148" s="13">
        <v>66</v>
      </c>
      <c r="GM148" s="13">
        <v>73</v>
      </c>
      <c r="GN148" s="13">
        <v>73</v>
      </c>
      <c r="GO148" s="13">
        <v>92</v>
      </c>
      <c r="GP148" s="13">
        <v>69</v>
      </c>
      <c r="GQ148" s="13">
        <v>57</v>
      </c>
      <c r="GR148" s="13">
        <v>96</v>
      </c>
      <c r="GS148" s="13">
        <v>68</v>
      </c>
      <c r="GT148" s="13">
        <v>79</v>
      </c>
      <c r="GU148" s="13">
        <v>74</v>
      </c>
      <c r="GV148" s="13">
        <v>78</v>
      </c>
      <c r="GW148" s="13">
        <v>48</v>
      </c>
      <c r="GX148" s="13">
        <v>61</v>
      </c>
      <c r="GY148" s="13">
        <v>54</v>
      </c>
      <c r="GZ148" s="13">
        <v>69</v>
      </c>
      <c r="HA148" s="13">
        <v>61</v>
      </c>
      <c r="HB148" s="13">
        <v>50</v>
      </c>
      <c r="HC148" s="13">
        <v>51</v>
      </c>
      <c r="HD148" s="13">
        <v>59</v>
      </c>
      <c r="HE148" s="13">
        <v>55</v>
      </c>
      <c r="HF148" s="13">
        <v>47</v>
      </c>
      <c r="HG148" s="13">
        <v>57</v>
      </c>
      <c r="HH148" s="13">
        <v>47</v>
      </c>
      <c r="HI148" s="13">
        <v>38</v>
      </c>
      <c r="HJ148" s="13">
        <v>40</v>
      </c>
      <c r="HK148" s="13">
        <v>38</v>
      </c>
      <c r="HL148" s="13">
        <v>30</v>
      </c>
      <c r="HM148" s="13">
        <v>36</v>
      </c>
      <c r="HN148" s="13">
        <v>29</v>
      </c>
      <c r="HO148" s="13">
        <v>34</v>
      </c>
      <c r="HP148" s="13">
        <v>23</v>
      </c>
      <c r="HQ148" s="13">
        <v>24</v>
      </c>
      <c r="HR148" s="13">
        <v>32</v>
      </c>
      <c r="HS148" s="13">
        <v>12</v>
      </c>
      <c r="HT148" s="13">
        <v>22</v>
      </c>
      <c r="HU148" s="13">
        <v>16</v>
      </c>
      <c r="HV148" s="13">
        <v>17</v>
      </c>
      <c r="HW148" s="13">
        <v>10</v>
      </c>
      <c r="HX148" s="13">
        <v>17</v>
      </c>
      <c r="HY148" s="13">
        <v>18</v>
      </c>
      <c r="HZ148" s="13">
        <v>9</v>
      </c>
      <c r="IA148" s="13">
        <v>16</v>
      </c>
      <c r="IB148" s="13">
        <v>19</v>
      </c>
      <c r="IC148" s="13">
        <v>11</v>
      </c>
      <c r="ID148" s="13">
        <v>7</v>
      </c>
      <c r="IE148" s="13">
        <v>11</v>
      </c>
      <c r="IF148" s="13">
        <v>8</v>
      </c>
      <c r="IG148" s="13">
        <v>3</v>
      </c>
      <c r="IH148" s="13">
        <v>6</v>
      </c>
      <c r="II148" s="13">
        <v>1</v>
      </c>
      <c r="IJ148" s="13">
        <v>6</v>
      </c>
      <c r="IK148" s="13">
        <v>6</v>
      </c>
      <c r="IL148" s="13">
        <v>3</v>
      </c>
      <c r="IM148" s="13">
        <v>5</v>
      </c>
      <c r="IN148" s="13">
        <v>6</v>
      </c>
      <c r="IO148" s="13">
        <v>4</v>
      </c>
      <c r="IP148" s="13">
        <v>7</v>
      </c>
      <c r="IQ148" s="13">
        <v>1</v>
      </c>
      <c r="IR148" s="13"/>
      <c r="IS148" s="13">
        <v>3</v>
      </c>
      <c r="IT148" s="13">
        <v>2</v>
      </c>
      <c r="IU148" s="13">
        <v>1</v>
      </c>
      <c r="IV148" s="13">
        <v>1</v>
      </c>
      <c r="IW148" s="13">
        <v>1</v>
      </c>
      <c r="IX148" s="13"/>
      <c r="IY148" s="13">
        <v>1</v>
      </c>
      <c r="IZ148" s="13">
        <v>1</v>
      </c>
      <c r="JA148" s="13"/>
      <c r="JB148" s="13"/>
      <c r="JC148" s="13"/>
      <c r="JD148" s="13"/>
      <c r="JE148" s="13">
        <v>3</v>
      </c>
      <c r="JF148" s="59">
        <v>3589</v>
      </c>
      <c r="JG148" s="13">
        <v>1</v>
      </c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>
        <v>1</v>
      </c>
      <c r="KQ148" s="13"/>
      <c r="KR148" s="13">
        <v>1</v>
      </c>
      <c r="KS148" s="13"/>
      <c r="KT148" s="13"/>
      <c r="KU148" s="13">
        <v>1</v>
      </c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>
        <v>1</v>
      </c>
      <c r="MT148" s="13"/>
      <c r="MU148" s="13"/>
      <c r="MV148" s="13">
        <v>1</v>
      </c>
      <c r="MW148" s="13"/>
      <c r="MX148" s="13"/>
      <c r="MY148" s="13"/>
      <c r="MZ148" s="13"/>
      <c r="NA148" s="13"/>
      <c r="NB148" s="13"/>
      <c r="NC148" s="13"/>
      <c r="ND148" s="13"/>
      <c r="NE148" s="13">
        <v>2</v>
      </c>
      <c r="NF148" s="59">
        <v>8</v>
      </c>
      <c r="NG148" s="13">
        <v>7026</v>
      </c>
    </row>
    <row r="149" spans="1:371">
      <c r="A149" s="9" t="s">
        <v>160</v>
      </c>
      <c r="B149" s="253">
        <f t="shared" si="108"/>
        <v>141</v>
      </c>
      <c r="C149" s="253">
        <f t="shared" si="109"/>
        <v>178</v>
      </c>
      <c r="D149" s="253">
        <f t="shared" si="110"/>
        <v>343</v>
      </c>
      <c r="E149" s="253">
        <f t="shared" si="111"/>
        <v>361</v>
      </c>
      <c r="F149" s="253">
        <f t="shared" si="112"/>
        <v>1182</v>
      </c>
      <c r="G149" s="253">
        <f t="shared" si="113"/>
        <v>1179</v>
      </c>
      <c r="H149" s="253">
        <f t="shared" si="114"/>
        <v>1172</v>
      </c>
      <c r="I149" s="253">
        <f t="shared" si="115"/>
        <v>1230</v>
      </c>
      <c r="J149" s="253">
        <f t="shared" si="116"/>
        <v>1128</v>
      </c>
      <c r="K149" s="253">
        <f t="shared" si="117"/>
        <v>1121</v>
      </c>
      <c r="L149" s="253">
        <f t="shared" si="118"/>
        <v>848</v>
      </c>
      <c r="M149" s="253">
        <f t="shared" si="119"/>
        <v>844</v>
      </c>
      <c r="N149" s="253">
        <f t="shared" si="120"/>
        <v>567</v>
      </c>
      <c r="O149" s="253">
        <f t="shared" si="121"/>
        <v>512</v>
      </c>
      <c r="P149" s="253">
        <f t="shared" si="122"/>
        <v>287</v>
      </c>
      <c r="Q149" s="253">
        <f t="shared" si="123"/>
        <v>276</v>
      </c>
      <c r="R149" s="253">
        <f t="shared" si="124"/>
        <v>152</v>
      </c>
      <c r="S149" s="253">
        <f t="shared" si="125"/>
        <v>218</v>
      </c>
      <c r="T149" s="253">
        <f t="shared" si="126"/>
        <v>44</v>
      </c>
      <c r="U149" s="253">
        <f t="shared" si="127"/>
        <v>118</v>
      </c>
      <c r="W149" s="16" t="s">
        <v>160</v>
      </c>
      <c r="X149" s="447">
        <f t="shared" si="87"/>
        <v>141</v>
      </c>
      <c r="Y149" s="447">
        <f t="shared" si="88"/>
        <v>178</v>
      </c>
      <c r="Z149" s="447">
        <f t="shared" si="89"/>
        <v>343</v>
      </c>
      <c r="AA149" s="447">
        <f t="shared" si="90"/>
        <v>361</v>
      </c>
      <c r="AB149" s="447">
        <f t="shared" si="91"/>
        <v>1182</v>
      </c>
      <c r="AC149" s="447">
        <f t="shared" si="92"/>
        <v>1179</v>
      </c>
      <c r="AD149" s="447">
        <f t="shared" si="93"/>
        <v>1172</v>
      </c>
      <c r="AE149" s="447">
        <f t="shared" si="94"/>
        <v>1230</v>
      </c>
      <c r="AF149" s="447">
        <f t="shared" si="95"/>
        <v>1128</v>
      </c>
      <c r="AG149" s="447">
        <f t="shared" si="96"/>
        <v>1121</v>
      </c>
      <c r="AH149" s="447">
        <f t="shared" si="97"/>
        <v>848</v>
      </c>
      <c r="AI149" s="447">
        <f t="shared" si="98"/>
        <v>844</v>
      </c>
      <c r="AJ149" s="447">
        <f t="shared" si="99"/>
        <v>567</v>
      </c>
      <c r="AK149" s="447">
        <f t="shared" si="100"/>
        <v>512</v>
      </c>
      <c r="AL149" s="447">
        <f t="shared" si="101"/>
        <v>287</v>
      </c>
      <c r="AM149" s="447">
        <f t="shared" si="102"/>
        <v>276</v>
      </c>
      <c r="AN149" s="447">
        <f t="shared" si="103"/>
        <v>152</v>
      </c>
      <c r="AO149" s="447">
        <f t="shared" si="104"/>
        <v>218</v>
      </c>
      <c r="AP149" s="447">
        <f t="shared" si="105"/>
        <v>44</v>
      </c>
      <c r="AQ149" s="447">
        <f t="shared" si="106"/>
        <v>118</v>
      </c>
      <c r="AR149" s="447">
        <f t="shared" si="107"/>
        <v>57</v>
      </c>
      <c r="AT149" s="16" t="s">
        <v>160</v>
      </c>
      <c r="AU149" s="13">
        <v>30</v>
      </c>
      <c r="AV149" s="13">
        <v>23</v>
      </c>
      <c r="AW149" s="13">
        <v>17</v>
      </c>
      <c r="AX149" s="13">
        <v>17</v>
      </c>
      <c r="AY149" s="13">
        <v>10</v>
      </c>
      <c r="AZ149" s="13">
        <v>6</v>
      </c>
      <c r="BA149" s="13">
        <v>12</v>
      </c>
      <c r="BB149" s="13">
        <v>21</v>
      </c>
      <c r="BC149" s="13">
        <v>22</v>
      </c>
      <c r="BD149" s="13">
        <v>20</v>
      </c>
      <c r="BE149" s="13">
        <v>18</v>
      </c>
      <c r="BF149" s="13">
        <v>22</v>
      </c>
      <c r="BG149" s="13">
        <v>23</v>
      </c>
      <c r="BH149" s="13">
        <v>25</v>
      </c>
      <c r="BI149" s="13">
        <v>27</v>
      </c>
      <c r="BJ149" s="13">
        <v>34</v>
      </c>
      <c r="BK149" s="13">
        <v>48</v>
      </c>
      <c r="BL149" s="13">
        <v>47</v>
      </c>
      <c r="BM149" s="13">
        <v>50</v>
      </c>
      <c r="BN149" s="13">
        <v>67</v>
      </c>
      <c r="BO149" s="13">
        <v>106</v>
      </c>
      <c r="BP149" s="13">
        <v>103</v>
      </c>
      <c r="BQ149" s="13">
        <v>122</v>
      </c>
      <c r="BR149" s="13">
        <v>116</v>
      </c>
      <c r="BS149" s="13">
        <v>135</v>
      </c>
      <c r="BT149" s="13">
        <v>113</v>
      </c>
      <c r="BU149" s="13">
        <v>126</v>
      </c>
      <c r="BV149" s="13">
        <v>120</v>
      </c>
      <c r="BW149" s="13">
        <v>103</v>
      </c>
      <c r="BX149" s="13">
        <v>135</v>
      </c>
      <c r="BY149" s="13">
        <v>112</v>
      </c>
      <c r="BZ149" s="13">
        <v>122</v>
      </c>
      <c r="CA149" s="13">
        <v>131</v>
      </c>
      <c r="CB149" s="13">
        <v>140</v>
      </c>
      <c r="CC149" s="13">
        <v>134</v>
      </c>
      <c r="CD149" s="13">
        <v>113</v>
      </c>
      <c r="CE149" s="13">
        <v>122</v>
      </c>
      <c r="CF149" s="13">
        <v>125</v>
      </c>
      <c r="CG149" s="13">
        <v>118</v>
      </c>
      <c r="CH149" s="13">
        <v>113</v>
      </c>
      <c r="CI149" s="13">
        <v>112</v>
      </c>
      <c r="CJ149" s="13">
        <v>113</v>
      </c>
      <c r="CK149" s="13">
        <v>129</v>
      </c>
      <c r="CL149" s="13">
        <v>104</v>
      </c>
      <c r="CM149" s="13">
        <v>108</v>
      </c>
      <c r="CN149" s="13">
        <v>121</v>
      </c>
      <c r="CO149" s="13">
        <v>111</v>
      </c>
      <c r="CP149" s="13">
        <v>127</v>
      </c>
      <c r="CQ149" s="13">
        <v>91</v>
      </c>
      <c r="CR149" s="13">
        <v>105</v>
      </c>
      <c r="CS149" s="13">
        <v>84</v>
      </c>
      <c r="CT149" s="13">
        <v>101</v>
      </c>
      <c r="CU149" s="13">
        <v>81</v>
      </c>
      <c r="CV149" s="13">
        <v>103</v>
      </c>
      <c r="CW149" s="13">
        <v>103</v>
      </c>
      <c r="CX149" s="13">
        <v>75</v>
      </c>
      <c r="CY149" s="13">
        <v>83</v>
      </c>
      <c r="CZ149" s="13">
        <v>77</v>
      </c>
      <c r="DA149" s="13">
        <v>68</v>
      </c>
      <c r="DB149" s="13">
        <v>69</v>
      </c>
      <c r="DC149" s="13">
        <v>77</v>
      </c>
      <c r="DD149" s="13">
        <v>66</v>
      </c>
      <c r="DE149" s="13">
        <v>58</v>
      </c>
      <c r="DF149" s="13">
        <v>63</v>
      </c>
      <c r="DG149" s="13">
        <v>48</v>
      </c>
      <c r="DH149" s="13">
        <v>52</v>
      </c>
      <c r="DI149" s="13">
        <v>39</v>
      </c>
      <c r="DJ149" s="13">
        <v>44</v>
      </c>
      <c r="DK149" s="13">
        <v>31</v>
      </c>
      <c r="DL149" s="13">
        <v>34</v>
      </c>
      <c r="DM149" s="13">
        <v>22</v>
      </c>
      <c r="DN149" s="13">
        <v>32</v>
      </c>
      <c r="DO149" s="13">
        <v>29</v>
      </c>
      <c r="DP149" s="13">
        <v>37</v>
      </c>
      <c r="DQ149" s="13">
        <v>37</v>
      </c>
      <c r="DR149" s="13">
        <v>31</v>
      </c>
      <c r="DS149" s="13">
        <v>25</v>
      </c>
      <c r="DT149" s="13">
        <v>22</v>
      </c>
      <c r="DU149" s="13">
        <v>19</v>
      </c>
      <c r="DV149" s="13">
        <v>22</v>
      </c>
      <c r="DW149" s="13">
        <v>21</v>
      </c>
      <c r="DX149" s="13">
        <v>19</v>
      </c>
      <c r="DY149" s="13">
        <v>21</v>
      </c>
      <c r="DZ149" s="13">
        <v>18</v>
      </c>
      <c r="EA149" s="13">
        <v>20</v>
      </c>
      <c r="EB149" s="13">
        <v>28</v>
      </c>
      <c r="EC149" s="13">
        <v>18</v>
      </c>
      <c r="ED149" s="13">
        <v>25</v>
      </c>
      <c r="EE149" s="13">
        <v>22</v>
      </c>
      <c r="EF149" s="13">
        <v>26</v>
      </c>
      <c r="EG149" s="13">
        <v>22</v>
      </c>
      <c r="EH149" s="13">
        <v>13</v>
      </c>
      <c r="EI149" s="13">
        <v>10</v>
      </c>
      <c r="EJ149" s="13">
        <v>14</v>
      </c>
      <c r="EK149" s="13">
        <v>21</v>
      </c>
      <c r="EL149" s="13">
        <v>14</v>
      </c>
      <c r="EM149" s="13">
        <v>7</v>
      </c>
      <c r="EN149" s="13">
        <v>5</v>
      </c>
      <c r="EO149" s="13">
        <v>7</v>
      </c>
      <c r="EP149" s="13">
        <v>1</v>
      </c>
      <c r="EQ149" s="13">
        <v>1</v>
      </c>
      <c r="ER149" s="13"/>
      <c r="ES149" s="13">
        <v>2</v>
      </c>
      <c r="ET149" s="13"/>
      <c r="EU149" s="13">
        <v>1</v>
      </c>
      <c r="EV149" s="13"/>
      <c r="EW149" s="13"/>
      <c r="EX149" s="13"/>
      <c r="EY149" s="13"/>
      <c r="EZ149" s="13"/>
      <c r="FA149" s="13"/>
      <c r="FB149" s="59">
        <v>6037</v>
      </c>
      <c r="FC149" s="13">
        <v>16</v>
      </c>
      <c r="FD149" s="13">
        <v>21</v>
      </c>
      <c r="FE149" s="13">
        <v>16</v>
      </c>
      <c r="FF149" s="13">
        <v>15</v>
      </c>
      <c r="FG149" s="13">
        <v>12</v>
      </c>
      <c r="FH149" s="13">
        <v>11</v>
      </c>
      <c r="FI149" s="13">
        <v>10</v>
      </c>
      <c r="FJ149" s="13">
        <v>12</v>
      </c>
      <c r="FK149" s="13">
        <v>15</v>
      </c>
      <c r="FL149" s="13">
        <v>13</v>
      </c>
      <c r="FM149" s="13">
        <v>19</v>
      </c>
      <c r="FN149" s="13">
        <v>14</v>
      </c>
      <c r="FO149" s="13">
        <v>12</v>
      </c>
      <c r="FP149" s="13">
        <v>24</v>
      </c>
      <c r="FQ149" s="13">
        <v>26</v>
      </c>
      <c r="FR149" s="13">
        <v>32</v>
      </c>
      <c r="FS149" s="13">
        <v>33</v>
      </c>
      <c r="FT149" s="13">
        <v>44</v>
      </c>
      <c r="FU149" s="13">
        <v>58</v>
      </c>
      <c r="FV149" s="13">
        <v>81</v>
      </c>
      <c r="FW149" s="13">
        <v>95</v>
      </c>
      <c r="FX149" s="13">
        <v>102</v>
      </c>
      <c r="FY149" s="13">
        <v>114</v>
      </c>
      <c r="FZ149" s="13">
        <v>152</v>
      </c>
      <c r="GA149" s="13">
        <v>107</v>
      </c>
      <c r="GB149" s="13">
        <v>100</v>
      </c>
      <c r="GC149" s="13">
        <v>139</v>
      </c>
      <c r="GD149" s="13">
        <v>111</v>
      </c>
      <c r="GE149" s="13">
        <v>130</v>
      </c>
      <c r="GF149" s="13">
        <v>132</v>
      </c>
      <c r="GG149" s="13">
        <v>127</v>
      </c>
      <c r="GH149" s="13">
        <v>110</v>
      </c>
      <c r="GI149" s="13">
        <v>118</v>
      </c>
      <c r="GJ149" s="13">
        <v>134</v>
      </c>
      <c r="GK149" s="13">
        <v>123</v>
      </c>
      <c r="GL149" s="13">
        <v>126</v>
      </c>
      <c r="GM149" s="13">
        <v>85</v>
      </c>
      <c r="GN149" s="13">
        <v>115</v>
      </c>
      <c r="GO149" s="13">
        <v>118</v>
      </c>
      <c r="GP149" s="13">
        <v>116</v>
      </c>
      <c r="GQ149" s="13">
        <v>123</v>
      </c>
      <c r="GR149" s="13">
        <v>130</v>
      </c>
      <c r="GS149" s="13">
        <v>126</v>
      </c>
      <c r="GT149" s="13">
        <v>116</v>
      </c>
      <c r="GU149" s="13">
        <v>110</v>
      </c>
      <c r="GV149" s="13">
        <v>96</v>
      </c>
      <c r="GW149" s="13">
        <v>114</v>
      </c>
      <c r="GX149" s="13">
        <v>116</v>
      </c>
      <c r="GY149" s="13">
        <v>96</v>
      </c>
      <c r="GZ149" s="13">
        <v>101</v>
      </c>
      <c r="HA149" s="13">
        <v>118</v>
      </c>
      <c r="HB149" s="13">
        <v>100</v>
      </c>
      <c r="HC149" s="13">
        <v>93</v>
      </c>
      <c r="HD149" s="13">
        <v>79</v>
      </c>
      <c r="HE149" s="13">
        <v>71</v>
      </c>
      <c r="HF149" s="13">
        <v>87</v>
      </c>
      <c r="HG149" s="13">
        <v>72</v>
      </c>
      <c r="HH149" s="13">
        <v>80</v>
      </c>
      <c r="HI149" s="13">
        <v>72</v>
      </c>
      <c r="HJ149" s="13">
        <v>76</v>
      </c>
      <c r="HK149" s="13">
        <v>66</v>
      </c>
      <c r="HL149" s="13">
        <v>61</v>
      </c>
      <c r="HM149" s="13">
        <v>66</v>
      </c>
      <c r="HN149" s="13">
        <v>60</v>
      </c>
      <c r="HO149" s="13">
        <v>63</v>
      </c>
      <c r="HP149" s="13">
        <v>63</v>
      </c>
      <c r="HQ149" s="13">
        <v>45</v>
      </c>
      <c r="HR149" s="13">
        <v>47</v>
      </c>
      <c r="HS149" s="13">
        <v>49</v>
      </c>
      <c r="HT149" s="13">
        <v>47</v>
      </c>
      <c r="HU149" s="13">
        <v>33</v>
      </c>
      <c r="HV149" s="13">
        <v>30</v>
      </c>
      <c r="HW149" s="13">
        <v>32</v>
      </c>
      <c r="HX149" s="13">
        <v>37</v>
      </c>
      <c r="HY149" s="13">
        <v>27</v>
      </c>
      <c r="HZ149" s="13">
        <v>30</v>
      </c>
      <c r="IA149" s="13">
        <v>23</v>
      </c>
      <c r="IB149" s="13">
        <v>31</v>
      </c>
      <c r="IC149" s="13">
        <v>20</v>
      </c>
      <c r="ID149" s="13">
        <v>24</v>
      </c>
      <c r="IE149" s="13">
        <v>17</v>
      </c>
      <c r="IF149" s="13">
        <v>23</v>
      </c>
      <c r="IG149" s="13">
        <v>15</v>
      </c>
      <c r="IH149" s="13">
        <v>20</v>
      </c>
      <c r="II149" s="13">
        <v>17</v>
      </c>
      <c r="IJ149" s="13">
        <v>10</v>
      </c>
      <c r="IK149" s="13">
        <v>15</v>
      </c>
      <c r="IL149" s="13">
        <v>10</v>
      </c>
      <c r="IM149" s="13">
        <v>12</v>
      </c>
      <c r="IN149" s="13">
        <v>13</v>
      </c>
      <c r="IO149" s="13">
        <v>10</v>
      </c>
      <c r="IP149" s="13">
        <v>12</v>
      </c>
      <c r="IQ149" s="13">
        <v>6</v>
      </c>
      <c r="IR149" s="13">
        <v>4</v>
      </c>
      <c r="IS149" s="13">
        <v>4</v>
      </c>
      <c r="IT149" s="13">
        <v>4</v>
      </c>
      <c r="IU149" s="13">
        <v>2</v>
      </c>
      <c r="IV149" s="13">
        <v>1</v>
      </c>
      <c r="IW149" s="13">
        <v>1</v>
      </c>
      <c r="IX149" s="13"/>
      <c r="IY149" s="13"/>
      <c r="IZ149" s="13"/>
      <c r="JA149" s="13"/>
      <c r="JB149" s="13"/>
      <c r="JC149" s="13"/>
      <c r="JD149" s="13"/>
      <c r="JE149" s="13">
        <v>2</v>
      </c>
      <c r="JF149" s="59">
        <v>5866</v>
      </c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>
        <v>1</v>
      </c>
      <c r="JW149" s="13"/>
      <c r="JX149" s="13"/>
      <c r="JY149" s="13"/>
      <c r="JZ149" s="13">
        <v>2</v>
      </c>
      <c r="KA149" s="13">
        <v>1</v>
      </c>
      <c r="KB149" s="13"/>
      <c r="KC149" s="13">
        <v>1</v>
      </c>
      <c r="KD149" s="13"/>
      <c r="KE149" s="13">
        <v>1</v>
      </c>
      <c r="KF149" s="13"/>
      <c r="KG149" s="13">
        <v>5</v>
      </c>
      <c r="KH149" s="13">
        <v>2</v>
      </c>
      <c r="KI149" s="13">
        <v>1</v>
      </c>
      <c r="KJ149" s="13">
        <v>1</v>
      </c>
      <c r="KK149" s="13"/>
      <c r="KL149" s="13">
        <v>1</v>
      </c>
      <c r="KM149" s="13">
        <v>1</v>
      </c>
      <c r="KN149" s="13"/>
      <c r="KO149" s="13">
        <v>1</v>
      </c>
      <c r="KP149" s="13">
        <v>1</v>
      </c>
      <c r="KQ149" s="13"/>
      <c r="KR149" s="13">
        <v>1</v>
      </c>
      <c r="KS149" s="13">
        <v>3</v>
      </c>
      <c r="KT149" s="13"/>
      <c r="KU149" s="13"/>
      <c r="KV149" s="13">
        <v>1</v>
      </c>
      <c r="KW149" s="13"/>
      <c r="KX149" s="13"/>
      <c r="KY149" s="13"/>
      <c r="KZ149" s="13">
        <v>1</v>
      </c>
      <c r="LA149" s="13"/>
      <c r="LB149" s="13">
        <v>1</v>
      </c>
      <c r="LC149" s="13"/>
      <c r="LD149" s="13"/>
      <c r="LE149" s="13"/>
      <c r="LF149" s="13">
        <v>1</v>
      </c>
      <c r="LG149" s="13"/>
      <c r="LH149" s="13"/>
      <c r="LI149" s="13">
        <v>1</v>
      </c>
      <c r="LJ149" s="13"/>
      <c r="LK149" s="13">
        <v>1</v>
      </c>
      <c r="LL149" s="13"/>
      <c r="LM149" s="13"/>
      <c r="LN149" s="13"/>
      <c r="LO149" s="13"/>
      <c r="LP149" s="13"/>
      <c r="LQ149" s="13">
        <v>1</v>
      </c>
      <c r="LR149" s="13">
        <v>1</v>
      </c>
      <c r="LS149" s="13"/>
      <c r="LT149" s="13"/>
      <c r="LU149" s="13">
        <v>2</v>
      </c>
      <c r="LV149" s="13"/>
      <c r="LW149" s="13"/>
      <c r="LX149" s="13"/>
      <c r="LY149" s="13"/>
      <c r="LZ149" s="13">
        <v>1</v>
      </c>
      <c r="MA149" s="13">
        <v>2</v>
      </c>
      <c r="MB149" s="13">
        <v>1</v>
      </c>
      <c r="MC149" s="13"/>
      <c r="MD149" s="13">
        <v>3</v>
      </c>
      <c r="ME149" s="13">
        <v>1</v>
      </c>
      <c r="MF149" s="13"/>
      <c r="MG149" s="13"/>
      <c r="MH149" s="13"/>
      <c r="MI149" s="13">
        <v>2</v>
      </c>
      <c r="MJ149" s="13">
        <v>1</v>
      </c>
      <c r="MK149" s="13">
        <v>2</v>
      </c>
      <c r="ML149" s="13">
        <v>1</v>
      </c>
      <c r="MM149" s="13"/>
      <c r="MN149" s="13"/>
      <c r="MO149" s="13">
        <v>1</v>
      </c>
      <c r="MP149" s="13"/>
      <c r="MQ149" s="13">
        <v>2</v>
      </c>
      <c r="MR149" s="13">
        <v>1</v>
      </c>
      <c r="MS149" s="13">
        <v>2</v>
      </c>
      <c r="MT149" s="13"/>
      <c r="MU149" s="13"/>
      <c r="MV149" s="13"/>
      <c r="MW149" s="13">
        <v>1</v>
      </c>
      <c r="MX149" s="13"/>
      <c r="MY149" s="13"/>
      <c r="MZ149" s="13">
        <v>1</v>
      </c>
      <c r="NA149" s="13"/>
      <c r="NB149" s="13"/>
      <c r="NC149" s="13"/>
      <c r="ND149" s="13"/>
      <c r="NE149" s="13"/>
      <c r="NF149" s="59">
        <v>55</v>
      </c>
      <c r="NG149" s="13">
        <v>11958</v>
      </c>
    </row>
    <row r="150" spans="1:371">
      <c r="A150" s="9" t="s">
        <v>161</v>
      </c>
      <c r="B150" s="253">
        <f t="shared" si="108"/>
        <v>162</v>
      </c>
      <c r="C150" s="253">
        <f t="shared" si="109"/>
        <v>158</v>
      </c>
      <c r="D150" s="253">
        <f t="shared" si="110"/>
        <v>306</v>
      </c>
      <c r="E150" s="253">
        <f t="shared" si="111"/>
        <v>352</v>
      </c>
      <c r="F150" s="253">
        <f t="shared" si="112"/>
        <v>1381</v>
      </c>
      <c r="G150" s="253">
        <f t="shared" si="113"/>
        <v>1370</v>
      </c>
      <c r="H150" s="253">
        <f t="shared" si="114"/>
        <v>1618</v>
      </c>
      <c r="I150" s="253">
        <f t="shared" si="115"/>
        <v>1468</v>
      </c>
      <c r="J150" s="253">
        <f t="shared" si="116"/>
        <v>1208</v>
      </c>
      <c r="K150" s="253">
        <f t="shared" si="117"/>
        <v>1002</v>
      </c>
      <c r="L150" s="253">
        <f t="shared" si="118"/>
        <v>811</v>
      </c>
      <c r="M150" s="253">
        <f t="shared" si="119"/>
        <v>801</v>
      </c>
      <c r="N150" s="253">
        <f t="shared" si="120"/>
        <v>434</v>
      </c>
      <c r="O150" s="253">
        <f t="shared" si="121"/>
        <v>393</v>
      </c>
      <c r="P150" s="253">
        <f t="shared" si="122"/>
        <v>199</v>
      </c>
      <c r="Q150" s="253">
        <f t="shared" si="123"/>
        <v>186</v>
      </c>
      <c r="R150" s="253">
        <f t="shared" si="124"/>
        <v>77</v>
      </c>
      <c r="S150" s="253">
        <f t="shared" si="125"/>
        <v>150</v>
      </c>
      <c r="T150" s="253">
        <f t="shared" si="126"/>
        <v>12</v>
      </c>
      <c r="U150" s="253">
        <f t="shared" si="127"/>
        <v>57</v>
      </c>
      <c r="W150" s="16" t="s">
        <v>161</v>
      </c>
      <c r="X150" s="447">
        <f t="shared" si="87"/>
        <v>162</v>
      </c>
      <c r="Y150" s="447">
        <f t="shared" si="88"/>
        <v>158</v>
      </c>
      <c r="Z150" s="447">
        <f t="shared" si="89"/>
        <v>306</v>
      </c>
      <c r="AA150" s="447">
        <f t="shared" si="90"/>
        <v>352</v>
      </c>
      <c r="AB150" s="447">
        <f t="shared" si="91"/>
        <v>1381</v>
      </c>
      <c r="AC150" s="447">
        <f t="shared" si="92"/>
        <v>1370</v>
      </c>
      <c r="AD150" s="447">
        <f t="shared" si="93"/>
        <v>1618</v>
      </c>
      <c r="AE150" s="447">
        <f t="shared" si="94"/>
        <v>1468</v>
      </c>
      <c r="AF150" s="447">
        <f t="shared" si="95"/>
        <v>1208</v>
      </c>
      <c r="AG150" s="447">
        <f t="shared" si="96"/>
        <v>1002</v>
      </c>
      <c r="AH150" s="447">
        <f t="shared" si="97"/>
        <v>811</v>
      </c>
      <c r="AI150" s="447">
        <f t="shared" si="98"/>
        <v>801</v>
      </c>
      <c r="AJ150" s="447">
        <f t="shared" si="99"/>
        <v>434</v>
      </c>
      <c r="AK150" s="447">
        <f t="shared" si="100"/>
        <v>393</v>
      </c>
      <c r="AL150" s="447">
        <f t="shared" si="101"/>
        <v>199</v>
      </c>
      <c r="AM150" s="447">
        <f t="shared" si="102"/>
        <v>186</v>
      </c>
      <c r="AN150" s="447">
        <f t="shared" si="103"/>
        <v>77</v>
      </c>
      <c r="AO150" s="447">
        <f t="shared" si="104"/>
        <v>150</v>
      </c>
      <c r="AP150" s="447">
        <f t="shared" si="105"/>
        <v>12</v>
      </c>
      <c r="AQ150" s="447">
        <f t="shared" si="106"/>
        <v>57</v>
      </c>
      <c r="AR150" s="447">
        <f t="shared" si="107"/>
        <v>36</v>
      </c>
      <c r="AT150" s="16" t="s">
        <v>161</v>
      </c>
      <c r="AU150" s="13">
        <v>18</v>
      </c>
      <c r="AV150" s="13">
        <v>26</v>
      </c>
      <c r="AW150" s="13">
        <v>26</v>
      </c>
      <c r="AX150" s="13">
        <v>11</v>
      </c>
      <c r="AY150" s="13">
        <v>12</v>
      </c>
      <c r="AZ150" s="13">
        <v>11</v>
      </c>
      <c r="BA150" s="13">
        <v>17</v>
      </c>
      <c r="BB150" s="13">
        <v>16</v>
      </c>
      <c r="BC150" s="13">
        <v>8</v>
      </c>
      <c r="BD150" s="13">
        <v>13</v>
      </c>
      <c r="BE150" s="13">
        <v>16</v>
      </c>
      <c r="BF150" s="13">
        <v>21</v>
      </c>
      <c r="BG150" s="13">
        <v>18</v>
      </c>
      <c r="BH150" s="13">
        <v>12</v>
      </c>
      <c r="BI150" s="13">
        <v>29</v>
      </c>
      <c r="BJ150" s="13">
        <v>20</v>
      </c>
      <c r="BK150" s="13">
        <v>39</v>
      </c>
      <c r="BL150" s="13">
        <v>63</v>
      </c>
      <c r="BM150" s="13">
        <v>52</v>
      </c>
      <c r="BN150" s="13">
        <v>82</v>
      </c>
      <c r="BO150" s="13">
        <v>81</v>
      </c>
      <c r="BP150" s="13">
        <v>95</v>
      </c>
      <c r="BQ150" s="13">
        <v>98</v>
      </c>
      <c r="BR150" s="13">
        <v>135</v>
      </c>
      <c r="BS150" s="13">
        <v>140</v>
      </c>
      <c r="BT150" s="13">
        <v>141</v>
      </c>
      <c r="BU150" s="13">
        <v>166</v>
      </c>
      <c r="BV150" s="13">
        <v>151</v>
      </c>
      <c r="BW150" s="13">
        <v>191</v>
      </c>
      <c r="BX150" s="13">
        <v>172</v>
      </c>
      <c r="BY150" s="13">
        <v>182</v>
      </c>
      <c r="BZ150" s="13">
        <v>154</v>
      </c>
      <c r="CA150" s="13">
        <v>139</v>
      </c>
      <c r="CB150" s="13">
        <v>172</v>
      </c>
      <c r="CC150" s="13">
        <v>145</v>
      </c>
      <c r="CD150" s="13">
        <v>129</v>
      </c>
      <c r="CE150" s="13">
        <v>138</v>
      </c>
      <c r="CF150" s="13">
        <v>136</v>
      </c>
      <c r="CG150" s="13">
        <v>144</v>
      </c>
      <c r="CH150" s="13">
        <v>129</v>
      </c>
      <c r="CI150" s="13">
        <v>130</v>
      </c>
      <c r="CJ150" s="13">
        <v>117</v>
      </c>
      <c r="CK150" s="13">
        <v>94</v>
      </c>
      <c r="CL150" s="13">
        <v>118</v>
      </c>
      <c r="CM150" s="13">
        <v>101</v>
      </c>
      <c r="CN150" s="13">
        <v>75</v>
      </c>
      <c r="CO150" s="13">
        <v>84</v>
      </c>
      <c r="CP150" s="13">
        <v>91</v>
      </c>
      <c r="CQ150" s="13">
        <v>102</v>
      </c>
      <c r="CR150" s="13">
        <v>90</v>
      </c>
      <c r="CS150" s="13">
        <v>99</v>
      </c>
      <c r="CT150" s="13">
        <v>93</v>
      </c>
      <c r="CU150" s="13">
        <v>74</v>
      </c>
      <c r="CV150" s="13">
        <v>82</v>
      </c>
      <c r="CW150" s="13">
        <v>87</v>
      </c>
      <c r="CX150" s="13">
        <v>91</v>
      </c>
      <c r="CY150" s="13">
        <v>67</v>
      </c>
      <c r="CZ150" s="13">
        <v>79</v>
      </c>
      <c r="DA150" s="13">
        <v>73</v>
      </c>
      <c r="DB150" s="13">
        <v>56</v>
      </c>
      <c r="DC150" s="13">
        <v>50</v>
      </c>
      <c r="DD150" s="13">
        <v>49</v>
      </c>
      <c r="DE150" s="13">
        <v>64</v>
      </c>
      <c r="DF150" s="13">
        <v>46</v>
      </c>
      <c r="DG150" s="13">
        <v>35</v>
      </c>
      <c r="DH150" s="13">
        <v>31</v>
      </c>
      <c r="DI150" s="13">
        <v>39</v>
      </c>
      <c r="DJ150" s="13">
        <v>32</v>
      </c>
      <c r="DK150" s="13">
        <v>18</v>
      </c>
      <c r="DL150" s="13">
        <v>29</v>
      </c>
      <c r="DM150" s="13">
        <v>29</v>
      </c>
      <c r="DN150" s="13">
        <v>20</v>
      </c>
      <c r="DO150" s="13">
        <v>24</v>
      </c>
      <c r="DP150" s="13">
        <v>18</v>
      </c>
      <c r="DQ150" s="13">
        <v>15</v>
      </c>
      <c r="DR150" s="13">
        <v>15</v>
      </c>
      <c r="DS150" s="13">
        <v>23</v>
      </c>
      <c r="DT150" s="13">
        <v>13</v>
      </c>
      <c r="DU150" s="13">
        <v>14</v>
      </c>
      <c r="DV150" s="13">
        <v>15</v>
      </c>
      <c r="DW150" s="13">
        <v>17</v>
      </c>
      <c r="DX150" s="13">
        <v>15</v>
      </c>
      <c r="DY150" s="13">
        <v>19</v>
      </c>
      <c r="DZ150" s="13">
        <v>14</v>
      </c>
      <c r="EA150" s="13">
        <v>17</v>
      </c>
      <c r="EB150" s="13">
        <v>14</v>
      </c>
      <c r="EC150" s="13">
        <v>15</v>
      </c>
      <c r="ED150" s="13">
        <v>15</v>
      </c>
      <c r="EE150" s="13">
        <v>9</v>
      </c>
      <c r="EF150" s="13">
        <v>15</v>
      </c>
      <c r="EG150" s="13">
        <v>10</v>
      </c>
      <c r="EH150" s="13">
        <v>6</v>
      </c>
      <c r="EI150" s="13">
        <v>8</v>
      </c>
      <c r="EJ150" s="13">
        <v>7</v>
      </c>
      <c r="EK150" s="13">
        <v>5</v>
      </c>
      <c r="EL150" s="13">
        <v>6</v>
      </c>
      <c r="EM150" s="13">
        <v>8</v>
      </c>
      <c r="EN150" s="13">
        <v>4</v>
      </c>
      <c r="EO150" s="13">
        <v>2</v>
      </c>
      <c r="EP150" s="13"/>
      <c r="EQ150" s="13"/>
      <c r="ER150" s="13"/>
      <c r="ES150" s="13">
        <v>1</v>
      </c>
      <c r="ET150" s="13"/>
      <c r="EU150" s="13"/>
      <c r="EV150" s="13"/>
      <c r="EW150" s="13"/>
      <c r="EX150" s="13"/>
      <c r="EY150" s="13"/>
      <c r="EZ150" s="13"/>
      <c r="FA150" s="13">
        <v>4</v>
      </c>
      <c r="FB150" s="59">
        <v>5941</v>
      </c>
      <c r="FC150" s="13">
        <v>20</v>
      </c>
      <c r="FD150" s="13">
        <v>20</v>
      </c>
      <c r="FE150" s="13">
        <v>13</v>
      </c>
      <c r="FF150" s="13">
        <v>16</v>
      </c>
      <c r="FG150" s="13">
        <v>15</v>
      </c>
      <c r="FH150" s="13">
        <v>12</v>
      </c>
      <c r="FI150" s="13">
        <v>21</v>
      </c>
      <c r="FJ150" s="13">
        <v>10</v>
      </c>
      <c r="FK150" s="13">
        <v>13</v>
      </c>
      <c r="FL150" s="13">
        <v>22</v>
      </c>
      <c r="FM150" s="13">
        <v>20</v>
      </c>
      <c r="FN150" s="13">
        <v>20</v>
      </c>
      <c r="FO150" s="13">
        <v>18</v>
      </c>
      <c r="FP150" s="13">
        <v>16</v>
      </c>
      <c r="FQ150" s="13">
        <v>10</v>
      </c>
      <c r="FR150" s="13">
        <v>19</v>
      </c>
      <c r="FS150" s="13">
        <v>35</v>
      </c>
      <c r="FT150" s="13">
        <v>35</v>
      </c>
      <c r="FU150" s="13">
        <v>54</v>
      </c>
      <c r="FV150" s="13">
        <v>79</v>
      </c>
      <c r="FW150" s="13">
        <v>80</v>
      </c>
      <c r="FX150" s="13">
        <v>79</v>
      </c>
      <c r="FY150" s="13">
        <v>107</v>
      </c>
      <c r="FZ150" s="13">
        <v>124</v>
      </c>
      <c r="GA150" s="13">
        <v>144</v>
      </c>
      <c r="GB150" s="13">
        <v>170</v>
      </c>
      <c r="GC150" s="13">
        <v>147</v>
      </c>
      <c r="GD150" s="13">
        <v>185</v>
      </c>
      <c r="GE150" s="13">
        <v>178</v>
      </c>
      <c r="GF150" s="13">
        <v>167</v>
      </c>
      <c r="GG150" s="13">
        <v>181</v>
      </c>
      <c r="GH150" s="13">
        <v>175</v>
      </c>
      <c r="GI150" s="13">
        <v>154</v>
      </c>
      <c r="GJ150" s="13">
        <v>198</v>
      </c>
      <c r="GK150" s="13">
        <v>180</v>
      </c>
      <c r="GL150" s="13">
        <v>159</v>
      </c>
      <c r="GM150" s="13">
        <v>170</v>
      </c>
      <c r="GN150" s="13">
        <v>128</v>
      </c>
      <c r="GO150" s="13">
        <v>142</v>
      </c>
      <c r="GP150" s="13">
        <v>131</v>
      </c>
      <c r="GQ150" s="13">
        <v>154</v>
      </c>
      <c r="GR150" s="13">
        <v>149</v>
      </c>
      <c r="GS150" s="13">
        <v>117</v>
      </c>
      <c r="GT150" s="13">
        <v>137</v>
      </c>
      <c r="GU150" s="13">
        <v>122</v>
      </c>
      <c r="GV150" s="13">
        <v>95</v>
      </c>
      <c r="GW150" s="13">
        <v>111</v>
      </c>
      <c r="GX150" s="13">
        <v>132</v>
      </c>
      <c r="GY150" s="13">
        <v>98</v>
      </c>
      <c r="GZ150" s="13">
        <v>93</v>
      </c>
      <c r="HA150" s="13">
        <v>107</v>
      </c>
      <c r="HB150" s="13">
        <v>87</v>
      </c>
      <c r="HC150" s="13">
        <v>87</v>
      </c>
      <c r="HD150" s="13">
        <v>97</v>
      </c>
      <c r="HE150" s="13">
        <v>96</v>
      </c>
      <c r="HF150" s="13">
        <v>74</v>
      </c>
      <c r="HG150" s="13">
        <v>74</v>
      </c>
      <c r="HH150" s="13">
        <v>64</v>
      </c>
      <c r="HI150" s="13">
        <v>78</v>
      </c>
      <c r="HJ150" s="13">
        <v>47</v>
      </c>
      <c r="HK150" s="13">
        <v>58</v>
      </c>
      <c r="HL150" s="13">
        <v>65</v>
      </c>
      <c r="HM150" s="13">
        <v>51</v>
      </c>
      <c r="HN150" s="13">
        <v>38</v>
      </c>
      <c r="HO150" s="13">
        <v>48</v>
      </c>
      <c r="HP150" s="13">
        <v>40</v>
      </c>
      <c r="HQ150" s="13">
        <v>41</v>
      </c>
      <c r="HR150" s="13">
        <v>41</v>
      </c>
      <c r="HS150" s="13">
        <v>23</v>
      </c>
      <c r="HT150" s="13">
        <v>29</v>
      </c>
      <c r="HU150" s="13">
        <v>33</v>
      </c>
      <c r="HV150" s="13">
        <v>29</v>
      </c>
      <c r="HW150" s="13">
        <v>18</v>
      </c>
      <c r="HX150" s="13">
        <v>25</v>
      </c>
      <c r="HY150" s="13">
        <v>18</v>
      </c>
      <c r="HZ150" s="13">
        <v>17</v>
      </c>
      <c r="IA150" s="13">
        <v>19</v>
      </c>
      <c r="IB150" s="13">
        <v>12</v>
      </c>
      <c r="IC150" s="13">
        <v>14</v>
      </c>
      <c r="ID150" s="13">
        <v>14</v>
      </c>
      <c r="IE150" s="13">
        <v>9</v>
      </c>
      <c r="IF150" s="13">
        <v>11</v>
      </c>
      <c r="IG150" s="13">
        <v>8</v>
      </c>
      <c r="IH150" s="13">
        <v>8</v>
      </c>
      <c r="II150" s="13">
        <v>7</v>
      </c>
      <c r="IJ150" s="13">
        <v>7</v>
      </c>
      <c r="IK150" s="13">
        <v>7</v>
      </c>
      <c r="IL150" s="13">
        <v>5</v>
      </c>
      <c r="IM150" s="13">
        <v>8</v>
      </c>
      <c r="IN150" s="13">
        <v>7</v>
      </c>
      <c r="IO150" s="13">
        <v>3</v>
      </c>
      <c r="IP150" s="13">
        <v>2</v>
      </c>
      <c r="IQ150" s="13"/>
      <c r="IR150" s="13">
        <v>2</v>
      </c>
      <c r="IS150" s="13">
        <v>2</v>
      </c>
      <c r="IT150" s="13">
        <v>1</v>
      </c>
      <c r="IU150" s="13"/>
      <c r="IV150" s="13">
        <v>1</v>
      </c>
      <c r="IW150" s="13"/>
      <c r="IX150" s="13"/>
      <c r="IY150" s="13">
        <v>1</v>
      </c>
      <c r="IZ150" s="13"/>
      <c r="JA150" s="13"/>
      <c r="JB150" s="13"/>
      <c r="JC150" s="13"/>
      <c r="JD150" s="13"/>
      <c r="JE150" s="13">
        <v>1</v>
      </c>
      <c r="JF150" s="59">
        <v>6209</v>
      </c>
      <c r="JG150" s="13">
        <v>1</v>
      </c>
      <c r="JH150" s="13"/>
      <c r="JI150" s="13"/>
      <c r="JJ150" s="13"/>
      <c r="JK150" s="13">
        <v>1</v>
      </c>
      <c r="JL150" s="13"/>
      <c r="JM150" s="13"/>
      <c r="JN150" s="13"/>
      <c r="JO150" s="13"/>
      <c r="JP150" s="13">
        <v>1</v>
      </c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>
        <v>1</v>
      </c>
      <c r="KD150" s="13">
        <v>1</v>
      </c>
      <c r="KE150" s="13">
        <v>1</v>
      </c>
      <c r="KF150" s="13"/>
      <c r="KG150" s="13">
        <v>2</v>
      </c>
      <c r="KH150" s="13">
        <v>1</v>
      </c>
      <c r="KI150" s="13"/>
      <c r="KJ150" s="13">
        <v>1</v>
      </c>
      <c r="KK150" s="13"/>
      <c r="KL150" s="13">
        <v>1</v>
      </c>
      <c r="KM150" s="13">
        <v>2</v>
      </c>
      <c r="KN150" s="13">
        <v>2</v>
      </c>
      <c r="KO150" s="13">
        <v>1</v>
      </c>
      <c r="KP150" s="13"/>
      <c r="KQ150" s="13"/>
      <c r="KR150" s="13">
        <v>1</v>
      </c>
      <c r="KS150" s="13">
        <v>1</v>
      </c>
      <c r="KT150" s="13"/>
      <c r="KU150" s="13"/>
      <c r="KV150" s="13">
        <v>1</v>
      </c>
      <c r="KW150" s="13"/>
      <c r="KX150" s="13"/>
      <c r="KY150" s="13">
        <v>1</v>
      </c>
      <c r="KZ150" s="13"/>
      <c r="LA150" s="13">
        <v>1</v>
      </c>
      <c r="LB150" s="13">
        <v>1</v>
      </c>
      <c r="LC150" s="13"/>
      <c r="LD150" s="13"/>
      <c r="LE150" s="13"/>
      <c r="LF150" s="13"/>
      <c r="LG150" s="13"/>
      <c r="LH150" s="13"/>
      <c r="LI150" s="13">
        <v>1</v>
      </c>
      <c r="LJ150" s="13"/>
      <c r="LK150" s="13"/>
      <c r="LL150" s="13">
        <v>1</v>
      </c>
      <c r="LM150" s="13"/>
      <c r="LN150" s="13">
        <v>1</v>
      </c>
      <c r="LO150" s="13"/>
      <c r="LP150" s="13"/>
      <c r="LQ150" s="13"/>
      <c r="LR150" s="13"/>
      <c r="LS150" s="13"/>
      <c r="LT150" s="13">
        <v>1</v>
      </c>
      <c r="LU150" s="13"/>
      <c r="LV150" s="13"/>
      <c r="LW150" s="13">
        <v>1</v>
      </c>
      <c r="LX150" s="13">
        <v>1</v>
      </c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>
        <v>1</v>
      </c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>
        <v>2</v>
      </c>
      <c r="NF150" s="59">
        <v>31</v>
      </c>
      <c r="NG150" s="13">
        <v>12181</v>
      </c>
    </row>
    <row r="151" spans="1:371">
      <c r="A151" s="8" t="s">
        <v>218</v>
      </c>
      <c r="B151" s="253">
        <f t="shared" si="108"/>
        <v>11</v>
      </c>
      <c r="C151" s="253">
        <f t="shared" si="109"/>
        <v>10</v>
      </c>
      <c r="D151" s="253">
        <f t="shared" si="110"/>
        <v>46</v>
      </c>
      <c r="E151" s="253">
        <f t="shared" si="111"/>
        <v>49</v>
      </c>
      <c r="F151" s="253">
        <f t="shared" si="112"/>
        <v>481</v>
      </c>
      <c r="G151" s="253">
        <f t="shared" si="113"/>
        <v>360</v>
      </c>
      <c r="H151" s="253">
        <f t="shared" si="114"/>
        <v>704</v>
      </c>
      <c r="I151" s="253">
        <f t="shared" si="115"/>
        <v>482</v>
      </c>
      <c r="J151" s="253">
        <f t="shared" si="116"/>
        <v>601</v>
      </c>
      <c r="K151" s="253">
        <f t="shared" si="117"/>
        <v>404</v>
      </c>
      <c r="L151" s="253">
        <f t="shared" si="118"/>
        <v>419</v>
      </c>
      <c r="M151" s="253">
        <f t="shared" si="119"/>
        <v>248</v>
      </c>
      <c r="N151" s="253">
        <f t="shared" si="120"/>
        <v>184</v>
      </c>
      <c r="O151" s="253">
        <f t="shared" si="121"/>
        <v>152</v>
      </c>
      <c r="P151" s="253">
        <f t="shared" si="122"/>
        <v>111</v>
      </c>
      <c r="Q151" s="253">
        <f t="shared" si="123"/>
        <v>88</v>
      </c>
      <c r="R151" s="253">
        <f t="shared" si="124"/>
        <v>35</v>
      </c>
      <c r="S151" s="253">
        <f t="shared" si="125"/>
        <v>38</v>
      </c>
      <c r="T151" s="253">
        <f t="shared" si="126"/>
        <v>6</v>
      </c>
      <c r="U151" s="253">
        <f t="shared" si="127"/>
        <v>9</v>
      </c>
      <c r="W151" s="16" t="s">
        <v>218</v>
      </c>
      <c r="X151" s="447">
        <f t="shared" si="87"/>
        <v>11</v>
      </c>
      <c r="Y151" s="447">
        <f t="shared" si="88"/>
        <v>10</v>
      </c>
      <c r="Z151" s="447">
        <f t="shared" si="89"/>
        <v>46</v>
      </c>
      <c r="AA151" s="447">
        <f t="shared" si="90"/>
        <v>49</v>
      </c>
      <c r="AB151" s="447">
        <f t="shared" si="91"/>
        <v>481</v>
      </c>
      <c r="AC151" s="447">
        <f t="shared" si="92"/>
        <v>360</v>
      </c>
      <c r="AD151" s="447">
        <f t="shared" si="93"/>
        <v>704</v>
      </c>
      <c r="AE151" s="447">
        <f t="shared" si="94"/>
        <v>482</v>
      </c>
      <c r="AF151" s="447">
        <f t="shared" si="95"/>
        <v>601</v>
      </c>
      <c r="AG151" s="447">
        <f t="shared" si="96"/>
        <v>404</v>
      </c>
      <c r="AH151" s="447">
        <f t="shared" si="97"/>
        <v>419</v>
      </c>
      <c r="AI151" s="447">
        <f t="shared" si="98"/>
        <v>248</v>
      </c>
      <c r="AJ151" s="447">
        <f t="shared" si="99"/>
        <v>184</v>
      </c>
      <c r="AK151" s="447">
        <f t="shared" si="100"/>
        <v>152</v>
      </c>
      <c r="AL151" s="447">
        <f t="shared" si="101"/>
        <v>111</v>
      </c>
      <c r="AM151" s="447">
        <f t="shared" si="102"/>
        <v>88</v>
      </c>
      <c r="AN151" s="447">
        <f t="shared" si="103"/>
        <v>35</v>
      </c>
      <c r="AO151" s="447">
        <f t="shared" si="104"/>
        <v>38</v>
      </c>
      <c r="AP151" s="447">
        <f t="shared" si="105"/>
        <v>6</v>
      </c>
      <c r="AQ151" s="447">
        <f t="shared" si="106"/>
        <v>9</v>
      </c>
      <c r="AR151" s="447">
        <f t="shared" si="107"/>
        <v>4</v>
      </c>
      <c r="AT151" s="16" t="s">
        <v>218</v>
      </c>
      <c r="AU151" s="13">
        <v>1</v>
      </c>
      <c r="AV151" s="13"/>
      <c r="AW151" s="13">
        <v>2</v>
      </c>
      <c r="AX151" s="13"/>
      <c r="AY151" s="13">
        <v>1</v>
      </c>
      <c r="AZ151" s="13">
        <v>1</v>
      </c>
      <c r="BA151" s="13"/>
      <c r="BB151" s="13">
        <v>1</v>
      </c>
      <c r="BC151" s="13">
        <v>2</v>
      </c>
      <c r="BD151" s="13">
        <v>2</v>
      </c>
      <c r="BE151" s="13"/>
      <c r="BF151" s="13">
        <v>4</v>
      </c>
      <c r="BG151" s="13">
        <v>4</v>
      </c>
      <c r="BH151" s="13">
        <v>2</v>
      </c>
      <c r="BI151" s="13">
        <v>2</v>
      </c>
      <c r="BJ151" s="13">
        <v>3</v>
      </c>
      <c r="BK151" s="13">
        <v>5</v>
      </c>
      <c r="BL151" s="13">
        <v>9</v>
      </c>
      <c r="BM151" s="13">
        <v>7</v>
      </c>
      <c r="BN151" s="13">
        <v>13</v>
      </c>
      <c r="BO151" s="13">
        <v>17</v>
      </c>
      <c r="BP151" s="13">
        <v>19</v>
      </c>
      <c r="BQ151" s="13">
        <v>26</v>
      </c>
      <c r="BR151" s="13">
        <v>30</v>
      </c>
      <c r="BS151" s="13">
        <v>31</v>
      </c>
      <c r="BT151" s="13">
        <v>35</v>
      </c>
      <c r="BU151" s="13">
        <v>45</v>
      </c>
      <c r="BV151" s="13">
        <v>40</v>
      </c>
      <c r="BW151" s="13">
        <v>53</v>
      </c>
      <c r="BX151" s="13">
        <v>64</v>
      </c>
      <c r="BY151" s="13">
        <v>35</v>
      </c>
      <c r="BZ151" s="13">
        <v>41</v>
      </c>
      <c r="CA151" s="13">
        <v>38</v>
      </c>
      <c r="CB151" s="13">
        <v>49</v>
      </c>
      <c r="CC151" s="13">
        <v>52</v>
      </c>
      <c r="CD151" s="13">
        <v>47</v>
      </c>
      <c r="CE151" s="13">
        <v>62</v>
      </c>
      <c r="CF151" s="13">
        <v>54</v>
      </c>
      <c r="CG151" s="13">
        <v>58</v>
      </c>
      <c r="CH151" s="13">
        <v>46</v>
      </c>
      <c r="CI151" s="13">
        <v>45</v>
      </c>
      <c r="CJ151" s="13">
        <v>46</v>
      </c>
      <c r="CK151" s="13">
        <v>36</v>
      </c>
      <c r="CL151" s="13">
        <v>53</v>
      </c>
      <c r="CM151" s="13">
        <v>33</v>
      </c>
      <c r="CN151" s="13">
        <v>48</v>
      </c>
      <c r="CO151" s="13">
        <v>41</v>
      </c>
      <c r="CP151" s="13">
        <v>37</v>
      </c>
      <c r="CQ151" s="13">
        <v>28</v>
      </c>
      <c r="CR151" s="13">
        <v>37</v>
      </c>
      <c r="CS151" s="13">
        <v>29</v>
      </c>
      <c r="CT151" s="13">
        <v>19</v>
      </c>
      <c r="CU151" s="13">
        <v>20</v>
      </c>
      <c r="CV151" s="13">
        <v>38</v>
      </c>
      <c r="CW151" s="13">
        <v>30</v>
      </c>
      <c r="CX151" s="13">
        <v>26</v>
      </c>
      <c r="CY151" s="13">
        <v>27</v>
      </c>
      <c r="CZ151" s="13">
        <v>19</v>
      </c>
      <c r="DA151" s="13">
        <v>23</v>
      </c>
      <c r="DB151" s="13">
        <v>17</v>
      </c>
      <c r="DC151" s="13">
        <v>15</v>
      </c>
      <c r="DD151" s="13">
        <v>26</v>
      </c>
      <c r="DE151" s="13">
        <v>19</v>
      </c>
      <c r="DF151" s="13">
        <v>10</v>
      </c>
      <c r="DG151" s="13">
        <v>16</v>
      </c>
      <c r="DH151" s="13">
        <v>20</v>
      </c>
      <c r="DI151" s="13">
        <v>15</v>
      </c>
      <c r="DJ151" s="13">
        <v>14</v>
      </c>
      <c r="DK151" s="13">
        <v>6</v>
      </c>
      <c r="DL151" s="13">
        <v>11</v>
      </c>
      <c r="DM151" s="13">
        <v>9</v>
      </c>
      <c r="DN151" s="13">
        <v>10</v>
      </c>
      <c r="DO151" s="13">
        <v>12</v>
      </c>
      <c r="DP151" s="13">
        <v>6</v>
      </c>
      <c r="DQ151" s="13">
        <v>10</v>
      </c>
      <c r="DR151" s="13">
        <v>5</v>
      </c>
      <c r="DS151" s="13">
        <v>12</v>
      </c>
      <c r="DT151" s="13">
        <v>6</v>
      </c>
      <c r="DU151" s="13">
        <v>9</v>
      </c>
      <c r="DV151" s="13">
        <v>9</v>
      </c>
      <c r="DW151" s="13">
        <v>8</v>
      </c>
      <c r="DX151" s="13">
        <v>3</v>
      </c>
      <c r="DY151" s="13">
        <v>3</v>
      </c>
      <c r="DZ151" s="13">
        <v>5</v>
      </c>
      <c r="EA151" s="13">
        <v>3</v>
      </c>
      <c r="EB151" s="13">
        <v>2</v>
      </c>
      <c r="EC151" s="13">
        <v>3</v>
      </c>
      <c r="ED151" s="13">
        <v>5</v>
      </c>
      <c r="EE151" s="13"/>
      <c r="EF151" s="13">
        <v>6</v>
      </c>
      <c r="EG151" s="13"/>
      <c r="EH151" s="13">
        <v>2</v>
      </c>
      <c r="EI151" s="13">
        <v>2</v>
      </c>
      <c r="EJ151" s="13">
        <v>1</v>
      </c>
      <c r="EK151" s="13">
        <v>2</v>
      </c>
      <c r="EL151" s="13"/>
      <c r="EM151" s="13"/>
      <c r="EN151" s="13"/>
      <c r="EO151" s="13">
        <v>1</v>
      </c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>
        <v>1</v>
      </c>
      <c r="FA151" s="13"/>
      <c r="FB151" s="59">
        <v>1840</v>
      </c>
      <c r="FC151" s="13">
        <v>3</v>
      </c>
      <c r="FD151" s="13">
        <v>1</v>
      </c>
      <c r="FE151" s="13"/>
      <c r="FF151" s="13">
        <v>2</v>
      </c>
      <c r="FG151" s="13">
        <v>1</v>
      </c>
      <c r="FH151" s="13"/>
      <c r="FI151" s="13">
        <v>1</v>
      </c>
      <c r="FJ151" s="13">
        <v>1</v>
      </c>
      <c r="FK151" s="13">
        <v>2</v>
      </c>
      <c r="FL151" s="13"/>
      <c r="FM151" s="13">
        <v>1</v>
      </c>
      <c r="FN151" s="13">
        <v>1</v>
      </c>
      <c r="FO151" s="13">
        <v>1</v>
      </c>
      <c r="FP151" s="13">
        <v>3</v>
      </c>
      <c r="FQ151" s="13">
        <v>2</v>
      </c>
      <c r="FR151" s="13">
        <v>6</v>
      </c>
      <c r="FS151" s="13">
        <v>5</v>
      </c>
      <c r="FT151" s="13">
        <v>5</v>
      </c>
      <c r="FU151" s="13">
        <v>9</v>
      </c>
      <c r="FV151" s="13">
        <v>13</v>
      </c>
      <c r="FW151" s="13">
        <v>16</v>
      </c>
      <c r="FX151" s="13">
        <v>23</v>
      </c>
      <c r="FY151" s="13">
        <v>42</v>
      </c>
      <c r="FZ151" s="13">
        <v>43</v>
      </c>
      <c r="GA151" s="13">
        <v>53</v>
      </c>
      <c r="GB151" s="13">
        <v>53</v>
      </c>
      <c r="GC151" s="13">
        <v>51</v>
      </c>
      <c r="GD151" s="13">
        <v>50</v>
      </c>
      <c r="GE151" s="13">
        <v>62</v>
      </c>
      <c r="GF151" s="13">
        <v>88</v>
      </c>
      <c r="GG151" s="13">
        <v>68</v>
      </c>
      <c r="GH151" s="13">
        <v>60</v>
      </c>
      <c r="GI151" s="13">
        <v>70</v>
      </c>
      <c r="GJ151" s="13">
        <v>81</v>
      </c>
      <c r="GK151" s="13">
        <v>70</v>
      </c>
      <c r="GL151" s="13">
        <v>70</v>
      </c>
      <c r="GM151" s="13">
        <v>76</v>
      </c>
      <c r="GN151" s="13">
        <v>49</v>
      </c>
      <c r="GO151" s="13">
        <v>72</v>
      </c>
      <c r="GP151" s="13">
        <v>88</v>
      </c>
      <c r="GQ151" s="13">
        <v>73</v>
      </c>
      <c r="GR151" s="13">
        <v>83</v>
      </c>
      <c r="GS151" s="13">
        <v>81</v>
      </c>
      <c r="GT151" s="13">
        <v>53</v>
      </c>
      <c r="GU151" s="13">
        <v>55</v>
      </c>
      <c r="GV151" s="13">
        <v>57</v>
      </c>
      <c r="GW151" s="13">
        <v>51</v>
      </c>
      <c r="GX151" s="13">
        <v>51</v>
      </c>
      <c r="GY151" s="13">
        <v>51</v>
      </c>
      <c r="GZ151" s="13">
        <v>46</v>
      </c>
      <c r="HA151" s="13">
        <v>52</v>
      </c>
      <c r="HB151" s="13">
        <v>52</v>
      </c>
      <c r="HC151" s="13">
        <v>47</v>
      </c>
      <c r="HD151" s="13">
        <v>52</v>
      </c>
      <c r="HE151" s="13">
        <v>30</v>
      </c>
      <c r="HF151" s="13">
        <v>38</v>
      </c>
      <c r="HG151" s="13">
        <v>31</v>
      </c>
      <c r="HH151" s="13">
        <v>40</v>
      </c>
      <c r="HI151" s="13">
        <v>39</v>
      </c>
      <c r="HJ151" s="13">
        <v>38</v>
      </c>
      <c r="HK151" s="13">
        <v>21</v>
      </c>
      <c r="HL151" s="13">
        <v>24</v>
      </c>
      <c r="HM151" s="13">
        <v>20</v>
      </c>
      <c r="HN151" s="13">
        <v>14</v>
      </c>
      <c r="HO151" s="13">
        <v>27</v>
      </c>
      <c r="HP151" s="13">
        <v>18</v>
      </c>
      <c r="HQ151" s="13">
        <v>13</v>
      </c>
      <c r="HR151" s="13">
        <v>11</v>
      </c>
      <c r="HS151" s="13">
        <v>25</v>
      </c>
      <c r="HT151" s="13">
        <v>11</v>
      </c>
      <c r="HU151" s="13">
        <v>11</v>
      </c>
      <c r="HV151" s="13">
        <v>14</v>
      </c>
      <c r="HW151" s="13">
        <v>11</v>
      </c>
      <c r="HX151" s="13">
        <v>15</v>
      </c>
      <c r="HY151" s="13">
        <v>9</v>
      </c>
      <c r="HZ151" s="13">
        <v>9</v>
      </c>
      <c r="IA151" s="13">
        <v>14</v>
      </c>
      <c r="IB151" s="13">
        <v>11</v>
      </c>
      <c r="IC151" s="13">
        <v>10</v>
      </c>
      <c r="ID151" s="13">
        <v>7</v>
      </c>
      <c r="IE151" s="13">
        <v>5</v>
      </c>
      <c r="IF151" s="13">
        <v>6</v>
      </c>
      <c r="IG151" s="13">
        <v>4</v>
      </c>
      <c r="IH151" s="13">
        <v>6</v>
      </c>
      <c r="II151" s="13">
        <v>4</v>
      </c>
      <c r="IJ151" s="13">
        <v>3</v>
      </c>
      <c r="IK151" s="13">
        <v>1</v>
      </c>
      <c r="IL151" s="13">
        <v>4</v>
      </c>
      <c r="IM151" s="13">
        <v>2</v>
      </c>
      <c r="IN151" s="13"/>
      <c r="IO151" s="13">
        <v>3</v>
      </c>
      <c r="IP151" s="13">
        <v>1</v>
      </c>
      <c r="IQ151" s="13"/>
      <c r="IR151" s="13"/>
      <c r="IS151" s="13"/>
      <c r="IT151" s="13">
        <v>2</v>
      </c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59">
        <v>2598</v>
      </c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>
        <v>1</v>
      </c>
      <c r="KI151" s="13"/>
      <c r="KJ151" s="13"/>
      <c r="KK151" s="13"/>
      <c r="KL151" s="13"/>
      <c r="KM151" s="13">
        <v>1</v>
      </c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>
        <v>1</v>
      </c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>
        <v>1</v>
      </c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59">
        <v>4</v>
      </c>
      <c r="NG151" s="13">
        <v>4442</v>
      </c>
    </row>
    <row r="152" spans="1:371">
      <c r="A152" s="8" t="s">
        <v>163</v>
      </c>
      <c r="B152" s="253">
        <f t="shared" si="108"/>
        <v>6</v>
      </c>
      <c r="C152" s="253">
        <f t="shared" si="109"/>
        <v>1</v>
      </c>
      <c r="D152" s="253">
        <f t="shared" si="110"/>
        <v>26</v>
      </c>
      <c r="E152" s="253">
        <f t="shared" si="111"/>
        <v>39</v>
      </c>
      <c r="F152" s="253">
        <f t="shared" si="112"/>
        <v>171</v>
      </c>
      <c r="G152" s="253">
        <f t="shared" si="113"/>
        <v>162</v>
      </c>
      <c r="H152" s="253">
        <f t="shared" si="114"/>
        <v>174</v>
      </c>
      <c r="I152" s="253">
        <f t="shared" si="115"/>
        <v>175</v>
      </c>
      <c r="J152" s="253">
        <f t="shared" si="116"/>
        <v>187</v>
      </c>
      <c r="K152" s="253">
        <f t="shared" si="117"/>
        <v>156</v>
      </c>
      <c r="L152" s="253">
        <f t="shared" si="118"/>
        <v>104</v>
      </c>
      <c r="M152" s="253">
        <f t="shared" si="119"/>
        <v>112</v>
      </c>
      <c r="N152" s="253">
        <f t="shared" si="120"/>
        <v>89</v>
      </c>
      <c r="O152" s="253">
        <f t="shared" si="121"/>
        <v>63</v>
      </c>
      <c r="P152" s="253">
        <f t="shared" si="122"/>
        <v>40</v>
      </c>
      <c r="Q152" s="253">
        <f t="shared" si="123"/>
        <v>38</v>
      </c>
      <c r="R152" s="253">
        <f t="shared" si="124"/>
        <v>18</v>
      </c>
      <c r="S152" s="253">
        <f t="shared" si="125"/>
        <v>18</v>
      </c>
      <c r="T152" s="253">
        <f t="shared" si="126"/>
        <v>1</v>
      </c>
      <c r="U152" s="253">
        <f t="shared" si="127"/>
        <v>7</v>
      </c>
      <c r="W152" s="16" t="s">
        <v>163</v>
      </c>
      <c r="X152" s="447">
        <f t="shared" si="87"/>
        <v>6</v>
      </c>
      <c r="Y152" s="447">
        <f t="shared" si="88"/>
        <v>1</v>
      </c>
      <c r="Z152" s="447">
        <f t="shared" si="89"/>
        <v>26</v>
      </c>
      <c r="AA152" s="447">
        <f t="shared" si="90"/>
        <v>39</v>
      </c>
      <c r="AB152" s="447">
        <f t="shared" si="91"/>
        <v>171</v>
      </c>
      <c r="AC152" s="447">
        <f t="shared" si="92"/>
        <v>162</v>
      </c>
      <c r="AD152" s="447">
        <f t="shared" si="93"/>
        <v>174</v>
      </c>
      <c r="AE152" s="447">
        <f t="shared" si="94"/>
        <v>175</v>
      </c>
      <c r="AF152" s="447">
        <f t="shared" si="95"/>
        <v>187</v>
      </c>
      <c r="AG152" s="447">
        <f t="shared" si="96"/>
        <v>156</v>
      </c>
      <c r="AH152" s="447">
        <f t="shared" si="97"/>
        <v>104</v>
      </c>
      <c r="AI152" s="447">
        <f t="shared" si="98"/>
        <v>112</v>
      </c>
      <c r="AJ152" s="447">
        <f t="shared" si="99"/>
        <v>89</v>
      </c>
      <c r="AK152" s="447">
        <f t="shared" si="100"/>
        <v>63</v>
      </c>
      <c r="AL152" s="447">
        <f t="shared" si="101"/>
        <v>40</v>
      </c>
      <c r="AM152" s="447">
        <f t="shared" si="102"/>
        <v>38</v>
      </c>
      <c r="AN152" s="447">
        <f t="shared" si="103"/>
        <v>18</v>
      </c>
      <c r="AO152" s="447">
        <f t="shared" si="104"/>
        <v>18</v>
      </c>
      <c r="AP152" s="447">
        <f t="shared" si="105"/>
        <v>1</v>
      </c>
      <c r="AQ152" s="447">
        <f t="shared" si="106"/>
        <v>7</v>
      </c>
      <c r="AR152" s="447">
        <f t="shared" si="107"/>
        <v>3</v>
      </c>
      <c r="AT152" s="16" t="s">
        <v>163</v>
      </c>
      <c r="AU152" s="13"/>
      <c r="AV152" s="13"/>
      <c r="AW152" s="13"/>
      <c r="AX152" s="13"/>
      <c r="AY152" s="13"/>
      <c r="AZ152" s="13"/>
      <c r="BA152" s="13"/>
      <c r="BB152" s="13"/>
      <c r="BC152" s="13">
        <v>1</v>
      </c>
      <c r="BD152" s="13"/>
      <c r="BE152" s="13"/>
      <c r="BF152" s="13"/>
      <c r="BG152" s="13"/>
      <c r="BH152" s="13">
        <v>1</v>
      </c>
      <c r="BI152" s="13">
        <v>3</v>
      </c>
      <c r="BJ152" s="13">
        <v>4</v>
      </c>
      <c r="BK152" s="13">
        <v>4</v>
      </c>
      <c r="BL152" s="13">
        <v>5</v>
      </c>
      <c r="BM152" s="13">
        <v>9</v>
      </c>
      <c r="BN152" s="13">
        <v>13</v>
      </c>
      <c r="BO152" s="13">
        <v>10</v>
      </c>
      <c r="BP152" s="13">
        <v>13</v>
      </c>
      <c r="BQ152" s="13">
        <v>19</v>
      </c>
      <c r="BR152" s="13">
        <v>14</v>
      </c>
      <c r="BS152" s="13">
        <v>13</v>
      </c>
      <c r="BT152" s="13">
        <v>12</v>
      </c>
      <c r="BU152" s="13">
        <v>19</v>
      </c>
      <c r="BV152" s="13">
        <v>18</v>
      </c>
      <c r="BW152" s="13">
        <v>22</v>
      </c>
      <c r="BX152" s="13">
        <v>22</v>
      </c>
      <c r="BY152" s="13">
        <v>17</v>
      </c>
      <c r="BZ152" s="13">
        <v>19</v>
      </c>
      <c r="CA152" s="13">
        <v>17</v>
      </c>
      <c r="CB152" s="13">
        <v>16</v>
      </c>
      <c r="CC152" s="13">
        <v>20</v>
      </c>
      <c r="CD152" s="13">
        <v>17</v>
      </c>
      <c r="CE152" s="13">
        <v>14</v>
      </c>
      <c r="CF152" s="13">
        <v>26</v>
      </c>
      <c r="CG152" s="13">
        <v>16</v>
      </c>
      <c r="CH152" s="13">
        <v>13</v>
      </c>
      <c r="CI152" s="13">
        <v>19</v>
      </c>
      <c r="CJ152" s="13">
        <v>21</v>
      </c>
      <c r="CK152" s="13">
        <v>18</v>
      </c>
      <c r="CL152" s="13">
        <v>16</v>
      </c>
      <c r="CM152" s="13">
        <v>11</v>
      </c>
      <c r="CN152" s="13">
        <v>13</v>
      </c>
      <c r="CO152" s="13">
        <v>13</v>
      </c>
      <c r="CP152" s="13">
        <v>14</v>
      </c>
      <c r="CQ152" s="13">
        <v>19</v>
      </c>
      <c r="CR152" s="13">
        <v>12</v>
      </c>
      <c r="CS152" s="13">
        <v>12</v>
      </c>
      <c r="CT152" s="13">
        <v>11</v>
      </c>
      <c r="CU152" s="13">
        <v>10</v>
      </c>
      <c r="CV152" s="13">
        <v>15</v>
      </c>
      <c r="CW152" s="13">
        <v>14</v>
      </c>
      <c r="CX152" s="13">
        <v>13</v>
      </c>
      <c r="CY152" s="13">
        <v>11</v>
      </c>
      <c r="CZ152" s="13">
        <v>11</v>
      </c>
      <c r="DA152" s="13">
        <v>12</v>
      </c>
      <c r="DB152" s="13">
        <v>3</v>
      </c>
      <c r="DC152" s="13">
        <v>8</v>
      </c>
      <c r="DD152" s="13">
        <v>6</v>
      </c>
      <c r="DE152" s="13">
        <v>8</v>
      </c>
      <c r="DF152" s="13">
        <v>6</v>
      </c>
      <c r="DG152" s="13">
        <v>11</v>
      </c>
      <c r="DH152" s="13">
        <v>4</v>
      </c>
      <c r="DI152" s="13">
        <v>5</v>
      </c>
      <c r="DJ152" s="13">
        <v>4</v>
      </c>
      <c r="DK152" s="13">
        <v>4</v>
      </c>
      <c r="DL152" s="13">
        <v>7</v>
      </c>
      <c r="DM152" s="13">
        <v>7</v>
      </c>
      <c r="DN152" s="13">
        <v>3</v>
      </c>
      <c r="DO152" s="13">
        <v>2</v>
      </c>
      <c r="DP152" s="13">
        <v>3</v>
      </c>
      <c r="DQ152" s="13">
        <v>5</v>
      </c>
      <c r="DR152" s="13">
        <v>7</v>
      </c>
      <c r="DS152" s="13">
        <v>3</v>
      </c>
      <c r="DT152" s="13">
        <v>3</v>
      </c>
      <c r="DU152" s="13">
        <v>3</v>
      </c>
      <c r="DV152" s="13">
        <v>2</v>
      </c>
      <c r="DW152" s="13">
        <v>2</v>
      </c>
      <c r="DX152" s="13">
        <v>3</v>
      </c>
      <c r="DY152" s="13">
        <v>3</v>
      </c>
      <c r="DZ152" s="13"/>
      <c r="EA152" s="13">
        <v>1</v>
      </c>
      <c r="EB152" s="13">
        <v>1</v>
      </c>
      <c r="EC152" s="13">
        <v>2</v>
      </c>
      <c r="ED152" s="13">
        <v>2</v>
      </c>
      <c r="EE152" s="13">
        <v>1</v>
      </c>
      <c r="EF152" s="13">
        <v>3</v>
      </c>
      <c r="EG152" s="13"/>
      <c r="EH152" s="13"/>
      <c r="EI152" s="13">
        <v>1</v>
      </c>
      <c r="EJ152" s="13"/>
      <c r="EK152" s="13">
        <v>3</v>
      </c>
      <c r="EL152" s="13"/>
      <c r="EM152" s="13">
        <v>2</v>
      </c>
      <c r="EN152" s="13">
        <v>1</v>
      </c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>
        <v>2</v>
      </c>
      <c r="FB152" s="59">
        <v>773</v>
      </c>
      <c r="FC152" s="13">
        <v>1</v>
      </c>
      <c r="FD152" s="13">
        <v>1</v>
      </c>
      <c r="FE152" s="13"/>
      <c r="FF152" s="13">
        <v>1</v>
      </c>
      <c r="FG152" s="13"/>
      <c r="FH152" s="13">
        <v>1</v>
      </c>
      <c r="FI152" s="13">
        <v>1</v>
      </c>
      <c r="FJ152" s="13"/>
      <c r="FK152" s="13"/>
      <c r="FL152" s="13">
        <v>1</v>
      </c>
      <c r="FM152" s="13"/>
      <c r="FN152" s="13"/>
      <c r="FO152" s="13">
        <v>1</v>
      </c>
      <c r="FP152" s="13">
        <v>1</v>
      </c>
      <c r="FQ152" s="13">
        <v>3</v>
      </c>
      <c r="FR152" s="13">
        <v>3</v>
      </c>
      <c r="FS152" s="13">
        <v>2</v>
      </c>
      <c r="FT152" s="13">
        <v>4</v>
      </c>
      <c r="FU152" s="13">
        <v>7</v>
      </c>
      <c r="FV152" s="13">
        <v>5</v>
      </c>
      <c r="FW152" s="13">
        <v>8</v>
      </c>
      <c r="FX152" s="13">
        <v>4</v>
      </c>
      <c r="FY152" s="13">
        <v>16</v>
      </c>
      <c r="FZ152" s="13">
        <v>15</v>
      </c>
      <c r="GA152" s="13">
        <v>25</v>
      </c>
      <c r="GB152" s="13">
        <v>20</v>
      </c>
      <c r="GC152" s="13">
        <v>17</v>
      </c>
      <c r="GD152" s="13">
        <v>17</v>
      </c>
      <c r="GE152" s="13">
        <v>24</v>
      </c>
      <c r="GF152" s="13">
        <v>25</v>
      </c>
      <c r="GG152" s="13">
        <v>16</v>
      </c>
      <c r="GH152" s="13">
        <v>16</v>
      </c>
      <c r="GI152" s="13">
        <v>17</v>
      </c>
      <c r="GJ152" s="13">
        <v>15</v>
      </c>
      <c r="GK152" s="13">
        <v>14</v>
      </c>
      <c r="GL152" s="13">
        <v>22</v>
      </c>
      <c r="GM152" s="13">
        <v>8</v>
      </c>
      <c r="GN152" s="13">
        <v>21</v>
      </c>
      <c r="GO152" s="13">
        <v>21</v>
      </c>
      <c r="GP152" s="13">
        <v>24</v>
      </c>
      <c r="GQ152" s="13">
        <v>18</v>
      </c>
      <c r="GR152" s="13">
        <v>17</v>
      </c>
      <c r="GS152" s="13">
        <v>20</v>
      </c>
      <c r="GT152" s="13">
        <v>20</v>
      </c>
      <c r="GU152" s="13">
        <v>20</v>
      </c>
      <c r="GV152" s="13">
        <v>11</v>
      </c>
      <c r="GW152" s="13">
        <v>12</v>
      </c>
      <c r="GX152" s="13">
        <v>17</v>
      </c>
      <c r="GY152" s="13">
        <v>22</v>
      </c>
      <c r="GZ152" s="13">
        <v>30</v>
      </c>
      <c r="HA152" s="13">
        <v>15</v>
      </c>
      <c r="HB152" s="13">
        <v>9</v>
      </c>
      <c r="HC152" s="13">
        <v>9</v>
      </c>
      <c r="HD152" s="13">
        <v>12</v>
      </c>
      <c r="HE152" s="13">
        <v>10</v>
      </c>
      <c r="HF152" s="13">
        <v>9</v>
      </c>
      <c r="HG152" s="13">
        <v>14</v>
      </c>
      <c r="HH152" s="13">
        <v>12</v>
      </c>
      <c r="HI152" s="13">
        <v>8</v>
      </c>
      <c r="HJ152" s="13">
        <v>6</v>
      </c>
      <c r="HK152" s="13">
        <v>8</v>
      </c>
      <c r="HL152" s="13">
        <v>11</v>
      </c>
      <c r="HM152" s="13">
        <v>13</v>
      </c>
      <c r="HN152" s="13">
        <v>3</v>
      </c>
      <c r="HO152" s="13">
        <v>12</v>
      </c>
      <c r="HP152" s="13">
        <v>10</v>
      </c>
      <c r="HQ152" s="13">
        <v>16</v>
      </c>
      <c r="HR152" s="13">
        <v>4</v>
      </c>
      <c r="HS152" s="13">
        <v>7</v>
      </c>
      <c r="HT152" s="13">
        <v>5</v>
      </c>
      <c r="HU152" s="13">
        <v>4</v>
      </c>
      <c r="HV152" s="13">
        <v>7</v>
      </c>
      <c r="HW152" s="13">
        <v>6</v>
      </c>
      <c r="HX152" s="13">
        <v>4</v>
      </c>
      <c r="HY152" s="13">
        <v>3</v>
      </c>
      <c r="HZ152" s="13">
        <v>4</v>
      </c>
      <c r="IA152" s="13">
        <v>4</v>
      </c>
      <c r="IB152" s="13">
        <v>4</v>
      </c>
      <c r="IC152" s="13">
        <v>1</v>
      </c>
      <c r="ID152" s="13">
        <v>3</v>
      </c>
      <c r="IE152" s="13">
        <v>3</v>
      </c>
      <c r="IF152" s="13">
        <v>1</v>
      </c>
      <c r="IG152" s="13">
        <v>2</v>
      </c>
      <c r="IH152" s="13">
        <v>2</v>
      </c>
      <c r="II152" s="13">
        <v>3</v>
      </c>
      <c r="IJ152" s="13">
        <v>3</v>
      </c>
      <c r="IK152" s="13">
        <v>1</v>
      </c>
      <c r="IL152" s="13"/>
      <c r="IM152" s="13">
        <v>3</v>
      </c>
      <c r="IN152" s="13"/>
      <c r="IO152" s="13"/>
      <c r="IP152" s="13"/>
      <c r="IQ152" s="13"/>
      <c r="IR152" s="13"/>
      <c r="IS152" s="13">
        <v>1</v>
      </c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>
        <v>1</v>
      </c>
      <c r="JF152" s="59">
        <v>817</v>
      </c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59"/>
      <c r="NG152" s="13">
        <v>1590</v>
      </c>
    </row>
    <row r="153" spans="1:371">
      <c r="A153" s="9" t="s">
        <v>164</v>
      </c>
      <c r="B153" s="253">
        <f t="shared" si="108"/>
        <v>31</v>
      </c>
      <c r="C153" s="253">
        <f t="shared" si="109"/>
        <v>25</v>
      </c>
      <c r="D153" s="253">
        <f t="shared" si="110"/>
        <v>49</v>
      </c>
      <c r="E153" s="253">
        <f t="shared" si="111"/>
        <v>62</v>
      </c>
      <c r="F153" s="253">
        <f t="shared" si="112"/>
        <v>273</v>
      </c>
      <c r="G153" s="253">
        <f t="shared" si="113"/>
        <v>228</v>
      </c>
      <c r="H153" s="253">
        <f t="shared" si="114"/>
        <v>327</v>
      </c>
      <c r="I153" s="253">
        <f t="shared" si="115"/>
        <v>277</v>
      </c>
      <c r="J153" s="253">
        <f t="shared" si="116"/>
        <v>228</v>
      </c>
      <c r="K153" s="253">
        <f t="shared" si="117"/>
        <v>232</v>
      </c>
      <c r="L153" s="253">
        <f t="shared" si="118"/>
        <v>144</v>
      </c>
      <c r="M153" s="253">
        <f t="shared" si="119"/>
        <v>115</v>
      </c>
      <c r="N153" s="253">
        <f t="shared" si="120"/>
        <v>78</v>
      </c>
      <c r="O153" s="253">
        <f t="shared" si="121"/>
        <v>65</v>
      </c>
      <c r="P153" s="253">
        <f t="shared" si="122"/>
        <v>38</v>
      </c>
      <c r="Q153" s="253">
        <f t="shared" si="123"/>
        <v>26</v>
      </c>
      <c r="R153" s="253">
        <f t="shared" si="124"/>
        <v>16</v>
      </c>
      <c r="S153" s="253">
        <f t="shared" si="125"/>
        <v>13</v>
      </c>
      <c r="T153" s="253">
        <f t="shared" si="126"/>
        <v>3</v>
      </c>
      <c r="U153" s="253">
        <f t="shared" si="127"/>
        <v>4</v>
      </c>
      <c r="W153" s="16" t="s">
        <v>164</v>
      </c>
      <c r="X153" s="447">
        <f t="shared" si="87"/>
        <v>31</v>
      </c>
      <c r="Y153" s="447">
        <f t="shared" si="88"/>
        <v>25</v>
      </c>
      <c r="Z153" s="447">
        <f t="shared" si="89"/>
        <v>49</v>
      </c>
      <c r="AA153" s="447">
        <f t="shared" si="90"/>
        <v>62</v>
      </c>
      <c r="AB153" s="447">
        <f t="shared" si="91"/>
        <v>273</v>
      </c>
      <c r="AC153" s="447">
        <f t="shared" si="92"/>
        <v>228</v>
      </c>
      <c r="AD153" s="447">
        <f t="shared" si="93"/>
        <v>327</v>
      </c>
      <c r="AE153" s="447">
        <f t="shared" si="94"/>
        <v>277</v>
      </c>
      <c r="AF153" s="447">
        <f t="shared" si="95"/>
        <v>228</v>
      </c>
      <c r="AG153" s="447">
        <f t="shared" si="96"/>
        <v>232</v>
      </c>
      <c r="AH153" s="447">
        <f t="shared" si="97"/>
        <v>144</v>
      </c>
      <c r="AI153" s="447">
        <f t="shared" si="98"/>
        <v>115</v>
      </c>
      <c r="AJ153" s="447">
        <f t="shared" si="99"/>
        <v>78</v>
      </c>
      <c r="AK153" s="447">
        <f t="shared" si="100"/>
        <v>65</v>
      </c>
      <c r="AL153" s="447">
        <f t="shared" si="101"/>
        <v>38</v>
      </c>
      <c r="AM153" s="447">
        <f t="shared" si="102"/>
        <v>26</v>
      </c>
      <c r="AN153" s="447">
        <f t="shared" si="103"/>
        <v>16</v>
      </c>
      <c r="AO153" s="447">
        <f t="shared" si="104"/>
        <v>13</v>
      </c>
      <c r="AP153" s="447">
        <f t="shared" si="105"/>
        <v>3</v>
      </c>
      <c r="AQ153" s="447">
        <f t="shared" si="106"/>
        <v>4</v>
      </c>
      <c r="AR153" s="447">
        <f t="shared" si="107"/>
        <v>3</v>
      </c>
      <c r="AT153" s="16" t="s">
        <v>164</v>
      </c>
      <c r="AU153" s="13">
        <v>2</v>
      </c>
      <c r="AV153" s="13">
        <v>5</v>
      </c>
      <c r="AW153" s="13">
        <v>3</v>
      </c>
      <c r="AX153" s="13">
        <v>2</v>
      </c>
      <c r="AY153" s="13">
        <v>3</v>
      </c>
      <c r="AZ153" s="13">
        <v>2</v>
      </c>
      <c r="BA153" s="13">
        <v>3</v>
      </c>
      <c r="BB153" s="13">
        <v>2</v>
      </c>
      <c r="BC153" s="13">
        <v>2</v>
      </c>
      <c r="BD153" s="13">
        <v>1</v>
      </c>
      <c r="BE153" s="13">
        <v>3</v>
      </c>
      <c r="BF153" s="13">
        <v>1</v>
      </c>
      <c r="BG153" s="13">
        <v>2</v>
      </c>
      <c r="BH153" s="13">
        <v>7</v>
      </c>
      <c r="BI153" s="13">
        <v>5</v>
      </c>
      <c r="BJ153" s="13">
        <v>3</v>
      </c>
      <c r="BK153" s="13">
        <v>8</v>
      </c>
      <c r="BL153" s="13">
        <v>9</v>
      </c>
      <c r="BM153" s="13">
        <v>12</v>
      </c>
      <c r="BN153" s="13">
        <v>12</v>
      </c>
      <c r="BO153" s="13">
        <v>18</v>
      </c>
      <c r="BP153" s="13">
        <v>13</v>
      </c>
      <c r="BQ153" s="13">
        <v>15</v>
      </c>
      <c r="BR153" s="13">
        <v>23</v>
      </c>
      <c r="BS153" s="13">
        <v>30</v>
      </c>
      <c r="BT153" s="13">
        <v>34</v>
      </c>
      <c r="BU153" s="13">
        <v>24</v>
      </c>
      <c r="BV153" s="13">
        <v>20</v>
      </c>
      <c r="BW153" s="13">
        <v>29</v>
      </c>
      <c r="BX153" s="13">
        <v>22</v>
      </c>
      <c r="BY153" s="13">
        <v>36</v>
      </c>
      <c r="BZ153" s="13">
        <v>21</v>
      </c>
      <c r="CA153" s="13">
        <v>28</v>
      </c>
      <c r="CB153" s="13">
        <v>29</v>
      </c>
      <c r="CC153" s="13">
        <v>33</v>
      </c>
      <c r="CD153" s="13">
        <v>29</v>
      </c>
      <c r="CE153" s="13">
        <v>23</v>
      </c>
      <c r="CF153" s="13">
        <v>22</v>
      </c>
      <c r="CG153" s="13">
        <v>32</v>
      </c>
      <c r="CH153" s="13">
        <v>24</v>
      </c>
      <c r="CI153" s="13">
        <v>24</v>
      </c>
      <c r="CJ153" s="13">
        <v>27</v>
      </c>
      <c r="CK153" s="13">
        <v>18</v>
      </c>
      <c r="CL153" s="13">
        <v>28</v>
      </c>
      <c r="CM153" s="13">
        <v>26</v>
      </c>
      <c r="CN153" s="13">
        <v>25</v>
      </c>
      <c r="CO153" s="13">
        <v>26</v>
      </c>
      <c r="CP153" s="13">
        <v>17</v>
      </c>
      <c r="CQ153" s="13">
        <v>25</v>
      </c>
      <c r="CR153" s="13">
        <v>16</v>
      </c>
      <c r="CS153" s="13">
        <v>20</v>
      </c>
      <c r="CT153" s="13">
        <v>13</v>
      </c>
      <c r="CU153" s="13">
        <v>13</v>
      </c>
      <c r="CV153" s="13">
        <v>18</v>
      </c>
      <c r="CW153" s="13">
        <v>6</v>
      </c>
      <c r="CX153" s="13">
        <v>14</v>
      </c>
      <c r="CY153" s="13">
        <v>5</v>
      </c>
      <c r="CZ153" s="13">
        <v>10</v>
      </c>
      <c r="DA153" s="13">
        <v>10</v>
      </c>
      <c r="DB153" s="13">
        <v>6</v>
      </c>
      <c r="DC153" s="13">
        <v>7</v>
      </c>
      <c r="DD153" s="13">
        <v>8</v>
      </c>
      <c r="DE153" s="13">
        <v>4</v>
      </c>
      <c r="DF153" s="13">
        <v>6</v>
      </c>
      <c r="DG153" s="13">
        <v>7</v>
      </c>
      <c r="DH153" s="13">
        <v>8</v>
      </c>
      <c r="DI153" s="13">
        <v>6</v>
      </c>
      <c r="DJ153" s="13">
        <v>3</v>
      </c>
      <c r="DK153" s="13">
        <v>4</v>
      </c>
      <c r="DL153" s="13">
        <v>12</v>
      </c>
      <c r="DM153" s="13">
        <v>3</v>
      </c>
      <c r="DN153" s="13">
        <v>3</v>
      </c>
      <c r="DO153" s="13">
        <v>2</v>
      </c>
      <c r="DP153" s="13">
        <v>1</v>
      </c>
      <c r="DQ153" s="13">
        <v>6</v>
      </c>
      <c r="DR153" s="13">
        <v>3</v>
      </c>
      <c r="DS153" s="13">
        <v>2</v>
      </c>
      <c r="DT153" s="13">
        <v>3</v>
      </c>
      <c r="DU153" s="13">
        <v>2</v>
      </c>
      <c r="DV153" s="13">
        <v>1</v>
      </c>
      <c r="DW153" s="13">
        <v>1</v>
      </c>
      <c r="DX153" s="13">
        <v>3</v>
      </c>
      <c r="DY153" s="13">
        <v>3</v>
      </c>
      <c r="DZ153" s="13"/>
      <c r="EA153" s="13">
        <v>1</v>
      </c>
      <c r="EB153" s="13">
        <v>2</v>
      </c>
      <c r="EC153" s="13">
        <v>1</v>
      </c>
      <c r="ED153" s="13">
        <v>1</v>
      </c>
      <c r="EE153" s="13"/>
      <c r="EF153" s="13">
        <v>1</v>
      </c>
      <c r="EG153" s="13">
        <v>1</v>
      </c>
      <c r="EH153" s="13"/>
      <c r="EI153" s="13"/>
      <c r="EJ153" s="13">
        <v>1</v>
      </c>
      <c r="EK153" s="13"/>
      <c r="EL153" s="13"/>
      <c r="EM153" s="13"/>
      <c r="EN153" s="13">
        <v>1</v>
      </c>
      <c r="EO153" s="13"/>
      <c r="EP153" s="13"/>
      <c r="EQ153" s="13"/>
      <c r="ER153" s="13">
        <v>1</v>
      </c>
      <c r="ES153" s="13"/>
      <c r="ET153" s="13"/>
      <c r="EU153" s="13"/>
      <c r="EV153" s="13"/>
      <c r="EW153" s="13"/>
      <c r="EX153" s="13"/>
      <c r="EY153" s="13"/>
      <c r="EZ153" s="13"/>
      <c r="FA153" s="13"/>
      <c r="FB153" s="59">
        <v>1047</v>
      </c>
      <c r="FC153" s="13">
        <v>5</v>
      </c>
      <c r="FD153" s="13">
        <v>3</v>
      </c>
      <c r="FE153" s="13">
        <v>2</v>
      </c>
      <c r="FF153" s="13">
        <v>3</v>
      </c>
      <c r="FG153" s="13">
        <v>1</v>
      </c>
      <c r="FH153" s="13">
        <v>5</v>
      </c>
      <c r="FI153" s="13">
        <v>4</v>
      </c>
      <c r="FJ153" s="13">
        <v>1</v>
      </c>
      <c r="FK153" s="13">
        <v>3</v>
      </c>
      <c r="FL153" s="13">
        <v>4</v>
      </c>
      <c r="FM153" s="13">
        <v>3</v>
      </c>
      <c r="FN153" s="13">
        <v>2</v>
      </c>
      <c r="FO153" s="13">
        <v>2</v>
      </c>
      <c r="FP153" s="13">
        <v>3</v>
      </c>
      <c r="FQ153" s="13">
        <v>2</v>
      </c>
      <c r="FR153" s="13">
        <v>3</v>
      </c>
      <c r="FS153" s="13">
        <v>8</v>
      </c>
      <c r="FT153" s="13">
        <v>7</v>
      </c>
      <c r="FU153" s="13">
        <v>11</v>
      </c>
      <c r="FV153" s="13">
        <v>8</v>
      </c>
      <c r="FW153" s="13">
        <v>21</v>
      </c>
      <c r="FX153" s="13">
        <v>20</v>
      </c>
      <c r="FY153" s="13">
        <v>16</v>
      </c>
      <c r="FZ153" s="13">
        <v>29</v>
      </c>
      <c r="GA153" s="13">
        <v>26</v>
      </c>
      <c r="GB153" s="13">
        <v>31</v>
      </c>
      <c r="GC153" s="13">
        <v>35</v>
      </c>
      <c r="GD153" s="13">
        <v>28</v>
      </c>
      <c r="GE153" s="13">
        <v>35</v>
      </c>
      <c r="GF153" s="13">
        <v>32</v>
      </c>
      <c r="GG153" s="13">
        <v>35</v>
      </c>
      <c r="GH153" s="13">
        <v>29</v>
      </c>
      <c r="GI153" s="13">
        <v>37</v>
      </c>
      <c r="GJ153" s="13">
        <v>37</v>
      </c>
      <c r="GK153" s="13">
        <v>27</v>
      </c>
      <c r="GL153" s="13">
        <v>26</v>
      </c>
      <c r="GM153" s="13">
        <v>29</v>
      </c>
      <c r="GN153" s="13">
        <v>34</v>
      </c>
      <c r="GO153" s="13">
        <v>36</v>
      </c>
      <c r="GP153" s="13">
        <v>37</v>
      </c>
      <c r="GQ153" s="13">
        <v>25</v>
      </c>
      <c r="GR153" s="13">
        <v>27</v>
      </c>
      <c r="GS153" s="13">
        <v>25</v>
      </c>
      <c r="GT153" s="13">
        <v>19</v>
      </c>
      <c r="GU153" s="13">
        <v>19</v>
      </c>
      <c r="GV153" s="13">
        <v>29</v>
      </c>
      <c r="GW153" s="13">
        <v>21</v>
      </c>
      <c r="GX153" s="13">
        <v>23</v>
      </c>
      <c r="GY153" s="13">
        <v>24</v>
      </c>
      <c r="GZ153" s="13">
        <v>16</v>
      </c>
      <c r="HA153" s="13">
        <v>21</v>
      </c>
      <c r="HB153" s="13">
        <v>17</v>
      </c>
      <c r="HC153" s="13">
        <v>13</v>
      </c>
      <c r="HD153" s="13">
        <v>16</v>
      </c>
      <c r="HE153" s="13">
        <v>19</v>
      </c>
      <c r="HF153" s="13">
        <v>17</v>
      </c>
      <c r="HG153" s="13">
        <v>7</v>
      </c>
      <c r="HH153" s="13">
        <v>17</v>
      </c>
      <c r="HI153" s="13">
        <v>12</v>
      </c>
      <c r="HJ153" s="13">
        <v>5</v>
      </c>
      <c r="HK153" s="13">
        <v>15</v>
      </c>
      <c r="HL153" s="13">
        <v>3</v>
      </c>
      <c r="HM153" s="13">
        <v>10</v>
      </c>
      <c r="HN153" s="13">
        <v>7</v>
      </c>
      <c r="HO153" s="13">
        <v>7</v>
      </c>
      <c r="HP153" s="13">
        <v>7</v>
      </c>
      <c r="HQ153" s="13">
        <v>10</v>
      </c>
      <c r="HR153" s="13">
        <v>8</v>
      </c>
      <c r="HS153" s="13">
        <v>7</v>
      </c>
      <c r="HT153" s="13">
        <v>4</v>
      </c>
      <c r="HU153" s="13">
        <v>8</v>
      </c>
      <c r="HV153" s="13">
        <v>3</v>
      </c>
      <c r="HW153" s="13">
        <v>4</v>
      </c>
      <c r="HX153" s="13">
        <v>5</v>
      </c>
      <c r="HY153" s="13">
        <v>5</v>
      </c>
      <c r="HZ153" s="13">
        <v>4</v>
      </c>
      <c r="IA153" s="13">
        <v>3</v>
      </c>
      <c r="IB153" s="13">
        <v>2</v>
      </c>
      <c r="IC153" s="13"/>
      <c r="ID153" s="13">
        <v>4</v>
      </c>
      <c r="IE153" s="13">
        <v>4</v>
      </c>
      <c r="IF153" s="13">
        <v>1</v>
      </c>
      <c r="IG153" s="13"/>
      <c r="IH153" s="13">
        <v>4</v>
      </c>
      <c r="II153" s="13">
        <v>2</v>
      </c>
      <c r="IJ153" s="13">
        <v>1</v>
      </c>
      <c r="IK153" s="13">
        <v>1</v>
      </c>
      <c r="IL153" s="13">
        <v>1</v>
      </c>
      <c r="IM153" s="13">
        <v>1</v>
      </c>
      <c r="IN153" s="13">
        <v>1</v>
      </c>
      <c r="IO153" s="13">
        <v>2</v>
      </c>
      <c r="IP153" s="13">
        <v>1</v>
      </c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59">
        <v>1187</v>
      </c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>
        <v>1</v>
      </c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>
        <v>1</v>
      </c>
      <c r="LJ153" s="13"/>
      <c r="LK153" s="13"/>
      <c r="LL153" s="13">
        <v>1</v>
      </c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59">
        <v>3</v>
      </c>
      <c r="NG153" s="13">
        <v>2237</v>
      </c>
    </row>
    <row r="154" spans="1:371">
      <c r="A154" s="17" t="s">
        <v>271</v>
      </c>
      <c r="B154" s="253">
        <f t="shared" si="108"/>
        <v>44</v>
      </c>
      <c r="C154" s="253">
        <f t="shared" si="109"/>
        <v>64</v>
      </c>
      <c r="D154" s="253">
        <f t="shared" si="110"/>
        <v>58</v>
      </c>
      <c r="E154" s="253">
        <f t="shared" si="111"/>
        <v>63</v>
      </c>
      <c r="F154" s="253">
        <f t="shared" si="112"/>
        <v>259</v>
      </c>
      <c r="G154" s="253">
        <f t="shared" si="113"/>
        <v>323</v>
      </c>
      <c r="H154" s="253">
        <f t="shared" si="114"/>
        <v>339</v>
      </c>
      <c r="I154" s="253">
        <f t="shared" si="115"/>
        <v>380</v>
      </c>
      <c r="J154" s="253">
        <f t="shared" si="116"/>
        <v>209</v>
      </c>
      <c r="K154" s="253">
        <f t="shared" si="117"/>
        <v>214</v>
      </c>
      <c r="L154" s="253">
        <f t="shared" si="118"/>
        <v>144</v>
      </c>
      <c r="M154" s="253">
        <f t="shared" si="119"/>
        <v>118</v>
      </c>
      <c r="N154" s="253">
        <f t="shared" si="120"/>
        <v>98</v>
      </c>
      <c r="O154" s="253">
        <f t="shared" si="121"/>
        <v>51</v>
      </c>
      <c r="P154" s="253">
        <f t="shared" si="122"/>
        <v>43</v>
      </c>
      <c r="Q154" s="253">
        <f t="shared" si="123"/>
        <v>29</v>
      </c>
      <c r="R154" s="253">
        <f t="shared" si="124"/>
        <v>14</v>
      </c>
      <c r="S154" s="253">
        <f t="shared" si="125"/>
        <v>14</v>
      </c>
      <c r="T154" s="253">
        <f t="shared" si="126"/>
        <v>4</v>
      </c>
      <c r="U154" s="253">
        <f t="shared" si="127"/>
        <v>3</v>
      </c>
      <c r="W154" s="16" t="s">
        <v>271</v>
      </c>
      <c r="X154" s="447">
        <f t="shared" si="87"/>
        <v>44</v>
      </c>
      <c r="Y154" s="447">
        <f t="shared" si="88"/>
        <v>64</v>
      </c>
      <c r="Z154" s="447">
        <f t="shared" si="89"/>
        <v>58</v>
      </c>
      <c r="AA154" s="447">
        <f t="shared" si="90"/>
        <v>63</v>
      </c>
      <c r="AB154" s="447">
        <f t="shared" si="91"/>
        <v>259</v>
      </c>
      <c r="AC154" s="447">
        <f t="shared" si="92"/>
        <v>323</v>
      </c>
      <c r="AD154" s="447">
        <f t="shared" si="93"/>
        <v>339</v>
      </c>
      <c r="AE154" s="447">
        <f t="shared" si="94"/>
        <v>380</v>
      </c>
      <c r="AF154" s="447">
        <f t="shared" si="95"/>
        <v>209</v>
      </c>
      <c r="AG154" s="447">
        <f t="shared" si="96"/>
        <v>214</v>
      </c>
      <c r="AH154" s="447">
        <f t="shared" si="97"/>
        <v>144</v>
      </c>
      <c r="AI154" s="447">
        <f t="shared" si="98"/>
        <v>118</v>
      </c>
      <c r="AJ154" s="447">
        <f t="shared" si="99"/>
        <v>98</v>
      </c>
      <c r="AK154" s="447">
        <f t="shared" si="100"/>
        <v>51</v>
      </c>
      <c r="AL154" s="447">
        <f t="shared" si="101"/>
        <v>43</v>
      </c>
      <c r="AM154" s="447">
        <f t="shared" si="102"/>
        <v>29</v>
      </c>
      <c r="AN154" s="447">
        <f t="shared" si="103"/>
        <v>14</v>
      </c>
      <c r="AO154" s="447">
        <f t="shared" si="104"/>
        <v>14</v>
      </c>
      <c r="AP154" s="447">
        <f t="shared" si="105"/>
        <v>4</v>
      </c>
      <c r="AQ154" s="447">
        <f t="shared" si="106"/>
        <v>3</v>
      </c>
      <c r="AR154" s="447">
        <f t="shared" si="107"/>
        <v>19</v>
      </c>
      <c r="AT154" s="16" t="s">
        <v>271</v>
      </c>
      <c r="AU154" s="13">
        <v>13</v>
      </c>
      <c r="AV154" s="13">
        <v>12</v>
      </c>
      <c r="AW154" s="13">
        <v>8</v>
      </c>
      <c r="AX154" s="13">
        <v>4</v>
      </c>
      <c r="AY154" s="13">
        <v>7</v>
      </c>
      <c r="AZ154" s="13">
        <v>8</v>
      </c>
      <c r="BA154" s="13">
        <v>4</v>
      </c>
      <c r="BB154" s="13">
        <v>3</v>
      </c>
      <c r="BC154" s="13">
        <v>4</v>
      </c>
      <c r="BD154" s="13">
        <v>1</v>
      </c>
      <c r="BE154" s="13">
        <v>1</v>
      </c>
      <c r="BF154" s="13">
        <v>2</v>
      </c>
      <c r="BG154" s="13">
        <v>1</v>
      </c>
      <c r="BH154" s="13">
        <v>2</v>
      </c>
      <c r="BI154" s="13">
        <v>7</v>
      </c>
      <c r="BJ154" s="13">
        <v>6</v>
      </c>
      <c r="BK154" s="13">
        <v>15</v>
      </c>
      <c r="BL154" s="13">
        <v>7</v>
      </c>
      <c r="BM154" s="13">
        <v>6</v>
      </c>
      <c r="BN154" s="13">
        <v>16</v>
      </c>
      <c r="BO154" s="13">
        <v>16</v>
      </c>
      <c r="BP154" s="13">
        <v>16</v>
      </c>
      <c r="BQ154" s="13">
        <v>16</v>
      </c>
      <c r="BR154" s="13">
        <v>18</v>
      </c>
      <c r="BS154" s="13">
        <v>33</v>
      </c>
      <c r="BT154" s="13">
        <v>30</v>
      </c>
      <c r="BU154" s="13">
        <v>37</v>
      </c>
      <c r="BV154" s="13">
        <v>44</v>
      </c>
      <c r="BW154" s="13">
        <v>58</v>
      </c>
      <c r="BX154" s="13">
        <v>55</v>
      </c>
      <c r="BY154" s="13">
        <v>35</v>
      </c>
      <c r="BZ154" s="13">
        <v>43</v>
      </c>
      <c r="CA154" s="13">
        <v>42</v>
      </c>
      <c r="CB154" s="13">
        <v>43</v>
      </c>
      <c r="CC154" s="13">
        <v>46</v>
      </c>
      <c r="CD154" s="13">
        <v>30</v>
      </c>
      <c r="CE154" s="13">
        <v>27</v>
      </c>
      <c r="CF154" s="13">
        <v>41</v>
      </c>
      <c r="CG154" s="13">
        <v>28</v>
      </c>
      <c r="CH154" s="13">
        <v>45</v>
      </c>
      <c r="CI154" s="13">
        <v>30</v>
      </c>
      <c r="CJ154" s="13">
        <v>20</v>
      </c>
      <c r="CK154" s="13">
        <v>22</v>
      </c>
      <c r="CL154" s="13">
        <v>20</v>
      </c>
      <c r="CM154" s="13">
        <v>28</v>
      </c>
      <c r="CN154" s="13">
        <v>17</v>
      </c>
      <c r="CO154" s="13">
        <v>26</v>
      </c>
      <c r="CP154" s="13">
        <v>18</v>
      </c>
      <c r="CQ154" s="13">
        <v>15</v>
      </c>
      <c r="CR154" s="13">
        <v>18</v>
      </c>
      <c r="CS154" s="13">
        <v>13</v>
      </c>
      <c r="CT154" s="13">
        <v>16</v>
      </c>
      <c r="CU154" s="13">
        <v>15</v>
      </c>
      <c r="CV154" s="13">
        <v>11</v>
      </c>
      <c r="CW154" s="13">
        <v>15</v>
      </c>
      <c r="CX154" s="13">
        <v>12</v>
      </c>
      <c r="CY154" s="13">
        <v>7</v>
      </c>
      <c r="CZ154" s="13">
        <v>7</v>
      </c>
      <c r="DA154" s="13">
        <v>11</v>
      </c>
      <c r="DB154" s="13">
        <v>11</v>
      </c>
      <c r="DC154" s="13">
        <v>3</v>
      </c>
      <c r="DD154" s="13">
        <v>8</v>
      </c>
      <c r="DE154" s="13">
        <v>14</v>
      </c>
      <c r="DF154" s="13">
        <v>3</v>
      </c>
      <c r="DG154" s="13">
        <v>4</v>
      </c>
      <c r="DH154" s="13">
        <v>6</v>
      </c>
      <c r="DI154" s="13">
        <v>4</v>
      </c>
      <c r="DJ154" s="13">
        <v>2</v>
      </c>
      <c r="DK154" s="13">
        <v>2</v>
      </c>
      <c r="DL154" s="13">
        <v>5</v>
      </c>
      <c r="DM154" s="13">
        <v>3</v>
      </c>
      <c r="DN154" s="13">
        <v>4</v>
      </c>
      <c r="DO154" s="13">
        <v>1</v>
      </c>
      <c r="DP154" s="13">
        <v>3</v>
      </c>
      <c r="DQ154" s="13">
        <v>2</v>
      </c>
      <c r="DR154" s="13">
        <v>3</v>
      </c>
      <c r="DS154" s="13">
        <v>2</v>
      </c>
      <c r="DT154" s="13">
        <v>4</v>
      </c>
      <c r="DU154" s="13">
        <v>5</v>
      </c>
      <c r="DV154" s="13">
        <v>2</v>
      </c>
      <c r="DW154" s="13">
        <v>3</v>
      </c>
      <c r="DX154" s="13">
        <v>1</v>
      </c>
      <c r="DY154" s="13"/>
      <c r="DZ154" s="13">
        <v>2</v>
      </c>
      <c r="EA154" s="13">
        <v>1</v>
      </c>
      <c r="EB154" s="13">
        <v>2</v>
      </c>
      <c r="EC154" s="13"/>
      <c r="ED154" s="13">
        <v>1</v>
      </c>
      <c r="EE154" s="13">
        <v>1</v>
      </c>
      <c r="EF154" s="13">
        <v>3</v>
      </c>
      <c r="EG154" s="13"/>
      <c r="EH154" s="13"/>
      <c r="EI154" s="13"/>
      <c r="EJ154" s="13"/>
      <c r="EK154" s="13"/>
      <c r="EL154" s="13">
        <v>1</v>
      </c>
      <c r="EM154" s="13">
        <v>1</v>
      </c>
      <c r="EN154" s="13"/>
      <c r="EO154" s="13">
        <v>1</v>
      </c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59">
        <v>1259</v>
      </c>
      <c r="FC154" s="13">
        <v>5</v>
      </c>
      <c r="FD154" s="13">
        <v>4</v>
      </c>
      <c r="FE154" s="13">
        <v>9</v>
      </c>
      <c r="FF154" s="13">
        <v>8</v>
      </c>
      <c r="FG154" s="13">
        <v>2</v>
      </c>
      <c r="FH154" s="13">
        <v>5</v>
      </c>
      <c r="FI154" s="13">
        <v>6</v>
      </c>
      <c r="FJ154" s="13">
        <v>5</v>
      </c>
      <c r="FK154" s="13"/>
      <c r="FL154" s="13"/>
      <c r="FM154" s="13">
        <v>2</v>
      </c>
      <c r="FN154" s="13">
        <v>3</v>
      </c>
      <c r="FO154" s="13">
        <v>5</v>
      </c>
      <c r="FP154" s="13">
        <v>1</v>
      </c>
      <c r="FQ154" s="13">
        <v>6</v>
      </c>
      <c r="FR154" s="13">
        <v>10</v>
      </c>
      <c r="FS154" s="13">
        <v>2</v>
      </c>
      <c r="FT154" s="13">
        <v>10</v>
      </c>
      <c r="FU154" s="13">
        <v>11</v>
      </c>
      <c r="FV154" s="13">
        <v>8</v>
      </c>
      <c r="FW154" s="13">
        <v>16</v>
      </c>
      <c r="FX154" s="13">
        <v>18</v>
      </c>
      <c r="FY154" s="13">
        <v>24</v>
      </c>
      <c r="FZ154" s="13">
        <v>26</v>
      </c>
      <c r="GA154" s="13">
        <v>27</v>
      </c>
      <c r="GB154" s="13">
        <v>26</v>
      </c>
      <c r="GC154" s="13">
        <v>31</v>
      </c>
      <c r="GD154" s="13">
        <v>26</v>
      </c>
      <c r="GE154" s="13">
        <v>31</v>
      </c>
      <c r="GF154" s="13">
        <v>34</v>
      </c>
      <c r="GG154" s="13">
        <v>34</v>
      </c>
      <c r="GH154" s="13">
        <v>50</v>
      </c>
      <c r="GI154" s="13">
        <v>34</v>
      </c>
      <c r="GJ154" s="13">
        <v>25</v>
      </c>
      <c r="GK154" s="13">
        <v>42</v>
      </c>
      <c r="GL154" s="13">
        <v>28</v>
      </c>
      <c r="GM154" s="13">
        <v>28</v>
      </c>
      <c r="GN154" s="13">
        <v>40</v>
      </c>
      <c r="GO154" s="13">
        <v>27</v>
      </c>
      <c r="GP154" s="13">
        <v>31</v>
      </c>
      <c r="GQ154" s="13">
        <v>20</v>
      </c>
      <c r="GR154" s="13">
        <v>23</v>
      </c>
      <c r="GS154" s="13">
        <v>18</v>
      </c>
      <c r="GT154" s="13">
        <v>20</v>
      </c>
      <c r="GU154" s="13">
        <v>26</v>
      </c>
      <c r="GV154" s="13">
        <v>24</v>
      </c>
      <c r="GW154" s="13">
        <v>23</v>
      </c>
      <c r="GX154" s="13">
        <v>23</v>
      </c>
      <c r="GY154" s="13">
        <v>13</v>
      </c>
      <c r="GZ154" s="13">
        <v>19</v>
      </c>
      <c r="HA154" s="13">
        <v>11</v>
      </c>
      <c r="HB154" s="13">
        <v>20</v>
      </c>
      <c r="HC154" s="13">
        <v>16</v>
      </c>
      <c r="HD154" s="13">
        <v>13</v>
      </c>
      <c r="HE154" s="13">
        <v>14</v>
      </c>
      <c r="HF154" s="13">
        <v>16</v>
      </c>
      <c r="HG154" s="13">
        <v>12</v>
      </c>
      <c r="HH154" s="13">
        <v>21</v>
      </c>
      <c r="HI154" s="13">
        <v>11</v>
      </c>
      <c r="HJ154" s="13">
        <v>10</v>
      </c>
      <c r="HK154" s="13">
        <v>8</v>
      </c>
      <c r="HL154" s="13">
        <v>10</v>
      </c>
      <c r="HM154" s="13">
        <v>12</v>
      </c>
      <c r="HN154" s="13">
        <v>15</v>
      </c>
      <c r="HO154" s="13">
        <v>13</v>
      </c>
      <c r="HP154" s="13">
        <v>11</v>
      </c>
      <c r="HQ154" s="13">
        <v>5</v>
      </c>
      <c r="HR154" s="13">
        <v>8</v>
      </c>
      <c r="HS154" s="13">
        <v>10</v>
      </c>
      <c r="HT154" s="13">
        <v>6</v>
      </c>
      <c r="HU154" s="13">
        <v>9</v>
      </c>
      <c r="HV154" s="13">
        <v>7</v>
      </c>
      <c r="HW154" s="13">
        <v>5</v>
      </c>
      <c r="HX154" s="13">
        <v>4</v>
      </c>
      <c r="HY154" s="13">
        <v>3</v>
      </c>
      <c r="HZ154" s="13">
        <v>5</v>
      </c>
      <c r="IA154" s="13">
        <v>4</v>
      </c>
      <c r="IB154" s="13">
        <v>1</v>
      </c>
      <c r="IC154" s="13">
        <v>1</v>
      </c>
      <c r="ID154" s="13">
        <v>4</v>
      </c>
      <c r="IE154" s="13"/>
      <c r="IF154" s="13">
        <v>3</v>
      </c>
      <c r="IG154" s="13">
        <v>2</v>
      </c>
      <c r="IH154" s="13">
        <v>1</v>
      </c>
      <c r="II154" s="13">
        <v>2</v>
      </c>
      <c r="IJ154" s="13">
        <v>2</v>
      </c>
      <c r="IK154" s="13"/>
      <c r="IL154" s="13">
        <v>1</v>
      </c>
      <c r="IM154" s="13">
        <v>3</v>
      </c>
      <c r="IN154" s="13"/>
      <c r="IO154" s="13"/>
      <c r="IP154" s="13">
        <v>1</v>
      </c>
      <c r="IQ154" s="13"/>
      <c r="IR154" s="13">
        <v>1</v>
      </c>
      <c r="IS154" s="13">
        <v>1</v>
      </c>
      <c r="IT154" s="13"/>
      <c r="IU154" s="13"/>
      <c r="IV154" s="13"/>
      <c r="IW154" s="13"/>
      <c r="IX154" s="13">
        <v>1</v>
      </c>
      <c r="IY154" s="13"/>
      <c r="IZ154" s="13"/>
      <c r="JA154" s="13"/>
      <c r="JB154" s="13"/>
      <c r="JC154" s="13"/>
      <c r="JD154" s="13"/>
      <c r="JE154" s="13">
        <v>2</v>
      </c>
      <c r="JF154" s="59">
        <v>1214</v>
      </c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>
        <v>1</v>
      </c>
      <c r="KC154" s="13"/>
      <c r="KD154" s="13"/>
      <c r="KE154" s="13"/>
      <c r="KF154" s="13"/>
      <c r="KG154" s="13">
        <v>3</v>
      </c>
      <c r="KH154" s="13"/>
      <c r="KI154" s="13"/>
      <c r="KJ154" s="13">
        <v>1</v>
      </c>
      <c r="KK154" s="13"/>
      <c r="KL154" s="13"/>
      <c r="KM154" s="13"/>
      <c r="KN154" s="13"/>
      <c r="KO154" s="13"/>
      <c r="KP154" s="13"/>
      <c r="KQ154" s="13">
        <v>1</v>
      </c>
      <c r="KR154" s="13"/>
      <c r="KS154" s="13"/>
      <c r="KT154" s="13">
        <v>1</v>
      </c>
      <c r="KU154" s="13"/>
      <c r="KV154" s="13"/>
      <c r="KW154" s="13"/>
      <c r="KX154" s="13">
        <v>2</v>
      </c>
      <c r="KY154" s="13"/>
      <c r="KZ154" s="13"/>
      <c r="LA154" s="13">
        <v>1</v>
      </c>
      <c r="LB154" s="13"/>
      <c r="LC154" s="13"/>
      <c r="LD154" s="13"/>
      <c r="LE154" s="13">
        <v>1</v>
      </c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>
        <v>1</v>
      </c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>
        <v>1</v>
      </c>
      <c r="MC154" s="13"/>
      <c r="MD154" s="13"/>
      <c r="ME154" s="13"/>
      <c r="MF154" s="13"/>
      <c r="MG154" s="13"/>
      <c r="MH154" s="13">
        <v>1</v>
      </c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>
        <v>3</v>
      </c>
      <c r="NF154" s="59">
        <v>17</v>
      </c>
      <c r="NG154" s="13">
        <v>2490</v>
      </c>
    </row>
    <row r="155" spans="1:371">
      <c r="A155" s="8" t="s">
        <v>165</v>
      </c>
      <c r="B155" s="253">
        <f t="shared" si="108"/>
        <v>2</v>
      </c>
      <c r="C155" s="253">
        <f t="shared" si="109"/>
        <v>1</v>
      </c>
      <c r="D155" s="253">
        <f t="shared" si="110"/>
        <v>7</v>
      </c>
      <c r="E155" s="253">
        <f t="shared" si="111"/>
        <v>10</v>
      </c>
      <c r="F155" s="253">
        <f t="shared" si="112"/>
        <v>16</v>
      </c>
      <c r="G155" s="253">
        <f t="shared" si="113"/>
        <v>28</v>
      </c>
      <c r="H155" s="253">
        <f t="shared" si="114"/>
        <v>19</v>
      </c>
      <c r="I155" s="253">
        <f t="shared" si="115"/>
        <v>18</v>
      </c>
      <c r="J155" s="253">
        <f t="shared" si="116"/>
        <v>23</v>
      </c>
      <c r="K155" s="253">
        <f t="shared" si="117"/>
        <v>22</v>
      </c>
      <c r="L155" s="253">
        <f t="shared" si="118"/>
        <v>6</v>
      </c>
      <c r="M155" s="253">
        <f t="shared" si="119"/>
        <v>8</v>
      </c>
      <c r="N155" s="253">
        <f t="shared" si="120"/>
        <v>6</v>
      </c>
      <c r="O155" s="253">
        <f t="shared" si="121"/>
        <v>6</v>
      </c>
      <c r="P155" s="253">
        <f t="shared" si="122"/>
        <v>3</v>
      </c>
      <c r="Q155" s="253">
        <f t="shared" si="123"/>
        <v>3</v>
      </c>
      <c r="R155" s="253">
        <f t="shared" si="124"/>
        <v>3</v>
      </c>
      <c r="S155" s="253">
        <f t="shared" si="125"/>
        <v>3</v>
      </c>
      <c r="T155" s="253">
        <f t="shared" si="126"/>
        <v>1</v>
      </c>
      <c r="U155" s="253">
        <f t="shared" si="127"/>
        <v>0</v>
      </c>
      <c r="W155" s="16" t="s">
        <v>165</v>
      </c>
      <c r="X155" s="447">
        <f t="shared" si="87"/>
        <v>2</v>
      </c>
      <c r="Y155" s="447">
        <f t="shared" si="88"/>
        <v>1</v>
      </c>
      <c r="Z155" s="447">
        <f t="shared" si="89"/>
        <v>7</v>
      </c>
      <c r="AA155" s="447">
        <f t="shared" si="90"/>
        <v>10</v>
      </c>
      <c r="AB155" s="447">
        <f t="shared" si="91"/>
        <v>16</v>
      </c>
      <c r="AC155" s="447">
        <f t="shared" si="92"/>
        <v>28</v>
      </c>
      <c r="AD155" s="447">
        <f t="shared" si="93"/>
        <v>19</v>
      </c>
      <c r="AE155" s="447">
        <f t="shared" si="94"/>
        <v>18</v>
      </c>
      <c r="AF155" s="447">
        <f t="shared" si="95"/>
        <v>23</v>
      </c>
      <c r="AG155" s="447">
        <f t="shared" si="96"/>
        <v>22</v>
      </c>
      <c r="AH155" s="447">
        <f t="shared" si="97"/>
        <v>6</v>
      </c>
      <c r="AI155" s="447">
        <f t="shared" si="98"/>
        <v>8</v>
      </c>
      <c r="AJ155" s="447">
        <f t="shared" si="99"/>
        <v>6</v>
      </c>
      <c r="AK155" s="447">
        <f t="shared" si="100"/>
        <v>6</v>
      </c>
      <c r="AL155" s="447">
        <f t="shared" si="101"/>
        <v>3</v>
      </c>
      <c r="AM155" s="447">
        <f t="shared" si="102"/>
        <v>3</v>
      </c>
      <c r="AN155" s="447">
        <f t="shared" si="103"/>
        <v>3</v>
      </c>
      <c r="AO155" s="447">
        <f t="shared" si="104"/>
        <v>3</v>
      </c>
      <c r="AP155" s="447">
        <f t="shared" si="105"/>
        <v>1</v>
      </c>
      <c r="AQ155" s="447">
        <f t="shared" si="106"/>
        <v>0</v>
      </c>
      <c r="AR155" s="447">
        <f t="shared" si="107"/>
        <v>1</v>
      </c>
      <c r="AT155" s="16" t="s">
        <v>165</v>
      </c>
      <c r="AU155" s="13"/>
      <c r="AV155" s="13"/>
      <c r="AW155" s="13"/>
      <c r="AX155" s="13"/>
      <c r="AY155" s="13">
        <v>1</v>
      </c>
      <c r="AZ155" s="13"/>
      <c r="BA155" s="13"/>
      <c r="BB155" s="13"/>
      <c r="BC155" s="13"/>
      <c r="BD155" s="13"/>
      <c r="BE155" s="13"/>
      <c r="BF155" s="13"/>
      <c r="BG155" s="13">
        <v>1</v>
      </c>
      <c r="BH155" s="13"/>
      <c r="BI155" s="13">
        <v>1</v>
      </c>
      <c r="BJ155" s="13">
        <v>2</v>
      </c>
      <c r="BK155" s="13">
        <v>2</v>
      </c>
      <c r="BL155" s="13">
        <v>2</v>
      </c>
      <c r="BM155" s="13">
        <v>1</v>
      </c>
      <c r="BN155" s="13">
        <v>1</v>
      </c>
      <c r="BO155" s="13"/>
      <c r="BP155" s="13">
        <v>1</v>
      </c>
      <c r="BQ155" s="13">
        <v>2</v>
      </c>
      <c r="BR155" s="13">
        <v>2</v>
      </c>
      <c r="BS155" s="13">
        <v>2</v>
      </c>
      <c r="BT155" s="13">
        <v>3</v>
      </c>
      <c r="BU155" s="13">
        <v>4</v>
      </c>
      <c r="BV155" s="13">
        <v>5</v>
      </c>
      <c r="BW155" s="13">
        <v>3</v>
      </c>
      <c r="BX155" s="13">
        <v>6</v>
      </c>
      <c r="BY155" s="13">
        <v>1</v>
      </c>
      <c r="BZ155" s="13"/>
      <c r="CA155" s="13">
        <v>1</v>
      </c>
      <c r="CB155" s="13">
        <v>2</v>
      </c>
      <c r="CC155" s="13"/>
      <c r="CD155" s="13">
        <v>2</v>
      </c>
      <c r="CE155" s="13">
        <v>5</v>
      </c>
      <c r="CF155" s="13">
        <v>3</v>
      </c>
      <c r="CG155" s="13">
        <v>3</v>
      </c>
      <c r="CH155" s="13">
        <v>1</v>
      </c>
      <c r="CI155" s="13">
        <v>3</v>
      </c>
      <c r="CJ155" s="13">
        <v>3</v>
      </c>
      <c r="CK155" s="13">
        <v>4</v>
      </c>
      <c r="CL155" s="13">
        <v>3</v>
      </c>
      <c r="CM155" s="13"/>
      <c r="CN155" s="13">
        <v>4</v>
      </c>
      <c r="CO155" s="13"/>
      <c r="CP155" s="13">
        <v>2</v>
      </c>
      <c r="CQ155" s="13">
        <v>2</v>
      </c>
      <c r="CR155" s="13">
        <v>1</v>
      </c>
      <c r="CS155" s="13">
        <v>1</v>
      </c>
      <c r="CT155" s="13">
        <v>1</v>
      </c>
      <c r="CU155" s="13">
        <v>3</v>
      </c>
      <c r="CV155" s="13"/>
      <c r="CW155" s="13"/>
      <c r="CX155" s="13">
        <v>2</v>
      </c>
      <c r="CY155" s="13"/>
      <c r="CZ155" s="13"/>
      <c r="DA155" s="13"/>
      <c r="DB155" s="13">
        <v>1</v>
      </c>
      <c r="DC155" s="13"/>
      <c r="DD155" s="13">
        <v>2</v>
      </c>
      <c r="DE155" s="13"/>
      <c r="DF155" s="13">
        <v>1</v>
      </c>
      <c r="DG155" s="13"/>
      <c r="DH155" s="13"/>
      <c r="DI155" s="13">
        <v>1</v>
      </c>
      <c r="DJ155" s="13">
        <v>1</v>
      </c>
      <c r="DK155" s="13"/>
      <c r="DL155" s="13">
        <v>1</v>
      </c>
      <c r="DM155" s="13"/>
      <c r="DN155" s="13">
        <v>1</v>
      </c>
      <c r="DO155" s="13"/>
      <c r="DP155" s="13"/>
      <c r="DQ155" s="13"/>
      <c r="DR155" s="13"/>
      <c r="DS155" s="13">
        <v>1</v>
      </c>
      <c r="DT155" s="13">
        <v>1</v>
      </c>
      <c r="DU155" s="13"/>
      <c r="DV155" s="13"/>
      <c r="DW155" s="13">
        <v>1</v>
      </c>
      <c r="DX155" s="13">
        <v>1</v>
      </c>
      <c r="DY155" s="13"/>
      <c r="DZ155" s="13"/>
      <c r="EA155" s="13">
        <v>1</v>
      </c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59">
        <v>99</v>
      </c>
      <c r="FC155" s="13"/>
      <c r="FD155" s="13">
        <v>1</v>
      </c>
      <c r="FE155" s="13"/>
      <c r="FF155" s="13"/>
      <c r="FG155" s="13">
        <v>1</v>
      </c>
      <c r="FH155" s="13"/>
      <c r="FI155" s="13"/>
      <c r="FJ155" s="13"/>
      <c r="FK155" s="13"/>
      <c r="FL155" s="13"/>
      <c r="FM155" s="13">
        <v>1</v>
      </c>
      <c r="FN155" s="13"/>
      <c r="FO155" s="13"/>
      <c r="FP155" s="13"/>
      <c r="FQ155" s="13">
        <v>1</v>
      </c>
      <c r="FR155" s="13"/>
      <c r="FS155" s="13">
        <v>1</v>
      </c>
      <c r="FT155" s="13">
        <v>1</v>
      </c>
      <c r="FU155" s="13">
        <v>3</v>
      </c>
      <c r="FV155" s="13"/>
      <c r="FW155" s="13">
        <v>1</v>
      </c>
      <c r="FX155" s="13"/>
      <c r="FY155" s="13">
        <v>1</v>
      </c>
      <c r="FZ155" s="13">
        <v>2</v>
      </c>
      <c r="GA155" s="13">
        <v>2</v>
      </c>
      <c r="GB155" s="13">
        <v>3</v>
      </c>
      <c r="GC155" s="13">
        <v>3</v>
      </c>
      <c r="GD155" s="13">
        <v>1</v>
      </c>
      <c r="GE155" s="13">
        <v>2</v>
      </c>
      <c r="GF155" s="13">
        <v>1</v>
      </c>
      <c r="GG155" s="13">
        <v>4</v>
      </c>
      <c r="GH155" s="13">
        <v>2</v>
      </c>
      <c r="GI155" s="13">
        <v>2</v>
      </c>
      <c r="GJ155" s="13">
        <v>1</v>
      </c>
      <c r="GK155" s="13">
        <v>2</v>
      </c>
      <c r="GL155" s="13"/>
      <c r="GM155" s="13">
        <v>2</v>
      </c>
      <c r="GN155" s="13">
        <v>2</v>
      </c>
      <c r="GO155" s="13">
        <v>3</v>
      </c>
      <c r="GP155" s="13">
        <v>1</v>
      </c>
      <c r="GQ155" s="13">
        <v>2</v>
      </c>
      <c r="GR155" s="13">
        <v>3</v>
      </c>
      <c r="GS155" s="13">
        <v>2</v>
      </c>
      <c r="GT155" s="13">
        <v>4</v>
      </c>
      <c r="GU155" s="13">
        <v>3</v>
      </c>
      <c r="GV155" s="13">
        <v>1</v>
      </c>
      <c r="GW155" s="13">
        <v>2</v>
      </c>
      <c r="GX155" s="13">
        <v>1</v>
      </c>
      <c r="GY155" s="13">
        <v>1</v>
      </c>
      <c r="GZ155" s="13">
        <v>4</v>
      </c>
      <c r="HA155" s="13">
        <v>2</v>
      </c>
      <c r="HB155" s="13">
        <v>2</v>
      </c>
      <c r="HC155" s="13"/>
      <c r="HD155" s="13">
        <v>1</v>
      </c>
      <c r="HE155" s="13"/>
      <c r="HF155" s="13"/>
      <c r="HG155" s="13"/>
      <c r="HH155" s="13"/>
      <c r="HI155" s="13"/>
      <c r="HJ155" s="13">
        <v>1</v>
      </c>
      <c r="HK155" s="13">
        <v>3</v>
      </c>
      <c r="HL155" s="13"/>
      <c r="HM155" s="13">
        <v>1</v>
      </c>
      <c r="HN155" s="13"/>
      <c r="HO155" s="13">
        <v>1</v>
      </c>
      <c r="HP155" s="13"/>
      <c r="HQ155" s="13"/>
      <c r="HR155" s="13"/>
      <c r="HS155" s="13"/>
      <c r="HT155" s="13">
        <v>1</v>
      </c>
      <c r="HU155" s="13"/>
      <c r="HV155" s="13"/>
      <c r="HW155" s="13"/>
      <c r="HX155" s="13"/>
      <c r="HY155" s="13">
        <v>2</v>
      </c>
      <c r="HZ155" s="13"/>
      <c r="IA155" s="13">
        <v>1</v>
      </c>
      <c r="IB155" s="13"/>
      <c r="IC155" s="13"/>
      <c r="ID155" s="13"/>
      <c r="IE155" s="13"/>
      <c r="IF155" s="13"/>
      <c r="IG155" s="13"/>
      <c r="IH155" s="13"/>
      <c r="II155" s="13">
        <v>1</v>
      </c>
      <c r="IJ155" s="13">
        <v>1</v>
      </c>
      <c r="IK155" s="13">
        <v>1</v>
      </c>
      <c r="IL155" s="13"/>
      <c r="IM155" s="13"/>
      <c r="IN155" s="13"/>
      <c r="IO155" s="13"/>
      <c r="IP155" s="13"/>
      <c r="IQ155" s="13"/>
      <c r="IR155" s="13">
        <v>1</v>
      </c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59">
        <v>86</v>
      </c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>
        <v>1</v>
      </c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59">
        <v>1</v>
      </c>
      <c r="NG155" s="13">
        <v>186</v>
      </c>
    </row>
    <row r="156" spans="1:371">
      <c r="A156" s="8" t="s">
        <v>166</v>
      </c>
      <c r="B156" s="253">
        <f t="shared" si="108"/>
        <v>113</v>
      </c>
      <c r="C156" s="253">
        <f t="shared" si="109"/>
        <v>96</v>
      </c>
      <c r="D156" s="253">
        <f t="shared" si="110"/>
        <v>114</v>
      </c>
      <c r="E156" s="253">
        <f t="shared" si="111"/>
        <v>161</v>
      </c>
      <c r="F156" s="253">
        <f t="shared" si="112"/>
        <v>345</v>
      </c>
      <c r="G156" s="253">
        <f t="shared" si="113"/>
        <v>415</v>
      </c>
      <c r="H156" s="253">
        <f t="shared" si="114"/>
        <v>360</v>
      </c>
      <c r="I156" s="253">
        <f t="shared" si="115"/>
        <v>471</v>
      </c>
      <c r="J156" s="253">
        <f t="shared" si="116"/>
        <v>345</v>
      </c>
      <c r="K156" s="253">
        <f t="shared" si="117"/>
        <v>391</v>
      </c>
      <c r="L156" s="253">
        <f t="shared" si="118"/>
        <v>214</v>
      </c>
      <c r="M156" s="253">
        <f t="shared" si="119"/>
        <v>247</v>
      </c>
      <c r="N156" s="253">
        <f t="shared" si="120"/>
        <v>149</v>
      </c>
      <c r="O156" s="253">
        <f t="shared" si="121"/>
        <v>151</v>
      </c>
      <c r="P156" s="253">
        <f t="shared" si="122"/>
        <v>85</v>
      </c>
      <c r="Q156" s="253">
        <f t="shared" si="123"/>
        <v>72</v>
      </c>
      <c r="R156" s="253">
        <f t="shared" si="124"/>
        <v>40</v>
      </c>
      <c r="S156" s="253">
        <f t="shared" si="125"/>
        <v>47</v>
      </c>
      <c r="T156" s="253">
        <f t="shared" si="126"/>
        <v>8</v>
      </c>
      <c r="U156" s="253">
        <f t="shared" si="127"/>
        <v>34</v>
      </c>
      <c r="W156" s="16" t="s">
        <v>166</v>
      </c>
      <c r="X156" s="447">
        <f t="shared" si="87"/>
        <v>113</v>
      </c>
      <c r="Y156" s="447">
        <f t="shared" si="88"/>
        <v>96</v>
      </c>
      <c r="Z156" s="447">
        <f t="shared" si="89"/>
        <v>114</v>
      </c>
      <c r="AA156" s="447">
        <f t="shared" si="90"/>
        <v>161</v>
      </c>
      <c r="AB156" s="447">
        <f t="shared" si="91"/>
        <v>345</v>
      </c>
      <c r="AC156" s="447">
        <f t="shared" si="92"/>
        <v>415</v>
      </c>
      <c r="AD156" s="447">
        <f t="shared" si="93"/>
        <v>360</v>
      </c>
      <c r="AE156" s="447">
        <f t="shared" si="94"/>
        <v>471</v>
      </c>
      <c r="AF156" s="447">
        <f t="shared" si="95"/>
        <v>345</v>
      </c>
      <c r="AG156" s="447">
        <f t="shared" si="96"/>
        <v>391</v>
      </c>
      <c r="AH156" s="447">
        <f t="shared" si="97"/>
        <v>214</v>
      </c>
      <c r="AI156" s="447">
        <f t="shared" si="98"/>
        <v>247</v>
      </c>
      <c r="AJ156" s="447">
        <f t="shared" si="99"/>
        <v>149</v>
      </c>
      <c r="AK156" s="447">
        <f t="shared" si="100"/>
        <v>151</v>
      </c>
      <c r="AL156" s="447">
        <f t="shared" si="101"/>
        <v>85</v>
      </c>
      <c r="AM156" s="447">
        <f t="shared" si="102"/>
        <v>72</v>
      </c>
      <c r="AN156" s="447">
        <f t="shared" si="103"/>
        <v>40</v>
      </c>
      <c r="AO156" s="447">
        <f t="shared" si="104"/>
        <v>47</v>
      </c>
      <c r="AP156" s="447">
        <f t="shared" si="105"/>
        <v>8</v>
      </c>
      <c r="AQ156" s="447">
        <f t="shared" si="106"/>
        <v>34</v>
      </c>
      <c r="AR156" s="447">
        <f t="shared" si="107"/>
        <v>1</v>
      </c>
      <c r="AT156" s="16" t="s">
        <v>166</v>
      </c>
      <c r="AU156" s="13">
        <v>12</v>
      </c>
      <c r="AV156" s="13">
        <v>20</v>
      </c>
      <c r="AW156" s="13">
        <v>13</v>
      </c>
      <c r="AX156" s="13">
        <v>8</v>
      </c>
      <c r="AY156" s="13">
        <v>10</v>
      </c>
      <c r="AZ156" s="13">
        <v>6</v>
      </c>
      <c r="BA156" s="13">
        <v>11</v>
      </c>
      <c r="BB156" s="13">
        <v>6</v>
      </c>
      <c r="BC156" s="13">
        <v>6</v>
      </c>
      <c r="BD156" s="13">
        <v>4</v>
      </c>
      <c r="BE156" s="13">
        <v>13</v>
      </c>
      <c r="BF156" s="13">
        <v>9</v>
      </c>
      <c r="BG156" s="13">
        <v>11</v>
      </c>
      <c r="BH156" s="13">
        <v>12</v>
      </c>
      <c r="BI156" s="13">
        <v>15</v>
      </c>
      <c r="BJ156" s="13">
        <v>10</v>
      </c>
      <c r="BK156" s="13">
        <v>14</v>
      </c>
      <c r="BL156" s="13">
        <v>23</v>
      </c>
      <c r="BM156" s="13">
        <v>22</v>
      </c>
      <c r="BN156" s="13">
        <v>32</v>
      </c>
      <c r="BO156" s="13">
        <v>34</v>
      </c>
      <c r="BP156" s="13">
        <v>40</v>
      </c>
      <c r="BQ156" s="13">
        <v>30</v>
      </c>
      <c r="BR156" s="13">
        <v>35</v>
      </c>
      <c r="BS156" s="13">
        <v>45</v>
      </c>
      <c r="BT156" s="13">
        <v>35</v>
      </c>
      <c r="BU156" s="13">
        <v>45</v>
      </c>
      <c r="BV156" s="13">
        <v>41</v>
      </c>
      <c r="BW156" s="13">
        <v>53</v>
      </c>
      <c r="BX156" s="13">
        <v>57</v>
      </c>
      <c r="BY156" s="13">
        <v>50</v>
      </c>
      <c r="BZ156" s="13">
        <v>59</v>
      </c>
      <c r="CA156" s="13">
        <v>43</v>
      </c>
      <c r="CB156" s="13">
        <v>53</v>
      </c>
      <c r="CC156" s="13">
        <v>45</v>
      </c>
      <c r="CD156" s="13">
        <v>53</v>
      </c>
      <c r="CE156" s="13">
        <v>39</v>
      </c>
      <c r="CF156" s="13">
        <v>49</v>
      </c>
      <c r="CG156" s="13">
        <v>34</v>
      </c>
      <c r="CH156" s="13">
        <v>46</v>
      </c>
      <c r="CI156" s="13">
        <v>49</v>
      </c>
      <c r="CJ156" s="13">
        <v>48</v>
      </c>
      <c r="CK156" s="13">
        <v>41</v>
      </c>
      <c r="CL156" s="13">
        <v>34</v>
      </c>
      <c r="CM156" s="13">
        <v>46</v>
      </c>
      <c r="CN156" s="13">
        <v>32</v>
      </c>
      <c r="CO156" s="13">
        <v>41</v>
      </c>
      <c r="CP156" s="13">
        <v>37</v>
      </c>
      <c r="CQ156" s="13">
        <v>24</v>
      </c>
      <c r="CR156" s="13">
        <v>39</v>
      </c>
      <c r="CS156" s="13">
        <v>33</v>
      </c>
      <c r="CT156" s="13">
        <v>30</v>
      </c>
      <c r="CU156" s="13">
        <v>26</v>
      </c>
      <c r="CV156" s="13">
        <v>25</v>
      </c>
      <c r="CW156" s="13">
        <v>26</v>
      </c>
      <c r="CX156" s="13">
        <v>17</v>
      </c>
      <c r="CY156" s="13">
        <v>29</v>
      </c>
      <c r="CZ156" s="13">
        <v>25</v>
      </c>
      <c r="DA156" s="13">
        <v>23</v>
      </c>
      <c r="DB156" s="13">
        <v>13</v>
      </c>
      <c r="DC156" s="13">
        <v>22</v>
      </c>
      <c r="DD156" s="13">
        <v>18</v>
      </c>
      <c r="DE156" s="13">
        <v>12</v>
      </c>
      <c r="DF156" s="13">
        <v>11</v>
      </c>
      <c r="DG156" s="13">
        <v>23</v>
      </c>
      <c r="DH156" s="13">
        <v>15</v>
      </c>
      <c r="DI156" s="13">
        <v>16</v>
      </c>
      <c r="DJ156" s="13">
        <v>12</v>
      </c>
      <c r="DK156" s="13">
        <v>14</v>
      </c>
      <c r="DL156" s="13">
        <v>8</v>
      </c>
      <c r="DM156" s="13">
        <v>9</v>
      </c>
      <c r="DN156" s="13">
        <v>7</v>
      </c>
      <c r="DO156" s="13">
        <v>5</v>
      </c>
      <c r="DP156" s="13">
        <v>10</v>
      </c>
      <c r="DQ156" s="13">
        <v>7</v>
      </c>
      <c r="DR156" s="13">
        <v>9</v>
      </c>
      <c r="DS156" s="13">
        <v>10</v>
      </c>
      <c r="DT156" s="13">
        <v>5</v>
      </c>
      <c r="DU156" s="13">
        <v>4</v>
      </c>
      <c r="DV156" s="13">
        <v>6</v>
      </c>
      <c r="DW156" s="13">
        <v>4</v>
      </c>
      <c r="DX156" s="13">
        <v>7</v>
      </c>
      <c r="DY156" s="13">
        <v>4</v>
      </c>
      <c r="DZ156" s="13">
        <v>5</v>
      </c>
      <c r="EA156" s="13">
        <v>8</v>
      </c>
      <c r="EB156" s="13">
        <v>8</v>
      </c>
      <c r="EC156" s="13">
        <v>1</v>
      </c>
      <c r="ED156" s="13">
        <v>8</v>
      </c>
      <c r="EE156" s="13"/>
      <c r="EF156" s="13">
        <v>2</v>
      </c>
      <c r="EG156" s="13">
        <v>3</v>
      </c>
      <c r="EH156" s="13">
        <v>7</v>
      </c>
      <c r="EI156" s="13">
        <v>6</v>
      </c>
      <c r="EJ156" s="13">
        <v>4</v>
      </c>
      <c r="EK156" s="13">
        <v>3</v>
      </c>
      <c r="EL156" s="13">
        <v>3</v>
      </c>
      <c r="EM156" s="13">
        <v>4</v>
      </c>
      <c r="EN156" s="13"/>
      <c r="EO156" s="13">
        <v>2</v>
      </c>
      <c r="EP156" s="13"/>
      <c r="EQ156" s="13">
        <v>2</v>
      </c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59">
        <v>2085</v>
      </c>
      <c r="FC156" s="13">
        <v>20</v>
      </c>
      <c r="FD156" s="13">
        <v>18</v>
      </c>
      <c r="FE156" s="13">
        <v>13</v>
      </c>
      <c r="FF156" s="13">
        <v>4</v>
      </c>
      <c r="FG156" s="13">
        <v>9</v>
      </c>
      <c r="FH156" s="13">
        <v>6</v>
      </c>
      <c r="FI156" s="13">
        <v>14</v>
      </c>
      <c r="FJ156" s="13">
        <v>8</v>
      </c>
      <c r="FK156" s="13">
        <v>12</v>
      </c>
      <c r="FL156" s="13">
        <v>9</v>
      </c>
      <c r="FM156" s="13">
        <v>6</v>
      </c>
      <c r="FN156" s="13">
        <v>5</v>
      </c>
      <c r="FO156" s="13">
        <v>10</v>
      </c>
      <c r="FP156" s="13">
        <v>13</v>
      </c>
      <c r="FQ156" s="13">
        <v>9</v>
      </c>
      <c r="FR156" s="13">
        <v>12</v>
      </c>
      <c r="FS156" s="13">
        <v>10</v>
      </c>
      <c r="FT156" s="13">
        <v>13</v>
      </c>
      <c r="FU156" s="13">
        <v>13</v>
      </c>
      <c r="FV156" s="13">
        <v>23</v>
      </c>
      <c r="FW156" s="13">
        <v>23</v>
      </c>
      <c r="FX156" s="13">
        <v>26</v>
      </c>
      <c r="FY156" s="13">
        <v>26</v>
      </c>
      <c r="FZ156" s="13">
        <v>32</v>
      </c>
      <c r="GA156" s="13">
        <v>35</v>
      </c>
      <c r="GB156" s="13">
        <v>46</v>
      </c>
      <c r="GC156" s="13">
        <v>35</v>
      </c>
      <c r="GD156" s="13">
        <v>37</v>
      </c>
      <c r="GE156" s="13">
        <v>41</v>
      </c>
      <c r="GF156" s="13">
        <v>44</v>
      </c>
      <c r="GG156" s="13">
        <v>30</v>
      </c>
      <c r="GH156" s="13">
        <v>29</v>
      </c>
      <c r="GI156" s="13">
        <v>47</v>
      </c>
      <c r="GJ156" s="13">
        <v>39</v>
      </c>
      <c r="GK156" s="13">
        <v>40</v>
      </c>
      <c r="GL156" s="13">
        <v>37</v>
      </c>
      <c r="GM156" s="13">
        <v>39</v>
      </c>
      <c r="GN156" s="13">
        <v>44</v>
      </c>
      <c r="GO156" s="13">
        <v>22</v>
      </c>
      <c r="GP156" s="13">
        <v>33</v>
      </c>
      <c r="GQ156" s="13">
        <v>43</v>
      </c>
      <c r="GR156" s="13">
        <v>40</v>
      </c>
      <c r="GS156" s="13">
        <v>25</v>
      </c>
      <c r="GT156" s="13">
        <v>36</v>
      </c>
      <c r="GU156" s="13">
        <v>27</v>
      </c>
      <c r="GV156" s="13">
        <v>37</v>
      </c>
      <c r="GW156" s="13">
        <v>36</v>
      </c>
      <c r="GX156" s="13">
        <v>30</v>
      </c>
      <c r="GY156" s="13">
        <v>35</v>
      </c>
      <c r="GZ156" s="13">
        <v>36</v>
      </c>
      <c r="HA156" s="13">
        <v>25</v>
      </c>
      <c r="HB156" s="13">
        <v>26</v>
      </c>
      <c r="HC156" s="13">
        <v>27</v>
      </c>
      <c r="HD156" s="13">
        <v>19</v>
      </c>
      <c r="HE156" s="13">
        <v>25</v>
      </c>
      <c r="HF156" s="13">
        <v>16</v>
      </c>
      <c r="HG156" s="13">
        <v>18</v>
      </c>
      <c r="HH156" s="13">
        <v>15</v>
      </c>
      <c r="HI156" s="13">
        <v>19</v>
      </c>
      <c r="HJ156" s="13">
        <v>24</v>
      </c>
      <c r="HK156" s="13">
        <v>23</v>
      </c>
      <c r="HL156" s="13">
        <v>24</v>
      </c>
      <c r="HM156" s="13">
        <v>10</v>
      </c>
      <c r="HN156" s="13">
        <v>16</v>
      </c>
      <c r="HO156" s="13">
        <v>16</v>
      </c>
      <c r="HP156" s="13">
        <v>13</v>
      </c>
      <c r="HQ156" s="13">
        <v>10</v>
      </c>
      <c r="HR156" s="13">
        <v>20</v>
      </c>
      <c r="HS156" s="13">
        <v>8</v>
      </c>
      <c r="HT156" s="13">
        <v>9</v>
      </c>
      <c r="HU156" s="13">
        <v>7</v>
      </c>
      <c r="HV156" s="13">
        <v>15</v>
      </c>
      <c r="HW156" s="13">
        <v>11</v>
      </c>
      <c r="HX156" s="13">
        <v>9</v>
      </c>
      <c r="HY156" s="13">
        <v>11</v>
      </c>
      <c r="HZ156" s="13">
        <v>11</v>
      </c>
      <c r="IA156" s="13">
        <v>7</v>
      </c>
      <c r="IB156" s="13">
        <v>6</v>
      </c>
      <c r="IC156" s="13">
        <v>4</v>
      </c>
      <c r="ID156" s="13">
        <v>4</v>
      </c>
      <c r="IE156" s="13">
        <v>8</v>
      </c>
      <c r="IF156" s="13">
        <v>6</v>
      </c>
      <c r="IG156" s="13">
        <v>2</v>
      </c>
      <c r="IH156" s="13">
        <v>2</v>
      </c>
      <c r="II156" s="13">
        <v>6</v>
      </c>
      <c r="IJ156" s="13">
        <v>2</v>
      </c>
      <c r="IK156" s="13">
        <v>4</v>
      </c>
      <c r="IL156" s="13">
        <v>4</v>
      </c>
      <c r="IM156" s="13">
        <v>2</v>
      </c>
      <c r="IN156" s="13">
        <v>4</v>
      </c>
      <c r="IO156" s="13">
        <v>1</v>
      </c>
      <c r="IP156" s="13">
        <v>1</v>
      </c>
      <c r="IQ156" s="13">
        <v>1</v>
      </c>
      <c r="IR156" s="13">
        <v>2</v>
      </c>
      <c r="IS156" s="13">
        <v>1</v>
      </c>
      <c r="IT156" s="13"/>
      <c r="IU156" s="13"/>
      <c r="IV156" s="13">
        <v>2</v>
      </c>
      <c r="IW156" s="13"/>
      <c r="IX156" s="13"/>
      <c r="IY156" s="13"/>
      <c r="IZ156" s="13"/>
      <c r="JA156" s="13"/>
      <c r="JB156" s="13"/>
      <c r="JC156" s="13"/>
      <c r="JD156" s="13"/>
      <c r="JE156" s="13"/>
      <c r="JF156" s="59">
        <v>1773</v>
      </c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>
        <v>1</v>
      </c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59">
        <v>1</v>
      </c>
      <c r="NG156" s="13">
        <v>3859</v>
      </c>
    </row>
    <row r="157" spans="1:371">
      <c r="A157" s="8" t="s">
        <v>219</v>
      </c>
      <c r="B157" s="253">
        <f t="shared" si="108"/>
        <v>4</v>
      </c>
      <c r="C157" s="253">
        <f t="shared" si="109"/>
        <v>1</v>
      </c>
      <c r="D157" s="253">
        <f t="shared" si="110"/>
        <v>9</v>
      </c>
      <c r="E157" s="253">
        <f t="shared" si="111"/>
        <v>13</v>
      </c>
      <c r="F157" s="253">
        <f t="shared" si="112"/>
        <v>30</v>
      </c>
      <c r="G157" s="253">
        <f t="shared" si="113"/>
        <v>42</v>
      </c>
      <c r="H157" s="253">
        <f t="shared" si="114"/>
        <v>23</v>
      </c>
      <c r="I157" s="253">
        <f t="shared" si="115"/>
        <v>31</v>
      </c>
      <c r="J157" s="253">
        <f t="shared" si="116"/>
        <v>23</v>
      </c>
      <c r="K157" s="253">
        <f t="shared" si="117"/>
        <v>18</v>
      </c>
      <c r="L157" s="253">
        <f t="shared" si="118"/>
        <v>19</v>
      </c>
      <c r="M157" s="253">
        <f t="shared" si="119"/>
        <v>24</v>
      </c>
      <c r="N157" s="253">
        <f t="shared" si="120"/>
        <v>19</v>
      </c>
      <c r="O157" s="253">
        <f t="shared" si="121"/>
        <v>17</v>
      </c>
      <c r="P157" s="253">
        <f t="shared" si="122"/>
        <v>8</v>
      </c>
      <c r="Q157" s="253">
        <f t="shared" si="123"/>
        <v>7</v>
      </c>
      <c r="R157" s="253">
        <f t="shared" si="124"/>
        <v>7</v>
      </c>
      <c r="S157" s="253">
        <f t="shared" si="125"/>
        <v>19</v>
      </c>
      <c r="T157" s="253">
        <f t="shared" si="126"/>
        <v>1</v>
      </c>
      <c r="U157" s="253">
        <f t="shared" si="127"/>
        <v>4</v>
      </c>
      <c r="W157" s="16" t="s">
        <v>219</v>
      </c>
      <c r="X157" s="447">
        <f t="shared" si="87"/>
        <v>4</v>
      </c>
      <c r="Y157" s="447">
        <f t="shared" si="88"/>
        <v>1</v>
      </c>
      <c r="Z157" s="447">
        <f t="shared" si="89"/>
        <v>9</v>
      </c>
      <c r="AA157" s="447">
        <f t="shared" si="90"/>
        <v>13</v>
      </c>
      <c r="AB157" s="447">
        <f t="shared" si="91"/>
        <v>30</v>
      </c>
      <c r="AC157" s="447">
        <f t="shared" si="92"/>
        <v>42</v>
      </c>
      <c r="AD157" s="447">
        <f t="shared" si="93"/>
        <v>23</v>
      </c>
      <c r="AE157" s="447">
        <f t="shared" si="94"/>
        <v>31</v>
      </c>
      <c r="AF157" s="447">
        <f t="shared" si="95"/>
        <v>23</v>
      </c>
      <c r="AG157" s="447">
        <f t="shared" si="96"/>
        <v>18</v>
      </c>
      <c r="AH157" s="447">
        <f t="shared" si="97"/>
        <v>19</v>
      </c>
      <c r="AI157" s="447">
        <f t="shared" si="98"/>
        <v>24</v>
      </c>
      <c r="AJ157" s="447">
        <f t="shared" si="99"/>
        <v>19</v>
      </c>
      <c r="AK157" s="447">
        <f t="shared" si="100"/>
        <v>17</v>
      </c>
      <c r="AL157" s="447">
        <f t="shared" si="101"/>
        <v>8</v>
      </c>
      <c r="AM157" s="447">
        <f t="shared" si="102"/>
        <v>7</v>
      </c>
      <c r="AN157" s="447">
        <f t="shared" si="103"/>
        <v>7</v>
      </c>
      <c r="AO157" s="447">
        <f t="shared" si="104"/>
        <v>19</v>
      </c>
      <c r="AP157" s="447">
        <f t="shared" si="105"/>
        <v>1</v>
      </c>
      <c r="AQ157" s="447">
        <f t="shared" si="106"/>
        <v>4</v>
      </c>
      <c r="AR157" s="447">
        <f t="shared" si="107"/>
        <v>0</v>
      </c>
      <c r="AT157" s="16" t="s">
        <v>219</v>
      </c>
      <c r="AU157" s="13"/>
      <c r="AV157" s="13"/>
      <c r="AW157" s="13"/>
      <c r="AX157" s="13"/>
      <c r="AY157" s="13">
        <v>1</v>
      </c>
      <c r="AZ157" s="13"/>
      <c r="BA157" s="13"/>
      <c r="BB157" s="13"/>
      <c r="BC157" s="13"/>
      <c r="BD157" s="13"/>
      <c r="BE157" s="13"/>
      <c r="BF157" s="13"/>
      <c r="BG157" s="13"/>
      <c r="BH157" s="13">
        <v>1</v>
      </c>
      <c r="BI157" s="13">
        <v>1</v>
      </c>
      <c r="BJ157" s="13"/>
      <c r="BK157" s="13">
        <v>2</v>
      </c>
      <c r="BL157" s="13">
        <v>4</v>
      </c>
      <c r="BM157" s="13">
        <v>3</v>
      </c>
      <c r="BN157" s="13">
        <v>2</v>
      </c>
      <c r="BO157" s="13">
        <v>5</v>
      </c>
      <c r="BP157" s="13"/>
      <c r="BQ157" s="13">
        <v>3</v>
      </c>
      <c r="BR157" s="13">
        <v>9</v>
      </c>
      <c r="BS157" s="13">
        <v>1</v>
      </c>
      <c r="BT157" s="13">
        <v>9</v>
      </c>
      <c r="BU157" s="13">
        <v>3</v>
      </c>
      <c r="BV157" s="13">
        <v>7</v>
      </c>
      <c r="BW157" s="13">
        <v>3</v>
      </c>
      <c r="BX157" s="13">
        <v>2</v>
      </c>
      <c r="BY157" s="13">
        <v>7</v>
      </c>
      <c r="BZ157" s="13">
        <v>1</v>
      </c>
      <c r="CA157" s="13">
        <v>4</v>
      </c>
      <c r="CB157" s="13">
        <v>1</v>
      </c>
      <c r="CC157" s="13">
        <v>4</v>
      </c>
      <c r="CD157" s="13">
        <v>3</v>
      </c>
      <c r="CE157" s="13">
        <v>4</v>
      </c>
      <c r="CF157" s="13">
        <v>4</v>
      </c>
      <c r="CG157" s="13">
        <v>3</v>
      </c>
      <c r="CH157" s="13"/>
      <c r="CI157" s="13">
        <v>1</v>
      </c>
      <c r="CJ157" s="13">
        <v>3</v>
      </c>
      <c r="CK157" s="13">
        <v>1</v>
      </c>
      <c r="CL157" s="13">
        <v>3</v>
      </c>
      <c r="CM157" s="13">
        <v>4</v>
      </c>
      <c r="CN157" s="13">
        <v>1</v>
      </c>
      <c r="CO157" s="13">
        <v>3</v>
      </c>
      <c r="CP157" s="13"/>
      <c r="CQ157" s="13">
        <v>1</v>
      </c>
      <c r="CR157" s="13">
        <v>1</v>
      </c>
      <c r="CS157" s="13">
        <v>3</v>
      </c>
      <c r="CT157" s="13">
        <v>4</v>
      </c>
      <c r="CU157" s="13">
        <v>4</v>
      </c>
      <c r="CV157" s="13">
        <v>3</v>
      </c>
      <c r="CW157" s="13">
        <v>4</v>
      </c>
      <c r="CX157" s="13">
        <v>1</v>
      </c>
      <c r="CY157" s="13">
        <v>1</v>
      </c>
      <c r="CZ157" s="13">
        <v>2</v>
      </c>
      <c r="DA157" s="13">
        <v>2</v>
      </c>
      <c r="DB157" s="13"/>
      <c r="DC157" s="13">
        <v>2</v>
      </c>
      <c r="DD157" s="13">
        <v>2</v>
      </c>
      <c r="DE157" s="13">
        <v>3</v>
      </c>
      <c r="DF157" s="13">
        <v>2</v>
      </c>
      <c r="DG157" s="13">
        <v>1</v>
      </c>
      <c r="DH157" s="13">
        <v>2</v>
      </c>
      <c r="DI157" s="13"/>
      <c r="DJ157" s="13">
        <v>2</v>
      </c>
      <c r="DK157" s="13">
        <v>2</v>
      </c>
      <c r="DL157" s="13">
        <v>1</v>
      </c>
      <c r="DM157" s="13">
        <v>1</v>
      </c>
      <c r="DN157" s="13">
        <v>1</v>
      </c>
      <c r="DO157" s="13"/>
      <c r="DP157" s="13">
        <v>1</v>
      </c>
      <c r="DQ157" s="13">
        <v>1</v>
      </c>
      <c r="DR157" s="13"/>
      <c r="DS157" s="13"/>
      <c r="DT157" s="13">
        <v>2</v>
      </c>
      <c r="DU157" s="13">
        <v>1</v>
      </c>
      <c r="DV157" s="13"/>
      <c r="DW157" s="13">
        <v>2</v>
      </c>
      <c r="DX157" s="13">
        <v>2</v>
      </c>
      <c r="DY157" s="13">
        <v>1</v>
      </c>
      <c r="DZ157" s="13">
        <v>2</v>
      </c>
      <c r="EA157" s="13"/>
      <c r="EB157" s="13">
        <v>1</v>
      </c>
      <c r="EC157" s="13">
        <v>4</v>
      </c>
      <c r="ED157" s="13">
        <v>2</v>
      </c>
      <c r="EE157" s="13">
        <v>4</v>
      </c>
      <c r="EF157" s="13">
        <v>1</v>
      </c>
      <c r="EG157" s="13"/>
      <c r="EH157" s="13">
        <v>1</v>
      </c>
      <c r="EI157" s="13"/>
      <c r="EJ157" s="13"/>
      <c r="EK157" s="13">
        <v>1</v>
      </c>
      <c r="EL157" s="13">
        <v>1</v>
      </c>
      <c r="EM157" s="13"/>
      <c r="EN157" s="13">
        <v>1</v>
      </c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59">
        <v>176</v>
      </c>
      <c r="FC157" s="13"/>
      <c r="FD157" s="13">
        <v>1</v>
      </c>
      <c r="FE157" s="13"/>
      <c r="FF157" s="13"/>
      <c r="FG157" s="13"/>
      <c r="FH157" s="13"/>
      <c r="FI157" s="13"/>
      <c r="FJ157" s="13"/>
      <c r="FK157" s="13">
        <v>2</v>
      </c>
      <c r="FL157" s="13">
        <v>1</v>
      </c>
      <c r="FM157" s="13">
        <v>1</v>
      </c>
      <c r="FN157" s="13"/>
      <c r="FO157" s="13">
        <v>1</v>
      </c>
      <c r="FP157" s="13"/>
      <c r="FQ157" s="13"/>
      <c r="FR157" s="13">
        <v>1</v>
      </c>
      <c r="FS157" s="13"/>
      <c r="FT157" s="13">
        <v>1</v>
      </c>
      <c r="FU157" s="13">
        <v>1</v>
      </c>
      <c r="FV157" s="13">
        <v>4</v>
      </c>
      <c r="FW157" s="13">
        <v>2</v>
      </c>
      <c r="FX157" s="13">
        <v>6</v>
      </c>
      <c r="FY157" s="13"/>
      <c r="FZ157" s="13">
        <v>1</v>
      </c>
      <c r="GA157" s="13">
        <v>7</v>
      </c>
      <c r="GB157" s="13">
        <v>2</v>
      </c>
      <c r="GC157" s="13">
        <v>2</v>
      </c>
      <c r="GD157" s="13">
        <v>4</v>
      </c>
      <c r="GE157" s="13">
        <v>3</v>
      </c>
      <c r="GF157" s="13">
        <v>3</v>
      </c>
      <c r="GG157" s="13">
        <v>5</v>
      </c>
      <c r="GH157" s="13">
        <v>1</v>
      </c>
      <c r="GI157" s="13">
        <v>1</v>
      </c>
      <c r="GJ157" s="13">
        <v>1</v>
      </c>
      <c r="GK157" s="13">
        <v>2</v>
      </c>
      <c r="GL157" s="13">
        <v>1</v>
      </c>
      <c r="GM157" s="13">
        <v>3</v>
      </c>
      <c r="GN157" s="13">
        <v>5</v>
      </c>
      <c r="GO157" s="13">
        <v>1</v>
      </c>
      <c r="GP157" s="13">
        <v>3</v>
      </c>
      <c r="GQ157" s="13">
        <v>2</v>
      </c>
      <c r="GR157" s="13">
        <v>3</v>
      </c>
      <c r="GS157" s="13">
        <v>2</v>
      </c>
      <c r="GT157" s="13">
        <v>4</v>
      </c>
      <c r="GU157" s="13">
        <v>1</v>
      </c>
      <c r="GV157" s="13">
        <v>4</v>
      </c>
      <c r="GW157" s="13">
        <v>2</v>
      </c>
      <c r="GX157" s="13">
        <v>1</v>
      </c>
      <c r="GY157" s="13">
        <v>1</v>
      </c>
      <c r="GZ157" s="13">
        <v>3</v>
      </c>
      <c r="HA157" s="13">
        <v>2</v>
      </c>
      <c r="HB157" s="13">
        <v>1</v>
      </c>
      <c r="HC157" s="13">
        <v>1</v>
      </c>
      <c r="HD157" s="13">
        <v>3</v>
      </c>
      <c r="HE157" s="13">
        <v>4</v>
      </c>
      <c r="HF157" s="13">
        <v>1</v>
      </c>
      <c r="HG157" s="13">
        <v>1</v>
      </c>
      <c r="HH157" s="13">
        <v>1</v>
      </c>
      <c r="HI157" s="13">
        <v>2</v>
      </c>
      <c r="HJ157" s="13">
        <v>3</v>
      </c>
      <c r="HK157" s="13">
        <v>3</v>
      </c>
      <c r="HL157" s="13">
        <v>2</v>
      </c>
      <c r="HM157" s="13">
        <v>4</v>
      </c>
      <c r="HN157" s="13">
        <v>1</v>
      </c>
      <c r="HO157" s="13">
        <v>2</v>
      </c>
      <c r="HP157" s="13">
        <v>1</v>
      </c>
      <c r="HQ157" s="13">
        <v>2</v>
      </c>
      <c r="HR157" s="13">
        <v>2</v>
      </c>
      <c r="HS157" s="13"/>
      <c r="HT157" s="13">
        <v>2</v>
      </c>
      <c r="HU157" s="13">
        <v>2</v>
      </c>
      <c r="HV157" s="13">
        <v>1</v>
      </c>
      <c r="HW157" s="13">
        <v>2</v>
      </c>
      <c r="HX157" s="13">
        <v>1</v>
      </c>
      <c r="HY157" s="13"/>
      <c r="HZ157" s="13">
        <v>1</v>
      </c>
      <c r="IA157" s="13"/>
      <c r="IB157" s="13"/>
      <c r="IC157" s="13">
        <v>1</v>
      </c>
      <c r="ID157" s="13"/>
      <c r="IE157" s="13"/>
      <c r="IF157" s="13">
        <v>1</v>
      </c>
      <c r="IG157" s="13">
        <v>1</v>
      </c>
      <c r="IH157" s="13">
        <v>1</v>
      </c>
      <c r="II157" s="13">
        <v>1</v>
      </c>
      <c r="IJ157" s="13"/>
      <c r="IK157" s="13">
        <v>2</v>
      </c>
      <c r="IL157" s="13"/>
      <c r="IM157" s="13"/>
      <c r="IN157" s="13">
        <v>1</v>
      </c>
      <c r="IO157" s="13"/>
      <c r="IP157" s="13"/>
      <c r="IQ157" s="13"/>
      <c r="IR157" s="13"/>
      <c r="IS157" s="13">
        <v>1</v>
      </c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59">
        <v>143</v>
      </c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59"/>
      <c r="NG157" s="13">
        <v>319</v>
      </c>
    </row>
    <row r="158" spans="1:371">
      <c r="A158" s="9" t="s">
        <v>168</v>
      </c>
      <c r="B158" s="253">
        <f t="shared" si="108"/>
        <v>175</v>
      </c>
      <c r="C158" s="253">
        <f t="shared" si="109"/>
        <v>159</v>
      </c>
      <c r="D158" s="253">
        <f t="shared" si="110"/>
        <v>407</v>
      </c>
      <c r="E158" s="253">
        <f t="shared" si="111"/>
        <v>472</v>
      </c>
      <c r="F158" s="253">
        <f t="shared" si="112"/>
        <v>1502</v>
      </c>
      <c r="G158" s="253">
        <f t="shared" si="113"/>
        <v>1497</v>
      </c>
      <c r="H158" s="253">
        <f t="shared" si="114"/>
        <v>1668</v>
      </c>
      <c r="I158" s="253">
        <f t="shared" si="115"/>
        <v>1510</v>
      </c>
      <c r="J158" s="253">
        <f t="shared" si="116"/>
        <v>1529</v>
      </c>
      <c r="K158" s="253">
        <f t="shared" si="117"/>
        <v>1434</v>
      </c>
      <c r="L158" s="253">
        <f t="shared" si="118"/>
        <v>1072</v>
      </c>
      <c r="M158" s="253">
        <f t="shared" si="119"/>
        <v>900</v>
      </c>
      <c r="N158" s="253">
        <f t="shared" si="120"/>
        <v>491</v>
      </c>
      <c r="O158" s="253">
        <f t="shared" si="121"/>
        <v>425</v>
      </c>
      <c r="P158" s="253">
        <f t="shared" si="122"/>
        <v>248</v>
      </c>
      <c r="Q158" s="253">
        <f t="shared" si="123"/>
        <v>194</v>
      </c>
      <c r="R158" s="253">
        <f t="shared" si="124"/>
        <v>98</v>
      </c>
      <c r="S158" s="253">
        <f t="shared" si="125"/>
        <v>120</v>
      </c>
      <c r="T158" s="253">
        <f t="shared" si="126"/>
        <v>10</v>
      </c>
      <c r="U158" s="253">
        <f t="shared" si="127"/>
        <v>39</v>
      </c>
      <c r="W158" s="16" t="s">
        <v>168</v>
      </c>
      <c r="X158" s="447">
        <f t="shared" si="87"/>
        <v>175</v>
      </c>
      <c r="Y158" s="447">
        <f t="shared" si="88"/>
        <v>159</v>
      </c>
      <c r="Z158" s="447">
        <f t="shared" si="89"/>
        <v>407</v>
      </c>
      <c r="AA158" s="447">
        <f t="shared" si="90"/>
        <v>472</v>
      </c>
      <c r="AB158" s="447">
        <f t="shared" si="91"/>
        <v>1502</v>
      </c>
      <c r="AC158" s="447">
        <f t="shared" si="92"/>
        <v>1497</v>
      </c>
      <c r="AD158" s="447">
        <f t="shared" si="93"/>
        <v>1668</v>
      </c>
      <c r="AE158" s="447">
        <f t="shared" si="94"/>
        <v>1510</v>
      </c>
      <c r="AF158" s="447">
        <f t="shared" si="95"/>
        <v>1529</v>
      </c>
      <c r="AG158" s="447">
        <f t="shared" si="96"/>
        <v>1434</v>
      </c>
      <c r="AH158" s="447">
        <f t="shared" si="97"/>
        <v>1072</v>
      </c>
      <c r="AI158" s="447">
        <f t="shared" si="98"/>
        <v>900</v>
      </c>
      <c r="AJ158" s="447">
        <f t="shared" si="99"/>
        <v>491</v>
      </c>
      <c r="AK158" s="447">
        <f t="shared" si="100"/>
        <v>425</v>
      </c>
      <c r="AL158" s="447">
        <f t="shared" si="101"/>
        <v>248</v>
      </c>
      <c r="AM158" s="447">
        <f t="shared" si="102"/>
        <v>194</v>
      </c>
      <c r="AN158" s="447">
        <f t="shared" si="103"/>
        <v>98</v>
      </c>
      <c r="AO158" s="447">
        <f t="shared" si="104"/>
        <v>120</v>
      </c>
      <c r="AP158" s="447">
        <f t="shared" si="105"/>
        <v>10</v>
      </c>
      <c r="AQ158" s="447">
        <f t="shared" si="106"/>
        <v>39</v>
      </c>
      <c r="AR158" s="447">
        <f t="shared" si="107"/>
        <v>55</v>
      </c>
      <c r="AT158" s="16" t="s">
        <v>168</v>
      </c>
      <c r="AU158" s="13">
        <v>16</v>
      </c>
      <c r="AV158" s="13">
        <v>19</v>
      </c>
      <c r="AW158" s="13">
        <v>14</v>
      </c>
      <c r="AX158" s="13">
        <v>15</v>
      </c>
      <c r="AY158" s="13">
        <v>15</v>
      </c>
      <c r="AZ158" s="13">
        <v>15</v>
      </c>
      <c r="BA158" s="13">
        <v>18</v>
      </c>
      <c r="BB158" s="13">
        <v>14</v>
      </c>
      <c r="BC158" s="13">
        <v>17</v>
      </c>
      <c r="BD158" s="13">
        <v>16</v>
      </c>
      <c r="BE158" s="13">
        <v>21</v>
      </c>
      <c r="BF158" s="13">
        <v>27</v>
      </c>
      <c r="BG158" s="13">
        <v>33</v>
      </c>
      <c r="BH158" s="13">
        <v>26</v>
      </c>
      <c r="BI158" s="13">
        <v>42</v>
      </c>
      <c r="BJ158" s="13">
        <v>37</v>
      </c>
      <c r="BK158" s="13">
        <v>54</v>
      </c>
      <c r="BL158" s="13">
        <v>69</v>
      </c>
      <c r="BM158" s="13">
        <v>68</v>
      </c>
      <c r="BN158" s="13">
        <v>95</v>
      </c>
      <c r="BO158" s="13">
        <v>113</v>
      </c>
      <c r="BP158" s="13">
        <v>126</v>
      </c>
      <c r="BQ158" s="13">
        <v>132</v>
      </c>
      <c r="BR158" s="13">
        <v>144</v>
      </c>
      <c r="BS158" s="13">
        <v>162</v>
      </c>
      <c r="BT158" s="13">
        <v>157</v>
      </c>
      <c r="BU158" s="13">
        <v>151</v>
      </c>
      <c r="BV158" s="13">
        <v>174</v>
      </c>
      <c r="BW158" s="13">
        <v>177</v>
      </c>
      <c r="BX158" s="13">
        <v>161</v>
      </c>
      <c r="BY158" s="13">
        <v>177</v>
      </c>
      <c r="BZ158" s="13">
        <v>163</v>
      </c>
      <c r="CA158" s="13">
        <v>156</v>
      </c>
      <c r="CB158" s="13">
        <v>136</v>
      </c>
      <c r="CC158" s="13">
        <v>153</v>
      </c>
      <c r="CD158" s="13">
        <v>156</v>
      </c>
      <c r="CE158" s="13">
        <v>141</v>
      </c>
      <c r="CF158" s="13">
        <v>136</v>
      </c>
      <c r="CG158" s="13">
        <v>141</v>
      </c>
      <c r="CH158" s="13">
        <v>151</v>
      </c>
      <c r="CI158" s="13">
        <v>143</v>
      </c>
      <c r="CJ158" s="13">
        <v>142</v>
      </c>
      <c r="CK158" s="13">
        <v>144</v>
      </c>
      <c r="CL158" s="13">
        <v>148</v>
      </c>
      <c r="CM158" s="13">
        <v>142</v>
      </c>
      <c r="CN158" s="13">
        <v>127</v>
      </c>
      <c r="CO158" s="13">
        <v>152</v>
      </c>
      <c r="CP158" s="13">
        <v>146</v>
      </c>
      <c r="CQ158" s="13">
        <v>157</v>
      </c>
      <c r="CR158" s="13">
        <v>133</v>
      </c>
      <c r="CS158" s="13">
        <v>130</v>
      </c>
      <c r="CT158" s="13">
        <v>110</v>
      </c>
      <c r="CU158" s="13">
        <v>94</v>
      </c>
      <c r="CV158" s="13">
        <v>89</v>
      </c>
      <c r="CW158" s="13">
        <v>88</v>
      </c>
      <c r="CX158" s="13">
        <v>97</v>
      </c>
      <c r="CY158" s="13">
        <v>85</v>
      </c>
      <c r="CZ158" s="13">
        <v>77</v>
      </c>
      <c r="DA158" s="13">
        <v>75</v>
      </c>
      <c r="DB158" s="13">
        <v>55</v>
      </c>
      <c r="DC158" s="13">
        <v>57</v>
      </c>
      <c r="DD158" s="13">
        <v>72</v>
      </c>
      <c r="DE158" s="13">
        <v>45</v>
      </c>
      <c r="DF158" s="13">
        <v>47</v>
      </c>
      <c r="DG158" s="13">
        <v>42</v>
      </c>
      <c r="DH158" s="13">
        <v>35</v>
      </c>
      <c r="DI158" s="13">
        <v>39</v>
      </c>
      <c r="DJ158" s="13">
        <v>30</v>
      </c>
      <c r="DK158" s="13">
        <v>28</v>
      </c>
      <c r="DL158" s="13">
        <v>30</v>
      </c>
      <c r="DM158" s="13">
        <v>31</v>
      </c>
      <c r="DN158" s="13">
        <v>10</v>
      </c>
      <c r="DO158" s="13">
        <v>26</v>
      </c>
      <c r="DP158" s="13">
        <v>21</v>
      </c>
      <c r="DQ158" s="13">
        <v>19</v>
      </c>
      <c r="DR158" s="13">
        <v>25</v>
      </c>
      <c r="DS158" s="13">
        <v>15</v>
      </c>
      <c r="DT158" s="13">
        <v>17</v>
      </c>
      <c r="DU158" s="13">
        <v>15</v>
      </c>
      <c r="DV158" s="13">
        <v>15</v>
      </c>
      <c r="DW158" s="13">
        <v>14</v>
      </c>
      <c r="DX158" s="13">
        <v>15</v>
      </c>
      <c r="DY158" s="13">
        <v>13</v>
      </c>
      <c r="DZ158" s="13">
        <v>5</v>
      </c>
      <c r="EA158" s="13">
        <v>14</v>
      </c>
      <c r="EB158" s="13">
        <v>15</v>
      </c>
      <c r="EC158" s="13">
        <v>10</v>
      </c>
      <c r="ED158" s="13">
        <v>14</v>
      </c>
      <c r="EE158" s="13">
        <v>13</v>
      </c>
      <c r="EF158" s="13">
        <v>7</v>
      </c>
      <c r="EG158" s="13">
        <v>10</v>
      </c>
      <c r="EH158" s="13">
        <v>6</v>
      </c>
      <c r="EI158" s="13">
        <v>6</v>
      </c>
      <c r="EJ158" s="13">
        <v>7</v>
      </c>
      <c r="EK158" s="13">
        <v>1</v>
      </c>
      <c r="EL158" s="13"/>
      <c r="EM158" s="13">
        <v>2</v>
      </c>
      <c r="EN158" s="13">
        <v>1</v>
      </c>
      <c r="EO158" s="13">
        <v>2</v>
      </c>
      <c r="EP158" s="13">
        <v>1</v>
      </c>
      <c r="EQ158" s="13"/>
      <c r="ER158" s="13"/>
      <c r="ES158" s="13"/>
      <c r="ET158" s="13"/>
      <c r="EU158" s="13"/>
      <c r="EV158" s="13"/>
      <c r="EW158" s="13"/>
      <c r="EX158" s="13"/>
      <c r="EY158" s="13"/>
      <c r="EZ158" s="13">
        <v>3</v>
      </c>
      <c r="FA158" s="13">
        <v>3</v>
      </c>
      <c r="FB158" s="59">
        <v>6753</v>
      </c>
      <c r="FC158" s="13">
        <v>24</v>
      </c>
      <c r="FD158" s="13">
        <v>18</v>
      </c>
      <c r="FE158" s="13">
        <v>22</v>
      </c>
      <c r="FF158" s="13">
        <v>16</v>
      </c>
      <c r="FG158" s="13">
        <v>12</v>
      </c>
      <c r="FH158" s="13">
        <v>18</v>
      </c>
      <c r="FI158" s="13">
        <v>15</v>
      </c>
      <c r="FJ158" s="13">
        <v>20</v>
      </c>
      <c r="FK158" s="13">
        <v>14</v>
      </c>
      <c r="FL158" s="13">
        <v>16</v>
      </c>
      <c r="FM158" s="13">
        <v>22</v>
      </c>
      <c r="FN158" s="13">
        <v>25</v>
      </c>
      <c r="FO158" s="13">
        <v>23</v>
      </c>
      <c r="FP158" s="13">
        <v>32</v>
      </c>
      <c r="FQ158" s="13">
        <v>27</v>
      </c>
      <c r="FR158" s="13">
        <v>39</v>
      </c>
      <c r="FS158" s="13">
        <v>44</v>
      </c>
      <c r="FT158" s="13">
        <v>53</v>
      </c>
      <c r="FU158" s="13">
        <v>71</v>
      </c>
      <c r="FV158" s="13">
        <v>71</v>
      </c>
      <c r="FW158" s="13">
        <v>98</v>
      </c>
      <c r="FX158" s="13">
        <v>137</v>
      </c>
      <c r="FY158" s="13">
        <v>163</v>
      </c>
      <c r="FZ158" s="13">
        <v>119</v>
      </c>
      <c r="GA158" s="13">
        <v>150</v>
      </c>
      <c r="GB158" s="13">
        <v>160</v>
      </c>
      <c r="GC158" s="13">
        <v>160</v>
      </c>
      <c r="GD158" s="13">
        <v>166</v>
      </c>
      <c r="GE158" s="13">
        <v>183</v>
      </c>
      <c r="GF158" s="13">
        <v>166</v>
      </c>
      <c r="GG158" s="13">
        <v>165</v>
      </c>
      <c r="GH158" s="13">
        <v>171</v>
      </c>
      <c r="GI158" s="13">
        <v>172</v>
      </c>
      <c r="GJ158" s="13">
        <v>171</v>
      </c>
      <c r="GK158" s="13">
        <v>159</v>
      </c>
      <c r="GL158" s="13">
        <v>175</v>
      </c>
      <c r="GM158" s="13">
        <v>156</v>
      </c>
      <c r="GN158" s="13">
        <v>163</v>
      </c>
      <c r="GO158" s="13">
        <v>163</v>
      </c>
      <c r="GP158" s="13">
        <v>173</v>
      </c>
      <c r="GQ158" s="13">
        <v>190</v>
      </c>
      <c r="GR158" s="13">
        <v>155</v>
      </c>
      <c r="GS158" s="13">
        <v>147</v>
      </c>
      <c r="GT158" s="13">
        <v>154</v>
      </c>
      <c r="GU158" s="13">
        <v>154</v>
      </c>
      <c r="GV158" s="13">
        <v>167</v>
      </c>
      <c r="GW158" s="13">
        <v>153</v>
      </c>
      <c r="GX158" s="13">
        <v>148</v>
      </c>
      <c r="GY158" s="13">
        <v>121</v>
      </c>
      <c r="GZ158" s="13">
        <v>140</v>
      </c>
      <c r="HA158" s="13">
        <v>137</v>
      </c>
      <c r="HB158" s="13">
        <v>138</v>
      </c>
      <c r="HC158" s="13">
        <v>116</v>
      </c>
      <c r="HD158" s="13">
        <v>85</v>
      </c>
      <c r="HE158" s="13">
        <v>103</v>
      </c>
      <c r="HF158" s="13">
        <v>118</v>
      </c>
      <c r="HG158" s="13">
        <v>103</v>
      </c>
      <c r="HH158" s="13">
        <v>92</v>
      </c>
      <c r="HI158" s="13">
        <v>96</v>
      </c>
      <c r="HJ158" s="13">
        <v>84</v>
      </c>
      <c r="HK158" s="13">
        <v>78</v>
      </c>
      <c r="HL158" s="13">
        <v>62</v>
      </c>
      <c r="HM158" s="13">
        <v>58</v>
      </c>
      <c r="HN158" s="13">
        <v>50</v>
      </c>
      <c r="HO158" s="13">
        <v>60</v>
      </c>
      <c r="HP158" s="13">
        <v>48</v>
      </c>
      <c r="HQ158" s="13">
        <v>34</v>
      </c>
      <c r="HR158" s="13">
        <v>34</v>
      </c>
      <c r="HS158" s="13">
        <v>36</v>
      </c>
      <c r="HT158" s="13">
        <v>31</v>
      </c>
      <c r="HU158" s="13">
        <v>39</v>
      </c>
      <c r="HV158" s="13">
        <v>42</v>
      </c>
      <c r="HW158" s="13">
        <v>27</v>
      </c>
      <c r="HX158" s="13">
        <v>29</v>
      </c>
      <c r="HY158" s="13">
        <v>26</v>
      </c>
      <c r="HZ158" s="13">
        <v>21</v>
      </c>
      <c r="IA158" s="13">
        <v>18</v>
      </c>
      <c r="IB158" s="13">
        <v>20</v>
      </c>
      <c r="IC158" s="13">
        <v>15</v>
      </c>
      <c r="ID158" s="13">
        <v>11</v>
      </c>
      <c r="IE158" s="13">
        <v>11</v>
      </c>
      <c r="IF158" s="13">
        <v>22</v>
      </c>
      <c r="IG158" s="13">
        <v>10</v>
      </c>
      <c r="IH158" s="13">
        <v>9</v>
      </c>
      <c r="II158" s="13">
        <v>10</v>
      </c>
      <c r="IJ158" s="13">
        <v>5</v>
      </c>
      <c r="IK158" s="13">
        <v>9</v>
      </c>
      <c r="IL158" s="13">
        <v>12</v>
      </c>
      <c r="IM158" s="13">
        <v>5</v>
      </c>
      <c r="IN158" s="13">
        <v>5</v>
      </c>
      <c r="IO158" s="13">
        <v>1</v>
      </c>
      <c r="IP158" s="13">
        <v>2</v>
      </c>
      <c r="IQ158" s="13">
        <v>1</v>
      </c>
      <c r="IR158" s="13">
        <v>1</v>
      </c>
      <c r="IS158" s="13">
        <v>2</v>
      </c>
      <c r="IT158" s="13">
        <v>1</v>
      </c>
      <c r="IU158" s="13"/>
      <c r="IV158" s="13">
        <v>1</v>
      </c>
      <c r="IW158" s="13"/>
      <c r="IX158" s="13">
        <v>1</v>
      </c>
      <c r="IY158" s="13"/>
      <c r="IZ158" s="13"/>
      <c r="JA158" s="13"/>
      <c r="JB158" s="13"/>
      <c r="JC158" s="13"/>
      <c r="JD158" s="13"/>
      <c r="JE158" s="13">
        <v>1</v>
      </c>
      <c r="JF158" s="59">
        <v>7201</v>
      </c>
      <c r="JG158" s="13">
        <v>2</v>
      </c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>
        <v>1</v>
      </c>
      <c r="JT158" s="13"/>
      <c r="JU158" s="13"/>
      <c r="JV158" s="13"/>
      <c r="JW158" s="13">
        <v>1</v>
      </c>
      <c r="JX158" s="13"/>
      <c r="JY158" s="13"/>
      <c r="JZ158" s="13"/>
      <c r="KA158" s="13"/>
      <c r="KB158" s="13">
        <v>3</v>
      </c>
      <c r="KC158" s="13">
        <v>2</v>
      </c>
      <c r="KD158" s="13"/>
      <c r="KE158" s="13"/>
      <c r="KF158" s="13">
        <v>1</v>
      </c>
      <c r="KG158" s="13">
        <v>1</v>
      </c>
      <c r="KH158" s="13">
        <v>3</v>
      </c>
      <c r="KI158" s="13">
        <v>4</v>
      </c>
      <c r="KJ158" s="13">
        <v>1</v>
      </c>
      <c r="KK158" s="13"/>
      <c r="KL158" s="13">
        <v>1</v>
      </c>
      <c r="KM158" s="13">
        <v>1</v>
      </c>
      <c r="KN158" s="13">
        <v>3</v>
      </c>
      <c r="KO158" s="13">
        <v>1</v>
      </c>
      <c r="KP158" s="13">
        <v>1</v>
      </c>
      <c r="KQ158" s="13"/>
      <c r="KR158" s="13">
        <v>2</v>
      </c>
      <c r="KS158" s="13"/>
      <c r="KT158" s="13">
        <v>2</v>
      </c>
      <c r="KU158" s="13">
        <v>1</v>
      </c>
      <c r="KV158" s="13">
        <v>1</v>
      </c>
      <c r="KW158" s="13"/>
      <c r="KX158" s="13">
        <v>1</v>
      </c>
      <c r="KY158" s="13"/>
      <c r="KZ158" s="13">
        <v>1</v>
      </c>
      <c r="LA158" s="13">
        <v>1</v>
      </c>
      <c r="LB158" s="13">
        <v>1</v>
      </c>
      <c r="LC158" s="13"/>
      <c r="LD158" s="13"/>
      <c r="LE158" s="13"/>
      <c r="LF158" s="13">
        <v>1</v>
      </c>
      <c r="LG158" s="13">
        <v>1</v>
      </c>
      <c r="LH158" s="13">
        <v>1</v>
      </c>
      <c r="LI158" s="13">
        <v>1</v>
      </c>
      <c r="LJ158" s="13"/>
      <c r="LK158" s="13">
        <v>1</v>
      </c>
      <c r="LL158" s="13">
        <v>1</v>
      </c>
      <c r="LM158" s="13"/>
      <c r="LN158" s="13"/>
      <c r="LO158" s="13"/>
      <c r="LP158" s="13"/>
      <c r="LQ158" s="13">
        <v>1</v>
      </c>
      <c r="LR158" s="13"/>
      <c r="LS158" s="13"/>
      <c r="LT158" s="13"/>
      <c r="LU158" s="13"/>
      <c r="LV158" s="13"/>
      <c r="LW158" s="13"/>
      <c r="LX158" s="13"/>
      <c r="LY158" s="13">
        <v>2</v>
      </c>
      <c r="LZ158" s="13">
        <v>1</v>
      </c>
      <c r="MA158" s="13"/>
      <c r="MB158" s="13"/>
      <c r="MC158" s="13">
        <v>1</v>
      </c>
      <c r="MD158" s="13"/>
      <c r="ME158" s="13"/>
      <c r="MF158" s="13"/>
      <c r="MG158" s="13"/>
      <c r="MH158" s="13"/>
      <c r="MI158" s="13"/>
      <c r="MJ158" s="13"/>
      <c r="MK158" s="13">
        <v>2</v>
      </c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>
        <v>2</v>
      </c>
      <c r="NF158" s="59">
        <v>51</v>
      </c>
      <c r="NG158" s="13">
        <v>14005</v>
      </c>
    </row>
    <row r="159" spans="1:371">
      <c r="A159" s="8" t="s">
        <v>169</v>
      </c>
      <c r="B159" s="253">
        <f t="shared" si="108"/>
        <v>3</v>
      </c>
      <c r="C159" s="253">
        <f t="shared" si="109"/>
        <v>0</v>
      </c>
      <c r="D159" s="253">
        <f t="shared" si="110"/>
        <v>4</v>
      </c>
      <c r="E159" s="253">
        <f t="shared" si="111"/>
        <v>5</v>
      </c>
      <c r="F159" s="253">
        <f t="shared" si="112"/>
        <v>3</v>
      </c>
      <c r="G159" s="253">
        <f t="shared" si="113"/>
        <v>10</v>
      </c>
      <c r="H159" s="253">
        <f t="shared" si="114"/>
        <v>9</v>
      </c>
      <c r="I159" s="253">
        <f t="shared" si="115"/>
        <v>11</v>
      </c>
      <c r="J159" s="253">
        <f t="shared" si="116"/>
        <v>6</v>
      </c>
      <c r="K159" s="253">
        <f t="shared" si="117"/>
        <v>7</v>
      </c>
      <c r="L159" s="253">
        <f t="shared" si="118"/>
        <v>3</v>
      </c>
      <c r="M159" s="253">
        <f t="shared" si="119"/>
        <v>5</v>
      </c>
      <c r="N159" s="253">
        <f t="shared" si="120"/>
        <v>0</v>
      </c>
      <c r="O159" s="253">
        <f t="shared" si="121"/>
        <v>1</v>
      </c>
      <c r="P159" s="253">
        <f t="shared" si="122"/>
        <v>1</v>
      </c>
      <c r="Q159" s="253">
        <f t="shared" si="123"/>
        <v>1</v>
      </c>
      <c r="R159" s="253">
        <f t="shared" si="124"/>
        <v>0</v>
      </c>
      <c r="S159" s="253">
        <f t="shared" si="125"/>
        <v>0</v>
      </c>
      <c r="T159" s="253">
        <f t="shared" si="126"/>
        <v>0</v>
      </c>
      <c r="U159" s="253">
        <f t="shared" si="127"/>
        <v>0</v>
      </c>
      <c r="W159" s="16" t="s">
        <v>169</v>
      </c>
      <c r="X159" s="447">
        <f t="shared" si="87"/>
        <v>3</v>
      </c>
      <c r="Y159" s="447">
        <f t="shared" si="88"/>
        <v>0</v>
      </c>
      <c r="Z159" s="447">
        <f t="shared" si="89"/>
        <v>4</v>
      </c>
      <c r="AA159" s="447">
        <f t="shared" si="90"/>
        <v>5</v>
      </c>
      <c r="AB159" s="447">
        <f t="shared" si="91"/>
        <v>3</v>
      </c>
      <c r="AC159" s="447">
        <f t="shared" si="92"/>
        <v>10</v>
      </c>
      <c r="AD159" s="447">
        <f t="shared" si="93"/>
        <v>9</v>
      </c>
      <c r="AE159" s="447">
        <f t="shared" si="94"/>
        <v>11</v>
      </c>
      <c r="AF159" s="447">
        <f t="shared" si="95"/>
        <v>6</v>
      </c>
      <c r="AG159" s="447">
        <f t="shared" si="96"/>
        <v>7</v>
      </c>
      <c r="AH159" s="447">
        <f t="shared" si="97"/>
        <v>3</v>
      </c>
      <c r="AI159" s="447">
        <f t="shared" si="98"/>
        <v>5</v>
      </c>
      <c r="AJ159" s="447">
        <f t="shared" si="99"/>
        <v>0</v>
      </c>
      <c r="AK159" s="447">
        <f t="shared" si="100"/>
        <v>1</v>
      </c>
      <c r="AL159" s="447">
        <f t="shared" si="101"/>
        <v>1</v>
      </c>
      <c r="AM159" s="447">
        <f t="shared" si="102"/>
        <v>1</v>
      </c>
      <c r="AN159" s="447">
        <f t="shared" si="103"/>
        <v>0</v>
      </c>
      <c r="AO159" s="447">
        <f t="shared" si="104"/>
        <v>0</v>
      </c>
      <c r="AP159" s="447">
        <f t="shared" si="105"/>
        <v>0</v>
      </c>
      <c r="AQ159" s="447">
        <f t="shared" si="106"/>
        <v>0</v>
      </c>
      <c r="AR159" s="447">
        <f t="shared" si="107"/>
        <v>0</v>
      </c>
      <c r="AT159" s="16" t="s">
        <v>169</v>
      </c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>
        <v>1</v>
      </c>
      <c r="BF159" s="13"/>
      <c r="BG159" s="13"/>
      <c r="BH159" s="13">
        <v>1</v>
      </c>
      <c r="BI159" s="13"/>
      <c r="BJ159" s="13"/>
      <c r="BK159" s="13">
        <v>1</v>
      </c>
      <c r="BL159" s="13"/>
      <c r="BM159" s="13">
        <v>1</v>
      </c>
      <c r="BN159" s="13">
        <v>1</v>
      </c>
      <c r="BO159" s="13"/>
      <c r="BP159" s="13">
        <v>2</v>
      </c>
      <c r="BQ159" s="13"/>
      <c r="BR159" s="13"/>
      <c r="BS159" s="13"/>
      <c r="BT159" s="13">
        <v>3</v>
      </c>
      <c r="BU159" s="13"/>
      <c r="BV159" s="13">
        <v>3</v>
      </c>
      <c r="BW159" s="13">
        <v>1</v>
      </c>
      <c r="BX159" s="13">
        <v>1</v>
      </c>
      <c r="BY159" s="13">
        <v>1</v>
      </c>
      <c r="BZ159" s="13">
        <v>1</v>
      </c>
      <c r="CA159" s="13">
        <v>2</v>
      </c>
      <c r="CB159" s="13"/>
      <c r="CC159" s="13">
        <v>1</v>
      </c>
      <c r="CD159" s="13"/>
      <c r="CE159" s="13">
        <v>2</v>
      </c>
      <c r="CF159" s="13"/>
      <c r="CG159" s="13">
        <v>1</v>
      </c>
      <c r="CH159" s="13">
        <v>3</v>
      </c>
      <c r="CI159" s="13">
        <v>1</v>
      </c>
      <c r="CJ159" s="13"/>
      <c r="CK159" s="13">
        <v>3</v>
      </c>
      <c r="CL159" s="13"/>
      <c r="CM159" s="13"/>
      <c r="CN159" s="13">
        <v>1</v>
      </c>
      <c r="CO159" s="13">
        <v>2</v>
      </c>
      <c r="CP159" s="13"/>
      <c r="CQ159" s="13"/>
      <c r="CR159" s="13"/>
      <c r="CS159" s="13">
        <v>1</v>
      </c>
      <c r="CT159" s="13">
        <v>2</v>
      </c>
      <c r="CU159" s="13"/>
      <c r="CV159" s="13">
        <v>1</v>
      </c>
      <c r="CW159" s="13">
        <v>1</v>
      </c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>
        <v>1</v>
      </c>
      <c r="DK159" s="13"/>
      <c r="DL159" s="13"/>
      <c r="DM159" s="13"/>
      <c r="DN159" s="13"/>
      <c r="DO159" s="13"/>
      <c r="DP159" s="13"/>
      <c r="DQ159" s="13">
        <v>1</v>
      </c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59">
        <v>40</v>
      </c>
      <c r="FC159" s="13">
        <v>1</v>
      </c>
      <c r="FD159" s="13"/>
      <c r="FE159" s="13"/>
      <c r="FF159" s="13">
        <v>1</v>
      </c>
      <c r="FG159" s="13"/>
      <c r="FH159" s="13"/>
      <c r="FI159" s="13"/>
      <c r="FJ159" s="13"/>
      <c r="FK159" s="13">
        <v>1</v>
      </c>
      <c r="FL159" s="13"/>
      <c r="FM159" s="13">
        <v>2</v>
      </c>
      <c r="FN159" s="13"/>
      <c r="FO159" s="13"/>
      <c r="FP159" s="13"/>
      <c r="FQ159" s="13"/>
      <c r="FR159" s="13"/>
      <c r="FS159" s="13"/>
      <c r="FT159" s="13">
        <v>2</v>
      </c>
      <c r="FU159" s="13"/>
      <c r="FV159" s="13"/>
      <c r="FW159" s="13"/>
      <c r="FX159" s="13">
        <v>1</v>
      </c>
      <c r="FY159" s="13"/>
      <c r="FZ159" s="13"/>
      <c r="GA159" s="13"/>
      <c r="GB159" s="13"/>
      <c r="GC159" s="13"/>
      <c r="GD159" s="13"/>
      <c r="GE159" s="13"/>
      <c r="GF159" s="13">
        <v>2</v>
      </c>
      <c r="GG159" s="13">
        <v>2</v>
      </c>
      <c r="GH159" s="13">
        <v>1</v>
      </c>
      <c r="GI159" s="13"/>
      <c r="GJ159" s="13">
        <v>1</v>
      </c>
      <c r="GK159" s="13">
        <v>1</v>
      </c>
      <c r="GL159" s="13"/>
      <c r="GM159" s="13">
        <v>1</v>
      </c>
      <c r="GN159" s="13">
        <v>1</v>
      </c>
      <c r="GO159" s="13">
        <v>1</v>
      </c>
      <c r="GP159" s="13">
        <v>1</v>
      </c>
      <c r="GQ159" s="13"/>
      <c r="GR159" s="13"/>
      <c r="GS159" s="13">
        <v>1</v>
      </c>
      <c r="GT159" s="13">
        <v>1</v>
      </c>
      <c r="GU159" s="13">
        <v>1</v>
      </c>
      <c r="GV159" s="13">
        <v>1</v>
      </c>
      <c r="GW159" s="13"/>
      <c r="GX159" s="13"/>
      <c r="GY159" s="13">
        <v>1</v>
      </c>
      <c r="GZ159" s="13">
        <v>1</v>
      </c>
      <c r="HA159" s="13">
        <v>1</v>
      </c>
      <c r="HB159" s="13"/>
      <c r="HC159" s="13"/>
      <c r="HD159" s="13"/>
      <c r="HE159" s="13"/>
      <c r="HF159" s="13"/>
      <c r="HG159" s="13">
        <v>2</v>
      </c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>
        <v>1</v>
      </c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59">
        <v>29</v>
      </c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59"/>
      <c r="NG159" s="13">
        <v>69</v>
      </c>
    </row>
    <row r="160" spans="1:371">
      <c r="A160" s="8" t="s">
        <v>170</v>
      </c>
      <c r="B160" s="253">
        <f t="shared" si="108"/>
        <v>8</v>
      </c>
      <c r="C160" s="253">
        <f t="shared" si="109"/>
        <v>14</v>
      </c>
      <c r="D160" s="253">
        <f t="shared" si="110"/>
        <v>14</v>
      </c>
      <c r="E160" s="253">
        <f t="shared" si="111"/>
        <v>18</v>
      </c>
      <c r="F160" s="253">
        <f t="shared" si="112"/>
        <v>12</v>
      </c>
      <c r="G160" s="253">
        <f t="shared" si="113"/>
        <v>26</v>
      </c>
      <c r="H160" s="253">
        <f t="shared" si="114"/>
        <v>27</v>
      </c>
      <c r="I160" s="253">
        <f t="shared" si="115"/>
        <v>37</v>
      </c>
      <c r="J160" s="253">
        <f t="shared" si="116"/>
        <v>27</v>
      </c>
      <c r="K160" s="253">
        <f t="shared" si="117"/>
        <v>20</v>
      </c>
      <c r="L160" s="253">
        <f t="shared" si="118"/>
        <v>15</v>
      </c>
      <c r="M160" s="253">
        <f t="shared" si="119"/>
        <v>19</v>
      </c>
      <c r="N160" s="253">
        <f t="shared" si="120"/>
        <v>9</v>
      </c>
      <c r="O160" s="253">
        <f t="shared" si="121"/>
        <v>10</v>
      </c>
      <c r="P160" s="253">
        <f t="shared" si="122"/>
        <v>6</v>
      </c>
      <c r="Q160" s="253">
        <f t="shared" si="123"/>
        <v>6</v>
      </c>
      <c r="R160" s="253">
        <f t="shared" si="124"/>
        <v>7</v>
      </c>
      <c r="S160" s="253">
        <f t="shared" si="125"/>
        <v>5</v>
      </c>
      <c r="T160" s="253">
        <f t="shared" si="126"/>
        <v>0</v>
      </c>
      <c r="U160" s="253">
        <f t="shared" si="127"/>
        <v>0</v>
      </c>
      <c r="W160" s="16" t="s">
        <v>170</v>
      </c>
      <c r="X160" s="447">
        <f t="shared" si="87"/>
        <v>8</v>
      </c>
      <c r="Y160" s="447">
        <f t="shared" si="88"/>
        <v>14</v>
      </c>
      <c r="Z160" s="447">
        <f t="shared" si="89"/>
        <v>14</v>
      </c>
      <c r="AA160" s="447">
        <f t="shared" si="90"/>
        <v>18</v>
      </c>
      <c r="AB160" s="447">
        <f t="shared" si="91"/>
        <v>12</v>
      </c>
      <c r="AC160" s="447">
        <f t="shared" si="92"/>
        <v>26</v>
      </c>
      <c r="AD160" s="447">
        <f t="shared" si="93"/>
        <v>27</v>
      </c>
      <c r="AE160" s="447">
        <f t="shared" si="94"/>
        <v>37</v>
      </c>
      <c r="AF160" s="447">
        <f t="shared" si="95"/>
        <v>27</v>
      </c>
      <c r="AG160" s="447">
        <f t="shared" si="96"/>
        <v>20</v>
      </c>
      <c r="AH160" s="447">
        <f t="shared" si="97"/>
        <v>15</v>
      </c>
      <c r="AI160" s="447">
        <f t="shared" si="98"/>
        <v>19</v>
      </c>
      <c r="AJ160" s="447">
        <f t="shared" si="99"/>
        <v>9</v>
      </c>
      <c r="AK160" s="447">
        <f t="shared" si="100"/>
        <v>10</v>
      </c>
      <c r="AL160" s="447">
        <f t="shared" si="101"/>
        <v>6</v>
      </c>
      <c r="AM160" s="447">
        <f t="shared" si="102"/>
        <v>6</v>
      </c>
      <c r="AN160" s="447">
        <f t="shared" si="103"/>
        <v>7</v>
      </c>
      <c r="AO160" s="447">
        <f t="shared" si="104"/>
        <v>5</v>
      </c>
      <c r="AP160" s="447">
        <f t="shared" si="105"/>
        <v>0</v>
      </c>
      <c r="AQ160" s="447">
        <f t="shared" si="106"/>
        <v>0</v>
      </c>
      <c r="AR160" s="447">
        <f t="shared" si="107"/>
        <v>0</v>
      </c>
      <c r="AT160" s="16" t="s">
        <v>170</v>
      </c>
      <c r="AU160" s="13">
        <v>1</v>
      </c>
      <c r="AV160" s="13">
        <v>1</v>
      </c>
      <c r="AW160" s="13">
        <v>1</v>
      </c>
      <c r="AX160" s="13">
        <v>2</v>
      </c>
      <c r="AY160" s="13">
        <v>1</v>
      </c>
      <c r="AZ160" s="13">
        <v>1</v>
      </c>
      <c r="BA160" s="13">
        <v>1</v>
      </c>
      <c r="BB160" s="13">
        <v>2</v>
      </c>
      <c r="BC160" s="13">
        <v>3</v>
      </c>
      <c r="BD160" s="13">
        <v>1</v>
      </c>
      <c r="BE160" s="13"/>
      <c r="BF160" s="13">
        <v>1</v>
      </c>
      <c r="BG160" s="13">
        <v>1</v>
      </c>
      <c r="BH160" s="13">
        <v>1</v>
      </c>
      <c r="BI160" s="13">
        <v>2</v>
      </c>
      <c r="BJ160" s="13">
        <v>3</v>
      </c>
      <c r="BK160" s="13">
        <v>5</v>
      </c>
      <c r="BL160" s="13">
        <v>4</v>
      </c>
      <c r="BM160" s="13">
        <v>1</v>
      </c>
      <c r="BN160" s="13"/>
      <c r="BO160" s="13">
        <v>6</v>
      </c>
      <c r="BP160" s="13">
        <v>2</v>
      </c>
      <c r="BQ160" s="13">
        <v>1</v>
      </c>
      <c r="BR160" s="13">
        <v>1</v>
      </c>
      <c r="BS160" s="13">
        <v>2</v>
      </c>
      <c r="BT160" s="13">
        <v>5</v>
      </c>
      <c r="BU160" s="13">
        <v>3</v>
      </c>
      <c r="BV160" s="13">
        <v>2</v>
      </c>
      <c r="BW160" s="13"/>
      <c r="BX160" s="13">
        <v>4</v>
      </c>
      <c r="BY160" s="13">
        <v>4</v>
      </c>
      <c r="BZ160" s="13">
        <v>2</v>
      </c>
      <c r="CA160" s="13">
        <v>4</v>
      </c>
      <c r="CB160" s="13">
        <v>5</v>
      </c>
      <c r="CC160" s="13">
        <v>4</v>
      </c>
      <c r="CD160" s="13">
        <v>2</v>
      </c>
      <c r="CE160" s="13">
        <v>9</v>
      </c>
      <c r="CF160" s="13">
        <v>2</v>
      </c>
      <c r="CG160" s="13">
        <v>2</v>
      </c>
      <c r="CH160" s="13">
        <v>3</v>
      </c>
      <c r="CI160" s="13">
        <v>3</v>
      </c>
      <c r="CJ160" s="13">
        <v>2</v>
      </c>
      <c r="CK160" s="13">
        <v>1</v>
      </c>
      <c r="CL160" s="13">
        <v>3</v>
      </c>
      <c r="CM160" s="13">
        <v>3</v>
      </c>
      <c r="CN160" s="13">
        <v>3</v>
      </c>
      <c r="CO160" s="13"/>
      <c r="CP160" s="13">
        <v>1</v>
      </c>
      <c r="CQ160" s="13">
        <v>3</v>
      </c>
      <c r="CR160" s="13">
        <v>1</v>
      </c>
      <c r="CS160" s="13">
        <v>1</v>
      </c>
      <c r="CT160" s="13">
        <v>1</v>
      </c>
      <c r="CU160" s="13"/>
      <c r="CV160" s="13">
        <v>2</v>
      </c>
      <c r="CW160" s="13">
        <v>2</v>
      </c>
      <c r="CX160" s="13">
        <v>2</v>
      </c>
      <c r="CY160" s="13">
        <v>1</v>
      </c>
      <c r="CZ160" s="13">
        <v>2</v>
      </c>
      <c r="DA160" s="13">
        <v>5</v>
      </c>
      <c r="DB160" s="13">
        <v>3</v>
      </c>
      <c r="DC160" s="13">
        <v>2</v>
      </c>
      <c r="DD160" s="13">
        <v>2</v>
      </c>
      <c r="DE160" s="13">
        <v>2</v>
      </c>
      <c r="DF160" s="13">
        <v>1</v>
      </c>
      <c r="DG160" s="13">
        <v>1</v>
      </c>
      <c r="DH160" s="13"/>
      <c r="DI160" s="13"/>
      <c r="DJ160" s="13">
        <v>2</v>
      </c>
      <c r="DK160" s="13"/>
      <c r="DL160" s="13"/>
      <c r="DM160" s="13">
        <v>1</v>
      </c>
      <c r="DN160" s="13">
        <v>1</v>
      </c>
      <c r="DO160" s="13"/>
      <c r="DP160" s="13"/>
      <c r="DQ160" s="13">
        <v>2</v>
      </c>
      <c r="DR160" s="13">
        <v>1</v>
      </c>
      <c r="DS160" s="13"/>
      <c r="DT160" s="13"/>
      <c r="DU160" s="13">
        <v>1</v>
      </c>
      <c r="DV160" s="13"/>
      <c r="DW160" s="13">
        <v>1</v>
      </c>
      <c r="DX160" s="13"/>
      <c r="DY160" s="13"/>
      <c r="DZ160" s="13">
        <v>2</v>
      </c>
      <c r="EA160" s="13"/>
      <c r="EB160" s="13"/>
      <c r="EC160" s="13"/>
      <c r="ED160" s="13">
        <v>1</v>
      </c>
      <c r="EE160" s="13"/>
      <c r="EF160" s="13">
        <v>1</v>
      </c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59">
        <v>155</v>
      </c>
      <c r="FC160" s="13"/>
      <c r="FD160" s="13"/>
      <c r="FE160" s="13">
        <v>1</v>
      </c>
      <c r="FF160" s="13">
        <v>1</v>
      </c>
      <c r="FG160" s="13">
        <v>1</v>
      </c>
      <c r="FH160" s="13"/>
      <c r="FI160" s="13">
        <v>4</v>
      </c>
      <c r="FJ160" s="13"/>
      <c r="FK160" s="13"/>
      <c r="FL160" s="13">
        <v>1</v>
      </c>
      <c r="FM160" s="13"/>
      <c r="FN160" s="13"/>
      <c r="FO160" s="13">
        <v>2</v>
      </c>
      <c r="FP160" s="13">
        <v>2</v>
      </c>
      <c r="FQ160" s="13">
        <v>2</v>
      </c>
      <c r="FR160" s="13">
        <v>1</v>
      </c>
      <c r="FS160" s="13">
        <v>2</v>
      </c>
      <c r="FT160" s="13">
        <v>1</v>
      </c>
      <c r="FU160" s="13">
        <v>2</v>
      </c>
      <c r="FV160" s="13">
        <v>2</v>
      </c>
      <c r="FW160" s="13">
        <v>2</v>
      </c>
      <c r="FX160" s="13">
        <v>1</v>
      </c>
      <c r="FY160" s="13">
        <v>2</v>
      </c>
      <c r="FZ160" s="13">
        <v>3</v>
      </c>
      <c r="GA160" s="13">
        <v>1</v>
      </c>
      <c r="GB160" s="13"/>
      <c r="GC160" s="13"/>
      <c r="GD160" s="13">
        <v>2</v>
      </c>
      <c r="GE160" s="13"/>
      <c r="GF160" s="13">
        <v>1</v>
      </c>
      <c r="GG160" s="13">
        <v>4</v>
      </c>
      <c r="GH160" s="13"/>
      <c r="GI160" s="13">
        <v>2</v>
      </c>
      <c r="GJ160" s="13">
        <v>4</v>
      </c>
      <c r="GK160" s="13">
        <v>3</v>
      </c>
      <c r="GL160" s="13">
        <v>4</v>
      </c>
      <c r="GM160" s="13">
        <v>4</v>
      </c>
      <c r="GN160" s="13">
        <v>3</v>
      </c>
      <c r="GO160" s="13">
        <v>1</v>
      </c>
      <c r="GP160" s="13">
        <v>2</v>
      </c>
      <c r="GQ160" s="13">
        <v>8</v>
      </c>
      <c r="GR160" s="13">
        <v>3</v>
      </c>
      <c r="GS160" s="13">
        <v>1</v>
      </c>
      <c r="GT160" s="13">
        <v>5</v>
      </c>
      <c r="GU160" s="13"/>
      <c r="GV160" s="13">
        <v>2</v>
      </c>
      <c r="GW160" s="13">
        <v>2</v>
      </c>
      <c r="GX160" s="13">
        <v>2</v>
      </c>
      <c r="GY160" s="13">
        <v>2</v>
      </c>
      <c r="GZ160" s="13">
        <v>2</v>
      </c>
      <c r="HA160" s="13"/>
      <c r="HB160" s="13">
        <v>3</v>
      </c>
      <c r="HC160" s="13">
        <v>2</v>
      </c>
      <c r="HD160" s="13">
        <v>1</v>
      </c>
      <c r="HE160" s="13"/>
      <c r="HF160" s="13">
        <v>1</v>
      </c>
      <c r="HG160" s="13"/>
      <c r="HH160" s="13">
        <v>4</v>
      </c>
      <c r="HI160" s="13">
        <v>2</v>
      </c>
      <c r="HJ160" s="13">
        <v>2</v>
      </c>
      <c r="HK160" s="13">
        <v>1</v>
      </c>
      <c r="HL160" s="13">
        <v>2</v>
      </c>
      <c r="HM160" s="13"/>
      <c r="HN160" s="13">
        <v>1</v>
      </c>
      <c r="HO160" s="13">
        <v>1</v>
      </c>
      <c r="HP160" s="13">
        <v>1</v>
      </c>
      <c r="HQ160" s="13">
        <v>1</v>
      </c>
      <c r="HR160" s="13"/>
      <c r="HS160" s="13">
        <v>1</v>
      </c>
      <c r="HT160" s="13">
        <v>1</v>
      </c>
      <c r="HU160" s="13">
        <v>1</v>
      </c>
      <c r="HV160" s="13"/>
      <c r="HW160" s="13"/>
      <c r="HX160" s="13"/>
      <c r="HY160" s="13">
        <v>2</v>
      </c>
      <c r="HZ160" s="13"/>
      <c r="IA160" s="13"/>
      <c r="IB160" s="13">
        <v>1</v>
      </c>
      <c r="IC160" s="13"/>
      <c r="ID160" s="13">
        <v>2</v>
      </c>
      <c r="IE160" s="13"/>
      <c r="IF160" s="13">
        <v>2</v>
      </c>
      <c r="IG160" s="13">
        <v>1</v>
      </c>
      <c r="IH160" s="13"/>
      <c r="II160" s="13">
        <v>2</v>
      </c>
      <c r="IJ160" s="13">
        <v>1</v>
      </c>
      <c r="IK160" s="13"/>
      <c r="IL160" s="13"/>
      <c r="IM160" s="13">
        <v>1</v>
      </c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59">
        <v>125</v>
      </c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59"/>
      <c r="NG160" s="13">
        <v>280</v>
      </c>
    </row>
    <row r="161" spans="1:371">
      <c r="A161" s="8" t="s">
        <v>171</v>
      </c>
      <c r="B161" s="253">
        <f t="shared" si="108"/>
        <v>8</v>
      </c>
      <c r="C161" s="253">
        <f t="shared" si="109"/>
        <v>4</v>
      </c>
      <c r="D161" s="253">
        <f t="shared" si="110"/>
        <v>9</v>
      </c>
      <c r="E161" s="253">
        <f t="shared" si="111"/>
        <v>8</v>
      </c>
      <c r="F161" s="253">
        <f t="shared" si="112"/>
        <v>28</v>
      </c>
      <c r="G161" s="253">
        <f t="shared" si="113"/>
        <v>31</v>
      </c>
      <c r="H161" s="253">
        <f t="shared" si="114"/>
        <v>33</v>
      </c>
      <c r="I161" s="253">
        <f t="shared" si="115"/>
        <v>40</v>
      </c>
      <c r="J161" s="253">
        <f t="shared" si="116"/>
        <v>38</v>
      </c>
      <c r="K161" s="253">
        <f t="shared" si="117"/>
        <v>26</v>
      </c>
      <c r="L161" s="253">
        <f t="shared" si="118"/>
        <v>19</v>
      </c>
      <c r="M161" s="253">
        <f t="shared" si="119"/>
        <v>23</v>
      </c>
      <c r="N161" s="253">
        <f t="shared" si="120"/>
        <v>24</v>
      </c>
      <c r="O161" s="253">
        <f t="shared" si="121"/>
        <v>16</v>
      </c>
      <c r="P161" s="253">
        <f t="shared" si="122"/>
        <v>3</v>
      </c>
      <c r="Q161" s="253">
        <f t="shared" si="123"/>
        <v>13</v>
      </c>
      <c r="R161" s="253">
        <f t="shared" si="124"/>
        <v>6</v>
      </c>
      <c r="S161" s="253">
        <f t="shared" si="125"/>
        <v>14</v>
      </c>
      <c r="T161" s="253">
        <f t="shared" si="126"/>
        <v>0</v>
      </c>
      <c r="U161" s="253">
        <f t="shared" si="127"/>
        <v>5</v>
      </c>
      <c r="W161" s="16" t="s">
        <v>171</v>
      </c>
      <c r="X161" s="447">
        <f t="shared" ref="X161:X168" si="128">SUM(FC161:FL161)</f>
        <v>8</v>
      </c>
      <c r="Y161" s="447">
        <f t="shared" ref="Y161:Y168" si="129">SUM(AU161:BD161)</f>
        <v>4</v>
      </c>
      <c r="Z161" s="447">
        <f t="shared" ref="Z161:Z168" si="130">SUM(FM161:FV161)</f>
        <v>9</v>
      </c>
      <c r="AA161" s="447">
        <f t="shared" ref="AA161:AA168" si="131">SUM(BE161:BN161)</f>
        <v>8</v>
      </c>
      <c r="AB161" s="447">
        <f t="shared" ref="AB161:AB168" si="132">SUM(FW161:GF161)</f>
        <v>28</v>
      </c>
      <c r="AC161" s="447">
        <f t="shared" ref="AC161:AC168" si="133">SUM(BO161:BX161)</f>
        <v>31</v>
      </c>
      <c r="AD161" s="447">
        <f t="shared" ref="AD161:AD168" si="134">SUM(GG161:GP161)</f>
        <v>33</v>
      </c>
      <c r="AE161" s="447">
        <f t="shared" ref="AE161:AE168" si="135">SUM(BY161:CH161)</f>
        <v>40</v>
      </c>
      <c r="AF161" s="447">
        <f t="shared" ref="AF161:AF168" si="136">SUM(GQ161:GZ161)</f>
        <v>38</v>
      </c>
      <c r="AG161" s="447">
        <f t="shared" ref="AG161:AG168" si="137">SUM(CI161:CR161)</f>
        <v>26</v>
      </c>
      <c r="AH161" s="447">
        <f t="shared" ref="AH161:AH168" si="138">SUM(HA161:HJ161)</f>
        <v>19</v>
      </c>
      <c r="AI161" s="447">
        <f t="shared" ref="AI161:AI168" si="139">SUM(CS161:DB161)</f>
        <v>23</v>
      </c>
      <c r="AJ161" s="447">
        <f t="shared" ref="AJ161:AJ168" si="140">SUM(HK161:HT161)</f>
        <v>24</v>
      </c>
      <c r="AK161" s="447">
        <f t="shared" ref="AK161:AK168" si="141">SUM(DC161:DL161)</f>
        <v>16</v>
      </c>
      <c r="AL161" s="447">
        <f t="shared" ref="AL161:AL168" si="142">SUM(HU161:ID161)</f>
        <v>3</v>
      </c>
      <c r="AM161" s="447">
        <f t="shared" ref="AM161:AM168" si="143">SUM(DM161:DV161)</f>
        <v>13</v>
      </c>
      <c r="AN161" s="447">
        <f t="shared" ref="AN161:AN168" si="144">SUM(IE161:IN161)</f>
        <v>6</v>
      </c>
      <c r="AO161" s="447">
        <f t="shared" ref="AO161:AO168" si="145">SUM(DW161:EF161)</f>
        <v>14</v>
      </c>
      <c r="AP161" s="447">
        <f t="shared" ref="AP161:AP168" si="146">SUM(IO161:JD161)</f>
        <v>0</v>
      </c>
      <c r="AQ161" s="447">
        <f t="shared" ref="AQ161:AQ168" si="147">SUM(EG161:EZ161)</f>
        <v>5</v>
      </c>
      <c r="AR161" s="447">
        <f t="shared" ref="AR161:AR168" si="148">+FA161+JE161+NF161</f>
        <v>8</v>
      </c>
      <c r="AT161" s="16" t="s">
        <v>171</v>
      </c>
      <c r="AU161" s="13"/>
      <c r="AV161" s="13">
        <v>1</v>
      </c>
      <c r="AW161" s="13"/>
      <c r="AX161" s="13"/>
      <c r="AY161" s="13"/>
      <c r="AZ161" s="13">
        <v>1</v>
      </c>
      <c r="BA161" s="13">
        <v>1</v>
      </c>
      <c r="BB161" s="13">
        <v>1</v>
      </c>
      <c r="BC161" s="13"/>
      <c r="BD161" s="13"/>
      <c r="BE161" s="13"/>
      <c r="BF161" s="13"/>
      <c r="BG161" s="13"/>
      <c r="BH161" s="13"/>
      <c r="BI161" s="13"/>
      <c r="BJ161" s="13">
        <v>1</v>
      </c>
      <c r="BK161" s="13">
        <v>2</v>
      </c>
      <c r="BL161" s="13">
        <v>1</v>
      </c>
      <c r="BM161" s="13">
        <v>1</v>
      </c>
      <c r="BN161" s="13">
        <v>3</v>
      </c>
      <c r="BO161" s="13">
        <v>1</v>
      </c>
      <c r="BP161" s="13">
        <v>3</v>
      </c>
      <c r="BQ161" s="13">
        <v>1</v>
      </c>
      <c r="BR161" s="13">
        <v>4</v>
      </c>
      <c r="BS161" s="13">
        <v>5</v>
      </c>
      <c r="BT161" s="13">
        <v>6</v>
      </c>
      <c r="BU161" s="13">
        <v>3</v>
      </c>
      <c r="BV161" s="13">
        <v>1</v>
      </c>
      <c r="BW161" s="13">
        <v>5</v>
      </c>
      <c r="BX161" s="13">
        <v>2</v>
      </c>
      <c r="BY161" s="13">
        <v>4</v>
      </c>
      <c r="BZ161" s="13">
        <v>3</v>
      </c>
      <c r="CA161" s="13">
        <v>4</v>
      </c>
      <c r="CB161" s="13">
        <v>3</v>
      </c>
      <c r="CC161" s="13">
        <v>6</v>
      </c>
      <c r="CD161" s="13">
        <v>1</v>
      </c>
      <c r="CE161" s="13">
        <v>4</v>
      </c>
      <c r="CF161" s="13">
        <v>6</v>
      </c>
      <c r="CG161" s="13">
        <v>3</v>
      </c>
      <c r="CH161" s="13">
        <v>6</v>
      </c>
      <c r="CI161" s="13">
        <v>6</v>
      </c>
      <c r="CJ161" s="13">
        <v>2</v>
      </c>
      <c r="CK161" s="13">
        <v>8</v>
      </c>
      <c r="CL161" s="13">
        <v>4</v>
      </c>
      <c r="CM161" s="13">
        <v>1</v>
      </c>
      <c r="CN161" s="13"/>
      <c r="CO161" s="13"/>
      <c r="CP161" s="13">
        <v>3</v>
      </c>
      <c r="CQ161" s="13"/>
      <c r="CR161" s="13">
        <v>2</v>
      </c>
      <c r="CS161" s="13">
        <v>2</v>
      </c>
      <c r="CT161" s="13">
        <v>2</v>
      </c>
      <c r="CU161" s="13">
        <v>2</v>
      </c>
      <c r="CV161" s="13"/>
      <c r="CW161" s="13">
        <v>5</v>
      </c>
      <c r="CX161" s="13">
        <v>5</v>
      </c>
      <c r="CY161" s="13">
        <v>3</v>
      </c>
      <c r="CZ161" s="13">
        <v>1</v>
      </c>
      <c r="DA161" s="13">
        <v>2</v>
      </c>
      <c r="DB161" s="13">
        <v>1</v>
      </c>
      <c r="DC161" s="13">
        <v>1</v>
      </c>
      <c r="DD161" s="13">
        <v>2</v>
      </c>
      <c r="DE161" s="13">
        <v>4</v>
      </c>
      <c r="DF161" s="13">
        <v>1</v>
      </c>
      <c r="DG161" s="13"/>
      <c r="DH161" s="13">
        <v>1</v>
      </c>
      <c r="DI161" s="13">
        <v>1</v>
      </c>
      <c r="DJ161" s="13">
        <v>1</v>
      </c>
      <c r="DK161" s="13">
        <v>2</v>
      </c>
      <c r="DL161" s="13">
        <v>3</v>
      </c>
      <c r="DM161" s="13">
        <v>3</v>
      </c>
      <c r="DN161" s="13">
        <v>3</v>
      </c>
      <c r="DO161" s="13">
        <v>1</v>
      </c>
      <c r="DP161" s="13">
        <v>2</v>
      </c>
      <c r="DQ161" s="13">
        <v>2</v>
      </c>
      <c r="DR161" s="13"/>
      <c r="DS161" s="13"/>
      <c r="DT161" s="13"/>
      <c r="DU161" s="13"/>
      <c r="DV161" s="13">
        <v>2</v>
      </c>
      <c r="DW161" s="13">
        <v>1</v>
      </c>
      <c r="DX161" s="13">
        <v>1</v>
      </c>
      <c r="DY161" s="13">
        <v>3</v>
      </c>
      <c r="DZ161" s="13">
        <v>2</v>
      </c>
      <c r="EA161" s="13">
        <v>1</v>
      </c>
      <c r="EB161" s="13">
        <v>2</v>
      </c>
      <c r="EC161" s="13"/>
      <c r="ED161" s="13">
        <v>2</v>
      </c>
      <c r="EE161" s="13">
        <v>1</v>
      </c>
      <c r="EF161" s="13">
        <v>1</v>
      </c>
      <c r="EG161" s="13">
        <v>2</v>
      </c>
      <c r="EH161" s="13">
        <v>1</v>
      </c>
      <c r="EI161" s="13"/>
      <c r="EJ161" s="13">
        <v>1</v>
      </c>
      <c r="EK161" s="13"/>
      <c r="EL161" s="13"/>
      <c r="EM161" s="13"/>
      <c r="EN161" s="13">
        <v>1</v>
      </c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59">
        <v>180</v>
      </c>
      <c r="FC161" s="13"/>
      <c r="FD161" s="13">
        <v>1</v>
      </c>
      <c r="FE161" s="13">
        <v>1</v>
      </c>
      <c r="FF161" s="13"/>
      <c r="FG161" s="13">
        <v>1</v>
      </c>
      <c r="FH161" s="13"/>
      <c r="FI161" s="13">
        <v>1</v>
      </c>
      <c r="FJ161" s="13">
        <v>1</v>
      </c>
      <c r="FK161" s="13"/>
      <c r="FL161" s="13">
        <v>3</v>
      </c>
      <c r="FM161" s="13">
        <v>1</v>
      </c>
      <c r="FN161" s="13">
        <v>1</v>
      </c>
      <c r="FO161" s="13"/>
      <c r="FP161" s="13"/>
      <c r="FQ161" s="13">
        <v>2</v>
      </c>
      <c r="FR161" s="13">
        <v>1</v>
      </c>
      <c r="FS161" s="13"/>
      <c r="FT161" s="13">
        <v>2</v>
      </c>
      <c r="FU161" s="13">
        <v>2</v>
      </c>
      <c r="FV161" s="13"/>
      <c r="FW161" s="13">
        <v>2</v>
      </c>
      <c r="FX161" s="13">
        <v>4</v>
      </c>
      <c r="FY161" s="13">
        <v>1</v>
      </c>
      <c r="FZ161" s="13">
        <v>2</v>
      </c>
      <c r="GA161" s="13">
        <v>4</v>
      </c>
      <c r="GB161" s="13">
        <v>4</v>
      </c>
      <c r="GC161" s="13">
        <v>3</v>
      </c>
      <c r="GD161" s="13">
        <v>3</v>
      </c>
      <c r="GE161" s="13">
        <v>2</v>
      </c>
      <c r="GF161" s="13">
        <v>3</v>
      </c>
      <c r="GG161" s="13">
        <v>6</v>
      </c>
      <c r="GH161" s="13">
        <v>1</v>
      </c>
      <c r="GI161" s="13">
        <v>3</v>
      </c>
      <c r="GJ161" s="13">
        <v>3</v>
      </c>
      <c r="GK161" s="13"/>
      <c r="GL161" s="13">
        <v>5</v>
      </c>
      <c r="GM161" s="13">
        <v>3</v>
      </c>
      <c r="GN161" s="13">
        <v>4</v>
      </c>
      <c r="GO161" s="13">
        <v>2</v>
      </c>
      <c r="GP161" s="13">
        <v>6</v>
      </c>
      <c r="GQ161" s="13">
        <v>8</v>
      </c>
      <c r="GR161" s="13">
        <v>4</v>
      </c>
      <c r="GS161" s="13">
        <v>4</v>
      </c>
      <c r="GT161" s="13">
        <v>1</v>
      </c>
      <c r="GU161" s="13">
        <v>4</v>
      </c>
      <c r="GV161" s="13">
        <v>2</v>
      </c>
      <c r="GW161" s="13">
        <v>4</v>
      </c>
      <c r="GX161" s="13">
        <v>2</v>
      </c>
      <c r="GY161" s="13">
        <v>6</v>
      </c>
      <c r="GZ161" s="13">
        <v>3</v>
      </c>
      <c r="HA161" s="13">
        <v>1</v>
      </c>
      <c r="HB161" s="13">
        <v>3</v>
      </c>
      <c r="HC161" s="13">
        <v>5</v>
      </c>
      <c r="HD161" s="13">
        <v>2</v>
      </c>
      <c r="HE161" s="13">
        <v>2</v>
      </c>
      <c r="HF161" s="13">
        <v>2</v>
      </c>
      <c r="HG161" s="13"/>
      <c r="HH161" s="13">
        <v>1</v>
      </c>
      <c r="HI161" s="13">
        <v>2</v>
      </c>
      <c r="HJ161" s="13">
        <v>1</v>
      </c>
      <c r="HK161" s="13">
        <v>6</v>
      </c>
      <c r="HL161" s="13">
        <v>1</v>
      </c>
      <c r="HM161" s="13">
        <v>1</v>
      </c>
      <c r="HN161" s="13">
        <v>2</v>
      </c>
      <c r="HO161" s="13">
        <v>2</v>
      </c>
      <c r="HP161" s="13">
        <v>3</v>
      </c>
      <c r="HQ161" s="13"/>
      <c r="HR161" s="13">
        <v>4</v>
      </c>
      <c r="HS161" s="13">
        <v>2</v>
      </c>
      <c r="HT161" s="13">
        <v>3</v>
      </c>
      <c r="HU161" s="13"/>
      <c r="HV161" s="13"/>
      <c r="HW161" s="13"/>
      <c r="HX161" s="13"/>
      <c r="HY161" s="13"/>
      <c r="HZ161" s="13">
        <v>1</v>
      </c>
      <c r="IA161" s="13">
        <v>1</v>
      </c>
      <c r="IB161" s="13"/>
      <c r="IC161" s="13"/>
      <c r="ID161" s="13">
        <v>1</v>
      </c>
      <c r="IE161" s="13">
        <v>1</v>
      </c>
      <c r="IF161" s="13"/>
      <c r="IG161" s="13">
        <v>1</v>
      </c>
      <c r="IH161" s="13">
        <v>1</v>
      </c>
      <c r="II161" s="13"/>
      <c r="IJ161" s="13"/>
      <c r="IK161" s="13"/>
      <c r="IL161" s="13">
        <v>1</v>
      </c>
      <c r="IM161" s="13">
        <v>1</v>
      </c>
      <c r="IN161" s="13">
        <v>1</v>
      </c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59">
        <v>168</v>
      </c>
      <c r="JG161" s="13">
        <v>1</v>
      </c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>
        <v>1</v>
      </c>
      <c r="KF161" s="13"/>
      <c r="KG161" s="13"/>
      <c r="KH161" s="13"/>
      <c r="KI161" s="13">
        <v>1</v>
      </c>
      <c r="KJ161" s="13"/>
      <c r="KK161" s="13"/>
      <c r="KL161" s="13">
        <v>1</v>
      </c>
      <c r="KM161" s="13"/>
      <c r="KN161" s="13"/>
      <c r="KO161" s="13"/>
      <c r="KP161" s="13"/>
      <c r="KQ161" s="13"/>
      <c r="KR161" s="13">
        <v>1</v>
      </c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>
        <v>1</v>
      </c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>
        <v>1</v>
      </c>
      <c r="MI161" s="13"/>
      <c r="MJ161" s="13"/>
      <c r="MK161" s="13"/>
      <c r="ML161" s="13"/>
      <c r="MM161" s="13"/>
      <c r="MN161" s="13"/>
      <c r="MO161" s="13"/>
      <c r="MP161" s="13">
        <v>1</v>
      </c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59">
        <v>8</v>
      </c>
      <c r="NG161" s="13">
        <v>356</v>
      </c>
    </row>
    <row r="162" spans="1:371">
      <c r="A162" s="8" t="s">
        <v>172</v>
      </c>
      <c r="B162" s="253">
        <f t="shared" si="108"/>
        <v>1</v>
      </c>
      <c r="C162" s="253">
        <f t="shared" si="109"/>
        <v>1</v>
      </c>
      <c r="D162" s="253">
        <f t="shared" si="110"/>
        <v>2</v>
      </c>
      <c r="E162" s="253">
        <f t="shared" si="111"/>
        <v>9</v>
      </c>
      <c r="F162" s="253">
        <f t="shared" si="112"/>
        <v>23</v>
      </c>
      <c r="G162" s="253">
        <f t="shared" si="113"/>
        <v>35</v>
      </c>
      <c r="H162" s="253">
        <f t="shared" si="114"/>
        <v>21</v>
      </c>
      <c r="I162" s="253">
        <f t="shared" si="115"/>
        <v>43</v>
      </c>
      <c r="J162" s="253">
        <f t="shared" si="116"/>
        <v>35</v>
      </c>
      <c r="K162" s="253">
        <f t="shared" si="117"/>
        <v>50</v>
      </c>
      <c r="L162" s="253">
        <f t="shared" si="118"/>
        <v>23</v>
      </c>
      <c r="M162" s="253">
        <f t="shared" si="119"/>
        <v>24</v>
      </c>
      <c r="N162" s="253">
        <f t="shared" si="120"/>
        <v>9</v>
      </c>
      <c r="O162" s="253">
        <f t="shared" si="121"/>
        <v>14</v>
      </c>
      <c r="P162" s="253">
        <f t="shared" si="122"/>
        <v>6</v>
      </c>
      <c r="Q162" s="253">
        <f t="shared" si="123"/>
        <v>13</v>
      </c>
      <c r="R162" s="253">
        <f t="shared" si="124"/>
        <v>1</v>
      </c>
      <c r="S162" s="253">
        <f t="shared" si="125"/>
        <v>3</v>
      </c>
      <c r="T162" s="253">
        <f t="shared" si="126"/>
        <v>2</v>
      </c>
      <c r="U162" s="253">
        <f t="shared" si="127"/>
        <v>1</v>
      </c>
      <c r="W162" s="16" t="s">
        <v>172</v>
      </c>
      <c r="X162" s="447">
        <f t="shared" si="128"/>
        <v>1</v>
      </c>
      <c r="Y162" s="447">
        <f t="shared" si="129"/>
        <v>1</v>
      </c>
      <c r="Z162" s="447">
        <f t="shared" si="130"/>
        <v>2</v>
      </c>
      <c r="AA162" s="447">
        <f t="shared" si="131"/>
        <v>9</v>
      </c>
      <c r="AB162" s="447">
        <f t="shared" si="132"/>
        <v>23</v>
      </c>
      <c r="AC162" s="447">
        <f t="shared" si="133"/>
        <v>35</v>
      </c>
      <c r="AD162" s="447">
        <f t="shared" si="134"/>
        <v>21</v>
      </c>
      <c r="AE162" s="447">
        <f t="shared" si="135"/>
        <v>43</v>
      </c>
      <c r="AF162" s="447">
        <f t="shared" si="136"/>
        <v>35</v>
      </c>
      <c r="AG162" s="447">
        <f t="shared" si="137"/>
        <v>50</v>
      </c>
      <c r="AH162" s="447">
        <f t="shared" si="138"/>
        <v>23</v>
      </c>
      <c r="AI162" s="447">
        <f t="shared" si="139"/>
        <v>24</v>
      </c>
      <c r="AJ162" s="447">
        <f t="shared" si="140"/>
        <v>9</v>
      </c>
      <c r="AK162" s="447">
        <f t="shared" si="141"/>
        <v>14</v>
      </c>
      <c r="AL162" s="447">
        <f t="shared" si="142"/>
        <v>6</v>
      </c>
      <c r="AM162" s="447">
        <f t="shared" si="143"/>
        <v>13</v>
      </c>
      <c r="AN162" s="447">
        <f t="shared" si="144"/>
        <v>1</v>
      </c>
      <c r="AO162" s="447">
        <f t="shared" si="145"/>
        <v>3</v>
      </c>
      <c r="AP162" s="447">
        <f t="shared" si="146"/>
        <v>2</v>
      </c>
      <c r="AQ162" s="447">
        <f t="shared" si="147"/>
        <v>1</v>
      </c>
      <c r="AR162" s="447">
        <f t="shared" si="148"/>
        <v>0</v>
      </c>
      <c r="AT162" s="16" t="s">
        <v>172</v>
      </c>
      <c r="AU162" s="13"/>
      <c r="AV162" s="13"/>
      <c r="AW162" s="13"/>
      <c r="AX162" s="13">
        <v>1</v>
      </c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>
        <v>1</v>
      </c>
      <c r="BJ162" s="13">
        <v>3</v>
      </c>
      <c r="BK162" s="13">
        <v>3</v>
      </c>
      <c r="BL162" s="13">
        <v>1</v>
      </c>
      <c r="BM162" s="13">
        <v>1</v>
      </c>
      <c r="BN162" s="13"/>
      <c r="BO162" s="13">
        <v>4</v>
      </c>
      <c r="BP162" s="13">
        <v>1</v>
      </c>
      <c r="BQ162" s="13">
        <v>3</v>
      </c>
      <c r="BR162" s="13">
        <v>1</v>
      </c>
      <c r="BS162" s="13">
        <v>1</v>
      </c>
      <c r="BT162" s="13">
        <v>5</v>
      </c>
      <c r="BU162" s="13">
        <v>5</v>
      </c>
      <c r="BV162" s="13">
        <v>4</v>
      </c>
      <c r="BW162" s="13">
        <v>3</v>
      </c>
      <c r="BX162" s="13">
        <v>8</v>
      </c>
      <c r="BY162" s="13">
        <v>9</v>
      </c>
      <c r="BZ162" s="13">
        <v>4</v>
      </c>
      <c r="CA162" s="13">
        <v>3</v>
      </c>
      <c r="CB162" s="13">
        <v>1</v>
      </c>
      <c r="CC162" s="13">
        <v>7</v>
      </c>
      <c r="CD162" s="13">
        <v>2</v>
      </c>
      <c r="CE162" s="13">
        <v>4</v>
      </c>
      <c r="CF162" s="13">
        <v>5</v>
      </c>
      <c r="CG162" s="13">
        <v>1</v>
      </c>
      <c r="CH162" s="13">
        <v>7</v>
      </c>
      <c r="CI162" s="13">
        <v>6</v>
      </c>
      <c r="CJ162" s="13">
        <v>6</v>
      </c>
      <c r="CK162" s="13">
        <v>10</v>
      </c>
      <c r="CL162" s="13">
        <v>6</v>
      </c>
      <c r="CM162" s="13">
        <v>4</v>
      </c>
      <c r="CN162" s="13">
        <v>3</v>
      </c>
      <c r="CO162" s="13">
        <v>4</v>
      </c>
      <c r="CP162" s="13">
        <v>4</v>
      </c>
      <c r="CQ162" s="13">
        <v>3</v>
      </c>
      <c r="CR162" s="13">
        <v>4</v>
      </c>
      <c r="CS162" s="13">
        <v>1</v>
      </c>
      <c r="CT162" s="13">
        <v>3</v>
      </c>
      <c r="CU162" s="13">
        <v>7</v>
      </c>
      <c r="CV162" s="13">
        <v>2</v>
      </c>
      <c r="CW162" s="13">
        <v>3</v>
      </c>
      <c r="CX162" s="13">
        <v>2</v>
      </c>
      <c r="CY162" s="13"/>
      <c r="CZ162" s="13">
        <v>1</v>
      </c>
      <c r="DA162" s="13">
        <v>3</v>
      </c>
      <c r="DB162" s="13">
        <v>2</v>
      </c>
      <c r="DC162" s="13">
        <v>1</v>
      </c>
      <c r="DD162" s="13">
        <v>2</v>
      </c>
      <c r="DE162" s="13">
        <v>2</v>
      </c>
      <c r="DF162" s="13">
        <v>1</v>
      </c>
      <c r="DG162" s="13">
        <v>4</v>
      </c>
      <c r="DH162" s="13">
        <v>1</v>
      </c>
      <c r="DI162" s="13">
        <v>2</v>
      </c>
      <c r="DJ162" s="13"/>
      <c r="DK162" s="13">
        <v>1</v>
      </c>
      <c r="DL162" s="13"/>
      <c r="DM162" s="13"/>
      <c r="DN162" s="13">
        <v>1</v>
      </c>
      <c r="DO162" s="13">
        <v>3</v>
      </c>
      <c r="DP162" s="13">
        <v>1</v>
      </c>
      <c r="DQ162" s="13">
        <v>2</v>
      </c>
      <c r="DR162" s="13">
        <v>1</v>
      </c>
      <c r="DS162" s="13">
        <v>1</v>
      </c>
      <c r="DT162" s="13">
        <v>2</v>
      </c>
      <c r="DU162" s="13">
        <v>1</v>
      </c>
      <c r="DV162" s="13">
        <v>1</v>
      </c>
      <c r="DW162" s="13"/>
      <c r="DX162" s="13">
        <v>1</v>
      </c>
      <c r="DY162" s="13">
        <v>1</v>
      </c>
      <c r="DZ162" s="13"/>
      <c r="EA162" s="13"/>
      <c r="EB162" s="13"/>
      <c r="EC162" s="13">
        <v>1</v>
      </c>
      <c r="ED162" s="13"/>
      <c r="EE162" s="13"/>
      <c r="EF162" s="13"/>
      <c r="EG162" s="13"/>
      <c r="EH162" s="13"/>
      <c r="EI162" s="13"/>
      <c r="EJ162" s="13"/>
      <c r="EK162" s="13">
        <v>1</v>
      </c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59">
        <v>193</v>
      </c>
      <c r="FC162" s="13"/>
      <c r="FD162" s="13"/>
      <c r="FE162" s="13"/>
      <c r="FF162" s="13">
        <v>1</v>
      </c>
      <c r="FG162" s="13"/>
      <c r="FH162" s="13"/>
      <c r="FI162" s="13"/>
      <c r="FJ162" s="13"/>
      <c r="FK162" s="13"/>
      <c r="FL162" s="13"/>
      <c r="FM162" s="13"/>
      <c r="FN162" s="13"/>
      <c r="FO162" s="13">
        <v>1</v>
      </c>
      <c r="FP162" s="13"/>
      <c r="FQ162" s="13"/>
      <c r="FR162" s="13"/>
      <c r="FS162" s="13"/>
      <c r="FT162" s="13"/>
      <c r="FU162" s="13">
        <v>1</v>
      </c>
      <c r="FV162" s="13"/>
      <c r="FW162" s="13"/>
      <c r="FX162" s="13">
        <v>2</v>
      </c>
      <c r="FY162" s="13">
        <v>1</v>
      </c>
      <c r="FZ162" s="13">
        <v>2</v>
      </c>
      <c r="GA162" s="13">
        <v>3</v>
      </c>
      <c r="GB162" s="13">
        <v>3</v>
      </c>
      <c r="GC162" s="13">
        <v>4</v>
      </c>
      <c r="GD162" s="13">
        <v>2</v>
      </c>
      <c r="GE162" s="13">
        <v>3</v>
      </c>
      <c r="GF162" s="13">
        <v>3</v>
      </c>
      <c r="GG162" s="13">
        <v>3</v>
      </c>
      <c r="GH162" s="13">
        <v>4</v>
      </c>
      <c r="GI162" s="13">
        <v>2</v>
      </c>
      <c r="GJ162" s="13">
        <v>3</v>
      </c>
      <c r="GK162" s="13">
        <v>1</v>
      </c>
      <c r="GL162" s="13">
        <v>2</v>
      </c>
      <c r="GM162" s="13"/>
      <c r="GN162" s="13">
        <v>1</v>
      </c>
      <c r="GO162" s="13">
        <v>2</v>
      </c>
      <c r="GP162" s="13">
        <v>3</v>
      </c>
      <c r="GQ162" s="13">
        <v>7</v>
      </c>
      <c r="GR162" s="13">
        <v>4</v>
      </c>
      <c r="GS162" s="13">
        <v>4</v>
      </c>
      <c r="GT162" s="13">
        <v>1</v>
      </c>
      <c r="GU162" s="13">
        <v>3</v>
      </c>
      <c r="GV162" s="13">
        <v>3</v>
      </c>
      <c r="GW162" s="13">
        <v>5</v>
      </c>
      <c r="GX162" s="13">
        <v>5</v>
      </c>
      <c r="GY162" s="13"/>
      <c r="GZ162" s="13">
        <v>3</v>
      </c>
      <c r="HA162" s="13">
        <v>5</v>
      </c>
      <c r="HB162" s="13">
        <v>3</v>
      </c>
      <c r="HC162" s="13">
        <v>4</v>
      </c>
      <c r="HD162" s="13">
        <v>3</v>
      </c>
      <c r="HE162" s="13">
        <v>2</v>
      </c>
      <c r="HF162" s="13">
        <v>3</v>
      </c>
      <c r="HG162" s="13">
        <v>1</v>
      </c>
      <c r="HH162" s="13">
        <v>1</v>
      </c>
      <c r="HI162" s="13"/>
      <c r="HJ162" s="13">
        <v>1</v>
      </c>
      <c r="HK162" s="13">
        <v>4</v>
      </c>
      <c r="HL162" s="13"/>
      <c r="HM162" s="13"/>
      <c r="HN162" s="13"/>
      <c r="HO162" s="13"/>
      <c r="HP162" s="13">
        <v>1</v>
      </c>
      <c r="HQ162" s="13"/>
      <c r="HR162" s="13">
        <v>2</v>
      </c>
      <c r="HS162" s="13">
        <v>2</v>
      </c>
      <c r="HT162" s="13"/>
      <c r="HU162" s="13">
        <v>2</v>
      </c>
      <c r="HV162" s="13">
        <v>1</v>
      </c>
      <c r="HW162" s="13">
        <v>1</v>
      </c>
      <c r="HX162" s="13">
        <v>2</v>
      </c>
      <c r="HY162" s="13"/>
      <c r="HZ162" s="13"/>
      <c r="IA162" s="13"/>
      <c r="IB162" s="13"/>
      <c r="IC162" s="13"/>
      <c r="ID162" s="13"/>
      <c r="IE162" s="13"/>
      <c r="IF162" s="13"/>
      <c r="IG162" s="13">
        <v>1</v>
      </c>
      <c r="IH162" s="13"/>
      <c r="II162" s="13"/>
      <c r="IJ162" s="13"/>
      <c r="IK162" s="13"/>
      <c r="IL162" s="13"/>
      <c r="IM162" s="13"/>
      <c r="IN162" s="13"/>
      <c r="IO162" s="13"/>
      <c r="IP162" s="13">
        <v>1</v>
      </c>
      <c r="IQ162" s="13"/>
      <c r="IR162" s="13"/>
      <c r="IS162" s="13">
        <v>1</v>
      </c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59">
        <v>123</v>
      </c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59"/>
      <c r="NG162" s="13">
        <v>316</v>
      </c>
    </row>
    <row r="163" spans="1:371">
      <c r="A163" s="9" t="s">
        <v>173</v>
      </c>
      <c r="B163" s="253">
        <f t="shared" si="108"/>
        <v>215</v>
      </c>
      <c r="C163" s="253">
        <f t="shared" si="109"/>
        <v>208</v>
      </c>
      <c r="D163" s="253">
        <f t="shared" si="110"/>
        <v>383</v>
      </c>
      <c r="E163" s="253">
        <f t="shared" si="111"/>
        <v>443</v>
      </c>
      <c r="F163" s="253">
        <f t="shared" si="112"/>
        <v>1503</v>
      </c>
      <c r="G163" s="253">
        <f t="shared" si="113"/>
        <v>1465</v>
      </c>
      <c r="H163" s="253">
        <f t="shared" si="114"/>
        <v>1679</v>
      </c>
      <c r="I163" s="253">
        <f t="shared" si="115"/>
        <v>1612</v>
      </c>
      <c r="J163" s="253">
        <f t="shared" si="116"/>
        <v>1524</v>
      </c>
      <c r="K163" s="253">
        <f t="shared" si="117"/>
        <v>1445</v>
      </c>
      <c r="L163" s="253">
        <f t="shared" si="118"/>
        <v>1016</v>
      </c>
      <c r="M163" s="253">
        <f t="shared" si="119"/>
        <v>1072</v>
      </c>
      <c r="N163" s="253">
        <f t="shared" si="120"/>
        <v>627</v>
      </c>
      <c r="O163" s="253">
        <f t="shared" si="121"/>
        <v>512</v>
      </c>
      <c r="P163" s="253">
        <f t="shared" si="122"/>
        <v>307</v>
      </c>
      <c r="Q163" s="253">
        <f t="shared" si="123"/>
        <v>299</v>
      </c>
      <c r="R163" s="253">
        <f t="shared" si="124"/>
        <v>134</v>
      </c>
      <c r="S163" s="253">
        <f t="shared" si="125"/>
        <v>225</v>
      </c>
      <c r="T163" s="253">
        <f t="shared" si="126"/>
        <v>32</v>
      </c>
      <c r="U163" s="253">
        <f t="shared" si="127"/>
        <v>121</v>
      </c>
      <c r="W163" s="16" t="s">
        <v>173</v>
      </c>
      <c r="X163" s="447">
        <f t="shared" si="128"/>
        <v>215</v>
      </c>
      <c r="Y163" s="447">
        <f t="shared" si="129"/>
        <v>208</v>
      </c>
      <c r="Z163" s="447">
        <f t="shared" si="130"/>
        <v>383</v>
      </c>
      <c r="AA163" s="447">
        <f t="shared" si="131"/>
        <v>443</v>
      </c>
      <c r="AB163" s="447">
        <f t="shared" si="132"/>
        <v>1503</v>
      </c>
      <c r="AC163" s="447">
        <f t="shared" si="133"/>
        <v>1465</v>
      </c>
      <c r="AD163" s="447">
        <f t="shared" si="134"/>
        <v>1679</v>
      </c>
      <c r="AE163" s="447">
        <f t="shared" si="135"/>
        <v>1612</v>
      </c>
      <c r="AF163" s="447">
        <f t="shared" si="136"/>
        <v>1524</v>
      </c>
      <c r="AG163" s="447">
        <f t="shared" si="137"/>
        <v>1445</v>
      </c>
      <c r="AH163" s="447">
        <f t="shared" si="138"/>
        <v>1016</v>
      </c>
      <c r="AI163" s="447">
        <f t="shared" si="139"/>
        <v>1072</v>
      </c>
      <c r="AJ163" s="447">
        <f t="shared" si="140"/>
        <v>627</v>
      </c>
      <c r="AK163" s="447">
        <f t="shared" si="141"/>
        <v>512</v>
      </c>
      <c r="AL163" s="447">
        <f t="shared" si="142"/>
        <v>307</v>
      </c>
      <c r="AM163" s="447">
        <f t="shared" si="143"/>
        <v>299</v>
      </c>
      <c r="AN163" s="447">
        <f t="shared" si="144"/>
        <v>134</v>
      </c>
      <c r="AO163" s="447">
        <f t="shared" si="145"/>
        <v>225</v>
      </c>
      <c r="AP163" s="447">
        <f t="shared" si="146"/>
        <v>32</v>
      </c>
      <c r="AQ163" s="447">
        <f t="shared" si="147"/>
        <v>121</v>
      </c>
      <c r="AR163" s="447">
        <f t="shared" si="148"/>
        <v>43</v>
      </c>
      <c r="AT163" s="16" t="s">
        <v>173</v>
      </c>
      <c r="AU163" s="13">
        <v>18</v>
      </c>
      <c r="AV163" s="13">
        <v>34</v>
      </c>
      <c r="AW163" s="13">
        <v>27</v>
      </c>
      <c r="AX163" s="13">
        <v>14</v>
      </c>
      <c r="AY163" s="13">
        <v>16</v>
      </c>
      <c r="AZ163" s="13">
        <v>21</v>
      </c>
      <c r="BA163" s="13">
        <v>16</v>
      </c>
      <c r="BB163" s="13">
        <v>19</v>
      </c>
      <c r="BC163" s="13">
        <v>13</v>
      </c>
      <c r="BD163" s="13">
        <v>30</v>
      </c>
      <c r="BE163" s="13">
        <v>24</v>
      </c>
      <c r="BF163" s="13">
        <v>21</v>
      </c>
      <c r="BG163" s="13">
        <v>32</v>
      </c>
      <c r="BH163" s="13">
        <v>21</v>
      </c>
      <c r="BI163" s="13">
        <v>34</v>
      </c>
      <c r="BJ163" s="13">
        <v>44</v>
      </c>
      <c r="BK163" s="13">
        <v>49</v>
      </c>
      <c r="BL163" s="13">
        <v>63</v>
      </c>
      <c r="BM163" s="13">
        <v>67</v>
      </c>
      <c r="BN163" s="13">
        <v>88</v>
      </c>
      <c r="BO163" s="13">
        <v>100</v>
      </c>
      <c r="BP163" s="13">
        <v>117</v>
      </c>
      <c r="BQ163" s="13">
        <v>112</v>
      </c>
      <c r="BR163" s="13">
        <v>123</v>
      </c>
      <c r="BS163" s="13">
        <v>150</v>
      </c>
      <c r="BT163" s="13">
        <v>145</v>
      </c>
      <c r="BU163" s="13">
        <v>183</v>
      </c>
      <c r="BV163" s="13">
        <v>169</v>
      </c>
      <c r="BW163" s="13">
        <v>177</v>
      </c>
      <c r="BX163" s="13">
        <v>189</v>
      </c>
      <c r="BY163" s="13">
        <v>171</v>
      </c>
      <c r="BZ163" s="13">
        <v>186</v>
      </c>
      <c r="CA163" s="13">
        <v>129</v>
      </c>
      <c r="CB163" s="13">
        <v>174</v>
      </c>
      <c r="CC163" s="13">
        <v>173</v>
      </c>
      <c r="CD163" s="13">
        <v>158</v>
      </c>
      <c r="CE163" s="13">
        <v>134</v>
      </c>
      <c r="CF163" s="13">
        <v>145</v>
      </c>
      <c r="CG163" s="13">
        <v>169</v>
      </c>
      <c r="CH163" s="13">
        <v>173</v>
      </c>
      <c r="CI163" s="13">
        <v>148</v>
      </c>
      <c r="CJ163" s="13">
        <v>174</v>
      </c>
      <c r="CK163" s="13">
        <v>168</v>
      </c>
      <c r="CL163" s="13">
        <v>131</v>
      </c>
      <c r="CM163" s="13">
        <v>151</v>
      </c>
      <c r="CN163" s="13">
        <v>158</v>
      </c>
      <c r="CO163" s="13">
        <v>115</v>
      </c>
      <c r="CP163" s="13">
        <v>139</v>
      </c>
      <c r="CQ163" s="13">
        <v>126</v>
      </c>
      <c r="CR163" s="13">
        <v>135</v>
      </c>
      <c r="CS163" s="13">
        <v>131</v>
      </c>
      <c r="CT163" s="13">
        <v>131</v>
      </c>
      <c r="CU163" s="13">
        <v>101</v>
      </c>
      <c r="CV163" s="13">
        <v>126</v>
      </c>
      <c r="CW163" s="13">
        <v>99</v>
      </c>
      <c r="CX163" s="13">
        <v>103</v>
      </c>
      <c r="CY163" s="13">
        <v>97</v>
      </c>
      <c r="CZ163" s="13">
        <v>94</v>
      </c>
      <c r="DA163" s="13">
        <v>102</v>
      </c>
      <c r="DB163" s="13">
        <v>88</v>
      </c>
      <c r="DC163" s="13">
        <v>64</v>
      </c>
      <c r="DD163" s="13">
        <v>67</v>
      </c>
      <c r="DE163" s="13">
        <v>53</v>
      </c>
      <c r="DF163" s="13">
        <v>56</v>
      </c>
      <c r="DG163" s="13">
        <v>47</v>
      </c>
      <c r="DH163" s="13">
        <v>59</v>
      </c>
      <c r="DI163" s="13">
        <v>45</v>
      </c>
      <c r="DJ163" s="13">
        <v>44</v>
      </c>
      <c r="DK163" s="13">
        <v>35</v>
      </c>
      <c r="DL163" s="13">
        <v>42</v>
      </c>
      <c r="DM163" s="13">
        <v>40</v>
      </c>
      <c r="DN163" s="13">
        <v>32</v>
      </c>
      <c r="DO163" s="13">
        <v>38</v>
      </c>
      <c r="DP163" s="13">
        <v>34</v>
      </c>
      <c r="DQ163" s="13">
        <v>35</v>
      </c>
      <c r="DR163" s="13">
        <v>15</v>
      </c>
      <c r="DS163" s="13">
        <v>36</v>
      </c>
      <c r="DT163" s="13">
        <v>33</v>
      </c>
      <c r="DU163" s="13">
        <v>17</v>
      </c>
      <c r="DV163" s="13">
        <v>19</v>
      </c>
      <c r="DW163" s="13">
        <v>23</v>
      </c>
      <c r="DX163" s="13">
        <v>27</v>
      </c>
      <c r="DY163" s="13">
        <v>19</v>
      </c>
      <c r="DZ163" s="13">
        <v>23</v>
      </c>
      <c r="EA163" s="13">
        <v>19</v>
      </c>
      <c r="EB163" s="13">
        <v>23</v>
      </c>
      <c r="EC163" s="13">
        <v>20</v>
      </c>
      <c r="ED163" s="13">
        <v>19</v>
      </c>
      <c r="EE163" s="13">
        <v>29</v>
      </c>
      <c r="EF163" s="13">
        <v>23</v>
      </c>
      <c r="EG163" s="13">
        <v>20</v>
      </c>
      <c r="EH163" s="13">
        <v>20</v>
      </c>
      <c r="EI163" s="13">
        <v>20</v>
      </c>
      <c r="EJ163" s="13">
        <v>13</v>
      </c>
      <c r="EK163" s="13">
        <v>13</v>
      </c>
      <c r="EL163" s="13">
        <v>10</v>
      </c>
      <c r="EM163" s="13">
        <v>8</v>
      </c>
      <c r="EN163" s="13">
        <v>5</v>
      </c>
      <c r="EO163" s="13">
        <v>4</v>
      </c>
      <c r="EP163" s="13">
        <v>1</v>
      </c>
      <c r="EQ163" s="13">
        <v>3</v>
      </c>
      <c r="ER163" s="13"/>
      <c r="ES163" s="13">
        <v>2</v>
      </c>
      <c r="ET163" s="13">
        <v>1</v>
      </c>
      <c r="EU163" s="13"/>
      <c r="EV163" s="13"/>
      <c r="EW163" s="13">
        <v>1</v>
      </c>
      <c r="EX163" s="13"/>
      <c r="EY163" s="13"/>
      <c r="EZ163" s="13"/>
      <c r="FA163" s="13">
        <v>1</v>
      </c>
      <c r="FB163" s="59">
        <v>7403</v>
      </c>
      <c r="FC163" s="13">
        <v>39</v>
      </c>
      <c r="FD163" s="13">
        <v>34</v>
      </c>
      <c r="FE163" s="13">
        <v>25</v>
      </c>
      <c r="FF163" s="13">
        <v>13</v>
      </c>
      <c r="FG163" s="13">
        <v>14</v>
      </c>
      <c r="FH163" s="13">
        <v>22</v>
      </c>
      <c r="FI163" s="13">
        <v>19</v>
      </c>
      <c r="FJ163" s="13">
        <v>16</v>
      </c>
      <c r="FK163" s="13">
        <v>15</v>
      </c>
      <c r="FL163" s="13">
        <v>18</v>
      </c>
      <c r="FM163" s="13">
        <v>18</v>
      </c>
      <c r="FN163" s="13">
        <v>19</v>
      </c>
      <c r="FO163" s="13">
        <v>25</v>
      </c>
      <c r="FP163" s="13">
        <v>30</v>
      </c>
      <c r="FQ163" s="13">
        <v>29</v>
      </c>
      <c r="FR163" s="13">
        <v>39</v>
      </c>
      <c r="FS163" s="13">
        <v>47</v>
      </c>
      <c r="FT163" s="13">
        <v>53</v>
      </c>
      <c r="FU163" s="13">
        <v>49</v>
      </c>
      <c r="FV163" s="13">
        <v>74</v>
      </c>
      <c r="FW163" s="13">
        <v>89</v>
      </c>
      <c r="FX163" s="13">
        <v>136</v>
      </c>
      <c r="FY163" s="13">
        <v>127</v>
      </c>
      <c r="FZ163" s="13">
        <v>138</v>
      </c>
      <c r="GA163" s="13">
        <v>154</v>
      </c>
      <c r="GB163" s="13">
        <v>170</v>
      </c>
      <c r="GC163" s="13">
        <v>160</v>
      </c>
      <c r="GD163" s="13">
        <v>174</v>
      </c>
      <c r="GE163" s="13">
        <v>174</v>
      </c>
      <c r="GF163" s="13">
        <v>181</v>
      </c>
      <c r="GG163" s="13">
        <v>193</v>
      </c>
      <c r="GH163" s="13">
        <v>166</v>
      </c>
      <c r="GI163" s="13">
        <v>163</v>
      </c>
      <c r="GJ163" s="13">
        <v>157</v>
      </c>
      <c r="GK163" s="13">
        <v>187</v>
      </c>
      <c r="GL163" s="13">
        <v>168</v>
      </c>
      <c r="GM163" s="13">
        <v>172</v>
      </c>
      <c r="GN163" s="13">
        <v>174</v>
      </c>
      <c r="GO163" s="13">
        <v>161</v>
      </c>
      <c r="GP163" s="13">
        <v>138</v>
      </c>
      <c r="GQ163" s="13">
        <v>179</v>
      </c>
      <c r="GR163" s="13">
        <v>193</v>
      </c>
      <c r="GS163" s="13">
        <v>165</v>
      </c>
      <c r="GT163" s="13">
        <v>154</v>
      </c>
      <c r="GU163" s="13">
        <v>152</v>
      </c>
      <c r="GV163" s="13">
        <v>131</v>
      </c>
      <c r="GW163" s="13">
        <v>131</v>
      </c>
      <c r="GX163" s="13">
        <v>150</v>
      </c>
      <c r="GY163" s="13">
        <v>127</v>
      </c>
      <c r="GZ163" s="13">
        <v>142</v>
      </c>
      <c r="HA163" s="13">
        <v>130</v>
      </c>
      <c r="HB163" s="13">
        <v>112</v>
      </c>
      <c r="HC163" s="13">
        <v>95</v>
      </c>
      <c r="HD163" s="13">
        <v>113</v>
      </c>
      <c r="HE163" s="13">
        <v>98</v>
      </c>
      <c r="HF163" s="13">
        <v>103</v>
      </c>
      <c r="HG163" s="13">
        <v>98</v>
      </c>
      <c r="HH163" s="13">
        <v>96</v>
      </c>
      <c r="HI163" s="13">
        <v>97</v>
      </c>
      <c r="HJ163" s="13">
        <v>74</v>
      </c>
      <c r="HK163" s="13">
        <v>84</v>
      </c>
      <c r="HL163" s="13">
        <v>75</v>
      </c>
      <c r="HM163" s="13">
        <v>63</v>
      </c>
      <c r="HN163" s="13">
        <v>69</v>
      </c>
      <c r="HO163" s="13">
        <v>79</v>
      </c>
      <c r="HP163" s="13">
        <v>68</v>
      </c>
      <c r="HQ163" s="13">
        <v>46</v>
      </c>
      <c r="HR163" s="13">
        <v>55</v>
      </c>
      <c r="HS163" s="13">
        <v>53</v>
      </c>
      <c r="HT163" s="13">
        <v>35</v>
      </c>
      <c r="HU163" s="13">
        <v>29</v>
      </c>
      <c r="HV163" s="13">
        <v>46</v>
      </c>
      <c r="HW163" s="13">
        <v>37</v>
      </c>
      <c r="HX163" s="13">
        <v>33</v>
      </c>
      <c r="HY163" s="13">
        <v>28</v>
      </c>
      <c r="HZ163" s="13">
        <v>27</v>
      </c>
      <c r="IA163" s="13">
        <v>24</v>
      </c>
      <c r="IB163" s="13">
        <v>27</v>
      </c>
      <c r="IC163" s="13">
        <v>32</v>
      </c>
      <c r="ID163" s="13">
        <v>24</v>
      </c>
      <c r="IE163" s="13">
        <v>19</v>
      </c>
      <c r="IF163" s="13">
        <v>15</v>
      </c>
      <c r="IG163" s="13">
        <v>11</v>
      </c>
      <c r="IH163" s="13">
        <v>18</v>
      </c>
      <c r="II163" s="13">
        <v>11</v>
      </c>
      <c r="IJ163" s="13">
        <v>9</v>
      </c>
      <c r="IK163" s="13">
        <v>16</v>
      </c>
      <c r="IL163" s="13">
        <v>17</v>
      </c>
      <c r="IM163" s="13">
        <v>13</v>
      </c>
      <c r="IN163" s="13">
        <v>5</v>
      </c>
      <c r="IO163" s="13">
        <v>6</v>
      </c>
      <c r="IP163" s="13">
        <v>8</v>
      </c>
      <c r="IQ163" s="13">
        <v>9</v>
      </c>
      <c r="IR163" s="13">
        <v>3</v>
      </c>
      <c r="IS163" s="13">
        <v>1</v>
      </c>
      <c r="IT163" s="13">
        <v>1</v>
      </c>
      <c r="IU163" s="13"/>
      <c r="IV163" s="13">
        <v>1</v>
      </c>
      <c r="IW163" s="13">
        <v>1</v>
      </c>
      <c r="IX163" s="13">
        <v>1</v>
      </c>
      <c r="IY163" s="13"/>
      <c r="IZ163" s="13"/>
      <c r="JA163" s="13">
        <v>1</v>
      </c>
      <c r="JB163" s="13"/>
      <c r="JC163" s="13"/>
      <c r="JD163" s="13"/>
      <c r="JE163" s="13">
        <v>1</v>
      </c>
      <c r="JF163" s="59">
        <v>7421</v>
      </c>
      <c r="JG163" s="13">
        <v>2</v>
      </c>
      <c r="JH163" s="13"/>
      <c r="JI163" s="13"/>
      <c r="JJ163" s="13"/>
      <c r="JK163" s="13"/>
      <c r="JL163" s="13"/>
      <c r="JM163" s="13">
        <v>1</v>
      </c>
      <c r="JN163" s="13"/>
      <c r="JO163" s="13"/>
      <c r="JP163" s="13"/>
      <c r="JQ163" s="13"/>
      <c r="JR163" s="13"/>
      <c r="JS163" s="13"/>
      <c r="JT163" s="13"/>
      <c r="JU163" s="13"/>
      <c r="JV163" s="13"/>
      <c r="JW163" s="13">
        <v>1</v>
      </c>
      <c r="JX163" s="13"/>
      <c r="JY163" s="13"/>
      <c r="JZ163" s="13">
        <v>1</v>
      </c>
      <c r="KA163" s="13"/>
      <c r="KB163" s="13">
        <v>1</v>
      </c>
      <c r="KC163" s="13"/>
      <c r="KD163" s="13"/>
      <c r="KE163" s="13"/>
      <c r="KF163" s="13">
        <v>1</v>
      </c>
      <c r="KG163" s="13">
        <v>1</v>
      </c>
      <c r="KH163" s="13">
        <v>2</v>
      </c>
      <c r="KI163" s="13">
        <v>1</v>
      </c>
      <c r="KJ163" s="13">
        <v>1</v>
      </c>
      <c r="KK163" s="13"/>
      <c r="KL163" s="13"/>
      <c r="KM163" s="13">
        <v>1</v>
      </c>
      <c r="KN163" s="13"/>
      <c r="KO163" s="13">
        <v>1</v>
      </c>
      <c r="KP163" s="13">
        <v>1</v>
      </c>
      <c r="KQ163" s="13">
        <v>1</v>
      </c>
      <c r="KR163" s="13"/>
      <c r="KS163" s="13">
        <v>2</v>
      </c>
      <c r="KT163" s="13"/>
      <c r="KU163" s="13"/>
      <c r="KV163" s="13">
        <v>1</v>
      </c>
      <c r="KW163" s="13">
        <v>1</v>
      </c>
      <c r="KX163" s="13"/>
      <c r="KY163" s="13">
        <v>1</v>
      </c>
      <c r="KZ163" s="13"/>
      <c r="LA163" s="13"/>
      <c r="LB163" s="13">
        <v>1</v>
      </c>
      <c r="LC163" s="13"/>
      <c r="LD163" s="13">
        <v>1</v>
      </c>
      <c r="LE163" s="13"/>
      <c r="LF163" s="13">
        <v>1</v>
      </c>
      <c r="LG163" s="13">
        <v>1</v>
      </c>
      <c r="LH163" s="13">
        <v>2</v>
      </c>
      <c r="LI163" s="13"/>
      <c r="LJ163" s="13"/>
      <c r="LK163" s="13"/>
      <c r="LL163" s="13"/>
      <c r="LM163" s="13"/>
      <c r="LN163" s="13"/>
      <c r="LO163" s="13">
        <v>1</v>
      </c>
      <c r="LP163" s="13">
        <v>1</v>
      </c>
      <c r="LQ163" s="13"/>
      <c r="LR163" s="13"/>
      <c r="LS163" s="13"/>
      <c r="LT163" s="13"/>
      <c r="LU163" s="13"/>
      <c r="LV163" s="13"/>
      <c r="LW163" s="13"/>
      <c r="LX163" s="13"/>
      <c r="LY163" s="13"/>
      <c r="LZ163" s="13">
        <v>1</v>
      </c>
      <c r="MA163" s="13">
        <v>1</v>
      </c>
      <c r="MB163" s="13"/>
      <c r="MC163" s="13">
        <v>1</v>
      </c>
      <c r="MD163" s="13"/>
      <c r="ME163" s="13">
        <v>1</v>
      </c>
      <c r="MF163" s="13"/>
      <c r="MG163" s="13">
        <v>1</v>
      </c>
      <c r="MH163" s="13">
        <v>1</v>
      </c>
      <c r="MI163" s="13">
        <v>1</v>
      </c>
      <c r="MJ163" s="13">
        <v>1</v>
      </c>
      <c r="MK163" s="13"/>
      <c r="ML163" s="13">
        <v>1</v>
      </c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>
        <v>3</v>
      </c>
      <c r="NF163" s="59">
        <v>41</v>
      </c>
      <c r="NG163" s="13">
        <v>14865</v>
      </c>
    </row>
    <row r="164" spans="1:371">
      <c r="A164" s="8" t="s">
        <v>174</v>
      </c>
      <c r="B164" s="253">
        <f t="shared" si="108"/>
        <v>0</v>
      </c>
      <c r="C164" s="253">
        <f t="shared" si="109"/>
        <v>1</v>
      </c>
      <c r="D164" s="253">
        <f t="shared" si="110"/>
        <v>0</v>
      </c>
      <c r="E164" s="253">
        <f t="shared" si="111"/>
        <v>1</v>
      </c>
      <c r="F164" s="253">
        <f t="shared" si="112"/>
        <v>1</v>
      </c>
      <c r="G164" s="253">
        <f t="shared" si="113"/>
        <v>0</v>
      </c>
      <c r="H164" s="253">
        <f t="shared" si="114"/>
        <v>2</v>
      </c>
      <c r="I164" s="253">
        <f t="shared" si="115"/>
        <v>2</v>
      </c>
      <c r="J164" s="253">
        <f t="shared" si="116"/>
        <v>1</v>
      </c>
      <c r="K164" s="253">
        <f t="shared" si="117"/>
        <v>0</v>
      </c>
      <c r="L164" s="253">
        <f t="shared" si="118"/>
        <v>2</v>
      </c>
      <c r="M164" s="253">
        <f t="shared" si="119"/>
        <v>0</v>
      </c>
      <c r="N164" s="253">
        <f t="shared" si="120"/>
        <v>0</v>
      </c>
      <c r="O164" s="253">
        <f t="shared" si="121"/>
        <v>0</v>
      </c>
      <c r="P164" s="253">
        <f t="shared" si="122"/>
        <v>0</v>
      </c>
      <c r="Q164" s="253">
        <f t="shared" si="123"/>
        <v>0</v>
      </c>
      <c r="R164" s="253">
        <f t="shared" si="124"/>
        <v>0</v>
      </c>
      <c r="S164" s="253">
        <f t="shared" si="125"/>
        <v>0</v>
      </c>
      <c r="T164" s="253">
        <f t="shared" si="126"/>
        <v>0</v>
      </c>
      <c r="U164" s="253">
        <f t="shared" si="127"/>
        <v>0</v>
      </c>
      <c r="W164" s="16" t="s">
        <v>174</v>
      </c>
      <c r="X164" s="447">
        <f t="shared" si="128"/>
        <v>0</v>
      </c>
      <c r="Y164" s="447">
        <f t="shared" si="129"/>
        <v>1</v>
      </c>
      <c r="Z164" s="447">
        <f t="shared" si="130"/>
        <v>0</v>
      </c>
      <c r="AA164" s="447">
        <f t="shared" si="131"/>
        <v>1</v>
      </c>
      <c r="AB164" s="447">
        <f t="shared" si="132"/>
        <v>1</v>
      </c>
      <c r="AC164" s="447">
        <f t="shared" si="133"/>
        <v>0</v>
      </c>
      <c r="AD164" s="447">
        <f t="shared" si="134"/>
        <v>2</v>
      </c>
      <c r="AE164" s="447">
        <f t="shared" si="135"/>
        <v>2</v>
      </c>
      <c r="AF164" s="447">
        <f t="shared" si="136"/>
        <v>1</v>
      </c>
      <c r="AG164" s="447">
        <f t="shared" si="137"/>
        <v>0</v>
      </c>
      <c r="AH164" s="447">
        <f t="shared" si="138"/>
        <v>2</v>
      </c>
      <c r="AI164" s="447">
        <f t="shared" si="139"/>
        <v>0</v>
      </c>
      <c r="AJ164" s="447">
        <f t="shared" si="140"/>
        <v>0</v>
      </c>
      <c r="AK164" s="447">
        <f t="shared" si="141"/>
        <v>0</v>
      </c>
      <c r="AL164" s="447">
        <f t="shared" si="142"/>
        <v>0</v>
      </c>
      <c r="AM164" s="447">
        <f t="shared" si="143"/>
        <v>0</v>
      </c>
      <c r="AN164" s="447">
        <f t="shared" si="144"/>
        <v>0</v>
      </c>
      <c r="AO164" s="447">
        <f t="shared" si="145"/>
        <v>0</v>
      </c>
      <c r="AP164" s="447">
        <f t="shared" si="146"/>
        <v>0</v>
      </c>
      <c r="AQ164" s="447">
        <f t="shared" si="147"/>
        <v>0</v>
      </c>
      <c r="AR164" s="447">
        <f t="shared" si="148"/>
        <v>0</v>
      </c>
      <c r="AT164" s="16" t="s">
        <v>174</v>
      </c>
      <c r="AU164" s="13"/>
      <c r="AV164" s="13"/>
      <c r="AW164" s="13"/>
      <c r="AX164" s="13"/>
      <c r="AY164" s="13"/>
      <c r="AZ164" s="13"/>
      <c r="BA164" s="13"/>
      <c r="BB164" s="13">
        <v>1</v>
      </c>
      <c r="BC164" s="13"/>
      <c r="BD164" s="13"/>
      <c r="BE164" s="13"/>
      <c r="BF164" s="13"/>
      <c r="BG164" s="13">
        <v>1</v>
      </c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>
        <v>2</v>
      </c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59">
        <v>4</v>
      </c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>
        <v>1</v>
      </c>
      <c r="GE164" s="13"/>
      <c r="GF164" s="13"/>
      <c r="GG164" s="13"/>
      <c r="GH164" s="13"/>
      <c r="GI164" s="13"/>
      <c r="GJ164" s="13"/>
      <c r="GK164" s="13"/>
      <c r="GL164" s="13">
        <v>1</v>
      </c>
      <c r="GM164" s="13">
        <v>1</v>
      </c>
      <c r="GN164" s="13"/>
      <c r="GO164" s="13"/>
      <c r="GP164" s="13"/>
      <c r="GQ164" s="13"/>
      <c r="GR164" s="13"/>
      <c r="GS164" s="13"/>
      <c r="GT164" s="13">
        <v>1</v>
      </c>
      <c r="GU164" s="13"/>
      <c r="GV164" s="13"/>
      <c r="GW164" s="13"/>
      <c r="GX164" s="13"/>
      <c r="GY164" s="13"/>
      <c r="GZ164" s="13"/>
      <c r="HA164" s="13"/>
      <c r="HB164" s="13">
        <v>1</v>
      </c>
      <c r="HC164" s="13"/>
      <c r="HD164" s="13"/>
      <c r="HE164" s="13"/>
      <c r="HF164" s="13"/>
      <c r="HG164" s="13"/>
      <c r="HH164" s="13"/>
      <c r="HI164" s="13"/>
      <c r="HJ164" s="13">
        <v>1</v>
      </c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59">
        <v>6</v>
      </c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59"/>
      <c r="NG164" s="13">
        <v>10</v>
      </c>
    </row>
    <row r="165" spans="1:371">
      <c r="A165" s="9" t="s">
        <v>220</v>
      </c>
      <c r="B165" s="253">
        <f t="shared" si="108"/>
        <v>132</v>
      </c>
      <c r="C165" s="253">
        <f t="shared" si="109"/>
        <v>101</v>
      </c>
      <c r="D165" s="253">
        <f t="shared" si="110"/>
        <v>208</v>
      </c>
      <c r="E165" s="253">
        <f t="shared" si="111"/>
        <v>205</v>
      </c>
      <c r="F165" s="253">
        <f t="shared" si="112"/>
        <v>631</v>
      </c>
      <c r="G165" s="253">
        <f t="shared" si="113"/>
        <v>619</v>
      </c>
      <c r="H165" s="253">
        <f t="shared" si="114"/>
        <v>832</v>
      </c>
      <c r="I165" s="253">
        <f t="shared" si="115"/>
        <v>753</v>
      </c>
      <c r="J165" s="253">
        <f t="shared" si="116"/>
        <v>792</v>
      </c>
      <c r="K165" s="253">
        <f t="shared" si="117"/>
        <v>708</v>
      </c>
      <c r="L165" s="253">
        <f t="shared" si="118"/>
        <v>589</v>
      </c>
      <c r="M165" s="253">
        <f t="shared" si="119"/>
        <v>557</v>
      </c>
      <c r="N165" s="253">
        <f t="shared" si="120"/>
        <v>386</v>
      </c>
      <c r="O165" s="253">
        <f t="shared" si="121"/>
        <v>304</v>
      </c>
      <c r="P165" s="253">
        <f t="shared" si="122"/>
        <v>243</v>
      </c>
      <c r="Q165" s="253">
        <f t="shared" si="123"/>
        <v>204</v>
      </c>
      <c r="R165" s="253">
        <f t="shared" si="124"/>
        <v>162</v>
      </c>
      <c r="S165" s="253">
        <f t="shared" si="125"/>
        <v>263</v>
      </c>
      <c r="T165" s="253">
        <f t="shared" si="126"/>
        <v>41</v>
      </c>
      <c r="U165" s="253">
        <f t="shared" si="127"/>
        <v>160</v>
      </c>
      <c r="W165" s="16" t="s">
        <v>220</v>
      </c>
      <c r="X165" s="447">
        <f t="shared" si="128"/>
        <v>132</v>
      </c>
      <c r="Y165" s="447">
        <f t="shared" si="129"/>
        <v>101</v>
      </c>
      <c r="Z165" s="447">
        <f t="shared" si="130"/>
        <v>208</v>
      </c>
      <c r="AA165" s="447">
        <f t="shared" si="131"/>
        <v>205</v>
      </c>
      <c r="AB165" s="447">
        <f t="shared" si="132"/>
        <v>631</v>
      </c>
      <c r="AC165" s="447">
        <f t="shared" si="133"/>
        <v>619</v>
      </c>
      <c r="AD165" s="447">
        <f t="shared" si="134"/>
        <v>832</v>
      </c>
      <c r="AE165" s="447">
        <f t="shared" si="135"/>
        <v>753</v>
      </c>
      <c r="AF165" s="447">
        <f t="shared" si="136"/>
        <v>792</v>
      </c>
      <c r="AG165" s="447">
        <f t="shared" si="137"/>
        <v>708</v>
      </c>
      <c r="AH165" s="447">
        <f t="shared" si="138"/>
        <v>589</v>
      </c>
      <c r="AI165" s="447">
        <f t="shared" si="139"/>
        <v>557</v>
      </c>
      <c r="AJ165" s="447">
        <f t="shared" si="140"/>
        <v>386</v>
      </c>
      <c r="AK165" s="447">
        <f t="shared" si="141"/>
        <v>304</v>
      </c>
      <c r="AL165" s="447">
        <f t="shared" si="142"/>
        <v>243</v>
      </c>
      <c r="AM165" s="447">
        <f t="shared" si="143"/>
        <v>204</v>
      </c>
      <c r="AN165" s="447">
        <f t="shared" si="144"/>
        <v>162</v>
      </c>
      <c r="AO165" s="447">
        <f t="shared" si="145"/>
        <v>263</v>
      </c>
      <c r="AP165" s="447">
        <f t="shared" si="146"/>
        <v>41</v>
      </c>
      <c r="AQ165" s="447">
        <f t="shared" si="147"/>
        <v>160</v>
      </c>
      <c r="AR165" s="447">
        <f t="shared" si="148"/>
        <v>18</v>
      </c>
      <c r="AT165" s="16" t="s">
        <v>220</v>
      </c>
      <c r="AU165" s="13">
        <v>10</v>
      </c>
      <c r="AV165" s="13">
        <v>16</v>
      </c>
      <c r="AW165" s="13">
        <v>12</v>
      </c>
      <c r="AX165" s="13">
        <v>7</v>
      </c>
      <c r="AY165" s="13">
        <v>11</v>
      </c>
      <c r="AZ165" s="13">
        <v>6</v>
      </c>
      <c r="BA165" s="13">
        <v>7</v>
      </c>
      <c r="BB165" s="13">
        <v>14</v>
      </c>
      <c r="BC165" s="13">
        <v>10</v>
      </c>
      <c r="BD165" s="13">
        <v>8</v>
      </c>
      <c r="BE165" s="13">
        <v>11</v>
      </c>
      <c r="BF165" s="13">
        <v>13</v>
      </c>
      <c r="BG165" s="13">
        <v>13</v>
      </c>
      <c r="BH165" s="13">
        <v>16</v>
      </c>
      <c r="BI165" s="13">
        <v>15</v>
      </c>
      <c r="BJ165" s="13">
        <v>22</v>
      </c>
      <c r="BK165" s="13">
        <v>26</v>
      </c>
      <c r="BL165" s="13">
        <v>26</v>
      </c>
      <c r="BM165" s="13">
        <v>28</v>
      </c>
      <c r="BN165" s="13">
        <v>35</v>
      </c>
      <c r="BO165" s="13">
        <v>34</v>
      </c>
      <c r="BP165" s="13">
        <v>45</v>
      </c>
      <c r="BQ165" s="13">
        <v>45</v>
      </c>
      <c r="BR165" s="13">
        <v>69</v>
      </c>
      <c r="BS165" s="13">
        <v>74</v>
      </c>
      <c r="BT165" s="13">
        <v>54</v>
      </c>
      <c r="BU165" s="13">
        <v>73</v>
      </c>
      <c r="BV165" s="13">
        <v>75</v>
      </c>
      <c r="BW165" s="13">
        <v>69</v>
      </c>
      <c r="BX165" s="13">
        <v>81</v>
      </c>
      <c r="BY165" s="13">
        <v>81</v>
      </c>
      <c r="BZ165" s="13">
        <v>67</v>
      </c>
      <c r="CA165" s="13">
        <v>75</v>
      </c>
      <c r="CB165" s="13">
        <v>76</v>
      </c>
      <c r="CC165" s="13">
        <v>72</v>
      </c>
      <c r="CD165" s="13">
        <v>91</v>
      </c>
      <c r="CE165" s="13">
        <v>69</v>
      </c>
      <c r="CF165" s="13">
        <v>80</v>
      </c>
      <c r="CG165" s="13">
        <v>80</v>
      </c>
      <c r="CH165" s="13">
        <v>62</v>
      </c>
      <c r="CI165" s="13">
        <v>58</v>
      </c>
      <c r="CJ165" s="13">
        <v>86</v>
      </c>
      <c r="CK165" s="13">
        <v>70</v>
      </c>
      <c r="CL165" s="13">
        <v>75</v>
      </c>
      <c r="CM165" s="13">
        <v>73</v>
      </c>
      <c r="CN165" s="13">
        <v>86</v>
      </c>
      <c r="CO165" s="13">
        <v>75</v>
      </c>
      <c r="CP165" s="13">
        <v>56</v>
      </c>
      <c r="CQ165" s="13">
        <v>64</v>
      </c>
      <c r="CR165" s="13">
        <v>65</v>
      </c>
      <c r="CS165" s="13">
        <v>52</v>
      </c>
      <c r="CT165" s="13">
        <v>57</v>
      </c>
      <c r="CU165" s="13">
        <v>72</v>
      </c>
      <c r="CV165" s="13">
        <v>62</v>
      </c>
      <c r="CW165" s="13">
        <v>68</v>
      </c>
      <c r="CX165" s="13">
        <v>45</v>
      </c>
      <c r="CY165" s="13">
        <v>58</v>
      </c>
      <c r="CZ165" s="13">
        <v>43</v>
      </c>
      <c r="DA165" s="13">
        <v>53</v>
      </c>
      <c r="DB165" s="13">
        <v>47</v>
      </c>
      <c r="DC165" s="13">
        <v>47</v>
      </c>
      <c r="DD165" s="13">
        <v>34</v>
      </c>
      <c r="DE165" s="13">
        <v>34</v>
      </c>
      <c r="DF165" s="13">
        <v>36</v>
      </c>
      <c r="DG165" s="13">
        <v>31</v>
      </c>
      <c r="DH165" s="13">
        <v>29</v>
      </c>
      <c r="DI165" s="13">
        <v>22</v>
      </c>
      <c r="DJ165" s="13">
        <v>28</v>
      </c>
      <c r="DK165" s="13">
        <v>20</v>
      </c>
      <c r="DL165" s="13">
        <v>23</v>
      </c>
      <c r="DM165" s="13">
        <v>19</v>
      </c>
      <c r="DN165" s="13">
        <v>25</v>
      </c>
      <c r="DO165" s="13">
        <v>20</v>
      </c>
      <c r="DP165" s="13">
        <v>22</v>
      </c>
      <c r="DQ165" s="13">
        <v>18</v>
      </c>
      <c r="DR165" s="13">
        <v>16</v>
      </c>
      <c r="DS165" s="13">
        <v>19</v>
      </c>
      <c r="DT165" s="13">
        <v>29</v>
      </c>
      <c r="DU165" s="13">
        <v>17</v>
      </c>
      <c r="DV165" s="13">
        <v>19</v>
      </c>
      <c r="DW165" s="13">
        <v>24</v>
      </c>
      <c r="DX165" s="13">
        <v>26</v>
      </c>
      <c r="DY165" s="13">
        <v>29</v>
      </c>
      <c r="DZ165" s="13">
        <v>25</v>
      </c>
      <c r="EA165" s="13">
        <v>23</v>
      </c>
      <c r="EB165" s="13">
        <v>18</v>
      </c>
      <c r="EC165" s="13">
        <v>33</v>
      </c>
      <c r="ED165" s="13">
        <v>26</v>
      </c>
      <c r="EE165" s="13">
        <v>30</v>
      </c>
      <c r="EF165" s="13">
        <v>29</v>
      </c>
      <c r="EG165" s="13">
        <v>25</v>
      </c>
      <c r="EH165" s="13">
        <v>20</v>
      </c>
      <c r="EI165" s="13">
        <v>24</v>
      </c>
      <c r="EJ165" s="13">
        <v>20</v>
      </c>
      <c r="EK165" s="13">
        <v>17</v>
      </c>
      <c r="EL165" s="13">
        <v>16</v>
      </c>
      <c r="EM165" s="13">
        <v>14</v>
      </c>
      <c r="EN165" s="13">
        <v>6</v>
      </c>
      <c r="EO165" s="13">
        <v>7</v>
      </c>
      <c r="EP165" s="13">
        <v>3</v>
      </c>
      <c r="EQ165" s="13">
        <v>5</v>
      </c>
      <c r="ER165" s="13">
        <v>2</v>
      </c>
      <c r="ES165" s="13"/>
      <c r="ET165" s="13"/>
      <c r="EU165" s="13"/>
      <c r="EV165" s="13"/>
      <c r="EW165" s="13"/>
      <c r="EX165" s="13"/>
      <c r="EY165" s="13"/>
      <c r="EZ165" s="13">
        <v>1</v>
      </c>
      <c r="FA165" s="13"/>
      <c r="FB165" s="59">
        <v>3874</v>
      </c>
      <c r="FC165" s="13">
        <v>9</v>
      </c>
      <c r="FD165" s="13">
        <v>18</v>
      </c>
      <c r="FE165" s="13">
        <v>9</v>
      </c>
      <c r="FF165" s="13">
        <v>9</v>
      </c>
      <c r="FG165" s="13">
        <v>16</v>
      </c>
      <c r="FH165" s="13">
        <v>22</v>
      </c>
      <c r="FI165" s="13">
        <v>14</v>
      </c>
      <c r="FJ165" s="13">
        <v>9</v>
      </c>
      <c r="FK165" s="13">
        <v>15</v>
      </c>
      <c r="FL165" s="13">
        <v>11</v>
      </c>
      <c r="FM165" s="13">
        <v>16</v>
      </c>
      <c r="FN165" s="13">
        <v>11</v>
      </c>
      <c r="FO165" s="13">
        <v>17</v>
      </c>
      <c r="FP165" s="13">
        <v>12</v>
      </c>
      <c r="FQ165" s="13">
        <v>14</v>
      </c>
      <c r="FR165" s="13">
        <v>15</v>
      </c>
      <c r="FS165" s="13">
        <v>28</v>
      </c>
      <c r="FT165" s="13">
        <v>32</v>
      </c>
      <c r="FU165" s="13">
        <v>32</v>
      </c>
      <c r="FV165" s="13">
        <v>31</v>
      </c>
      <c r="FW165" s="13">
        <v>47</v>
      </c>
      <c r="FX165" s="13">
        <v>45</v>
      </c>
      <c r="FY165" s="13">
        <v>58</v>
      </c>
      <c r="FZ165" s="13">
        <v>63</v>
      </c>
      <c r="GA165" s="13">
        <v>60</v>
      </c>
      <c r="GB165" s="13">
        <v>67</v>
      </c>
      <c r="GC165" s="13">
        <v>62</v>
      </c>
      <c r="GD165" s="13">
        <v>76</v>
      </c>
      <c r="GE165" s="13">
        <v>74</v>
      </c>
      <c r="GF165" s="13">
        <v>79</v>
      </c>
      <c r="GG165" s="13">
        <v>84</v>
      </c>
      <c r="GH165" s="13">
        <v>74</v>
      </c>
      <c r="GI165" s="13">
        <v>84</v>
      </c>
      <c r="GJ165" s="13">
        <v>91</v>
      </c>
      <c r="GK165" s="13">
        <v>77</v>
      </c>
      <c r="GL165" s="13">
        <v>86</v>
      </c>
      <c r="GM165" s="13">
        <v>83</v>
      </c>
      <c r="GN165" s="13">
        <v>83</v>
      </c>
      <c r="GO165" s="13">
        <v>72</v>
      </c>
      <c r="GP165" s="13">
        <v>98</v>
      </c>
      <c r="GQ165" s="13">
        <v>91</v>
      </c>
      <c r="GR165" s="13">
        <v>85</v>
      </c>
      <c r="GS165" s="13">
        <v>84</v>
      </c>
      <c r="GT165" s="13">
        <v>96</v>
      </c>
      <c r="GU165" s="13">
        <v>66</v>
      </c>
      <c r="GV165" s="13">
        <v>69</v>
      </c>
      <c r="GW165" s="13">
        <v>91</v>
      </c>
      <c r="GX165" s="13">
        <v>73</v>
      </c>
      <c r="GY165" s="13">
        <v>62</v>
      </c>
      <c r="GZ165" s="13">
        <v>75</v>
      </c>
      <c r="HA165" s="13">
        <v>64</v>
      </c>
      <c r="HB165" s="13">
        <v>81</v>
      </c>
      <c r="HC165" s="13">
        <v>60</v>
      </c>
      <c r="HD165" s="13">
        <v>37</v>
      </c>
      <c r="HE165" s="13">
        <v>62</v>
      </c>
      <c r="HF165" s="13">
        <v>72</v>
      </c>
      <c r="HG165" s="13">
        <v>48</v>
      </c>
      <c r="HH165" s="13">
        <v>49</v>
      </c>
      <c r="HI165" s="13">
        <v>67</v>
      </c>
      <c r="HJ165" s="13">
        <v>49</v>
      </c>
      <c r="HK165" s="13">
        <v>50</v>
      </c>
      <c r="HL165" s="13">
        <v>42</v>
      </c>
      <c r="HM165" s="13">
        <v>47</v>
      </c>
      <c r="HN165" s="13">
        <v>34</v>
      </c>
      <c r="HO165" s="13">
        <v>33</v>
      </c>
      <c r="HP165" s="13">
        <v>42</v>
      </c>
      <c r="HQ165" s="13">
        <v>41</v>
      </c>
      <c r="HR165" s="13">
        <v>41</v>
      </c>
      <c r="HS165" s="13">
        <v>28</v>
      </c>
      <c r="HT165" s="13">
        <v>28</v>
      </c>
      <c r="HU165" s="13">
        <v>27</v>
      </c>
      <c r="HV165" s="13">
        <v>27</v>
      </c>
      <c r="HW165" s="13">
        <v>24</v>
      </c>
      <c r="HX165" s="13">
        <v>30</v>
      </c>
      <c r="HY165" s="13">
        <v>21</v>
      </c>
      <c r="HZ165" s="13">
        <v>25</v>
      </c>
      <c r="IA165" s="13">
        <v>23</v>
      </c>
      <c r="IB165" s="13">
        <v>31</v>
      </c>
      <c r="IC165" s="13">
        <v>17</v>
      </c>
      <c r="ID165" s="13">
        <v>18</v>
      </c>
      <c r="IE165" s="13">
        <v>22</v>
      </c>
      <c r="IF165" s="13">
        <v>16</v>
      </c>
      <c r="IG165" s="13">
        <v>21</v>
      </c>
      <c r="IH165" s="13">
        <v>18</v>
      </c>
      <c r="II165" s="13">
        <v>16</v>
      </c>
      <c r="IJ165" s="13">
        <v>22</v>
      </c>
      <c r="IK165" s="13">
        <v>12</v>
      </c>
      <c r="IL165" s="13">
        <v>8</v>
      </c>
      <c r="IM165" s="13">
        <v>13</v>
      </c>
      <c r="IN165" s="13">
        <v>14</v>
      </c>
      <c r="IO165" s="13">
        <v>5</v>
      </c>
      <c r="IP165" s="13">
        <v>12</v>
      </c>
      <c r="IQ165" s="13">
        <v>5</v>
      </c>
      <c r="IR165" s="13">
        <v>4</v>
      </c>
      <c r="IS165" s="13">
        <v>5</v>
      </c>
      <c r="IT165" s="13">
        <v>2</v>
      </c>
      <c r="IU165" s="13">
        <v>2</v>
      </c>
      <c r="IV165" s="13">
        <v>3</v>
      </c>
      <c r="IW165" s="13">
        <v>1</v>
      </c>
      <c r="IX165" s="13">
        <v>1</v>
      </c>
      <c r="IY165" s="13"/>
      <c r="IZ165" s="13">
        <v>1</v>
      </c>
      <c r="JA165" s="13"/>
      <c r="JB165" s="13"/>
      <c r="JC165" s="13"/>
      <c r="JD165" s="13"/>
      <c r="JE165" s="13">
        <v>1</v>
      </c>
      <c r="JF165" s="59">
        <v>4017</v>
      </c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>
        <v>1</v>
      </c>
      <c r="KA165" s="13">
        <v>1</v>
      </c>
      <c r="KB165" s="13">
        <v>1</v>
      </c>
      <c r="KC165" s="13"/>
      <c r="KD165" s="13"/>
      <c r="KE165" s="13"/>
      <c r="KF165" s="13">
        <v>1</v>
      </c>
      <c r="KG165" s="13"/>
      <c r="KH165" s="13"/>
      <c r="KI165" s="13"/>
      <c r="KJ165" s="13"/>
      <c r="KK165" s="13">
        <v>1</v>
      </c>
      <c r="KL165" s="13"/>
      <c r="KM165" s="13"/>
      <c r="KN165" s="13"/>
      <c r="KO165" s="13"/>
      <c r="KP165" s="13"/>
      <c r="KQ165" s="13"/>
      <c r="KR165" s="13"/>
      <c r="KS165" s="13"/>
      <c r="KT165" s="13"/>
      <c r="KU165" s="13">
        <v>1</v>
      </c>
      <c r="KV165" s="13"/>
      <c r="KW165" s="13"/>
      <c r="KX165" s="13"/>
      <c r="KY165" s="13"/>
      <c r="KZ165" s="13"/>
      <c r="LA165" s="13"/>
      <c r="LB165" s="13"/>
      <c r="LC165" s="13"/>
      <c r="LD165" s="13">
        <v>1</v>
      </c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>
        <v>1</v>
      </c>
      <c r="MK165" s="13"/>
      <c r="ML165" s="13"/>
      <c r="MM165" s="13"/>
      <c r="MN165" s="13">
        <v>2</v>
      </c>
      <c r="MO165" s="13">
        <v>1</v>
      </c>
      <c r="MP165" s="13"/>
      <c r="MQ165" s="13">
        <v>2</v>
      </c>
      <c r="MR165" s="13"/>
      <c r="MS165" s="13"/>
      <c r="MT165" s="13">
        <v>1</v>
      </c>
      <c r="MU165" s="13">
        <v>1</v>
      </c>
      <c r="MV165" s="13"/>
      <c r="MW165" s="13"/>
      <c r="MX165" s="13"/>
      <c r="MY165" s="13">
        <v>1</v>
      </c>
      <c r="MZ165" s="13"/>
      <c r="NA165" s="13"/>
      <c r="NB165" s="13"/>
      <c r="NC165" s="13"/>
      <c r="ND165" s="13"/>
      <c r="NE165" s="13">
        <v>1</v>
      </c>
      <c r="NF165" s="59">
        <v>17</v>
      </c>
      <c r="NG165" s="13">
        <v>7908</v>
      </c>
    </row>
    <row r="166" spans="1:371">
      <c r="A166" s="8" t="s">
        <v>176</v>
      </c>
      <c r="B166" s="253">
        <f t="shared" si="108"/>
        <v>5</v>
      </c>
      <c r="C166" s="253">
        <f t="shared" si="109"/>
        <v>7</v>
      </c>
      <c r="D166" s="253">
        <f t="shared" si="110"/>
        <v>4</v>
      </c>
      <c r="E166" s="253">
        <f t="shared" si="111"/>
        <v>11</v>
      </c>
      <c r="F166" s="253">
        <f t="shared" si="112"/>
        <v>44</v>
      </c>
      <c r="G166" s="253">
        <f t="shared" si="113"/>
        <v>36</v>
      </c>
      <c r="H166" s="253">
        <f t="shared" si="114"/>
        <v>22</v>
      </c>
      <c r="I166" s="253">
        <f t="shared" si="115"/>
        <v>51</v>
      </c>
      <c r="J166" s="253">
        <f t="shared" si="116"/>
        <v>34</v>
      </c>
      <c r="K166" s="253">
        <f t="shared" si="117"/>
        <v>36</v>
      </c>
      <c r="L166" s="253">
        <f t="shared" si="118"/>
        <v>21</v>
      </c>
      <c r="M166" s="253">
        <f t="shared" si="119"/>
        <v>34</v>
      </c>
      <c r="N166" s="253">
        <f t="shared" si="120"/>
        <v>13</v>
      </c>
      <c r="O166" s="253">
        <f t="shared" si="121"/>
        <v>10</v>
      </c>
      <c r="P166" s="253">
        <f t="shared" si="122"/>
        <v>9</v>
      </c>
      <c r="Q166" s="253">
        <f t="shared" si="123"/>
        <v>7</v>
      </c>
      <c r="R166" s="253">
        <f t="shared" si="124"/>
        <v>2</v>
      </c>
      <c r="S166" s="253">
        <f t="shared" si="125"/>
        <v>4</v>
      </c>
      <c r="T166" s="253">
        <f t="shared" si="126"/>
        <v>0</v>
      </c>
      <c r="U166" s="253">
        <f t="shared" si="127"/>
        <v>2</v>
      </c>
      <c r="W166" s="16" t="s">
        <v>176</v>
      </c>
      <c r="X166" s="447">
        <f t="shared" si="128"/>
        <v>5</v>
      </c>
      <c r="Y166" s="447">
        <f t="shared" si="129"/>
        <v>7</v>
      </c>
      <c r="Z166" s="447">
        <f t="shared" si="130"/>
        <v>4</v>
      </c>
      <c r="AA166" s="447">
        <f t="shared" si="131"/>
        <v>11</v>
      </c>
      <c r="AB166" s="447">
        <f t="shared" si="132"/>
        <v>44</v>
      </c>
      <c r="AC166" s="447">
        <f t="shared" si="133"/>
        <v>36</v>
      </c>
      <c r="AD166" s="447">
        <f t="shared" si="134"/>
        <v>22</v>
      </c>
      <c r="AE166" s="447">
        <f t="shared" si="135"/>
        <v>51</v>
      </c>
      <c r="AF166" s="447">
        <f t="shared" si="136"/>
        <v>34</v>
      </c>
      <c r="AG166" s="447">
        <f t="shared" si="137"/>
        <v>36</v>
      </c>
      <c r="AH166" s="447">
        <f t="shared" si="138"/>
        <v>21</v>
      </c>
      <c r="AI166" s="447">
        <f t="shared" si="139"/>
        <v>34</v>
      </c>
      <c r="AJ166" s="447">
        <f t="shared" si="140"/>
        <v>13</v>
      </c>
      <c r="AK166" s="447">
        <f t="shared" si="141"/>
        <v>10</v>
      </c>
      <c r="AL166" s="447">
        <f t="shared" si="142"/>
        <v>9</v>
      </c>
      <c r="AM166" s="447">
        <f t="shared" si="143"/>
        <v>7</v>
      </c>
      <c r="AN166" s="447">
        <f t="shared" si="144"/>
        <v>2</v>
      </c>
      <c r="AO166" s="447">
        <f t="shared" si="145"/>
        <v>4</v>
      </c>
      <c r="AP166" s="447">
        <f t="shared" si="146"/>
        <v>0</v>
      </c>
      <c r="AQ166" s="447">
        <f t="shared" si="147"/>
        <v>2</v>
      </c>
      <c r="AR166" s="447">
        <f t="shared" si="148"/>
        <v>0</v>
      </c>
      <c r="AT166" s="16" t="s">
        <v>176</v>
      </c>
      <c r="AU166" s="13">
        <v>2</v>
      </c>
      <c r="AV166" s="13"/>
      <c r="AW166" s="13">
        <v>1</v>
      </c>
      <c r="AX166" s="13">
        <v>2</v>
      </c>
      <c r="AY166" s="13"/>
      <c r="AZ166" s="13"/>
      <c r="BA166" s="13">
        <v>1</v>
      </c>
      <c r="BB166" s="13"/>
      <c r="BC166" s="13"/>
      <c r="BD166" s="13">
        <v>1</v>
      </c>
      <c r="BE166" s="13"/>
      <c r="BF166" s="13"/>
      <c r="BG166" s="13"/>
      <c r="BH166" s="13">
        <v>1</v>
      </c>
      <c r="BI166" s="13"/>
      <c r="BJ166" s="13">
        <v>1</v>
      </c>
      <c r="BK166" s="13">
        <v>1</v>
      </c>
      <c r="BL166" s="13">
        <v>1</v>
      </c>
      <c r="BM166" s="13">
        <v>2</v>
      </c>
      <c r="BN166" s="13">
        <v>5</v>
      </c>
      <c r="BO166" s="13">
        <v>3</v>
      </c>
      <c r="BP166" s="13">
        <v>2</v>
      </c>
      <c r="BQ166" s="13">
        <v>1</v>
      </c>
      <c r="BR166" s="13">
        <v>1</v>
      </c>
      <c r="BS166" s="13">
        <v>7</v>
      </c>
      <c r="BT166" s="13">
        <v>2</v>
      </c>
      <c r="BU166" s="13">
        <v>4</v>
      </c>
      <c r="BV166" s="13">
        <v>3</v>
      </c>
      <c r="BW166" s="13">
        <v>6</v>
      </c>
      <c r="BX166" s="13">
        <v>7</v>
      </c>
      <c r="BY166" s="13">
        <v>6</v>
      </c>
      <c r="BZ166" s="13">
        <v>4</v>
      </c>
      <c r="CA166" s="13">
        <v>6</v>
      </c>
      <c r="CB166" s="13">
        <v>8</v>
      </c>
      <c r="CC166" s="13">
        <v>5</v>
      </c>
      <c r="CD166" s="13">
        <v>3</v>
      </c>
      <c r="CE166" s="13">
        <v>7</v>
      </c>
      <c r="CF166" s="13">
        <v>2</v>
      </c>
      <c r="CG166" s="13">
        <v>6</v>
      </c>
      <c r="CH166" s="13">
        <v>4</v>
      </c>
      <c r="CI166" s="13">
        <v>4</v>
      </c>
      <c r="CJ166" s="13">
        <v>6</v>
      </c>
      <c r="CK166" s="13">
        <v>5</v>
      </c>
      <c r="CL166" s="13">
        <v>4</v>
      </c>
      <c r="CM166" s="13">
        <v>6</v>
      </c>
      <c r="CN166" s="13">
        <v>3</v>
      </c>
      <c r="CO166" s="13">
        <v>1</v>
      </c>
      <c r="CP166" s="13"/>
      <c r="CQ166" s="13">
        <v>3</v>
      </c>
      <c r="CR166" s="13">
        <v>4</v>
      </c>
      <c r="CS166" s="13">
        <v>7</v>
      </c>
      <c r="CT166" s="13">
        <v>3</v>
      </c>
      <c r="CU166" s="13">
        <v>5</v>
      </c>
      <c r="CV166" s="13">
        <v>5</v>
      </c>
      <c r="CW166" s="13">
        <v>2</v>
      </c>
      <c r="CX166" s="13">
        <v>3</v>
      </c>
      <c r="CY166" s="13"/>
      <c r="CZ166" s="13">
        <v>5</v>
      </c>
      <c r="DA166" s="13">
        <v>4</v>
      </c>
      <c r="DB166" s="13"/>
      <c r="DC166" s="13">
        <v>2</v>
      </c>
      <c r="DD166" s="13"/>
      <c r="DE166" s="13"/>
      <c r="DF166" s="13">
        <v>3</v>
      </c>
      <c r="DG166" s="13"/>
      <c r="DH166" s="13">
        <v>2</v>
      </c>
      <c r="DI166" s="13"/>
      <c r="DJ166" s="13">
        <v>1</v>
      </c>
      <c r="DK166" s="13"/>
      <c r="DL166" s="13">
        <v>2</v>
      </c>
      <c r="DM166" s="13">
        <v>1</v>
      </c>
      <c r="DN166" s="13"/>
      <c r="DO166" s="13"/>
      <c r="DP166" s="13">
        <v>1</v>
      </c>
      <c r="DQ166" s="13">
        <v>1</v>
      </c>
      <c r="DR166" s="13"/>
      <c r="DS166" s="13">
        <v>1</v>
      </c>
      <c r="DT166" s="13">
        <v>1</v>
      </c>
      <c r="DU166" s="13">
        <v>1</v>
      </c>
      <c r="DV166" s="13">
        <v>1</v>
      </c>
      <c r="DW166" s="13">
        <v>1</v>
      </c>
      <c r="DX166" s="13"/>
      <c r="DY166" s="13">
        <v>1</v>
      </c>
      <c r="DZ166" s="13"/>
      <c r="EA166" s="13">
        <v>1</v>
      </c>
      <c r="EB166" s="13"/>
      <c r="EC166" s="13"/>
      <c r="ED166" s="13"/>
      <c r="EE166" s="13">
        <v>1</v>
      </c>
      <c r="EF166" s="13"/>
      <c r="EG166" s="13"/>
      <c r="EH166" s="13"/>
      <c r="EI166" s="13"/>
      <c r="EJ166" s="13">
        <v>1</v>
      </c>
      <c r="EK166" s="13"/>
      <c r="EL166" s="13"/>
      <c r="EM166" s="13">
        <v>1</v>
      </c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59">
        <v>198</v>
      </c>
      <c r="FC166" s="13"/>
      <c r="FD166" s="13">
        <v>1</v>
      </c>
      <c r="FE166" s="13"/>
      <c r="FF166" s="13"/>
      <c r="FG166" s="13">
        <v>1</v>
      </c>
      <c r="FH166" s="13">
        <v>1</v>
      </c>
      <c r="FI166" s="13">
        <v>1</v>
      </c>
      <c r="FJ166" s="13">
        <v>1</v>
      </c>
      <c r="FK166" s="13"/>
      <c r="FL166" s="13"/>
      <c r="FM166" s="13"/>
      <c r="FN166" s="13">
        <v>1</v>
      </c>
      <c r="FO166" s="13"/>
      <c r="FP166" s="13"/>
      <c r="FQ166" s="13"/>
      <c r="FR166" s="13"/>
      <c r="FS166" s="13"/>
      <c r="FT166" s="13">
        <v>1</v>
      </c>
      <c r="FU166" s="13">
        <v>1</v>
      </c>
      <c r="FV166" s="13">
        <v>1</v>
      </c>
      <c r="FW166" s="13">
        <v>5</v>
      </c>
      <c r="FX166" s="13">
        <v>3</v>
      </c>
      <c r="FY166" s="13">
        <v>9</v>
      </c>
      <c r="FZ166" s="13">
        <v>6</v>
      </c>
      <c r="GA166" s="13">
        <v>1</v>
      </c>
      <c r="GB166" s="13">
        <v>6</v>
      </c>
      <c r="GC166" s="13">
        <v>4</v>
      </c>
      <c r="GD166" s="13">
        <v>1</v>
      </c>
      <c r="GE166" s="13">
        <v>2</v>
      </c>
      <c r="GF166" s="13">
        <v>7</v>
      </c>
      <c r="GG166" s="13">
        <v>3</v>
      </c>
      <c r="GH166" s="13">
        <v>1</v>
      </c>
      <c r="GI166" s="13">
        <v>6</v>
      </c>
      <c r="GJ166" s="13">
        <v>2</v>
      </c>
      <c r="GK166" s="13">
        <v>2</v>
      </c>
      <c r="GL166" s="13"/>
      <c r="GM166" s="13"/>
      <c r="GN166" s="13">
        <v>4</v>
      </c>
      <c r="GO166" s="13">
        <v>2</v>
      </c>
      <c r="GP166" s="13">
        <v>2</v>
      </c>
      <c r="GQ166" s="13">
        <v>5</v>
      </c>
      <c r="GR166" s="13">
        <v>3</v>
      </c>
      <c r="GS166" s="13">
        <v>4</v>
      </c>
      <c r="GT166" s="13">
        <v>1</v>
      </c>
      <c r="GU166" s="13">
        <v>5</v>
      </c>
      <c r="GV166" s="13">
        <v>4</v>
      </c>
      <c r="GW166" s="13"/>
      <c r="GX166" s="13">
        <v>3</v>
      </c>
      <c r="GY166" s="13">
        <v>2</v>
      </c>
      <c r="GZ166" s="13">
        <v>7</v>
      </c>
      <c r="HA166" s="13">
        <v>7</v>
      </c>
      <c r="HB166" s="13">
        <v>4</v>
      </c>
      <c r="HC166" s="13">
        <v>2</v>
      </c>
      <c r="HD166" s="13"/>
      <c r="HE166" s="13"/>
      <c r="HF166" s="13">
        <v>1</v>
      </c>
      <c r="HG166" s="13">
        <v>2</v>
      </c>
      <c r="HH166" s="13">
        <v>1</v>
      </c>
      <c r="HI166" s="13">
        <v>4</v>
      </c>
      <c r="HJ166" s="13"/>
      <c r="HK166" s="13">
        <v>1</v>
      </c>
      <c r="HL166" s="13">
        <v>2</v>
      </c>
      <c r="HM166" s="13">
        <v>1</v>
      </c>
      <c r="HN166" s="13">
        <v>1</v>
      </c>
      <c r="HO166" s="13">
        <v>1</v>
      </c>
      <c r="HP166" s="13"/>
      <c r="HQ166" s="13">
        <v>2</v>
      </c>
      <c r="HR166" s="13">
        <v>1</v>
      </c>
      <c r="HS166" s="13">
        <v>3</v>
      </c>
      <c r="HT166" s="13">
        <v>1</v>
      </c>
      <c r="HU166" s="13"/>
      <c r="HV166" s="13"/>
      <c r="HW166" s="13">
        <v>1</v>
      </c>
      <c r="HX166" s="13">
        <v>2</v>
      </c>
      <c r="HY166" s="13"/>
      <c r="HZ166" s="13">
        <v>1</v>
      </c>
      <c r="IA166" s="13">
        <v>2</v>
      </c>
      <c r="IB166" s="13">
        <v>2</v>
      </c>
      <c r="IC166" s="13"/>
      <c r="ID166" s="13">
        <v>1</v>
      </c>
      <c r="IE166" s="13"/>
      <c r="IF166" s="13">
        <v>1</v>
      </c>
      <c r="IG166" s="13"/>
      <c r="IH166" s="13"/>
      <c r="II166" s="13"/>
      <c r="IJ166" s="13">
        <v>1</v>
      </c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59">
        <v>154</v>
      </c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59"/>
      <c r="NG166" s="13">
        <v>352</v>
      </c>
    </row>
    <row r="167" spans="1:371">
      <c r="A167" s="8" t="s">
        <v>177</v>
      </c>
      <c r="B167" s="253">
        <f t="shared" si="108"/>
        <v>4</v>
      </c>
      <c r="C167" s="253">
        <f t="shared" si="109"/>
        <v>0</v>
      </c>
      <c r="D167" s="253">
        <f t="shared" si="110"/>
        <v>8</v>
      </c>
      <c r="E167" s="253">
        <f t="shared" si="111"/>
        <v>2</v>
      </c>
      <c r="F167" s="253">
        <f t="shared" si="112"/>
        <v>29</v>
      </c>
      <c r="G167" s="253">
        <f t="shared" si="113"/>
        <v>21</v>
      </c>
      <c r="H167" s="253">
        <f t="shared" si="114"/>
        <v>45</v>
      </c>
      <c r="I167" s="253">
        <f t="shared" si="115"/>
        <v>39</v>
      </c>
      <c r="J167" s="253">
        <f t="shared" si="116"/>
        <v>32</v>
      </c>
      <c r="K167" s="253">
        <f t="shared" si="117"/>
        <v>35</v>
      </c>
      <c r="L167" s="253">
        <f t="shared" si="118"/>
        <v>32</v>
      </c>
      <c r="M167" s="253">
        <f t="shared" si="119"/>
        <v>26</v>
      </c>
      <c r="N167" s="253">
        <f t="shared" si="120"/>
        <v>20</v>
      </c>
      <c r="O167" s="253">
        <f t="shared" si="121"/>
        <v>9</v>
      </c>
      <c r="P167" s="253">
        <f t="shared" si="122"/>
        <v>13</v>
      </c>
      <c r="Q167" s="253">
        <f t="shared" si="123"/>
        <v>12</v>
      </c>
      <c r="R167" s="253">
        <f t="shared" si="124"/>
        <v>10</v>
      </c>
      <c r="S167" s="253">
        <f t="shared" si="125"/>
        <v>19</v>
      </c>
      <c r="T167" s="253">
        <f t="shared" si="126"/>
        <v>4</v>
      </c>
      <c r="U167" s="253">
        <f t="shared" si="127"/>
        <v>0</v>
      </c>
      <c r="W167" s="16" t="s">
        <v>177</v>
      </c>
      <c r="X167" s="447">
        <f t="shared" si="128"/>
        <v>4</v>
      </c>
      <c r="Y167" s="447">
        <f t="shared" si="129"/>
        <v>0</v>
      </c>
      <c r="Z167" s="447">
        <f t="shared" si="130"/>
        <v>8</v>
      </c>
      <c r="AA167" s="447">
        <f t="shared" si="131"/>
        <v>2</v>
      </c>
      <c r="AB167" s="447">
        <f t="shared" si="132"/>
        <v>29</v>
      </c>
      <c r="AC167" s="447">
        <f t="shared" si="133"/>
        <v>21</v>
      </c>
      <c r="AD167" s="447">
        <f t="shared" si="134"/>
        <v>45</v>
      </c>
      <c r="AE167" s="447">
        <f t="shared" si="135"/>
        <v>39</v>
      </c>
      <c r="AF167" s="447">
        <f t="shared" si="136"/>
        <v>32</v>
      </c>
      <c r="AG167" s="447">
        <f t="shared" si="137"/>
        <v>35</v>
      </c>
      <c r="AH167" s="447">
        <f t="shared" si="138"/>
        <v>32</v>
      </c>
      <c r="AI167" s="447">
        <f t="shared" si="139"/>
        <v>26</v>
      </c>
      <c r="AJ167" s="447">
        <f t="shared" si="140"/>
        <v>20</v>
      </c>
      <c r="AK167" s="447">
        <f t="shared" si="141"/>
        <v>9</v>
      </c>
      <c r="AL167" s="447">
        <f t="shared" si="142"/>
        <v>13</v>
      </c>
      <c r="AM167" s="447">
        <f t="shared" si="143"/>
        <v>12</v>
      </c>
      <c r="AN167" s="447">
        <f t="shared" si="144"/>
        <v>10</v>
      </c>
      <c r="AO167" s="447">
        <f t="shared" si="145"/>
        <v>19</v>
      </c>
      <c r="AP167" s="447">
        <f t="shared" si="146"/>
        <v>4</v>
      </c>
      <c r="AQ167" s="447">
        <f t="shared" si="147"/>
        <v>0</v>
      </c>
      <c r="AR167" s="447">
        <f t="shared" si="148"/>
        <v>0</v>
      </c>
      <c r="AT167" s="16" t="s">
        <v>177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>
        <v>2</v>
      </c>
      <c r="BN167" s="13"/>
      <c r="BO167" s="13">
        <v>1</v>
      </c>
      <c r="BP167" s="13">
        <v>1</v>
      </c>
      <c r="BQ167" s="13">
        <v>5</v>
      </c>
      <c r="BR167" s="13"/>
      <c r="BS167" s="13"/>
      <c r="BT167" s="13">
        <v>6</v>
      </c>
      <c r="BU167" s="13">
        <v>3</v>
      </c>
      <c r="BV167" s="13">
        <v>2</v>
      </c>
      <c r="BW167" s="13">
        <v>1</v>
      </c>
      <c r="BX167" s="13">
        <v>2</v>
      </c>
      <c r="BY167" s="13">
        <v>3</v>
      </c>
      <c r="BZ167" s="13">
        <v>2</v>
      </c>
      <c r="CA167" s="13">
        <v>1</v>
      </c>
      <c r="CB167" s="13">
        <v>4</v>
      </c>
      <c r="CC167" s="13">
        <v>4</v>
      </c>
      <c r="CD167" s="13">
        <v>3</v>
      </c>
      <c r="CE167" s="13">
        <v>11</v>
      </c>
      <c r="CF167" s="13">
        <v>3</v>
      </c>
      <c r="CG167" s="13">
        <v>1</v>
      </c>
      <c r="CH167" s="13">
        <v>7</v>
      </c>
      <c r="CI167" s="13">
        <v>5</v>
      </c>
      <c r="CJ167" s="13">
        <v>2</v>
      </c>
      <c r="CK167" s="13">
        <v>4</v>
      </c>
      <c r="CL167" s="13">
        <v>6</v>
      </c>
      <c r="CM167" s="13">
        <v>4</v>
      </c>
      <c r="CN167" s="13">
        <v>2</v>
      </c>
      <c r="CO167" s="13">
        <v>4</v>
      </c>
      <c r="CP167" s="13">
        <v>3</v>
      </c>
      <c r="CQ167" s="13">
        <v>3</v>
      </c>
      <c r="CR167" s="13">
        <v>2</v>
      </c>
      <c r="CS167" s="13">
        <v>6</v>
      </c>
      <c r="CT167" s="13"/>
      <c r="CU167" s="13">
        <v>3</v>
      </c>
      <c r="CV167" s="13">
        <v>2</v>
      </c>
      <c r="CW167" s="13">
        <v>3</v>
      </c>
      <c r="CX167" s="13">
        <v>3</v>
      </c>
      <c r="CY167" s="13">
        <v>1</v>
      </c>
      <c r="CZ167" s="13">
        <v>2</v>
      </c>
      <c r="DA167" s="13">
        <v>5</v>
      </c>
      <c r="DB167" s="13">
        <v>1</v>
      </c>
      <c r="DC167" s="13"/>
      <c r="DD167" s="13">
        <v>1</v>
      </c>
      <c r="DE167" s="13">
        <v>1</v>
      </c>
      <c r="DF167" s="13"/>
      <c r="DG167" s="13">
        <v>2</v>
      </c>
      <c r="DH167" s="13">
        <v>1</v>
      </c>
      <c r="DI167" s="13"/>
      <c r="DJ167" s="13">
        <v>1</v>
      </c>
      <c r="DK167" s="13">
        <v>1</v>
      </c>
      <c r="DL167" s="13">
        <v>2</v>
      </c>
      <c r="DM167" s="13">
        <v>1</v>
      </c>
      <c r="DN167" s="13">
        <v>1</v>
      </c>
      <c r="DO167" s="13"/>
      <c r="DP167" s="13">
        <v>2</v>
      </c>
      <c r="DQ167" s="13">
        <v>1</v>
      </c>
      <c r="DR167" s="13"/>
      <c r="DS167" s="13">
        <v>2</v>
      </c>
      <c r="DT167" s="13">
        <v>2</v>
      </c>
      <c r="DU167" s="13">
        <v>1</v>
      </c>
      <c r="DV167" s="13">
        <v>2</v>
      </c>
      <c r="DW167" s="13">
        <v>3</v>
      </c>
      <c r="DX167" s="13"/>
      <c r="DY167" s="13">
        <v>3</v>
      </c>
      <c r="DZ167" s="13">
        <v>3</v>
      </c>
      <c r="EA167" s="13">
        <v>3</v>
      </c>
      <c r="EB167" s="13">
        <v>2</v>
      </c>
      <c r="EC167" s="13">
        <v>1</v>
      </c>
      <c r="ED167" s="13"/>
      <c r="EE167" s="13">
        <v>2</v>
      </c>
      <c r="EF167" s="13">
        <v>2</v>
      </c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59">
        <v>163</v>
      </c>
      <c r="FC167" s="13"/>
      <c r="FD167" s="13"/>
      <c r="FE167" s="13">
        <v>1</v>
      </c>
      <c r="FF167" s="13"/>
      <c r="FG167" s="13">
        <v>1</v>
      </c>
      <c r="FH167" s="13">
        <v>1</v>
      </c>
      <c r="FI167" s="13"/>
      <c r="FJ167" s="13">
        <v>1</v>
      </c>
      <c r="FK167" s="13"/>
      <c r="FL167" s="13"/>
      <c r="FM167" s="13"/>
      <c r="FN167" s="13">
        <v>1</v>
      </c>
      <c r="FO167" s="13"/>
      <c r="FP167" s="13"/>
      <c r="FQ167" s="13"/>
      <c r="FR167" s="13">
        <v>2</v>
      </c>
      <c r="FS167" s="13">
        <v>1</v>
      </c>
      <c r="FT167" s="13">
        <v>1</v>
      </c>
      <c r="FU167" s="13">
        <v>2</v>
      </c>
      <c r="FV167" s="13">
        <v>1</v>
      </c>
      <c r="FW167" s="13">
        <v>1</v>
      </c>
      <c r="FX167" s="13"/>
      <c r="FY167" s="13">
        <v>2</v>
      </c>
      <c r="FZ167" s="13">
        <v>2</v>
      </c>
      <c r="GA167" s="13">
        <v>7</v>
      </c>
      <c r="GB167" s="13">
        <v>2</v>
      </c>
      <c r="GC167" s="13">
        <v>4</v>
      </c>
      <c r="GD167" s="13">
        <v>3</v>
      </c>
      <c r="GE167" s="13">
        <v>1</v>
      </c>
      <c r="GF167" s="13">
        <v>7</v>
      </c>
      <c r="GG167" s="13">
        <v>2</v>
      </c>
      <c r="GH167" s="13">
        <v>7</v>
      </c>
      <c r="GI167" s="13">
        <v>8</v>
      </c>
      <c r="GJ167" s="13">
        <v>1</v>
      </c>
      <c r="GK167" s="13">
        <v>1</v>
      </c>
      <c r="GL167" s="13">
        <v>4</v>
      </c>
      <c r="GM167" s="13">
        <v>6</v>
      </c>
      <c r="GN167" s="13">
        <v>5</v>
      </c>
      <c r="GO167" s="13">
        <v>5</v>
      </c>
      <c r="GP167" s="13">
        <v>6</v>
      </c>
      <c r="GQ167" s="13">
        <v>3</v>
      </c>
      <c r="GR167" s="13">
        <v>5</v>
      </c>
      <c r="GS167" s="13">
        <v>1</v>
      </c>
      <c r="GT167" s="13">
        <v>1</v>
      </c>
      <c r="GU167" s="13">
        <v>3</v>
      </c>
      <c r="GV167" s="13">
        <v>3</v>
      </c>
      <c r="GW167" s="13">
        <v>3</v>
      </c>
      <c r="GX167" s="13">
        <v>1</v>
      </c>
      <c r="GY167" s="13">
        <v>5</v>
      </c>
      <c r="GZ167" s="13">
        <v>7</v>
      </c>
      <c r="HA167" s="13">
        <v>4</v>
      </c>
      <c r="HB167" s="13">
        <v>3</v>
      </c>
      <c r="HC167" s="13">
        <v>2</v>
      </c>
      <c r="HD167" s="13">
        <v>3</v>
      </c>
      <c r="HE167" s="13">
        <v>4</v>
      </c>
      <c r="HF167" s="13">
        <v>7</v>
      </c>
      <c r="HG167" s="13">
        <v>2</v>
      </c>
      <c r="HH167" s="13">
        <v>2</v>
      </c>
      <c r="HI167" s="13">
        <v>2</v>
      </c>
      <c r="HJ167" s="13">
        <v>3</v>
      </c>
      <c r="HK167" s="13">
        <v>5</v>
      </c>
      <c r="HL167" s="13"/>
      <c r="HM167" s="13"/>
      <c r="HN167" s="13">
        <v>1</v>
      </c>
      <c r="HO167" s="13">
        <v>5</v>
      </c>
      <c r="HP167" s="13">
        <v>2</v>
      </c>
      <c r="HQ167" s="13">
        <v>3</v>
      </c>
      <c r="HR167" s="13">
        <v>2</v>
      </c>
      <c r="HS167" s="13">
        <v>1</v>
      </c>
      <c r="HT167" s="13">
        <v>1</v>
      </c>
      <c r="HU167" s="13">
        <v>1</v>
      </c>
      <c r="HV167" s="13">
        <v>1</v>
      </c>
      <c r="HW167" s="13">
        <v>3</v>
      </c>
      <c r="HX167" s="13">
        <v>2</v>
      </c>
      <c r="HY167" s="13"/>
      <c r="HZ167" s="13">
        <v>1</v>
      </c>
      <c r="IA167" s="13">
        <v>2</v>
      </c>
      <c r="IB167" s="13">
        <v>3</v>
      </c>
      <c r="IC167" s="13"/>
      <c r="ID167" s="13"/>
      <c r="IE167" s="13">
        <v>2</v>
      </c>
      <c r="IF167" s="13">
        <v>1</v>
      </c>
      <c r="IG167" s="13">
        <v>2</v>
      </c>
      <c r="IH167" s="13">
        <v>1</v>
      </c>
      <c r="II167" s="13">
        <v>1</v>
      </c>
      <c r="IJ167" s="13">
        <v>1</v>
      </c>
      <c r="IK167" s="13"/>
      <c r="IL167" s="13"/>
      <c r="IM167" s="13"/>
      <c r="IN167" s="13">
        <v>2</v>
      </c>
      <c r="IO167" s="13"/>
      <c r="IP167" s="13">
        <v>1</v>
      </c>
      <c r="IQ167" s="13"/>
      <c r="IR167" s="13">
        <v>2</v>
      </c>
      <c r="IS167" s="13"/>
      <c r="IT167" s="13"/>
      <c r="IU167" s="13">
        <v>1</v>
      </c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59">
        <v>197</v>
      </c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59"/>
      <c r="NG167" s="13">
        <v>360</v>
      </c>
    </row>
    <row r="168" spans="1:371">
      <c r="A168" s="9" t="s">
        <v>221</v>
      </c>
      <c r="B168" s="253">
        <f t="shared" si="108"/>
        <v>38</v>
      </c>
      <c r="C168" s="253">
        <f t="shared" si="109"/>
        <v>39</v>
      </c>
      <c r="D168" s="253">
        <f t="shared" si="110"/>
        <v>65</v>
      </c>
      <c r="E168" s="253">
        <f t="shared" si="111"/>
        <v>72</v>
      </c>
      <c r="F168" s="253">
        <f t="shared" si="112"/>
        <v>396</v>
      </c>
      <c r="G168" s="253">
        <f t="shared" si="113"/>
        <v>296</v>
      </c>
      <c r="H168" s="253">
        <f t="shared" si="114"/>
        <v>414</v>
      </c>
      <c r="I168" s="253">
        <f t="shared" si="115"/>
        <v>341</v>
      </c>
      <c r="J168" s="253">
        <f t="shared" si="116"/>
        <v>328</v>
      </c>
      <c r="K168" s="253">
        <f t="shared" si="117"/>
        <v>290</v>
      </c>
      <c r="L168" s="253">
        <f t="shared" si="118"/>
        <v>190</v>
      </c>
      <c r="M168" s="253">
        <f t="shared" si="119"/>
        <v>166</v>
      </c>
      <c r="N168" s="253">
        <f t="shared" si="120"/>
        <v>97</v>
      </c>
      <c r="O168" s="253">
        <f t="shared" si="121"/>
        <v>76</v>
      </c>
      <c r="P168" s="253">
        <f t="shared" si="122"/>
        <v>32</v>
      </c>
      <c r="Q168" s="253">
        <f t="shared" si="123"/>
        <v>51</v>
      </c>
      <c r="R168" s="253">
        <f t="shared" si="124"/>
        <v>25</v>
      </c>
      <c r="S168" s="253">
        <f t="shared" si="125"/>
        <v>29</v>
      </c>
      <c r="T168" s="253">
        <f t="shared" si="126"/>
        <v>4</v>
      </c>
      <c r="U168" s="253">
        <f t="shared" si="127"/>
        <v>15</v>
      </c>
      <c r="W168" s="16" t="s">
        <v>221</v>
      </c>
      <c r="X168" s="447">
        <f t="shared" si="128"/>
        <v>38</v>
      </c>
      <c r="Y168" s="447">
        <f t="shared" si="129"/>
        <v>39</v>
      </c>
      <c r="Z168" s="447">
        <f t="shared" si="130"/>
        <v>65</v>
      </c>
      <c r="AA168" s="447">
        <f t="shared" si="131"/>
        <v>72</v>
      </c>
      <c r="AB168" s="447">
        <f t="shared" si="132"/>
        <v>396</v>
      </c>
      <c r="AC168" s="447">
        <f t="shared" si="133"/>
        <v>296</v>
      </c>
      <c r="AD168" s="447">
        <f t="shared" si="134"/>
        <v>414</v>
      </c>
      <c r="AE168" s="447">
        <f t="shared" si="135"/>
        <v>341</v>
      </c>
      <c r="AF168" s="447">
        <f t="shared" si="136"/>
        <v>328</v>
      </c>
      <c r="AG168" s="447">
        <f t="shared" si="137"/>
        <v>290</v>
      </c>
      <c r="AH168" s="447">
        <f t="shared" si="138"/>
        <v>190</v>
      </c>
      <c r="AI168" s="447">
        <f t="shared" si="139"/>
        <v>166</v>
      </c>
      <c r="AJ168" s="447">
        <f t="shared" si="140"/>
        <v>97</v>
      </c>
      <c r="AK168" s="447">
        <f t="shared" si="141"/>
        <v>76</v>
      </c>
      <c r="AL168" s="447">
        <f t="shared" si="142"/>
        <v>32</v>
      </c>
      <c r="AM168" s="447">
        <f t="shared" si="143"/>
        <v>51</v>
      </c>
      <c r="AN168" s="447">
        <f t="shared" si="144"/>
        <v>25</v>
      </c>
      <c r="AO168" s="447">
        <f t="shared" si="145"/>
        <v>29</v>
      </c>
      <c r="AP168" s="447">
        <f t="shared" si="146"/>
        <v>4</v>
      </c>
      <c r="AQ168" s="447">
        <f t="shared" si="147"/>
        <v>15</v>
      </c>
      <c r="AR168" s="447">
        <f t="shared" si="148"/>
        <v>10</v>
      </c>
      <c r="AT168" s="16" t="s">
        <v>221</v>
      </c>
      <c r="AU168" s="13">
        <v>6</v>
      </c>
      <c r="AV168" s="13">
        <v>7</v>
      </c>
      <c r="AW168" s="13">
        <v>4</v>
      </c>
      <c r="AX168" s="13">
        <v>2</v>
      </c>
      <c r="AY168" s="13">
        <v>2</v>
      </c>
      <c r="AZ168" s="13">
        <v>1</v>
      </c>
      <c r="BA168" s="13">
        <v>4</v>
      </c>
      <c r="BB168" s="13">
        <v>4</v>
      </c>
      <c r="BC168" s="13">
        <v>8</v>
      </c>
      <c r="BD168" s="13">
        <v>1</v>
      </c>
      <c r="BE168" s="13">
        <v>4</v>
      </c>
      <c r="BF168" s="13">
        <v>2</v>
      </c>
      <c r="BG168" s="13">
        <v>4</v>
      </c>
      <c r="BH168" s="13">
        <v>4</v>
      </c>
      <c r="BI168" s="13">
        <v>2</v>
      </c>
      <c r="BJ168" s="13">
        <v>5</v>
      </c>
      <c r="BK168" s="13">
        <v>9</v>
      </c>
      <c r="BL168" s="13">
        <v>13</v>
      </c>
      <c r="BM168" s="13">
        <v>14</v>
      </c>
      <c r="BN168" s="13">
        <v>15</v>
      </c>
      <c r="BO168" s="13">
        <v>20</v>
      </c>
      <c r="BP168" s="13">
        <v>31</v>
      </c>
      <c r="BQ168" s="13">
        <v>31</v>
      </c>
      <c r="BR168" s="13">
        <v>22</v>
      </c>
      <c r="BS168" s="13">
        <v>34</v>
      </c>
      <c r="BT168" s="13">
        <v>28</v>
      </c>
      <c r="BU168" s="13">
        <v>42</v>
      </c>
      <c r="BV168" s="13">
        <v>30</v>
      </c>
      <c r="BW168" s="13">
        <v>30</v>
      </c>
      <c r="BX168" s="13">
        <v>28</v>
      </c>
      <c r="BY168" s="13">
        <v>32</v>
      </c>
      <c r="BZ168" s="13">
        <v>27</v>
      </c>
      <c r="CA168" s="13">
        <v>43</v>
      </c>
      <c r="CB168" s="13">
        <v>38</v>
      </c>
      <c r="CC168" s="13">
        <v>38</v>
      </c>
      <c r="CD168" s="13">
        <v>29</v>
      </c>
      <c r="CE168" s="13">
        <v>26</v>
      </c>
      <c r="CF168" s="13">
        <v>34</v>
      </c>
      <c r="CG168" s="13">
        <v>40</v>
      </c>
      <c r="CH168" s="13">
        <v>34</v>
      </c>
      <c r="CI168" s="13">
        <v>37</v>
      </c>
      <c r="CJ168" s="13">
        <v>29</v>
      </c>
      <c r="CK168" s="13">
        <v>33</v>
      </c>
      <c r="CL168" s="13">
        <v>27</v>
      </c>
      <c r="CM168" s="13">
        <v>35</v>
      </c>
      <c r="CN168" s="13">
        <v>32</v>
      </c>
      <c r="CO168" s="13">
        <v>21</v>
      </c>
      <c r="CP168" s="13">
        <v>29</v>
      </c>
      <c r="CQ168" s="13">
        <v>19</v>
      </c>
      <c r="CR168" s="13">
        <v>28</v>
      </c>
      <c r="CS168" s="13">
        <v>19</v>
      </c>
      <c r="CT168" s="13">
        <v>16</v>
      </c>
      <c r="CU168" s="13">
        <v>24</v>
      </c>
      <c r="CV168" s="13">
        <v>17</v>
      </c>
      <c r="CW168" s="13">
        <v>22</v>
      </c>
      <c r="CX168" s="13">
        <v>14</v>
      </c>
      <c r="CY168" s="13">
        <v>13</v>
      </c>
      <c r="CZ168" s="13">
        <v>18</v>
      </c>
      <c r="DA168" s="13">
        <v>8</v>
      </c>
      <c r="DB168" s="13">
        <v>15</v>
      </c>
      <c r="DC168" s="13">
        <v>15</v>
      </c>
      <c r="DD168" s="13">
        <v>7</v>
      </c>
      <c r="DE168" s="13">
        <v>13</v>
      </c>
      <c r="DF168" s="13">
        <v>7</v>
      </c>
      <c r="DG168" s="13">
        <v>6</v>
      </c>
      <c r="DH168" s="13">
        <v>7</v>
      </c>
      <c r="DI168" s="13">
        <v>5</v>
      </c>
      <c r="DJ168" s="13">
        <v>4</v>
      </c>
      <c r="DK168" s="13">
        <v>3</v>
      </c>
      <c r="DL168" s="13">
        <v>9</v>
      </c>
      <c r="DM168" s="13">
        <v>7</v>
      </c>
      <c r="DN168" s="13">
        <v>7</v>
      </c>
      <c r="DO168" s="13">
        <v>7</v>
      </c>
      <c r="DP168" s="13">
        <v>2</v>
      </c>
      <c r="DQ168" s="13">
        <v>10</v>
      </c>
      <c r="DR168" s="13">
        <v>3</v>
      </c>
      <c r="DS168" s="13">
        <v>2</v>
      </c>
      <c r="DT168" s="13">
        <v>6</v>
      </c>
      <c r="DU168" s="13">
        <v>6</v>
      </c>
      <c r="DV168" s="13">
        <v>1</v>
      </c>
      <c r="DW168" s="13">
        <v>6</v>
      </c>
      <c r="DX168" s="13">
        <v>7</v>
      </c>
      <c r="DY168" s="13">
        <v>1</v>
      </c>
      <c r="DZ168" s="13"/>
      <c r="EA168" s="13">
        <v>3</v>
      </c>
      <c r="EB168" s="13">
        <v>2</v>
      </c>
      <c r="EC168" s="13">
        <v>4</v>
      </c>
      <c r="ED168" s="13">
        <v>4</v>
      </c>
      <c r="EE168" s="13">
        <v>1</v>
      </c>
      <c r="EF168" s="13">
        <v>1</v>
      </c>
      <c r="EG168" s="13">
        <v>3</v>
      </c>
      <c r="EH168" s="13">
        <v>4</v>
      </c>
      <c r="EI168" s="13"/>
      <c r="EJ168" s="13">
        <v>2</v>
      </c>
      <c r="EK168" s="13">
        <v>2</v>
      </c>
      <c r="EL168" s="13">
        <v>1</v>
      </c>
      <c r="EM168" s="13">
        <v>2</v>
      </c>
      <c r="EN168" s="13">
        <v>1</v>
      </c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59">
        <v>1375</v>
      </c>
      <c r="FC168" s="13">
        <v>5</v>
      </c>
      <c r="FD168" s="13">
        <v>6</v>
      </c>
      <c r="FE168" s="13">
        <v>6</v>
      </c>
      <c r="FF168" s="13">
        <v>4</v>
      </c>
      <c r="FG168" s="13">
        <v>3</v>
      </c>
      <c r="FH168" s="13">
        <v>2</v>
      </c>
      <c r="FI168" s="13"/>
      <c r="FJ168" s="13">
        <v>5</v>
      </c>
      <c r="FK168" s="13">
        <v>2</v>
      </c>
      <c r="FL168" s="13">
        <v>5</v>
      </c>
      <c r="FM168" s="13">
        <v>4</v>
      </c>
      <c r="FN168" s="13">
        <v>6</v>
      </c>
      <c r="FO168" s="13">
        <v>4</v>
      </c>
      <c r="FP168" s="13">
        <v>5</v>
      </c>
      <c r="FQ168" s="13">
        <v>2</v>
      </c>
      <c r="FR168" s="13">
        <v>7</v>
      </c>
      <c r="FS168" s="13">
        <v>7</v>
      </c>
      <c r="FT168" s="13">
        <v>7</v>
      </c>
      <c r="FU168" s="13">
        <v>10</v>
      </c>
      <c r="FV168" s="13">
        <v>13</v>
      </c>
      <c r="FW168" s="13">
        <v>23</v>
      </c>
      <c r="FX168" s="13">
        <v>35</v>
      </c>
      <c r="FY168" s="13">
        <v>44</v>
      </c>
      <c r="FZ168" s="13">
        <v>39</v>
      </c>
      <c r="GA168" s="13">
        <v>35</v>
      </c>
      <c r="GB168" s="13">
        <v>37</v>
      </c>
      <c r="GC168" s="13">
        <v>52</v>
      </c>
      <c r="GD168" s="13">
        <v>45</v>
      </c>
      <c r="GE168" s="13">
        <v>48</v>
      </c>
      <c r="GF168" s="13">
        <v>38</v>
      </c>
      <c r="GG168" s="13">
        <v>39</v>
      </c>
      <c r="GH168" s="13">
        <v>36</v>
      </c>
      <c r="GI168" s="13">
        <v>37</v>
      </c>
      <c r="GJ168" s="13">
        <v>36</v>
      </c>
      <c r="GK168" s="13">
        <v>41</v>
      </c>
      <c r="GL168" s="13">
        <v>41</v>
      </c>
      <c r="GM168" s="13">
        <v>47</v>
      </c>
      <c r="GN168" s="13">
        <v>45</v>
      </c>
      <c r="GO168" s="13">
        <v>44</v>
      </c>
      <c r="GP168" s="13">
        <v>48</v>
      </c>
      <c r="GQ168" s="13">
        <v>43</v>
      </c>
      <c r="GR168" s="13">
        <v>34</v>
      </c>
      <c r="GS168" s="13">
        <v>28</v>
      </c>
      <c r="GT168" s="13">
        <v>31</v>
      </c>
      <c r="GU168" s="13">
        <v>30</v>
      </c>
      <c r="GV168" s="13">
        <v>28</v>
      </c>
      <c r="GW168" s="13">
        <v>29</v>
      </c>
      <c r="GX168" s="13">
        <v>38</v>
      </c>
      <c r="GY168" s="13">
        <v>31</v>
      </c>
      <c r="GZ168" s="13">
        <v>36</v>
      </c>
      <c r="HA168" s="13">
        <v>33</v>
      </c>
      <c r="HB168" s="13">
        <v>25</v>
      </c>
      <c r="HC168" s="13">
        <v>27</v>
      </c>
      <c r="HD168" s="13">
        <v>18</v>
      </c>
      <c r="HE168" s="13">
        <v>16</v>
      </c>
      <c r="HF168" s="13">
        <v>19</v>
      </c>
      <c r="HG168" s="13">
        <v>14</v>
      </c>
      <c r="HH168" s="13">
        <v>13</v>
      </c>
      <c r="HI168" s="13">
        <v>12</v>
      </c>
      <c r="HJ168" s="13">
        <v>13</v>
      </c>
      <c r="HK168" s="13">
        <v>15</v>
      </c>
      <c r="HL168" s="13">
        <v>16</v>
      </c>
      <c r="HM168" s="13">
        <v>12</v>
      </c>
      <c r="HN168" s="13">
        <v>10</v>
      </c>
      <c r="HO168" s="13">
        <v>7</v>
      </c>
      <c r="HP168" s="13">
        <v>9</v>
      </c>
      <c r="HQ168" s="13">
        <v>9</v>
      </c>
      <c r="HR168" s="13">
        <v>8</v>
      </c>
      <c r="HS168" s="13">
        <v>6</v>
      </c>
      <c r="HT168" s="13">
        <v>5</v>
      </c>
      <c r="HU168" s="13">
        <v>6</v>
      </c>
      <c r="HV168" s="13">
        <v>2</v>
      </c>
      <c r="HW168" s="13">
        <v>2</v>
      </c>
      <c r="HX168" s="13">
        <v>5</v>
      </c>
      <c r="HY168" s="13">
        <v>6</v>
      </c>
      <c r="HZ168" s="13">
        <v>1</v>
      </c>
      <c r="IA168" s="13">
        <v>4</v>
      </c>
      <c r="IB168" s="13">
        <v>1</v>
      </c>
      <c r="IC168" s="13">
        <v>2</v>
      </c>
      <c r="ID168" s="13">
        <v>3</v>
      </c>
      <c r="IE168" s="13">
        <v>7</v>
      </c>
      <c r="IF168" s="13">
        <v>3</v>
      </c>
      <c r="IG168" s="13">
        <v>1</v>
      </c>
      <c r="IH168" s="13"/>
      <c r="II168" s="13">
        <v>3</v>
      </c>
      <c r="IJ168" s="13">
        <v>2</v>
      </c>
      <c r="IK168" s="13">
        <v>4</v>
      </c>
      <c r="IL168" s="13">
        <v>1</v>
      </c>
      <c r="IM168" s="13">
        <v>3</v>
      </c>
      <c r="IN168" s="13">
        <v>1</v>
      </c>
      <c r="IO168" s="13">
        <v>1</v>
      </c>
      <c r="IP168" s="13"/>
      <c r="IQ168" s="13">
        <v>1</v>
      </c>
      <c r="IR168" s="13">
        <v>1</v>
      </c>
      <c r="IS168" s="13"/>
      <c r="IT168" s="13"/>
      <c r="IU168" s="13"/>
      <c r="IV168" s="13"/>
      <c r="IW168" s="13"/>
      <c r="IX168" s="13">
        <v>1</v>
      </c>
      <c r="IY168" s="13"/>
      <c r="IZ168" s="13"/>
      <c r="JA168" s="13"/>
      <c r="JB168" s="13"/>
      <c r="JC168" s="13"/>
      <c r="JD168" s="13"/>
      <c r="JE168" s="13">
        <v>2</v>
      </c>
      <c r="JF168" s="59">
        <v>1591</v>
      </c>
      <c r="JG168" s="13">
        <v>1</v>
      </c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>
        <v>1</v>
      </c>
      <c r="KD168" s="13">
        <v>1</v>
      </c>
      <c r="KE168" s="13">
        <v>1</v>
      </c>
      <c r="KF168" s="13"/>
      <c r="KG168" s="13"/>
      <c r="KH168" s="13">
        <v>1</v>
      </c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>
        <v>1</v>
      </c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>
        <v>1</v>
      </c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>
        <v>1</v>
      </c>
      <c r="NB168" s="13"/>
      <c r="NC168" s="13"/>
      <c r="ND168" s="13"/>
      <c r="NE168" s="13"/>
      <c r="NF168" s="59">
        <v>8</v>
      </c>
      <c r="NG168" s="13">
        <v>2974</v>
      </c>
    </row>
    <row r="169" spans="1:371" ht="13.8">
      <c r="A169" s="8" t="s">
        <v>283</v>
      </c>
      <c r="B169" s="264">
        <f t="shared" si="108"/>
        <v>2</v>
      </c>
      <c r="C169" s="264">
        <f t="shared" si="109"/>
        <v>4</v>
      </c>
      <c r="D169" s="264">
        <f t="shared" si="110"/>
        <v>2</v>
      </c>
      <c r="E169" s="264">
        <f t="shared" si="111"/>
        <v>4</v>
      </c>
      <c r="F169" s="264">
        <f t="shared" si="112"/>
        <v>7</v>
      </c>
      <c r="G169" s="264">
        <f t="shared" si="113"/>
        <v>18</v>
      </c>
      <c r="H169" s="264">
        <f t="shared" si="114"/>
        <v>20</v>
      </c>
      <c r="I169" s="264">
        <f t="shared" si="115"/>
        <v>19</v>
      </c>
      <c r="J169" s="264">
        <f t="shared" si="116"/>
        <v>9</v>
      </c>
      <c r="K169" s="264">
        <f t="shared" si="117"/>
        <v>20</v>
      </c>
      <c r="L169" s="264">
        <f t="shared" si="118"/>
        <v>5</v>
      </c>
      <c r="M169" s="264">
        <f t="shared" si="119"/>
        <v>6</v>
      </c>
      <c r="N169" s="264">
        <f t="shared" si="120"/>
        <v>9</v>
      </c>
      <c r="O169" s="264">
        <f t="shared" si="121"/>
        <v>2</v>
      </c>
      <c r="P169" s="264">
        <f t="shared" si="122"/>
        <v>4</v>
      </c>
      <c r="Q169" s="264">
        <f t="shared" si="123"/>
        <v>5</v>
      </c>
      <c r="R169" s="264">
        <f t="shared" si="124"/>
        <v>2</v>
      </c>
      <c r="S169" s="264">
        <f t="shared" si="125"/>
        <v>0</v>
      </c>
      <c r="T169" s="264">
        <f t="shared" si="126"/>
        <v>1</v>
      </c>
      <c r="U169" s="264">
        <f t="shared" si="127"/>
        <v>0</v>
      </c>
      <c r="JG169" s="348"/>
    </row>
    <row r="170" spans="1:371" ht="14.4" thickBot="1">
      <c r="JG170" s="349"/>
    </row>
    <row r="171" spans="1:371" ht="13.8">
      <c r="A171" s="336" t="s">
        <v>297</v>
      </c>
      <c r="B171" s="37">
        <f>+X175</f>
        <v>431</v>
      </c>
      <c r="C171" s="37">
        <f t="shared" ref="C171:U171" si="149">+Y175</f>
        <v>423</v>
      </c>
      <c r="D171" s="37">
        <f t="shared" si="149"/>
        <v>534</v>
      </c>
      <c r="E171" s="37">
        <f t="shared" si="149"/>
        <v>539</v>
      </c>
      <c r="F171" s="37">
        <f t="shared" si="149"/>
        <v>1376</v>
      </c>
      <c r="G171" s="37">
        <f t="shared" si="149"/>
        <v>1394</v>
      </c>
      <c r="H171" s="37">
        <f t="shared" si="149"/>
        <v>1589</v>
      </c>
      <c r="I171" s="37">
        <f t="shared" si="149"/>
        <v>1437</v>
      </c>
      <c r="J171" s="37">
        <f t="shared" si="149"/>
        <v>1187</v>
      </c>
      <c r="K171" s="37">
        <f t="shared" si="149"/>
        <v>1087</v>
      </c>
      <c r="L171" s="37">
        <f t="shared" si="149"/>
        <v>848</v>
      </c>
      <c r="M171" s="37">
        <f t="shared" si="149"/>
        <v>752</v>
      </c>
      <c r="N171" s="37">
        <f t="shared" si="149"/>
        <v>584</v>
      </c>
      <c r="O171" s="37">
        <f t="shared" si="149"/>
        <v>414</v>
      </c>
      <c r="P171" s="37">
        <f t="shared" si="149"/>
        <v>287</v>
      </c>
      <c r="Q171" s="37">
        <f t="shared" si="149"/>
        <v>277</v>
      </c>
      <c r="R171" s="37">
        <f t="shared" si="149"/>
        <v>169</v>
      </c>
      <c r="S171" s="37">
        <f t="shared" si="149"/>
        <v>231</v>
      </c>
      <c r="T171" s="37">
        <f t="shared" si="149"/>
        <v>41</v>
      </c>
      <c r="U171" s="37">
        <f t="shared" si="149"/>
        <v>129</v>
      </c>
      <c r="W171" s="56"/>
      <c r="X171" s="43" t="s">
        <v>16</v>
      </c>
      <c r="Y171" s="40" t="s">
        <v>16</v>
      </c>
      <c r="Z171" s="41" t="s">
        <v>7</v>
      </c>
      <c r="AA171" s="41" t="s">
        <v>7</v>
      </c>
      <c r="AB171" s="40" t="s">
        <v>8</v>
      </c>
      <c r="AC171" s="40" t="s">
        <v>8</v>
      </c>
      <c r="AD171" s="40" t="s">
        <v>9</v>
      </c>
      <c r="AE171" s="40" t="s">
        <v>9</v>
      </c>
      <c r="AF171" s="40" t="s">
        <v>10</v>
      </c>
      <c r="AG171" s="40" t="s">
        <v>10</v>
      </c>
      <c r="AH171" s="40" t="s">
        <v>11</v>
      </c>
      <c r="AI171" s="40" t="s">
        <v>11</v>
      </c>
      <c r="AJ171" s="40" t="s">
        <v>12</v>
      </c>
      <c r="AK171" s="40" t="s">
        <v>12</v>
      </c>
      <c r="AL171" s="40" t="s">
        <v>13</v>
      </c>
      <c r="AM171" s="40" t="s">
        <v>13</v>
      </c>
      <c r="AN171" s="40" t="s">
        <v>14</v>
      </c>
      <c r="AO171" s="40" t="s">
        <v>14</v>
      </c>
      <c r="AP171" s="40" t="s">
        <v>15</v>
      </c>
      <c r="AQ171" s="44" t="s">
        <v>15</v>
      </c>
      <c r="AR171" s="36"/>
      <c r="AT171" s="56"/>
      <c r="AU171" s="56" t="s">
        <v>287</v>
      </c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7" t="s">
        <v>288</v>
      </c>
      <c r="FB171" s="56" t="s">
        <v>289</v>
      </c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  <c r="GB171" s="56"/>
      <c r="GC171" s="56"/>
      <c r="GD171" s="56"/>
      <c r="GE171" s="56"/>
      <c r="GF171" s="56"/>
      <c r="GG171" s="56"/>
      <c r="GH171" s="56"/>
      <c r="GI171" s="56"/>
      <c r="GJ171" s="56"/>
      <c r="GK171" s="56"/>
      <c r="GL171" s="56"/>
      <c r="GM171" s="56"/>
      <c r="GN171" s="56"/>
      <c r="GO171" s="56"/>
      <c r="GP171" s="56"/>
      <c r="GQ171" s="56"/>
      <c r="GR171" s="56"/>
      <c r="GS171" s="56"/>
      <c r="GT171" s="56"/>
      <c r="GU171" s="56"/>
      <c r="GV171" s="56"/>
      <c r="GW171" s="56"/>
      <c r="GX171" s="56"/>
      <c r="GY171" s="56"/>
      <c r="GZ171" s="56"/>
      <c r="HA171" s="56"/>
      <c r="HB171" s="56"/>
      <c r="HC171" s="56"/>
      <c r="HD171" s="56"/>
      <c r="HE171" s="56"/>
      <c r="HF171" s="56"/>
      <c r="HG171" s="56"/>
      <c r="HH171" s="56"/>
      <c r="HI171" s="56"/>
      <c r="HJ171" s="56"/>
      <c r="HK171" s="56"/>
      <c r="HL171" s="56"/>
      <c r="HM171" s="56"/>
      <c r="HN171" s="56"/>
      <c r="HO171" s="56"/>
      <c r="HP171" s="56"/>
      <c r="HQ171" s="56"/>
      <c r="HR171" s="56"/>
      <c r="HS171" s="56"/>
      <c r="HT171" s="56"/>
      <c r="HU171" s="56"/>
      <c r="HV171" s="56"/>
      <c r="HW171" s="56"/>
      <c r="HX171" s="56"/>
      <c r="HY171" s="56"/>
      <c r="HZ171" s="56"/>
      <c r="IA171" s="56"/>
      <c r="IB171" s="56"/>
      <c r="IC171" s="56"/>
      <c r="ID171" s="56"/>
      <c r="IE171" s="56"/>
      <c r="IF171" s="56"/>
      <c r="IG171" s="56"/>
      <c r="IH171" s="56"/>
      <c r="II171" s="56"/>
      <c r="IJ171" s="56"/>
      <c r="IK171" s="56"/>
      <c r="IL171" s="56"/>
      <c r="IM171" s="56"/>
      <c r="IN171" s="56"/>
      <c r="IO171" s="56"/>
      <c r="IP171" s="56"/>
      <c r="IQ171" s="56"/>
      <c r="IR171" s="56"/>
      <c r="IS171" s="56"/>
      <c r="IT171" s="56"/>
      <c r="IU171" s="56"/>
      <c r="IV171" s="56"/>
      <c r="IW171" s="56"/>
      <c r="IX171" s="56"/>
      <c r="IY171" s="56"/>
      <c r="IZ171" s="56"/>
      <c r="JA171" s="56"/>
      <c r="JB171" s="56"/>
      <c r="JC171" s="56"/>
      <c r="JD171" s="57" t="s">
        <v>290</v>
      </c>
      <c r="JE171" s="56" t="s">
        <v>274</v>
      </c>
      <c r="JF171" s="56"/>
      <c r="JG171" s="350"/>
    </row>
    <row r="172" spans="1:371" ht="14.4" thickBot="1">
      <c r="A172" s="337" t="s">
        <v>298</v>
      </c>
      <c r="B172" s="37">
        <f>+X182</f>
        <v>96</v>
      </c>
      <c r="C172" s="37">
        <f t="shared" ref="C172:U172" si="150">+Y182</f>
        <v>79</v>
      </c>
      <c r="D172" s="37">
        <f t="shared" si="150"/>
        <v>145</v>
      </c>
      <c r="E172" s="37">
        <f t="shared" si="150"/>
        <v>154</v>
      </c>
      <c r="F172" s="37">
        <f t="shared" si="150"/>
        <v>575</v>
      </c>
      <c r="G172" s="37">
        <f t="shared" si="150"/>
        <v>663</v>
      </c>
      <c r="H172" s="37">
        <f t="shared" si="150"/>
        <v>674</v>
      </c>
      <c r="I172" s="37">
        <f t="shared" si="150"/>
        <v>731</v>
      </c>
      <c r="J172" s="37">
        <f t="shared" si="150"/>
        <v>474</v>
      </c>
      <c r="K172" s="37">
        <f t="shared" si="150"/>
        <v>488</v>
      </c>
      <c r="L172" s="37">
        <f t="shared" si="150"/>
        <v>387</v>
      </c>
      <c r="M172" s="37">
        <f t="shared" si="150"/>
        <v>379</v>
      </c>
      <c r="N172" s="37">
        <f t="shared" si="150"/>
        <v>290</v>
      </c>
      <c r="O172" s="37">
        <f t="shared" si="150"/>
        <v>298</v>
      </c>
      <c r="P172" s="37">
        <f t="shared" si="150"/>
        <v>217</v>
      </c>
      <c r="Q172" s="37">
        <f t="shared" si="150"/>
        <v>208</v>
      </c>
      <c r="R172" s="37">
        <f t="shared" si="150"/>
        <v>145</v>
      </c>
      <c r="S172" s="37">
        <f t="shared" si="150"/>
        <v>235</v>
      </c>
      <c r="T172" s="37">
        <f t="shared" si="150"/>
        <v>45</v>
      </c>
      <c r="U172" s="37">
        <f t="shared" si="150"/>
        <v>161</v>
      </c>
      <c r="W172" s="18" t="s">
        <v>184</v>
      </c>
      <c r="X172" s="79" t="s">
        <v>265</v>
      </c>
      <c r="Y172" s="50" t="s">
        <v>266</v>
      </c>
      <c r="Z172" s="50" t="s">
        <v>265</v>
      </c>
      <c r="AA172" s="50" t="s">
        <v>266</v>
      </c>
      <c r="AB172" s="50" t="s">
        <v>265</v>
      </c>
      <c r="AC172" s="50" t="s">
        <v>266</v>
      </c>
      <c r="AD172" s="50" t="s">
        <v>265</v>
      </c>
      <c r="AE172" s="50" t="s">
        <v>266</v>
      </c>
      <c r="AF172" s="50" t="s">
        <v>265</v>
      </c>
      <c r="AG172" s="50" t="s">
        <v>266</v>
      </c>
      <c r="AH172" s="50" t="s">
        <v>265</v>
      </c>
      <c r="AI172" s="50" t="s">
        <v>266</v>
      </c>
      <c r="AJ172" s="50" t="s">
        <v>265</v>
      </c>
      <c r="AK172" s="50" t="s">
        <v>266</v>
      </c>
      <c r="AL172" s="50" t="s">
        <v>265</v>
      </c>
      <c r="AM172" s="50" t="s">
        <v>266</v>
      </c>
      <c r="AN172" s="50" t="s">
        <v>265</v>
      </c>
      <c r="AO172" s="50" t="s">
        <v>266</v>
      </c>
      <c r="AP172" s="50" t="s">
        <v>265</v>
      </c>
      <c r="AQ172" s="51" t="s">
        <v>266</v>
      </c>
      <c r="AR172" s="36" t="s">
        <v>269</v>
      </c>
      <c r="AT172" s="18" t="s">
        <v>184</v>
      </c>
      <c r="AU172" s="18">
        <v>0</v>
      </c>
      <c r="AV172" s="18">
        <v>1</v>
      </c>
      <c r="AW172" s="18">
        <v>2</v>
      </c>
      <c r="AX172" s="18">
        <v>3</v>
      </c>
      <c r="AY172" s="18">
        <v>4</v>
      </c>
      <c r="AZ172" s="18">
        <v>5</v>
      </c>
      <c r="BA172" s="18">
        <v>6</v>
      </c>
      <c r="BB172" s="18">
        <v>7</v>
      </c>
      <c r="BC172" s="18">
        <v>8</v>
      </c>
      <c r="BD172" s="18">
        <v>9</v>
      </c>
      <c r="BE172" s="18">
        <v>10</v>
      </c>
      <c r="BF172" s="18">
        <v>11</v>
      </c>
      <c r="BG172" s="18">
        <v>12</v>
      </c>
      <c r="BH172" s="18">
        <v>13</v>
      </c>
      <c r="BI172" s="18">
        <v>14</v>
      </c>
      <c r="BJ172" s="18">
        <v>15</v>
      </c>
      <c r="BK172" s="18">
        <v>16</v>
      </c>
      <c r="BL172" s="18">
        <v>17</v>
      </c>
      <c r="BM172" s="18">
        <v>18</v>
      </c>
      <c r="BN172" s="18">
        <v>19</v>
      </c>
      <c r="BO172" s="18">
        <v>20</v>
      </c>
      <c r="BP172" s="18">
        <v>21</v>
      </c>
      <c r="BQ172" s="18">
        <v>22</v>
      </c>
      <c r="BR172" s="18">
        <v>23</v>
      </c>
      <c r="BS172" s="18">
        <v>24</v>
      </c>
      <c r="BT172" s="18">
        <v>25</v>
      </c>
      <c r="BU172" s="18">
        <v>26</v>
      </c>
      <c r="BV172" s="18">
        <v>27</v>
      </c>
      <c r="BW172" s="18">
        <v>28</v>
      </c>
      <c r="BX172" s="18">
        <v>29</v>
      </c>
      <c r="BY172" s="18">
        <v>30</v>
      </c>
      <c r="BZ172" s="18">
        <v>31</v>
      </c>
      <c r="CA172" s="18">
        <v>32</v>
      </c>
      <c r="CB172" s="18">
        <v>33</v>
      </c>
      <c r="CC172" s="18">
        <v>34</v>
      </c>
      <c r="CD172" s="18">
        <v>35</v>
      </c>
      <c r="CE172" s="18">
        <v>36</v>
      </c>
      <c r="CF172" s="18">
        <v>37</v>
      </c>
      <c r="CG172" s="18">
        <v>38</v>
      </c>
      <c r="CH172" s="18">
        <v>39</v>
      </c>
      <c r="CI172" s="18">
        <v>40</v>
      </c>
      <c r="CJ172" s="18">
        <v>41</v>
      </c>
      <c r="CK172" s="18">
        <v>42</v>
      </c>
      <c r="CL172" s="18">
        <v>43</v>
      </c>
      <c r="CM172" s="18">
        <v>44</v>
      </c>
      <c r="CN172" s="18">
        <v>45</v>
      </c>
      <c r="CO172" s="18">
        <v>46</v>
      </c>
      <c r="CP172" s="18">
        <v>47</v>
      </c>
      <c r="CQ172" s="18">
        <v>48</v>
      </c>
      <c r="CR172" s="18">
        <v>49</v>
      </c>
      <c r="CS172" s="18">
        <v>50</v>
      </c>
      <c r="CT172" s="18">
        <v>51</v>
      </c>
      <c r="CU172" s="18">
        <v>52</v>
      </c>
      <c r="CV172" s="18">
        <v>53</v>
      </c>
      <c r="CW172" s="18">
        <v>54</v>
      </c>
      <c r="CX172" s="18">
        <v>55</v>
      </c>
      <c r="CY172" s="18">
        <v>56</v>
      </c>
      <c r="CZ172" s="18">
        <v>57</v>
      </c>
      <c r="DA172" s="18">
        <v>58</v>
      </c>
      <c r="DB172" s="18">
        <v>59</v>
      </c>
      <c r="DC172" s="18">
        <v>60</v>
      </c>
      <c r="DD172" s="18">
        <v>61</v>
      </c>
      <c r="DE172" s="18">
        <v>62</v>
      </c>
      <c r="DF172" s="18">
        <v>63</v>
      </c>
      <c r="DG172" s="18">
        <v>64</v>
      </c>
      <c r="DH172" s="18">
        <v>65</v>
      </c>
      <c r="DI172" s="18">
        <v>66</v>
      </c>
      <c r="DJ172" s="18">
        <v>67</v>
      </c>
      <c r="DK172" s="18">
        <v>68</v>
      </c>
      <c r="DL172" s="18">
        <v>69</v>
      </c>
      <c r="DM172" s="18">
        <v>70</v>
      </c>
      <c r="DN172" s="18">
        <v>71</v>
      </c>
      <c r="DO172" s="18">
        <v>72</v>
      </c>
      <c r="DP172" s="18">
        <v>73</v>
      </c>
      <c r="DQ172" s="18">
        <v>74</v>
      </c>
      <c r="DR172" s="18">
        <v>75</v>
      </c>
      <c r="DS172" s="18">
        <v>76</v>
      </c>
      <c r="DT172" s="18">
        <v>77</v>
      </c>
      <c r="DU172" s="18">
        <v>78</v>
      </c>
      <c r="DV172" s="18">
        <v>79</v>
      </c>
      <c r="DW172" s="18">
        <v>80</v>
      </c>
      <c r="DX172" s="18">
        <v>81</v>
      </c>
      <c r="DY172" s="18">
        <v>82</v>
      </c>
      <c r="DZ172" s="18">
        <v>83</v>
      </c>
      <c r="EA172" s="18">
        <v>84</v>
      </c>
      <c r="EB172" s="18">
        <v>85</v>
      </c>
      <c r="EC172" s="18">
        <v>86</v>
      </c>
      <c r="ED172" s="18">
        <v>87</v>
      </c>
      <c r="EE172" s="18">
        <v>88</v>
      </c>
      <c r="EF172" s="18">
        <v>89</v>
      </c>
      <c r="EG172" s="18">
        <v>90</v>
      </c>
      <c r="EH172" s="18">
        <v>91</v>
      </c>
      <c r="EI172" s="18">
        <v>92</v>
      </c>
      <c r="EJ172" s="18">
        <v>93</v>
      </c>
      <c r="EK172" s="18">
        <v>94</v>
      </c>
      <c r="EL172" s="18">
        <v>95</v>
      </c>
      <c r="EM172" s="18">
        <v>96</v>
      </c>
      <c r="EN172" s="18">
        <v>97</v>
      </c>
      <c r="EO172" s="18">
        <v>98</v>
      </c>
      <c r="EP172" s="18">
        <v>99</v>
      </c>
      <c r="EQ172" s="18">
        <v>100</v>
      </c>
      <c r="ER172" s="18">
        <v>101</v>
      </c>
      <c r="ES172" s="18">
        <v>102</v>
      </c>
      <c r="ET172" s="18">
        <v>103</v>
      </c>
      <c r="EU172" s="18">
        <v>104</v>
      </c>
      <c r="EV172" s="18">
        <v>105</v>
      </c>
      <c r="EW172" s="18">
        <v>106</v>
      </c>
      <c r="EX172" s="18">
        <v>107</v>
      </c>
      <c r="EY172" s="18">
        <v>108</v>
      </c>
      <c r="EZ172" s="18" t="s">
        <v>291</v>
      </c>
      <c r="FA172" s="58"/>
      <c r="FB172" s="18">
        <v>0</v>
      </c>
      <c r="FC172" s="18">
        <v>1</v>
      </c>
      <c r="FD172" s="18">
        <v>2</v>
      </c>
      <c r="FE172" s="18">
        <v>3</v>
      </c>
      <c r="FF172" s="18">
        <v>4</v>
      </c>
      <c r="FG172" s="18">
        <v>5</v>
      </c>
      <c r="FH172" s="18">
        <v>6</v>
      </c>
      <c r="FI172" s="18">
        <v>7</v>
      </c>
      <c r="FJ172" s="18">
        <v>8</v>
      </c>
      <c r="FK172" s="18">
        <v>9</v>
      </c>
      <c r="FL172" s="18">
        <v>10</v>
      </c>
      <c r="FM172" s="18">
        <v>11</v>
      </c>
      <c r="FN172" s="18">
        <v>12</v>
      </c>
      <c r="FO172" s="18">
        <v>13</v>
      </c>
      <c r="FP172" s="18">
        <v>14</v>
      </c>
      <c r="FQ172" s="18">
        <v>15</v>
      </c>
      <c r="FR172" s="18">
        <v>16</v>
      </c>
      <c r="FS172" s="18">
        <v>17</v>
      </c>
      <c r="FT172" s="18">
        <v>18</v>
      </c>
      <c r="FU172" s="18">
        <v>19</v>
      </c>
      <c r="FV172" s="18">
        <v>20</v>
      </c>
      <c r="FW172" s="18">
        <v>21</v>
      </c>
      <c r="FX172" s="18">
        <v>22</v>
      </c>
      <c r="FY172" s="18">
        <v>23</v>
      </c>
      <c r="FZ172" s="18">
        <v>24</v>
      </c>
      <c r="GA172" s="18">
        <v>25</v>
      </c>
      <c r="GB172" s="18">
        <v>26</v>
      </c>
      <c r="GC172" s="18">
        <v>27</v>
      </c>
      <c r="GD172" s="18">
        <v>28</v>
      </c>
      <c r="GE172" s="18">
        <v>29</v>
      </c>
      <c r="GF172" s="18">
        <v>30</v>
      </c>
      <c r="GG172" s="18">
        <v>31</v>
      </c>
      <c r="GH172" s="18">
        <v>32</v>
      </c>
      <c r="GI172" s="18">
        <v>33</v>
      </c>
      <c r="GJ172" s="18">
        <v>34</v>
      </c>
      <c r="GK172" s="18">
        <v>35</v>
      </c>
      <c r="GL172" s="18">
        <v>36</v>
      </c>
      <c r="GM172" s="18">
        <v>37</v>
      </c>
      <c r="GN172" s="18">
        <v>38</v>
      </c>
      <c r="GO172" s="18">
        <v>39</v>
      </c>
      <c r="GP172" s="18">
        <v>40</v>
      </c>
      <c r="GQ172" s="18">
        <v>41</v>
      </c>
      <c r="GR172" s="18">
        <v>42</v>
      </c>
      <c r="GS172" s="18">
        <v>43</v>
      </c>
      <c r="GT172" s="18">
        <v>44</v>
      </c>
      <c r="GU172" s="18">
        <v>45</v>
      </c>
      <c r="GV172" s="18">
        <v>46</v>
      </c>
      <c r="GW172" s="18">
        <v>47</v>
      </c>
      <c r="GX172" s="18">
        <v>48</v>
      </c>
      <c r="GY172" s="18">
        <v>49</v>
      </c>
      <c r="GZ172" s="18">
        <v>50</v>
      </c>
      <c r="HA172" s="18">
        <v>51</v>
      </c>
      <c r="HB172" s="18">
        <v>52</v>
      </c>
      <c r="HC172" s="18">
        <v>53</v>
      </c>
      <c r="HD172" s="18">
        <v>54</v>
      </c>
      <c r="HE172" s="18">
        <v>55</v>
      </c>
      <c r="HF172" s="18">
        <v>56</v>
      </c>
      <c r="HG172" s="18">
        <v>57</v>
      </c>
      <c r="HH172" s="18">
        <v>58</v>
      </c>
      <c r="HI172" s="18">
        <v>59</v>
      </c>
      <c r="HJ172" s="18">
        <v>60</v>
      </c>
      <c r="HK172" s="18">
        <v>61</v>
      </c>
      <c r="HL172" s="18">
        <v>62</v>
      </c>
      <c r="HM172" s="18">
        <v>63</v>
      </c>
      <c r="HN172" s="18">
        <v>64</v>
      </c>
      <c r="HO172" s="18">
        <v>65</v>
      </c>
      <c r="HP172" s="18">
        <v>66</v>
      </c>
      <c r="HQ172" s="18">
        <v>67</v>
      </c>
      <c r="HR172" s="18">
        <v>68</v>
      </c>
      <c r="HS172" s="18">
        <v>69</v>
      </c>
      <c r="HT172" s="18">
        <v>70</v>
      </c>
      <c r="HU172" s="18">
        <v>71</v>
      </c>
      <c r="HV172" s="18">
        <v>72</v>
      </c>
      <c r="HW172" s="18">
        <v>73</v>
      </c>
      <c r="HX172" s="18">
        <v>74</v>
      </c>
      <c r="HY172" s="18">
        <v>75</v>
      </c>
      <c r="HZ172" s="18">
        <v>76</v>
      </c>
      <c r="IA172" s="18">
        <v>77</v>
      </c>
      <c r="IB172" s="18">
        <v>78</v>
      </c>
      <c r="IC172" s="18">
        <v>79</v>
      </c>
      <c r="ID172" s="18">
        <v>80</v>
      </c>
      <c r="IE172" s="18">
        <v>81</v>
      </c>
      <c r="IF172" s="18">
        <v>82</v>
      </c>
      <c r="IG172" s="18">
        <v>83</v>
      </c>
      <c r="IH172" s="18">
        <v>84</v>
      </c>
      <c r="II172" s="18">
        <v>85</v>
      </c>
      <c r="IJ172" s="18">
        <v>86</v>
      </c>
      <c r="IK172" s="18">
        <v>87</v>
      </c>
      <c r="IL172" s="18">
        <v>88</v>
      </c>
      <c r="IM172" s="18">
        <v>89</v>
      </c>
      <c r="IN172" s="18">
        <v>90</v>
      </c>
      <c r="IO172" s="18">
        <v>91</v>
      </c>
      <c r="IP172" s="18">
        <v>92</v>
      </c>
      <c r="IQ172" s="18">
        <v>93</v>
      </c>
      <c r="IR172" s="18">
        <v>94</v>
      </c>
      <c r="IS172" s="18">
        <v>95</v>
      </c>
      <c r="IT172" s="18">
        <v>96</v>
      </c>
      <c r="IU172" s="18">
        <v>97</v>
      </c>
      <c r="IV172" s="18">
        <v>98</v>
      </c>
      <c r="IW172" s="18">
        <v>99</v>
      </c>
      <c r="IX172" s="18">
        <v>100</v>
      </c>
      <c r="IY172" s="18">
        <v>101</v>
      </c>
      <c r="IZ172" s="18">
        <v>102</v>
      </c>
      <c r="JA172" s="18">
        <v>103</v>
      </c>
      <c r="JB172" s="18">
        <v>120</v>
      </c>
      <c r="JC172" s="18" t="s">
        <v>291</v>
      </c>
      <c r="JD172" s="58"/>
      <c r="JE172" s="18"/>
      <c r="JF172" s="18"/>
      <c r="JG172" s="351"/>
    </row>
    <row r="173" spans="1:371" ht="13.8">
      <c r="A173" s="337" t="s">
        <v>299</v>
      </c>
      <c r="B173" s="37">
        <f t="shared" ref="B173:B179" si="151">+X183</f>
        <v>295</v>
      </c>
      <c r="C173" s="37">
        <f t="shared" ref="C173:C179" si="152">+Y183</f>
        <v>275</v>
      </c>
      <c r="D173" s="37">
        <f t="shared" ref="D173:D179" si="153">+Z183</f>
        <v>409</v>
      </c>
      <c r="E173" s="37">
        <f t="shared" ref="E173:E179" si="154">+AA183</f>
        <v>409</v>
      </c>
      <c r="F173" s="37">
        <f t="shared" ref="F173:F179" si="155">+AB183</f>
        <v>1135</v>
      </c>
      <c r="G173" s="37">
        <f t="shared" ref="G173:G179" si="156">+AC183</f>
        <v>1169</v>
      </c>
      <c r="H173" s="37">
        <f t="shared" ref="H173:H179" si="157">+AD183</f>
        <v>1335</v>
      </c>
      <c r="I173" s="37">
        <f t="shared" ref="I173:I179" si="158">+AE183</f>
        <v>1315</v>
      </c>
      <c r="J173" s="37">
        <f t="shared" ref="J173:J179" si="159">+AF183</f>
        <v>1059</v>
      </c>
      <c r="K173" s="37">
        <f t="shared" ref="K173:K179" si="160">+AG183</f>
        <v>1039</v>
      </c>
      <c r="L173" s="37">
        <f t="shared" ref="L173:L179" si="161">+AH183</f>
        <v>826</v>
      </c>
      <c r="M173" s="37">
        <f t="shared" ref="M173:M179" si="162">+AI183</f>
        <v>767</v>
      </c>
      <c r="N173" s="37">
        <f t="shared" ref="N173:N179" si="163">+AJ183</f>
        <v>503</v>
      </c>
      <c r="O173" s="37">
        <f t="shared" ref="O173:O179" si="164">+AK183</f>
        <v>457</v>
      </c>
      <c r="P173" s="37">
        <f t="shared" ref="P173:P179" si="165">+AL183</f>
        <v>300</v>
      </c>
      <c r="Q173" s="37">
        <f t="shared" ref="Q173:Q179" si="166">+AM183</f>
        <v>275</v>
      </c>
      <c r="R173" s="37">
        <f t="shared" ref="R173:R179" si="167">+AN183</f>
        <v>151</v>
      </c>
      <c r="S173" s="37">
        <f t="shared" ref="S173:S179" si="168">+AO183</f>
        <v>283</v>
      </c>
      <c r="T173" s="37">
        <f t="shared" ref="T173:T179" si="169">+AP183</f>
        <v>41</v>
      </c>
      <c r="U173" s="37">
        <f t="shared" ref="U173:U179" si="170">+AQ183</f>
        <v>154</v>
      </c>
      <c r="W173" s="340" t="s">
        <v>19</v>
      </c>
      <c r="X173" s="458">
        <f>SUM(FB173:FK173)</f>
        <v>3790</v>
      </c>
      <c r="Y173" s="458">
        <f>SUM(AU173:BD173)</f>
        <v>3625</v>
      </c>
      <c r="Z173" s="458">
        <f>SUM(FL173:FU173)</f>
        <v>5133</v>
      </c>
      <c r="AA173" s="458">
        <f>SUM(BE173:BN173)</f>
        <v>5311</v>
      </c>
      <c r="AB173" s="458">
        <f>SUM(FV173:GE173)</f>
        <v>13150</v>
      </c>
      <c r="AC173" s="458">
        <f>SUM(BO173:BX173)</f>
        <v>13884</v>
      </c>
      <c r="AD173" s="458">
        <f>SUM(GF173:GO173)</f>
        <v>15778</v>
      </c>
      <c r="AE173" s="458">
        <f>SUM(BY173:CH173)</f>
        <v>15417</v>
      </c>
      <c r="AF173" s="458">
        <f>SUM(GP173:GY173)</f>
        <v>12637</v>
      </c>
      <c r="AG173" s="458">
        <f>SUM(CI173:CR173)</f>
        <v>12206</v>
      </c>
      <c r="AH173" s="458">
        <f>SUM(GZ173:HI173)</f>
        <v>9621</v>
      </c>
      <c r="AI173" s="458">
        <f>SUM(CS173:DB173)</f>
        <v>8864</v>
      </c>
      <c r="AJ173" s="458">
        <f>SUM(HJ173:HS173)</f>
        <v>6190</v>
      </c>
      <c r="AK173" s="458">
        <f>SUM(DC173:DL173)</f>
        <v>5170</v>
      </c>
      <c r="AL173" s="458">
        <f>SUM(HT173:IC173)</f>
        <v>3447</v>
      </c>
      <c r="AM173" s="458">
        <f>SUM(DM173:DV173)</f>
        <v>3625</v>
      </c>
      <c r="AN173" s="458">
        <f>SUM(ID173:IM173)</f>
        <v>2096</v>
      </c>
      <c r="AO173" s="458">
        <f>SUM(DW173:EF173)</f>
        <v>3924</v>
      </c>
      <c r="AP173" s="458">
        <f>SUM(IN173:JB173)</f>
        <v>602</v>
      </c>
      <c r="AQ173" s="458">
        <f>SUM(EG173:EY173)</f>
        <v>2441</v>
      </c>
      <c r="AR173" s="458">
        <f>+EZ173+JC173</f>
        <v>44</v>
      </c>
      <c r="AT173" s="340" t="s">
        <v>19</v>
      </c>
      <c r="AU173" s="341">
        <v>351</v>
      </c>
      <c r="AV173" s="341">
        <v>452</v>
      </c>
      <c r="AW173" s="341">
        <v>335</v>
      </c>
      <c r="AX173" s="341">
        <v>289</v>
      </c>
      <c r="AY173" s="341">
        <v>315</v>
      </c>
      <c r="AZ173" s="341">
        <v>345</v>
      </c>
      <c r="BA173" s="341">
        <v>369</v>
      </c>
      <c r="BB173" s="341">
        <v>378</v>
      </c>
      <c r="BC173" s="341">
        <v>390</v>
      </c>
      <c r="BD173" s="341">
        <v>401</v>
      </c>
      <c r="BE173" s="341">
        <v>382</v>
      </c>
      <c r="BF173" s="341">
        <v>379</v>
      </c>
      <c r="BG173" s="341">
        <v>406</v>
      </c>
      <c r="BH173" s="341">
        <v>400</v>
      </c>
      <c r="BI173" s="341">
        <v>467</v>
      </c>
      <c r="BJ173" s="341">
        <v>542</v>
      </c>
      <c r="BK173" s="341">
        <v>523</v>
      </c>
      <c r="BL173" s="341">
        <v>625</v>
      </c>
      <c r="BM173" s="341">
        <v>720</v>
      </c>
      <c r="BN173" s="341">
        <v>867</v>
      </c>
      <c r="BO173" s="341">
        <v>992</v>
      </c>
      <c r="BP173" s="341">
        <v>1013</v>
      </c>
      <c r="BQ173" s="341">
        <v>1165</v>
      </c>
      <c r="BR173" s="341">
        <v>1249</v>
      </c>
      <c r="BS173" s="341">
        <v>1383</v>
      </c>
      <c r="BT173" s="341">
        <v>1466</v>
      </c>
      <c r="BU173" s="341">
        <v>1536</v>
      </c>
      <c r="BV173" s="341">
        <v>1574</v>
      </c>
      <c r="BW173" s="341">
        <v>1733</v>
      </c>
      <c r="BX173" s="341">
        <v>1773</v>
      </c>
      <c r="BY173" s="341">
        <v>1752</v>
      </c>
      <c r="BZ173" s="341">
        <v>1713</v>
      </c>
      <c r="CA173" s="341">
        <v>1681</v>
      </c>
      <c r="CB173" s="341">
        <v>1675</v>
      </c>
      <c r="CC173" s="341">
        <v>1564</v>
      </c>
      <c r="CD173" s="341">
        <v>1476</v>
      </c>
      <c r="CE173" s="341">
        <v>1400</v>
      </c>
      <c r="CF173" s="341">
        <v>1377</v>
      </c>
      <c r="CG173" s="341">
        <v>1391</v>
      </c>
      <c r="CH173" s="341">
        <v>1388</v>
      </c>
      <c r="CI173" s="341">
        <v>1373</v>
      </c>
      <c r="CJ173" s="341">
        <v>1301</v>
      </c>
      <c r="CK173" s="341">
        <v>1274</v>
      </c>
      <c r="CL173" s="341">
        <v>1239</v>
      </c>
      <c r="CM173" s="341">
        <v>1191</v>
      </c>
      <c r="CN173" s="341">
        <v>1200</v>
      </c>
      <c r="CO173" s="341">
        <v>1239</v>
      </c>
      <c r="CP173" s="341">
        <v>1155</v>
      </c>
      <c r="CQ173" s="341">
        <v>1082</v>
      </c>
      <c r="CR173" s="341">
        <v>1152</v>
      </c>
      <c r="CS173" s="341">
        <v>1014</v>
      </c>
      <c r="CT173" s="341">
        <v>1000</v>
      </c>
      <c r="CU173" s="341">
        <v>1008</v>
      </c>
      <c r="CV173" s="341">
        <v>927</v>
      </c>
      <c r="CW173" s="341">
        <v>892</v>
      </c>
      <c r="CX173" s="341">
        <v>886</v>
      </c>
      <c r="CY173" s="341">
        <v>856</v>
      </c>
      <c r="CZ173" s="341">
        <v>796</v>
      </c>
      <c r="DA173" s="341">
        <v>756</v>
      </c>
      <c r="DB173" s="341">
        <v>729</v>
      </c>
      <c r="DC173" s="341">
        <v>698</v>
      </c>
      <c r="DD173" s="341">
        <v>623</v>
      </c>
      <c r="DE173" s="341">
        <v>558</v>
      </c>
      <c r="DF173" s="341">
        <v>578</v>
      </c>
      <c r="DG173" s="341">
        <v>492</v>
      </c>
      <c r="DH173" s="341">
        <v>474</v>
      </c>
      <c r="DI173" s="341">
        <v>482</v>
      </c>
      <c r="DJ173" s="341">
        <v>441</v>
      </c>
      <c r="DK173" s="341">
        <v>418</v>
      </c>
      <c r="DL173" s="341">
        <v>406</v>
      </c>
      <c r="DM173" s="341">
        <v>425</v>
      </c>
      <c r="DN173" s="341">
        <v>351</v>
      </c>
      <c r="DO173" s="341">
        <v>393</v>
      </c>
      <c r="DP173" s="341">
        <v>313</v>
      </c>
      <c r="DQ173" s="341">
        <v>346</v>
      </c>
      <c r="DR173" s="341">
        <v>393</v>
      </c>
      <c r="DS173" s="341">
        <v>354</v>
      </c>
      <c r="DT173" s="341">
        <v>365</v>
      </c>
      <c r="DU173" s="341">
        <v>342</v>
      </c>
      <c r="DV173" s="341">
        <v>343</v>
      </c>
      <c r="DW173" s="341">
        <v>381</v>
      </c>
      <c r="DX173" s="341">
        <v>349</v>
      </c>
      <c r="DY173" s="341">
        <v>372</v>
      </c>
      <c r="DZ173" s="341">
        <v>385</v>
      </c>
      <c r="EA173" s="341">
        <v>382</v>
      </c>
      <c r="EB173" s="341">
        <v>416</v>
      </c>
      <c r="EC173" s="341">
        <v>376</v>
      </c>
      <c r="ED173" s="341">
        <v>400</v>
      </c>
      <c r="EE173" s="341">
        <v>384</v>
      </c>
      <c r="EF173" s="341">
        <v>479</v>
      </c>
      <c r="EG173" s="341">
        <v>396</v>
      </c>
      <c r="EH173" s="341">
        <v>354</v>
      </c>
      <c r="EI173" s="341">
        <v>359</v>
      </c>
      <c r="EJ173" s="341">
        <v>294</v>
      </c>
      <c r="EK173" s="341">
        <v>252</v>
      </c>
      <c r="EL173" s="341">
        <v>199</v>
      </c>
      <c r="EM173" s="341">
        <v>175</v>
      </c>
      <c r="EN173" s="341">
        <v>126</v>
      </c>
      <c r="EO173" s="341">
        <v>111</v>
      </c>
      <c r="EP173" s="341">
        <v>59</v>
      </c>
      <c r="EQ173" s="341">
        <v>50</v>
      </c>
      <c r="ER173" s="341">
        <v>24</v>
      </c>
      <c r="ES173" s="341">
        <v>19</v>
      </c>
      <c r="ET173" s="341">
        <v>8</v>
      </c>
      <c r="EU173" s="341">
        <v>6</v>
      </c>
      <c r="EV173" s="341">
        <v>4</v>
      </c>
      <c r="EW173" s="341">
        <v>1</v>
      </c>
      <c r="EX173" s="341">
        <v>2</v>
      </c>
      <c r="EY173" s="341">
        <v>2</v>
      </c>
      <c r="EZ173" s="341">
        <v>18</v>
      </c>
      <c r="FA173" s="342">
        <v>74485</v>
      </c>
      <c r="FB173" s="341">
        <v>358</v>
      </c>
      <c r="FC173" s="341">
        <v>463</v>
      </c>
      <c r="FD173" s="341">
        <v>364</v>
      </c>
      <c r="FE173" s="341">
        <v>347</v>
      </c>
      <c r="FF173" s="341">
        <v>338</v>
      </c>
      <c r="FG173" s="341">
        <v>366</v>
      </c>
      <c r="FH173" s="341">
        <v>418</v>
      </c>
      <c r="FI173" s="341">
        <v>375</v>
      </c>
      <c r="FJ173" s="341">
        <v>370</v>
      </c>
      <c r="FK173" s="341">
        <v>391</v>
      </c>
      <c r="FL173" s="341">
        <v>394</v>
      </c>
      <c r="FM173" s="341">
        <v>446</v>
      </c>
      <c r="FN173" s="341">
        <v>421</v>
      </c>
      <c r="FO173" s="341">
        <v>396</v>
      </c>
      <c r="FP173" s="341">
        <v>435</v>
      </c>
      <c r="FQ173" s="341">
        <v>543</v>
      </c>
      <c r="FR173" s="341">
        <v>496</v>
      </c>
      <c r="FS173" s="341">
        <v>542</v>
      </c>
      <c r="FT173" s="341">
        <v>650</v>
      </c>
      <c r="FU173" s="341">
        <v>810</v>
      </c>
      <c r="FV173" s="341">
        <v>917</v>
      </c>
      <c r="FW173" s="341">
        <v>1021</v>
      </c>
      <c r="FX173" s="341">
        <v>1096</v>
      </c>
      <c r="FY173" s="341">
        <v>1229</v>
      </c>
      <c r="FZ173" s="341">
        <v>1308</v>
      </c>
      <c r="GA173" s="341">
        <v>1386</v>
      </c>
      <c r="GB173" s="341">
        <v>1434</v>
      </c>
      <c r="GC173" s="341">
        <v>1535</v>
      </c>
      <c r="GD173" s="341">
        <v>1559</v>
      </c>
      <c r="GE173" s="341">
        <v>1665</v>
      </c>
      <c r="GF173" s="341">
        <v>1691</v>
      </c>
      <c r="GG173" s="341">
        <v>1683</v>
      </c>
      <c r="GH173" s="341">
        <v>1623</v>
      </c>
      <c r="GI173" s="341">
        <v>1678</v>
      </c>
      <c r="GJ173" s="341">
        <v>1650</v>
      </c>
      <c r="GK173" s="341">
        <v>1649</v>
      </c>
      <c r="GL173" s="341">
        <v>1531</v>
      </c>
      <c r="GM173" s="341">
        <v>1468</v>
      </c>
      <c r="GN173" s="341">
        <v>1450</v>
      </c>
      <c r="GO173" s="341">
        <v>1355</v>
      </c>
      <c r="GP173" s="341">
        <v>1394</v>
      </c>
      <c r="GQ173" s="341">
        <v>1386</v>
      </c>
      <c r="GR173" s="341">
        <v>1310</v>
      </c>
      <c r="GS173" s="341">
        <v>1325</v>
      </c>
      <c r="GT173" s="341">
        <v>1257</v>
      </c>
      <c r="GU173" s="341">
        <v>1259</v>
      </c>
      <c r="GV173" s="341">
        <v>1218</v>
      </c>
      <c r="GW173" s="341">
        <v>1168</v>
      </c>
      <c r="GX173" s="341">
        <v>1185</v>
      </c>
      <c r="GY173" s="341">
        <v>1135</v>
      </c>
      <c r="GZ173" s="341">
        <v>1112</v>
      </c>
      <c r="HA173" s="341">
        <v>1120</v>
      </c>
      <c r="HB173" s="341">
        <v>1068</v>
      </c>
      <c r="HC173" s="341">
        <v>1017</v>
      </c>
      <c r="HD173" s="341">
        <v>937</v>
      </c>
      <c r="HE173" s="341">
        <v>958</v>
      </c>
      <c r="HF173" s="341">
        <v>840</v>
      </c>
      <c r="HG173" s="341">
        <v>886</v>
      </c>
      <c r="HH173" s="341">
        <v>833</v>
      </c>
      <c r="HI173" s="341">
        <v>850</v>
      </c>
      <c r="HJ173" s="341">
        <v>798</v>
      </c>
      <c r="HK173" s="341">
        <v>775</v>
      </c>
      <c r="HL173" s="341">
        <v>722</v>
      </c>
      <c r="HM173" s="341">
        <v>677</v>
      </c>
      <c r="HN173" s="341">
        <v>603</v>
      </c>
      <c r="HO173" s="341">
        <v>594</v>
      </c>
      <c r="HP173" s="341">
        <v>560</v>
      </c>
      <c r="HQ173" s="341">
        <v>509</v>
      </c>
      <c r="HR173" s="341">
        <v>482</v>
      </c>
      <c r="HS173" s="341">
        <v>470</v>
      </c>
      <c r="HT173" s="341">
        <v>393</v>
      </c>
      <c r="HU173" s="341">
        <v>411</v>
      </c>
      <c r="HV173" s="341">
        <v>395</v>
      </c>
      <c r="HW173" s="341">
        <v>388</v>
      </c>
      <c r="HX173" s="341">
        <v>354</v>
      </c>
      <c r="HY173" s="341">
        <v>354</v>
      </c>
      <c r="HZ173" s="341">
        <v>306</v>
      </c>
      <c r="IA173" s="341">
        <v>309</v>
      </c>
      <c r="IB173" s="341">
        <v>281</v>
      </c>
      <c r="IC173" s="341">
        <v>256</v>
      </c>
      <c r="ID173" s="341">
        <v>285</v>
      </c>
      <c r="IE173" s="341">
        <v>237</v>
      </c>
      <c r="IF173" s="341">
        <v>204</v>
      </c>
      <c r="IG173" s="341">
        <v>248</v>
      </c>
      <c r="IH173" s="341">
        <v>204</v>
      </c>
      <c r="II173" s="341">
        <v>208</v>
      </c>
      <c r="IJ173" s="341">
        <v>183</v>
      </c>
      <c r="IK173" s="341">
        <v>172</v>
      </c>
      <c r="IL173" s="341">
        <v>188</v>
      </c>
      <c r="IM173" s="341">
        <v>167</v>
      </c>
      <c r="IN173" s="341">
        <v>124</v>
      </c>
      <c r="IO173" s="341">
        <v>110</v>
      </c>
      <c r="IP173" s="341">
        <v>105</v>
      </c>
      <c r="IQ173" s="341">
        <v>76</v>
      </c>
      <c r="IR173" s="341">
        <v>53</v>
      </c>
      <c r="IS173" s="341">
        <v>33</v>
      </c>
      <c r="IT173" s="341">
        <v>33</v>
      </c>
      <c r="IU173" s="341">
        <v>26</v>
      </c>
      <c r="IV173" s="341">
        <v>9</v>
      </c>
      <c r="IW173" s="341">
        <v>14</v>
      </c>
      <c r="IX173" s="341">
        <v>6</v>
      </c>
      <c r="IY173" s="341">
        <v>2</v>
      </c>
      <c r="IZ173" s="341">
        <v>6</v>
      </c>
      <c r="JA173" s="341">
        <v>1</v>
      </c>
      <c r="JB173" s="341">
        <v>4</v>
      </c>
      <c r="JC173" s="341">
        <v>26</v>
      </c>
      <c r="JD173" s="342">
        <v>72470</v>
      </c>
      <c r="JE173" s="341">
        <v>146955</v>
      </c>
      <c r="JF173" s="341"/>
      <c r="JG173" s="351"/>
    </row>
    <row r="174" spans="1:371">
      <c r="A174" s="337" t="s">
        <v>300</v>
      </c>
      <c r="B174" s="37">
        <f t="shared" si="151"/>
        <v>681</v>
      </c>
      <c r="C174" s="37">
        <f t="shared" si="152"/>
        <v>628</v>
      </c>
      <c r="D174" s="37">
        <f t="shared" si="153"/>
        <v>811</v>
      </c>
      <c r="E174" s="37">
        <f t="shared" si="154"/>
        <v>843</v>
      </c>
      <c r="F174" s="37">
        <f t="shared" si="155"/>
        <v>1658</v>
      </c>
      <c r="G174" s="37">
        <f t="shared" si="156"/>
        <v>1733</v>
      </c>
      <c r="H174" s="37">
        <f t="shared" si="157"/>
        <v>1615</v>
      </c>
      <c r="I174" s="37">
        <f t="shared" si="158"/>
        <v>1618</v>
      </c>
      <c r="J174" s="37">
        <f t="shared" si="159"/>
        <v>1305</v>
      </c>
      <c r="K174" s="37">
        <f t="shared" si="160"/>
        <v>1273</v>
      </c>
      <c r="L174" s="37">
        <f t="shared" si="161"/>
        <v>1040</v>
      </c>
      <c r="M174" s="37">
        <f t="shared" si="162"/>
        <v>962</v>
      </c>
      <c r="N174" s="37">
        <f t="shared" si="163"/>
        <v>617</v>
      </c>
      <c r="O174" s="37">
        <f t="shared" si="164"/>
        <v>516</v>
      </c>
      <c r="P174" s="37">
        <f t="shared" si="165"/>
        <v>251</v>
      </c>
      <c r="Q174" s="37">
        <f t="shared" si="166"/>
        <v>273</v>
      </c>
      <c r="R174" s="37">
        <f t="shared" si="167"/>
        <v>149</v>
      </c>
      <c r="S174" s="37">
        <f t="shared" si="168"/>
        <v>202</v>
      </c>
      <c r="T174" s="37">
        <f t="shared" si="169"/>
        <v>32</v>
      </c>
      <c r="U174" s="37">
        <f t="shared" si="170"/>
        <v>80</v>
      </c>
      <c r="W174" s="16"/>
      <c r="X174" s="458">
        <f t="shared" ref="X174:X189" si="171">SUM(FB174:FK174)</f>
        <v>64</v>
      </c>
      <c r="Y174" s="458">
        <f t="shared" ref="Y174:Y189" si="172">SUM(AU174:BD174)</f>
        <v>54</v>
      </c>
      <c r="Z174" s="458">
        <f t="shared" ref="Z174:Z189" si="173">SUM(FL174:FU174)</f>
        <v>90</v>
      </c>
      <c r="AA174" s="458">
        <f t="shared" ref="AA174:AA189" si="174">SUM(BE174:BN174)</f>
        <v>81</v>
      </c>
      <c r="AB174" s="458">
        <f t="shared" ref="AB174:AB189" si="175">SUM(FV174:GE174)</f>
        <v>413</v>
      </c>
      <c r="AC174" s="458">
        <f t="shared" ref="AC174:AC189" si="176">SUM(BO174:BX174)</f>
        <v>340</v>
      </c>
      <c r="AD174" s="458">
        <f t="shared" ref="AD174:AD189" si="177">SUM(GF174:GO174)</f>
        <v>496</v>
      </c>
      <c r="AE174" s="458">
        <f t="shared" ref="AE174:AE189" si="178">SUM(BY174:CH174)</f>
        <v>349</v>
      </c>
      <c r="AF174" s="458">
        <f t="shared" ref="AF174:AF189" si="179">SUM(GP174:GY174)</f>
        <v>331</v>
      </c>
      <c r="AG174" s="458">
        <f t="shared" ref="AG174:AG189" si="180">SUM(CI174:CR174)</f>
        <v>256</v>
      </c>
      <c r="AH174" s="458">
        <f t="shared" ref="AH174:AH189" si="181">SUM(GZ174:HI174)</f>
        <v>201</v>
      </c>
      <c r="AI174" s="458">
        <f t="shared" ref="AI174:AI189" si="182">SUM(CS174:DB174)</f>
        <v>157</v>
      </c>
      <c r="AJ174" s="458">
        <f t="shared" ref="AJ174:AJ189" si="183">SUM(HJ174:HS174)</f>
        <v>149</v>
      </c>
      <c r="AK174" s="458">
        <f t="shared" ref="AK174:AK189" si="184">SUM(DC174:DL174)</f>
        <v>108</v>
      </c>
      <c r="AL174" s="458">
        <f t="shared" ref="AL174:AL189" si="185">SUM(HT174:IC174)</f>
        <v>124</v>
      </c>
      <c r="AM174" s="458">
        <f t="shared" ref="AM174:AM189" si="186">SUM(DM174:DV174)</f>
        <v>110</v>
      </c>
      <c r="AN174" s="458">
        <f t="shared" ref="AN174:AN189" si="187">SUM(ID174:IM174)</f>
        <v>79</v>
      </c>
      <c r="AO174" s="458">
        <f t="shared" ref="AO174:AO189" si="188">SUM(DW174:EF174)</f>
        <v>144</v>
      </c>
      <c r="AP174" s="458">
        <f t="shared" ref="AP174:AP189" si="189">SUM(IN174:JB174)</f>
        <v>24</v>
      </c>
      <c r="AQ174" s="458">
        <f t="shared" ref="AQ174:AQ189" si="190">SUM(EG174:EY174)</f>
        <v>152</v>
      </c>
      <c r="AR174" s="458">
        <f t="shared" ref="AR174:AR189" si="191">+EZ174+JC174</f>
        <v>9</v>
      </c>
      <c r="AT174" s="16"/>
      <c r="AU174" s="13">
        <v>14</v>
      </c>
      <c r="AV174" s="13">
        <v>1</v>
      </c>
      <c r="AW174" s="13">
        <v>4</v>
      </c>
      <c r="AX174" s="13">
        <v>5</v>
      </c>
      <c r="AY174" s="13">
        <v>9</v>
      </c>
      <c r="AZ174" s="13">
        <v>8</v>
      </c>
      <c r="BA174" s="13">
        <v>2</v>
      </c>
      <c r="BB174" s="13">
        <v>2</v>
      </c>
      <c r="BC174" s="13">
        <v>4</v>
      </c>
      <c r="BD174" s="13">
        <v>5</v>
      </c>
      <c r="BE174" s="13">
        <v>1</v>
      </c>
      <c r="BF174" s="13">
        <v>6</v>
      </c>
      <c r="BG174" s="13">
        <v>8</v>
      </c>
      <c r="BH174" s="13">
        <v>6</v>
      </c>
      <c r="BI174" s="13">
        <v>4</v>
      </c>
      <c r="BJ174" s="13">
        <v>11</v>
      </c>
      <c r="BK174" s="13">
        <v>8</v>
      </c>
      <c r="BL174" s="13">
        <v>10</v>
      </c>
      <c r="BM174" s="13">
        <v>9</v>
      </c>
      <c r="BN174" s="13">
        <v>18</v>
      </c>
      <c r="BO174" s="13">
        <v>17</v>
      </c>
      <c r="BP174" s="13">
        <v>20</v>
      </c>
      <c r="BQ174" s="13">
        <v>21</v>
      </c>
      <c r="BR174" s="13">
        <v>36</v>
      </c>
      <c r="BS174" s="13">
        <v>32</v>
      </c>
      <c r="BT174" s="13">
        <v>40</v>
      </c>
      <c r="BU174" s="13">
        <v>46</v>
      </c>
      <c r="BV174" s="13">
        <v>44</v>
      </c>
      <c r="BW174" s="13">
        <v>32</v>
      </c>
      <c r="BX174" s="13">
        <v>52</v>
      </c>
      <c r="BY174" s="13">
        <v>47</v>
      </c>
      <c r="BZ174" s="13">
        <v>47</v>
      </c>
      <c r="CA174" s="13">
        <v>48</v>
      </c>
      <c r="CB174" s="13">
        <v>40</v>
      </c>
      <c r="CC174" s="13">
        <v>25</v>
      </c>
      <c r="CD174" s="13">
        <v>33</v>
      </c>
      <c r="CE174" s="13">
        <v>26</v>
      </c>
      <c r="CF174" s="13">
        <v>26</v>
      </c>
      <c r="CG174" s="13">
        <v>24</v>
      </c>
      <c r="CH174" s="13">
        <v>33</v>
      </c>
      <c r="CI174" s="13">
        <v>32</v>
      </c>
      <c r="CJ174" s="13">
        <v>28</v>
      </c>
      <c r="CK174" s="13">
        <v>24</v>
      </c>
      <c r="CL174" s="13">
        <v>15</v>
      </c>
      <c r="CM174" s="13">
        <v>28</v>
      </c>
      <c r="CN174" s="13">
        <v>26</v>
      </c>
      <c r="CO174" s="13">
        <v>27</v>
      </c>
      <c r="CP174" s="13">
        <v>32</v>
      </c>
      <c r="CQ174" s="13">
        <v>22</v>
      </c>
      <c r="CR174" s="13">
        <v>22</v>
      </c>
      <c r="CS174" s="13">
        <v>15</v>
      </c>
      <c r="CT174" s="13">
        <v>19</v>
      </c>
      <c r="CU174" s="13">
        <v>18</v>
      </c>
      <c r="CV174" s="13">
        <v>16</v>
      </c>
      <c r="CW174" s="13">
        <v>19</v>
      </c>
      <c r="CX174" s="13">
        <v>19</v>
      </c>
      <c r="CY174" s="13">
        <v>17</v>
      </c>
      <c r="CZ174" s="13">
        <v>10</v>
      </c>
      <c r="DA174" s="13">
        <v>11</v>
      </c>
      <c r="DB174" s="13">
        <v>13</v>
      </c>
      <c r="DC174" s="13">
        <v>14</v>
      </c>
      <c r="DD174" s="13">
        <v>10</v>
      </c>
      <c r="DE174" s="13">
        <v>13</v>
      </c>
      <c r="DF174" s="13">
        <v>15</v>
      </c>
      <c r="DG174" s="13">
        <v>17</v>
      </c>
      <c r="DH174" s="13">
        <v>3</v>
      </c>
      <c r="DI174" s="13">
        <v>6</v>
      </c>
      <c r="DJ174" s="13">
        <v>8</v>
      </c>
      <c r="DK174" s="13">
        <v>15</v>
      </c>
      <c r="DL174" s="13">
        <v>7</v>
      </c>
      <c r="DM174" s="13">
        <v>13</v>
      </c>
      <c r="DN174" s="13">
        <v>10</v>
      </c>
      <c r="DO174" s="13">
        <v>8</v>
      </c>
      <c r="DP174" s="13">
        <v>13</v>
      </c>
      <c r="DQ174" s="13">
        <v>4</v>
      </c>
      <c r="DR174" s="13">
        <v>10</v>
      </c>
      <c r="DS174" s="13">
        <v>15</v>
      </c>
      <c r="DT174" s="13">
        <v>17</v>
      </c>
      <c r="DU174" s="13">
        <v>9</v>
      </c>
      <c r="DV174" s="13">
        <v>11</v>
      </c>
      <c r="DW174" s="13">
        <v>6</v>
      </c>
      <c r="DX174" s="13">
        <v>8</v>
      </c>
      <c r="DY174" s="13">
        <v>17</v>
      </c>
      <c r="DZ174" s="13">
        <v>12</v>
      </c>
      <c r="EA174" s="13">
        <v>16</v>
      </c>
      <c r="EB174" s="13">
        <v>17</v>
      </c>
      <c r="EC174" s="13">
        <v>13</v>
      </c>
      <c r="ED174" s="13">
        <v>15</v>
      </c>
      <c r="EE174" s="13">
        <v>18</v>
      </c>
      <c r="EF174" s="13">
        <v>22</v>
      </c>
      <c r="EG174" s="13">
        <v>16</v>
      </c>
      <c r="EH174" s="13">
        <v>24</v>
      </c>
      <c r="EI174" s="13">
        <v>16</v>
      </c>
      <c r="EJ174" s="13">
        <v>14</v>
      </c>
      <c r="EK174" s="13">
        <v>18</v>
      </c>
      <c r="EL174" s="13">
        <v>17</v>
      </c>
      <c r="EM174" s="13">
        <v>14</v>
      </c>
      <c r="EN174" s="13">
        <v>10</v>
      </c>
      <c r="EO174" s="13">
        <v>7</v>
      </c>
      <c r="EP174" s="13">
        <v>4</v>
      </c>
      <c r="EQ174" s="13">
        <v>6</v>
      </c>
      <c r="ER174" s="13">
        <v>2</v>
      </c>
      <c r="ES174" s="13"/>
      <c r="ET174" s="13"/>
      <c r="EU174" s="13">
        <v>1</v>
      </c>
      <c r="EV174" s="13">
        <v>1</v>
      </c>
      <c r="EW174" s="13"/>
      <c r="EX174" s="13">
        <v>2</v>
      </c>
      <c r="EY174" s="13"/>
      <c r="EZ174" s="13">
        <v>4</v>
      </c>
      <c r="FA174" s="59">
        <v>1755</v>
      </c>
      <c r="FB174" s="13">
        <v>14</v>
      </c>
      <c r="FC174" s="13">
        <v>6</v>
      </c>
      <c r="FD174" s="13">
        <v>4</v>
      </c>
      <c r="FE174" s="13">
        <v>3</v>
      </c>
      <c r="FF174" s="13">
        <v>7</v>
      </c>
      <c r="FG174" s="13">
        <v>7</v>
      </c>
      <c r="FH174" s="13">
        <v>3</v>
      </c>
      <c r="FI174" s="13">
        <v>6</v>
      </c>
      <c r="FJ174" s="13">
        <v>6</v>
      </c>
      <c r="FK174" s="13">
        <v>8</v>
      </c>
      <c r="FL174" s="13">
        <v>8</v>
      </c>
      <c r="FM174" s="13">
        <v>10</v>
      </c>
      <c r="FN174" s="13">
        <v>1</v>
      </c>
      <c r="FO174" s="13">
        <v>5</v>
      </c>
      <c r="FP174" s="13">
        <v>11</v>
      </c>
      <c r="FQ174" s="13">
        <v>9</v>
      </c>
      <c r="FR174" s="13">
        <v>10</v>
      </c>
      <c r="FS174" s="13">
        <v>7</v>
      </c>
      <c r="FT174" s="13">
        <v>8</v>
      </c>
      <c r="FU174" s="13">
        <v>21</v>
      </c>
      <c r="FV174" s="13">
        <v>19</v>
      </c>
      <c r="FW174" s="13">
        <v>30</v>
      </c>
      <c r="FX174" s="13">
        <v>32</v>
      </c>
      <c r="FY174" s="13">
        <v>29</v>
      </c>
      <c r="FZ174" s="13">
        <v>45</v>
      </c>
      <c r="GA174" s="13">
        <v>45</v>
      </c>
      <c r="GB174" s="13">
        <v>42</v>
      </c>
      <c r="GC174" s="13">
        <v>72</v>
      </c>
      <c r="GD174" s="13">
        <v>40</v>
      </c>
      <c r="GE174" s="13">
        <v>59</v>
      </c>
      <c r="GF174" s="13">
        <v>67</v>
      </c>
      <c r="GG174" s="13">
        <v>56</v>
      </c>
      <c r="GH174" s="13">
        <v>49</v>
      </c>
      <c r="GI174" s="13">
        <v>49</v>
      </c>
      <c r="GJ174" s="13">
        <v>54</v>
      </c>
      <c r="GK174" s="13">
        <v>51</v>
      </c>
      <c r="GL174" s="13">
        <v>56</v>
      </c>
      <c r="GM174" s="13">
        <v>46</v>
      </c>
      <c r="GN174" s="13">
        <v>27</v>
      </c>
      <c r="GO174" s="13">
        <v>41</v>
      </c>
      <c r="GP174" s="13">
        <v>38</v>
      </c>
      <c r="GQ174" s="13">
        <v>34</v>
      </c>
      <c r="GR174" s="13">
        <v>39</v>
      </c>
      <c r="GS174" s="13">
        <v>25</v>
      </c>
      <c r="GT174" s="13">
        <v>40</v>
      </c>
      <c r="GU174" s="13">
        <v>35</v>
      </c>
      <c r="GV174" s="13">
        <v>27</v>
      </c>
      <c r="GW174" s="13">
        <v>28</v>
      </c>
      <c r="GX174" s="13">
        <v>35</v>
      </c>
      <c r="GY174" s="13">
        <v>30</v>
      </c>
      <c r="GZ174" s="13">
        <v>28</v>
      </c>
      <c r="HA174" s="13">
        <v>25</v>
      </c>
      <c r="HB174" s="13">
        <v>19</v>
      </c>
      <c r="HC174" s="13">
        <v>19</v>
      </c>
      <c r="HD174" s="13">
        <v>22</v>
      </c>
      <c r="HE174" s="13">
        <v>18</v>
      </c>
      <c r="HF174" s="13">
        <v>19</v>
      </c>
      <c r="HG174" s="13">
        <v>18</v>
      </c>
      <c r="HH174" s="13">
        <v>11</v>
      </c>
      <c r="HI174" s="13">
        <v>22</v>
      </c>
      <c r="HJ174" s="13">
        <v>17</v>
      </c>
      <c r="HK174" s="13">
        <v>16</v>
      </c>
      <c r="HL174" s="13">
        <v>14</v>
      </c>
      <c r="HM174" s="13">
        <v>19</v>
      </c>
      <c r="HN174" s="13">
        <v>10</v>
      </c>
      <c r="HO174" s="13">
        <v>21</v>
      </c>
      <c r="HP174" s="13">
        <v>13</v>
      </c>
      <c r="HQ174" s="13">
        <v>16</v>
      </c>
      <c r="HR174" s="13">
        <v>11</v>
      </c>
      <c r="HS174" s="13">
        <v>12</v>
      </c>
      <c r="HT174" s="13">
        <v>6</v>
      </c>
      <c r="HU174" s="13">
        <v>16</v>
      </c>
      <c r="HV174" s="13">
        <v>15</v>
      </c>
      <c r="HW174" s="13">
        <v>13</v>
      </c>
      <c r="HX174" s="13">
        <v>15</v>
      </c>
      <c r="HY174" s="13">
        <v>12</v>
      </c>
      <c r="HZ174" s="13">
        <v>13</v>
      </c>
      <c r="IA174" s="13">
        <v>15</v>
      </c>
      <c r="IB174" s="13">
        <v>11</v>
      </c>
      <c r="IC174" s="13">
        <v>8</v>
      </c>
      <c r="ID174" s="13">
        <v>9</v>
      </c>
      <c r="IE174" s="13">
        <v>9</v>
      </c>
      <c r="IF174" s="13">
        <v>10</v>
      </c>
      <c r="IG174" s="13">
        <v>10</v>
      </c>
      <c r="IH174" s="13">
        <v>6</v>
      </c>
      <c r="II174" s="13">
        <v>8</v>
      </c>
      <c r="IJ174" s="13">
        <v>6</v>
      </c>
      <c r="IK174" s="13">
        <v>5</v>
      </c>
      <c r="IL174" s="13">
        <v>10</v>
      </c>
      <c r="IM174" s="13">
        <v>6</v>
      </c>
      <c r="IN174" s="13">
        <v>8</v>
      </c>
      <c r="IO174" s="13">
        <v>1</v>
      </c>
      <c r="IP174" s="13">
        <v>2</v>
      </c>
      <c r="IQ174" s="13">
        <v>2</v>
      </c>
      <c r="IR174" s="13">
        <v>1</v>
      </c>
      <c r="IS174" s="13">
        <v>1</v>
      </c>
      <c r="IT174" s="13">
        <v>2</v>
      </c>
      <c r="IU174" s="13">
        <v>3</v>
      </c>
      <c r="IV174" s="13"/>
      <c r="IW174" s="13">
        <v>2</v>
      </c>
      <c r="IX174" s="13"/>
      <c r="IY174" s="13">
        <v>1</v>
      </c>
      <c r="IZ174" s="13">
        <v>1</v>
      </c>
      <c r="JA174" s="13"/>
      <c r="JB174" s="13"/>
      <c r="JC174" s="13">
        <v>5</v>
      </c>
      <c r="JD174" s="59">
        <v>1976</v>
      </c>
      <c r="JE174" s="13">
        <v>3731</v>
      </c>
      <c r="JF174" s="13"/>
      <c r="JG174" s="351"/>
    </row>
    <row r="175" spans="1:371">
      <c r="A175" s="337" t="s">
        <v>301</v>
      </c>
      <c r="B175" s="37">
        <f t="shared" si="151"/>
        <v>194</v>
      </c>
      <c r="C175" s="37">
        <f t="shared" si="152"/>
        <v>168</v>
      </c>
      <c r="D175" s="37">
        <f t="shared" si="153"/>
        <v>242</v>
      </c>
      <c r="E175" s="37">
        <f t="shared" si="154"/>
        <v>199</v>
      </c>
      <c r="F175" s="37">
        <f t="shared" si="155"/>
        <v>716</v>
      </c>
      <c r="G175" s="37">
        <f t="shared" si="156"/>
        <v>769</v>
      </c>
      <c r="H175" s="37">
        <f t="shared" si="157"/>
        <v>920</v>
      </c>
      <c r="I175" s="37">
        <f t="shared" si="158"/>
        <v>935</v>
      </c>
      <c r="J175" s="37">
        <f t="shared" si="159"/>
        <v>722</v>
      </c>
      <c r="K175" s="37">
        <f t="shared" si="160"/>
        <v>726</v>
      </c>
      <c r="L175" s="37">
        <f t="shared" si="161"/>
        <v>568</v>
      </c>
      <c r="M175" s="37">
        <f t="shared" si="162"/>
        <v>566</v>
      </c>
      <c r="N175" s="37">
        <f t="shared" si="163"/>
        <v>399</v>
      </c>
      <c r="O175" s="37">
        <f t="shared" si="164"/>
        <v>344</v>
      </c>
      <c r="P175" s="37">
        <f t="shared" si="165"/>
        <v>204</v>
      </c>
      <c r="Q175" s="37">
        <f t="shared" si="166"/>
        <v>252</v>
      </c>
      <c r="R175" s="37">
        <f t="shared" si="167"/>
        <v>146</v>
      </c>
      <c r="S175" s="37">
        <f t="shared" si="168"/>
        <v>285</v>
      </c>
      <c r="T175" s="37">
        <f t="shared" si="169"/>
        <v>38</v>
      </c>
      <c r="U175" s="37">
        <f t="shared" si="170"/>
        <v>175</v>
      </c>
      <c r="W175" s="16" t="s">
        <v>312</v>
      </c>
      <c r="X175" s="458">
        <f t="shared" si="171"/>
        <v>431</v>
      </c>
      <c r="Y175" s="458">
        <f t="shared" si="172"/>
        <v>423</v>
      </c>
      <c r="Z175" s="458">
        <f t="shared" si="173"/>
        <v>534</v>
      </c>
      <c r="AA175" s="458">
        <f t="shared" si="174"/>
        <v>539</v>
      </c>
      <c r="AB175" s="458">
        <f t="shared" si="175"/>
        <v>1376</v>
      </c>
      <c r="AC175" s="458">
        <f t="shared" si="176"/>
        <v>1394</v>
      </c>
      <c r="AD175" s="458">
        <f t="shared" si="177"/>
        <v>1589</v>
      </c>
      <c r="AE175" s="458">
        <f t="shared" si="178"/>
        <v>1437</v>
      </c>
      <c r="AF175" s="458">
        <f t="shared" si="179"/>
        <v>1187</v>
      </c>
      <c r="AG175" s="458">
        <f t="shared" si="180"/>
        <v>1087</v>
      </c>
      <c r="AH175" s="458">
        <f t="shared" si="181"/>
        <v>848</v>
      </c>
      <c r="AI175" s="458">
        <f t="shared" si="182"/>
        <v>752</v>
      </c>
      <c r="AJ175" s="458">
        <f t="shared" si="183"/>
        <v>584</v>
      </c>
      <c r="AK175" s="458">
        <f t="shared" si="184"/>
        <v>414</v>
      </c>
      <c r="AL175" s="458">
        <f t="shared" si="185"/>
        <v>287</v>
      </c>
      <c r="AM175" s="458">
        <f t="shared" si="186"/>
        <v>277</v>
      </c>
      <c r="AN175" s="458">
        <f t="shared" si="187"/>
        <v>169</v>
      </c>
      <c r="AO175" s="458">
        <f t="shared" si="188"/>
        <v>231</v>
      </c>
      <c r="AP175" s="458">
        <f t="shared" si="189"/>
        <v>41</v>
      </c>
      <c r="AQ175" s="458">
        <f t="shared" si="190"/>
        <v>129</v>
      </c>
      <c r="AR175" s="458">
        <f t="shared" si="191"/>
        <v>5</v>
      </c>
      <c r="AT175" s="16" t="s">
        <v>312</v>
      </c>
      <c r="AU175" s="13">
        <v>42</v>
      </c>
      <c r="AV175" s="13">
        <v>47</v>
      </c>
      <c r="AW175" s="13">
        <v>41</v>
      </c>
      <c r="AX175" s="13">
        <v>38</v>
      </c>
      <c r="AY175" s="13">
        <v>37</v>
      </c>
      <c r="AZ175" s="13">
        <v>43</v>
      </c>
      <c r="BA175" s="13">
        <v>44</v>
      </c>
      <c r="BB175" s="13">
        <v>46</v>
      </c>
      <c r="BC175" s="13">
        <v>40</v>
      </c>
      <c r="BD175" s="13">
        <v>45</v>
      </c>
      <c r="BE175" s="13">
        <v>45</v>
      </c>
      <c r="BF175" s="13">
        <v>38</v>
      </c>
      <c r="BG175" s="13">
        <v>46</v>
      </c>
      <c r="BH175" s="13">
        <v>48</v>
      </c>
      <c r="BI175" s="13">
        <v>45</v>
      </c>
      <c r="BJ175" s="13">
        <v>58</v>
      </c>
      <c r="BK175" s="13">
        <v>41</v>
      </c>
      <c r="BL175" s="13">
        <v>61</v>
      </c>
      <c r="BM175" s="13">
        <v>76</v>
      </c>
      <c r="BN175" s="13">
        <v>81</v>
      </c>
      <c r="BO175" s="13">
        <v>97</v>
      </c>
      <c r="BP175" s="13">
        <v>105</v>
      </c>
      <c r="BQ175" s="13">
        <v>123</v>
      </c>
      <c r="BR175" s="13">
        <v>134</v>
      </c>
      <c r="BS175" s="13">
        <v>145</v>
      </c>
      <c r="BT175" s="13">
        <v>149</v>
      </c>
      <c r="BU175" s="13">
        <v>142</v>
      </c>
      <c r="BV175" s="13">
        <v>157</v>
      </c>
      <c r="BW175" s="13">
        <v>181</v>
      </c>
      <c r="BX175" s="13">
        <v>161</v>
      </c>
      <c r="BY175" s="13">
        <v>161</v>
      </c>
      <c r="BZ175" s="13">
        <v>159</v>
      </c>
      <c r="CA175" s="13">
        <v>154</v>
      </c>
      <c r="CB175" s="13">
        <v>163</v>
      </c>
      <c r="CC175" s="13">
        <v>151</v>
      </c>
      <c r="CD175" s="13">
        <v>144</v>
      </c>
      <c r="CE175" s="13">
        <v>124</v>
      </c>
      <c r="CF175" s="13">
        <v>133</v>
      </c>
      <c r="CG175" s="13">
        <v>121</v>
      </c>
      <c r="CH175" s="13">
        <v>127</v>
      </c>
      <c r="CI175" s="13">
        <v>131</v>
      </c>
      <c r="CJ175" s="13">
        <v>104</v>
      </c>
      <c r="CK175" s="13">
        <v>107</v>
      </c>
      <c r="CL175" s="13">
        <v>105</v>
      </c>
      <c r="CM175" s="13">
        <v>109</v>
      </c>
      <c r="CN175" s="13">
        <v>106</v>
      </c>
      <c r="CO175" s="13">
        <v>114</v>
      </c>
      <c r="CP175" s="13">
        <v>109</v>
      </c>
      <c r="CQ175" s="13">
        <v>87</v>
      </c>
      <c r="CR175" s="13">
        <v>115</v>
      </c>
      <c r="CS175" s="13">
        <v>65</v>
      </c>
      <c r="CT175" s="13">
        <v>89</v>
      </c>
      <c r="CU175" s="13">
        <v>93</v>
      </c>
      <c r="CV175" s="13">
        <v>77</v>
      </c>
      <c r="CW175" s="13">
        <v>87</v>
      </c>
      <c r="CX175" s="13">
        <v>74</v>
      </c>
      <c r="CY175" s="13">
        <v>75</v>
      </c>
      <c r="CZ175" s="13">
        <v>59</v>
      </c>
      <c r="DA175" s="13">
        <v>61</v>
      </c>
      <c r="DB175" s="13">
        <v>72</v>
      </c>
      <c r="DC175" s="13">
        <v>61</v>
      </c>
      <c r="DD175" s="13">
        <v>44</v>
      </c>
      <c r="DE175" s="13">
        <v>48</v>
      </c>
      <c r="DF175" s="13">
        <v>48</v>
      </c>
      <c r="DG175" s="13">
        <v>47</v>
      </c>
      <c r="DH175" s="13">
        <v>35</v>
      </c>
      <c r="DI175" s="13">
        <v>30</v>
      </c>
      <c r="DJ175" s="13">
        <v>39</v>
      </c>
      <c r="DK175" s="13">
        <v>29</v>
      </c>
      <c r="DL175" s="13">
        <v>33</v>
      </c>
      <c r="DM175" s="13">
        <v>35</v>
      </c>
      <c r="DN175" s="13">
        <v>30</v>
      </c>
      <c r="DO175" s="13">
        <v>28</v>
      </c>
      <c r="DP175" s="13">
        <v>19</v>
      </c>
      <c r="DQ175" s="13">
        <v>25</v>
      </c>
      <c r="DR175" s="13">
        <v>43</v>
      </c>
      <c r="DS175" s="13">
        <v>24</v>
      </c>
      <c r="DT175" s="13">
        <v>31</v>
      </c>
      <c r="DU175" s="13">
        <v>22</v>
      </c>
      <c r="DV175" s="13">
        <v>20</v>
      </c>
      <c r="DW175" s="13">
        <v>26</v>
      </c>
      <c r="DX175" s="13">
        <v>16</v>
      </c>
      <c r="DY175" s="13">
        <v>22</v>
      </c>
      <c r="DZ175" s="13">
        <v>17</v>
      </c>
      <c r="EA175" s="13">
        <v>26</v>
      </c>
      <c r="EB175" s="13">
        <v>31</v>
      </c>
      <c r="EC175" s="13">
        <v>25</v>
      </c>
      <c r="ED175" s="13">
        <v>26</v>
      </c>
      <c r="EE175" s="13">
        <v>17</v>
      </c>
      <c r="EF175" s="13">
        <v>25</v>
      </c>
      <c r="EG175" s="13">
        <v>17</v>
      </c>
      <c r="EH175" s="13">
        <v>19</v>
      </c>
      <c r="EI175" s="13">
        <v>22</v>
      </c>
      <c r="EJ175" s="13">
        <v>12</v>
      </c>
      <c r="EK175" s="13">
        <v>12</v>
      </c>
      <c r="EL175" s="13">
        <v>11</v>
      </c>
      <c r="EM175" s="13">
        <v>9</v>
      </c>
      <c r="EN175" s="13">
        <v>7</v>
      </c>
      <c r="EO175" s="13">
        <v>9</v>
      </c>
      <c r="EP175" s="13">
        <v>5</v>
      </c>
      <c r="EQ175" s="13">
        <v>2</v>
      </c>
      <c r="ER175" s="13"/>
      <c r="ES175" s="13">
        <v>2</v>
      </c>
      <c r="ET175" s="13"/>
      <c r="EU175" s="13">
        <v>1</v>
      </c>
      <c r="EV175" s="13">
        <v>1</v>
      </c>
      <c r="EW175" s="13"/>
      <c r="EX175" s="13"/>
      <c r="EY175" s="13"/>
      <c r="EZ175" s="13">
        <v>2</v>
      </c>
      <c r="FA175" s="59">
        <v>6685</v>
      </c>
      <c r="FB175" s="13">
        <v>37</v>
      </c>
      <c r="FC175" s="13">
        <v>54</v>
      </c>
      <c r="FD175" s="13">
        <v>46</v>
      </c>
      <c r="FE175" s="13">
        <v>43</v>
      </c>
      <c r="FF175" s="13">
        <v>26</v>
      </c>
      <c r="FG175" s="13">
        <v>45</v>
      </c>
      <c r="FH175" s="13">
        <v>49</v>
      </c>
      <c r="FI175" s="13">
        <v>47</v>
      </c>
      <c r="FJ175" s="13">
        <v>45</v>
      </c>
      <c r="FK175" s="13">
        <v>39</v>
      </c>
      <c r="FL175" s="13">
        <v>44</v>
      </c>
      <c r="FM175" s="13">
        <v>51</v>
      </c>
      <c r="FN175" s="13">
        <v>51</v>
      </c>
      <c r="FO175" s="13">
        <v>41</v>
      </c>
      <c r="FP175" s="13">
        <v>36</v>
      </c>
      <c r="FQ175" s="13">
        <v>55</v>
      </c>
      <c r="FR175" s="13">
        <v>60</v>
      </c>
      <c r="FS175" s="13">
        <v>46</v>
      </c>
      <c r="FT175" s="13">
        <v>75</v>
      </c>
      <c r="FU175" s="13">
        <v>75</v>
      </c>
      <c r="FV175" s="13">
        <v>75</v>
      </c>
      <c r="FW175" s="13">
        <v>98</v>
      </c>
      <c r="FX175" s="13">
        <v>114</v>
      </c>
      <c r="FY175" s="13">
        <v>142</v>
      </c>
      <c r="FZ175" s="13">
        <v>151</v>
      </c>
      <c r="GA175" s="13">
        <v>139</v>
      </c>
      <c r="GB175" s="13">
        <v>152</v>
      </c>
      <c r="GC175" s="13">
        <v>153</v>
      </c>
      <c r="GD175" s="13">
        <v>175</v>
      </c>
      <c r="GE175" s="13">
        <v>177</v>
      </c>
      <c r="GF175" s="13">
        <v>168</v>
      </c>
      <c r="GG175" s="13">
        <v>185</v>
      </c>
      <c r="GH175" s="13">
        <v>176</v>
      </c>
      <c r="GI175" s="13">
        <v>146</v>
      </c>
      <c r="GJ175" s="13">
        <v>161</v>
      </c>
      <c r="GK175" s="13">
        <v>175</v>
      </c>
      <c r="GL175" s="13">
        <v>164</v>
      </c>
      <c r="GM175" s="13">
        <v>133</v>
      </c>
      <c r="GN175" s="13">
        <v>152</v>
      </c>
      <c r="GO175" s="13">
        <v>129</v>
      </c>
      <c r="GP175" s="13">
        <v>116</v>
      </c>
      <c r="GQ175" s="13">
        <v>145</v>
      </c>
      <c r="GR175" s="13">
        <v>107</v>
      </c>
      <c r="GS175" s="13">
        <v>120</v>
      </c>
      <c r="GT175" s="13">
        <v>108</v>
      </c>
      <c r="GU175" s="13">
        <v>130</v>
      </c>
      <c r="GV175" s="13">
        <v>119</v>
      </c>
      <c r="GW175" s="13">
        <v>129</v>
      </c>
      <c r="GX175" s="13">
        <v>110</v>
      </c>
      <c r="GY175" s="13">
        <v>103</v>
      </c>
      <c r="GZ175" s="13">
        <v>101</v>
      </c>
      <c r="HA175" s="13">
        <v>117</v>
      </c>
      <c r="HB175" s="13">
        <v>102</v>
      </c>
      <c r="HC175" s="13">
        <v>99</v>
      </c>
      <c r="HD175" s="13">
        <v>75</v>
      </c>
      <c r="HE175" s="13">
        <v>53</v>
      </c>
      <c r="HF175" s="13">
        <v>85</v>
      </c>
      <c r="HG175" s="13">
        <v>75</v>
      </c>
      <c r="HH175" s="13">
        <v>71</v>
      </c>
      <c r="HI175" s="13">
        <v>70</v>
      </c>
      <c r="HJ175" s="13">
        <v>83</v>
      </c>
      <c r="HK175" s="13">
        <v>79</v>
      </c>
      <c r="HL175" s="13">
        <v>78</v>
      </c>
      <c r="HM175" s="13">
        <v>60</v>
      </c>
      <c r="HN175" s="13">
        <v>60</v>
      </c>
      <c r="HO175" s="13">
        <v>44</v>
      </c>
      <c r="HP175" s="13">
        <v>45</v>
      </c>
      <c r="HQ175" s="13">
        <v>47</v>
      </c>
      <c r="HR175" s="13">
        <v>51</v>
      </c>
      <c r="HS175" s="13">
        <v>37</v>
      </c>
      <c r="HT175" s="13">
        <v>27</v>
      </c>
      <c r="HU175" s="13">
        <v>34</v>
      </c>
      <c r="HV175" s="13">
        <v>38</v>
      </c>
      <c r="HW175" s="13">
        <v>39</v>
      </c>
      <c r="HX175" s="13">
        <v>25</v>
      </c>
      <c r="HY175" s="13">
        <v>32</v>
      </c>
      <c r="HZ175" s="13">
        <v>32</v>
      </c>
      <c r="IA175" s="13">
        <v>26</v>
      </c>
      <c r="IB175" s="13">
        <v>23</v>
      </c>
      <c r="IC175" s="13">
        <v>11</v>
      </c>
      <c r="ID175" s="13">
        <v>18</v>
      </c>
      <c r="IE175" s="13">
        <v>29</v>
      </c>
      <c r="IF175" s="13">
        <v>16</v>
      </c>
      <c r="IG175" s="13">
        <v>24</v>
      </c>
      <c r="IH175" s="13">
        <v>18</v>
      </c>
      <c r="II175" s="13">
        <v>19</v>
      </c>
      <c r="IJ175" s="13">
        <v>11</v>
      </c>
      <c r="IK175" s="13">
        <v>15</v>
      </c>
      <c r="IL175" s="13">
        <v>10</v>
      </c>
      <c r="IM175" s="13">
        <v>9</v>
      </c>
      <c r="IN175" s="13">
        <v>7</v>
      </c>
      <c r="IO175" s="13">
        <v>7</v>
      </c>
      <c r="IP175" s="13">
        <v>7</v>
      </c>
      <c r="IQ175" s="13">
        <v>7</v>
      </c>
      <c r="IR175" s="13">
        <v>4</v>
      </c>
      <c r="IS175" s="13">
        <v>3</v>
      </c>
      <c r="IT175" s="13">
        <v>1</v>
      </c>
      <c r="IU175" s="13">
        <v>3</v>
      </c>
      <c r="IV175" s="13"/>
      <c r="IW175" s="13">
        <v>2</v>
      </c>
      <c r="IX175" s="13"/>
      <c r="IY175" s="13"/>
      <c r="IZ175" s="13"/>
      <c r="JA175" s="13"/>
      <c r="JB175" s="13"/>
      <c r="JC175" s="13">
        <v>3</v>
      </c>
      <c r="JD175" s="59">
        <v>7049</v>
      </c>
      <c r="JE175" s="13">
        <v>13734</v>
      </c>
      <c r="JF175" s="13"/>
      <c r="JG175" s="351"/>
    </row>
    <row r="176" spans="1:371">
      <c r="A176" s="337" t="s">
        <v>302</v>
      </c>
      <c r="B176" s="37">
        <f t="shared" si="151"/>
        <v>102</v>
      </c>
      <c r="C176" s="37">
        <f t="shared" si="152"/>
        <v>87</v>
      </c>
      <c r="D176" s="37">
        <f t="shared" si="153"/>
        <v>144</v>
      </c>
      <c r="E176" s="37">
        <f t="shared" si="154"/>
        <v>152</v>
      </c>
      <c r="F176" s="37">
        <f t="shared" si="155"/>
        <v>482</v>
      </c>
      <c r="G176" s="37">
        <f t="shared" si="156"/>
        <v>484</v>
      </c>
      <c r="H176" s="37">
        <f t="shared" si="157"/>
        <v>675</v>
      </c>
      <c r="I176" s="37">
        <f t="shared" si="158"/>
        <v>748</v>
      </c>
      <c r="J176" s="37">
        <f t="shared" si="159"/>
        <v>588</v>
      </c>
      <c r="K176" s="37">
        <f t="shared" si="160"/>
        <v>576</v>
      </c>
      <c r="L176" s="37">
        <f t="shared" si="161"/>
        <v>429</v>
      </c>
      <c r="M176" s="37">
        <f t="shared" si="162"/>
        <v>432</v>
      </c>
      <c r="N176" s="37">
        <f t="shared" si="163"/>
        <v>324</v>
      </c>
      <c r="O176" s="37">
        <f t="shared" si="164"/>
        <v>286</v>
      </c>
      <c r="P176" s="37">
        <f t="shared" si="165"/>
        <v>181</v>
      </c>
      <c r="Q176" s="37">
        <f t="shared" si="166"/>
        <v>218</v>
      </c>
      <c r="R176" s="37">
        <f t="shared" si="167"/>
        <v>137</v>
      </c>
      <c r="S176" s="37">
        <f t="shared" si="168"/>
        <v>238</v>
      </c>
      <c r="T176" s="37">
        <f t="shared" si="169"/>
        <v>26</v>
      </c>
      <c r="U176" s="37">
        <f t="shared" si="170"/>
        <v>157</v>
      </c>
      <c r="W176" s="16" t="s">
        <v>313</v>
      </c>
      <c r="X176" s="458">
        <f t="shared" si="171"/>
        <v>125</v>
      </c>
      <c r="Y176" s="458">
        <f t="shared" si="172"/>
        <v>98</v>
      </c>
      <c r="Z176" s="458">
        <f t="shared" si="173"/>
        <v>165</v>
      </c>
      <c r="AA176" s="458">
        <f t="shared" si="174"/>
        <v>186</v>
      </c>
      <c r="AB176" s="458">
        <f t="shared" si="175"/>
        <v>519</v>
      </c>
      <c r="AC176" s="458">
        <f t="shared" si="176"/>
        <v>539</v>
      </c>
      <c r="AD176" s="458">
        <f t="shared" si="177"/>
        <v>616</v>
      </c>
      <c r="AE176" s="458">
        <f t="shared" si="178"/>
        <v>565</v>
      </c>
      <c r="AF176" s="458">
        <f t="shared" si="179"/>
        <v>590</v>
      </c>
      <c r="AG176" s="458">
        <f t="shared" si="180"/>
        <v>572</v>
      </c>
      <c r="AH176" s="458">
        <f t="shared" si="181"/>
        <v>469</v>
      </c>
      <c r="AI176" s="458">
        <f t="shared" si="182"/>
        <v>438</v>
      </c>
      <c r="AJ176" s="458">
        <f t="shared" si="183"/>
        <v>293</v>
      </c>
      <c r="AK176" s="458">
        <f t="shared" si="184"/>
        <v>241</v>
      </c>
      <c r="AL176" s="458">
        <f t="shared" si="185"/>
        <v>177</v>
      </c>
      <c r="AM176" s="458">
        <f t="shared" si="186"/>
        <v>170</v>
      </c>
      <c r="AN176" s="458">
        <f t="shared" si="187"/>
        <v>96</v>
      </c>
      <c r="AO176" s="458">
        <f t="shared" si="188"/>
        <v>236</v>
      </c>
      <c r="AP176" s="458">
        <f t="shared" si="189"/>
        <v>29</v>
      </c>
      <c r="AQ176" s="458">
        <f t="shared" si="190"/>
        <v>143</v>
      </c>
      <c r="AR176" s="458">
        <f t="shared" si="191"/>
        <v>1</v>
      </c>
      <c r="AT176" s="16" t="s">
        <v>313</v>
      </c>
      <c r="AU176" s="13">
        <v>13</v>
      </c>
      <c r="AV176" s="13">
        <v>16</v>
      </c>
      <c r="AW176" s="13">
        <v>13</v>
      </c>
      <c r="AX176" s="13">
        <v>9</v>
      </c>
      <c r="AY176" s="13">
        <v>4</v>
      </c>
      <c r="AZ176" s="13">
        <v>9</v>
      </c>
      <c r="BA176" s="13">
        <v>13</v>
      </c>
      <c r="BB176" s="13">
        <v>5</v>
      </c>
      <c r="BC176" s="13">
        <v>8</v>
      </c>
      <c r="BD176" s="13">
        <v>8</v>
      </c>
      <c r="BE176" s="13">
        <v>12</v>
      </c>
      <c r="BF176" s="13">
        <v>11</v>
      </c>
      <c r="BG176" s="13">
        <v>13</v>
      </c>
      <c r="BH176" s="13">
        <v>14</v>
      </c>
      <c r="BI176" s="13">
        <v>13</v>
      </c>
      <c r="BJ176" s="13">
        <v>18</v>
      </c>
      <c r="BK176" s="13">
        <v>25</v>
      </c>
      <c r="BL176" s="13">
        <v>25</v>
      </c>
      <c r="BM176" s="13">
        <v>21</v>
      </c>
      <c r="BN176" s="13">
        <v>34</v>
      </c>
      <c r="BO176" s="13">
        <v>34</v>
      </c>
      <c r="BP176" s="13">
        <v>33</v>
      </c>
      <c r="BQ176" s="13">
        <v>62</v>
      </c>
      <c r="BR176" s="13">
        <v>46</v>
      </c>
      <c r="BS176" s="13">
        <v>48</v>
      </c>
      <c r="BT176" s="13">
        <v>55</v>
      </c>
      <c r="BU176" s="13">
        <v>54</v>
      </c>
      <c r="BV176" s="13">
        <v>66</v>
      </c>
      <c r="BW176" s="13">
        <v>77</v>
      </c>
      <c r="BX176" s="13">
        <v>64</v>
      </c>
      <c r="BY176" s="13">
        <v>64</v>
      </c>
      <c r="BZ176" s="13">
        <v>64</v>
      </c>
      <c r="CA176" s="13">
        <v>57</v>
      </c>
      <c r="CB176" s="13">
        <v>64</v>
      </c>
      <c r="CC176" s="13">
        <v>58</v>
      </c>
      <c r="CD176" s="13">
        <v>46</v>
      </c>
      <c r="CE176" s="13">
        <v>50</v>
      </c>
      <c r="CF176" s="13">
        <v>56</v>
      </c>
      <c r="CG176" s="13">
        <v>58</v>
      </c>
      <c r="CH176" s="13">
        <v>48</v>
      </c>
      <c r="CI176" s="13">
        <v>59</v>
      </c>
      <c r="CJ176" s="13">
        <v>56</v>
      </c>
      <c r="CK176" s="13">
        <v>53</v>
      </c>
      <c r="CL176" s="13">
        <v>51</v>
      </c>
      <c r="CM176" s="13">
        <v>53</v>
      </c>
      <c r="CN176" s="13">
        <v>62</v>
      </c>
      <c r="CO176" s="13">
        <v>60</v>
      </c>
      <c r="CP176" s="13">
        <v>55</v>
      </c>
      <c r="CQ176" s="13">
        <v>57</v>
      </c>
      <c r="CR176" s="13">
        <v>66</v>
      </c>
      <c r="CS176" s="13">
        <v>46</v>
      </c>
      <c r="CT176" s="13">
        <v>52</v>
      </c>
      <c r="CU176" s="13">
        <v>52</v>
      </c>
      <c r="CV176" s="13">
        <v>49</v>
      </c>
      <c r="CW176" s="13">
        <v>43</v>
      </c>
      <c r="CX176" s="13">
        <v>44</v>
      </c>
      <c r="CY176" s="13">
        <v>38</v>
      </c>
      <c r="CZ176" s="13">
        <v>41</v>
      </c>
      <c r="DA176" s="13">
        <v>41</v>
      </c>
      <c r="DB176" s="13">
        <v>32</v>
      </c>
      <c r="DC176" s="13">
        <v>25</v>
      </c>
      <c r="DD176" s="13">
        <v>33</v>
      </c>
      <c r="DE176" s="13">
        <v>24</v>
      </c>
      <c r="DF176" s="13">
        <v>33</v>
      </c>
      <c r="DG176" s="13">
        <v>26</v>
      </c>
      <c r="DH176" s="13">
        <v>19</v>
      </c>
      <c r="DI176" s="13">
        <v>26</v>
      </c>
      <c r="DJ176" s="13">
        <v>22</v>
      </c>
      <c r="DK176" s="13">
        <v>15</v>
      </c>
      <c r="DL176" s="13">
        <v>18</v>
      </c>
      <c r="DM176" s="13">
        <v>16</v>
      </c>
      <c r="DN176" s="13">
        <v>22</v>
      </c>
      <c r="DO176" s="13">
        <v>17</v>
      </c>
      <c r="DP176" s="13">
        <v>20</v>
      </c>
      <c r="DQ176" s="13">
        <v>14</v>
      </c>
      <c r="DR176" s="13">
        <v>16</v>
      </c>
      <c r="DS176" s="13">
        <v>18</v>
      </c>
      <c r="DT176" s="13">
        <v>12</v>
      </c>
      <c r="DU176" s="13">
        <v>16</v>
      </c>
      <c r="DV176" s="13">
        <v>19</v>
      </c>
      <c r="DW176" s="13">
        <v>29</v>
      </c>
      <c r="DX176" s="13">
        <v>15</v>
      </c>
      <c r="DY176" s="13">
        <v>23</v>
      </c>
      <c r="DZ176" s="13">
        <v>31</v>
      </c>
      <c r="EA176" s="13">
        <v>26</v>
      </c>
      <c r="EB176" s="13">
        <v>23</v>
      </c>
      <c r="EC176" s="13">
        <v>22</v>
      </c>
      <c r="ED176" s="13">
        <v>20</v>
      </c>
      <c r="EE176" s="13">
        <v>21</v>
      </c>
      <c r="EF176" s="13">
        <v>26</v>
      </c>
      <c r="EG176" s="13">
        <v>21</v>
      </c>
      <c r="EH176" s="13">
        <v>22</v>
      </c>
      <c r="EI176" s="13">
        <v>21</v>
      </c>
      <c r="EJ176" s="13">
        <v>22</v>
      </c>
      <c r="EK176" s="13">
        <v>13</v>
      </c>
      <c r="EL176" s="13">
        <v>8</v>
      </c>
      <c r="EM176" s="13">
        <v>13</v>
      </c>
      <c r="EN176" s="13">
        <v>6</v>
      </c>
      <c r="EO176" s="13">
        <v>3</v>
      </c>
      <c r="EP176" s="13">
        <v>6</v>
      </c>
      <c r="EQ176" s="13">
        <v>5</v>
      </c>
      <c r="ER176" s="13">
        <v>2</v>
      </c>
      <c r="ES176" s="13">
        <v>1</v>
      </c>
      <c r="ET176" s="13"/>
      <c r="EU176" s="13"/>
      <c r="EV176" s="13"/>
      <c r="EW176" s="13"/>
      <c r="EX176" s="13"/>
      <c r="EY176" s="13"/>
      <c r="EZ176" s="13"/>
      <c r="FA176" s="59">
        <v>3188</v>
      </c>
      <c r="FB176" s="13">
        <v>13</v>
      </c>
      <c r="FC176" s="13">
        <v>17</v>
      </c>
      <c r="FD176" s="13">
        <v>15</v>
      </c>
      <c r="FE176" s="13">
        <v>13</v>
      </c>
      <c r="FF176" s="13">
        <v>7</v>
      </c>
      <c r="FG176" s="13">
        <v>6</v>
      </c>
      <c r="FH176" s="13">
        <v>15</v>
      </c>
      <c r="FI176" s="13">
        <v>17</v>
      </c>
      <c r="FJ176" s="13">
        <v>9</v>
      </c>
      <c r="FK176" s="13">
        <v>13</v>
      </c>
      <c r="FL176" s="13">
        <v>18</v>
      </c>
      <c r="FM176" s="13">
        <v>9</v>
      </c>
      <c r="FN176" s="13">
        <v>11</v>
      </c>
      <c r="FO176" s="13">
        <v>10</v>
      </c>
      <c r="FP176" s="13">
        <v>14</v>
      </c>
      <c r="FQ176" s="13">
        <v>11</v>
      </c>
      <c r="FR176" s="13">
        <v>18</v>
      </c>
      <c r="FS176" s="13">
        <v>16</v>
      </c>
      <c r="FT176" s="13">
        <v>28</v>
      </c>
      <c r="FU176" s="13">
        <v>30</v>
      </c>
      <c r="FV176" s="13">
        <v>32</v>
      </c>
      <c r="FW176" s="13">
        <v>47</v>
      </c>
      <c r="FX176" s="13">
        <v>39</v>
      </c>
      <c r="FY176" s="13">
        <v>47</v>
      </c>
      <c r="FZ176" s="13">
        <v>49</v>
      </c>
      <c r="GA176" s="13">
        <v>70</v>
      </c>
      <c r="GB176" s="13">
        <v>58</v>
      </c>
      <c r="GC176" s="13">
        <v>58</v>
      </c>
      <c r="GD176" s="13">
        <v>67</v>
      </c>
      <c r="GE176" s="13">
        <v>52</v>
      </c>
      <c r="GF176" s="13">
        <v>70</v>
      </c>
      <c r="GG176" s="13">
        <v>60</v>
      </c>
      <c r="GH176" s="13">
        <v>69</v>
      </c>
      <c r="GI176" s="13">
        <v>66</v>
      </c>
      <c r="GJ176" s="13">
        <v>57</v>
      </c>
      <c r="GK176" s="13">
        <v>67</v>
      </c>
      <c r="GL176" s="13">
        <v>53</v>
      </c>
      <c r="GM176" s="13">
        <v>58</v>
      </c>
      <c r="GN176" s="13">
        <v>54</v>
      </c>
      <c r="GO176" s="13">
        <v>62</v>
      </c>
      <c r="GP176" s="13">
        <v>72</v>
      </c>
      <c r="GQ176" s="13">
        <v>61</v>
      </c>
      <c r="GR176" s="13">
        <v>54</v>
      </c>
      <c r="GS176" s="13">
        <v>57</v>
      </c>
      <c r="GT176" s="13">
        <v>66</v>
      </c>
      <c r="GU176" s="13">
        <v>68</v>
      </c>
      <c r="GV176" s="13">
        <v>47</v>
      </c>
      <c r="GW176" s="13">
        <v>58</v>
      </c>
      <c r="GX176" s="13">
        <v>49</v>
      </c>
      <c r="GY176" s="13">
        <v>58</v>
      </c>
      <c r="GZ176" s="13">
        <v>56</v>
      </c>
      <c r="HA176" s="13">
        <v>46</v>
      </c>
      <c r="HB176" s="13">
        <v>49</v>
      </c>
      <c r="HC176" s="13">
        <v>39</v>
      </c>
      <c r="HD176" s="13">
        <v>58</v>
      </c>
      <c r="HE176" s="13">
        <v>57</v>
      </c>
      <c r="HF176" s="13">
        <v>48</v>
      </c>
      <c r="HG176" s="13">
        <v>38</v>
      </c>
      <c r="HH176" s="13">
        <v>37</v>
      </c>
      <c r="HI176" s="13">
        <v>41</v>
      </c>
      <c r="HJ176" s="13">
        <v>30</v>
      </c>
      <c r="HK176" s="13">
        <v>36</v>
      </c>
      <c r="HL176" s="13">
        <v>39</v>
      </c>
      <c r="HM176" s="13">
        <v>40</v>
      </c>
      <c r="HN176" s="13">
        <v>29</v>
      </c>
      <c r="HO176" s="13">
        <v>41</v>
      </c>
      <c r="HP176" s="13">
        <v>13</v>
      </c>
      <c r="HQ176" s="13">
        <v>19</v>
      </c>
      <c r="HR176" s="13">
        <v>22</v>
      </c>
      <c r="HS176" s="13">
        <v>24</v>
      </c>
      <c r="HT176" s="13">
        <v>24</v>
      </c>
      <c r="HU176" s="13">
        <v>25</v>
      </c>
      <c r="HV176" s="13">
        <v>19</v>
      </c>
      <c r="HW176" s="13">
        <v>22</v>
      </c>
      <c r="HX176" s="13">
        <v>12</v>
      </c>
      <c r="HY176" s="13">
        <v>13</v>
      </c>
      <c r="HZ176" s="13">
        <v>19</v>
      </c>
      <c r="IA176" s="13">
        <v>13</v>
      </c>
      <c r="IB176" s="13">
        <v>18</v>
      </c>
      <c r="IC176" s="13">
        <v>12</v>
      </c>
      <c r="ID176" s="13">
        <v>13</v>
      </c>
      <c r="IE176" s="13">
        <v>12</v>
      </c>
      <c r="IF176" s="13">
        <v>5</v>
      </c>
      <c r="IG176" s="13">
        <v>18</v>
      </c>
      <c r="IH176" s="13">
        <v>13</v>
      </c>
      <c r="II176" s="13">
        <v>8</v>
      </c>
      <c r="IJ176" s="13">
        <v>7</v>
      </c>
      <c r="IK176" s="13">
        <v>4</v>
      </c>
      <c r="IL176" s="13">
        <v>10</v>
      </c>
      <c r="IM176" s="13">
        <v>6</v>
      </c>
      <c r="IN176" s="13">
        <v>7</v>
      </c>
      <c r="IO176" s="13">
        <v>4</v>
      </c>
      <c r="IP176" s="13">
        <v>4</v>
      </c>
      <c r="IQ176" s="13">
        <v>5</v>
      </c>
      <c r="IR176" s="13">
        <v>5</v>
      </c>
      <c r="IS176" s="13">
        <v>1</v>
      </c>
      <c r="IT176" s="13"/>
      <c r="IU176" s="13"/>
      <c r="IV176" s="13">
        <v>1</v>
      </c>
      <c r="IW176" s="13">
        <v>1</v>
      </c>
      <c r="IX176" s="13"/>
      <c r="IY176" s="13"/>
      <c r="IZ176" s="13">
        <v>1</v>
      </c>
      <c r="JA176" s="13"/>
      <c r="JB176" s="13"/>
      <c r="JC176" s="13">
        <v>1</v>
      </c>
      <c r="JD176" s="59">
        <v>3080</v>
      </c>
      <c r="JE176" s="13">
        <v>6268</v>
      </c>
      <c r="JF176" s="13"/>
      <c r="JG176" s="351"/>
    </row>
    <row r="177" spans="1:267">
      <c r="A177" s="337" t="s">
        <v>303</v>
      </c>
      <c r="B177" s="37">
        <f t="shared" si="151"/>
        <v>400</v>
      </c>
      <c r="C177" s="37">
        <f t="shared" si="152"/>
        <v>371</v>
      </c>
      <c r="D177" s="37">
        <f t="shared" si="153"/>
        <v>517</v>
      </c>
      <c r="E177" s="37">
        <f t="shared" si="154"/>
        <v>579</v>
      </c>
      <c r="F177" s="37">
        <f t="shared" si="155"/>
        <v>1081</v>
      </c>
      <c r="G177" s="37">
        <f t="shared" si="156"/>
        <v>1247</v>
      </c>
      <c r="H177" s="37">
        <f t="shared" si="157"/>
        <v>1368</v>
      </c>
      <c r="I177" s="37">
        <f t="shared" si="158"/>
        <v>1392</v>
      </c>
      <c r="J177" s="37">
        <f t="shared" si="159"/>
        <v>1048</v>
      </c>
      <c r="K177" s="37">
        <f t="shared" si="160"/>
        <v>1035</v>
      </c>
      <c r="L177" s="37">
        <f t="shared" si="161"/>
        <v>790</v>
      </c>
      <c r="M177" s="37">
        <f t="shared" si="162"/>
        <v>805</v>
      </c>
      <c r="N177" s="37">
        <f t="shared" si="163"/>
        <v>517</v>
      </c>
      <c r="O177" s="37">
        <f t="shared" si="164"/>
        <v>414</v>
      </c>
      <c r="P177" s="37">
        <f t="shared" si="165"/>
        <v>272</v>
      </c>
      <c r="Q177" s="37">
        <f t="shared" si="166"/>
        <v>317</v>
      </c>
      <c r="R177" s="37">
        <f t="shared" si="167"/>
        <v>149</v>
      </c>
      <c r="S177" s="37">
        <f t="shared" si="168"/>
        <v>341</v>
      </c>
      <c r="T177" s="37">
        <f t="shared" si="169"/>
        <v>52</v>
      </c>
      <c r="U177" s="37">
        <f t="shared" si="170"/>
        <v>214</v>
      </c>
      <c r="W177" s="16" t="s">
        <v>314</v>
      </c>
      <c r="X177" s="458">
        <f t="shared" si="171"/>
        <v>107</v>
      </c>
      <c r="Y177" s="458">
        <f t="shared" si="172"/>
        <v>112</v>
      </c>
      <c r="Z177" s="458">
        <f t="shared" si="173"/>
        <v>187</v>
      </c>
      <c r="AA177" s="458">
        <f t="shared" si="174"/>
        <v>189</v>
      </c>
      <c r="AB177" s="458">
        <f t="shared" si="175"/>
        <v>503</v>
      </c>
      <c r="AC177" s="458">
        <f t="shared" si="176"/>
        <v>523</v>
      </c>
      <c r="AD177" s="458">
        <f t="shared" si="177"/>
        <v>607</v>
      </c>
      <c r="AE177" s="458">
        <f t="shared" si="178"/>
        <v>657</v>
      </c>
      <c r="AF177" s="458">
        <f t="shared" si="179"/>
        <v>608</v>
      </c>
      <c r="AG177" s="458">
        <f t="shared" si="180"/>
        <v>580</v>
      </c>
      <c r="AH177" s="458">
        <f t="shared" si="181"/>
        <v>458</v>
      </c>
      <c r="AI177" s="458">
        <f t="shared" si="182"/>
        <v>428</v>
      </c>
      <c r="AJ177" s="458">
        <f t="shared" si="183"/>
        <v>300</v>
      </c>
      <c r="AK177" s="458">
        <f t="shared" si="184"/>
        <v>234</v>
      </c>
      <c r="AL177" s="458">
        <f t="shared" si="185"/>
        <v>190</v>
      </c>
      <c r="AM177" s="458">
        <f t="shared" si="186"/>
        <v>195</v>
      </c>
      <c r="AN177" s="458">
        <f t="shared" si="187"/>
        <v>127</v>
      </c>
      <c r="AO177" s="458">
        <f t="shared" si="188"/>
        <v>276</v>
      </c>
      <c r="AP177" s="458">
        <f t="shared" si="189"/>
        <v>45</v>
      </c>
      <c r="AQ177" s="458">
        <f t="shared" si="190"/>
        <v>191</v>
      </c>
      <c r="AR177" s="458">
        <f t="shared" si="191"/>
        <v>0</v>
      </c>
      <c r="AT177" s="16" t="s">
        <v>314</v>
      </c>
      <c r="AU177" s="13">
        <v>10</v>
      </c>
      <c r="AV177" s="13">
        <v>14</v>
      </c>
      <c r="AW177" s="13">
        <v>15</v>
      </c>
      <c r="AX177" s="13">
        <v>6</v>
      </c>
      <c r="AY177" s="13">
        <v>9</v>
      </c>
      <c r="AZ177" s="13">
        <v>10</v>
      </c>
      <c r="BA177" s="13">
        <v>11</v>
      </c>
      <c r="BB177" s="13">
        <v>12</v>
      </c>
      <c r="BC177" s="13">
        <v>14</v>
      </c>
      <c r="BD177" s="13">
        <v>11</v>
      </c>
      <c r="BE177" s="13">
        <v>13</v>
      </c>
      <c r="BF177" s="13">
        <v>19</v>
      </c>
      <c r="BG177" s="13">
        <v>10</v>
      </c>
      <c r="BH177" s="13">
        <v>10</v>
      </c>
      <c r="BI177" s="13">
        <v>20</v>
      </c>
      <c r="BJ177" s="13">
        <v>22</v>
      </c>
      <c r="BK177" s="13">
        <v>10</v>
      </c>
      <c r="BL177" s="13">
        <v>19</v>
      </c>
      <c r="BM177" s="13">
        <v>28</v>
      </c>
      <c r="BN177" s="13">
        <v>38</v>
      </c>
      <c r="BO177" s="13">
        <v>33</v>
      </c>
      <c r="BP177" s="13">
        <v>26</v>
      </c>
      <c r="BQ177" s="13">
        <v>50</v>
      </c>
      <c r="BR177" s="13">
        <v>45</v>
      </c>
      <c r="BS177" s="13">
        <v>50</v>
      </c>
      <c r="BT177" s="13">
        <v>57</v>
      </c>
      <c r="BU177" s="13">
        <v>62</v>
      </c>
      <c r="BV177" s="13">
        <v>72</v>
      </c>
      <c r="BW177" s="13">
        <v>70</v>
      </c>
      <c r="BX177" s="13">
        <v>58</v>
      </c>
      <c r="BY177" s="13">
        <v>60</v>
      </c>
      <c r="BZ177" s="13">
        <v>64</v>
      </c>
      <c r="CA177" s="13">
        <v>70</v>
      </c>
      <c r="CB177" s="13">
        <v>68</v>
      </c>
      <c r="CC177" s="13">
        <v>64</v>
      </c>
      <c r="CD177" s="13">
        <v>60</v>
      </c>
      <c r="CE177" s="13">
        <v>60</v>
      </c>
      <c r="CF177" s="13">
        <v>56</v>
      </c>
      <c r="CG177" s="13">
        <v>78</v>
      </c>
      <c r="CH177" s="13">
        <v>77</v>
      </c>
      <c r="CI177" s="13">
        <v>66</v>
      </c>
      <c r="CJ177" s="13">
        <v>67</v>
      </c>
      <c r="CK177" s="13">
        <v>62</v>
      </c>
      <c r="CL177" s="13">
        <v>56</v>
      </c>
      <c r="CM177" s="13">
        <v>48</v>
      </c>
      <c r="CN177" s="13">
        <v>57</v>
      </c>
      <c r="CO177" s="13">
        <v>51</v>
      </c>
      <c r="CP177" s="13">
        <v>52</v>
      </c>
      <c r="CQ177" s="13">
        <v>57</v>
      </c>
      <c r="CR177" s="13">
        <v>64</v>
      </c>
      <c r="CS177" s="13">
        <v>52</v>
      </c>
      <c r="CT177" s="13">
        <v>46</v>
      </c>
      <c r="CU177" s="13">
        <v>47</v>
      </c>
      <c r="CV177" s="13">
        <v>34</v>
      </c>
      <c r="CW177" s="13">
        <v>50</v>
      </c>
      <c r="CX177" s="13">
        <v>51</v>
      </c>
      <c r="CY177" s="13">
        <v>37</v>
      </c>
      <c r="CZ177" s="13">
        <v>41</v>
      </c>
      <c r="DA177" s="13">
        <v>38</v>
      </c>
      <c r="DB177" s="13">
        <v>32</v>
      </c>
      <c r="DC177" s="13">
        <v>31</v>
      </c>
      <c r="DD177" s="13">
        <v>24</v>
      </c>
      <c r="DE177" s="13">
        <v>30</v>
      </c>
      <c r="DF177" s="13">
        <v>19</v>
      </c>
      <c r="DG177" s="13">
        <v>19</v>
      </c>
      <c r="DH177" s="13">
        <v>22</v>
      </c>
      <c r="DI177" s="13">
        <v>19</v>
      </c>
      <c r="DJ177" s="13">
        <v>26</v>
      </c>
      <c r="DK177" s="13">
        <v>28</v>
      </c>
      <c r="DL177" s="13">
        <v>16</v>
      </c>
      <c r="DM177" s="13">
        <v>22</v>
      </c>
      <c r="DN177" s="13">
        <v>15</v>
      </c>
      <c r="DO177" s="13">
        <v>23</v>
      </c>
      <c r="DP177" s="13">
        <v>17</v>
      </c>
      <c r="DQ177" s="13">
        <v>22</v>
      </c>
      <c r="DR177" s="13">
        <v>19</v>
      </c>
      <c r="DS177" s="13">
        <v>21</v>
      </c>
      <c r="DT177" s="13">
        <v>19</v>
      </c>
      <c r="DU177" s="13">
        <v>17</v>
      </c>
      <c r="DV177" s="13">
        <v>20</v>
      </c>
      <c r="DW177" s="13">
        <v>27</v>
      </c>
      <c r="DX177" s="13">
        <v>16</v>
      </c>
      <c r="DY177" s="13">
        <v>26</v>
      </c>
      <c r="DZ177" s="13">
        <v>27</v>
      </c>
      <c r="EA177" s="13">
        <v>18</v>
      </c>
      <c r="EB177" s="13">
        <v>31</v>
      </c>
      <c r="EC177" s="13">
        <v>30</v>
      </c>
      <c r="ED177" s="13">
        <v>31</v>
      </c>
      <c r="EE177" s="13">
        <v>26</v>
      </c>
      <c r="EF177" s="13">
        <v>44</v>
      </c>
      <c r="EG177" s="13">
        <v>31</v>
      </c>
      <c r="EH177" s="13">
        <v>34</v>
      </c>
      <c r="EI177" s="13">
        <v>30</v>
      </c>
      <c r="EJ177" s="13">
        <v>13</v>
      </c>
      <c r="EK177" s="13">
        <v>19</v>
      </c>
      <c r="EL177" s="13">
        <v>21</v>
      </c>
      <c r="EM177" s="13">
        <v>12</v>
      </c>
      <c r="EN177" s="13">
        <v>12</v>
      </c>
      <c r="EO177" s="13">
        <v>8</v>
      </c>
      <c r="EP177" s="13">
        <v>4</v>
      </c>
      <c r="EQ177" s="13">
        <v>2</v>
      </c>
      <c r="ER177" s="13">
        <v>2</v>
      </c>
      <c r="ES177" s="13">
        <v>1</v>
      </c>
      <c r="ET177" s="13">
        <v>1</v>
      </c>
      <c r="EU177" s="13"/>
      <c r="EV177" s="13">
        <v>1</v>
      </c>
      <c r="EW177" s="13"/>
      <c r="EX177" s="13"/>
      <c r="EY177" s="13"/>
      <c r="EZ177" s="13"/>
      <c r="FA177" s="59">
        <v>3385</v>
      </c>
      <c r="FB177" s="13">
        <v>7</v>
      </c>
      <c r="FC177" s="13">
        <v>18</v>
      </c>
      <c r="FD177" s="13">
        <v>14</v>
      </c>
      <c r="FE177" s="13">
        <v>12</v>
      </c>
      <c r="FF177" s="13">
        <v>14</v>
      </c>
      <c r="FG177" s="13">
        <v>7</v>
      </c>
      <c r="FH177" s="13">
        <v>7</v>
      </c>
      <c r="FI177" s="13">
        <v>6</v>
      </c>
      <c r="FJ177" s="13">
        <v>10</v>
      </c>
      <c r="FK177" s="13">
        <v>12</v>
      </c>
      <c r="FL177" s="13">
        <v>10</v>
      </c>
      <c r="FM177" s="13">
        <v>10</v>
      </c>
      <c r="FN177" s="13">
        <v>21</v>
      </c>
      <c r="FO177" s="13">
        <v>19</v>
      </c>
      <c r="FP177" s="13">
        <v>21</v>
      </c>
      <c r="FQ177" s="13">
        <v>20</v>
      </c>
      <c r="FR177" s="13">
        <v>17</v>
      </c>
      <c r="FS177" s="13">
        <v>17</v>
      </c>
      <c r="FT177" s="13">
        <v>19</v>
      </c>
      <c r="FU177" s="13">
        <v>33</v>
      </c>
      <c r="FV177" s="13">
        <v>32</v>
      </c>
      <c r="FW177" s="13">
        <v>37</v>
      </c>
      <c r="FX177" s="13">
        <v>51</v>
      </c>
      <c r="FY177" s="13">
        <v>44</v>
      </c>
      <c r="FZ177" s="13">
        <v>53</v>
      </c>
      <c r="GA177" s="13">
        <v>57</v>
      </c>
      <c r="GB177" s="13">
        <v>57</v>
      </c>
      <c r="GC177" s="13">
        <v>55</v>
      </c>
      <c r="GD177" s="13">
        <v>52</v>
      </c>
      <c r="GE177" s="13">
        <v>65</v>
      </c>
      <c r="GF177" s="13">
        <v>51</v>
      </c>
      <c r="GG177" s="13">
        <v>63</v>
      </c>
      <c r="GH177" s="13">
        <v>62</v>
      </c>
      <c r="GI177" s="13">
        <v>56</v>
      </c>
      <c r="GJ177" s="13">
        <v>66</v>
      </c>
      <c r="GK177" s="13">
        <v>78</v>
      </c>
      <c r="GL177" s="13">
        <v>55</v>
      </c>
      <c r="GM177" s="13">
        <v>55</v>
      </c>
      <c r="GN177" s="13">
        <v>71</v>
      </c>
      <c r="GO177" s="13">
        <v>50</v>
      </c>
      <c r="GP177" s="13">
        <v>69</v>
      </c>
      <c r="GQ177" s="13">
        <v>69</v>
      </c>
      <c r="GR177" s="13">
        <v>55</v>
      </c>
      <c r="GS177" s="13">
        <v>63</v>
      </c>
      <c r="GT177" s="13">
        <v>60</v>
      </c>
      <c r="GU177" s="13">
        <v>56</v>
      </c>
      <c r="GV177" s="13">
        <v>58</v>
      </c>
      <c r="GW177" s="13">
        <v>50</v>
      </c>
      <c r="GX177" s="13">
        <v>54</v>
      </c>
      <c r="GY177" s="13">
        <v>74</v>
      </c>
      <c r="GZ177" s="13">
        <v>57</v>
      </c>
      <c r="HA177" s="13">
        <v>50</v>
      </c>
      <c r="HB177" s="13">
        <v>44</v>
      </c>
      <c r="HC177" s="13">
        <v>50</v>
      </c>
      <c r="HD177" s="13">
        <v>44</v>
      </c>
      <c r="HE177" s="13">
        <v>46</v>
      </c>
      <c r="HF177" s="13">
        <v>37</v>
      </c>
      <c r="HG177" s="13">
        <v>43</v>
      </c>
      <c r="HH177" s="13">
        <v>42</v>
      </c>
      <c r="HI177" s="13">
        <v>45</v>
      </c>
      <c r="HJ177" s="13">
        <v>46</v>
      </c>
      <c r="HK177" s="13">
        <v>36</v>
      </c>
      <c r="HL177" s="13">
        <v>43</v>
      </c>
      <c r="HM177" s="13">
        <v>28</v>
      </c>
      <c r="HN177" s="13">
        <v>22</v>
      </c>
      <c r="HO177" s="13">
        <v>28</v>
      </c>
      <c r="HP177" s="13">
        <v>19</v>
      </c>
      <c r="HQ177" s="13">
        <v>28</v>
      </c>
      <c r="HR177" s="13">
        <v>24</v>
      </c>
      <c r="HS177" s="13">
        <v>26</v>
      </c>
      <c r="HT177" s="13">
        <v>21</v>
      </c>
      <c r="HU177" s="13">
        <v>24</v>
      </c>
      <c r="HV177" s="13">
        <v>17</v>
      </c>
      <c r="HW177" s="13">
        <v>28</v>
      </c>
      <c r="HX177" s="13">
        <v>20</v>
      </c>
      <c r="HY177" s="13">
        <v>16</v>
      </c>
      <c r="HZ177" s="13">
        <v>15</v>
      </c>
      <c r="IA177" s="13">
        <v>18</v>
      </c>
      <c r="IB177" s="13">
        <v>14</v>
      </c>
      <c r="IC177" s="13">
        <v>17</v>
      </c>
      <c r="ID177" s="13">
        <v>15</v>
      </c>
      <c r="IE177" s="13">
        <v>16</v>
      </c>
      <c r="IF177" s="13">
        <v>13</v>
      </c>
      <c r="IG177" s="13">
        <v>14</v>
      </c>
      <c r="IH177" s="13">
        <v>10</v>
      </c>
      <c r="II177" s="13">
        <v>14</v>
      </c>
      <c r="IJ177" s="13">
        <v>10</v>
      </c>
      <c r="IK177" s="13">
        <v>10</v>
      </c>
      <c r="IL177" s="13">
        <v>13</v>
      </c>
      <c r="IM177" s="13">
        <v>12</v>
      </c>
      <c r="IN177" s="13">
        <v>12</v>
      </c>
      <c r="IO177" s="13">
        <v>7</v>
      </c>
      <c r="IP177" s="13">
        <v>11</v>
      </c>
      <c r="IQ177" s="13">
        <v>6</v>
      </c>
      <c r="IR177" s="13">
        <v>5</v>
      </c>
      <c r="IS177" s="13"/>
      <c r="IT177" s="13">
        <v>2</v>
      </c>
      <c r="IU177" s="13">
        <v>1</v>
      </c>
      <c r="IV177" s="13"/>
      <c r="IW177" s="13"/>
      <c r="IX177" s="13"/>
      <c r="IY177" s="13"/>
      <c r="IZ177" s="13"/>
      <c r="JA177" s="13"/>
      <c r="JB177" s="13">
        <v>1</v>
      </c>
      <c r="JC177" s="13"/>
      <c r="JD177" s="59">
        <v>3132</v>
      </c>
      <c r="JE177" s="13">
        <v>6517</v>
      </c>
      <c r="JF177" s="13"/>
      <c r="JG177" s="351"/>
    </row>
    <row r="178" spans="1:267">
      <c r="A178" s="337" t="s">
        <v>304</v>
      </c>
      <c r="B178" s="37">
        <f t="shared" si="151"/>
        <v>615</v>
      </c>
      <c r="C178" s="37">
        <f t="shared" si="152"/>
        <v>629</v>
      </c>
      <c r="D178" s="37">
        <f t="shared" si="153"/>
        <v>807</v>
      </c>
      <c r="E178" s="37">
        <f t="shared" si="154"/>
        <v>838</v>
      </c>
      <c r="F178" s="37">
        <f t="shared" si="155"/>
        <v>1540</v>
      </c>
      <c r="G178" s="37">
        <f t="shared" si="156"/>
        <v>1589</v>
      </c>
      <c r="H178" s="37">
        <f t="shared" si="157"/>
        <v>1439</v>
      </c>
      <c r="I178" s="37">
        <f t="shared" si="158"/>
        <v>1404</v>
      </c>
      <c r="J178" s="37">
        <f t="shared" si="159"/>
        <v>1053</v>
      </c>
      <c r="K178" s="37">
        <f t="shared" si="160"/>
        <v>1103</v>
      </c>
      <c r="L178" s="37">
        <f t="shared" si="161"/>
        <v>790</v>
      </c>
      <c r="M178" s="37">
        <f t="shared" si="162"/>
        <v>741</v>
      </c>
      <c r="N178" s="37">
        <f t="shared" si="163"/>
        <v>444</v>
      </c>
      <c r="O178" s="37">
        <f t="shared" si="164"/>
        <v>329</v>
      </c>
      <c r="P178" s="37">
        <f t="shared" si="165"/>
        <v>160</v>
      </c>
      <c r="Q178" s="37">
        <f t="shared" si="166"/>
        <v>174</v>
      </c>
      <c r="R178" s="37">
        <f t="shared" si="167"/>
        <v>76</v>
      </c>
      <c r="S178" s="37">
        <f t="shared" si="168"/>
        <v>122</v>
      </c>
      <c r="T178" s="37">
        <f t="shared" si="169"/>
        <v>13</v>
      </c>
      <c r="U178" s="37">
        <f t="shared" si="170"/>
        <v>44</v>
      </c>
      <c r="W178" s="16" t="s">
        <v>315</v>
      </c>
      <c r="X178" s="458">
        <f t="shared" si="171"/>
        <v>80</v>
      </c>
      <c r="Y178" s="458">
        <f t="shared" si="172"/>
        <v>105</v>
      </c>
      <c r="Z178" s="458">
        <f t="shared" si="173"/>
        <v>153</v>
      </c>
      <c r="AA178" s="458">
        <f t="shared" si="174"/>
        <v>160</v>
      </c>
      <c r="AB178" s="458">
        <f t="shared" si="175"/>
        <v>495</v>
      </c>
      <c r="AC178" s="458">
        <f t="shared" si="176"/>
        <v>519</v>
      </c>
      <c r="AD178" s="458">
        <f t="shared" si="177"/>
        <v>757</v>
      </c>
      <c r="AE178" s="458">
        <f t="shared" si="178"/>
        <v>734</v>
      </c>
      <c r="AF178" s="458">
        <f t="shared" si="179"/>
        <v>690</v>
      </c>
      <c r="AG178" s="458">
        <f t="shared" si="180"/>
        <v>593</v>
      </c>
      <c r="AH178" s="458">
        <f t="shared" si="181"/>
        <v>480</v>
      </c>
      <c r="AI178" s="458">
        <f t="shared" si="182"/>
        <v>400</v>
      </c>
      <c r="AJ178" s="458">
        <f t="shared" si="183"/>
        <v>299</v>
      </c>
      <c r="AK178" s="458">
        <f t="shared" si="184"/>
        <v>270</v>
      </c>
      <c r="AL178" s="458">
        <f t="shared" si="185"/>
        <v>175</v>
      </c>
      <c r="AM178" s="458">
        <f t="shared" si="186"/>
        <v>171</v>
      </c>
      <c r="AN178" s="458">
        <f t="shared" si="187"/>
        <v>120</v>
      </c>
      <c r="AO178" s="458">
        <f t="shared" si="188"/>
        <v>230</v>
      </c>
      <c r="AP178" s="458">
        <f t="shared" si="189"/>
        <v>33</v>
      </c>
      <c r="AQ178" s="458">
        <f t="shared" si="190"/>
        <v>170</v>
      </c>
      <c r="AR178" s="458">
        <f t="shared" si="191"/>
        <v>0</v>
      </c>
      <c r="AT178" s="16" t="s">
        <v>315</v>
      </c>
      <c r="AU178" s="13">
        <v>9</v>
      </c>
      <c r="AV178" s="13">
        <v>20</v>
      </c>
      <c r="AW178" s="13">
        <v>6</v>
      </c>
      <c r="AX178" s="13">
        <v>7</v>
      </c>
      <c r="AY178" s="13">
        <v>11</v>
      </c>
      <c r="AZ178" s="13">
        <v>12</v>
      </c>
      <c r="BA178" s="13">
        <v>14</v>
      </c>
      <c r="BB178" s="13">
        <v>8</v>
      </c>
      <c r="BC178" s="13">
        <v>9</v>
      </c>
      <c r="BD178" s="13">
        <v>9</v>
      </c>
      <c r="BE178" s="13">
        <v>5</v>
      </c>
      <c r="BF178" s="13">
        <v>8</v>
      </c>
      <c r="BG178" s="13">
        <v>14</v>
      </c>
      <c r="BH178" s="13">
        <v>16</v>
      </c>
      <c r="BI178" s="13">
        <v>11</v>
      </c>
      <c r="BJ178" s="13">
        <v>17</v>
      </c>
      <c r="BK178" s="13">
        <v>25</v>
      </c>
      <c r="BL178" s="13">
        <v>18</v>
      </c>
      <c r="BM178" s="13">
        <v>23</v>
      </c>
      <c r="BN178" s="13">
        <v>23</v>
      </c>
      <c r="BO178" s="13">
        <v>36</v>
      </c>
      <c r="BP178" s="13">
        <v>41</v>
      </c>
      <c r="BQ178" s="13">
        <v>37</v>
      </c>
      <c r="BR178" s="13">
        <v>47</v>
      </c>
      <c r="BS178" s="13">
        <v>41</v>
      </c>
      <c r="BT178" s="13">
        <v>49</v>
      </c>
      <c r="BU178" s="13">
        <v>61</v>
      </c>
      <c r="BV178" s="13">
        <v>66</v>
      </c>
      <c r="BW178" s="13">
        <v>80</v>
      </c>
      <c r="BX178" s="13">
        <v>61</v>
      </c>
      <c r="BY178" s="13">
        <v>81</v>
      </c>
      <c r="BZ178" s="13">
        <v>73</v>
      </c>
      <c r="CA178" s="13">
        <v>64</v>
      </c>
      <c r="CB178" s="13">
        <v>82</v>
      </c>
      <c r="CC178" s="13">
        <v>83</v>
      </c>
      <c r="CD178" s="13">
        <v>70</v>
      </c>
      <c r="CE178" s="13">
        <v>79</v>
      </c>
      <c r="CF178" s="13">
        <v>68</v>
      </c>
      <c r="CG178" s="13">
        <v>56</v>
      </c>
      <c r="CH178" s="13">
        <v>78</v>
      </c>
      <c r="CI178" s="13">
        <v>56</v>
      </c>
      <c r="CJ178" s="13">
        <v>61</v>
      </c>
      <c r="CK178" s="13">
        <v>61</v>
      </c>
      <c r="CL178" s="13">
        <v>74</v>
      </c>
      <c r="CM178" s="13">
        <v>53</v>
      </c>
      <c r="CN178" s="13">
        <v>65</v>
      </c>
      <c r="CO178" s="13">
        <v>56</v>
      </c>
      <c r="CP178" s="13">
        <v>65</v>
      </c>
      <c r="CQ178" s="13">
        <v>52</v>
      </c>
      <c r="CR178" s="13">
        <v>50</v>
      </c>
      <c r="CS178" s="13">
        <v>41</v>
      </c>
      <c r="CT178" s="13">
        <v>42</v>
      </c>
      <c r="CU178" s="13">
        <v>43</v>
      </c>
      <c r="CV178" s="13">
        <v>35</v>
      </c>
      <c r="CW178" s="13">
        <v>42</v>
      </c>
      <c r="CX178" s="13">
        <v>56</v>
      </c>
      <c r="CY178" s="13">
        <v>44</v>
      </c>
      <c r="CZ178" s="13">
        <v>32</v>
      </c>
      <c r="DA178" s="13">
        <v>28</v>
      </c>
      <c r="DB178" s="13">
        <v>37</v>
      </c>
      <c r="DC178" s="13">
        <v>27</v>
      </c>
      <c r="DD178" s="13">
        <v>36</v>
      </c>
      <c r="DE178" s="13">
        <v>31</v>
      </c>
      <c r="DF178" s="13">
        <v>30</v>
      </c>
      <c r="DG178" s="13">
        <v>22</v>
      </c>
      <c r="DH178" s="13">
        <v>30</v>
      </c>
      <c r="DI178" s="13">
        <v>27</v>
      </c>
      <c r="DJ178" s="13">
        <v>31</v>
      </c>
      <c r="DK178" s="13">
        <v>18</v>
      </c>
      <c r="DL178" s="13">
        <v>18</v>
      </c>
      <c r="DM178" s="13">
        <v>22</v>
      </c>
      <c r="DN178" s="13">
        <v>14</v>
      </c>
      <c r="DO178" s="13">
        <v>15</v>
      </c>
      <c r="DP178" s="13">
        <v>18</v>
      </c>
      <c r="DQ178" s="13">
        <v>18</v>
      </c>
      <c r="DR178" s="13">
        <v>20</v>
      </c>
      <c r="DS178" s="13">
        <v>20</v>
      </c>
      <c r="DT178" s="13">
        <v>17</v>
      </c>
      <c r="DU178" s="13">
        <v>14</v>
      </c>
      <c r="DV178" s="13">
        <v>13</v>
      </c>
      <c r="DW178" s="13">
        <v>28</v>
      </c>
      <c r="DX178" s="13">
        <v>21</v>
      </c>
      <c r="DY178" s="13">
        <v>21</v>
      </c>
      <c r="DZ178" s="13">
        <v>15</v>
      </c>
      <c r="EA178" s="13">
        <v>27</v>
      </c>
      <c r="EB178" s="13">
        <v>20</v>
      </c>
      <c r="EC178" s="13">
        <v>25</v>
      </c>
      <c r="ED178" s="13">
        <v>24</v>
      </c>
      <c r="EE178" s="13">
        <v>20</v>
      </c>
      <c r="EF178" s="13">
        <v>29</v>
      </c>
      <c r="EG178" s="13">
        <v>27</v>
      </c>
      <c r="EH178" s="13">
        <v>24</v>
      </c>
      <c r="EI178" s="13">
        <v>21</v>
      </c>
      <c r="EJ178" s="13">
        <v>29</v>
      </c>
      <c r="EK178" s="13">
        <v>17</v>
      </c>
      <c r="EL178" s="13">
        <v>15</v>
      </c>
      <c r="EM178" s="13">
        <v>10</v>
      </c>
      <c r="EN178" s="13">
        <v>4</v>
      </c>
      <c r="EO178" s="13">
        <v>8</v>
      </c>
      <c r="EP178" s="13">
        <v>1</v>
      </c>
      <c r="EQ178" s="13">
        <v>6</v>
      </c>
      <c r="ER178" s="13">
        <v>5</v>
      </c>
      <c r="ES178" s="13">
        <v>3</v>
      </c>
      <c r="ET178" s="13"/>
      <c r="EU178" s="13"/>
      <c r="EV178" s="13"/>
      <c r="EW178" s="13"/>
      <c r="EX178" s="13"/>
      <c r="EY178" s="13"/>
      <c r="EZ178" s="13"/>
      <c r="FA178" s="59">
        <v>3352</v>
      </c>
      <c r="FB178" s="13">
        <v>4</v>
      </c>
      <c r="FC178" s="13">
        <v>18</v>
      </c>
      <c r="FD178" s="13">
        <v>12</v>
      </c>
      <c r="FE178" s="13">
        <v>7</v>
      </c>
      <c r="FF178" s="13">
        <v>7</v>
      </c>
      <c r="FG178" s="13">
        <v>7</v>
      </c>
      <c r="FH178" s="13">
        <v>6</v>
      </c>
      <c r="FI178" s="13">
        <v>7</v>
      </c>
      <c r="FJ178" s="13">
        <v>7</v>
      </c>
      <c r="FK178" s="13">
        <v>5</v>
      </c>
      <c r="FL178" s="13">
        <v>6</v>
      </c>
      <c r="FM178" s="13">
        <v>15</v>
      </c>
      <c r="FN178" s="13">
        <v>11</v>
      </c>
      <c r="FO178" s="13">
        <v>9</v>
      </c>
      <c r="FP178" s="13">
        <v>12</v>
      </c>
      <c r="FQ178" s="13">
        <v>22</v>
      </c>
      <c r="FR178" s="13">
        <v>14</v>
      </c>
      <c r="FS178" s="13">
        <v>18</v>
      </c>
      <c r="FT178" s="13">
        <v>26</v>
      </c>
      <c r="FU178" s="13">
        <v>20</v>
      </c>
      <c r="FV178" s="13">
        <v>38</v>
      </c>
      <c r="FW178" s="13">
        <v>40</v>
      </c>
      <c r="FX178" s="13">
        <v>41</v>
      </c>
      <c r="FY178" s="13">
        <v>40</v>
      </c>
      <c r="FZ178" s="13">
        <v>50</v>
      </c>
      <c r="GA178" s="13">
        <v>46</v>
      </c>
      <c r="GB178" s="13">
        <v>40</v>
      </c>
      <c r="GC178" s="13">
        <v>66</v>
      </c>
      <c r="GD178" s="13">
        <v>66</v>
      </c>
      <c r="GE178" s="13">
        <v>68</v>
      </c>
      <c r="GF178" s="13">
        <v>71</v>
      </c>
      <c r="GG178" s="13">
        <v>77</v>
      </c>
      <c r="GH178" s="13">
        <v>63</v>
      </c>
      <c r="GI178" s="13">
        <v>90</v>
      </c>
      <c r="GJ178" s="13">
        <v>86</v>
      </c>
      <c r="GK178" s="13">
        <v>93</v>
      </c>
      <c r="GL178" s="13">
        <v>67</v>
      </c>
      <c r="GM178" s="13">
        <v>68</v>
      </c>
      <c r="GN178" s="13">
        <v>69</v>
      </c>
      <c r="GO178" s="13">
        <v>73</v>
      </c>
      <c r="GP178" s="13">
        <v>73</v>
      </c>
      <c r="GQ178" s="13">
        <v>76</v>
      </c>
      <c r="GR178" s="13">
        <v>71</v>
      </c>
      <c r="GS178" s="13">
        <v>76</v>
      </c>
      <c r="GT178" s="13">
        <v>71</v>
      </c>
      <c r="GU178" s="13">
        <v>66</v>
      </c>
      <c r="GV178" s="13">
        <v>63</v>
      </c>
      <c r="GW178" s="13">
        <v>60</v>
      </c>
      <c r="GX178" s="13">
        <v>74</v>
      </c>
      <c r="GY178" s="13">
        <v>60</v>
      </c>
      <c r="GZ178" s="13">
        <v>51</v>
      </c>
      <c r="HA178" s="13">
        <v>48</v>
      </c>
      <c r="HB178" s="13">
        <v>50</v>
      </c>
      <c r="HC178" s="13">
        <v>54</v>
      </c>
      <c r="HD178" s="13">
        <v>43</v>
      </c>
      <c r="HE178" s="13">
        <v>57</v>
      </c>
      <c r="HF178" s="13">
        <v>39</v>
      </c>
      <c r="HG178" s="13">
        <v>50</v>
      </c>
      <c r="HH178" s="13">
        <v>45</v>
      </c>
      <c r="HI178" s="13">
        <v>43</v>
      </c>
      <c r="HJ178" s="13">
        <v>40</v>
      </c>
      <c r="HK178" s="13">
        <v>35</v>
      </c>
      <c r="HL178" s="13">
        <v>37</v>
      </c>
      <c r="HM178" s="13">
        <v>37</v>
      </c>
      <c r="HN178" s="13">
        <v>34</v>
      </c>
      <c r="HO178" s="13">
        <v>26</v>
      </c>
      <c r="HP178" s="13">
        <v>23</v>
      </c>
      <c r="HQ178" s="13">
        <v>22</v>
      </c>
      <c r="HR178" s="13">
        <v>25</v>
      </c>
      <c r="HS178" s="13">
        <v>20</v>
      </c>
      <c r="HT178" s="13">
        <v>18</v>
      </c>
      <c r="HU178" s="13">
        <v>18</v>
      </c>
      <c r="HV178" s="13">
        <v>21</v>
      </c>
      <c r="HW178" s="13">
        <v>20</v>
      </c>
      <c r="HX178" s="13">
        <v>15</v>
      </c>
      <c r="HY178" s="13">
        <v>19</v>
      </c>
      <c r="HZ178" s="13">
        <v>20</v>
      </c>
      <c r="IA178" s="13">
        <v>15</v>
      </c>
      <c r="IB178" s="13">
        <v>13</v>
      </c>
      <c r="IC178" s="13">
        <v>16</v>
      </c>
      <c r="ID178" s="13">
        <v>19</v>
      </c>
      <c r="IE178" s="13">
        <v>11</v>
      </c>
      <c r="IF178" s="13">
        <v>14</v>
      </c>
      <c r="IG178" s="13">
        <v>15</v>
      </c>
      <c r="IH178" s="13">
        <v>11</v>
      </c>
      <c r="II178" s="13">
        <v>10</v>
      </c>
      <c r="IJ178" s="13">
        <v>9</v>
      </c>
      <c r="IK178" s="13">
        <v>11</v>
      </c>
      <c r="IL178" s="13">
        <v>11</v>
      </c>
      <c r="IM178" s="13">
        <v>9</v>
      </c>
      <c r="IN178" s="13">
        <v>7</v>
      </c>
      <c r="IO178" s="13">
        <v>6</v>
      </c>
      <c r="IP178" s="13">
        <v>6</v>
      </c>
      <c r="IQ178" s="13">
        <v>4</v>
      </c>
      <c r="IR178" s="13">
        <v>3</v>
      </c>
      <c r="IS178" s="13">
        <v>1</v>
      </c>
      <c r="IT178" s="13">
        <v>1</v>
      </c>
      <c r="IU178" s="13">
        <v>3</v>
      </c>
      <c r="IV178" s="13"/>
      <c r="IW178" s="13"/>
      <c r="IX178" s="13">
        <v>2</v>
      </c>
      <c r="IY178" s="13"/>
      <c r="IZ178" s="13"/>
      <c r="JA178" s="13"/>
      <c r="JB178" s="13"/>
      <c r="JC178" s="13"/>
      <c r="JD178" s="59">
        <v>3282</v>
      </c>
      <c r="JE178" s="13">
        <v>6634</v>
      </c>
      <c r="JF178" s="13"/>
      <c r="JG178" s="351"/>
    </row>
    <row r="179" spans="1:267">
      <c r="A179" s="337" t="s">
        <v>305</v>
      </c>
      <c r="B179" s="37">
        <f t="shared" si="151"/>
        <v>197</v>
      </c>
      <c r="C179" s="37">
        <f t="shared" si="152"/>
        <v>204</v>
      </c>
      <c r="D179" s="37">
        <f t="shared" si="153"/>
        <v>268</v>
      </c>
      <c r="E179" s="37">
        <f t="shared" si="154"/>
        <v>311</v>
      </c>
      <c r="F179" s="37">
        <f t="shared" si="155"/>
        <v>738</v>
      </c>
      <c r="G179" s="37">
        <f t="shared" si="156"/>
        <v>728</v>
      </c>
      <c r="H179" s="37">
        <f t="shared" si="157"/>
        <v>854</v>
      </c>
      <c r="I179" s="37">
        <f t="shared" si="158"/>
        <v>757</v>
      </c>
      <c r="J179" s="37">
        <f t="shared" si="159"/>
        <v>749</v>
      </c>
      <c r="K179" s="37">
        <f t="shared" si="160"/>
        <v>671</v>
      </c>
      <c r="L179" s="37">
        <f t="shared" si="161"/>
        <v>586</v>
      </c>
      <c r="M179" s="37">
        <f t="shared" si="162"/>
        <v>462</v>
      </c>
      <c r="N179" s="37">
        <f t="shared" si="163"/>
        <v>327</v>
      </c>
      <c r="O179" s="37">
        <f t="shared" si="164"/>
        <v>255</v>
      </c>
      <c r="P179" s="37">
        <f t="shared" si="165"/>
        <v>199</v>
      </c>
      <c r="Q179" s="37">
        <f t="shared" si="166"/>
        <v>181</v>
      </c>
      <c r="R179" s="37">
        <f t="shared" si="167"/>
        <v>100</v>
      </c>
      <c r="S179" s="37">
        <f t="shared" si="168"/>
        <v>206</v>
      </c>
      <c r="T179" s="37">
        <f t="shared" si="169"/>
        <v>18</v>
      </c>
      <c r="U179" s="37">
        <f t="shared" si="170"/>
        <v>106</v>
      </c>
      <c r="W179" s="16" t="s">
        <v>316</v>
      </c>
      <c r="X179" s="458">
        <f t="shared" si="171"/>
        <v>90</v>
      </c>
      <c r="Y179" s="458">
        <f t="shared" si="172"/>
        <v>94</v>
      </c>
      <c r="Z179" s="458">
        <f t="shared" si="173"/>
        <v>178</v>
      </c>
      <c r="AA179" s="458">
        <f t="shared" si="174"/>
        <v>193</v>
      </c>
      <c r="AB179" s="458">
        <f t="shared" si="175"/>
        <v>490</v>
      </c>
      <c r="AC179" s="458">
        <f t="shared" si="176"/>
        <v>619</v>
      </c>
      <c r="AD179" s="458">
        <f t="shared" si="177"/>
        <v>793</v>
      </c>
      <c r="AE179" s="458">
        <f t="shared" si="178"/>
        <v>817</v>
      </c>
      <c r="AF179" s="458">
        <f t="shared" si="179"/>
        <v>687</v>
      </c>
      <c r="AG179" s="458">
        <f t="shared" si="180"/>
        <v>720</v>
      </c>
      <c r="AH179" s="458">
        <f t="shared" si="181"/>
        <v>549</v>
      </c>
      <c r="AI179" s="458">
        <f t="shared" si="182"/>
        <v>521</v>
      </c>
      <c r="AJ179" s="458">
        <f t="shared" si="183"/>
        <v>397</v>
      </c>
      <c r="AK179" s="458">
        <f t="shared" si="184"/>
        <v>319</v>
      </c>
      <c r="AL179" s="458">
        <f t="shared" si="185"/>
        <v>214</v>
      </c>
      <c r="AM179" s="458">
        <f t="shared" si="186"/>
        <v>287</v>
      </c>
      <c r="AN179" s="458">
        <f t="shared" si="187"/>
        <v>166</v>
      </c>
      <c r="AO179" s="458">
        <f t="shared" si="188"/>
        <v>326</v>
      </c>
      <c r="AP179" s="458">
        <f t="shared" si="189"/>
        <v>56</v>
      </c>
      <c r="AQ179" s="458">
        <f t="shared" si="190"/>
        <v>217</v>
      </c>
      <c r="AR179" s="458">
        <f t="shared" si="191"/>
        <v>0</v>
      </c>
      <c r="AT179" s="16" t="s">
        <v>316</v>
      </c>
      <c r="AU179" s="13">
        <v>10</v>
      </c>
      <c r="AV179" s="13">
        <v>19</v>
      </c>
      <c r="AW179" s="13">
        <v>6</v>
      </c>
      <c r="AX179" s="13">
        <v>12</v>
      </c>
      <c r="AY179" s="13">
        <v>8</v>
      </c>
      <c r="AZ179" s="13">
        <v>11</v>
      </c>
      <c r="BA179" s="13">
        <v>9</v>
      </c>
      <c r="BB179" s="13">
        <v>6</v>
      </c>
      <c r="BC179" s="13">
        <v>6</v>
      </c>
      <c r="BD179" s="13">
        <v>7</v>
      </c>
      <c r="BE179" s="13">
        <v>12</v>
      </c>
      <c r="BF179" s="13">
        <v>8</v>
      </c>
      <c r="BG179" s="13">
        <v>15</v>
      </c>
      <c r="BH179" s="13">
        <v>14</v>
      </c>
      <c r="BI179" s="13">
        <v>17</v>
      </c>
      <c r="BJ179" s="13">
        <v>7</v>
      </c>
      <c r="BK179" s="13">
        <v>23</v>
      </c>
      <c r="BL179" s="13">
        <v>34</v>
      </c>
      <c r="BM179" s="13">
        <v>31</v>
      </c>
      <c r="BN179" s="13">
        <v>32</v>
      </c>
      <c r="BO179" s="13">
        <v>51</v>
      </c>
      <c r="BP179" s="13">
        <v>39</v>
      </c>
      <c r="BQ179" s="13">
        <v>45</v>
      </c>
      <c r="BR179" s="13">
        <v>36</v>
      </c>
      <c r="BS179" s="13">
        <v>75</v>
      </c>
      <c r="BT179" s="13">
        <v>57</v>
      </c>
      <c r="BU179" s="13">
        <v>66</v>
      </c>
      <c r="BV179" s="13">
        <v>86</v>
      </c>
      <c r="BW179" s="13">
        <v>83</v>
      </c>
      <c r="BX179" s="13">
        <v>81</v>
      </c>
      <c r="BY179" s="13">
        <v>100</v>
      </c>
      <c r="BZ179" s="13">
        <v>103</v>
      </c>
      <c r="CA179" s="13">
        <v>87</v>
      </c>
      <c r="CB179" s="13">
        <v>86</v>
      </c>
      <c r="CC179" s="13">
        <v>94</v>
      </c>
      <c r="CD179" s="13">
        <v>80</v>
      </c>
      <c r="CE179" s="13">
        <v>74</v>
      </c>
      <c r="CF179" s="13">
        <v>72</v>
      </c>
      <c r="CG179" s="13">
        <v>59</v>
      </c>
      <c r="CH179" s="13">
        <v>62</v>
      </c>
      <c r="CI179" s="13">
        <v>72</v>
      </c>
      <c r="CJ179" s="13">
        <v>82</v>
      </c>
      <c r="CK179" s="13">
        <v>73</v>
      </c>
      <c r="CL179" s="13">
        <v>78</v>
      </c>
      <c r="CM179" s="13">
        <v>56</v>
      </c>
      <c r="CN179" s="13">
        <v>80</v>
      </c>
      <c r="CO179" s="13">
        <v>68</v>
      </c>
      <c r="CP179" s="13">
        <v>76</v>
      </c>
      <c r="CQ179" s="13">
        <v>60</v>
      </c>
      <c r="CR179" s="13">
        <v>75</v>
      </c>
      <c r="CS179" s="13">
        <v>62</v>
      </c>
      <c r="CT179" s="13">
        <v>57</v>
      </c>
      <c r="CU179" s="13">
        <v>60</v>
      </c>
      <c r="CV179" s="13">
        <v>56</v>
      </c>
      <c r="CW179" s="13">
        <v>41</v>
      </c>
      <c r="CX179" s="13">
        <v>60</v>
      </c>
      <c r="CY179" s="13">
        <v>56</v>
      </c>
      <c r="CZ179" s="13">
        <v>43</v>
      </c>
      <c r="DA179" s="13">
        <v>41</v>
      </c>
      <c r="DB179" s="13">
        <v>45</v>
      </c>
      <c r="DC179" s="13">
        <v>46</v>
      </c>
      <c r="DD179" s="13">
        <v>33</v>
      </c>
      <c r="DE179" s="13">
        <v>40</v>
      </c>
      <c r="DF179" s="13">
        <v>30</v>
      </c>
      <c r="DG179" s="13">
        <v>28</v>
      </c>
      <c r="DH179" s="13">
        <v>37</v>
      </c>
      <c r="DI179" s="13">
        <v>31</v>
      </c>
      <c r="DJ179" s="13">
        <v>24</v>
      </c>
      <c r="DK179" s="13">
        <v>20</v>
      </c>
      <c r="DL179" s="13">
        <v>30</v>
      </c>
      <c r="DM179" s="13">
        <v>34</v>
      </c>
      <c r="DN179" s="13">
        <v>36</v>
      </c>
      <c r="DO179" s="13">
        <v>30</v>
      </c>
      <c r="DP179" s="13">
        <v>21</v>
      </c>
      <c r="DQ179" s="13">
        <v>25</v>
      </c>
      <c r="DR179" s="13">
        <v>35</v>
      </c>
      <c r="DS179" s="13">
        <v>22</v>
      </c>
      <c r="DT179" s="13">
        <v>25</v>
      </c>
      <c r="DU179" s="13">
        <v>35</v>
      </c>
      <c r="DV179" s="13">
        <v>24</v>
      </c>
      <c r="DW179" s="13">
        <v>31</v>
      </c>
      <c r="DX179" s="13">
        <v>33</v>
      </c>
      <c r="DY179" s="13">
        <v>20</v>
      </c>
      <c r="DZ179" s="13">
        <v>21</v>
      </c>
      <c r="EA179" s="13">
        <v>31</v>
      </c>
      <c r="EB179" s="13">
        <v>37</v>
      </c>
      <c r="EC179" s="13">
        <v>39</v>
      </c>
      <c r="ED179" s="13">
        <v>32</v>
      </c>
      <c r="EE179" s="13">
        <v>40</v>
      </c>
      <c r="EF179" s="13">
        <v>42</v>
      </c>
      <c r="EG179" s="13">
        <v>32</v>
      </c>
      <c r="EH179" s="13">
        <v>31</v>
      </c>
      <c r="EI179" s="13">
        <v>26</v>
      </c>
      <c r="EJ179" s="13">
        <v>22</v>
      </c>
      <c r="EK179" s="13">
        <v>32</v>
      </c>
      <c r="EL179" s="13">
        <v>18</v>
      </c>
      <c r="EM179" s="13">
        <v>17</v>
      </c>
      <c r="EN179" s="13">
        <v>10</v>
      </c>
      <c r="EO179" s="13">
        <v>11</v>
      </c>
      <c r="EP179" s="13">
        <v>6</v>
      </c>
      <c r="EQ179" s="13">
        <v>7</v>
      </c>
      <c r="ER179" s="13">
        <v>3</v>
      </c>
      <c r="ES179" s="13">
        <v>1</v>
      </c>
      <c r="ET179" s="13"/>
      <c r="EU179" s="13"/>
      <c r="EV179" s="13"/>
      <c r="EW179" s="13">
        <v>1</v>
      </c>
      <c r="EX179" s="13"/>
      <c r="EY179" s="13"/>
      <c r="EZ179" s="13"/>
      <c r="FA179" s="59">
        <v>4113</v>
      </c>
      <c r="FB179" s="13">
        <v>14</v>
      </c>
      <c r="FC179" s="13">
        <v>18</v>
      </c>
      <c r="FD179" s="13">
        <v>6</v>
      </c>
      <c r="FE179" s="13">
        <v>6</v>
      </c>
      <c r="FF179" s="13">
        <v>4</v>
      </c>
      <c r="FG179" s="13">
        <v>9</v>
      </c>
      <c r="FH179" s="13">
        <v>13</v>
      </c>
      <c r="FI179" s="13">
        <v>8</v>
      </c>
      <c r="FJ179" s="13">
        <v>7</v>
      </c>
      <c r="FK179" s="13">
        <v>5</v>
      </c>
      <c r="FL179" s="13">
        <v>8</v>
      </c>
      <c r="FM179" s="13">
        <v>9</v>
      </c>
      <c r="FN179" s="13">
        <v>16</v>
      </c>
      <c r="FO179" s="13">
        <v>8</v>
      </c>
      <c r="FP179" s="13">
        <v>14</v>
      </c>
      <c r="FQ179" s="13">
        <v>30</v>
      </c>
      <c r="FR179" s="13">
        <v>17</v>
      </c>
      <c r="FS179" s="13">
        <v>28</v>
      </c>
      <c r="FT179" s="13">
        <v>22</v>
      </c>
      <c r="FU179" s="13">
        <v>26</v>
      </c>
      <c r="FV179" s="13">
        <v>39</v>
      </c>
      <c r="FW179" s="13">
        <v>38</v>
      </c>
      <c r="FX179" s="13">
        <v>38</v>
      </c>
      <c r="FY179" s="13">
        <v>38</v>
      </c>
      <c r="FZ179" s="13">
        <v>43</v>
      </c>
      <c r="GA179" s="13">
        <v>67</v>
      </c>
      <c r="GB179" s="13">
        <v>51</v>
      </c>
      <c r="GC179" s="13">
        <v>55</v>
      </c>
      <c r="GD179" s="13">
        <v>58</v>
      </c>
      <c r="GE179" s="13">
        <v>63</v>
      </c>
      <c r="GF179" s="13">
        <v>71</v>
      </c>
      <c r="GG179" s="13">
        <v>90</v>
      </c>
      <c r="GH179" s="13">
        <v>84</v>
      </c>
      <c r="GI179" s="13">
        <v>103</v>
      </c>
      <c r="GJ179" s="13">
        <v>88</v>
      </c>
      <c r="GK179" s="13">
        <v>71</v>
      </c>
      <c r="GL179" s="13">
        <v>72</v>
      </c>
      <c r="GM179" s="13">
        <v>81</v>
      </c>
      <c r="GN179" s="13">
        <v>67</v>
      </c>
      <c r="GO179" s="13">
        <v>66</v>
      </c>
      <c r="GP179" s="13">
        <v>76</v>
      </c>
      <c r="GQ179" s="13">
        <v>73</v>
      </c>
      <c r="GR179" s="13">
        <v>63</v>
      </c>
      <c r="GS179" s="13">
        <v>81</v>
      </c>
      <c r="GT179" s="13">
        <v>71</v>
      </c>
      <c r="GU179" s="13">
        <v>66</v>
      </c>
      <c r="GV179" s="13">
        <v>71</v>
      </c>
      <c r="GW179" s="13">
        <v>53</v>
      </c>
      <c r="GX179" s="13">
        <v>67</v>
      </c>
      <c r="GY179" s="13">
        <v>66</v>
      </c>
      <c r="GZ179" s="13">
        <v>62</v>
      </c>
      <c r="HA179" s="13">
        <v>68</v>
      </c>
      <c r="HB179" s="13">
        <v>53</v>
      </c>
      <c r="HC179" s="13">
        <v>59</v>
      </c>
      <c r="HD179" s="13">
        <v>50</v>
      </c>
      <c r="HE179" s="13">
        <v>62</v>
      </c>
      <c r="HF179" s="13">
        <v>48</v>
      </c>
      <c r="HG179" s="13">
        <v>61</v>
      </c>
      <c r="HH179" s="13">
        <v>42</v>
      </c>
      <c r="HI179" s="13">
        <v>44</v>
      </c>
      <c r="HJ179" s="13">
        <v>47</v>
      </c>
      <c r="HK179" s="13">
        <v>61</v>
      </c>
      <c r="HL179" s="13">
        <v>37</v>
      </c>
      <c r="HM179" s="13">
        <v>42</v>
      </c>
      <c r="HN179" s="13">
        <v>31</v>
      </c>
      <c r="HO179" s="13">
        <v>34</v>
      </c>
      <c r="HP179" s="13">
        <v>50</v>
      </c>
      <c r="HQ179" s="13">
        <v>28</v>
      </c>
      <c r="HR179" s="13">
        <v>34</v>
      </c>
      <c r="HS179" s="13">
        <v>33</v>
      </c>
      <c r="HT179" s="13">
        <v>16</v>
      </c>
      <c r="HU179" s="13">
        <v>28</v>
      </c>
      <c r="HV179" s="13">
        <v>27</v>
      </c>
      <c r="HW179" s="13">
        <v>18</v>
      </c>
      <c r="HX179" s="13">
        <v>26</v>
      </c>
      <c r="HY179" s="13">
        <v>27</v>
      </c>
      <c r="HZ179" s="13">
        <v>16</v>
      </c>
      <c r="IA179" s="13">
        <v>18</v>
      </c>
      <c r="IB179" s="13">
        <v>18</v>
      </c>
      <c r="IC179" s="13">
        <v>20</v>
      </c>
      <c r="ID179" s="13">
        <v>28</v>
      </c>
      <c r="IE179" s="13">
        <v>17</v>
      </c>
      <c r="IF179" s="13">
        <v>16</v>
      </c>
      <c r="IG179" s="13">
        <v>19</v>
      </c>
      <c r="IH179" s="13">
        <v>10</v>
      </c>
      <c r="II179" s="13">
        <v>20</v>
      </c>
      <c r="IJ179" s="13">
        <v>15</v>
      </c>
      <c r="IK179" s="13">
        <v>15</v>
      </c>
      <c r="IL179" s="13">
        <v>12</v>
      </c>
      <c r="IM179" s="13">
        <v>14</v>
      </c>
      <c r="IN179" s="13">
        <v>11</v>
      </c>
      <c r="IO179" s="13">
        <v>7</v>
      </c>
      <c r="IP179" s="13">
        <v>12</v>
      </c>
      <c r="IQ179" s="13">
        <v>4</v>
      </c>
      <c r="IR179" s="13">
        <v>5</v>
      </c>
      <c r="IS179" s="13">
        <v>6</v>
      </c>
      <c r="IT179" s="13">
        <v>2</v>
      </c>
      <c r="IU179" s="13">
        <v>2</v>
      </c>
      <c r="IV179" s="13">
        <v>3</v>
      </c>
      <c r="IW179" s="13">
        <v>1</v>
      </c>
      <c r="IX179" s="13">
        <v>2</v>
      </c>
      <c r="IY179" s="13"/>
      <c r="IZ179" s="13">
        <v>1</v>
      </c>
      <c r="JA179" s="13"/>
      <c r="JB179" s="13"/>
      <c r="JC179" s="13"/>
      <c r="JD179" s="59">
        <v>3620</v>
      </c>
      <c r="JE179" s="13">
        <v>7733</v>
      </c>
      <c r="JF179" s="13"/>
      <c r="JG179" s="351"/>
    </row>
    <row r="180" spans="1:267">
      <c r="A180" s="337" t="s">
        <v>306</v>
      </c>
      <c r="B180" s="37">
        <f t="shared" ref="B180:B185" si="192">+X176</f>
        <v>125</v>
      </c>
      <c r="C180" s="37">
        <f t="shared" ref="C180:U180" si="193">+Y176</f>
        <v>98</v>
      </c>
      <c r="D180" s="37">
        <f t="shared" si="193"/>
        <v>165</v>
      </c>
      <c r="E180" s="37">
        <f t="shared" si="193"/>
        <v>186</v>
      </c>
      <c r="F180" s="37">
        <f t="shared" si="193"/>
        <v>519</v>
      </c>
      <c r="G180" s="37">
        <f t="shared" si="193"/>
        <v>539</v>
      </c>
      <c r="H180" s="37">
        <f t="shared" si="193"/>
        <v>616</v>
      </c>
      <c r="I180" s="37">
        <f t="shared" si="193"/>
        <v>565</v>
      </c>
      <c r="J180" s="37">
        <f t="shared" si="193"/>
        <v>590</v>
      </c>
      <c r="K180" s="37">
        <f t="shared" si="193"/>
        <v>572</v>
      </c>
      <c r="L180" s="37">
        <f t="shared" si="193"/>
        <v>469</v>
      </c>
      <c r="M180" s="37">
        <f t="shared" si="193"/>
        <v>438</v>
      </c>
      <c r="N180" s="37">
        <f t="shared" si="193"/>
        <v>293</v>
      </c>
      <c r="O180" s="37">
        <f t="shared" si="193"/>
        <v>241</v>
      </c>
      <c r="P180" s="37">
        <f t="shared" si="193"/>
        <v>177</v>
      </c>
      <c r="Q180" s="37">
        <f t="shared" si="193"/>
        <v>170</v>
      </c>
      <c r="R180" s="37">
        <f t="shared" si="193"/>
        <v>96</v>
      </c>
      <c r="S180" s="37">
        <f t="shared" si="193"/>
        <v>236</v>
      </c>
      <c r="T180" s="37">
        <f t="shared" si="193"/>
        <v>29</v>
      </c>
      <c r="U180" s="37">
        <f t="shared" si="193"/>
        <v>143</v>
      </c>
      <c r="W180" s="16" t="s">
        <v>317</v>
      </c>
      <c r="X180" s="458">
        <f t="shared" si="171"/>
        <v>129</v>
      </c>
      <c r="Y180" s="458">
        <f t="shared" si="172"/>
        <v>121</v>
      </c>
      <c r="Z180" s="458">
        <f t="shared" si="173"/>
        <v>225</v>
      </c>
      <c r="AA180" s="458">
        <f t="shared" si="174"/>
        <v>200</v>
      </c>
      <c r="AB180" s="458">
        <f t="shared" si="175"/>
        <v>773</v>
      </c>
      <c r="AC180" s="458">
        <f t="shared" si="176"/>
        <v>865</v>
      </c>
      <c r="AD180" s="458">
        <f t="shared" si="177"/>
        <v>1136</v>
      </c>
      <c r="AE180" s="458">
        <f t="shared" si="178"/>
        <v>1069</v>
      </c>
      <c r="AF180" s="458">
        <f t="shared" si="179"/>
        <v>810</v>
      </c>
      <c r="AG180" s="458">
        <f t="shared" si="180"/>
        <v>781</v>
      </c>
      <c r="AH180" s="458">
        <f t="shared" si="181"/>
        <v>639</v>
      </c>
      <c r="AI180" s="458">
        <f t="shared" si="182"/>
        <v>562</v>
      </c>
      <c r="AJ180" s="458">
        <f t="shared" si="183"/>
        <v>396</v>
      </c>
      <c r="AK180" s="458">
        <f t="shared" si="184"/>
        <v>383</v>
      </c>
      <c r="AL180" s="458">
        <f t="shared" si="185"/>
        <v>294</v>
      </c>
      <c r="AM180" s="458">
        <f t="shared" si="186"/>
        <v>299</v>
      </c>
      <c r="AN180" s="458">
        <f t="shared" si="187"/>
        <v>181</v>
      </c>
      <c r="AO180" s="458">
        <f t="shared" si="188"/>
        <v>326</v>
      </c>
      <c r="AP180" s="458">
        <f t="shared" si="189"/>
        <v>66</v>
      </c>
      <c r="AQ180" s="458">
        <f t="shared" si="190"/>
        <v>201</v>
      </c>
      <c r="AR180" s="458">
        <f t="shared" si="191"/>
        <v>5</v>
      </c>
      <c r="AT180" s="16" t="s">
        <v>317</v>
      </c>
      <c r="AU180" s="13">
        <v>16</v>
      </c>
      <c r="AV180" s="13">
        <v>14</v>
      </c>
      <c r="AW180" s="13">
        <v>7</v>
      </c>
      <c r="AX180" s="13">
        <v>12</v>
      </c>
      <c r="AY180" s="13">
        <v>7</v>
      </c>
      <c r="AZ180" s="13">
        <v>18</v>
      </c>
      <c r="BA180" s="13">
        <v>6</v>
      </c>
      <c r="BB180" s="13">
        <v>15</v>
      </c>
      <c r="BC180" s="13">
        <v>16</v>
      </c>
      <c r="BD180" s="13">
        <v>10</v>
      </c>
      <c r="BE180" s="13">
        <v>4</v>
      </c>
      <c r="BF180" s="13">
        <v>12</v>
      </c>
      <c r="BG180" s="13">
        <v>9</v>
      </c>
      <c r="BH180" s="13">
        <v>11</v>
      </c>
      <c r="BI180" s="13">
        <v>18</v>
      </c>
      <c r="BJ180" s="13">
        <v>24</v>
      </c>
      <c r="BK180" s="13">
        <v>20</v>
      </c>
      <c r="BL180" s="13">
        <v>30</v>
      </c>
      <c r="BM180" s="13">
        <v>33</v>
      </c>
      <c r="BN180" s="13">
        <v>39</v>
      </c>
      <c r="BO180" s="13">
        <v>54</v>
      </c>
      <c r="BP180" s="13">
        <v>56</v>
      </c>
      <c r="BQ180" s="13">
        <v>64</v>
      </c>
      <c r="BR180" s="13">
        <v>82</v>
      </c>
      <c r="BS180" s="13">
        <v>70</v>
      </c>
      <c r="BT180" s="13">
        <v>88</v>
      </c>
      <c r="BU180" s="13">
        <v>100</v>
      </c>
      <c r="BV180" s="13">
        <v>98</v>
      </c>
      <c r="BW180" s="13">
        <v>128</v>
      </c>
      <c r="BX180" s="13">
        <v>125</v>
      </c>
      <c r="BY180" s="13">
        <v>123</v>
      </c>
      <c r="BZ180" s="13">
        <v>134</v>
      </c>
      <c r="CA180" s="13">
        <v>119</v>
      </c>
      <c r="CB180" s="13">
        <v>117</v>
      </c>
      <c r="CC180" s="13">
        <v>114</v>
      </c>
      <c r="CD180" s="13">
        <v>93</v>
      </c>
      <c r="CE180" s="13">
        <v>92</v>
      </c>
      <c r="CF180" s="13">
        <v>107</v>
      </c>
      <c r="CG180" s="13">
        <v>78</v>
      </c>
      <c r="CH180" s="13">
        <v>92</v>
      </c>
      <c r="CI180" s="13">
        <v>89</v>
      </c>
      <c r="CJ180" s="13">
        <v>83</v>
      </c>
      <c r="CK180" s="13">
        <v>76</v>
      </c>
      <c r="CL180" s="13">
        <v>92</v>
      </c>
      <c r="CM180" s="13">
        <v>85</v>
      </c>
      <c r="CN180" s="13">
        <v>60</v>
      </c>
      <c r="CO180" s="13">
        <v>76</v>
      </c>
      <c r="CP180" s="13">
        <v>80</v>
      </c>
      <c r="CQ180" s="13">
        <v>70</v>
      </c>
      <c r="CR180" s="13">
        <v>70</v>
      </c>
      <c r="CS180" s="13">
        <v>58</v>
      </c>
      <c r="CT180" s="13">
        <v>63</v>
      </c>
      <c r="CU180" s="13">
        <v>62</v>
      </c>
      <c r="CV180" s="13">
        <v>78</v>
      </c>
      <c r="CW180" s="13">
        <v>49</v>
      </c>
      <c r="CX180" s="13">
        <v>49</v>
      </c>
      <c r="CY180" s="13">
        <v>58</v>
      </c>
      <c r="CZ180" s="13">
        <v>52</v>
      </c>
      <c r="DA180" s="13">
        <v>44</v>
      </c>
      <c r="DB180" s="13">
        <v>49</v>
      </c>
      <c r="DC180" s="13">
        <v>46</v>
      </c>
      <c r="DD180" s="13">
        <v>43</v>
      </c>
      <c r="DE180" s="13">
        <v>36</v>
      </c>
      <c r="DF180" s="13">
        <v>37</v>
      </c>
      <c r="DG180" s="13">
        <v>32</v>
      </c>
      <c r="DH180" s="13">
        <v>34</v>
      </c>
      <c r="DI180" s="13">
        <v>38</v>
      </c>
      <c r="DJ180" s="13">
        <v>37</v>
      </c>
      <c r="DK180" s="13">
        <v>34</v>
      </c>
      <c r="DL180" s="13">
        <v>46</v>
      </c>
      <c r="DM180" s="13">
        <v>35</v>
      </c>
      <c r="DN180" s="13">
        <v>25</v>
      </c>
      <c r="DO180" s="13">
        <v>30</v>
      </c>
      <c r="DP180" s="13">
        <v>26</v>
      </c>
      <c r="DQ180" s="13">
        <v>31</v>
      </c>
      <c r="DR180" s="13">
        <v>29</v>
      </c>
      <c r="DS180" s="13">
        <v>25</v>
      </c>
      <c r="DT180" s="13">
        <v>36</v>
      </c>
      <c r="DU180" s="13">
        <v>33</v>
      </c>
      <c r="DV180" s="13">
        <v>29</v>
      </c>
      <c r="DW180" s="13">
        <v>20</v>
      </c>
      <c r="DX180" s="13">
        <v>34</v>
      </c>
      <c r="DY180" s="13">
        <v>33</v>
      </c>
      <c r="DZ180" s="13">
        <v>35</v>
      </c>
      <c r="EA180" s="13">
        <v>25</v>
      </c>
      <c r="EB180" s="13">
        <v>35</v>
      </c>
      <c r="EC180" s="13">
        <v>27</v>
      </c>
      <c r="ED180" s="13">
        <v>30</v>
      </c>
      <c r="EE180" s="13">
        <v>39</v>
      </c>
      <c r="EF180" s="13">
        <v>48</v>
      </c>
      <c r="EG180" s="13">
        <v>36</v>
      </c>
      <c r="EH180" s="13">
        <v>27</v>
      </c>
      <c r="EI180" s="13">
        <v>32</v>
      </c>
      <c r="EJ180" s="13">
        <v>30</v>
      </c>
      <c r="EK180" s="13">
        <v>28</v>
      </c>
      <c r="EL180" s="13">
        <v>15</v>
      </c>
      <c r="EM180" s="13">
        <v>7</v>
      </c>
      <c r="EN180" s="13">
        <v>5</v>
      </c>
      <c r="EO180" s="13">
        <v>9</v>
      </c>
      <c r="EP180" s="13">
        <v>4</v>
      </c>
      <c r="EQ180" s="13">
        <v>4</v>
      </c>
      <c r="ER180" s="13">
        <v>1</v>
      </c>
      <c r="ES180" s="13">
        <v>2</v>
      </c>
      <c r="ET180" s="13">
        <v>1</v>
      </c>
      <c r="EU180" s="13"/>
      <c r="EV180" s="13"/>
      <c r="EW180" s="13"/>
      <c r="EX180" s="13"/>
      <c r="EY180" s="13"/>
      <c r="EZ180" s="13">
        <v>1</v>
      </c>
      <c r="FA180" s="59">
        <v>4808</v>
      </c>
      <c r="FB180" s="13">
        <v>14</v>
      </c>
      <c r="FC180" s="13">
        <v>23</v>
      </c>
      <c r="FD180" s="13">
        <v>10</v>
      </c>
      <c r="FE180" s="13">
        <v>8</v>
      </c>
      <c r="FF180" s="13">
        <v>12</v>
      </c>
      <c r="FG180" s="13">
        <v>14</v>
      </c>
      <c r="FH180" s="13">
        <v>16</v>
      </c>
      <c r="FI180" s="13">
        <v>10</v>
      </c>
      <c r="FJ180" s="13">
        <v>9</v>
      </c>
      <c r="FK180" s="13">
        <v>13</v>
      </c>
      <c r="FL180" s="13">
        <v>12</v>
      </c>
      <c r="FM180" s="13">
        <v>22</v>
      </c>
      <c r="FN180" s="13">
        <v>16</v>
      </c>
      <c r="FO180" s="13">
        <v>15</v>
      </c>
      <c r="FP180" s="13">
        <v>20</v>
      </c>
      <c r="FQ180" s="13">
        <v>15</v>
      </c>
      <c r="FR180" s="13">
        <v>24</v>
      </c>
      <c r="FS180" s="13">
        <v>25</v>
      </c>
      <c r="FT180" s="13">
        <v>39</v>
      </c>
      <c r="FU180" s="13">
        <v>37</v>
      </c>
      <c r="FV180" s="13">
        <v>49</v>
      </c>
      <c r="FW180" s="13">
        <v>58</v>
      </c>
      <c r="FX180" s="13">
        <v>65</v>
      </c>
      <c r="FY180" s="13">
        <v>67</v>
      </c>
      <c r="FZ180" s="13">
        <v>71</v>
      </c>
      <c r="GA180" s="13">
        <v>91</v>
      </c>
      <c r="GB180" s="13">
        <v>80</v>
      </c>
      <c r="GC180" s="13">
        <v>89</v>
      </c>
      <c r="GD180" s="13">
        <v>99</v>
      </c>
      <c r="GE180" s="13">
        <v>104</v>
      </c>
      <c r="GF180" s="13">
        <v>119</v>
      </c>
      <c r="GG180" s="13">
        <v>140</v>
      </c>
      <c r="GH180" s="13">
        <v>103</v>
      </c>
      <c r="GI180" s="13">
        <v>113</v>
      </c>
      <c r="GJ180" s="13">
        <v>118</v>
      </c>
      <c r="GK180" s="13">
        <v>128</v>
      </c>
      <c r="GL180" s="13">
        <v>99</v>
      </c>
      <c r="GM180" s="13">
        <v>109</v>
      </c>
      <c r="GN180" s="13">
        <v>98</v>
      </c>
      <c r="GO180" s="13">
        <v>109</v>
      </c>
      <c r="GP180" s="13">
        <v>95</v>
      </c>
      <c r="GQ180" s="13">
        <v>93</v>
      </c>
      <c r="GR180" s="13">
        <v>82</v>
      </c>
      <c r="GS180" s="13">
        <v>90</v>
      </c>
      <c r="GT180" s="13">
        <v>84</v>
      </c>
      <c r="GU180" s="13">
        <v>66</v>
      </c>
      <c r="GV180" s="13">
        <v>86</v>
      </c>
      <c r="GW180" s="13">
        <v>67</v>
      </c>
      <c r="GX180" s="13">
        <v>75</v>
      </c>
      <c r="GY180" s="13">
        <v>72</v>
      </c>
      <c r="GZ180" s="13">
        <v>76</v>
      </c>
      <c r="HA180" s="13">
        <v>56</v>
      </c>
      <c r="HB180" s="13">
        <v>74</v>
      </c>
      <c r="HC180" s="13">
        <v>69</v>
      </c>
      <c r="HD180" s="13">
        <v>62</v>
      </c>
      <c r="HE180" s="13">
        <v>70</v>
      </c>
      <c r="HF180" s="13">
        <v>46</v>
      </c>
      <c r="HG180" s="13">
        <v>62</v>
      </c>
      <c r="HH180" s="13">
        <v>52</v>
      </c>
      <c r="HI180" s="13">
        <v>72</v>
      </c>
      <c r="HJ180" s="13">
        <v>48</v>
      </c>
      <c r="HK180" s="13">
        <v>56</v>
      </c>
      <c r="HL180" s="13">
        <v>49</v>
      </c>
      <c r="HM180" s="13">
        <v>41</v>
      </c>
      <c r="HN180" s="13">
        <v>29</v>
      </c>
      <c r="HO180" s="13">
        <v>43</v>
      </c>
      <c r="HP180" s="13">
        <v>28</v>
      </c>
      <c r="HQ180" s="13">
        <v>39</v>
      </c>
      <c r="HR180" s="13">
        <v>33</v>
      </c>
      <c r="HS180" s="13">
        <v>30</v>
      </c>
      <c r="HT180" s="13">
        <v>40</v>
      </c>
      <c r="HU180" s="13">
        <v>28</v>
      </c>
      <c r="HV180" s="13">
        <v>37</v>
      </c>
      <c r="HW180" s="13">
        <v>27</v>
      </c>
      <c r="HX180" s="13">
        <v>29</v>
      </c>
      <c r="HY180" s="13">
        <v>40</v>
      </c>
      <c r="HZ180" s="13">
        <v>17</v>
      </c>
      <c r="IA180" s="13">
        <v>30</v>
      </c>
      <c r="IB180" s="13">
        <v>22</v>
      </c>
      <c r="IC180" s="13">
        <v>24</v>
      </c>
      <c r="ID180" s="13">
        <v>22</v>
      </c>
      <c r="IE180" s="13">
        <v>15</v>
      </c>
      <c r="IF180" s="13">
        <v>15</v>
      </c>
      <c r="IG180" s="13">
        <v>21</v>
      </c>
      <c r="IH180" s="13">
        <v>21</v>
      </c>
      <c r="II180" s="13">
        <v>23</v>
      </c>
      <c r="IJ180" s="13">
        <v>14</v>
      </c>
      <c r="IK180" s="13">
        <v>19</v>
      </c>
      <c r="IL180" s="13">
        <v>17</v>
      </c>
      <c r="IM180" s="13">
        <v>14</v>
      </c>
      <c r="IN180" s="13">
        <v>11</v>
      </c>
      <c r="IO180" s="13">
        <v>15</v>
      </c>
      <c r="IP180" s="13">
        <v>9</v>
      </c>
      <c r="IQ180" s="13">
        <v>6</v>
      </c>
      <c r="IR180" s="13">
        <v>8</v>
      </c>
      <c r="IS180" s="13">
        <v>3</v>
      </c>
      <c r="IT180" s="13">
        <v>7</v>
      </c>
      <c r="IU180" s="13">
        <v>4</v>
      </c>
      <c r="IV180" s="13"/>
      <c r="IW180" s="13">
        <v>3</v>
      </c>
      <c r="IX180" s="13"/>
      <c r="IY180" s="13"/>
      <c r="IZ180" s="13"/>
      <c r="JA180" s="13"/>
      <c r="JB180" s="13"/>
      <c r="JC180" s="13">
        <v>4</v>
      </c>
      <c r="JD180" s="59">
        <v>4653</v>
      </c>
      <c r="JE180" s="13">
        <v>9461</v>
      </c>
      <c r="JF180" s="13"/>
      <c r="JG180" s="351"/>
    </row>
    <row r="181" spans="1:267">
      <c r="A181" s="337" t="s">
        <v>307</v>
      </c>
      <c r="B181" s="37">
        <f t="shared" si="192"/>
        <v>107</v>
      </c>
      <c r="C181" s="37">
        <f t="shared" ref="C181:L185" si="194">+Y177</f>
        <v>112</v>
      </c>
      <c r="D181" s="37">
        <f t="shared" si="194"/>
        <v>187</v>
      </c>
      <c r="E181" s="37">
        <f t="shared" si="194"/>
        <v>189</v>
      </c>
      <c r="F181" s="37">
        <f t="shared" si="194"/>
        <v>503</v>
      </c>
      <c r="G181" s="37">
        <f t="shared" si="194"/>
        <v>523</v>
      </c>
      <c r="H181" s="37">
        <f t="shared" si="194"/>
        <v>607</v>
      </c>
      <c r="I181" s="37">
        <f t="shared" si="194"/>
        <v>657</v>
      </c>
      <c r="J181" s="37">
        <f t="shared" si="194"/>
        <v>608</v>
      </c>
      <c r="K181" s="37">
        <f t="shared" si="194"/>
        <v>580</v>
      </c>
      <c r="L181" s="37">
        <f t="shared" si="194"/>
        <v>458</v>
      </c>
      <c r="M181" s="37">
        <f t="shared" ref="M181:U185" si="195">+AI177</f>
        <v>428</v>
      </c>
      <c r="N181" s="37">
        <f t="shared" si="195"/>
        <v>300</v>
      </c>
      <c r="O181" s="37">
        <f t="shared" si="195"/>
        <v>234</v>
      </c>
      <c r="P181" s="37">
        <f t="shared" si="195"/>
        <v>190</v>
      </c>
      <c r="Q181" s="37">
        <f t="shared" si="195"/>
        <v>195</v>
      </c>
      <c r="R181" s="37">
        <f t="shared" si="195"/>
        <v>127</v>
      </c>
      <c r="S181" s="37">
        <f t="shared" si="195"/>
        <v>276</v>
      </c>
      <c r="T181" s="37">
        <f t="shared" si="195"/>
        <v>45</v>
      </c>
      <c r="U181" s="37">
        <f t="shared" si="195"/>
        <v>191</v>
      </c>
      <c r="W181" s="16" t="s">
        <v>318</v>
      </c>
      <c r="X181" s="458">
        <f t="shared" si="171"/>
        <v>184</v>
      </c>
      <c r="Y181" s="458">
        <f t="shared" si="172"/>
        <v>177</v>
      </c>
      <c r="Z181" s="458">
        <f t="shared" si="173"/>
        <v>258</v>
      </c>
      <c r="AA181" s="458">
        <f t="shared" si="174"/>
        <v>278</v>
      </c>
      <c r="AB181" s="458">
        <f t="shared" si="175"/>
        <v>656</v>
      </c>
      <c r="AC181" s="458">
        <f t="shared" si="176"/>
        <v>703</v>
      </c>
      <c r="AD181" s="458">
        <f t="shared" si="177"/>
        <v>904</v>
      </c>
      <c r="AE181" s="458">
        <f t="shared" si="178"/>
        <v>889</v>
      </c>
      <c r="AF181" s="458">
        <f t="shared" si="179"/>
        <v>736</v>
      </c>
      <c r="AG181" s="458">
        <f t="shared" si="180"/>
        <v>706</v>
      </c>
      <c r="AH181" s="458">
        <f t="shared" si="181"/>
        <v>561</v>
      </c>
      <c r="AI181" s="458">
        <f t="shared" si="182"/>
        <v>492</v>
      </c>
      <c r="AJ181" s="458">
        <f t="shared" si="183"/>
        <v>351</v>
      </c>
      <c r="AK181" s="458">
        <f t="shared" si="184"/>
        <v>302</v>
      </c>
      <c r="AL181" s="458">
        <f t="shared" si="185"/>
        <v>202</v>
      </c>
      <c r="AM181" s="458">
        <f t="shared" si="186"/>
        <v>218</v>
      </c>
      <c r="AN181" s="458">
        <f t="shared" si="187"/>
        <v>105</v>
      </c>
      <c r="AO181" s="458">
        <f t="shared" si="188"/>
        <v>243</v>
      </c>
      <c r="AP181" s="458">
        <f t="shared" si="189"/>
        <v>43</v>
      </c>
      <c r="AQ181" s="458">
        <f t="shared" si="190"/>
        <v>147</v>
      </c>
      <c r="AR181" s="458">
        <f t="shared" si="191"/>
        <v>1</v>
      </c>
      <c r="AT181" s="16" t="s">
        <v>318</v>
      </c>
      <c r="AU181" s="13">
        <v>7</v>
      </c>
      <c r="AV181" s="13">
        <v>27</v>
      </c>
      <c r="AW181" s="13">
        <v>14</v>
      </c>
      <c r="AX181" s="13">
        <v>16</v>
      </c>
      <c r="AY181" s="13">
        <v>19</v>
      </c>
      <c r="AZ181" s="13">
        <v>12</v>
      </c>
      <c r="BA181" s="13">
        <v>23</v>
      </c>
      <c r="BB181" s="13">
        <v>20</v>
      </c>
      <c r="BC181" s="13">
        <v>20</v>
      </c>
      <c r="BD181" s="13">
        <v>19</v>
      </c>
      <c r="BE181" s="13">
        <v>28</v>
      </c>
      <c r="BF181" s="13">
        <v>22</v>
      </c>
      <c r="BG181" s="13">
        <v>12</v>
      </c>
      <c r="BH181" s="13">
        <v>25</v>
      </c>
      <c r="BI181" s="13">
        <v>20</v>
      </c>
      <c r="BJ181" s="13">
        <v>31</v>
      </c>
      <c r="BK181" s="13">
        <v>24</v>
      </c>
      <c r="BL181" s="13">
        <v>29</v>
      </c>
      <c r="BM181" s="13">
        <v>37</v>
      </c>
      <c r="BN181" s="13">
        <v>50</v>
      </c>
      <c r="BO181" s="13">
        <v>51</v>
      </c>
      <c r="BP181" s="13">
        <v>46</v>
      </c>
      <c r="BQ181" s="13">
        <v>50</v>
      </c>
      <c r="BR181" s="13">
        <v>57</v>
      </c>
      <c r="BS181" s="13">
        <v>72</v>
      </c>
      <c r="BT181" s="13">
        <v>70</v>
      </c>
      <c r="BU181" s="13">
        <v>83</v>
      </c>
      <c r="BV181" s="13">
        <v>80</v>
      </c>
      <c r="BW181" s="13">
        <v>87</v>
      </c>
      <c r="BX181" s="13">
        <v>107</v>
      </c>
      <c r="BY181" s="13">
        <v>94</v>
      </c>
      <c r="BZ181" s="13">
        <v>111</v>
      </c>
      <c r="CA181" s="13">
        <v>84</v>
      </c>
      <c r="CB181" s="13">
        <v>94</v>
      </c>
      <c r="CC181" s="13">
        <v>89</v>
      </c>
      <c r="CD181" s="13">
        <v>84</v>
      </c>
      <c r="CE181" s="13">
        <v>73</v>
      </c>
      <c r="CF181" s="13">
        <v>80</v>
      </c>
      <c r="CG181" s="13">
        <v>89</v>
      </c>
      <c r="CH181" s="13">
        <v>91</v>
      </c>
      <c r="CI181" s="13">
        <v>66</v>
      </c>
      <c r="CJ181" s="13">
        <v>92</v>
      </c>
      <c r="CK181" s="13">
        <v>77</v>
      </c>
      <c r="CL181" s="13">
        <v>61</v>
      </c>
      <c r="CM181" s="13">
        <v>72</v>
      </c>
      <c r="CN181" s="13">
        <v>69</v>
      </c>
      <c r="CO181" s="13">
        <v>77</v>
      </c>
      <c r="CP181" s="13">
        <v>64</v>
      </c>
      <c r="CQ181" s="13">
        <v>61</v>
      </c>
      <c r="CR181" s="13">
        <v>67</v>
      </c>
      <c r="CS181" s="13">
        <v>60</v>
      </c>
      <c r="CT181" s="13">
        <v>58</v>
      </c>
      <c r="CU181" s="13">
        <v>49</v>
      </c>
      <c r="CV181" s="13">
        <v>67</v>
      </c>
      <c r="CW181" s="13">
        <v>60</v>
      </c>
      <c r="CX181" s="13">
        <v>49</v>
      </c>
      <c r="CY181" s="13">
        <v>41</v>
      </c>
      <c r="CZ181" s="13">
        <v>44</v>
      </c>
      <c r="DA181" s="13">
        <v>31</v>
      </c>
      <c r="DB181" s="13">
        <v>33</v>
      </c>
      <c r="DC181" s="13">
        <v>46</v>
      </c>
      <c r="DD181" s="13">
        <v>36</v>
      </c>
      <c r="DE181" s="13">
        <v>30</v>
      </c>
      <c r="DF181" s="13">
        <v>34</v>
      </c>
      <c r="DG181" s="13">
        <v>26</v>
      </c>
      <c r="DH181" s="13">
        <v>23</v>
      </c>
      <c r="DI181" s="13">
        <v>39</v>
      </c>
      <c r="DJ181" s="13">
        <v>24</v>
      </c>
      <c r="DK181" s="13">
        <v>23</v>
      </c>
      <c r="DL181" s="13">
        <v>21</v>
      </c>
      <c r="DM181" s="13">
        <v>29</v>
      </c>
      <c r="DN181" s="13">
        <v>8</v>
      </c>
      <c r="DO181" s="13">
        <v>33</v>
      </c>
      <c r="DP181" s="13">
        <v>12</v>
      </c>
      <c r="DQ181" s="13">
        <v>32</v>
      </c>
      <c r="DR181" s="13">
        <v>16</v>
      </c>
      <c r="DS181" s="13">
        <v>16</v>
      </c>
      <c r="DT181" s="13">
        <v>25</v>
      </c>
      <c r="DU181" s="13">
        <v>26</v>
      </c>
      <c r="DV181" s="13">
        <v>21</v>
      </c>
      <c r="DW181" s="13">
        <v>31</v>
      </c>
      <c r="DX181" s="13">
        <v>15</v>
      </c>
      <c r="DY181" s="13">
        <v>22</v>
      </c>
      <c r="DZ181" s="13">
        <v>29</v>
      </c>
      <c r="EA181" s="13">
        <v>18</v>
      </c>
      <c r="EB181" s="13">
        <v>25</v>
      </c>
      <c r="EC181" s="13">
        <v>18</v>
      </c>
      <c r="ED181" s="13">
        <v>24</v>
      </c>
      <c r="EE181" s="13">
        <v>23</v>
      </c>
      <c r="EF181" s="13">
        <v>38</v>
      </c>
      <c r="EG181" s="13">
        <v>24</v>
      </c>
      <c r="EH181" s="13">
        <v>23</v>
      </c>
      <c r="EI181" s="13">
        <v>25</v>
      </c>
      <c r="EJ181" s="13">
        <v>21</v>
      </c>
      <c r="EK181" s="13">
        <v>10</v>
      </c>
      <c r="EL181" s="13">
        <v>5</v>
      </c>
      <c r="EM181" s="13">
        <v>15</v>
      </c>
      <c r="EN181" s="13">
        <v>9</v>
      </c>
      <c r="EO181" s="13">
        <v>5</v>
      </c>
      <c r="EP181" s="13">
        <v>6</v>
      </c>
      <c r="EQ181" s="13">
        <v>1</v>
      </c>
      <c r="ER181" s="13">
        <v>2</v>
      </c>
      <c r="ES181" s="13">
        <v>1</v>
      </c>
      <c r="ET181" s="13"/>
      <c r="EU181" s="13"/>
      <c r="EV181" s="13"/>
      <c r="EW181" s="13"/>
      <c r="EX181" s="13"/>
      <c r="EY181" s="13"/>
      <c r="EZ181" s="13"/>
      <c r="FA181" s="59">
        <v>4155</v>
      </c>
      <c r="FB181" s="13">
        <v>18</v>
      </c>
      <c r="FC181" s="13">
        <v>29</v>
      </c>
      <c r="FD181" s="13">
        <v>16</v>
      </c>
      <c r="FE181" s="13">
        <v>10</v>
      </c>
      <c r="FF181" s="13">
        <v>18</v>
      </c>
      <c r="FG181" s="13">
        <v>17</v>
      </c>
      <c r="FH181" s="13">
        <v>21</v>
      </c>
      <c r="FI181" s="13">
        <v>17</v>
      </c>
      <c r="FJ181" s="13">
        <v>16</v>
      </c>
      <c r="FK181" s="13">
        <v>22</v>
      </c>
      <c r="FL181" s="13">
        <v>20</v>
      </c>
      <c r="FM181" s="13">
        <v>25</v>
      </c>
      <c r="FN181" s="13">
        <v>18</v>
      </c>
      <c r="FO181" s="13">
        <v>18</v>
      </c>
      <c r="FP181" s="13">
        <v>29</v>
      </c>
      <c r="FQ181" s="13">
        <v>30</v>
      </c>
      <c r="FR181" s="13">
        <v>22</v>
      </c>
      <c r="FS181" s="13">
        <v>21</v>
      </c>
      <c r="FT181" s="13">
        <v>29</v>
      </c>
      <c r="FU181" s="13">
        <v>46</v>
      </c>
      <c r="FV181" s="13">
        <v>41</v>
      </c>
      <c r="FW181" s="13">
        <v>57</v>
      </c>
      <c r="FX181" s="13">
        <v>48</v>
      </c>
      <c r="FY181" s="13">
        <v>52</v>
      </c>
      <c r="FZ181" s="13">
        <v>69</v>
      </c>
      <c r="GA181" s="13">
        <v>61</v>
      </c>
      <c r="GB181" s="13">
        <v>79</v>
      </c>
      <c r="GC181" s="13">
        <v>82</v>
      </c>
      <c r="GD181" s="13">
        <v>77</v>
      </c>
      <c r="GE181" s="13">
        <v>90</v>
      </c>
      <c r="GF181" s="13">
        <v>99</v>
      </c>
      <c r="GG181" s="13">
        <v>93</v>
      </c>
      <c r="GH181" s="13">
        <v>97</v>
      </c>
      <c r="GI181" s="13">
        <v>92</v>
      </c>
      <c r="GJ181" s="13">
        <v>97</v>
      </c>
      <c r="GK181" s="13">
        <v>97</v>
      </c>
      <c r="GL181" s="13">
        <v>90</v>
      </c>
      <c r="GM181" s="13">
        <v>77</v>
      </c>
      <c r="GN181" s="13">
        <v>82</v>
      </c>
      <c r="GO181" s="13">
        <v>80</v>
      </c>
      <c r="GP181" s="13">
        <v>88</v>
      </c>
      <c r="GQ181" s="13">
        <v>86</v>
      </c>
      <c r="GR181" s="13">
        <v>78</v>
      </c>
      <c r="GS181" s="13">
        <v>78</v>
      </c>
      <c r="GT181" s="13">
        <v>69</v>
      </c>
      <c r="GU181" s="13">
        <v>71</v>
      </c>
      <c r="GV181" s="13">
        <v>64</v>
      </c>
      <c r="GW181" s="13">
        <v>72</v>
      </c>
      <c r="GX181" s="13">
        <v>68</v>
      </c>
      <c r="GY181" s="13">
        <v>62</v>
      </c>
      <c r="GZ181" s="13">
        <v>70</v>
      </c>
      <c r="HA181" s="13">
        <v>72</v>
      </c>
      <c r="HB181" s="13">
        <v>63</v>
      </c>
      <c r="HC181" s="13">
        <v>62</v>
      </c>
      <c r="HD181" s="13">
        <v>54</v>
      </c>
      <c r="HE181" s="13">
        <v>57</v>
      </c>
      <c r="HF181" s="13">
        <v>51</v>
      </c>
      <c r="HG181" s="13">
        <v>48</v>
      </c>
      <c r="HH181" s="13">
        <v>35</v>
      </c>
      <c r="HI181" s="13">
        <v>49</v>
      </c>
      <c r="HJ181" s="13">
        <v>44</v>
      </c>
      <c r="HK181" s="13">
        <v>51</v>
      </c>
      <c r="HL181" s="13">
        <v>39</v>
      </c>
      <c r="HM181" s="13">
        <v>40</v>
      </c>
      <c r="HN181" s="13">
        <v>25</v>
      </c>
      <c r="HO181" s="13">
        <v>27</v>
      </c>
      <c r="HP181" s="13">
        <v>44</v>
      </c>
      <c r="HQ181" s="13">
        <v>21</v>
      </c>
      <c r="HR181" s="13">
        <v>28</v>
      </c>
      <c r="HS181" s="13">
        <v>32</v>
      </c>
      <c r="HT181" s="13">
        <v>23</v>
      </c>
      <c r="HU181" s="13">
        <v>26</v>
      </c>
      <c r="HV181" s="13">
        <v>32</v>
      </c>
      <c r="HW181" s="13">
        <v>24</v>
      </c>
      <c r="HX181" s="13">
        <v>17</v>
      </c>
      <c r="HY181" s="13">
        <v>20</v>
      </c>
      <c r="HZ181" s="13">
        <v>18</v>
      </c>
      <c r="IA181" s="13">
        <v>13</v>
      </c>
      <c r="IB181" s="13">
        <v>13</v>
      </c>
      <c r="IC181" s="13">
        <v>16</v>
      </c>
      <c r="ID181" s="13">
        <v>18</v>
      </c>
      <c r="IE181" s="13">
        <v>12</v>
      </c>
      <c r="IF181" s="13">
        <v>9</v>
      </c>
      <c r="IG181" s="13">
        <v>15</v>
      </c>
      <c r="IH181" s="13">
        <v>10</v>
      </c>
      <c r="II181" s="13">
        <v>13</v>
      </c>
      <c r="IJ181" s="13">
        <v>8</v>
      </c>
      <c r="IK181" s="13">
        <v>4</v>
      </c>
      <c r="IL181" s="13">
        <v>6</v>
      </c>
      <c r="IM181" s="13">
        <v>10</v>
      </c>
      <c r="IN181" s="13">
        <v>9</v>
      </c>
      <c r="IO181" s="13">
        <v>13</v>
      </c>
      <c r="IP181" s="13">
        <v>5</v>
      </c>
      <c r="IQ181" s="13">
        <v>3</v>
      </c>
      <c r="IR181" s="13">
        <v>4</v>
      </c>
      <c r="IS181" s="13">
        <v>2</v>
      </c>
      <c r="IT181" s="13">
        <v>2</v>
      </c>
      <c r="IU181" s="13">
        <v>3</v>
      </c>
      <c r="IV181" s="13">
        <v>1</v>
      </c>
      <c r="IW181" s="13"/>
      <c r="IX181" s="13"/>
      <c r="IY181" s="13"/>
      <c r="IZ181" s="13"/>
      <c r="JA181" s="13">
        <v>1</v>
      </c>
      <c r="JB181" s="13"/>
      <c r="JC181" s="13">
        <v>1</v>
      </c>
      <c r="JD181" s="59">
        <v>4001</v>
      </c>
      <c r="JE181" s="13">
        <v>8156</v>
      </c>
      <c r="JF181" s="13"/>
      <c r="JG181" s="351"/>
    </row>
    <row r="182" spans="1:267">
      <c r="A182" s="337" t="s">
        <v>308</v>
      </c>
      <c r="B182" s="37">
        <f t="shared" si="192"/>
        <v>80</v>
      </c>
      <c r="C182" s="37">
        <f t="shared" si="194"/>
        <v>105</v>
      </c>
      <c r="D182" s="37">
        <f t="shared" si="194"/>
        <v>153</v>
      </c>
      <c r="E182" s="37">
        <f t="shared" si="194"/>
        <v>160</v>
      </c>
      <c r="F182" s="37">
        <f t="shared" si="194"/>
        <v>495</v>
      </c>
      <c r="G182" s="37">
        <f t="shared" si="194"/>
        <v>519</v>
      </c>
      <c r="H182" s="37">
        <f t="shared" si="194"/>
        <v>757</v>
      </c>
      <c r="I182" s="37">
        <f t="shared" si="194"/>
        <v>734</v>
      </c>
      <c r="J182" s="37">
        <f t="shared" si="194"/>
        <v>690</v>
      </c>
      <c r="K182" s="37">
        <f t="shared" si="194"/>
        <v>593</v>
      </c>
      <c r="L182" s="37">
        <f t="shared" si="194"/>
        <v>480</v>
      </c>
      <c r="M182" s="37">
        <f t="shared" si="195"/>
        <v>400</v>
      </c>
      <c r="N182" s="37">
        <f t="shared" si="195"/>
        <v>299</v>
      </c>
      <c r="O182" s="37">
        <f t="shared" si="195"/>
        <v>270</v>
      </c>
      <c r="P182" s="37">
        <f t="shared" si="195"/>
        <v>175</v>
      </c>
      <c r="Q182" s="37">
        <f t="shared" si="195"/>
        <v>171</v>
      </c>
      <c r="R182" s="37">
        <f t="shared" si="195"/>
        <v>120</v>
      </c>
      <c r="S182" s="37">
        <f t="shared" si="195"/>
        <v>230</v>
      </c>
      <c r="T182" s="37">
        <f t="shared" si="195"/>
        <v>33</v>
      </c>
      <c r="U182" s="37">
        <f t="shared" si="195"/>
        <v>170</v>
      </c>
      <c r="W182" s="16" t="s">
        <v>319</v>
      </c>
      <c r="X182" s="458">
        <f t="shared" si="171"/>
        <v>96</v>
      </c>
      <c r="Y182" s="458">
        <f t="shared" si="172"/>
        <v>79</v>
      </c>
      <c r="Z182" s="458">
        <f t="shared" si="173"/>
        <v>145</v>
      </c>
      <c r="AA182" s="458">
        <f t="shared" si="174"/>
        <v>154</v>
      </c>
      <c r="AB182" s="458">
        <f t="shared" si="175"/>
        <v>575</v>
      </c>
      <c r="AC182" s="458">
        <f t="shared" si="176"/>
        <v>663</v>
      </c>
      <c r="AD182" s="458">
        <f t="shared" si="177"/>
        <v>674</v>
      </c>
      <c r="AE182" s="458">
        <f t="shared" si="178"/>
        <v>731</v>
      </c>
      <c r="AF182" s="458">
        <f t="shared" si="179"/>
        <v>474</v>
      </c>
      <c r="AG182" s="458">
        <f t="shared" si="180"/>
        <v>488</v>
      </c>
      <c r="AH182" s="458">
        <f t="shared" si="181"/>
        <v>387</v>
      </c>
      <c r="AI182" s="458">
        <f t="shared" si="182"/>
        <v>379</v>
      </c>
      <c r="AJ182" s="458">
        <f t="shared" si="183"/>
        <v>290</v>
      </c>
      <c r="AK182" s="458">
        <f t="shared" si="184"/>
        <v>298</v>
      </c>
      <c r="AL182" s="458">
        <f t="shared" si="185"/>
        <v>217</v>
      </c>
      <c r="AM182" s="458">
        <f t="shared" si="186"/>
        <v>208</v>
      </c>
      <c r="AN182" s="458">
        <f t="shared" si="187"/>
        <v>145</v>
      </c>
      <c r="AO182" s="458">
        <f t="shared" si="188"/>
        <v>235</v>
      </c>
      <c r="AP182" s="458">
        <f t="shared" si="189"/>
        <v>45</v>
      </c>
      <c r="AQ182" s="458">
        <f t="shared" si="190"/>
        <v>161</v>
      </c>
      <c r="AR182" s="458">
        <f t="shared" si="191"/>
        <v>2</v>
      </c>
      <c r="AT182" s="16" t="s">
        <v>319</v>
      </c>
      <c r="AU182" s="13">
        <v>7</v>
      </c>
      <c r="AV182" s="13">
        <v>12</v>
      </c>
      <c r="AW182" s="13">
        <v>12</v>
      </c>
      <c r="AX182" s="13">
        <v>3</v>
      </c>
      <c r="AY182" s="13">
        <v>9</v>
      </c>
      <c r="AZ182" s="13">
        <v>4</v>
      </c>
      <c r="BA182" s="13">
        <v>7</v>
      </c>
      <c r="BB182" s="13">
        <v>7</v>
      </c>
      <c r="BC182" s="13">
        <v>6</v>
      </c>
      <c r="BD182" s="13">
        <v>12</v>
      </c>
      <c r="BE182" s="13">
        <v>4</v>
      </c>
      <c r="BF182" s="13">
        <v>11</v>
      </c>
      <c r="BG182" s="13">
        <v>7</v>
      </c>
      <c r="BH182" s="13">
        <v>10</v>
      </c>
      <c r="BI182" s="13">
        <v>10</v>
      </c>
      <c r="BJ182" s="13">
        <v>19</v>
      </c>
      <c r="BK182" s="13">
        <v>17</v>
      </c>
      <c r="BL182" s="13">
        <v>23</v>
      </c>
      <c r="BM182" s="13">
        <v>20</v>
      </c>
      <c r="BN182" s="13">
        <v>33</v>
      </c>
      <c r="BO182" s="13">
        <v>38</v>
      </c>
      <c r="BP182" s="13">
        <v>48</v>
      </c>
      <c r="BQ182" s="13">
        <v>43</v>
      </c>
      <c r="BR182" s="13">
        <v>58</v>
      </c>
      <c r="BS182" s="13">
        <v>66</v>
      </c>
      <c r="BT182" s="13">
        <v>74</v>
      </c>
      <c r="BU182" s="13">
        <v>79</v>
      </c>
      <c r="BV182" s="13">
        <v>82</v>
      </c>
      <c r="BW182" s="13">
        <v>81</v>
      </c>
      <c r="BX182" s="13">
        <v>94</v>
      </c>
      <c r="BY182" s="13">
        <v>113</v>
      </c>
      <c r="BZ182" s="13">
        <v>85</v>
      </c>
      <c r="CA182" s="13">
        <v>84</v>
      </c>
      <c r="CB182" s="13">
        <v>79</v>
      </c>
      <c r="CC182" s="13">
        <v>77</v>
      </c>
      <c r="CD182" s="13">
        <v>77</v>
      </c>
      <c r="CE182" s="13">
        <v>72</v>
      </c>
      <c r="CF182" s="13">
        <v>42</v>
      </c>
      <c r="CG182" s="13">
        <v>47</v>
      </c>
      <c r="CH182" s="13">
        <v>55</v>
      </c>
      <c r="CI182" s="13">
        <v>52</v>
      </c>
      <c r="CJ182" s="13">
        <v>43</v>
      </c>
      <c r="CK182" s="13">
        <v>56</v>
      </c>
      <c r="CL182" s="13">
        <v>60</v>
      </c>
      <c r="CM182" s="13">
        <v>49</v>
      </c>
      <c r="CN182" s="13">
        <v>43</v>
      </c>
      <c r="CO182" s="13">
        <v>59</v>
      </c>
      <c r="CP182" s="13">
        <v>31</v>
      </c>
      <c r="CQ182" s="13">
        <v>47</v>
      </c>
      <c r="CR182" s="13">
        <v>48</v>
      </c>
      <c r="CS182" s="13">
        <v>51</v>
      </c>
      <c r="CT182" s="13">
        <v>32</v>
      </c>
      <c r="CU182" s="13">
        <v>35</v>
      </c>
      <c r="CV182" s="13">
        <v>44</v>
      </c>
      <c r="CW182" s="13">
        <v>29</v>
      </c>
      <c r="CX182" s="13">
        <v>42</v>
      </c>
      <c r="CY182" s="13">
        <v>38</v>
      </c>
      <c r="CZ182" s="13">
        <v>37</v>
      </c>
      <c r="DA182" s="13">
        <v>37</v>
      </c>
      <c r="DB182" s="13">
        <v>34</v>
      </c>
      <c r="DC182" s="13">
        <v>42</v>
      </c>
      <c r="DD182" s="13">
        <v>33</v>
      </c>
      <c r="DE182" s="13">
        <v>18</v>
      </c>
      <c r="DF182" s="13">
        <v>39</v>
      </c>
      <c r="DG182" s="13">
        <v>28</v>
      </c>
      <c r="DH182" s="13">
        <v>36</v>
      </c>
      <c r="DI182" s="13">
        <v>28</v>
      </c>
      <c r="DJ182" s="13">
        <v>21</v>
      </c>
      <c r="DK182" s="13">
        <v>27</v>
      </c>
      <c r="DL182" s="13">
        <v>26</v>
      </c>
      <c r="DM182" s="13">
        <v>22</v>
      </c>
      <c r="DN182" s="13">
        <v>21</v>
      </c>
      <c r="DO182" s="13">
        <v>14</v>
      </c>
      <c r="DP182" s="13">
        <v>19</v>
      </c>
      <c r="DQ182" s="13">
        <v>23</v>
      </c>
      <c r="DR182" s="13">
        <v>26</v>
      </c>
      <c r="DS182" s="13">
        <v>18</v>
      </c>
      <c r="DT182" s="13">
        <v>23</v>
      </c>
      <c r="DU182" s="13">
        <v>21</v>
      </c>
      <c r="DV182" s="13">
        <v>21</v>
      </c>
      <c r="DW182" s="13">
        <v>22</v>
      </c>
      <c r="DX182" s="13">
        <v>20</v>
      </c>
      <c r="DY182" s="13">
        <v>23</v>
      </c>
      <c r="DZ182" s="13">
        <v>25</v>
      </c>
      <c r="EA182" s="13">
        <v>33</v>
      </c>
      <c r="EB182" s="13">
        <v>18</v>
      </c>
      <c r="EC182" s="13">
        <v>20</v>
      </c>
      <c r="ED182" s="13">
        <v>21</v>
      </c>
      <c r="EE182" s="13">
        <v>23</v>
      </c>
      <c r="EF182" s="13">
        <v>30</v>
      </c>
      <c r="EG182" s="13">
        <v>18</v>
      </c>
      <c r="EH182" s="13">
        <v>21</v>
      </c>
      <c r="EI182" s="13">
        <v>24</v>
      </c>
      <c r="EJ182" s="13">
        <v>20</v>
      </c>
      <c r="EK182" s="13">
        <v>11</v>
      </c>
      <c r="EL182" s="13">
        <v>16</v>
      </c>
      <c r="EM182" s="13">
        <v>12</v>
      </c>
      <c r="EN182" s="13">
        <v>13</v>
      </c>
      <c r="EO182" s="13">
        <v>9</v>
      </c>
      <c r="EP182" s="13">
        <v>6</v>
      </c>
      <c r="EQ182" s="13">
        <v>2</v>
      </c>
      <c r="ER182" s="13">
        <v>3</v>
      </c>
      <c r="ES182" s="13">
        <v>2</v>
      </c>
      <c r="ET182" s="13">
        <v>2</v>
      </c>
      <c r="EU182" s="13">
        <v>1</v>
      </c>
      <c r="EV182" s="13"/>
      <c r="EW182" s="13"/>
      <c r="EX182" s="13"/>
      <c r="EY182" s="13">
        <v>1</v>
      </c>
      <c r="EZ182" s="13"/>
      <c r="FA182" s="59">
        <v>3396</v>
      </c>
      <c r="FB182" s="13">
        <v>9</v>
      </c>
      <c r="FC182" s="13">
        <v>10</v>
      </c>
      <c r="FD182" s="13">
        <v>13</v>
      </c>
      <c r="FE182" s="13">
        <v>7</v>
      </c>
      <c r="FF182" s="13">
        <v>12</v>
      </c>
      <c r="FG182" s="13">
        <v>12</v>
      </c>
      <c r="FH182" s="13">
        <v>5</v>
      </c>
      <c r="FI182" s="13">
        <v>6</v>
      </c>
      <c r="FJ182" s="13">
        <v>16</v>
      </c>
      <c r="FK182" s="13">
        <v>6</v>
      </c>
      <c r="FL182" s="13">
        <v>9</v>
      </c>
      <c r="FM182" s="13">
        <v>12</v>
      </c>
      <c r="FN182" s="13">
        <v>7</v>
      </c>
      <c r="FO182" s="13">
        <v>10</v>
      </c>
      <c r="FP182" s="13">
        <v>10</v>
      </c>
      <c r="FQ182" s="13">
        <v>21</v>
      </c>
      <c r="FR182" s="13">
        <v>12</v>
      </c>
      <c r="FS182" s="13">
        <v>21</v>
      </c>
      <c r="FT182" s="13">
        <v>14</v>
      </c>
      <c r="FU182" s="13">
        <v>29</v>
      </c>
      <c r="FV182" s="13">
        <v>31</v>
      </c>
      <c r="FW182" s="13">
        <v>30</v>
      </c>
      <c r="FX182" s="13">
        <v>35</v>
      </c>
      <c r="FY182" s="13">
        <v>60</v>
      </c>
      <c r="FZ182" s="13">
        <v>47</v>
      </c>
      <c r="GA182" s="13">
        <v>54</v>
      </c>
      <c r="GB182" s="13">
        <v>73</v>
      </c>
      <c r="GC182" s="13">
        <v>68</v>
      </c>
      <c r="GD182" s="13">
        <v>94</v>
      </c>
      <c r="GE182" s="13">
        <v>83</v>
      </c>
      <c r="GF182" s="13">
        <v>67</v>
      </c>
      <c r="GG182" s="13">
        <v>76</v>
      </c>
      <c r="GH182" s="13">
        <v>78</v>
      </c>
      <c r="GI182" s="13">
        <v>74</v>
      </c>
      <c r="GJ182" s="13">
        <v>57</v>
      </c>
      <c r="GK182" s="13">
        <v>83</v>
      </c>
      <c r="GL182" s="13">
        <v>69</v>
      </c>
      <c r="GM182" s="13">
        <v>54</v>
      </c>
      <c r="GN182" s="13">
        <v>55</v>
      </c>
      <c r="GO182" s="13">
        <v>61</v>
      </c>
      <c r="GP182" s="13">
        <v>51</v>
      </c>
      <c r="GQ182" s="13">
        <v>56</v>
      </c>
      <c r="GR182" s="13">
        <v>46</v>
      </c>
      <c r="GS182" s="13">
        <v>44</v>
      </c>
      <c r="GT182" s="13">
        <v>48</v>
      </c>
      <c r="GU182" s="13">
        <v>52</v>
      </c>
      <c r="GV182" s="13">
        <v>50</v>
      </c>
      <c r="GW182" s="13">
        <v>53</v>
      </c>
      <c r="GX182" s="13">
        <v>36</v>
      </c>
      <c r="GY182" s="13">
        <v>38</v>
      </c>
      <c r="GZ182" s="13">
        <v>35</v>
      </c>
      <c r="HA182" s="13">
        <v>54</v>
      </c>
      <c r="HB182" s="13">
        <v>42</v>
      </c>
      <c r="HC182" s="13">
        <v>27</v>
      </c>
      <c r="HD182" s="13">
        <v>29</v>
      </c>
      <c r="HE182" s="13">
        <v>42</v>
      </c>
      <c r="HF182" s="13">
        <v>34</v>
      </c>
      <c r="HG182" s="13">
        <v>39</v>
      </c>
      <c r="HH182" s="13">
        <v>44</v>
      </c>
      <c r="HI182" s="13">
        <v>41</v>
      </c>
      <c r="HJ182" s="13">
        <v>31</v>
      </c>
      <c r="HK182" s="13">
        <v>34</v>
      </c>
      <c r="HL182" s="13">
        <v>26</v>
      </c>
      <c r="HM182" s="13">
        <v>36</v>
      </c>
      <c r="HN182" s="13">
        <v>25</v>
      </c>
      <c r="HO182" s="13">
        <v>25</v>
      </c>
      <c r="HP182" s="13">
        <v>29</v>
      </c>
      <c r="HQ182" s="13">
        <v>29</v>
      </c>
      <c r="HR182" s="13">
        <v>22</v>
      </c>
      <c r="HS182" s="13">
        <v>33</v>
      </c>
      <c r="HT182" s="13">
        <v>25</v>
      </c>
      <c r="HU182" s="13">
        <v>24</v>
      </c>
      <c r="HV182" s="13">
        <v>18</v>
      </c>
      <c r="HW182" s="13">
        <v>24</v>
      </c>
      <c r="HX182" s="13">
        <v>27</v>
      </c>
      <c r="HY182" s="13">
        <v>14</v>
      </c>
      <c r="HZ182" s="13">
        <v>21</v>
      </c>
      <c r="IA182" s="13">
        <v>26</v>
      </c>
      <c r="IB182" s="13">
        <v>18</v>
      </c>
      <c r="IC182" s="13">
        <v>20</v>
      </c>
      <c r="ID182" s="13">
        <v>13</v>
      </c>
      <c r="IE182" s="13">
        <v>16</v>
      </c>
      <c r="IF182" s="13">
        <v>12</v>
      </c>
      <c r="IG182" s="13">
        <v>11</v>
      </c>
      <c r="IH182" s="13">
        <v>13</v>
      </c>
      <c r="II182" s="13">
        <v>19</v>
      </c>
      <c r="IJ182" s="13">
        <v>13</v>
      </c>
      <c r="IK182" s="13">
        <v>15</v>
      </c>
      <c r="IL182" s="13">
        <v>24</v>
      </c>
      <c r="IM182" s="13">
        <v>9</v>
      </c>
      <c r="IN182" s="13">
        <v>8</v>
      </c>
      <c r="IO182" s="13">
        <v>8</v>
      </c>
      <c r="IP182" s="13">
        <v>7</v>
      </c>
      <c r="IQ182" s="13">
        <v>6</v>
      </c>
      <c r="IR182" s="13">
        <v>6</v>
      </c>
      <c r="IS182" s="13">
        <v>1</v>
      </c>
      <c r="IT182" s="13">
        <v>6</v>
      </c>
      <c r="IU182" s="13"/>
      <c r="IV182" s="13">
        <v>1</v>
      </c>
      <c r="IW182" s="13"/>
      <c r="IX182" s="13"/>
      <c r="IY182" s="13"/>
      <c r="IZ182" s="13">
        <v>2</v>
      </c>
      <c r="JA182" s="13"/>
      <c r="JB182" s="13"/>
      <c r="JC182" s="13">
        <v>2</v>
      </c>
      <c r="JD182" s="59">
        <v>3050</v>
      </c>
      <c r="JE182" s="13">
        <v>6446</v>
      </c>
      <c r="JF182" s="13"/>
      <c r="JG182" s="351"/>
    </row>
    <row r="183" spans="1:267">
      <c r="A183" s="337" t="s">
        <v>309</v>
      </c>
      <c r="B183" s="37">
        <f t="shared" si="192"/>
        <v>90</v>
      </c>
      <c r="C183" s="37">
        <f t="shared" si="194"/>
        <v>94</v>
      </c>
      <c r="D183" s="37">
        <f t="shared" si="194"/>
        <v>178</v>
      </c>
      <c r="E183" s="37">
        <f t="shared" si="194"/>
        <v>193</v>
      </c>
      <c r="F183" s="37">
        <f t="shared" si="194"/>
        <v>490</v>
      </c>
      <c r="G183" s="37">
        <f t="shared" si="194"/>
        <v>619</v>
      </c>
      <c r="H183" s="37">
        <f t="shared" si="194"/>
        <v>793</v>
      </c>
      <c r="I183" s="37">
        <f t="shared" si="194"/>
        <v>817</v>
      </c>
      <c r="J183" s="37">
        <f t="shared" si="194"/>
        <v>687</v>
      </c>
      <c r="K183" s="37">
        <f t="shared" si="194"/>
        <v>720</v>
      </c>
      <c r="L183" s="37">
        <f t="shared" si="194"/>
        <v>549</v>
      </c>
      <c r="M183" s="37">
        <f t="shared" si="195"/>
        <v>521</v>
      </c>
      <c r="N183" s="37">
        <f t="shared" si="195"/>
        <v>397</v>
      </c>
      <c r="O183" s="37">
        <f t="shared" si="195"/>
        <v>319</v>
      </c>
      <c r="P183" s="37">
        <f t="shared" si="195"/>
        <v>214</v>
      </c>
      <c r="Q183" s="37">
        <f t="shared" si="195"/>
        <v>287</v>
      </c>
      <c r="R183" s="37">
        <f t="shared" si="195"/>
        <v>166</v>
      </c>
      <c r="S183" s="37">
        <f t="shared" si="195"/>
        <v>326</v>
      </c>
      <c r="T183" s="37">
        <f t="shared" si="195"/>
        <v>56</v>
      </c>
      <c r="U183" s="37">
        <f t="shared" si="195"/>
        <v>217</v>
      </c>
      <c r="W183" s="16" t="s">
        <v>320</v>
      </c>
      <c r="X183" s="458">
        <f t="shared" si="171"/>
        <v>295</v>
      </c>
      <c r="Y183" s="458">
        <f t="shared" si="172"/>
        <v>275</v>
      </c>
      <c r="Z183" s="458">
        <f t="shared" si="173"/>
        <v>409</v>
      </c>
      <c r="AA183" s="458">
        <f t="shared" si="174"/>
        <v>409</v>
      </c>
      <c r="AB183" s="458">
        <f t="shared" si="175"/>
        <v>1135</v>
      </c>
      <c r="AC183" s="458">
        <f t="shared" si="176"/>
        <v>1169</v>
      </c>
      <c r="AD183" s="458">
        <f t="shared" si="177"/>
        <v>1335</v>
      </c>
      <c r="AE183" s="458">
        <f t="shared" si="178"/>
        <v>1315</v>
      </c>
      <c r="AF183" s="458">
        <f t="shared" si="179"/>
        <v>1059</v>
      </c>
      <c r="AG183" s="458">
        <f t="shared" si="180"/>
        <v>1039</v>
      </c>
      <c r="AH183" s="458">
        <f t="shared" si="181"/>
        <v>826</v>
      </c>
      <c r="AI183" s="458">
        <f t="shared" si="182"/>
        <v>767</v>
      </c>
      <c r="AJ183" s="458">
        <f t="shared" si="183"/>
        <v>503</v>
      </c>
      <c r="AK183" s="458">
        <f t="shared" si="184"/>
        <v>457</v>
      </c>
      <c r="AL183" s="458">
        <f t="shared" si="185"/>
        <v>300</v>
      </c>
      <c r="AM183" s="458">
        <f t="shared" si="186"/>
        <v>275</v>
      </c>
      <c r="AN183" s="458">
        <f t="shared" si="187"/>
        <v>151</v>
      </c>
      <c r="AO183" s="458">
        <f t="shared" si="188"/>
        <v>283</v>
      </c>
      <c r="AP183" s="458">
        <f t="shared" si="189"/>
        <v>41</v>
      </c>
      <c r="AQ183" s="458">
        <f t="shared" si="190"/>
        <v>154</v>
      </c>
      <c r="AR183" s="458">
        <f t="shared" si="191"/>
        <v>7</v>
      </c>
      <c r="AT183" s="16" t="s">
        <v>320</v>
      </c>
      <c r="AU183" s="13">
        <v>29</v>
      </c>
      <c r="AV183" s="13">
        <v>31</v>
      </c>
      <c r="AW183" s="13">
        <v>30</v>
      </c>
      <c r="AX183" s="13">
        <v>19</v>
      </c>
      <c r="AY183" s="13">
        <v>21</v>
      </c>
      <c r="AZ183" s="13">
        <v>24</v>
      </c>
      <c r="BA183" s="13">
        <v>26</v>
      </c>
      <c r="BB183" s="13">
        <v>27</v>
      </c>
      <c r="BC183" s="13">
        <v>30</v>
      </c>
      <c r="BD183" s="13">
        <v>38</v>
      </c>
      <c r="BE183" s="13">
        <v>27</v>
      </c>
      <c r="BF183" s="13">
        <v>22</v>
      </c>
      <c r="BG183" s="13">
        <v>33</v>
      </c>
      <c r="BH183" s="13">
        <v>30</v>
      </c>
      <c r="BI183" s="13">
        <v>45</v>
      </c>
      <c r="BJ183" s="13">
        <v>43</v>
      </c>
      <c r="BK183" s="13">
        <v>36</v>
      </c>
      <c r="BL183" s="13">
        <v>54</v>
      </c>
      <c r="BM183" s="13">
        <v>45</v>
      </c>
      <c r="BN183" s="13">
        <v>74</v>
      </c>
      <c r="BO183" s="13">
        <v>92</v>
      </c>
      <c r="BP183" s="13">
        <v>80</v>
      </c>
      <c r="BQ183" s="13">
        <v>85</v>
      </c>
      <c r="BR183" s="13">
        <v>113</v>
      </c>
      <c r="BS183" s="13">
        <v>115</v>
      </c>
      <c r="BT183" s="13">
        <v>120</v>
      </c>
      <c r="BU183" s="13">
        <v>134</v>
      </c>
      <c r="BV183" s="13">
        <v>123</v>
      </c>
      <c r="BW183" s="13">
        <v>149</v>
      </c>
      <c r="BX183" s="13">
        <v>158</v>
      </c>
      <c r="BY183" s="13">
        <v>140</v>
      </c>
      <c r="BZ183" s="13">
        <v>148</v>
      </c>
      <c r="CA183" s="13">
        <v>150</v>
      </c>
      <c r="CB183" s="13">
        <v>143</v>
      </c>
      <c r="CC183" s="13">
        <v>141</v>
      </c>
      <c r="CD183" s="13">
        <v>122</v>
      </c>
      <c r="CE183" s="13">
        <v>141</v>
      </c>
      <c r="CF183" s="13">
        <v>115</v>
      </c>
      <c r="CG183" s="13">
        <v>115</v>
      </c>
      <c r="CH183" s="13">
        <v>100</v>
      </c>
      <c r="CI183" s="13">
        <v>108</v>
      </c>
      <c r="CJ183" s="13">
        <v>109</v>
      </c>
      <c r="CK183" s="13">
        <v>121</v>
      </c>
      <c r="CL183" s="13">
        <v>109</v>
      </c>
      <c r="CM183" s="13">
        <v>100</v>
      </c>
      <c r="CN183" s="13">
        <v>99</v>
      </c>
      <c r="CO183" s="13">
        <v>107</v>
      </c>
      <c r="CP183" s="13">
        <v>98</v>
      </c>
      <c r="CQ183" s="13">
        <v>99</v>
      </c>
      <c r="CR183" s="13">
        <v>89</v>
      </c>
      <c r="CS183" s="13">
        <v>85</v>
      </c>
      <c r="CT183" s="13">
        <v>92</v>
      </c>
      <c r="CU183" s="13">
        <v>89</v>
      </c>
      <c r="CV183" s="13">
        <v>90</v>
      </c>
      <c r="CW183" s="13">
        <v>74</v>
      </c>
      <c r="CX183" s="13">
        <v>80</v>
      </c>
      <c r="CY183" s="13">
        <v>76</v>
      </c>
      <c r="CZ183" s="13">
        <v>56</v>
      </c>
      <c r="DA183" s="13">
        <v>68</v>
      </c>
      <c r="DB183" s="13">
        <v>57</v>
      </c>
      <c r="DC183" s="13">
        <v>57</v>
      </c>
      <c r="DD183" s="13">
        <v>42</v>
      </c>
      <c r="DE183" s="13">
        <v>47</v>
      </c>
      <c r="DF183" s="13">
        <v>59</v>
      </c>
      <c r="DG183" s="13">
        <v>46</v>
      </c>
      <c r="DH183" s="13">
        <v>47</v>
      </c>
      <c r="DI183" s="13">
        <v>45</v>
      </c>
      <c r="DJ183" s="13">
        <v>38</v>
      </c>
      <c r="DK183" s="13">
        <v>40</v>
      </c>
      <c r="DL183" s="13">
        <v>36</v>
      </c>
      <c r="DM183" s="13">
        <v>36</v>
      </c>
      <c r="DN183" s="13">
        <v>30</v>
      </c>
      <c r="DO183" s="13">
        <v>33</v>
      </c>
      <c r="DP183" s="13">
        <v>27</v>
      </c>
      <c r="DQ183" s="13">
        <v>24</v>
      </c>
      <c r="DR183" s="13">
        <v>24</v>
      </c>
      <c r="DS183" s="13">
        <v>28</v>
      </c>
      <c r="DT183" s="13">
        <v>25</v>
      </c>
      <c r="DU183" s="13">
        <v>22</v>
      </c>
      <c r="DV183" s="13">
        <v>26</v>
      </c>
      <c r="DW183" s="13">
        <v>39</v>
      </c>
      <c r="DX183" s="13">
        <v>24</v>
      </c>
      <c r="DY183" s="13">
        <v>24</v>
      </c>
      <c r="DZ183" s="13">
        <v>25</v>
      </c>
      <c r="EA183" s="13">
        <v>21</v>
      </c>
      <c r="EB183" s="13">
        <v>33</v>
      </c>
      <c r="EC183" s="13">
        <v>22</v>
      </c>
      <c r="ED183" s="13">
        <v>33</v>
      </c>
      <c r="EE183" s="13">
        <v>30</v>
      </c>
      <c r="EF183" s="13">
        <v>32</v>
      </c>
      <c r="EG183" s="13">
        <v>25</v>
      </c>
      <c r="EH183" s="13">
        <v>20</v>
      </c>
      <c r="EI183" s="13">
        <v>30</v>
      </c>
      <c r="EJ183" s="13">
        <v>14</v>
      </c>
      <c r="EK183" s="13">
        <v>17</v>
      </c>
      <c r="EL183" s="13">
        <v>16</v>
      </c>
      <c r="EM183" s="13">
        <v>11</v>
      </c>
      <c r="EN183" s="13">
        <v>10</v>
      </c>
      <c r="EO183" s="13">
        <v>2</v>
      </c>
      <c r="EP183" s="13">
        <v>4</v>
      </c>
      <c r="EQ183" s="13">
        <v>4</v>
      </c>
      <c r="ER183" s="13"/>
      <c r="ES183" s="13"/>
      <c r="ET183" s="13">
        <v>1</v>
      </c>
      <c r="EU183" s="13"/>
      <c r="EV183" s="13"/>
      <c r="EW183" s="13"/>
      <c r="EX183" s="13"/>
      <c r="EY183" s="13"/>
      <c r="EZ183" s="13">
        <v>2</v>
      </c>
      <c r="FA183" s="59">
        <v>6145</v>
      </c>
      <c r="FB183" s="13">
        <v>31</v>
      </c>
      <c r="FC183" s="13">
        <v>28</v>
      </c>
      <c r="FD183" s="13">
        <v>35</v>
      </c>
      <c r="FE183" s="13">
        <v>25</v>
      </c>
      <c r="FF183" s="13">
        <v>29</v>
      </c>
      <c r="FG183" s="13">
        <v>26</v>
      </c>
      <c r="FH183" s="13">
        <v>28</v>
      </c>
      <c r="FI183" s="13">
        <v>30</v>
      </c>
      <c r="FJ183" s="13">
        <v>31</v>
      </c>
      <c r="FK183" s="13">
        <v>32</v>
      </c>
      <c r="FL183" s="13">
        <v>30</v>
      </c>
      <c r="FM183" s="13">
        <v>41</v>
      </c>
      <c r="FN183" s="13">
        <v>28</v>
      </c>
      <c r="FO183" s="13">
        <v>23</v>
      </c>
      <c r="FP183" s="13">
        <v>31</v>
      </c>
      <c r="FQ183" s="13">
        <v>44</v>
      </c>
      <c r="FR183" s="13">
        <v>49</v>
      </c>
      <c r="FS183" s="13">
        <v>43</v>
      </c>
      <c r="FT183" s="13">
        <v>56</v>
      </c>
      <c r="FU183" s="13">
        <v>64</v>
      </c>
      <c r="FV183" s="13">
        <v>89</v>
      </c>
      <c r="FW183" s="13">
        <v>90</v>
      </c>
      <c r="FX183" s="13">
        <v>76</v>
      </c>
      <c r="FY183" s="13">
        <v>98</v>
      </c>
      <c r="FZ183" s="13">
        <v>103</v>
      </c>
      <c r="GA183" s="13">
        <v>104</v>
      </c>
      <c r="GB183" s="13">
        <v>118</v>
      </c>
      <c r="GC183" s="13">
        <v>156</v>
      </c>
      <c r="GD183" s="13">
        <v>148</v>
      </c>
      <c r="GE183" s="13">
        <v>153</v>
      </c>
      <c r="GF183" s="13">
        <v>150</v>
      </c>
      <c r="GG183" s="13">
        <v>134</v>
      </c>
      <c r="GH183" s="13">
        <v>143</v>
      </c>
      <c r="GI183" s="13">
        <v>146</v>
      </c>
      <c r="GJ183" s="13">
        <v>147</v>
      </c>
      <c r="GK183" s="13">
        <v>126</v>
      </c>
      <c r="GL183" s="13">
        <v>128</v>
      </c>
      <c r="GM183" s="13">
        <v>137</v>
      </c>
      <c r="GN183" s="13">
        <v>119</v>
      </c>
      <c r="GO183" s="13">
        <v>105</v>
      </c>
      <c r="GP183" s="13">
        <v>105</v>
      </c>
      <c r="GQ183" s="13">
        <v>125</v>
      </c>
      <c r="GR183" s="13">
        <v>117</v>
      </c>
      <c r="GS183" s="13">
        <v>117</v>
      </c>
      <c r="GT183" s="13">
        <v>122</v>
      </c>
      <c r="GU183" s="13">
        <v>91</v>
      </c>
      <c r="GV183" s="13">
        <v>95</v>
      </c>
      <c r="GW183" s="13">
        <v>98</v>
      </c>
      <c r="GX183" s="13">
        <v>93</v>
      </c>
      <c r="GY183" s="13">
        <v>96</v>
      </c>
      <c r="GZ183" s="13">
        <v>106</v>
      </c>
      <c r="HA183" s="13">
        <v>108</v>
      </c>
      <c r="HB183" s="13">
        <v>95</v>
      </c>
      <c r="HC183" s="13">
        <v>95</v>
      </c>
      <c r="HD183" s="13">
        <v>85</v>
      </c>
      <c r="HE183" s="13">
        <v>68</v>
      </c>
      <c r="HF183" s="13">
        <v>69</v>
      </c>
      <c r="HG183" s="13">
        <v>71</v>
      </c>
      <c r="HH183" s="13">
        <v>64</v>
      </c>
      <c r="HI183" s="13">
        <v>65</v>
      </c>
      <c r="HJ183" s="13">
        <v>63</v>
      </c>
      <c r="HK183" s="13">
        <v>72</v>
      </c>
      <c r="HL183" s="13">
        <v>49</v>
      </c>
      <c r="HM183" s="13">
        <v>49</v>
      </c>
      <c r="HN183" s="13">
        <v>40</v>
      </c>
      <c r="HO183" s="13">
        <v>62</v>
      </c>
      <c r="HP183" s="13">
        <v>53</v>
      </c>
      <c r="HQ183" s="13">
        <v>38</v>
      </c>
      <c r="HR183" s="13">
        <v>39</v>
      </c>
      <c r="HS183" s="13">
        <v>38</v>
      </c>
      <c r="HT183" s="13">
        <v>35</v>
      </c>
      <c r="HU183" s="13">
        <v>29</v>
      </c>
      <c r="HV183" s="13">
        <v>31</v>
      </c>
      <c r="HW183" s="13">
        <v>36</v>
      </c>
      <c r="HX183" s="13">
        <v>27</v>
      </c>
      <c r="HY183" s="13">
        <v>37</v>
      </c>
      <c r="HZ183" s="13">
        <v>21</v>
      </c>
      <c r="IA183" s="13">
        <v>34</v>
      </c>
      <c r="IB183" s="13">
        <v>28</v>
      </c>
      <c r="IC183" s="13">
        <v>22</v>
      </c>
      <c r="ID183" s="13">
        <v>29</v>
      </c>
      <c r="IE183" s="13">
        <v>15</v>
      </c>
      <c r="IF183" s="13">
        <v>14</v>
      </c>
      <c r="IG183" s="13">
        <v>22</v>
      </c>
      <c r="IH183" s="13">
        <v>16</v>
      </c>
      <c r="II183" s="13">
        <v>7</v>
      </c>
      <c r="IJ183" s="13">
        <v>11</v>
      </c>
      <c r="IK183" s="13">
        <v>18</v>
      </c>
      <c r="IL183" s="13">
        <v>12</v>
      </c>
      <c r="IM183" s="13">
        <v>7</v>
      </c>
      <c r="IN183" s="13">
        <v>6</v>
      </c>
      <c r="IO183" s="13">
        <v>12</v>
      </c>
      <c r="IP183" s="13">
        <v>5</v>
      </c>
      <c r="IQ183" s="13">
        <v>9</v>
      </c>
      <c r="IR183" s="13">
        <v>1</v>
      </c>
      <c r="IS183" s="13">
        <v>1</v>
      </c>
      <c r="IT183" s="13">
        <v>4</v>
      </c>
      <c r="IU183" s="13">
        <v>1</v>
      </c>
      <c r="IV183" s="13">
        <v>1</v>
      </c>
      <c r="IW183" s="13">
        <v>1</v>
      </c>
      <c r="IX183" s="13"/>
      <c r="IY183" s="13"/>
      <c r="IZ183" s="13"/>
      <c r="JA183" s="13"/>
      <c r="JB183" s="13"/>
      <c r="JC183" s="13">
        <v>5</v>
      </c>
      <c r="JD183" s="59">
        <v>6059</v>
      </c>
      <c r="JE183" s="13">
        <v>12204</v>
      </c>
      <c r="JF183" s="13"/>
      <c r="JG183" s="351"/>
    </row>
    <row r="184" spans="1:267">
      <c r="A184" s="337" t="s">
        <v>310</v>
      </c>
      <c r="B184" s="37">
        <f t="shared" si="192"/>
        <v>129</v>
      </c>
      <c r="C184" s="37">
        <f t="shared" si="194"/>
        <v>121</v>
      </c>
      <c r="D184" s="37">
        <f t="shared" si="194"/>
        <v>225</v>
      </c>
      <c r="E184" s="37">
        <f t="shared" si="194"/>
        <v>200</v>
      </c>
      <c r="F184" s="37">
        <f t="shared" si="194"/>
        <v>773</v>
      </c>
      <c r="G184" s="37">
        <f t="shared" si="194"/>
        <v>865</v>
      </c>
      <c r="H184" s="37">
        <f t="shared" si="194"/>
        <v>1136</v>
      </c>
      <c r="I184" s="37">
        <f t="shared" si="194"/>
        <v>1069</v>
      </c>
      <c r="J184" s="37">
        <f t="shared" si="194"/>
        <v>810</v>
      </c>
      <c r="K184" s="37">
        <f t="shared" si="194"/>
        <v>781</v>
      </c>
      <c r="L184" s="37">
        <f t="shared" si="194"/>
        <v>639</v>
      </c>
      <c r="M184" s="37">
        <f t="shared" si="195"/>
        <v>562</v>
      </c>
      <c r="N184" s="37">
        <f t="shared" si="195"/>
        <v>396</v>
      </c>
      <c r="O184" s="37">
        <f t="shared" si="195"/>
        <v>383</v>
      </c>
      <c r="P184" s="37">
        <f t="shared" si="195"/>
        <v>294</v>
      </c>
      <c r="Q184" s="37">
        <f t="shared" si="195"/>
        <v>299</v>
      </c>
      <c r="R184" s="37">
        <f t="shared" si="195"/>
        <v>181</v>
      </c>
      <c r="S184" s="37">
        <f t="shared" si="195"/>
        <v>326</v>
      </c>
      <c r="T184" s="37">
        <f t="shared" si="195"/>
        <v>66</v>
      </c>
      <c r="U184" s="37">
        <f t="shared" si="195"/>
        <v>201</v>
      </c>
      <c r="W184" s="16" t="s">
        <v>321</v>
      </c>
      <c r="X184" s="458">
        <f t="shared" si="171"/>
        <v>681</v>
      </c>
      <c r="Y184" s="458">
        <f t="shared" si="172"/>
        <v>628</v>
      </c>
      <c r="Z184" s="458">
        <f t="shared" si="173"/>
        <v>811</v>
      </c>
      <c r="AA184" s="458">
        <f t="shared" si="174"/>
        <v>843</v>
      </c>
      <c r="AB184" s="458">
        <f t="shared" si="175"/>
        <v>1658</v>
      </c>
      <c r="AC184" s="458">
        <f t="shared" si="176"/>
        <v>1733</v>
      </c>
      <c r="AD184" s="458">
        <f t="shared" si="177"/>
        <v>1615</v>
      </c>
      <c r="AE184" s="458">
        <f t="shared" si="178"/>
        <v>1618</v>
      </c>
      <c r="AF184" s="458">
        <f t="shared" si="179"/>
        <v>1305</v>
      </c>
      <c r="AG184" s="458">
        <f t="shared" si="180"/>
        <v>1273</v>
      </c>
      <c r="AH184" s="458">
        <f t="shared" si="181"/>
        <v>1040</v>
      </c>
      <c r="AI184" s="458">
        <f t="shared" si="182"/>
        <v>962</v>
      </c>
      <c r="AJ184" s="458">
        <f t="shared" si="183"/>
        <v>617</v>
      </c>
      <c r="AK184" s="458">
        <f t="shared" si="184"/>
        <v>516</v>
      </c>
      <c r="AL184" s="458">
        <f t="shared" si="185"/>
        <v>251</v>
      </c>
      <c r="AM184" s="458">
        <f t="shared" si="186"/>
        <v>273</v>
      </c>
      <c r="AN184" s="458">
        <f t="shared" si="187"/>
        <v>149</v>
      </c>
      <c r="AO184" s="458">
        <f t="shared" si="188"/>
        <v>202</v>
      </c>
      <c r="AP184" s="458">
        <f t="shared" si="189"/>
        <v>32</v>
      </c>
      <c r="AQ184" s="458">
        <f t="shared" si="190"/>
        <v>80</v>
      </c>
      <c r="AR184" s="458">
        <f t="shared" si="191"/>
        <v>4</v>
      </c>
      <c r="AT184" s="16" t="s">
        <v>321</v>
      </c>
      <c r="AU184" s="13">
        <v>48</v>
      </c>
      <c r="AV184" s="13">
        <v>72</v>
      </c>
      <c r="AW184" s="13">
        <v>55</v>
      </c>
      <c r="AX184" s="13">
        <v>52</v>
      </c>
      <c r="AY184" s="13">
        <v>55</v>
      </c>
      <c r="AZ184" s="13">
        <v>65</v>
      </c>
      <c r="BA184" s="13">
        <v>67</v>
      </c>
      <c r="BB184" s="13">
        <v>70</v>
      </c>
      <c r="BC184" s="13">
        <v>73</v>
      </c>
      <c r="BD184" s="13">
        <v>71</v>
      </c>
      <c r="BE184" s="13">
        <v>72</v>
      </c>
      <c r="BF184" s="13">
        <v>65</v>
      </c>
      <c r="BG184" s="13">
        <v>75</v>
      </c>
      <c r="BH184" s="13">
        <v>56</v>
      </c>
      <c r="BI184" s="13">
        <v>79</v>
      </c>
      <c r="BJ184" s="13">
        <v>97</v>
      </c>
      <c r="BK184" s="13">
        <v>93</v>
      </c>
      <c r="BL184" s="13">
        <v>73</v>
      </c>
      <c r="BM184" s="13">
        <v>111</v>
      </c>
      <c r="BN184" s="13">
        <v>122</v>
      </c>
      <c r="BO184" s="13">
        <v>134</v>
      </c>
      <c r="BP184" s="13">
        <v>146</v>
      </c>
      <c r="BQ184" s="13">
        <v>161</v>
      </c>
      <c r="BR184" s="13">
        <v>164</v>
      </c>
      <c r="BS184" s="13">
        <v>177</v>
      </c>
      <c r="BT184" s="13">
        <v>181</v>
      </c>
      <c r="BU184" s="13">
        <v>186</v>
      </c>
      <c r="BV184" s="13">
        <v>174</v>
      </c>
      <c r="BW184" s="13">
        <v>205</v>
      </c>
      <c r="BX184" s="13">
        <v>205</v>
      </c>
      <c r="BY184" s="13">
        <v>163</v>
      </c>
      <c r="BZ184" s="13">
        <v>178</v>
      </c>
      <c r="CA184" s="13">
        <v>183</v>
      </c>
      <c r="CB184" s="13">
        <v>177</v>
      </c>
      <c r="CC184" s="13">
        <v>147</v>
      </c>
      <c r="CD184" s="13">
        <v>170</v>
      </c>
      <c r="CE184" s="13">
        <v>131</v>
      </c>
      <c r="CF184" s="13">
        <v>145</v>
      </c>
      <c r="CG184" s="13">
        <v>164</v>
      </c>
      <c r="CH184" s="13">
        <v>160</v>
      </c>
      <c r="CI184" s="13">
        <v>165</v>
      </c>
      <c r="CJ184" s="13">
        <v>140</v>
      </c>
      <c r="CK184" s="13">
        <v>123</v>
      </c>
      <c r="CL184" s="13">
        <v>125</v>
      </c>
      <c r="CM184" s="13">
        <v>138</v>
      </c>
      <c r="CN184" s="13">
        <v>122</v>
      </c>
      <c r="CO184" s="13">
        <v>134</v>
      </c>
      <c r="CP184" s="13">
        <v>114</v>
      </c>
      <c r="CQ184" s="13">
        <v>103</v>
      </c>
      <c r="CR184" s="13">
        <v>109</v>
      </c>
      <c r="CS184" s="13">
        <v>117</v>
      </c>
      <c r="CT184" s="13">
        <v>104</v>
      </c>
      <c r="CU184" s="13">
        <v>107</v>
      </c>
      <c r="CV184" s="13">
        <v>94</v>
      </c>
      <c r="CW184" s="13">
        <v>104</v>
      </c>
      <c r="CX184" s="13">
        <v>91</v>
      </c>
      <c r="CY184" s="13">
        <v>76</v>
      </c>
      <c r="CZ184" s="13">
        <v>100</v>
      </c>
      <c r="DA184" s="13">
        <v>86</v>
      </c>
      <c r="DB184" s="13">
        <v>83</v>
      </c>
      <c r="DC184" s="13">
        <v>86</v>
      </c>
      <c r="DD184" s="13">
        <v>77</v>
      </c>
      <c r="DE184" s="13">
        <v>60</v>
      </c>
      <c r="DF184" s="13">
        <v>65</v>
      </c>
      <c r="DG184" s="13">
        <v>46</v>
      </c>
      <c r="DH184" s="13">
        <v>38</v>
      </c>
      <c r="DI184" s="13">
        <v>42</v>
      </c>
      <c r="DJ184" s="13">
        <v>41</v>
      </c>
      <c r="DK184" s="13">
        <v>30</v>
      </c>
      <c r="DL184" s="13">
        <v>31</v>
      </c>
      <c r="DM184" s="13">
        <v>37</v>
      </c>
      <c r="DN184" s="13">
        <v>27</v>
      </c>
      <c r="DO184" s="13">
        <v>28</v>
      </c>
      <c r="DP184" s="13">
        <v>29</v>
      </c>
      <c r="DQ184" s="13">
        <v>25</v>
      </c>
      <c r="DR184" s="13">
        <v>32</v>
      </c>
      <c r="DS184" s="13">
        <v>33</v>
      </c>
      <c r="DT184" s="13">
        <v>19</v>
      </c>
      <c r="DU184" s="13">
        <v>28</v>
      </c>
      <c r="DV184" s="13">
        <v>15</v>
      </c>
      <c r="DW184" s="13">
        <v>17</v>
      </c>
      <c r="DX184" s="13">
        <v>22</v>
      </c>
      <c r="DY184" s="13">
        <v>21</v>
      </c>
      <c r="DZ184" s="13">
        <v>20</v>
      </c>
      <c r="EA184" s="13">
        <v>23</v>
      </c>
      <c r="EB184" s="13">
        <v>23</v>
      </c>
      <c r="EC184" s="13">
        <v>14</v>
      </c>
      <c r="ED184" s="13">
        <v>23</v>
      </c>
      <c r="EE184" s="13">
        <v>16</v>
      </c>
      <c r="EF184" s="13">
        <v>23</v>
      </c>
      <c r="EG184" s="13">
        <v>10</v>
      </c>
      <c r="EH184" s="13">
        <v>13</v>
      </c>
      <c r="EI184" s="13">
        <v>16</v>
      </c>
      <c r="EJ184" s="13">
        <v>16</v>
      </c>
      <c r="EK184" s="13">
        <v>13</v>
      </c>
      <c r="EL184" s="13">
        <v>3</v>
      </c>
      <c r="EM184" s="13">
        <v>3</v>
      </c>
      <c r="EN184" s="13">
        <v>2</v>
      </c>
      <c r="EO184" s="13">
        <v>2</v>
      </c>
      <c r="EP184" s="13">
        <v>1</v>
      </c>
      <c r="EQ184" s="13">
        <v>1</v>
      </c>
      <c r="ER184" s="13"/>
      <c r="ES184" s="13"/>
      <c r="ET184" s="13"/>
      <c r="EU184" s="13"/>
      <c r="EV184" s="13"/>
      <c r="EW184" s="13"/>
      <c r="EX184" s="13"/>
      <c r="EY184" s="13"/>
      <c r="EZ184" s="13">
        <v>4</v>
      </c>
      <c r="FA184" s="59">
        <v>8132</v>
      </c>
      <c r="FB184" s="13">
        <v>67</v>
      </c>
      <c r="FC184" s="13">
        <v>73</v>
      </c>
      <c r="FD184" s="13">
        <v>53</v>
      </c>
      <c r="FE184" s="13">
        <v>67</v>
      </c>
      <c r="FF184" s="13">
        <v>68</v>
      </c>
      <c r="FG184" s="13">
        <v>65</v>
      </c>
      <c r="FH184" s="13">
        <v>74</v>
      </c>
      <c r="FI184" s="13">
        <v>71</v>
      </c>
      <c r="FJ184" s="13">
        <v>73</v>
      </c>
      <c r="FK184" s="13">
        <v>70</v>
      </c>
      <c r="FL184" s="13">
        <v>63</v>
      </c>
      <c r="FM184" s="13">
        <v>76</v>
      </c>
      <c r="FN184" s="13">
        <v>71</v>
      </c>
      <c r="FO184" s="13">
        <v>66</v>
      </c>
      <c r="FP184" s="13">
        <v>77</v>
      </c>
      <c r="FQ184" s="13">
        <v>70</v>
      </c>
      <c r="FR184" s="13">
        <v>74</v>
      </c>
      <c r="FS184" s="13">
        <v>95</v>
      </c>
      <c r="FT184" s="13">
        <v>91</v>
      </c>
      <c r="FU184" s="13">
        <v>128</v>
      </c>
      <c r="FV184" s="13">
        <v>124</v>
      </c>
      <c r="FW184" s="13">
        <v>139</v>
      </c>
      <c r="FX184" s="13">
        <v>165</v>
      </c>
      <c r="FY184" s="13">
        <v>170</v>
      </c>
      <c r="FZ184" s="13">
        <v>171</v>
      </c>
      <c r="GA184" s="13">
        <v>155</v>
      </c>
      <c r="GB184" s="13">
        <v>177</v>
      </c>
      <c r="GC184" s="13">
        <v>165</v>
      </c>
      <c r="GD184" s="13">
        <v>173</v>
      </c>
      <c r="GE184" s="13">
        <v>219</v>
      </c>
      <c r="GF184" s="13">
        <v>189</v>
      </c>
      <c r="GG184" s="13">
        <v>149</v>
      </c>
      <c r="GH184" s="13">
        <v>176</v>
      </c>
      <c r="GI184" s="13">
        <v>175</v>
      </c>
      <c r="GJ184" s="13">
        <v>183</v>
      </c>
      <c r="GK184" s="13">
        <v>157</v>
      </c>
      <c r="GL184" s="13">
        <v>146</v>
      </c>
      <c r="GM184" s="13">
        <v>154</v>
      </c>
      <c r="GN184" s="13">
        <v>158</v>
      </c>
      <c r="GO184" s="13">
        <v>128</v>
      </c>
      <c r="GP184" s="13">
        <v>148</v>
      </c>
      <c r="GQ184" s="13">
        <v>131</v>
      </c>
      <c r="GR184" s="13">
        <v>155</v>
      </c>
      <c r="GS184" s="13">
        <v>130</v>
      </c>
      <c r="GT184" s="13">
        <v>129</v>
      </c>
      <c r="GU184" s="13">
        <v>131</v>
      </c>
      <c r="GV184" s="13">
        <v>134</v>
      </c>
      <c r="GW184" s="13">
        <v>133</v>
      </c>
      <c r="GX184" s="13">
        <v>124</v>
      </c>
      <c r="GY184" s="13">
        <v>90</v>
      </c>
      <c r="GZ184" s="13">
        <v>117</v>
      </c>
      <c r="HA184" s="13">
        <v>131</v>
      </c>
      <c r="HB184" s="13">
        <v>126</v>
      </c>
      <c r="HC184" s="13">
        <v>114</v>
      </c>
      <c r="HD184" s="13">
        <v>95</v>
      </c>
      <c r="HE184" s="13">
        <v>98</v>
      </c>
      <c r="HF184" s="13">
        <v>89</v>
      </c>
      <c r="HG184" s="13">
        <v>91</v>
      </c>
      <c r="HH184" s="13">
        <v>96</v>
      </c>
      <c r="HI184" s="13">
        <v>83</v>
      </c>
      <c r="HJ184" s="13">
        <v>74</v>
      </c>
      <c r="HK184" s="13">
        <v>75</v>
      </c>
      <c r="HL184" s="13">
        <v>68</v>
      </c>
      <c r="HM184" s="13">
        <v>72</v>
      </c>
      <c r="HN184" s="13">
        <v>76</v>
      </c>
      <c r="HO184" s="13">
        <v>57</v>
      </c>
      <c r="HP184" s="13">
        <v>55</v>
      </c>
      <c r="HQ184" s="13">
        <v>52</v>
      </c>
      <c r="HR184" s="13">
        <v>41</v>
      </c>
      <c r="HS184" s="13">
        <v>47</v>
      </c>
      <c r="HT184" s="13">
        <v>26</v>
      </c>
      <c r="HU184" s="13">
        <v>36</v>
      </c>
      <c r="HV184" s="13">
        <v>31</v>
      </c>
      <c r="HW184" s="13">
        <v>29</v>
      </c>
      <c r="HX184" s="13">
        <v>27</v>
      </c>
      <c r="HY184" s="13">
        <v>26</v>
      </c>
      <c r="HZ184" s="13">
        <v>21</v>
      </c>
      <c r="IA184" s="13">
        <v>23</v>
      </c>
      <c r="IB184" s="13">
        <v>17</v>
      </c>
      <c r="IC184" s="13">
        <v>15</v>
      </c>
      <c r="ID184" s="13">
        <v>24</v>
      </c>
      <c r="IE184" s="13">
        <v>17</v>
      </c>
      <c r="IF184" s="13">
        <v>12</v>
      </c>
      <c r="IG184" s="13">
        <v>17</v>
      </c>
      <c r="IH184" s="13">
        <v>19</v>
      </c>
      <c r="II184" s="13">
        <v>10</v>
      </c>
      <c r="IJ184" s="13">
        <v>12</v>
      </c>
      <c r="IK184" s="13">
        <v>8</v>
      </c>
      <c r="IL184" s="13">
        <v>17</v>
      </c>
      <c r="IM184" s="13">
        <v>13</v>
      </c>
      <c r="IN184" s="13">
        <v>2</v>
      </c>
      <c r="IO184" s="13">
        <v>5</v>
      </c>
      <c r="IP184" s="13">
        <v>7</v>
      </c>
      <c r="IQ184" s="13">
        <v>6</v>
      </c>
      <c r="IR184" s="13">
        <v>2</v>
      </c>
      <c r="IS184" s="13">
        <v>4</v>
      </c>
      <c r="IT184" s="13">
        <v>1</v>
      </c>
      <c r="IU184" s="13">
        <v>3</v>
      </c>
      <c r="IV184" s="13"/>
      <c r="IW184" s="13"/>
      <c r="IX184" s="13"/>
      <c r="IY184" s="13"/>
      <c r="IZ184" s="13"/>
      <c r="JA184" s="13"/>
      <c r="JB184" s="13">
        <v>2</v>
      </c>
      <c r="JC184" s="13"/>
      <c r="JD184" s="59">
        <v>8159</v>
      </c>
      <c r="JE184" s="13">
        <v>16291</v>
      </c>
      <c r="JF184" s="13"/>
      <c r="JG184" s="351"/>
    </row>
    <row r="185" spans="1:267" ht="13.8" thickBot="1">
      <c r="A185" s="338" t="s">
        <v>311</v>
      </c>
      <c r="B185" s="37">
        <f t="shared" si="192"/>
        <v>184</v>
      </c>
      <c r="C185" s="37">
        <f t="shared" si="194"/>
        <v>177</v>
      </c>
      <c r="D185" s="37">
        <f t="shared" si="194"/>
        <v>258</v>
      </c>
      <c r="E185" s="37">
        <f t="shared" si="194"/>
        <v>278</v>
      </c>
      <c r="F185" s="37">
        <f t="shared" si="194"/>
        <v>656</v>
      </c>
      <c r="G185" s="37">
        <f t="shared" si="194"/>
        <v>703</v>
      </c>
      <c r="H185" s="37">
        <f t="shared" si="194"/>
        <v>904</v>
      </c>
      <c r="I185" s="37">
        <f t="shared" si="194"/>
        <v>889</v>
      </c>
      <c r="J185" s="37">
        <f t="shared" si="194"/>
        <v>736</v>
      </c>
      <c r="K185" s="37">
        <f t="shared" si="194"/>
        <v>706</v>
      </c>
      <c r="L185" s="37">
        <f t="shared" si="194"/>
        <v>561</v>
      </c>
      <c r="M185" s="37">
        <f t="shared" si="195"/>
        <v>492</v>
      </c>
      <c r="N185" s="37">
        <f t="shared" si="195"/>
        <v>351</v>
      </c>
      <c r="O185" s="37">
        <f t="shared" si="195"/>
        <v>302</v>
      </c>
      <c r="P185" s="37">
        <f t="shared" si="195"/>
        <v>202</v>
      </c>
      <c r="Q185" s="37">
        <f t="shared" si="195"/>
        <v>218</v>
      </c>
      <c r="R185" s="37">
        <f t="shared" si="195"/>
        <v>105</v>
      </c>
      <c r="S185" s="37">
        <f t="shared" si="195"/>
        <v>243</v>
      </c>
      <c r="T185" s="37">
        <f t="shared" si="195"/>
        <v>43</v>
      </c>
      <c r="U185" s="37">
        <f t="shared" si="195"/>
        <v>147</v>
      </c>
      <c r="W185" s="16" t="s">
        <v>322</v>
      </c>
      <c r="X185" s="458">
        <f t="shared" si="171"/>
        <v>194</v>
      </c>
      <c r="Y185" s="458">
        <f t="shared" si="172"/>
        <v>168</v>
      </c>
      <c r="Z185" s="458">
        <f t="shared" si="173"/>
        <v>242</v>
      </c>
      <c r="AA185" s="458">
        <f t="shared" si="174"/>
        <v>199</v>
      </c>
      <c r="AB185" s="458">
        <f t="shared" si="175"/>
        <v>716</v>
      </c>
      <c r="AC185" s="458">
        <f t="shared" si="176"/>
        <v>769</v>
      </c>
      <c r="AD185" s="458">
        <f t="shared" si="177"/>
        <v>920</v>
      </c>
      <c r="AE185" s="458">
        <f t="shared" si="178"/>
        <v>935</v>
      </c>
      <c r="AF185" s="458">
        <f t="shared" si="179"/>
        <v>722</v>
      </c>
      <c r="AG185" s="458">
        <f t="shared" si="180"/>
        <v>726</v>
      </c>
      <c r="AH185" s="458">
        <f t="shared" si="181"/>
        <v>568</v>
      </c>
      <c r="AI185" s="458">
        <f t="shared" si="182"/>
        <v>566</v>
      </c>
      <c r="AJ185" s="458">
        <f t="shared" si="183"/>
        <v>399</v>
      </c>
      <c r="AK185" s="458">
        <f t="shared" si="184"/>
        <v>344</v>
      </c>
      <c r="AL185" s="458">
        <f t="shared" si="185"/>
        <v>204</v>
      </c>
      <c r="AM185" s="458">
        <f t="shared" si="186"/>
        <v>252</v>
      </c>
      <c r="AN185" s="458">
        <f t="shared" si="187"/>
        <v>146</v>
      </c>
      <c r="AO185" s="458">
        <f t="shared" si="188"/>
        <v>285</v>
      </c>
      <c r="AP185" s="458">
        <f t="shared" si="189"/>
        <v>38</v>
      </c>
      <c r="AQ185" s="458">
        <f t="shared" si="190"/>
        <v>175</v>
      </c>
      <c r="AR185" s="458">
        <f t="shared" si="191"/>
        <v>3</v>
      </c>
      <c r="AT185" s="16" t="s">
        <v>322</v>
      </c>
      <c r="AU185" s="13">
        <v>19</v>
      </c>
      <c r="AV185" s="13">
        <v>19</v>
      </c>
      <c r="AW185" s="13">
        <v>15</v>
      </c>
      <c r="AX185" s="13">
        <v>6</v>
      </c>
      <c r="AY185" s="13">
        <v>23</v>
      </c>
      <c r="AZ185" s="13">
        <v>7</v>
      </c>
      <c r="BA185" s="13">
        <v>28</v>
      </c>
      <c r="BB185" s="13">
        <v>9</v>
      </c>
      <c r="BC185" s="13">
        <v>17</v>
      </c>
      <c r="BD185" s="13">
        <v>25</v>
      </c>
      <c r="BE185" s="13">
        <v>15</v>
      </c>
      <c r="BF185" s="13">
        <v>12</v>
      </c>
      <c r="BG185" s="13">
        <v>13</v>
      </c>
      <c r="BH185" s="13">
        <v>16</v>
      </c>
      <c r="BI185" s="13">
        <v>19</v>
      </c>
      <c r="BJ185" s="13">
        <v>10</v>
      </c>
      <c r="BK185" s="13">
        <v>19</v>
      </c>
      <c r="BL185" s="13">
        <v>27</v>
      </c>
      <c r="BM185" s="13">
        <v>31</v>
      </c>
      <c r="BN185" s="13">
        <v>37</v>
      </c>
      <c r="BO185" s="13">
        <v>48</v>
      </c>
      <c r="BP185" s="13">
        <v>42</v>
      </c>
      <c r="BQ185" s="13">
        <v>61</v>
      </c>
      <c r="BR185" s="13">
        <v>62</v>
      </c>
      <c r="BS185" s="13">
        <v>65</v>
      </c>
      <c r="BT185" s="13">
        <v>90</v>
      </c>
      <c r="BU185" s="13">
        <v>90</v>
      </c>
      <c r="BV185" s="13">
        <v>97</v>
      </c>
      <c r="BW185" s="13">
        <v>101</v>
      </c>
      <c r="BX185" s="13">
        <v>113</v>
      </c>
      <c r="BY185" s="13">
        <v>124</v>
      </c>
      <c r="BZ185" s="13">
        <v>88</v>
      </c>
      <c r="CA185" s="13">
        <v>109</v>
      </c>
      <c r="CB185" s="13">
        <v>99</v>
      </c>
      <c r="CC185" s="13">
        <v>86</v>
      </c>
      <c r="CD185" s="13">
        <v>85</v>
      </c>
      <c r="CE185" s="13">
        <v>80</v>
      </c>
      <c r="CF185" s="13">
        <v>74</v>
      </c>
      <c r="CG185" s="13">
        <v>101</v>
      </c>
      <c r="CH185" s="13">
        <v>89</v>
      </c>
      <c r="CI185" s="13">
        <v>90</v>
      </c>
      <c r="CJ185" s="13">
        <v>80</v>
      </c>
      <c r="CK185" s="13">
        <v>68</v>
      </c>
      <c r="CL185" s="13">
        <v>72</v>
      </c>
      <c r="CM185" s="13">
        <v>67</v>
      </c>
      <c r="CN185" s="13">
        <v>69</v>
      </c>
      <c r="CO185" s="13">
        <v>75</v>
      </c>
      <c r="CP185" s="13">
        <v>68</v>
      </c>
      <c r="CQ185" s="13">
        <v>62</v>
      </c>
      <c r="CR185" s="13">
        <v>75</v>
      </c>
      <c r="CS185" s="13">
        <v>67</v>
      </c>
      <c r="CT185" s="13">
        <v>67</v>
      </c>
      <c r="CU185" s="13">
        <v>74</v>
      </c>
      <c r="CV185" s="13">
        <v>51</v>
      </c>
      <c r="CW185" s="13">
        <v>50</v>
      </c>
      <c r="CX185" s="13">
        <v>49</v>
      </c>
      <c r="CY185" s="13">
        <v>62</v>
      </c>
      <c r="CZ185" s="13">
        <v>51</v>
      </c>
      <c r="DA185" s="13">
        <v>50</v>
      </c>
      <c r="DB185" s="13">
        <v>45</v>
      </c>
      <c r="DC185" s="13">
        <v>45</v>
      </c>
      <c r="DD185" s="13">
        <v>36</v>
      </c>
      <c r="DE185" s="13">
        <v>31</v>
      </c>
      <c r="DF185" s="13">
        <v>40</v>
      </c>
      <c r="DG185" s="13">
        <v>36</v>
      </c>
      <c r="DH185" s="13">
        <v>37</v>
      </c>
      <c r="DI185" s="13">
        <v>30</v>
      </c>
      <c r="DJ185" s="13">
        <v>24</v>
      </c>
      <c r="DK185" s="13">
        <v>38</v>
      </c>
      <c r="DL185" s="13">
        <v>27</v>
      </c>
      <c r="DM185" s="13">
        <v>26</v>
      </c>
      <c r="DN185" s="13">
        <v>23</v>
      </c>
      <c r="DO185" s="13">
        <v>27</v>
      </c>
      <c r="DP185" s="13">
        <v>22</v>
      </c>
      <c r="DQ185" s="13">
        <v>25</v>
      </c>
      <c r="DR185" s="13">
        <v>27</v>
      </c>
      <c r="DS185" s="13">
        <v>24</v>
      </c>
      <c r="DT185" s="13">
        <v>26</v>
      </c>
      <c r="DU185" s="13">
        <v>25</v>
      </c>
      <c r="DV185" s="13">
        <v>27</v>
      </c>
      <c r="DW185" s="13">
        <v>19</v>
      </c>
      <c r="DX185" s="13">
        <v>35</v>
      </c>
      <c r="DY185" s="13">
        <v>30</v>
      </c>
      <c r="DZ185" s="13">
        <v>26</v>
      </c>
      <c r="EA185" s="13">
        <v>27</v>
      </c>
      <c r="EB185" s="13">
        <v>25</v>
      </c>
      <c r="EC185" s="13">
        <v>35</v>
      </c>
      <c r="ED185" s="13">
        <v>29</v>
      </c>
      <c r="EE185" s="13">
        <v>31</v>
      </c>
      <c r="EF185" s="13">
        <v>28</v>
      </c>
      <c r="EG185" s="13">
        <v>28</v>
      </c>
      <c r="EH185" s="13">
        <v>24</v>
      </c>
      <c r="EI185" s="13">
        <v>25</v>
      </c>
      <c r="EJ185" s="13">
        <v>26</v>
      </c>
      <c r="EK185" s="13">
        <v>17</v>
      </c>
      <c r="EL185" s="13">
        <v>10</v>
      </c>
      <c r="EM185" s="13">
        <v>14</v>
      </c>
      <c r="EN185" s="13">
        <v>11</v>
      </c>
      <c r="EO185" s="13">
        <v>10</v>
      </c>
      <c r="EP185" s="13">
        <v>4</v>
      </c>
      <c r="EQ185" s="13">
        <v>2</v>
      </c>
      <c r="ER185" s="13">
        <v>1</v>
      </c>
      <c r="ES185" s="13"/>
      <c r="ET185" s="13">
        <v>2</v>
      </c>
      <c r="EU185" s="13">
        <v>1</v>
      </c>
      <c r="EV185" s="13"/>
      <c r="EW185" s="13"/>
      <c r="EX185" s="13"/>
      <c r="EY185" s="13"/>
      <c r="EZ185" s="13">
        <v>2</v>
      </c>
      <c r="FA185" s="59">
        <v>4421</v>
      </c>
      <c r="FB185" s="13">
        <v>26</v>
      </c>
      <c r="FC185" s="13">
        <v>17</v>
      </c>
      <c r="FD185" s="13">
        <v>15</v>
      </c>
      <c r="FE185" s="13">
        <v>24</v>
      </c>
      <c r="FF185" s="13">
        <v>7</v>
      </c>
      <c r="FG185" s="13">
        <v>20</v>
      </c>
      <c r="FH185" s="13">
        <v>31</v>
      </c>
      <c r="FI185" s="13">
        <v>20</v>
      </c>
      <c r="FJ185" s="13">
        <v>17</v>
      </c>
      <c r="FK185" s="13">
        <v>17</v>
      </c>
      <c r="FL185" s="13">
        <v>17</v>
      </c>
      <c r="FM185" s="13">
        <v>17</v>
      </c>
      <c r="FN185" s="13">
        <v>14</v>
      </c>
      <c r="FO185" s="13">
        <v>22</v>
      </c>
      <c r="FP185" s="13">
        <v>25</v>
      </c>
      <c r="FQ185" s="13">
        <v>25</v>
      </c>
      <c r="FR185" s="13">
        <v>20</v>
      </c>
      <c r="FS185" s="13">
        <v>33</v>
      </c>
      <c r="FT185" s="13">
        <v>35</v>
      </c>
      <c r="FU185" s="13">
        <v>34</v>
      </c>
      <c r="FV185" s="13">
        <v>43</v>
      </c>
      <c r="FW185" s="13">
        <v>56</v>
      </c>
      <c r="FX185" s="13">
        <v>53</v>
      </c>
      <c r="FY185" s="13">
        <v>61</v>
      </c>
      <c r="FZ185" s="13">
        <v>60</v>
      </c>
      <c r="GA185" s="13">
        <v>90</v>
      </c>
      <c r="GB185" s="13">
        <v>76</v>
      </c>
      <c r="GC185" s="13">
        <v>84</v>
      </c>
      <c r="GD185" s="13">
        <v>93</v>
      </c>
      <c r="GE185" s="13">
        <v>100</v>
      </c>
      <c r="GF185" s="13">
        <v>88</v>
      </c>
      <c r="GG185" s="13">
        <v>107</v>
      </c>
      <c r="GH185" s="13">
        <v>93</v>
      </c>
      <c r="GI185" s="13">
        <v>102</v>
      </c>
      <c r="GJ185" s="13">
        <v>109</v>
      </c>
      <c r="GK185" s="13">
        <v>79</v>
      </c>
      <c r="GL185" s="13">
        <v>93</v>
      </c>
      <c r="GM185" s="13">
        <v>90</v>
      </c>
      <c r="GN185" s="13">
        <v>91</v>
      </c>
      <c r="GO185" s="13">
        <v>68</v>
      </c>
      <c r="GP185" s="13">
        <v>74</v>
      </c>
      <c r="GQ185" s="13">
        <v>71</v>
      </c>
      <c r="GR185" s="13">
        <v>84</v>
      </c>
      <c r="GS185" s="13">
        <v>83</v>
      </c>
      <c r="GT185" s="13">
        <v>71</v>
      </c>
      <c r="GU185" s="13">
        <v>79</v>
      </c>
      <c r="GV185" s="13">
        <v>73</v>
      </c>
      <c r="GW185" s="13">
        <v>59</v>
      </c>
      <c r="GX185" s="13">
        <v>62</v>
      </c>
      <c r="GY185" s="13">
        <v>66</v>
      </c>
      <c r="GZ185" s="13">
        <v>61</v>
      </c>
      <c r="HA185" s="13">
        <v>62</v>
      </c>
      <c r="HB185" s="13">
        <v>72</v>
      </c>
      <c r="HC185" s="13">
        <v>50</v>
      </c>
      <c r="HD185" s="13">
        <v>57</v>
      </c>
      <c r="HE185" s="13">
        <v>63</v>
      </c>
      <c r="HF185" s="13">
        <v>47</v>
      </c>
      <c r="HG185" s="13">
        <v>44</v>
      </c>
      <c r="HH185" s="13">
        <v>62</v>
      </c>
      <c r="HI185" s="13">
        <v>50</v>
      </c>
      <c r="HJ185" s="13">
        <v>59</v>
      </c>
      <c r="HK185" s="13">
        <v>34</v>
      </c>
      <c r="HL185" s="13">
        <v>51</v>
      </c>
      <c r="HM185" s="13">
        <v>36</v>
      </c>
      <c r="HN185" s="13">
        <v>43</v>
      </c>
      <c r="HO185" s="13">
        <v>45</v>
      </c>
      <c r="HP185" s="13">
        <v>36</v>
      </c>
      <c r="HQ185" s="13">
        <v>42</v>
      </c>
      <c r="HR185" s="13">
        <v>28</v>
      </c>
      <c r="HS185" s="13">
        <v>25</v>
      </c>
      <c r="HT185" s="13">
        <v>28</v>
      </c>
      <c r="HU185" s="13">
        <v>22</v>
      </c>
      <c r="HV185" s="13">
        <v>17</v>
      </c>
      <c r="HW185" s="13">
        <v>26</v>
      </c>
      <c r="HX185" s="13">
        <v>23</v>
      </c>
      <c r="HY185" s="13">
        <v>22</v>
      </c>
      <c r="HZ185" s="13">
        <v>16</v>
      </c>
      <c r="IA185" s="13">
        <v>20</v>
      </c>
      <c r="IB185" s="13">
        <v>15</v>
      </c>
      <c r="IC185" s="13">
        <v>15</v>
      </c>
      <c r="ID185" s="13">
        <v>11</v>
      </c>
      <c r="IE185" s="13">
        <v>16</v>
      </c>
      <c r="IF185" s="13">
        <v>16</v>
      </c>
      <c r="IG185" s="13">
        <v>18</v>
      </c>
      <c r="IH185" s="13">
        <v>21</v>
      </c>
      <c r="II185" s="13">
        <v>15</v>
      </c>
      <c r="IJ185" s="13">
        <v>13</v>
      </c>
      <c r="IK185" s="13">
        <v>8</v>
      </c>
      <c r="IL185" s="13">
        <v>12</v>
      </c>
      <c r="IM185" s="13">
        <v>16</v>
      </c>
      <c r="IN185" s="13">
        <v>10</v>
      </c>
      <c r="IO185" s="13">
        <v>8</v>
      </c>
      <c r="IP185" s="13">
        <v>5</v>
      </c>
      <c r="IQ185" s="13">
        <v>6</v>
      </c>
      <c r="IR185" s="13">
        <v>1</v>
      </c>
      <c r="IS185" s="13">
        <v>6</v>
      </c>
      <c r="IT185" s="13"/>
      <c r="IU185" s="13"/>
      <c r="IV185" s="13"/>
      <c r="IW185" s="13">
        <v>1</v>
      </c>
      <c r="IX185" s="13"/>
      <c r="IY185" s="13">
        <v>1</v>
      </c>
      <c r="IZ185" s="13"/>
      <c r="JA185" s="13"/>
      <c r="JB185" s="13"/>
      <c r="JC185" s="13">
        <v>1</v>
      </c>
      <c r="JD185" s="59">
        <v>4150</v>
      </c>
      <c r="JE185" s="13">
        <v>8571</v>
      </c>
      <c r="JF185" s="13"/>
      <c r="JG185" s="351"/>
    </row>
    <row r="186" spans="1:267">
      <c r="W186" s="16" t="s">
        <v>323</v>
      </c>
      <c r="X186" s="458">
        <f t="shared" si="171"/>
        <v>102</v>
      </c>
      <c r="Y186" s="458">
        <f t="shared" si="172"/>
        <v>87</v>
      </c>
      <c r="Z186" s="458">
        <f t="shared" si="173"/>
        <v>144</v>
      </c>
      <c r="AA186" s="458">
        <f t="shared" si="174"/>
        <v>152</v>
      </c>
      <c r="AB186" s="458">
        <f t="shared" si="175"/>
        <v>482</v>
      </c>
      <c r="AC186" s="458">
        <f t="shared" si="176"/>
        <v>484</v>
      </c>
      <c r="AD186" s="458">
        <f t="shared" si="177"/>
        <v>675</v>
      </c>
      <c r="AE186" s="458">
        <f t="shared" si="178"/>
        <v>748</v>
      </c>
      <c r="AF186" s="458">
        <f t="shared" si="179"/>
        <v>588</v>
      </c>
      <c r="AG186" s="458">
        <f t="shared" si="180"/>
        <v>576</v>
      </c>
      <c r="AH186" s="458">
        <f t="shared" si="181"/>
        <v>429</v>
      </c>
      <c r="AI186" s="458">
        <f t="shared" si="182"/>
        <v>432</v>
      </c>
      <c r="AJ186" s="458">
        <f t="shared" si="183"/>
        <v>324</v>
      </c>
      <c r="AK186" s="458">
        <f t="shared" si="184"/>
        <v>286</v>
      </c>
      <c r="AL186" s="458">
        <f t="shared" si="185"/>
        <v>181</v>
      </c>
      <c r="AM186" s="458">
        <f t="shared" si="186"/>
        <v>218</v>
      </c>
      <c r="AN186" s="458">
        <f t="shared" si="187"/>
        <v>137</v>
      </c>
      <c r="AO186" s="458">
        <f t="shared" si="188"/>
        <v>238</v>
      </c>
      <c r="AP186" s="458">
        <f t="shared" si="189"/>
        <v>26</v>
      </c>
      <c r="AQ186" s="458">
        <f t="shared" si="190"/>
        <v>157</v>
      </c>
      <c r="AR186" s="458">
        <f t="shared" si="191"/>
        <v>0</v>
      </c>
      <c r="AT186" s="16" t="s">
        <v>323</v>
      </c>
      <c r="AU186" s="13">
        <v>10</v>
      </c>
      <c r="AV186" s="13">
        <v>23</v>
      </c>
      <c r="AW186" s="13">
        <v>10</v>
      </c>
      <c r="AX186" s="13">
        <v>7</v>
      </c>
      <c r="AY186" s="13">
        <v>3</v>
      </c>
      <c r="AZ186" s="13">
        <v>9</v>
      </c>
      <c r="BA186" s="13">
        <v>5</v>
      </c>
      <c r="BB186" s="13">
        <v>7</v>
      </c>
      <c r="BC186" s="13">
        <v>7</v>
      </c>
      <c r="BD186" s="13">
        <v>6</v>
      </c>
      <c r="BE186" s="13">
        <v>14</v>
      </c>
      <c r="BF186" s="13">
        <v>8</v>
      </c>
      <c r="BG186" s="13">
        <v>12</v>
      </c>
      <c r="BH186" s="13">
        <v>8</v>
      </c>
      <c r="BI186" s="13">
        <v>11</v>
      </c>
      <c r="BJ186" s="13">
        <v>20</v>
      </c>
      <c r="BK186" s="13">
        <v>17</v>
      </c>
      <c r="BL186" s="13">
        <v>18</v>
      </c>
      <c r="BM186" s="13">
        <v>22</v>
      </c>
      <c r="BN186" s="13">
        <v>22</v>
      </c>
      <c r="BO186" s="13">
        <v>34</v>
      </c>
      <c r="BP186" s="13">
        <v>28</v>
      </c>
      <c r="BQ186" s="13">
        <v>32</v>
      </c>
      <c r="BR186" s="13">
        <v>40</v>
      </c>
      <c r="BS186" s="13">
        <v>47</v>
      </c>
      <c r="BT186" s="13">
        <v>47</v>
      </c>
      <c r="BU186" s="13">
        <v>60</v>
      </c>
      <c r="BV186" s="13">
        <v>54</v>
      </c>
      <c r="BW186" s="13">
        <v>70</v>
      </c>
      <c r="BX186" s="13">
        <v>72</v>
      </c>
      <c r="BY186" s="13">
        <v>76</v>
      </c>
      <c r="BZ186" s="13">
        <v>79</v>
      </c>
      <c r="CA186" s="13">
        <v>74</v>
      </c>
      <c r="CB186" s="13">
        <v>95</v>
      </c>
      <c r="CC186" s="13">
        <v>67</v>
      </c>
      <c r="CD186" s="13">
        <v>66</v>
      </c>
      <c r="CE186" s="13">
        <v>80</v>
      </c>
      <c r="CF186" s="13">
        <v>71</v>
      </c>
      <c r="CG186" s="13">
        <v>77</v>
      </c>
      <c r="CH186" s="13">
        <v>63</v>
      </c>
      <c r="CI186" s="13">
        <v>59</v>
      </c>
      <c r="CJ186" s="13">
        <v>70</v>
      </c>
      <c r="CK186" s="13">
        <v>62</v>
      </c>
      <c r="CL186" s="13">
        <v>54</v>
      </c>
      <c r="CM186" s="13">
        <v>56</v>
      </c>
      <c r="CN186" s="13">
        <v>61</v>
      </c>
      <c r="CO186" s="13">
        <v>69</v>
      </c>
      <c r="CP186" s="13">
        <v>43</v>
      </c>
      <c r="CQ186" s="13">
        <v>55</v>
      </c>
      <c r="CR186" s="13">
        <v>47</v>
      </c>
      <c r="CS186" s="13">
        <v>59</v>
      </c>
      <c r="CT186" s="13">
        <v>46</v>
      </c>
      <c r="CU186" s="13">
        <v>50</v>
      </c>
      <c r="CV186" s="13">
        <v>49</v>
      </c>
      <c r="CW186" s="13">
        <v>37</v>
      </c>
      <c r="CX186" s="13">
        <v>34</v>
      </c>
      <c r="CY186" s="13">
        <v>36</v>
      </c>
      <c r="CZ186" s="13">
        <v>44</v>
      </c>
      <c r="DA186" s="13">
        <v>38</v>
      </c>
      <c r="DB186" s="13">
        <v>39</v>
      </c>
      <c r="DC186" s="13">
        <v>42</v>
      </c>
      <c r="DD186" s="13">
        <v>37</v>
      </c>
      <c r="DE186" s="13">
        <v>26</v>
      </c>
      <c r="DF186" s="13">
        <v>29</v>
      </c>
      <c r="DG186" s="13">
        <v>27</v>
      </c>
      <c r="DH186" s="13">
        <v>26</v>
      </c>
      <c r="DI186" s="13">
        <v>34</v>
      </c>
      <c r="DJ186" s="13">
        <v>20</v>
      </c>
      <c r="DK186" s="13">
        <v>24</v>
      </c>
      <c r="DL186" s="13">
        <v>21</v>
      </c>
      <c r="DM186" s="13">
        <v>22</v>
      </c>
      <c r="DN186" s="13">
        <v>24</v>
      </c>
      <c r="DO186" s="13">
        <v>21</v>
      </c>
      <c r="DP186" s="13">
        <v>19</v>
      </c>
      <c r="DQ186" s="13">
        <v>15</v>
      </c>
      <c r="DR186" s="13">
        <v>24</v>
      </c>
      <c r="DS186" s="13">
        <v>22</v>
      </c>
      <c r="DT186" s="13">
        <v>25</v>
      </c>
      <c r="DU186" s="13">
        <v>21</v>
      </c>
      <c r="DV186" s="13">
        <v>25</v>
      </c>
      <c r="DW186" s="13">
        <v>20</v>
      </c>
      <c r="DX186" s="13">
        <v>20</v>
      </c>
      <c r="DY186" s="13">
        <v>29</v>
      </c>
      <c r="DZ186" s="13">
        <v>32</v>
      </c>
      <c r="EA186" s="13">
        <v>29</v>
      </c>
      <c r="EB186" s="13">
        <v>31</v>
      </c>
      <c r="EC186" s="13">
        <v>20</v>
      </c>
      <c r="ED186" s="13">
        <v>20</v>
      </c>
      <c r="EE186" s="13">
        <v>10</v>
      </c>
      <c r="EF186" s="13">
        <v>27</v>
      </c>
      <c r="EG186" s="13">
        <v>38</v>
      </c>
      <c r="EH186" s="13">
        <v>19</v>
      </c>
      <c r="EI186" s="13">
        <v>16</v>
      </c>
      <c r="EJ186" s="13">
        <v>14</v>
      </c>
      <c r="EK186" s="13">
        <v>19</v>
      </c>
      <c r="EL186" s="13">
        <v>13</v>
      </c>
      <c r="EM186" s="13">
        <v>12</v>
      </c>
      <c r="EN186" s="13">
        <v>12</v>
      </c>
      <c r="EO186" s="13">
        <v>7</v>
      </c>
      <c r="EP186" s="13"/>
      <c r="EQ186" s="13">
        <v>3</v>
      </c>
      <c r="ER186" s="13">
        <v>1</v>
      </c>
      <c r="ES186" s="13">
        <v>3</v>
      </c>
      <c r="ET186" s="13"/>
      <c r="EU186" s="13"/>
      <c r="EV186" s="13"/>
      <c r="EW186" s="13"/>
      <c r="EX186" s="13"/>
      <c r="EY186" s="13"/>
      <c r="EZ186" s="13"/>
      <c r="FA186" s="59">
        <v>3378</v>
      </c>
      <c r="FB186" s="13">
        <v>10</v>
      </c>
      <c r="FC186" s="13">
        <v>18</v>
      </c>
      <c r="FD186" s="13">
        <v>16</v>
      </c>
      <c r="FE186" s="13">
        <v>8</v>
      </c>
      <c r="FF186" s="13">
        <v>10</v>
      </c>
      <c r="FG186" s="13">
        <v>8</v>
      </c>
      <c r="FH186" s="13">
        <v>11</v>
      </c>
      <c r="FI186" s="13">
        <v>5</v>
      </c>
      <c r="FJ186" s="13">
        <v>8</v>
      </c>
      <c r="FK186" s="13">
        <v>8</v>
      </c>
      <c r="FL186" s="13">
        <v>10</v>
      </c>
      <c r="FM186" s="13">
        <v>7</v>
      </c>
      <c r="FN186" s="13">
        <v>14</v>
      </c>
      <c r="FO186" s="13">
        <v>12</v>
      </c>
      <c r="FP186" s="13">
        <v>7</v>
      </c>
      <c r="FQ186" s="13">
        <v>13</v>
      </c>
      <c r="FR186" s="13">
        <v>10</v>
      </c>
      <c r="FS186" s="13">
        <v>23</v>
      </c>
      <c r="FT186" s="13">
        <v>15</v>
      </c>
      <c r="FU186" s="13">
        <v>33</v>
      </c>
      <c r="FV186" s="13">
        <v>34</v>
      </c>
      <c r="FW186" s="13">
        <v>26</v>
      </c>
      <c r="FX186" s="13">
        <v>39</v>
      </c>
      <c r="FY186" s="13">
        <v>35</v>
      </c>
      <c r="FZ186" s="13">
        <v>56</v>
      </c>
      <c r="GA186" s="13">
        <v>50</v>
      </c>
      <c r="GB186" s="13">
        <v>51</v>
      </c>
      <c r="GC186" s="13">
        <v>62</v>
      </c>
      <c r="GD186" s="13">
        <v>62</v>
      </c>
      <c r="GE186" s="13">
        <v>67</v>
      </c>
      <c r="GF186" s="13">
        <v>85</v>
      </c>
      <c r="GG186" s="13">
        <v>59</v>
      </c>
      <c r="GH186" s="13">
        <v>63</v>
      </c>
      <c r="GI186" s="13">
        <v>75</v>
      </c>
      <c r="GJ186" s="13">
        <v>55</v>
      </c>
      <c r="GK186" s="13">
        <v>71</v>
      </c>
      <c r="GL186" s="13">
        <v>81</v>
      </c>
      <c r="GM186" s="13">
        <v>68</v>
      </c>
      <c r="GN186" s="13">
        <v>61</v>
      </c>
      <c r="GO186" s="13">
        <v>57</v>
      </c>
      <c r="GP186" s="13">
        <v>69</v>
      </c>
      <c r="GQ186" s="13">
        <v>65</v>
      </c>
      <c r="GR186" s="13">
        <v>47</v>
      </c>
      <c r="GS186" s="13">
        <v>64</v>
      </c>
      <c r="GT186" s="13">
        <v>61</v>
      </c>
      <c r="GU186" s="13">
        <v>64</v>
      </c>
      <c r="GV186" s="13">
        <v>61</v>
      </c>
      <c r="GW186" s="13">
        <v>53</v>
      </c>
      <c r="GX186" s="13">
        <v>45</v>
      </c>
      <c r="GY186" s="13">
        <v>59</v>
      </c>
      <c r="GZ186" s="13">
        <v>43</v>
      </c>
      <c r="HA186" s="13">
        <v>51</v>
      </c>
      <c r="HB186" s="13">
        <v>44</v>
      </c>
      <c r="HC186" s="13">
        <v>42</v>
      </c>
      <c r="HD186" s="13">
        <v>47</v>
      </c>
      <c r="HE186" s="13">
        <v>49</v>
      </c>
      <c r="HF186" s="13">
        <v>46</v>
      </c>
      <c r="HG186" s="13">
        <v>36</v>
      </c>
      <c r="HH186" s="13">
        <v>37</v>
      </c>
      <c r="HI186" s="13">
        <v>34</v>
      </c>
      <c r="HJ186" s="13">
        <v>50</v>
      </c>
      <c r="HK186" s="13">
        <v>34</v>
      </c>
      <c r="HL186" s="13">
        <v>41</v>
      </c>
      <c r="HM186" s="13">
        <v>33</v>
      </c>
      <c r="HN186" s="13">
        <v>35</v>
      </c>
      <c r="HO186" s="13">
        <v>23</v>
      </c>
      <c r="HP186" s="13">
        <v>28</v>
      </c>
      <c r="HQ186" s="13">
        <v>23</v>
      </c>
      <c r="HR186" s="13">
        <v>33</v>
      </c>
      <c r="HS186" s="13">
        <v>24</v>
      </c>
      <c r="HT186" s="13">
        <v>22</v>
      </c>
      <c r="HU186" s="13">
        <v>24</v>
      </c>
      <c r="HV186" s="13">
        <v>16</v>
      </c>
      <c r="HW186" s="13">
        <v>23</v>
      </c>
      <c r="HX186" s="13">
        <v>21</v>
      </c>
      <c r="HY186" s="13">
        <v>15</v>
      </c>
      <c r="HZ186" s="13">
        <v>13</v>
      </c>
      <c r="IA186" s="13">
        <v>14</v>
      </c>
      <c r="IB186" s="13">
        <v>12</v>
      </c>
      <c r="IC186" s="13">
        <v>21</v>
      </c>
      <c r="ID186" s="13">
        <v>14</v>
      </c>
      <c r="IE186" s="13">
        <v>8</v>
      </c>
      <c r="IF186" s="13">
        <v>21</v>
      </c>
      <c r="IG186" s="13">
        <v>11</v>
      </c>
      <c r="IH186" s="13">
        <v>6</v>
      </c>
      <c r="II186" s="13">
        <v>11</v>
      </c>
      <c r="IJ186" s="13">
        <v>19</v>
      </c>
      <c r="IK186" s="13">
        <v>16</v>
      </c>
      <c r="IL186" s="13">
        <v>11</v>
      </c>
      <c r="IM186" s="13">
        <v>20</v>
      </c>
      <c r="IN186" s="13">
        <v>5</v>
      </c>
      <c r="IO186" s="13">
        <v>3</v>
      </c>
      <c r="IP186" s="13">
        <v>7</v>
      </c>
      <c r="IQ186" s="13">
        <v>4</v>
      </c>
      <c r="IR186" s="13">
        <v>2</v>
      </c>
      <c r="IS186" s="13">
        <v>1</v>
      </c>
      <c r="IT186" s="13">
        <v>2</v>
      </c>
      <c r="IU186" s="13">
        <v>1</v>
      </c>
      <c r="IV186" s="13">
        <v>1</v>
      </c>
      <c r="IW186" s="13"/>
      <c r="IX186" s="13"/>
      <c r="IY186" s="13"/>
      <c r="IZ186" s="13"/>
      <c r="JA186" s="13"/>
      <c r="JB186" s="13"/>
      <c r="JC186" s="13"/>
      <c r="JD186" s="59">
        <v>3088</v>
      </c>
      <c r="JE186" s="13">
        <v>6466</v>
      </c>
      <c r="JF186" s="13"/>
      <c r="JG186" s="351"/>
    </row>
    <row r="187" spans="1:267" ht="13.8" thickBot="1">
      <c r="A187" s="338" t="s">
        <v>292</v>
      </c>
      <c r="B187" s="37">
        <f>+X173</f>
        <v>3790</v>
      </c>
      <c r="C187" s="37">
        <f t="shared" ref="C187:U187" si="196">+Y173</f>
        <v>3625</v>
      </c>
      <c r="D187" s="37">
        <f t="shared" si="196"/>
        <v>5133</v>
      </c>
      <c r="E187" s="37">
        <f t="shared" si="196"/>
        <v>5311</v>
      </c>
      <c r="F187" s="37">
        <f t="shared" si="196"/>
        <v>13150</v>
      </c>
      <c r="G187" s="37">
        <f t="shared" si="196"/>
        <v>13884</v>
      </c>
      <c r="H187" s="37">
        <f t="shared" si="196"/>
        <v>15778</v>
      </c>
      <c r="I187" s="37">
        <f t="shared" si="196"/>
        <v>15417</v>
      </c>
      <c r="J187" s="37">
        <f t="shared" si="196"/>
        <v>12637</v>
      </c>
      <c r="K187" s="37">
        <f t="shared" si="196"/>
        <v>12206</v>
      </c>
      <c r="L187" s="37">
        <f t="shared" si="196"/>
        <v>9621</v>
      </c>
      <c r="M187" s="37">
        <f t="shared" si="196"/>
        <v>8864</v>
      </c>
      <c r="N187" s="37">
        <f t="shared" si="196"/>
        <v>6190</v>
      </c>
      <c r="O187" s="37">
        <f t="shared" si="196"/>
        <v>5170</v>
      </c>
      <c r="P187" s="37">
        <f t="shared" si="196"/>
        <v>3447</v>
      </c>
      <c r="Q187" s="37">
        <f t="shared" si="196"/>
        <v>3625</v>
      </c>
      <c r="R187" s="37">
        <f t="shared" si="196"/>
        <v>2096</v>
      </c>
      <c r="S187" s="37">
        <f t="shared" si="196"/>
        <v>3924</v>
      </c>
      <c r="T187" s="37">
        <f t="shared" si="196"/>
        <v>602</v>
      </c>
      <c r="U187" s="37">
        <f t="shared" si="196"/>
        <v>2441</v>
      </c>
      <c r="W187" s="16" t="s">
        <v>324</v>
      </c>
      <c r="X187" s="458">
        <f t="shared" si="171"/>
        <v>400</v>
      </c>
      <c r="Y187" s="458">
        <f t="shared" si="172"/>
        <v>371</v>
      </c>
      <c r="Z187" s="458">
        <f t="shared" si="173"/>
        <v>517</v>
      </c>
      <c r="AA187" s="458">
        <f t="shared" si="174"/>
        <v>579</v>
      </c>
      <c r="AB187" s="458">
        <f t="shared" si="175"/>
        <v>1081</v>
      </c>
      <c r="AC187" s="458">
        <f t="shared" si="176"/>
        <v>1247</v>
      </c>
      <c r="AD187" s="458">
        <f t="shared" si="177"/>
        <v>1368</v>
      </c>
      <c r="AE187" s="458">
        <f t="shared" si="178"/>
        <v>1392</v>
      </c>
      <c r="AF187" s="458">
        <f t="shared" si="179"/>
        <v>1048</v>
      </c>
      <c r="AG187" s="458">
        <f t="shared" si="180"/>
        <v>1035</v>
      </c>
      <c r="AH187" s="458">
        <f t="shared" si="181"/>
        <v>790</v>
      </c>
      <c r="AI187" s="458">
        <f t="shared" si="182"/>
        <v>805</v>
      </c>
      <c r="AJ187" s="458">
        <f t="shared" si="183"/>
        <v>517</v>
      </c>
      <c r="AK187" s="458">
        <f t="shared" si="184"/>
        <v>414</v>
      </c>
      <c r="AL187" s="458">
        <f t="shared" si="185"/>
        <v>272</v>
      </c>
      <c r="AM187" s="458">
        <f t="shared" si="186"/>
        <v>317</v>
      </c>
      <c r="AN187" s="458">
        <f t="shared" si="187"/>
        <v>149</v>
      </c>
      <c r="AO187" s="458">
        <f t="shared" si="188"/>
        <v>341</v>
      </c>
      <c r="AP187" s="458">
        <f t="shared" si="189"/>
        <v>52</v>
      </c>
      <c r="AQ187" s="458">
        <f t="shared" si="190"/>
        <v>214</v>
      </c>
      <c r="AR187" s="458">
        <f t="shared" si="191"/>
        <v>6</v>
      </c>
      <c r="AT187" s="16" t="s">
        <v>324</v>
      </c>
      <c r="AU187" s="13">
        <v>41</v>
      </c>
      <c r="AV187" s="13">
        <v>51</v>
      </c>
      <c r="AW187" s="13">
        <v>27</v>
      </c>
      <c r="AX187" s="13">
        <v>32</v>
      </c>
      <c r="AY187" s="13">
        <v>22</v>
      </c>
      <c r="AZ187" s="13">
        <v>32</v>
      </c>
      <c r="BA187" s="13">
        <v>39</v>
      </c>
      <c r="BB187" s="13">
        <v>41</v>
      </c>
      <c r="BC187" s="13">
        <v>45</v>
      </c>
      <c r="BD187" s="13">
        <v>41</v>
      </c>
      <c r="BE187" s="13">
        <v>39</v>
      </c>
      <c r="BF187" s="13">
        <v>43</v>
      </c>
      <c r="BG187" s="13">
        <v>48</v>
      </c>
      <c r="BH187" s="13">
        <v>46</v>
      </c>
      <c r="BI187" s="13">
        <v>55</v>
      </c>
      <c r="BJ187" s="13">
        <v>57</v>
      </c>
      <c r="BK187" s="13">
        <v>56</v>
      </c>
      <c r="BL187" s="13">
        <v>66</v>
      </c>
      <c r="BM187" s="13">
        <v>71</v>
      </c>
      <c r="BN187" s="13">
        <v>98</v>
      </c>
      <c r="BO187" s="13">
        <v>112</v>
      </c>
      <c r="BP187" s="13">
        <v>108</v>
      </c>
      <c r="BQ187" s="13">
        <v>104</v>
      </c>
      <c r="BR187" s="13">
        <v>107</v>
      </c>
      <c r="BS187" s="13">
        <v>142</v>
      </c>
      <c r="BT187" s="13">
        <v>132</v>
      </c>
      <c r="BU187" s="13">
        <v>124</v>
      </c>
      <c r="BV187" s="13">
        <v>122</v>
      </c>
      <c r="BW187" s="13">
        <v>147</v>
      </c>
      <c r="BX187" s="13">
        <v>149</v>
      </c>
      <c r="BY187" s="13">
        <v>145</v>
      </c>
      <c r="BZ187" s="13">
        <v>139</v>
      </c>
      <c r="CA187" s="13">
        <v>150</v>
      </c>
      <c r="CB187" s="13">
        <v>147</v>
      </c>
      <c r="CC187" s="13">
        <v>151</v>
      </c>
      <c r="CD187" s="13">
        <v>141</v>
      </c>
      <c r="CE187" s="13">
        <v>133</v>
      </c>
      <c r="CF187" s="13">
        <v>143</v>
      </c>
      <c r="CG187" s="13">
        <v>118</v>
      </c>
      <c r="CH187" s="13">
        <v>125</v>
      </c>
      <c r="CI187" s="13">
        <v>119</v>
      </c>
      <c r="CJ187" s="13">
        <v>111</v>
      </c>
      <c r="CK187" s="13">
        <v>121</v>
      </c>
      <c r="CL187" s="13">
        <v>99</v>
      </c>
      <c r="CM187" s="13">
        <v>107</v>
      </c>
      <c r="CN187" s="13">
        <v>95</v>
      </c>
      <c r="CO187" s="13">
        <v>104</v>
      </c>
      <c r="CP187" s="13">
        <v>94</v>
      </c>
      <c r="CQ187" s="13">
        <v>85</v>
      </c>
      <c r="CR187" s="13">
        <v>100</v>
      </c>
      <c r="CS187" s="13">
        <v>101</v>
      </c>
      <c r="CT187" s="13">
        <v>91</v>
      </c>
      <c r="CU187" s="13">
        <v>99</v>
      </c>
      <c r="CV187" s="13">
        <v>68</v>
      </c>
      <c r="CW187" s="13">
        <v>74</v>
      </c>
      <c r="CX187" s="13">
        <v>83</v>
      </c>
      <c r="CY187" s="13">
        <v>70</v>
      </c>
      <c r="CZ187" s="13">
        <v>71</v>
      </c>
      <c r="DA187" s="13">
        <v>79</v>
      </c>
      <c r="DB187" s="13">
        <v>69</v>
      </c>
      <c r="DC187" s="13">
        <v>57</v>
      </c>
      <c r="DD187" s="13">
        <v>57</v>
      </c>
      <c r="DE187" s="13">
        <v>56</v>
      </c>
      <c r="DF187" s="13">
        <v>40</v>
      </c>
      <c r="DG187" s="13">
        <v>32</v>
      </c>
      <c r="DH187" s="13">
        <v>34</v>
      </c>
      <c r="DI187" s="13">
        <v>36</v>
      </c>
      <c r="DJ187" s="13">
        <v>28</v>
      </c>
      <c r="DK187" s="13">
        <v>37</v>
      </c>
      <c r="DL187" s="13">
        <v>37</v>
      </c>
      <c r="DM187" s="13">
        <v>26</v>
      </c>
      <c r="DN187" s="13">
        <v>36</v>
      </c>
      <c r="DO187" s="13">
        <v>37</v>
      </c>
      <c r="DP187" s="13">
        <v>30</v>
      </c>
      <c r="DQ187" s="13">
        <v>30</v>
      </c>
      <c r="DR187" s="13">
        <v>35</v>
      </c>
      <c r="DS187" s="13">
        <v>32</v>
      </c>
      <c r="DT187" s="13">
        <v>30</v>
      </c>
      <c r="DU187" s="13">
        <v>23</v>
      </c>
      <c r="DV187" s="13">
        <v>38</v>
      </c>
      <c r="DW187" s="13">
        <v>30</v>
      </c>
      <c r="DX187" s="13">
        <v>32</v>
      </c>
      <c r="DY187" s="13">
        <v>27</v>
      </c>
      <c r="DZ187" s="13">
        <v>35</v>
      </c>
      <c r="EA187" s="13">
        <v>33</v>
      </c>
      <c r="EB187" s="13">
        <v>41</v>
      </c>
      <c r="EC187" s="13">
        <v>33</v>
      </c>
      <c r="ED187" s="13">
        <v>38</v>
      </c>
      <c r="EE187" s="13">
        <v>36</v>
      </c>
      <c r="EF187" s="13">
        <v>36</v>
      </c>
      <c r="EG187" s="13">
        <v>42</v>
      </c>
      <c r="EH187" s="13">
        <v>28</v>
      </c>
      <c r="EI187" s="13">
        <v>36</v>
      </c>
      <c r="EJ187" s="13">
        <v>25</v>
      </c>
      <c r="EK187" s="13">
        <v>15</v>
      </c>
      <c r="EL187" s="13">
        <v>18</v>
      </c>
      <c r="EM187" s="13">
        <v>14</v>
      </c>
      <c r="EN187" s="13">
        <v>9</v>
      </c>
      <c r="EO187" s="13">
        <v>14</v>
      </c>
      <c r="EP187" s="13">
        <v>3</v>
      </c>
      <c r="EQ187" s="13">
        <v>4</v>
      </c>
      <c r="ER187" s="13">
        <v>1</v>
      </c>
      <c r="ES187" s="13">
        <v>1</v>
      </c>
      <c r="ET187" s="13">
        <v>1</v>
      </c>
      <c r="EU187" s="13">
        <v>1</v>
      </c>
      <c r="EV187" s="13">
        <v>1</v>
      </c>
      <c r="EW187" s="13"/>
      <c r="EX187" s="13"/>
      <c r="EY187" s="13">
        <v>1</v>
      </c>
      <c r="EZ187" s="13">
        <v>2</v>
      </c>
      <c r="FA187" s="59">
        <v>6717</v>
      </c>
      <c r="FB187" s="13">
        <v>29</v>
      </c>
      <c r="FC187" s="13">
        <v>54</v>
      </c>
      <c r="FD187" s="13">
        <v>39</v>
      </c>
      <c r="FE187" s="13">
        <v>42</v>
      </c>
      <c r="FF187" s="13">
        <v>38</v>
      </c>
      <c r="FG187" s="13">
        <v>29</v>
      </c>
      <c r="FH187" s="13">
        <v>51</v>
      </c>
      <c r="FI187" s="13">
        <v>45</v>
      </c>
      <c r="FJ187" s="13">
        <v>31</v>
      </c>
      <c r="FK187" s="13">
        <v>42</v>
      </c>
      <c r="FL187" s="13">
        <v>47</v>
      </c>
      <c r="FM187" s="13">
        <v>45</v>
      </c>
      <c r="FN187" s="13">
        <v>49</v>
      </c>
      <c r="FO187" s="13">
        <v>44</v>
      </c>
      <c r="FP187" s="13">
        <v>39</v>
      </c>
      <c r="FQ187" s="13">
        <v>66</v>
      </c>
      <c r="FR187" s="13">
        <v>47</v>
      </c>
      <c r="FS187" s="13">
        <v>54</v>
      </c>
      <c r="FT187" s="13">
        <v>61</v>
      </c>
      <c r="FU187" s="13">
        <v>65</v>
      </c>
      <c r="FV187" s="13">
        <v>83</v>
      </c>
      <c r="FW187" s="13">
        <v>80</v>
      </c>
      <c r="FX187" s="13">
        <v>117</v>
      </c>
      <c r="FY187" s="13">
        <v>102</v>
      </c>
      <c r="FZ187" s="13">
        <v>103</v>
      </c>
      <c r="GA187" s="13">
        <v>116</v>
      </c>
      <c r="GB187" s="13">
        <v>107</v>
      </c>
      <c r="GC187" s="13">
        <v>115</v>
      </c>
      <c r="GD187" s="13">
        <v>130</v>
      </c>
      <c r="GE187" s="13">
        <v>128</v>
      </c>
      <c r="GF187" s="13">
        <v>146</v>
      </c>
      <c r="GG187" s="13">
        <v>165</v>
      </c>
      <c r="GH187" s="13">
        <v>122</v>
      </c>
      <c r="GI187" s="13">
        <v>142</v>
      </c>
      <c r="GJ187" s="13">
        <v>129</v>
      </c>
      <c r="GK187" s="13">
        <v>148</v>
      </c>
      <c r="GL187" s="13">
        <v>134</v>
      </c>
      <c r="GM187" s="13">
        <v>135</v>
      </c>
      <c r="GN187" s="13">
        <v>116</v>
      </c>
      <c r="GO187" s="13">
        <v>131</v>
      </c>
      <c r="GP187" s="13">
        <v>123</v>
      </c>
      <c r="GQ187" s="13">
        <v>121</v>
      </c>
      <c r="GR187" s="13">
        <v>116</v>
      </c>
      <c r="GS187" s="13">
        <v>116</v>
      </c>
      <c r="GT187" s="13">
        <v>95</v>
      </c>
      <c r="GU187" s="13">
        <v>108</v>
      </c>
      <c r="GV187" s="13">
        <v>93</v>
      </c>
      <c r="GW187" s="13">
        <v>86</v>
      </c>
      <c r="GX187" s="13">
        <v>95</v>
      </c>
      <c r="GY187" s="13">
        <v>95</v>
      </c>
      <c r="GZ187" s="13">
        <v>96</v>
      </c>
      <c r="HA187" s="13">
        <v>78</v>
      </c>
      <c r="HB187" s="13">
        <v>86</v>
      </c>
      <c r="HC187" s="13">
        <v>71</v>
      </c>
      <c r="HD187" s="13">
        <v>77</v>
      </c>
      <c r="HE187" s="13">
        <v>84</v>
      </c>
      <c r="HF187" s="13">
        <v>63</v>
      </c>
      <c r="HG187" s="13">
        <v>79</v>
      </c>
      <c r="HH187" s="13">
        <v>82</v>
      </c>
      <c r="HI187" s="13">
        <v>74</v>
      </c>
      <c r="HJ187" s="13">
        <v>78</v>
      </c>
      <c r="HK187" s="13">
        <v>66</v>
      </c>
      <c r="HL187" s="13">
        <v>64</v>
      </c>
      <c r="HM187" s="13">
        <v>61</v>
      </c>
      <c r="HN187" s="13">
        <v>51</v>
      </c>
      <c r="HO187" s="13">
        <v>42</v>
      </c>
      <c r="HP187" s="13">
        <v>47</v>
      </c>
      <c r="HQ187" s="13">
        <v>42</v>
      </c>
      <c r="HR187" s="13">
        <v>35</v>
      </c>
      <c r="HS187" s="13">
        <v>31</v>
      </c>
      <c r="HT187" s="13">
        <v>35</v>
      </c>
      <c r="HU187" s="13">
        <v>33</v>
      </c>
      <c r="HV187" s="13">
        <v>29</v>
      </c>
      <c r="HW187" s="13">
        <v>21</v>
      </c>
      <c r="HX187" s="13">
        <v>35</v>
      </c>
      <c r="HY187" s="13">
        <v>31</v>
      </c>
      <c r="HZ187" s="13">
        <v>31</v>
      </c>
      <c r="IA187" s="13">
        <v>19</v>
      </c>
      <c r="IB187" s="13">
        <v>23</v>
      </c>
      <c r="IC187" s="13">
        <v>15</v>
      </c>
      <c r="ID187" s="13">
        <v>23</v>
      </c>
      <c r="IE187" s="13">
        <v>21</v>
      </c>
      <c r="IF187" s="13">
        <v>14</v>
      </c>
      <c r="IG187" s="13">
        <v>9</v>
      </c>
      <c r="IH187" s="13">
        <v>15</v>
      </c>
      <c r="II187" s="13">
        <v>12</v>
      </c>
      <c r="IJ187" s="13">
        <v>13</v>
      </c>
      <c r="IK187" s="13">
        <v>12</v>
      </c>
      <c r="IL187" s="13">
        <v>15</v>
      </c>
      <c r="IM187" s="13">
        <v>15</v>
      </c>
      <c r="IN187" s="13">
        <v>14</v>
      </c>
      <c r="IO187" s="13">
        <v>6</v>
      </c>
      <c r="IP187" s="13">
        <v>12</v>
      </c>
      <c r="IQ187" s="13">
        <v>7</v>
      </c>
      <c r="IR187" s="13">
        <v>4</v>
      </c>
      <c r="IS187" s="13">
        <v>2</v>
      </c>
      <c r="IT187" s="13">
        <v>3</v>
      </c>
      <c r="IU187" s="13"/>
      <c r="IV187" s="13"/>
      <c r="IW187" s="13">
        <v>2</v>
      </c>
      <c r="IX187" s="13">
        <v>2</v>
      </c>
      <c r="IY187" s="13"/>
      <c r="IZ187" s="13"/>
      <c r="JA187" s="13"/>
      <c r="JB187" s="13"/>
      <c r="JC187" s="13">
        <v>4</v>
      </c>
      <c r="JD187" s="59">
        <v>6198</v>
      </c>
      <c r="JE187" s="13">
        <v>12915</v>
      </c>
      <c r="JF187" s="13"/>
      <c r="JG187" s="351"/>
    </row>
    <row r="188" spans="1:267">
      <c r="A188" s="352" t="s">
        <v>296</v>
      </c>
      <c r="B188" s="186">
        <f>+B187+B8</f>
        <v>10818</v>
      </c>
      <c r="C188" s="186">
        <f t="shared" ref="C188:U188" si="197">+C187+C8</f>
        <v>10109</v>
      </c>
      <c r="D188" s="186">
        <f t="shared" si="197"/>
        <v>17315</v>
      </c>
      <c r="E188" s="186">
        <f t="shared" si="197"/>
        <v>19034</v>
      </c>
      <c r="F188" s="186">
        <f t="shared" si="197"/>
        <v>62861</v>
      </c>
      <c r="G188" s="186">
        <f t="shared" si="197"/>
        <v>61629</v>
      </c>
      <c r="H188" s="186">
        <f t="shared" si="197"/>
        <v>72991</v>
      </c>
      <c r="I188" s="186">
        <f t="shared" si="197"/>
        <v>67742</v>
      </c>
      <c r="J188" s="186">
        <f t="shared" si="197"/>
        <v>58982</v>
      </c>
      <c r="K188" s="186">
        <f t="shared" si="197"/>
        <v>55772</v>
      </c>
      <c r="L188" s="186">
        <f t="shared" si="197"/>
        <v>40835</v>
      </c>
      <c r="M188" s="186">
        <f t="shared" si="197"/>
        <v>38231</v>
      </c>
      <c r="N188" s="186">
        <f t="shared" si="197"/>
        <v>23195</v>
      </c>
      <c r="O188" s="186">
        <f t="shared" si="197"/>
        <v>19661</v>
      </c>
      <c r="P188" s="186">
        <f t="shared" si="197"/>
        <v>11676</v>
      </c>
      <c r="Q188" s="186">
        <f t="shared" si="197"/>
        <v>11312</v>
      </c>
      <c r="R188" s="186">
        <f t="shared" si="197"/>
        <v>5621</v>
      </c>
      <c r="S188" s="186">
        <f t="shared" si="197"/>
        <v>9433</v>
      </c>
      <c r="T188" s="186">
        <f t="shared" si="197"/>
        <v>1314</v>
      </c>
      <c r="U188" s="186">
        <f t="shared" si="197"/>
        <v>4841</v>
      </c>
      <c r="W188" s="16" t="s">
        <v>325</v>
      </c>
      <c r="X188" s="458">
        <f t="shared" si="171"/>
        <v>615</v>
      </c>
      <c r="Y188" s="458">
        <f t="shared" si="172"/>
        <v>629</v>
      </c>
      <c r="Z188" s="458">
        <f t="shared" si="173"/>
        <v>807</v>
      </c>
      <c r="AA188" s="458">
        <f t="shared" si="174"/>
        <v>838</v>
      </c>
      <c r="AB188" s="458">
        <f t="shared" si="175"/>
        <v>1540</v>
      </c>
      <c r="AC188" s="458">
        <f t="shared" si="176"/>
        <v>1589</v>
      </c>
      <c r="AD188" s="458">
        <f t="shared" si="177"/>
        <v>1439</v>
      </c>
      <c r="AE188" s="458">
        <f t="shared" si="178"/>
        <v>1404</v>
      </c>
      <c r="AF188" s="458">
        <f t="shared" si="179"/>
        <v>1053</v>
      </c>
      <c r="AG188" s="458">
        <f t="shared" si="180"/>
        <v>1103</v>
      </c>
      <c r="AH188" s="458">
        <f t="shared" si="181"/>
        <v>790</v>
      </c>
      <c r="AI188" s="458">
        <f t="shared" si="182"/>
        <v>741</v>
      </c>
      <c r="AJ188" s="458">
        <f t="shared" si="183"/>
        <v>444</v>
      </c>
      <c r="AK188" s="458">
        <f t="shared" si="184"/>
        <v>329</v>
      </c>
      <c r="AL188" s="458">
        <f t="shared" si="185"/>
        <v>160</v>
      </c>
      <c r="AM188" s="458">
        <f t="shared" si="186"/>
        <v>174</v>
      </c>
      <c r="AN188" s="458">
        <f t="shared" si="187"/>
        <v>76</v>
      </c>
      <c r="AO188" s="458">
        <f t="shared" si="188"/>
        <v>122</v>
      </c>
      <c r="AP188" s="458">
        <f t="shared" si="189"/>
        <v>13</v>
      </c>
      <c r="AQ188" s="458">
        <f t="shared" si="190"/>
        <v>44</v>
      </c>
      <c r="AR188" s="458">
        <f t="shared" si="191"/>
        <v>0</v>
      </c>
      <c r="AT188" s="16" t="s">
        <v>325</v>
      </c>
      <c r="AU188" s="13">
        <v>55</v>
      </c>
      <c r="AV188" s="13">
        <v>69</v>
      </c>
      <c r="AW188" s="13">
        <v>63</v>
      </c>
      <c r="AX188" s="13">
        <v>50</v>
      </c>
      <c r="AY188" s="13">
        <v>57</v>
      </c>
      <c r="AZ188" s="13">
        <v>53</v>
      </c>
      <c r="BA188" s="13">
        <v>62</v>
      </c>
      <c r="BB188" s="13">
        <v>78</v>
      </c>
      <c r="BC188" s="13">
        <v>74</v>
      </c>
      <c r="BD188" s="13">
        <v>68</v>
      </c>
      <c r="BE188" s="13">
        <v>68</v>
      </c>
      <c r="BF188" s="13">
        <v>72</v>
      </c>
      <c r="BG188" s="13">
        <v>65</v>
      </c>
      <c r="BH188" s="13">
        <v>63</v>
      </c>
      <c r="BI188" s="13">
        <v>75</v>
      </c>
      <c r="BJ188" s="13">
        <v>74</v>
      </c>
      <c r="BK188" s="13">
        <v>74</v>
      </c>
      <c r="BL188" s="13">
        <v>101</v>
      </c>
      <c r="BM188" s="13">
        <v>119</v>
      </c>
      <c r="BN188" s="13">
        <v>127</v>
      </c>
      <c r="BO188" s="13">
        <v>117</v>
      </c>
      <c r="BP188" s="13">
        <v>134</v>
      </c>
      <c r="BQ188" s="13">
        <v>162</v>
      </c>
      <c r="BR188" s="13">
        <v>160</v>
      </c>
      <c r="BS188" s="13">
        <v>174</v>
      </c>
      <c r="BT188" s="13">
        <v>175</v>
      </c>
      <c r="BU188" s="13">
        <v>169</v>
      </c>
      <c r="BV188" s="13">
        <v>155</v>
      </c>
      <c r="BW188" s="13">
        <v>163</v>
      </c>
      <c r="BX188" s="13">
        <v>180</v>
      </c>
      <c r="BY188" s="13">
        <v>166</v>
      </c>
      <c r="BZ188" s="13">
        <v>163</v>
      </c>
      <c r="CA188" s="13">
        <v>165</v>
      </c>
      <c r="CB188" s="13">
        <v>133</v>
      </c>
      <c r="CC188" s="13">
        <v>150</v>
      </c>
      <c r="CD188" s="13">
        <v>128</v>
      </c>
      <c r="CE188" s="13">
        <v>121</v>
      </c>
      <c r="CF188" s="13">
        <v>127</v>
      </c>
      <c r="CG188" s="13">
        <v>128</v>
      </c>
      <c r="CH188" s="13">
        <v>123</v>
      </c>
      <c r="CI188" s="13">
        <v>127</v>
      </c>
      <c r="CJ188" s="13">
        <v>114</v>
      </c>
      <c r="CK188" s="13">
        <v>115</v>
      </c>
      <c r="CL188" s="13">
        <v>115</v>
      </c>
      <c r="CM188" s="13">
        <v>110</v>
      </c>
      <c r="CN188" s="13">
        <v>118</v>
      </c>
      <c r="CO188" s="13">
        <v>101</v>
      </c>
      <c r="CP188" s="13">
        <v>100</v>
      </c>
      <c r="CQ188" s="13">
        <v>108</v>
      </c>
      <c r="CR188" s="13">
        <v>95</v>
      </c>
      <c r="CS188" s="13">
        <v>83</v>
      </c>
      <c r="CT188" s="13">
        <v>78</v>
      </c>
      <c r="CU188" s="13">
        <v>82</v>
      </c>
      <c r="CV188" s="13">
        <v>81</v>
      </c>
      <c r="CW188" s="13">
        <v>82</v>
      </c>
      <c r="CX188" s="13">
        <v>64</v>
      </c>
      <c r="CY188" s="13">
        <v>83</v>
      </c>
      <c r="CZ188" s="13">
        <v>72</v>
      </c>
      <c r="DA188" s="13">
        <v>63</v>
      </c>
      <c r="DB188" s="13">
        <v>53</v>
      </c>
      <c r="DC188" s="13">
        <v>37</v>
      </c>
      <c r="DD188" s="13">
        <v>46</v>
      </c>
      <c r="DE188" s="13">
        <v>39</v>
      </c>
      <c r="DF188" s="13">
        <v>36</v>
      </c>
      <c r="DG188" s="13">
        <v>36</v>
      </c>
      <c r="DH188" s="13">
        <v>31</v>
      </c>
      <c r="DI188" s="13">
        <v>31</v>
      </c>
      <c r="DJ188" s="13">
        <v>32</v>
      </c>
      <c r="DK188" s="13">
        <v>21</v>
      </c>
      <c r="DL188" s="13">
        <v>20</v>
      </c>
      <c r="DM188" s="13">
        <v>31</v>
      </c>
      <c r="DN188" s="13">
        <v>14</v>
      </c>
      <c r="DO188" s="13">
        <v>22</v>
      </c>
      <c r="DP188" s="13">
        <v>8</v>
      </c>
      <c r="DQ188" s="13">
        <v>17</v>
      </c>
      <c r="DR188" s="13">
        <v>18</v>
      </c>
      <c r="DS188" s="13">
        <v>17</v>
      </c>
      <c r="DT188" s="13">
        <v>16</v>
      </c>
      <c r="DU188" s="13">
        <v>13</v>
      </c>
      <c r="DV188" s="13">
        <v>18</v>
      </c>
      <c r="DW188" s="13">
        <v>18</v>
      </c>
      <c r="DX188" s="13">
        <v>13</v>
      </c>
      <c r="DY188" s="13">
        <v>13</v>
      </c>
      <c r="DZ188" s="13">
        <v>14</v>
      </c>
      <c r="EA188" s="13">
        <v>8</v>
      </c>
      <c r="EB188" s="13">
        <v>10</v>
      </c>
      <c r="EC188" s="13">
        <v>12</v>
      </c>
      <c r="ED188" s="13">
        <v>15</v>
      </c>
      <c r="EE188" s="13">
        <v>10</v>
      </c>
      <c r="EF188" s="13">
        <v>9</v>
      </c>
      <c r="EG188" s="13">
        <v>15</v>
      </c>
      <c r="EH188" s="13">
        <v>6</v>
      </c>
      <c r="EI188" s="13">
        <v>5</v>
      </c>
      <c r="EJ188" s="13">
        <v>5</v>
      </c>
      <c r="EK188" s="13">
        <v>5</v>
      </c>
      <c r="EL188" s="13">
        <v>2</v>
      </c>
      <c r="EM188" s="13">
        <v>3</v>
      </c>
      <c r="EN188" s="13"/>
      <c r="EO188" s="13">
        <v>1</v>
      </c>
      <c r="EP188" s="13">
        <v>1</v>
      </c>
      <c r="EQ188" s="13"/>
      <c r="ER188" s="13"/>
      <c r="ES188" s="13"/>
      <c r="ET188" s="13"/>
      <c r="EU188" s="13">
        <v>1</v>
      </c>
      <c r="EV188" s="13"/>
      <c r="EW188" s="13"/>
      <c r="EX188" s="13"/>
      <c r="EY188" s="13"/>
      <c r="EZ188" s="13"/>
      <c r="FA188" s="59">
        <v>6973</v>
      </c>
      <c r="FB188" s="13">
        <v>55</v>
      </c>
      <c r="FC188" s="13">
        <v>58</v>
      </c>
      <c r="FD188" s="13">
        <v>47</v>
      </c>
      <c r="FE188" s="13">
        <v>58</v>
      </c>
      <c r="FF188" s="13">
        <v>56</v>
      </c>
      <c r="FG188" s="13">
        <v>68</v>
      </c>
      <c r="FH188" s="13">
        <v>63</v>
      </c>
      <c r="FI188" s="13">
        <v>64</v>
      </c>
      <c r="FJ188" s="13">
        <v>74</v>
      </c>
      <c r="FK188" s="13">
        <v>72</v>
      </c>
      <c r="FL188" s="13">
        <v>76</v>
      </c>
      <c r="FM188" s="13">
        <v>77</v>
      </c>
      <c r="FN188" s="13">
        <v>70</v>
      </c>
      <c r="FO188" s="13">
        <v>70</v>
      </c>
      <c r="FP188" s="13">
        <v>71</v>
      </c>
      <c r="FQ188" s="13">
        <v>84</v>
      </c>
      <c r="FR188" s="13">
        <v>73</v>
      </c>
      <c r="FS188" s="13">
        <v>74</v>
      </c>
      <c r="FT188" s="13">
        <v>97</v>
      </c>
      <c r="FU188" s="13">
        <v>115</v>
      </c>
      <c r="FV188" s="13">
        <v>143</v>
      </c>
      <c r="FW188" s="13">
        <v>135</v>
      </c>
      <c r="FX188" s="13">
        <v>127</v>
      </c>
      <c r="FY188" s="13">
        <v>164</v>
      </c>
      <c r="FZ188" s="13">
        <v>162</v>
      </c>
      <c r="GA188" s="13">
        <v>156</v>
      </c>
      <c r="GB188" s="13">
        <v>169</v>
      </c>
      <c r="GC188" s="13">
        <v>177</v>
      </c>
      <c r="GD188" s="13">
        <v>149</v>
      </c>
      <c r="GE188" s="13">
        <v>158</v>
      </c>
      <c r="GF188" s="13">
        <v>159</v>
      </c>
      <c r="GG188" s="13">
        <v>150</v>
      </c>
      <c r="GH188" s="13">
        <v>167</v>
      </c>
      <c r="GI188" s="13">
        <v>167</v>
      </c>
      <c r="GJ188" s="13">
        <v>151</v>
      </c>
      <c r="GK188" s="13">
        <v>143</v>
      </c>
      <c r="GL188" s="13">
        <v>121</v>
      </c>
      <c r="GM188" s="13">
        <v>136</v>
      </c>
      <c r="GN188" s="13">
        <v>131</v>
      </c>
      <c r="GO188" s="13">
        <v>114</v>
      </c>
      <c r="GP188" s="13">
        <v>109</v>
      </c>
      <c r="GQ188" s="13">
        <v>105</v>
      </c>
      <c r="GR188" s="13">
        <v>106</v>
      </c>
      <c r="GS188" s="13">
        <v>101</v>
      </c>
      <c r="GT188" s="13">
        <v>106</v>
      </c>
      <c r="GU188" s="13">
        <v>101</v>
      </c>
      <c r="GV188" s="13">
        <v>107</v>
      </c>
      <c r="GW188" s="13">
        <v>94</v>
      </c>
      <c r="GX188" s="13">
        <v>127</v>
      </c>
      <c r="GY188" s="13">
        <v>97</v>
      </c>
      <c r="GZ188" s="13">
        <v>90</v>
      </c>
      <c r="HA188" s="13">
        <v>84</v>
      </c>
      <c r="HB188" s="13">
        <v>89</v>
      </c>
      <c r="HC188" s="13">
        <v>94</v>
      </c>
      <c r="HD188" s="13">
        <v>79</v>
      </c>
      <c r="HE188" s="13">
        <v>72</v>
      </c>
      <c r="HF188" s="13">
        <v>75</v>
      </c>
      <c r="HG188" s="13">
        <v>79</v>
      </c>
      <c r="HH188" s="13">
        <v>61</v>
      </c>
      <c r="HI188" s="13">
        <v>67</v>
      </c>
      <c r="HJ188" s="13">
        <v>49</v>
      </c>
      <c r="HK188" s="13">
        <v>49</v>
      </c>
      <c r="HL188" s="13">
        <v>50</v>
      </c>
      <c r="HM188" s="13">
        <v>40</v>
      </c>
      <c r="HN188" s="13">
        <v>60</v>
      </c>
      <c r="HO188" s="13">
        <v>46</v>
      </c>
      <c r="HP188" s="13">
        <v>48</v>
      </c>
      <c r="HQ188" s="13">
        <v>31</v>
      </c>
      <c r="HR188" s="13">
        <v>32</v>
      </c>
      <c r="HS188" s="13">
        <v>39</v>
      </c>
      <c r="HT188" s="13">
        <v>24</v>
      </c>
      <c r="HU188" s="13">
        <v>15</v>
      </c>
      <c r="HV188" s="13">
        <v>20</v>
      </c>
      <c r="HW188" s="13">
        <v>18</v>
      </c>
      <c r="HX188" s="13">
        <v>14</v>
      </c>
      <c r="HY188" s="13">
        <v>13</v>
      </c>
      <c r="HZ188" s="13">
        <v>19</v>
      </c>
      <c r="IA188" s="13">
        <v>10</v>
      </c>
      <c r="IB188" s="13">
        <v>14</v>
      </c>
      <c r="IC188" s="13">
        <v>13</v>
      </c>
      <c r="ID188" s="13">
        <v>12</v>
      </c>
      <c r="IE188" s="13">
        <v>9</v>
      </c>
      <c r="IF188" s="13">
        <v>6</v>
      </c>
      <c r="IG188" s="13">
        <v>11</v>
      </c>
      <c r="IH188" s="13">
        <v>7</v>
      </c>
      <c r="II188" s="13">
        <v>9</v>
      </c>
      <c r="IJ188" s="13">
        <v>11</v>
      </c>
      <c r="IK188" s="13">
        <v>7</v>
      </c>
      <c r="IL188" s="13">
        <v>3</v>
      </c>
      <c r="IM188" s="13">
        <v>1</v>
      </c>
      <c r="IN188" s="13">
        <v>3</v>
      </c>
      <c r="IO188" s="13">
        <v>3</v>
      </c>
      <c r="IP188" s="13">
        <v>2</v>
      </c>
      <c r="IQ188" s="13"/>
      <c r="IR188" s="13"/>
      <c r="IS188" s="13">
        <v>1</v>
      </c>
      <c r="IT188" s="13"/>
      <c r="IU188" s="13">
        <v>1</v>
      </c>
      <c r="IV188" s="13">
        <v>1</v>
      </c>
      <c r="IW188" s="13">
        <v>1</v>
      </c>
      <c r="IX188" s="13"/>
      <c r="IY188" s="13"/>
      <c r="IZ188" s="13"/>
      <c r="JA188" s="13"/>
      <c r="JB188" s="13">
        <v>1</v>
      </c>
      <c r="JC188" s="13"/>
      <c r="JD188" s="59">
        <v>6937</v>
      </c>
      <c r="JE188" s="13">
        <v>13910</v>
      </c>
      <c r="JF188" s="13"/>
    </row>
    <row r="189" spans="1:267">
      <c r="W189" s="16" t="s">
        <v>326</v>
      </c>
      <c r="X189" s="458">
        <f t="shared" si="171"/>
        <v>197</v>
      </c>
      <c r="Y189" s="458">
        <f t="shared" si="172"/>
        <v>204</v>
      </c>
      <c r="Z189" s="458">
        <f t="shared" si="173"/>
        <v>268</v>
      </c>
      <c r="AA189" s="458">
        <f t="shared" si="174"/>
        <v>311</v>
      </c>
      <c r="AB189" s="458">
        <f t="shared" si="175"/>
        <v>738</v>
      </c>
      <c r="AC189" s="458">
        <f t="shared" si="176"/>
        <v>728</v>
      </c>
      <c r="AD189" s="458">
        <f t="shared" si="177"/>
        <v>854</v>
      </c>
      <c r="AE189" s="458">
        <f t="shared" si="178"/>
        <v>757</v>
      </c>
      <c r="AF189" s="458">
        <f t="shared" si="179"/>
        <v>749</v>
      </c>
      <c r="AG189" s="458">
        <f t="shared" si="180"/>
        <v>671</v>
      </c>
      <c r="AH189" s="458">
        <f t="shared" si="181"/>
        <v>586</v>
      </c>
      <c r="AI189" s="458">
        <f t="shared" si="182"/>
        <v>462</v>
      </c>
      <c r="AJ189" s="458">
        <f t="shared" si="183"/>
        <v>327</v>
      </c>
      <c r="AK189" s="458">
        <f t="shared" si="184"/>
        <v>255</v>
      </c>
      <c r="AL189" s="458">
        <f t="shared" si="185"/>
        <v>199</v>
      </c>
      <c r="AM189" s="458">
        <f t="shared" si="186"/>
        <v>181</v>
      </c>
      <c r="AN189" s="458">
        <f t="shared" si="187"/>
        <v>100</v>
      </c>
      <c r="AO189" s="458">
        <f t="shared" si="188"/>
        <v>206</v>
      </c>
      <c r="AP189" s="458">
        <f t="shared" si="189"/>
        <v>18</v>
      </c>
      <c r="AQ189" s="458">
        <f t="shared" si="190"/>
        <v>106</v>
      </c>
      <c r="AR189" s="458">
        <f t="shared" si="191"/>
        <v>1</v>
      </c>
      <c r="AT189" s="16" t="s">
        <v>326</v>
      </c>
      <c r="AU189" s="13">
        <v>21</v>
      </c>
      <c r="AV189" s="13">
        <v>17</v>
      </c>
      <c r="AW189" s="13">
        <v>17</v>
      </c>
      <c r="AX189" s="13">
        <v>15</v>
      </c>
      <c r="AY189" s="13">
        <v>21</v>
      </c>
      <c r="AZ189" s="13">
        <v>28</v>
      </c>
      <c r="BA189" s="13">
        <v>13</v>
      </c>
      <c r="BB189" s="13">
        <v>25</v>
      </c>
      <c r="BC189" s="13">
        <v>21</v>
      </c>
      <c r="BD189" s="13">
        <v>26</v>
      </c>
      <c r="BE189" s="13">
        <v>23</v>
      </c>
      <c r="BF189" s="13">
        <v>22</v>
      </c>
      <c r="BG189" s="13">
        <v>26</v>
      </c>
      <c r="BH189" s="13">
        <v>27</v>
      </c>
      <c r="BI189" s="13">
        <v>25</v>
      </c>
      <c r="BJ189" s="13">
        <v>34</v>
      </c>
      <c r="BK189" s="13">
        <v>35</v>
      </c>
      <c r="BL189" s="13">
        <v>37</v>
      </c>
      <c r="BM189" s="13">
        <v>43</v>
      </c>
      <c r="BN189" s="13">
        <v>39</v>
      </c>
      <c r="BO189" s="13">
        <v>44</v>
      </c>
      <c r="BP189" s="13">
        <v>61</v>
      </c>
      <c r="BQ189" s="13">
        <v>65</v>
      </c>
      <c r="BR189" s="13">
        <v>62</v>
      </c>
      <c r="BS189" s="13">
        <v>64</v>
      </c>
      <c r="BT189" s="13">
        <v>82</v>
      </c>
      <c r="BU189" s="13">
        <v>80</v>
      </c>
      <c r="BV189" s="13">
        <v>98</v>
      </c>
      <c r="BW189" s="13">
        <v>79</v>
      </c>
      <c r="BX189" s="13">
        <v>93</v>
      </c>
      <c r="BY189" s="13">
        <v>95</v>
      </c>
      <c r="BZ189" s="13">
        <v>78</v>
      </c>
      <c r="CA189" s="13">
        <v>83</v>
      </c>
      <c r="CB189" s="13">
        <v>88</v>
      </c>
      <c r="CC189" s="13">
        <v>67</v>
      </c>
      <c r="CD189" s="13">
        <v>77</v>
      </c>
      <c r="CE189" s="13">
        <v>64</v>
      </c>
      <c r="CF189" s="13">
        <v>62</v>
      </c>
      <c r="CG189" s="13">
        <v>78</v>
      </c>
      <c r="CH189" s="13">
        <v>65</v>
      </c>
      <c r="CI189" s="13">
        <v>82</v>
      </c>
      <c r="CJ189" s="13">
        <v>61</v>
      </c>
      <c r="CK189" s="13">
        <v>75</v>
      </c>
      <c r="CL189" s="13">
        <v>73</v>
      </c>
      <c r="CM189" s="13">
        <v>60</v>
      </c>
      <c r="CN189" s="13">
        <v>68</v>
      </c>
      <c r="CO189" s="13">
        <v>61</v>
      </c>
      <c r="CP189" s="13">
        <v>74</v>
      </c>
      <c r="CQ189" s="13">
        <v>57</v>
      </c>
      <c r="CR189" s="13">
        <v>60</v>
      </c>
      <c r="CS189" s="13">
        <v>52</v>
      </c>
      <c r="CT189" s="13">
        <v>64</v>
      </c>
      <c r="CU189" s="13">
        <v>48</v>
      </c>
      <c r="CV189" s="13">
        <v>38</v>
      </c>
      <c r="CW189" s="13">
        <v>51</v>
      </c>
      <c r="CX189" s="13">
        <v>41</v>
      </c>
      <c r="CY189" s="13">
        <v>49</v>
      </c>
      <c r="CZ189" s="13">
        <v>43</v>
      </c>
      <c r="DA189" s="13">
        <v>40</v>
      </c>
      <c r="DB189" s="13">
        <v>36</v>
      </c>
      <c r="DC189" s="13">
        <v>36</v>
      </c>
      <c r="DD189" s="13">
        <v>36</v>
      </c>
      <c r="DE189" s="13">
        <v>29</v>
      </c>
      <c r="DF189" s="13">
        <v>24</v>
      </c>
      <c r="DG189" s="13">
        <v>24</v>
      </c>
      <c r="DH189" s="13">
        <v>22</v>
      </c>
      <c r="DI189" s="13">
        <v>20</v>
      </c>
      <c r="DJ189" s="13">
        <v>26</v>
      </c>
      <c r="DK189" s="13">
        <v>19</v>
      </c>
      <c r="DL189" s="13">
        <v>19</v>
      </c>
      <c r="DM189" s="13">
        <v>19</v>
      </c>
      <c r="DN189" s="13">
        <v>16</v>
      </c>
      <c r="DO189" s="13">
        <v>27</v>
      </c>
      <c r="DP189" s="13">
        <v>13</v>
      </c>
      <c r="DQ189" s="13">
        <v>16</v>
      </c>
      <c r="DR189" s="13">
        <v>19</v>
      </c>
      <c r="DS189" s="13">
        <v>19</v>
      </c>
      <c r="DT189" s="13">
        <v>19</v>
      </c>
      <c r="DU189" s="13">
        <v>17</v>
      </c>
      <c r="DV189" s="13">
        <v>16</v>
      </c>
      <c r="DW189" s="13">
        <v>18</v>
      </c>
      <c r="DX189" s="13">
        <v>25</v>
      </c>
      <c r="DY189" s="13">
        <v>21</v>
      </c>
      <c r="DZ189" s="13">
        <v>21</v>
      </c>
      <c r="EA189" s="13">
        <v>21</v>
      </c>
      <c r="EB189" s="13">
        <v>16</v>
      </c>
      <c r="EC189" s="13">
        <v>21</v>
      </c>
      <c r="ED189" s="13">
        <v>19</v>
      </c>
      <c r="EE189" s="13">
        <v>24</v>
      </c>
      <c r="EF189" s="13">
        <v>20</v>
      </c>
      <c r="EG189" s="13">
        <v>16</v>
      </c>
      <c r="EH189" s="13">
        <v>19</v>
      </c>
      <c r="EI189" s="13">
        <v>14</v>
      </c>
      <c r="EJ189" s="13">
        <v>11</v>
      </c>
      <c r="EK189" s="13">
        <v>6</v>
      </c>
      <c r="EL189" s="13">
        <v>11</v>
      </c>
      <c r="EM189" s="13">
        <v>9</v>
      </c>
      <c r="EN189" s="13">
        <v>6</v>
      </c>
      <c r="EO189" s="13">
        <v>6</v>
      </c>
      <c r="EP189" s="13">
        <v>4</v>
      </c>
      <c r="EQ189" s="13">
        <v>1</v>
      </c>
      <c r="ER189" s="13">
        <v>1</v>
      </c>
      <c r="ES189" s="13">
        <v>2</v>
      </c>
      <c r="ET189" s="13"/>
      <c r="EU189" s="13"/>
      <c r="EV189" s="13"/>
      <c r="EW189" s="13"/>
      <c r="EX189" s="13"/>
      <c r="EY189" s="13"/>
      <c r="EZ189" s="13">
        <v>1</v>
      </c>
      <c r="FA189" s="59">
        <v>3882</v>
      </c>
      <c r="FB189" s="13">
        <v>10</v>
      </c>
      <c r="FC189" s="13">
        <v>22</v>
      </c>
      <c r="FD189" s="13">
        <v>23</v>
      </c>
      <c r="FE189" s="13">
        <v>14</v>
      </c>
      <c r="FF189" s="13">
        <v>23</v>
      </c>
      <c r="FG189" s="13">
        <v>26</v>
      </c>
      <c r="FH189" s="13">
        <v>25</v>
      </c>
      <c r="FI189" s="13">
        <v>16</v>
      </c>
      <c r="FJ189" s="13">
        <v>11</v>
      </c>
      <c r="FK189" s="13">
        <v>27</v>
      </c>
      <c r="FL189" s="13">
        <v>16</v>
      </c>
      <c r="FM189" s="13">
        <v>20</v>
      </c>
      <c r="FN189" s="13">
        <v>23</v>
      </c>
      <c r="FO189" s="13">
        <v>24</v>
      </c>
      <c r="FP189" s="13">
        <v>18</v>
      </c>
      <c r="FQ189" s="13">
        <v>28</v>
      </c>
      <c r="FR189" s="13">
        <v>29</v>
      </c>
      <c r="FS189" s="13">
        <v>21</v>
      </c>
      <c r="FT189" s="13">
        <v>35</v>
      </c>
      <c r="FU189" s="13">
        <v>54</v>
      </c>
      <c r="FV189" s="13">
        <v>45</v>
      </c>
      <c r="FW189" s="13">
        <v>60</v>
      </c>
      <c r="FX189" s="13">
        <v>56</v>
      </c>
      <c r="FY189" s="13">
        <v>80</v>
      </c>
      <c r="FZ189" s="13">
        <v>75</v>
      </c>
      <c r="GA189" s="13">
        <v>85</v>
      </c>
      <c r="GB189" s="13">
        <v>104</v>
      </c>
      <c r="GC189" s="13">
        <v>78</v>
      </c>
      <c r="GD189" s="13">
        <v>76</v>
      </c>
      <c r="GE189" s="13">
        <v>79</v>
      </c>
      <c r="GF189" s="13">
        <v>91</v>
      </c>
      <c r="GG189" s="13">
        <v>79</v>
      </c>
      <c r="GH189" s="13">
        <v>78</v>
      </c>
      <c r="GI189" s="13">
        <v>82</v>
      </c>
      <c r="GJ189" s="13">
        <v>92</v>
      </c>
      <c r="GK189" s="13">
        <v>82</v>
      </c>
      <c r="GL189" s="13">
        <v>103</v>
      </c>
      <c r="GM189" s="13">
        <v>67</v>
      </c>
      <c r="GN189" s="13">
        <v>99</v>
      </c>
      <c r="GO189" s="13">
        <v>81</v>
      </c>
      <c r="GP189" s="13">
        <v>88</v>
      </c>
      <c r="GQ189" s="13">
        <v>75</v>
      </c>
      <c r="GR189" s="13">
        <v>90</v>
      </c>
      <c r="GS189" s="13">
        <v>80</v>
      </c>
      <c r="GT189" s="13">
        <v>56</v>
      </c>
      <c r="GU189" s="13">
        <v>75</v>
      </c>
      <c r="GV189" s="13">
        <v>70</v>
      </c>
      <c r="GW189" s="13">
        <v>75</v>
      </c>
      <c r="GX189" s="13">
        <v>71</v>
      </c>
      <c r="GY189" s="13">
        <v>69</v>
      </c>
      <c r="GZ189" s="13">
        <v>63</v>
      </c>
      <c r="HA189" s="13">
        <v>70</v>
      </c>
      <c r="HB189" s="13">
        <v>60</v>
      </c>
      <c r="HC189" s="13">
        <v>73</v>
      </c>
      <c r="HD189" s="13">
        <v>60</v>
      </c>
      <c r="HE189" s="13">
        <v>62</v>
      </c>
      <c r="HF189" s="13">
        <v>44</v>
      </c>
      <c r="HG189" s="13">
        <v>52</v>
      </c>
      <c r="HH189" s="13">
        <v>52</v>
      </c>
      <c r="HI189" s="13">
        <v>50</v>
      </c>
      <c r="HJ189" s="13">
        <v>39</v>
      </c>
      <c r="HK189" s="13">
        <v>41</v>
      </c>
      <c r="HL189" s="13">
        <v>37</v>
      </c>
      <c r="HM189" s="13">
        <v>43</v>
      </c>
      <c r="HN189" s="13">
        <v>33</v>
      </c>
      <c r="HO189" s="13">
        <v>30</v>
      </c>
      <c r="HP189" s="13">
        <v>29</v>
      </c>
      <c r="HQ189" s="13">
        <v>32</v>
      </c>
      <c r="HR189" s="13">
        <v>24</v>
      </c>
      <c r="HS189" s="13">
        <v>19</v>
      </c>
      <c r="HT189" s="13">
        <v>23</v>
      </c>
      <c r="HU189" s="13">
        <v>29</v>
      </c>
      <c r="HV189" s="13">
        <v>27</v>
      </c>
      <c r="HW189" s="13">
        <v>20</v>
      </c>
      <c r="HX189" s="13">
        <v>21</v>
      </c>
      <c r="HY189" s="13">
        <v>17</v>
      </c>
      <c r="HZ189" s="13">
        <v>14</v>
      </c>
      <c r="IA189" s="13">
        <v>15</v>
      </c>
      <c r="IB189" s="13">
        <v>22</v>
      </c>
      <c r="IC189" s="13">
        <v>11</v>
      </c>
      <c r="ID189" s="13">
        <v>17</v>
      </c>
      <c r="IE189" s="13">
        <v>14</v>
      </c>
      <c r="IF189" s="13">
        <v>11</v>
      </c>
      <c r="IG189" s="13">
        <v>13</v>
      </c>
      <c r="IH189" s="13">
        <v>8</v>
      </c>
      <c r="II189" s="13">
        <v>10</v>
      </c>
      <c r="IJ189" s="13">
        <v>11</v>
      </c>
      <c r="IK189" s="13">
        <v>5</v>
      </c>
      <c r="IL189" s="13">
        <v>5</v>
      </c>
      <c r="IM189" s="13">
        <v>6</v>
      </c>
      <c r="IN189" s="13">
        <v>4</v>
      </c>
      <c r="IO189" s="13">
        <v>5</v>
      </c>
      <c r="IP189" s="13">
        <v>4</v>
      </c>
      <c r="IQ189" s="13">
        <v>1</v>
      </c>
      <c r="IR189" s="13">
        <v>2</v>
      </c>
      <c r="IS189" s="13"/>
      <c r="IT189" s="13"/>
      <c r="IU189" s="13">
        <v>1</v>
      </c>
      <c r="IV189" s="13"/>
      <c r="IW189" s="13"/>
      <c r="IX189" s="13"/>
      <c r="IY189" s="13"/>
      <c r="IZ189" s="13">
        <v>1</v>
      </c>
      <c r="JA189" s="13"/>
      <c r="JB189" s="13"/>
      <c r="JC189" s="13"/>
      <c r="JD189" s="59">
        <v>4036</v>
      </c>
      <c r="JE189" s="13">
        <v>7918</v>
      </c>
      <c r="JF189" s="13"/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X32:AQ168 AO7 AM7 AK7 AI7 AG7 AE7 AC7 AA7 Y7 X8:AQ29 X7 Z7 AB7 AD7 AF7 AH7 AJ7 AL7 AN7 AP7:AQ7 X173:AQ18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G39" sqref="G39"/>
    </sheetView>
  </sheetViews>
  <sheetFormatPr baseColWidth="10" defaultRowHeight="13.2"/>
  <cols>
    <col min="1" max="1" width="27.44140625" bestFit="1" customWidth="1"/>
    <col min="7" max="7" width="11.44140625" style="446"/>
  </cols>
  <sheetData>
    <row r="1" spans="1:8" ht="13.8" thickBot="1">
      <c r="B1" s="327" t="s">
        <v>332</v>
      </c>
      <c r="C1" s="327" t="s">
        <v>333</v>
      </c>
      <c r="D1" s="327" t="s">
        <v>334</v>
      </c>
      <c r="E1" s="327" t="s">
        <v>335</v>
      </c>
      <c r="F1" s="327" t="s">
        <v>336</v>
      </c>
      <c r="G1" s="327" t="s">
        <v>332</v>
      </c>
      <c r="H1" s="327" t="s">
        <v>337</v>
      </c>
    </row>
    <row r="2" spans="1:8">
      <c r="A2" t="str">
        <f>+'Todos_30-10_sisa'!A4</f>
        <v>Argentina</v>
      </c>
      <c r="B2" s="194" t="e">
        <f t="shared" ref="B2:B30" si="0">AVERAGE(C2:D2)</f>
        <v>#REF!</v>
      </c>
      <c r="C2" s="194">
        <f>+'Todos_30-10_sisa'!M4</f>
        <v>0.23915023782962072</v>
      </c>
      <c r="D2" s="194" t="e">
        <f>+#REF!</f>
        <v>#REF!</v>
      </c>
      <c r="E2" s="353">
        <f>+'Todos_30-10_sisa'!M4*'Todos_30-10_sisa'!B4</f>
        <v>10851863.663388334</v>
      </c>
      <c r="F2" s="353" t="e">
        <f>+#REF!*#REF!</f>
        <v>#REF!</v>
      </c>
      <c r="G2" s="353" t="e">
        <f>AVERAGE(E2:F2)</f>
        <v>#REF!</v>
      </c>
      <c r="H2" s="430">
        <v>45376763</v>
      </c>
    </row>
    <row r="3" spans="1:8">
      <c r="A3" s="446" t="str">
        <f>+'Todos_30-10_sisa'!A5</f>
        <v>Buenos Aires</v>
      </c>
      <c r="B3" s="194" t="e">
        <f t="shared" si="0"/>
        <v>#REF!</v>
      </c>
      <c r="C3" s="194">
        <f>+'Todos_30-10_sisa'!M5</f>
        <v>0.3260450720680092</v>
      </c>
      <c r="D3" s="194" t="e">
        <f>+#REF!</f>
        <v>#REF!</v>
      </c>
      <c r="E3" s="353">
        <f>+'Todos_30-10_sisa'!M5*'Todos_30-10_sisa'!B5</f>
        <v>5719202.5815001111</v>
      </c>
      <c r="F3" s="353" t="e">
        <f>+#REF!*#REF!</f>
        <v>#REF!</v>
      </c>
      <c r="G3" s="353" t="e">
        <f t="shared" ref="G3:G30" si="1">AVERAGE(E3:F3)</f>
        <v>#REF!</v>
      </c>
      <c r="H3" s="431">
        <v>17541141</v>
      </c>
    </row>
    <row r="4" spans="1:8">
      <c r="A4" s="446" t="str">
        <f>+'Todos_30-10_sisa'!A6</f>
        <v>CABA</v>
      </c>
      <c r="B4" s="194" t="e">
        <f t="shared" si="0"/>
        <v>#REF!</v>
      </c>
      <c r="C4" s="194">
        <f>+'Todos_30-10_sisa'!M6</f>
        <v>0.36308298129476485</v>
      </c>
      <c r="D4" s="194" t="e">
        <f>+#REF!</f>
        <v>#REF!</v>
      </c>
      <c r="E4" s="353">
        <f>+'Todos_30-10_sisa'!M6*'Todos_30-10_sisa'!B6</f>
        <v>1116714.7190873183</v>
      </c>
      <c r="F4" s="353" t="e">
        <f>+#REF!*#REF!</f>
        <v>#REF!</v>
      </c>
      <c r="G4" s="353" t="e">
        <f t="shared" si="1"/>
        <v>#REF!</v>
      </c>
      <c r="H4" s="432">
        <f>3075646</f>
        <v>3075646</v>
      </c>
    </row>
    <row r="5" spans="1:8">
      <c r="A5" s="446" t="str">
        <f>+'Todos_30-10_sisa'!A7</f>
        <v>AMBA (40 Municipios + CABA)</v>
      </c>
      <c r="B5" s="194" t="e">
        <f t="shared" si="0"/>
        <v>#REF!</v>
      </c>
      <c r="C5" s="194">
        <f>+'Todos_30-10_sisa'!M7</f>
        <v>0.36965938409380666</v>
      </c>
      <c r="D5" s="194" t="e">
        <f>+#REF!</f>
        <v>#REF!</v>
      </c>
      <c r="E5" s="353">
        <f>+'Todos_30-10_sisa'!M7*'Todos_30-10_sisa'!B7</f>
        <v>6175535.2155618956</v>
      </c>
      <c r="F5" s="353" t="e">
        <f>+#REF!*#REF!</f>
        <v>#REF!</v>
      </c>
      <c r="G5" s="353" t="e">
        <f t="shared" si="1"/>
        <v>#REF!</v>
      </c>
      <c r="H5" s="431">
        <v>16706015</v>
      </c>
    </row>
    <row r="6" spans="1:8">
      <c r="A6" s="446" t="str">
        <f>+'Todos_30-10_sisa'!A8</f>
        <v>AMBA (sin CABA)</v>
      </c>
      <c r="B6" s="194" t="e">
        <f t="shared" si="0"/>
        <v>#REF!</v>
      </c>
      <c r="C6" s="194">
        <f>+'Todos_30-10_sisa'!M8</f>
        <v>0.37341023057068778</v>
      </c>
      <c r="D6" s="194" t="e">
        <f>+#REF!</f>
        <v>#REF!</v>
      </c>
      <c r="E6" s="353">
        <f>+'Todos_30-10_sisa'!M8*'Todos_30-10_sisa'!B8</f>
        <v>5089719.2310535554</v>
      </c>
      <c r="F6" s="353" t="e">
        <f>+#REF!*#REF!</f>
        <v>#REF!</v>
      </c>
      <c r="G6" s="353" t="e">
        <f t="shared" si="1"/>
        <v>#REF!</v>
      </c>
      <c r="H6" s="431">
        <v>13630369</v>
      </c>
    </row>
    <row r="7" spans="1:8">
      <c r="A7" s="446" t="str">
        <f>+'Todos_30-10_sisa'!A10</f>
        <v>Resto de Provincias</v>
      </c>
      <c r="B7" s="194" t="e">
        <f t="shared" si="0"/>
        <v>#REF!</v>
      </c>
      <c r="C7" s="194">
        <f>+'Todos_30-10_sisa'!M10</f>
        <v>0.15622530453434366</v>
      </c>
      <c r="D7" s="194" t="e">
        <f>+#REF!</f>
        <v>#REF!</v>
      </c>
      <c r="E7" s="353">
        <f>+'Todos_30-10_sisa'!M10*'Todos_30-10_sisa'!B10</f>
        <v>3868134.7908630404</v>
      </c>
      <c r="F7" s="353" t="e">
        <f>+#REF!*#REF!</f>
        <v>#REF!</v>
      </c>
      <c r="G7" s="353" t="e">
        <f>AVERAGE(E7:F7)</f>
        <v>#REF!</v>
      </c>
      <c r="H7" s="431">
        <f>SUM(H9:H30)</f>
        <v>24759976</v>
      </c>
    </row>
    <row r="8" spans="1:8">
      <c r="A8" s="446" t="str">
        <f>+'Todos_30-10_sisa'!A9</f>
        <v>Interior PBA</v>
      </c>
      <c r="B8" s="194" t="e">
        <f t="shared" si="0"/>
        <v>#REF!</v>
      </c>
      <c r="C8" s="194">
        <f>+'Todos_30-10_sisa'!M9</f>
        <v>0.15127760745971061</v>
      </c>
      <c r="D8" s="194" t="e">
        <f>+#REF!</f>
        <v>#REF!</v>
      </c>
      <c r="E8" s="353">
        <f>+'Todos_30-10_sisa'!M9*'Todos_30-10_sisa'!B9</f>
        <v>591612.23148042744</v>
      </c>
      <c r="F8" s="353" t="e">
        <f>+#REF!*#REF!</f>
        <v>#REF!</v>
      </c>
      <c r="G8" s="353" t="e">
        <f t="shared" si="1"/>
        <v>#REF!</v>
      </c>
      <c r="H8" s="431">
        <v>3904452</v>
      </c>
    </row>
    <row r="9" spans="1:8">
      <c r="A9" s="446" t="str">
        <f>+'Todos_30-10_sisa'!A11</f>
        <v>Córdoba</v>
      </c>
      <c r="B9" s="194" t="e">
        <f t="shared" si="0"/>
        <v>#REF!</v>
      </c>
      <c r="C9" s="194">
        <f>+'Todos_30-10_sisa'!M11</f>
        <v>0.11390186787273476</v>
      </c>
      <c r="D9" s="194" t="e">
        <f>+#REF!</f>
        <v>#REF!</v>
      </c>
      <c r="E9" s="353">
        <f>+'Todos_30-10_sisa'!M11*'Todos_30-10_sisa'!B11</f>
        <v>428322.27904202545</v>
      </c>
      <c r="F9" s="353" t="e">
        <f>+#REF!*#REF!</f>
        <v>#REF!</v>
      </c>
      <c r="G9" s="353" t="e">
        <f t="shared" si="1"/>
        <v>#REF!</v>
      </c>
      <c r="H9" s="433">
        <v>3760450</v>
      </c>
    </row>
    <row r="10" spans="1:8">
      <c r="A10" s="446" t="str">
        <f>+'Todos_30-10_sisa'!A12</f>
        <v>Catamarca</v>
      </c>
      <c r="B10" s="194" t="e">
        <f t="shared" si="0"/>
        <v>#REF!</v>
      </c>
      <c r="C10" s="194">
        <f>+'Todos_30-10_sisa'!M12</f>
        <v>2.1772509960088474E-3</v>
      </c>
      <c r="D10" s="194" t="e">
        <f>+#REF!</f>
        <v>#REF!</v>
      </c>
      <c r="E10" s="353">
        <f>+'Todos_30-10_sisa'!M12*'Todos_30-10_sisa'!B12</f>
        <v>904.51279927992357</v>
      </c>
      <c r="F10" s="353" t="e">
        <f>+#REF!*#REF!</f>
        <v>#REF!</v>
      </c>
      <c r="G10" s="353" t="e">
        <f t="shared" si="1"/>
        <v>#REF!</v>
      </c>
      <c r="H10" s="433">
        <v>415438</v>
      </c>
    </row>
    <row r="11" spans="1:8">
      <c r="A11" s="446" t="str">
        <f>+'Todos_30-10_sisa'!A13</f>
        <v>Chaco</v>
      </c>
      <c r="B11" s="194" t="e">
        <f t="shared" si="0"/>
        <v>#REF!</v>
      </c>
      <c r="C11" s="194">
        <f>+'Todos_30-10_sisa'!M13</f>
        <v>0.17258024980241679</v>
      </c>
      <c r="D11" s="194" t="e">
        <f>+#REF!</f>
        <v>#REF!</v>
      </c>
      <c r="E11" s="353">
        <f>+'Todos_30-10_sisa'!M13*'Todos_30-10_sisa'!B13</f>
        <v>207879.98667725292</v>
      </c>
      <c r="F11" s="353" t="e">
        <f>+#REF!*#REF!</f>
        <v>#REF!</v>
      </c>
      <c r="G11" s="353" t="e">
        <f t="shared" si="1"/>
        <v>#REF!</v>
      </c>
      <c r="H11" s="433">
        <v>1204541</v>
      </c>
    </row>
    <row r="12" spans="1:8">
      <c r="A12" s="446" t="str">
        <f>+'Todos_30-10_sisa'!A14</f>
        <v>Chubut</v>
      </c>
      <c r="B12" s="194" t="e">
        <f t="shared" si="0"/>
        <v>#REF!</v>
      </c>
      <c r="C12" s="194">
        <f>+'Todos_30-10_sisa'!M14</f>
        <v>0.15893154428404946</v>
      </c>
      <c r="D12" s="194" t="e">
        <f>+#REF!</f>
        <v>#REF!</v>
      </c>
      <c r="E12" s="353">
        <f>+'Todos_30-10_sisa'!M14*'Todos_30-10_sisa'!B14</f>
        <v>98377.672322560917</v>
      </c>
      <c r="F12" s="353" t="e">
        <f>+#REF!*#REF!</f>
        <v>#REF!</v>
      </c>
      <c r="G12" s="353" t="e">
        <f t="shared" si="1"/>
        <v>#REF!</v>
      </c>
      <c r="H12" s="433">
        <v>618994</v>
      </c>
    </row>
    <row r="13" spans="1:8">
      <c r="A13" s="446" t="str">
        <f>+'Todos_30-10_sisa'!A15</f>
        <v>Corrientes</v>
      </c>
      <c r="B13" s="194" t="e">
        <f t="shared" si="0"/>
        <v>#REF!</v>
      </c>
      <c r="C13" s="194">
        <f>+'Todos_30-10_sisa'!M15</f>
        <v>1.2806206767097886E-2</v>
      </c>
      <c r="D13" s="194" t="e">
        <f>+#REF!</f>
        <v>#REF!</v>
      </c>
      <c r="E13" s="353">
        <f>+'Todos_30-10_sisa'!M15*'Todos_30-10_sisa'!B15</f>
        <v>14353.209350770077</v>
      </c>
      <c r="F13" s="353" t="e">
        <f>+#REF!*#REF!</f>
        <v>#REF!</v>
      </c>
      <c r="G13" s="353" t="e">
        <f t="shared" si="1"/>
        <v>#REF!</v>
      </c>
      <c r="H13" s="433">
        <v>1120801</v>
      </c>
    </row>
    <row r="14" spans="1:8">
      <c r="A14" s="446" t="str">
        <f>+'Todos_30-10_sisa'!A16</f>
        <v>Entre Ríos</v>
      </c>
      <c r="B14" s="194" t="e">
        <f t="shared" si="0"/>
        <v>#REF!</v>
      </c>
      <c r="C14" s="194">
        <f>+'Todos_30-10_sisa'!M16</f>
        <v>6.551562237363022E-2</v>
      </c>
      <c r="D14" s="194" t="e">
        <f>+#REF!</f>
        <v>#REF!</v>
      </c>
      <c r="E14" s="353">
        <f>+'Todos_30-10_sisa'!M16*'Todos_30-10_sisa'!B16</f>
        <v>90802.097500578908</v>
      </c>
      <c r="F14" s="353" t="e">
        <f>+#REF!*#REF!</f>
        <v>#REF!</v>
      </c>
      <c r="G14" s="353" t="e">
        <f t="shared" si="1"/>
        <v>#REF!</v>
      </c>
      <c r="H14" s="433">
        <v>1385961</v>
      </c>
    </row>
    <row r="15" spans="1:8">
      <c r="A15" s="446" t="str">
        <f>+'Todos_30-10_sisa'!A17</f>
        <v>Formosa</v>
      </c>
      <c r="B15" s="194" t="e">
        <f t="shared" si="0"/>
        <v>#REF!</v>
      </c>
      <c r="C15" s="194">
        <f>+'Todos_30-10_sisa'!M17</f>
        <v>1.2583389156497298E-3</v>
      </c>
      <c r="D15" s="194" t="e">
        <f>+#REF!</f>
        <v>#REF!</v>
      </c>
      <c r="E15" s="353">
        <f>+'Todos_30-10_sisa'!M17*'Todos_30-10_sisa'!B17</f>
        <v>761.53790337880696</v>
      </c>
      <c r="F15" s="353" t="e">
        <f>+#REF!*#REF!</f>
        <v>#REF!</v>
      </c>
      <c r="G15" s="353" t="e">
        <f t="shared" si="1"/>
        <v>#REF!</v>
      </c>
      <c r="H15" s="433">
        <v>605193</v>
      </c>
    </row>
    <row r="16" spans="1:8">
      <c r="A16" s="446" t="str">
        <f>+'Todos_30-10_sisa'!A18</f>
        <v>Jujuy</v>
      </c>
      <c r="B16" s="194" t="e">
        <f t="shared" si="0"/>
        <v>#REF!</v>
      </c>
      <c r="C16" s="194">
        <f>+'Todos_30-10_sisa'!M18</f>
        <v>0.40073131023833608</v>
      </c>
      <c r="D16" s="194" t="e">
        <f>+#REF!</f>
        <v>#REF!</v>
      </c>
      <c r="E16" s="353">
        <f>+'Todos_30-10_sisa'!M18*'Todos_30-10_sisa'!B18</f>
        <v>308916.15316783875</v>
      </c>
      <c r="F16" s="353" t="e">
        <f>+#REF!*#REF!</f>
        <v>#REF!</v>
      </c>
      <c r="G16" s="353" t="e">
        <f t="shared" si="1"/>
        <v>#REF!</v>
      </c>
      <c r="H16" s="433">
        <v>770881</v>
      </c>
    </row>
    <row r="17" spans="1:8">
      <c r="A17" s="446" t="str">
        <f>+'Todos_30-10_sisa'!A19</f>
        <v>La Pampa</v>
      </c>
      <c r="B17" s="194" t="e">
        <f t="shared" si="0"/>
        <v>#REF!</v>
      </c>
      <c r="C17" s="194">
        <f>+'Todos_30-10_sisa'!M19</f>
        <v>3.7601096747504427E-2</v>
      </c>
      <c r="D17" s="194" t="e">
        <f>+#REF!</f>
        <v>#REF!</v>
      </c>
      <c r="E17" s="353">
        <f>+'Todos_30-10_sisa'!M19*'Todos_30-10_sisa'!B19</f>
        <v>13477.285905014516</v>
      </c>
      <c r="F17" s="353" t="e">
        <f>+#REF!*#REF!</f>
        <v>#REF!</v>
      </c>
      <c r="G17" s="353" t="e">
        <f t="shared" si="1"/>
        <v>#REF!</v>
      </c>
      <c r="H17" s="433">
        <v>358428</v>
      </c>
    </row>
    <row r="18" spans="1:8">
      <c r="A18" s="446" t="str">
        <f>+'Todos_30-10_sisa'!A20</f>
        <v>La Rioja</v>
      </c>
      <c r="B18" s="194" t="e">
        <f t="shared" si="0"/>
        <v>#REF!</v>
      </c>
      <c r="C18" s="194">
        <f>+'Todos_30-10_sisa'!M20</f>
        <v>0.40325606411629517</v>
      </c>
      <c r="D18" s="194" t="e">
        <f>+#REF!</f>
        <v>#REF!</v>
      </c>
      <c r="E18" s="353">
        <f>+'Todos_30-10_sisa'!M20*'Todos_30-10_sisa'!B20</f>
        <v>158693.76216774975</v>
      </c>
      <c r="F18" s="353" t="e">
        <f>+#REF!*#REF!</f>
        <v>#REF!</v>
      </c>
      <c r="G18" s="353" t="e">
        <f t="shared" si="1"/>
        <v>#REF!</v>
      </c>
      <c r="H18" s="433">
        <v>393531</v>
      </c>
    </row>
    <row r="19" spans="1:8">
      <c r="A19" s="446" t="str">
        <f>+'Todos_30-10_sisa'!A21</f>
        <v>Mendoza</v>
      </c>
      <c r="B19" s="194" t="e">
        <f t="shared" si="0"/>
        <v>#REF!</v>
      </c>
      <c r="C19" s="194">
        <f>+'Todos_30-10_sisa'!M21</f>
        <v>0.13661355677275802</v>
      </c>
      <c r="D19" s="194" t="e">
        <f>+#REF!</f>
        <v>#REF!</v>
      </c>
      <c r="E19" s="353">
        <f>+'Todos_30-10_sisa'!M21*'Todos_30-10_sisa'!B21</f>
        <v>271907.15335997764</v>
      </c>
      <c r="F19" s="353" t="e">
        <f>+#REF!*#REF!</f>
        <v>#REF!</v>
      </c>
      <c r="G19" s="353" t="e">
        <f t="shared" si="1"/>
        <v>#REF!</v>
      </c>
      <c r="H19" s="433">
        <v>1990338</v>
      </c>
    </row>
    <row r="20" spans="1:8">
      <c r="A20" s="446" t="str">
        <f>+'Todos_30-10_sisa'!A22</f>
        <v>Misiones</v>
      </c>
      <c r="B20" s="194" t="e">
        <f t="shared" si="0"/>
        <v>#REF!</v>
      </c>
      <c r="C20" s="194">
        <f>+'Todos_30-10_sisa'!M22</f>
        <v>4.0772318169090913E-3</v>
      </c>
      <c r="D20" s="194" t="e">
        <f>+#REF!</f>
        <v>#REF!</v>
      </c>
      <c r="E20" s="353">
        <f>+'Todos_30-10_sisa'!M22*'Todos_30-10_sisa'!B22</f>
        <v>5142.5880272765353</v>
      </c>
      <c r="F20" s="353" t="e">
        <f>+#REF!*#REF!</f>
        <v>#REF!</v>
      </c>
      <c r="G20" s="353" t="e">
        <f t="shared" si="1"/>
        <v>#REF!</v>
      </c>
      <c r="H20" s="433">
        <v>1261294</v>
      </c>
    </row>
    <row r="21" spans="1:8">
      <c r="A21" s="446" t="str">
        <f>+'Todos_30-10_sisa'!A23</f>
        <v>Neuquén</v>
      </c>
      <c r="B21" s="194" t="e">
        <f t="shared" si="0"/>
        <v>#REF!</v>
      </c>
      <c r="C21" s="194">
        <f>+'Todos_30-10_sisa'!M23</f>
        <v>0.27988230372718209</v>
      </c>
      <c r="D21" s="194" t="e">
        <f>+#REF!</f>
        <v>#REF!</v>
      </c>
      <c r="E21" s="353">
        <f>+'Todos_30-10_sisa'!M23*'Todos_30-10_sisa'!B23</f>
        <v>185857.80296616137</v>
      </c>
      <c r="F21" s="353" t="e">
        <f>+#REF!*#REF!</f>
        <v>#REF!</v>
      </c>
      <c r="G21" s="353" t="e">
        <f t="shared" si="1"/>
        <v>#REF!</v>
      </c>
      <c r="H21" s="433">
        <v>664057</v>
      </c>
    </row>
    <row r="22" spans="1:8">
      <c r="A22" s="446" t="str">
        <f>+'Todos_30-10_sisa'!A24</f>
        <v>Río Negro</v>
      </c>
      <c r="B22" s="194" t="e">
        <f t="shared" si="0"/>
        <v>#REF!</v>
      </c>
      <c r="C22" s="194">
        <f>+'Todos_30-10_sisa'!M24</f>
        <v>0.37738461120043088</v>
      </c>
      <c r="D22" s="194" t="e">
        <f>+#REF!</f>
        <v>#REF!</v>
      </c>
      <c r="E22" s="353">
        <f>+'Todos_30-10_sisa'!M24*'Todos_30-10_sisa'!B24</f>
        <v>282136.50917955412</v>
      </c>
      <c r="F22" s="353" t="e">
        <f>+#REF!*#REF!</f>
        <v>#REF!</v>
      </c>
      <c r="G22" s="353" t="e">
        <f t="shared" si="1"/>
        <v>#REF!</v>
      </c>
      <c r="H22" s="433">
        <v>747610</v>
      </c>
    </row>
    <row r="23" spans="1:8">
      <c r="A23" s="446" t="str">
        <f>+'Todos_30-10_sisa'!A25</f>
        <v>Salta</v>
      </c>
      <c r="B23" s="194" t="e">
        <f t="shared" si="0"/>
        <v>#REF!</v>
      </c>
      <c r="C23" s="194">
        <f>+'Todos_30-10_sisa'!M25</f>
        <v>0.30409420993552383</v>
      </c>
      <c r="D23" s="194" t="e">
        <f>+#REF!</f>
        <v>#REF!</v>
      </c>
      <c r="E23" s="353">
        <f>+'Todos_30-10_sisa'!M25*'Todos_30-10_sisa'!B25</f>
        <v>433150.88034953031</v>
      </c>
      <c r="F23" s="353" t="e">
        <f>+#REF!*#REF!</f>
        <v>#REF!</v>
      </c>
      <c r="G23" s="353" t="e">
        <f t="shared" si="1"/>
        <v>#REF!</v>
      </c>
      <c r="H23" s="433">
        <v>1424397</v>
      </c>
    </row>
    <row r="24" spans="1:8">
      <c r="A24" s="446" t="str">
        <f>+'Todos_30-10_sisa'!A26</f>
        <v>San Juan</v>
      </c>
      <c r="B24" s="194" t="e">
        <f t="shared" si="0"/>
        <v>#REF!</v>
      </c>
      <c r="C24" s="194">
        <f>+'Todos_30-10_sisa'!M26</f>
        <v>3.9242669448017305E-2</v>
      </c>
      <c r="D24" s="194" t="e">
        <f>+#REF!</f>
        <v>#REF!</v>
      </c>
      <c r="E24" s="353">
        <f>+'Todos_30-10_sisa'!M26*'Todos_30-10_sisa'!B26</f>
        <v>30657.040498171733</v>
      </c>
      <c r="F24" s="353" t="e">
        <f>+#REF!*#REF!</f>
        <v>#REF!</v>
      </c>
      <c r="G24" s="353" t="e">
        <f t="shared" si="1"/>
        <v>#REF!</v>
      </c>
      <c r="H24" s="433">
        <v>781217</v>
      </c>
    </row>
    <row r="25" spans="1:8">
      <c r="A25" s="446" t="str">
        <f>+'Todos_30-10_sisa'!A27</f>
        <v>San Luis</v>
      </c>
      <c r="B25" s="194" t="e">
        <f t="shared" si="0"/>
        <v>#REF!</v>
      </c>
      <c r="C25" s="194">
        <f>+'Todos_30-10_sisa'!M27</f>
        <v>2.9648936988331522E-2</v>
      </c>
      <c r="D25" s="194" t="e">
        <f>+#REF!</f>
        <v>#REF!</v>
      </c>
      <c r="E25" s="353">
        <f>+'Todos_30-10_sisa'!M27*'Todos_30-10_sisa'!B27</f>
        <v>15071.384841404586</v>
      </c>
      <c r="F25" s="353" t="e">
        <f>+#REF!*#REF!</f>
        <v>#REF!</v>
      </c>
      <c r="G25" s="353" t="e">
        <f t="shared" si="1"/>
        <v>#REF!</v>
      </c>
      <c r="H25" s="433">
        <v>508328</v>
      </c>
    </row>
    <row r="26" spans="1:8">
      <c r="A26" s="446" t="str">
        <f>+'Todos_30-10_sisa'!A28</f>
        <v>Santa Cruz</v>
      </c>
      <c r="B26" s="194" t="e">
        <f t="shared" si="0"/>
        <v>#REF!</v>
      </c>
      <c r="C26" s="194">
        <f>+'Todos_30-10_sisa'!M28</f>
        <v>0.23565097909538368</v>
      </c>
      <c r="D26" s="194" t="e">
        <f>+#REF!</f>
        <v>#REF!</v>
      </c>
      <c r="E26" s="353">
        <f>+'Todos_30-10_sisa'!M28*'Todos_30-10_sisa'!B28</f>
        <v>86177.09175322362</v>
      </c>
      <c r="F26" s="353" t="e">
        <f>+#REF!*#REF!</f>
        <v>#REF!</v>
      </c>
      <c r="G26" s="353" t="e">
        <f t="shared" si="1"/>
        <v>#REF!</v>
      </c>
      <c r="H26" s="433">
        <v>365698</v>
      </c>
    </row>
    <row r="27" spans="1:8">
      <c r="A27" s="446" t="str">
        <f>+'Todos_30-10_sisa'!A29</f>
        <v>Santa Fe</v>
      </c>
      <c r="B27" s="194" t="e">
        <f t="shared" si="0"/>
        <v>#REF!</v>
      </c>
      <c r="C27" s="194">
        <f>+'Todos_30-10_sisa'!M29</f>
        <v>0.12096546030779194</v>
      </c>
      <c r="D27" s="194" t="e">
        <f>+#REF!</f>
        <v>#REF!</v>
      </c>
      <c r="E27" s="353">
        <f>+'Todos_30-10_sisa'!M29*'Todos_30-10_sisa'!B29</f>
        <v>427784.43121076096</v>
      </c>
      <c r="F27" s="353" t="e">
        <f>+#REF!*#REF!</f>
        <v>#REF!</v>
      </c>
      <c r="G27" s="353" t="e">
        <f t="shared" si="1"/>
        <v>#REF!</v>
      </c>
      <c r="H27" s="433">
        <v>3536418</v>
      </c>
    </row>
    <row r="28" spans="1:8">
      <c r="A28" s="446" t="str">
        <f>+'Todos_30-10_sisa'!A30</f>
        <v>Santiago del Estero</v>
      </c>
      <c r="B28" s="194" t="e">
        <f t="shared" si="0"/>
        <v>#REF!</v>
      </c>
      <c r="C28" s="194">
        <f>+'Todos_30-10_sisa'!M30</f>
        <v>9.2267956210649968E-2</v>
      </c>
      <c r="D28" s="194" t="e">
        <f>+#REF!</f>
        <v>#REF!</v>
      </c>
      <c r="E28" s="353">
        <f>+'Todos_30-10_sisa'!M30*'Todos_30-10_sisa'!B30</f>
        <v>90266.941044309599</v>
      </c>
      <c r="F28" s="353" t="e">
        <f>+#REF!*#REF!</f>
        <v>#REF!</v>
      </c>
      <c r="G28" s="353" t="e">
        <f t="shared" si="1"/>
        <v>#REF!</v>
      </c>
      <c r="H28" s="433">
        <v>978313</v>
      </c>
    </row>
    <row r="29" spans="1:8">
      <c r="A29" s="446" t="str">
        <f>+'Todos_30-10_sisa'!A31</f>
        <v>Tierra del Fuego</v>
      </c>
      <c r="B29" s="194" t="e">
        <f t="shared" si="0"/>
        <v>#REF!</v>
      </c>
      <c r="C29" s="194">
        <f>+'Todos_30-10_sisa'!M31</f>
        <v>0.41809326855554163</v>
      </c>
      <c r="D29" s="194" t="e">
        <f>+#REF!</f>
        <v>#REF!</v>
      </c>
      <c r="E29" s="353">
        <f>+'Todos_30-10_sisa'!M31*'Todos_30-10_sisa'!B31</f>
        <v>72510.751752124692</v>
      </c>
      <c r="F29" s="353" t="e">
        <f>+#REF!*#REF!</f>
        <v>#REF!</v>
      </c>
      <c r="G29" s="353" t="e">
        <f t="shared" si="1"/>
        <v>#REF!</v>
      </c>
      <c r="H29" s="433">
        <v>173432</v>
      </c>
    </row>
    <row r="30" spans="1:8" ht="13.8" thickBot="1">
      <c r="A30" s="446" t="str">
        <f>+'Todos_30-10_sisa'!A32</f>
        <v>Tucumán</v>
      </c>
      <c r="B30" s="194" t="e">
        <f t="shared" si="0"/>
        <v>#REF!</v>
      </c>
      <c r="C30" s="194">
        <f>+'Todos_30-10_sisa'!M32</f>
        <v>0.29350850138659645</v>
      </c>
      <c r="D30" s="194" t="e">
        <f>+#REF!</f>
        <v>#REF!</v>
      </c>
      <c r="E30" s="353">
        <f>+'Todos_30-10_sisa'!M32*'Todos_30-10_sisa'!B32</f>
        <v>497395.942925804</v>
      </c>
      <c r="F30" s="353" t="e">
        <f>+#REF!*#REF!</f>
        <v>#REF!</v>
      </c>
      <c r="G30" s="353" t="e">
        <f t="shared" si="1"/>
        <v>#REF!</v>
      </c>
      <c r="H30" s="434">
        <v>1694656</v>
      </c>
    </row>
    <row r="31" spans="1:8">
      <c r="E31" s="353"/>
    </row>
    <row r="32" spans="1:8">
      <c r="F32" s="353"/>
      <c r="G32" s="448"/>
    </row>
  </sheetData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Todos_30-10_sisa</vt:lpstr>
      <vt:lpstr>CyF_Tot</vt:lpstr>
      <vt:lpstr>Fall_Hoy</vt:lpstr>
      <vt:lpstr>Cas_-14</vt:lpstr>
      <vt:lpstr>Cas_Hoy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Full name</cp:lastModifiedBy>
  <dcterms:created xsi:type="dcterms:W3CDTF">2020-09-18T23:25:23Z</dcterms:created>
  <dcterms:modified xsi:type="dcterms:W3CDTF">2020-11-05T14:22:45Z</dcterms:modified>
</cp:coreProperties>
</file>